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https://universityofcambridgecloud-my.sharepoint.com/personal/aa797_cam_ac_uk/Documents/ITHIM Global/Methods and Processes/"/>
    </mc:Choice>
  </mc:AlternateContent>
  <xr:revisionPtr revIDLastSave="45" documentId="13_ncr:1_{D626229D-57FD-4646-8FB1-1E759F97EFA1}" xr6:coauthVersionLast="47" xr6:coauthVersionMax="47" xr10:uidLastSave="{99C583B2-8C83-4908-A0DE-F961A093738D}"/>
  <bookViews>
    <workbookView xWindow="-120" yWindow="-120" windowWidth="29040" windowHeight="15840" tabRatio="866" activeTab="3"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externalReferences>
    <externalReference r:id="rId15"/>
  </externalReferences>
  <definedNames>
    <definedName name="_xlnm._FilterDatabase" localSheetId="2" hidden="1">All_city_list!$A$3:$R$2803</definedName>
    <definedName name="_xlnm._FilterDatabase" localSheetId="1" hidden="1">all_city_parameter_inputs!$A$1:$AA$100</definedName>
    <definedName name="_xlcn.WorksheetConnection_All_city_listC3J1000001" hidden="1">All_city_list!$E$3:$N$100768</definedName>
  </definedNames>
  <calcPr calcId="191028"/>
  <pivotCaches>
    <pivotCache cacheId="0" r:id="rId16"/>
    <pivotCache cacheId="1" r:id="rId17"/>
    <pivotCache cacheId="2" r:id="rId18"/>
    <pivotCache cacheId="3" r:id="rId19"/>
    <pivotCache cacheId="4" r:id="rId2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3" i="10" l="1"/>
  <c r="A303" i="10" s="1"/>
  <c r="A403" i="10" s="1"/>
  <c r="A503" i="10" s="1"/>
  <c r="A603" i="10" s="1"/>
  <c r="A703" i="10" s="1"/>
  <c r="A803" i="10" s="1"/>
  <c r="A903" i="10" s="1"/>
  <c r="A1003" i="10" s="1"/>
  <c r="A1103" i="10" s="1"/>
  <c r="A1203" i="10" s="1"/>
  <c r="A1303" i="10" s="1"/>
  <c r="A1403" i="10" s="1"/>
  <c r="A1503" i="10" s="1"/>
  <c r="A1603" i="10" s="1"/>
  <c r="A1703" i="10" s="1"/>
  <c r="A1803" i="10" s="1"/>
  <c r="A1903" i="10" s="1"/>
  <c r="A2003" i="10" s="1"/>
  <c r="A2103" i="10" s="1"/>
  <c r="A2203" i="10" s="1"/>
  <c r="A2303" i="10" s="1"/>
  <c r="A2403" i="10" s="1"/>
  <c r="A2503" i="10" s="1"/>
  <c r="A2603" i="10" s="1"/>
  <c r="A2703" i="10" s="1"/>
  <c r="A2803" i="10" s="1"/>
  <c r="B203" i="10"/>
  <c r="B303" i="10" s="1"/>
  <c r="B403" i="10" s="1"/>
  <c r="B503" i="10" s="1"/>
  <c r="B603" i="10" s="1"/>
  <c r="B703" i="10" s="1"/>
  <c r="B803" i="10" s="1"/>
  <c r="B903" i="10" s="1"/>
  <c r="B1003" i="10" s="1"/>
  <c r="B1103" i="10" s="1"/>
  <c r="B1203" i="10" s="1"/>
  <c r="B1303" i="10" s="1"/>
  <c r="B1403" i="10" s="1"/>
  <c r="B1503" i="10" s="1"/>
  <c r="B1603" i="10" s="1"/>
  <c r="B1703" i="10" s="1"/>
  <c r="B1803" i="10" s="1"/>
  <c r="B1903" i="10" s="1"/>
  <c r="B2003" i="10" s="1"/>
  <c r="B2103" i="10" s="1"/>
  <c r="B2203" i="10" s="1"/>
  <c r="B2303" i="10" s="1"/>
  <c r="B2403" i="10" s="1"/>
  <c r="B2503" i="10" s="1"/>
  <c r="B2603" i="10" s="1"/>
  <c r="B2703" i="10" s="1"/>
  <c r="B2803" i="10" s="1"/>
  <c r="B27" i="5"/>
  <c r="B17" i="5"/>
  <c r="B7" i="5"/>
  <c r="B6" i="5"/>
  <c r="B5" i="5"/>
  <c r="C47" i="24"/>
  <c r="C884" i="26"/>
  <c r="C883" i="26"/>
  <c r="C882" i="26"/>
  <c r="C881" i="26"/>
  <c r="C880" i="26"/>
  <c r="C879" i="26"/>
  <c r="C878" i="26"/>
  <c r="C877" i="26"/>
  <c r="C876" i="26"/>
  <c r="C875" i="26"/>
  <c r="C874" i="26"/>
  <c r="C873" i="26"/>
  <c r="C872" i="26"/>
  <c r="C871" i="26"/>
  <c r="C870" i="26"/>
  <c r="C869" i="26"/>
  <c r="C868" i="26"/>
  <c r="C867" i="26"/>
  <c r="C866" i="26"/>
  <c r="C865" i="26"/>
  <c r="C864" i="26"/>
  <c r="C863" i="26"/>
  <c r="C862" i="26"/>
  <c r="C861" i="26"/>
  <c r="C860" i="26"/>
  <c r="C859" i="26"/>
  <c r="C858" i="26"/>
  <c r="C857" i="26"/>
  <c r="C856" i="26"/>
  <c r="C855" i="26"/>
  <c r="C854" i="26"/>
  <c r="C853" i="26"/>
  <c r="C852" i="26"/>
  <c r="C851" i="26"/>
  <c r="C850" i="26"/>
  <c r="C849" i="26"/>
  <c r="C848" i="26"/>
  <c r="C847" i="26"/>
  <c r="C846" i="26"/>
  <c r="C845" i="26"/>
  <c r="C844" i="26"/>
  <c r="C843" i="26"/>
  <c r="C842" i="26"/>
  <c r="C841" i="26"/>
  <c r="C840" i="26"/>
  <c r="C839" i="26"/>
  <c r="C838" i="26"/>
  <c r="C837" i="26"/>
  <c r="C836" i="26"/>
  <c r="C835" i="26"/>
  <c r="C834" i="26"/>
  <c r="C833" i="26"/>
  <c r="C832" i="26"/>
  <c r="B33" i="5"/>
  <c r="B34" i="5"/>
  <c r="B35" i="5"/>
  <c r="B36" i="5"/>
  <c r="B37" i="5"/>
  <c r="B38" i="5"/>
  <c r="B39" i="5"/>
  <c r="C11" i="2"/>
  <c r="D11" i="2"/>
  <c r="E11" i="2"/>
  <c r="G11" i="2"/>
  <c r="C12" i="2"/>
  <c r="C13" i="2" s="1"/>
  <c r="D12" i="2"/>
  <c r="F12" i="2" s="1"/>
  <c r="E12" i="2"/>
  <c r="G12" i="2"/>
  <c r="D13" i="2"/>
  <c r="F13" i="2" s="1"/>
  <c r="E13" i="2"/>
  <c r="G13" i="2"/>
  <c r="C14" i="2"/>
  <c r="C15" i="2" s="1"/>
  <c r="C16" i="2" s="1"/>
  <c r="D14" i="2"/>
  <c r="E14" i="2"/>
  <c r="G14" i="2"/>
  <c r="D15" i="2"/>
  <c r="F15" i="2" s="1"/>
  <c r="E15" i="2"/>
  <c r="G15" i="2"/>
  <c r="D16" i="2"/>
  <c r="F16" i="2" s="1"/>
  <c r="E16" i="2"/>
  <c r="G16" i="2"/>
  <c r="C17" i="2"/>
  <c r="C18" i="2" s="1"/>
  <c r="C19" i="2" s="1"/>
  <c r="D17" i="2"/>
  <c r="E17" i="2"/>
  <c r="G17" i="2"/>
  <c r="D18" i="2"/>
  <c r="E18" i="2"/>
  <c r="F18" i="2"/>
  <c r="G18" i="2"/>
  <c r="D19" i="2"/>
  <c r="F19" i="2" s="1"/>
  <c r="E19" i="2"/>
  <c r="G19" i="2"/>
  <c r="C20" i="2"/>
  <c r="C21" i="2" s="1"/>
  <c r="C22" i="2" s="1"/>
  <c r="D20" i="2"/>
  <c r="E20" i="2"/>
  <c r="G20" i="2"/>
  <c r="D21" i="2"/>
  <c r="F21" i="2" s="1"/>
  <c r="E21" i="2"/>
  <c r="G21" i="2"/>
  <c r="D22" i="2"/>
  <c r="E22" i="2"/>
  <c r="F22" i="2"/>
  <c r="G22" i="2"/>
  <c r="C23" i="2"/>
  <c r="C24" i="2" s="1"/>
  <c r="C25" i="2" s="1"/>
  <c r="D23" i="2"/>
  <c r="E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E29" i="2"/>
  <c r="G29" i="2"/>
  <c r="D30" i="2"/>
  <c r="E30" i="2"/>
  <c r="F30" i="2"/>
  <c r="G30" i="2"/>
  <c r="D31" i="2"/>
  <c r="E31" i="2"/>
  <c r="F31" i="2"/>
  <c r="G31" i="2"/>
  <c r="B40" i="5"/>
  <c r="C72" i="2"/>
  <c r="D72" i="2"/>
  <c r="E72" i="2"/>
  <c r="G72" i="2"/>
  <c r="A202" i="10"/>
  <c r="A302" i="10" s="1"/>
  <c r="A402" i="10" s="1"/>
  <c r="A502" i="10" s="1"/>
  <c r="A602" i="10" s="1"/>
  <c r="A702" i="10" s="1"/>
  <c r="A802" i="10" s="1"/>
  <c r="A902" i="10" s="1"/>
  <c r="A1002" i="10" s="1"/>
  <c r="A1102" i="10" s="1"/>
  <c r="A1202" i="10" s="1"/>
  <c r="A1302" i="10" s="1"/>
  <c r="A1402" i="10" s="1"/>
  <c r="A1502" i="10" s="1"/>
  <c r="A1602" i="10" s="1"/>
  <c r="A1702" i="10" s="1"/>
  <c r="A1802" i="10" s="1"/>
  <c r="A1902" i="10" s="1"/>
  <c r="A2002" i="10" s="1"/>
  <c r="A2102" i="10" s="1"/>
  <c r="A2202" i="10" s="1"/>
  <c r="A2302" i="10" s="1"/>
  <c r="A2402" i="10" s="1"/>
  <c r="A2502" i="10" s="1"/>
  <c r="A2602" i="10" s="1"/>
  <c r="A2702" i="10" s="1"/>
  <c r="A2802" i="10" s="1"/>
  <c r="B202" i="10"/>
  <c r="B302" i="10" s="1"/>
  <c r="B402" i="10" s="1"/>
  <c r="B502" i="10" s="1"/>
  <c r="B602" i="10" s="1"/>
  <c r="B702" i="10" s="1"/>
  <c r="B802" i="10" s="1"/>
  <c r="B902" i="10" s="1"/>
  <c r="B1002" i="10" s="1"/>
  <c r="B1102" i="10" s="1"/>
  <c r="B1202" i="10" s="1"/>
  <c r="B1302" i="10" s="1"/>
  <c r="B1402" i="10" s="1"/>
  <c r="B1502" i="10" s="1"/>
  <c r="B1602" i="10" s="1"/>
  <c r="B1702" i="10" s="1"/>
  <c r="B1802" i="10" s="1"/>
  <c r="B1902" i="10" s="1"/>
  <c r="B2002" i="10" s="1"/>
  <c r="B2102" i="10" s="1"/>
  <c r="B2202" i="10" s="1"/>
  <c r="B2302" i="10" s="1"/>
  <c r="B2402" i="10" s="1"/>
  <c r="B2502" i="10" s="1"/>
  <c r="B2602" i="10" s="1"/>
  <c r="B2702" i="10" s="1"/>
  <c r="B2802" i="10" s="1"/>
  <c r="G71" i="2"/>
  <c r="G63" i="2"/>
  <c r="G64" i="2"/>
  <c r="G65" i="2"/>
  <c r="G66" i="2"/>
  <c r="G67" i="2"/>
  <c r="G6" i="2"/>
  <c r="G7" i="2"/>
  <c r="G8" i="2"/>
  <c r="G9" i="2"/>
  <c r="G10"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5" i="2"/>
  <c r="C71" i="2"/>
  <c r="D71" i="2"/>
  <c r="E71" i="2"/>
  <c r="C665" i="26"/>
  <c r="C637" i="26"/>
  <c r="C804" i="26"/>
  <c r="C776" i="26"/>
  <c r="C748" i="26"/>
  <c r="C720" i="26"/>
  <c r="C693" i="26"/>
  <c r="C692" i="26"/>
  <c r="C664" i="26"/>
  <c r="C636" i="26"/>
  <c r="C608" i="26"/>
  <c r="C609" i="26"/>
  <c r="C610" i="26"/>
  <c r="C611" i="26"/>
  <c r="C612" i="26"/>
  <c r="C613" i="26"/>
  <c r="C614" i="26"/>
  <c r="C615" i="26"/>
  <c r="C616" i="26"/>
  <c r="C617" i="26"/>
  <c r="C618" i="26"/>
  <c r="C619" i="26"/>
  <c r="C620" i="26"/>
  <c r="C621" i="26"/>
  <c r="C622" i="26"/>
  <c r="C623" i="26"/>
  <c r="C624" i="26"/>
  <c r="C625" i="26"/>
  <c r="C626" i="26"/>
  <c r="C627" i="26"/>
  <c r="C628" i="26"/>
  <c r="C629" i="26"/>
  <c r="C630" i="26"/>
  <c r="C631" i="26"/>
  <c r="C632" i="26"/>
  <c r="C633" i="26"/>
  <c r="C634" i="26"/>
  <c r="C635" i="26"/>
  <c r="C607" i="26"/>
  <c r="C606" i="26"/>
  <c r="C605" i="26"/>
  <c r="C604" i="26"/>
  <c r="C603" i="26"/>
  <c r="C602" i="26"/>
  <c r="C601" i="26"/>
  <c r="C600" i="26"/>
  <c r="C599" i="26"/>
  <c r="C598" i="26"/>
  <c r="C597" i="26"/>
  <c r="C596" i="26"/>
  <c r="C595" i="26"/>
  <c r="C594" i="26"/>
  <c r="C593" i="26"/>
  <c r="C592" i="26"/>
  <c r="C591" i="26"/>
  <c r="C590" i="26"/>
  <c r="C589" i="26"/>
  <c r="C588" i="26"/>
  <c r="C587" i="26"/>
  <c r="C586" i="26"/>
  <c r="C585" i="26"/>
  <c r="C584" i="26"/>
  <c r="C583" i="26"/>
  <c r="C582" i="26"/>
  <c r="C581" i="26"/>
  <c r="C580" i="26"/>
  <c r="A293" i="10"/>
  <c r="A393" i="10" s="1"/>
  <c r="A493" i="10" s="1"/>
  <c r="A593" i="10" s="1"/>
  <c r="A693" i="10" s="1"/>
  <c r="A793" i="10" s="1"/>
  <c r="A893" i="10" s="1"/>
  <c r="A993" i="10" s="1"/>
  <c r="A1093" i="10" s="1"/>
  <c r="A1193" i="10" s="1"/>
  <c r="A1293" i="10" s="1"/>
  <c r="A1393" i="10" s="1"/>
  <c r="A1493" i="10" s="1"/>
  <c r="A1593" i="10" s="1"/>
  <c r="A1693" i="10" s="1"/>
  <c r="A1793" i="10" s="1"/>
  <c r="A1893" i="10" s="1"/>
  <c r="A1993" i="10" s="1"/>
  <c r="A2093" i="10" s="1"/>
  <c r="A2193" i="10" s="1"/>
  <c r="A2293" i="10" s="1"/>
  <c r="A2393" i="10" s="1"/>
  <c r="A2493" i="10" s="1"/>
  <c r="A2593" i="10" s="1"/>
  <c r="A2693" i="10" s="1"/>
  <c r="A2793" i="10" s="1"/>
  <c r="B293" i="10"/>
  <c r="B393" i="10" s="1"/>
  <c r="B493" i="10" s="1"/>
  <c r="B593" i="10" s="1"/>
  <c r="B693" i="10" s="1"/>
  <c r="B793" i="10" s="1"/>
  <c r="B893" i="10" s="1"/>
  <c r="B993" i="10" s="1"/>
  <c r="B1093" i="10" s="1"/>
  <c r="B1193" i="10" s="1"/>
  <c r="B1293" i="10" s="1"/>
  <c r="B1393" i="10" s="1"/>
  <c r="B1493" i="10" s="1"/>
  <c r="B1593" i="10" s="1"/>
  <c r="B1693" i="10" s="1"/>
  <c r="B1793" i="10" s="1"/>
  <c r="B1893" i="10" s="1"/>
  <c r="B1993" i="10" s="1"/>
  <c r="B2093" i="10" s="1"/>
  <c r="B2193" i="10" s="1"/>
  <c r="B2293" i="10" s="1"/>
  <c r="B2393" i="10" s="1"/>
  <c r="B2493" i="10" s="1"/>
  <c r="B2593" i="10" s="1"/>
  <c r="B2693" i="10" s="1"/>
  <c r="B2793" i="10" s="1"/>
  <c r="A298" i="10"/>
  <c r="A398" i="10" s="1"/>
  <c r="A498" i="10" s="1"/>
  <c r="A598" i="10" s="1"/>
  <c r="A698" i="10" s="1"/>
  <c r="A798" i="10" s="1"/>
  <c r="A898" i="10" s="1"/>
  <c r="A998" i="10" s="1"/>
  <c r="A1098" i="10" s="1"/>
  <c r="A1198" i="10" s="1"/>
  <c r="A1298" i="10" s="1"/>
  <c r="A1398" i="10" s="1"/>
  <c r="A1498" i="10" s="1"/>
  <c r="A1598" i="10" s="1"/>
  <c r="A1698" i="10" s="1"/>
  <c r="A1798" i="10" s="1"/>
  <c r="A1898" i="10" s="1"/>
  <c r="A1998" i="10" s="1"/>
  <c r="A2098" i="10" s="1"/>
  <c r="A2198" i="10" s="1"/>
  <c r="A2298" i="10" s="1"/>
  <c r="A2398" i="10" s="1"/>
  <c r="A2498" i="10" s="1"/>
  <c r="A2598" i="10" s="1"/>
  <c r="A2698" i="10" s="1"/>
  <c r="A2798" i="10" s="1"/>
  <c r="B298" i="10"/>
  <c r="B398" i="10" s="1"/>
  <c r="B498" i="10" s="1"/>
  <c r="B598" i="10" s="1"/>
  <c r="B698" i="10" s="1"/>
  <c r="B798" i="10" s="1"/>
  <c r="B898" i="10" s="1"/>
  <c r="B998" i="10" s="1"/>
  <c r="B1098" i="10" s="1"/>
  <c r="B1198" i="10" s="1"/>
  <c r="B1298" i="10" s="1"/>
  <c r="B1398" i="10" s="1"/>
  <c r="B1498" i="10" s="1"/>
  <c r="B1598" i="10" s="1"/>
  <c r="B1698" i="10" s="1"/>
  <c r="B1798" i="10" s="1"/>
  <c r="B1898" i="10" s="1"/>
  <c r="B1998" i="10" s="1"/>
  <c r="B2098" i="10" s="1"/>
  <c r="B2198" i="10" s="1"/>
  <c r="B2298" i="10" s="1"/>
  <c r="B2398" i="10" s="1"/>
  <c r="B2498" i="10" s="1"/>
  <c r="B2598" i="10" s="1"/>
  <c r="B2698" i="10" s="1"/>
  <c r="B2798" i="10" s="1"/>
  <c r="A194" i="10"/>
  <c r="A294" i="10" s="1"/>
  <c r="A394" i="10" s="1"/>
  <c r="A494" i="10" s="1"/>
  <c r="A594" i="10" s="1"/>
  <c r="A694" i="10" s="1"/>
  <c r="A794" i="10" s="1"/>
  <c r="A894" i="10" s="1"/>
  <c r="A994" i="10" s="1"/>
  <c r="A1094" i="10" s="1"/>
  <c r="A1194" i="10" s="1"/>
  <c r="A1294" i="10" s="1"/>
  <c r="A1394" i="10" s="1"/>
  <c r="A1494" i="10" s="1"/>
  <c r="A1594" i="10" s="1"/>
  <c r="A1694" i="10" s="1"/>
  <c r="A1794" i="10" s="1"/>
  <c r="A1894" i="10" s="1"/>
  <c r="A1994" i="10" s="1"/>
  <c r="A2094" i="10" s="1"/>
  <c r="A2194" i="10" s="1"/>
  <c r="A2294" i="10" s="1"/>
  <c r="A2394" i="10" s="1"/>
  <c r="A2494" i="10" s="1"/>
  <c r="A2594" i="10" s="1"/>
  <c r="A2694" i="10" s="1"/>
  <c r="A2794" i="10" s="1"/>
  <c r="B194" i="10"/>
  <c r="B294" i="10" s="1"/>
  <c r="B394" i="10" s="1"/>
  <c r="B494" i="10" s="1"/>
  <c r="B594" i="10" s="1"/>
  <c r="B694" i="10" s="1"/>
  <c r="B794" i="10" s="1"/>
  <c r="B894" i="10" s="1"/>
  <c r="B994" i="10" s="1"/>
  <c r="B1094" i="10" s="1"/>
  <c r="B1194" i="10" s="1"/>
  <c r="B1294" i="10" s="1"/>
  <c r="B1394" i="10" s="1"/>
  <c r="B1494" i="10" s="1"/>
  <c r="B1594" i="10" s="1"/>
  <c r="B1694" i="10" s="1"/>
  <c r="B1794" i="10" s="1"/>
  <c r="B1894" i="10" s="1"/>
  <c r="B1994" i="10" s="1"/>
  <c r="B2094" i="10" s="1"/>
  <c r="B2194" i="10" s="1"/>
  <c r="B2294" i="10" s="1"/>
  <c r="B2394" i="10" s="1"/>
  <c r="B2494" i="10" s="1"/>
  <c r="B2594" i="10" s="1"/>
  <c r="B2694" i="10" s="1"/>
  <c r="B2794" i="10" s="1"/>
  <c r="A195" i="10"/>
  <c r="A295" i="10" s="1"/>
  <c r="A395" i="10" s="1"/>
  <c r="A495" i="10" s="1"/>
  <c r="A595" i="10" s="1"/>
  <c r="A695" i="10" s="1"/>
  <c r="A795" i="10" s="1"/>
  <c r="A895" i="10" s="1"/>
  <c r="A995" i="10" s="1"/>
  <c r="A1095" i="10" s="1"/>
  <c r="A1195" i="10" s="1"/>
  <c r="A1295" i="10" s="1"/>
  <c r="A1395" i="10" s="1"/>
  <c r="A1495" i="10" s="1"/>
  <c r="A1595" i="10" s="1"/>
  <c r="A1695" i="10" s="1"/>
  <c r="A1795" i="10" s="1"/>
  <c r="A1895" i="10" s="1"/>
  <c r="A1995" i="10" s="1"/>
  <c r="A2095" i="10" s="1"/>
  <c r="A2195" i="10" s="1"/>
  <c r="A2295" i="10" s="1"/>
  <c r="A2395" i="10" s="1"/>
  <c r="A2495" i="10" s="1"/>
  <c r="A2595" i="10" s="1"/>
  <c r="A2695" i="10" s="1"/>
  <c r="A2795" i="10" s="1"/>
  <c r="B195" i="10"/>
  <c r="B295" i="10" s="1"/>
  <c r="B395" i="10" s="1"/>
  <c r="B495" i="10" s="1"/>
  <c r="B595" i="10" s="1"/>
  <c r="B695" i="10" s="1"/>
  <c r="B795" i="10" s="1"/>
  <c r="B895" i="10" s="1"/>
  <c r="B995" i="10" s="1"/>
  <c r="B1095" i="10" s="1"/>
  <c r="B1195" i="10" s="1"/>
  <c r="B1295" i="10" s="1"/>
  <c r="B1395" i="10" s="1"/>
  <c r="B1495" i="10" s="1"/>
  <c r="B1595" i="10" s="1"/>
  <c r="B1695" i="10" s="1"/>
  <c r="B1795" i="10" s="1"/>
  <c r="B1895" i="10" s="1"/>
  <c r="B1995" i="10" s="1"/>
  <c r="B2095" i="10" s="1"/>
  <c r="B2195" i="10" s="1"/>
  <c r="B2295" i="10" s="1"/>
  <c r="B2395" i="10" s="1"/>
  <c r="B2495" i="10" s="1"/>
  <c r="B2595" i="10" s="1"/>
  <c r="B2695" i="10" s="1"/>
  <c r="B2795" i="10" s="1"/>
  <c r="A196" i="10"/>
  <c r="A296" i="10" s="1"/>
  <c r="A396" i="10" s="1"/>
  <c r="A496" i="10" s="1"/>
  <c r="A596" i="10" s="1"/>
  <c r="A696" i="10" s="1"/>
  <c r="A796" i="10" s="1"/>
  <c r="A896" i="10" s="1"/>
  <c r="A996" i="10" s="1"/>
  <c r="A1096" i="10" s="1"/>
  <c r="A1196" i="10" s="1"/>
  <c r="A1296" i="10" s="1"/>
  <c r="A1396" i="10" s="1"/>
  <c r="A1496" i="10" s="1"/>
  <c r="A1596" i="10" s="1"/>
  <c r="A1696" i="10" s="1"/>
  <c r="A1796" i="10" s="1"/>
  <c r="A1896" i="10" s="1"/>
  <c r="A1996" i="10" s="1"/>
  <c r="A2096" i="10" s="1"/>
  <c r="A2196" i="10" s="1"/>
  <c r="A2296" i="10" s="1"/>
  <c r="A2396" i="10" s="1"/>
  <c r="A2496" i="10" s="1"/>
  <c r="A2596" i="10" s="1"/>
  <c r="A2696" i="10" s="1"/>
  <c r="A2796" i="10" s="1"/>
  <c r="B196" i="10"/>
  <c r="B296" i="10" s="1"/>
  <c r="B396" i="10" s="1"/>
  <c r="B496" i="10" s="1"/>
  <c r="B596" i="10" s="1"/>
  <c r="B696" i="10" s="1"/>
  <c r="B796" i="10" s="1"/>
  <c r="B896" i="10" s="1"/>
  <c r="B996" i="10" s="1"/>
  <c r="B1096" i="10" s="1"/>
  <c r="B1196" i="10" s="1"/>
  <c r="B1296" i="10" s="1"/>
  <c r="B1396" i="10" s="1"/>
  <c r="B1496" i="10" s="1"/>
  <c r="B1596" i="10" s="1"/>
  <c r="B1696" i="10" s="1"/>
  <c r="B1796" i="10" s="1"/>
  <c r="B1896" i="10" s="1"/>
  <c r="B1996" i="10" s="1"/>
  <c r="B2096" i="10" s="1"/>
  <c r="B2196" i="10" s="1"/>
  <c r="B2296" i="10" s="1"/>
  <c r="B2396" i="10" s="1"/>
  <c r="B2496" i="10" s="1"/>
  <c r="B2596" i="10" s="1"/>
  <c r="B2696" i="10" s="1"/>
  <c r="B2796" i="10" s="1"/>
  <c r="A197" i="10"/>
  <c r="A297" i="10" s="1"/>
  <c r="A397" i="10" s="1"/>
  <c r="A497" i="10" s="1"/>
  <c r="A597" i="10" s="1"/>
  <c r="A697" i="10" s="1"/>
  <c r="A797" i="10" s="1"/>
  <c r="A897" i="10" s="1"/>
  <c r="A997" i="10" s="1"/>
  <c r="A1097" i="10" s="1"/>
  <c r="A1197" i="10" s="1"/>
  <c r="A1297" i="10" s="1"/>
  <c r="A1397" i="10" s="1"/>
  <c r="A1497" i="10" s="1"/>
  <c r="A1597" i="10" s="1"/>
  <c r="A1697" i="10" s="1"/>
  <c r="A1797" i="10" s="1"/>
  <c r="A1897" i="10" s="1"/>
  <c r="A1997" i="10" s="1"/>
  <c r="A2097" i="10" s="1"/>
  <c r="A2197" i="10" s="1"/>
  <c r="A2297" i="10" s="1"/>
  <c r="A2397" i="10" s="1"/>
  <c r="A2497" i="10" s="1"/>
  <c r="A2597" i="10" s="1"/>
  <c r="A2697" i="10" s="1"/>
  <c r="A2797" i="10" s="1"/>
  <c r="B197" i="10"/>
  <c r="B297" i="10" s="1"/>
  <c r="B397" i="10" s="1"/>
  <c r="B497" i="10" s="1"/>
  <c r="B597" i="10" s="1"/>
  <c r="B697" i="10" s="1"/>
  <c r="B797" i="10" s="1"/>
  <c r="B897" i="10" s="1"/>
  <c r="B997" i="10" s="1"/>
  <c r="B1097" i="10" s="1"/>
  <c r="B1197" i="10" s="1"/>
  <c r="B1297" i="10" s="1"/>
  <c r="B1397" i="10" s="1"/>
  <c r="B1497" i="10" s="1"/>
  <c r="B1597" i="10" s="1"/>
  <c r="B1697" i="10" s="1"/>
  <c r="B1797" i="10" s="1"/>
  <c r="B1897" i="10" s="1"/>
  <c r="B1997" i="10" s="1"/>
  <c r="B2097" i="10" s="1"/>
  <c r="B2197" i="10" s="1"/>
  <c r="B2297" i="10" s="1"/>
  <c r="B2397" i="10" s="1"/>
  <c r="B2497" i="10" s="1"/>
  <c r="B2597" i="10" s="1"/>
  <c r="B2697" i="10" s="1"/>
  <c r="B2797" i="10" s="1"/>
  <c r="A199" i="10"/>
  <c r="A299" i="10" s="1"/>
  <c r="A399" i="10" s="1"/>
  <c r="A499" i="10" s="1"/>
  <c r="A599" i="10" s="1"/>
  <c r="A699" i="10" s="1"/>
  <c r="A799" i="10" s="1"/>
  <c r="A899" i="10" s="1"/>
  <c r="A999" i="10" s="1"/>
  <c r="A1099" i="10" s="1"/>
  <c r="A1199" i="10" s="1"/>
  <c r="A1299" i="10" s="1"/>
  <c r="A1399" i="10" s="1"/>
  <c r="A1499" i="10" s="1"/>
  <c r="A1599" i="10" s="1"/>
  <c r="A1699" i="10" s="1"/>
  <c r="A1799" i="10" s="1"/>
  <c r="A1899" i="10" s="1"/>
  <c r="A1999" i="10" s="1"/>
  <c r="A2099" i="10" s="1"/>
  <c r="A2199" i="10" s="1"/>
  <c r="A2299" i="10" s="1"/>
  <c r="A2399" i="10" s="1"/>
  <c r="A2499" i="10" s="1"/>
  <c r="A2599" i="10" s="1"/>
  <c r="A2699" i="10" s="1"/>
  <c r="A2799" i="10" s="1"/>
  <c r="B199" i="10"/>
  <c r="B299" i="10" s="1"/>
  <c r="B399" i="10" s="1"/>
  <c r="B499" i="10" s="1"/>
  <c r="B599" i="10" s="1"/>
  <c r="B699" i="10" s="1"/>
  <c r="B799" i="10" s="1"/>
  <c r="B899" i="10" s="1"/>
  <c r="B999" i="10" s="1"/>
  <c r="B1099" i="10" s="1"/>
  <c r="B1199" i="10" s="1"/>
  <c r="B1299" i="10" s="1"/>
  <c r="B1399" i="10" s="1"/>
  <c r="B1499" i="10" s="1"/>
  <c r="B1599" i="10" s="1"/>
  <c r="B1699" i="10" s="1"/>
  <c r="B1799" i="10" s="1"/>
  <c r="B1899" i="10" s="1"/>
  <c r="B1999" i="10" s="1"/>
  <c r="B2099" i="10" s="1"/>
  <c r="B2199" i="10" s="1"/>
  <c r="B2299" i="10" s="1"/>
  <c r="B2399" i="10" s="1"/>
  <c r="B2499" i="10" s="1"/>
  <c r="B2599" i="10" s="1"/>
  <c r="B2699" i="10" s="1"/>
  <c r="B2799" i="10" s="1"/>
  <c r="A200" i="10"/>
  <c r="A300" i="10" s="1"/>
  <c r="A400" i="10" s="1"/>
  <c r="A500" i="10" s="1"/>
  <c r="A600" i="10" s="1"/>
  <c r="A700" i="10" s="1"/>
  <c r="A800" i="10" s="1"/>
  <c r="A900" i="10" s="1"/>
  <c r="A1000" i="10" s="1"/>
  <c r="A1100" i="10" s="1"/>
  <c r="A1200" i="10" s="1"/>
  <c r="A1300" i="10" s="1"/>
  <c r="A1400" i="10" s="1"/>
  <c r="A1500" i="10" s="1"/>
  <c r="A1600" i="10" s="1"/>
  <c r="A1700" i="10" s="1"/>
  <c r="A1800" i="10" s="1"/>
  <c r="A1900" i="10" s="1"/>
  <c r="A2000" i="10" s="1"/>
  <c r="A2100" i="10" s="1"/>
  <c r="A2200" i="10" s="1"/>
  <c r="A2300" i="10" s="1"/>
  <c r="A2400" i="10" s="1"/>
  <c r="A2500" i="10" s="1"/>
  <c r="A2600" i="10" s="1"/>
  <c r="A2700" i="10" s="1"/>
  <c r="A2800" i="10" s="1"/>
  <c r="B200" i="10"/>
  <c r="B300" i="10" s="1"/>
  <c r="B400" i="10" s="1"/>
  <c r="B500" i="10" s="1"/>
  <c r="B600" i="10" s="1"/>
  <c r="B700" i="10" s="1"/>
  <c r="B800" i="10" s="1"/>
  <c r="B900" i="10" s="1"/>
  <c r="B1000" i="10" s="1"/>
  <c r="B1100" i="10" s="1"/>
  <c r="B1200" i="10" s="1"/>
  <c r="B1300" i="10" s="1"/>
  <c r="B1400" i="10" s="1"/>
  <c r="B1500" i="10" s="1"/>
  <c r="B1600" i="10" s="1"/>
  <c r="B1700" i="10" s="1"/>
  <c r="B1800" i="10" s="1"/>
  <c r="B1900" i="10" s="1"/>
  <c r="B2000" i="10" s="1"/>
  <c r="B2100" i="10" s="1"/>
  <c r="B2200" i="10" s="1"/>
  <c r="B2300" i="10" s="1"/>
  <c r="B2400" i="10" s="1"/>
  <c r="B2500" i="10" s="1"/>
  <c r="B2600" i="10" s="1"/>
  <c r="B2700" i="10" s="1"/>
  <c r="B2800" i="10" s="1"/>
  <c r="A201" i="10"/>
  <c r="A301" i="10" s="1"/>
  <c r="A401" i="10" s="1"/>
  <c r="A501" i="10" s="1"/>
  <c r="A601" i="10" s="1"/>
  <c r="A701" i="10" s="1"/>
  <c r="A801" i="10" s="1"/>
  <c r="A901" i="10" s="1"/>
  <c r="A1001" i="10" s="1"/>
  <c r="A1101" i="10" s="1"/>
  <c r="A1201" i="10" s="1"/>
  <c r="A1301" i="10" s="1"/>
  <c r="A1401" i="10" s="1"/>
  <c r="A1501" i="10" s="1"/>
  <c r="A1601" i="10" s="1"/>
  <c r="A1701" i="10" s="1"/>
  <c r="A1801" i="10" s="1"/>
  <c r="A1901" i="10" s="1"/>
  <c r="A2001" i="10" s="1"/>
  <c r="A2101" i="10" s="1"/>
  <c r="A2201" i="10" s="1"/>
  <c r="A2301" i="10" s="1"/>
  <c r="A2401" i="10" s="1"/>
  <c r="A2501" i="10" s="1"/>
  <c r="A2601" i="10" s="1"/>
  <c r="A2701" i="10" s="1"/>
  <c r="A2801" i="10" s="1"/>
  <c r="B201" i="10"/>
  <c r="B301" i="10" s="1"/>
  <c r="B401" i="10" s="1"/>
  <c r="B501" i="10" s="1"/>
  <c r="B601" i="10" s="1"/>
  <c r="B701" i="10" s="1"/>
  <c r="B801" i="10" s="1"/>
  <c r="B901" i="10" s="1"/>
  <c r="B1001" i="10" s="1"/>
  <c r="B1101" i="10" s="1"/>
  <c r="B1201" i="10" s="1"/>
  <c r="B1301" i="10" s="1"/>
  <c r="B1401" i="10" s="1"/>
  <c r="B1501" i="10" s="1"/>
  <c r="B1601" i="10" s="1"/>
  <c r="B1701" i="10" s="1"/>
  <c r="B1801" i="10" s="1"/>
  <c r="B1901" i="10" s="1"/>
  <c r="B2001" i="10" s="1"/>
  <c r="B2101" i="10" s="1"/>
  <c r="B2201" i="10" s="1"/>
  <c r="B2301" i="10" s="1"/>
  <c r="B2401" i="10" s="1"/>
  <c r="B2501" i="10" s="1"/>
  <c r="B2601" i="10" s="1"/>
  <c r="B2701" i="10" s="1"/>
  <c r="B2801" i="10" s="1"/>
  <c r="C387" i="26"/>
  <c r="C388" i="26"/>
  <c r="C389" i="26"/>
  <c r="C191" i="26"/>
  <c r="C192" i="26"/>
  <c r="C193" i="26"/>
  <c r="C521" i="26"/>
  <c r="C522" i="26"/>
  <c r="C523" i="26"/>
  <c r="C549" i="26"/>
  <c r="C550" i="26"/>
  <c r="C551" i="26"/>
  <c r="C135" i="26"/>
  <c r="C136" i="26"/>
  <c r="C137" i="26"/>
  <c r="C57" i="26"/>
  <c r="C58" i="26"/>
  <c r="C59" i="26"/>
  <c r="C219" i="26"/>
  <c r="C220" i="26"/>
  <c r="C221" i="26"/>
  <c r="C247" i="26"/>
  <c r="C248" i="26"/>
  <c r="C249" i="26"/>
  <c r="C275" i="26"/>
  <c r="C276" i="26"/>
  <c r="C277" i="26"/>
  <c r="C303" i="26"/>
  <c r="C304" i="26"/>
  <c r="C305" i="26"/>
  <c r="C331" i="26"/>
  <c r="C332" i="26"/>
  <c r="C333" i="26"/>
  <c r="C415" i="26"/>
  <c r="C416" i="26"/>
  <c r="C417" i="26"/>
  <c r="C443" i="26"/>
  <c r="C444" i="26"/>
  <c r="C445" i="26"/>
  <c r="C359" i="26"/>
  <c r="C360" i="26"/>
  <c r="C361" i="26"/>
  <c r="C577" i="26"/>
  <c r="C578" i="26"/>
  <c r="C579" i="26"/>
  <c r="C163" i="26"/>
  <c r="C164" i="26"/>
  <c r="C165" i="26"/>
  <c r="B109" i="5"/>
  <c r="B108" i="5"/>
  <c r="B111" i="5"/>
  <c r="B112" i="5"/>
  <c r="A191" i="10"/>
  <c r="A291" i="10" s="1"/>
  <c r="A391" i="10" s="1"/>
  <c r="A491" i="10" s="1"/>
  <c r="A591" i="10" s="1"/>
  <c r="A691" i="10" s="1"/>
  <c r="A791" i="10" s="1"/>
  <c r="A891" i="10" s="1"/>
  <c r="A991" i="10" s="1"/>
  <c r="A1091" i="10" s="1"/>
  <c r="A1191" i="10" s="1"/>
  <c r="A1291" i="10" s="1"/>
  <c r="A1391" i="10" s="1"/>
  <c r="A1491" i="10" s="1"/>
  <c r="A1591" i="10" s="1"/>
  <c r="A1691" i="10" s="1"/>
  <c r="A1791" i="10" s="1"/>
  <c r="A1891" i="10" s="1"/>
  <c r="A1991" i="10" s="1"/>
  <c r="A2091" i="10" s="1"/>
  <c r="A2191" i="10" s="1"/>
  <c r="A2291" i="10" s="1"/>
  <c r="A2391" i="10" s="1"/>
  <c r="A2491" i="10" s="1"/>
  <c r="A2591" i="10" s="1"/>
  <c r="A2691" i="10" s="1"/>
  <c r="A2791" i="10" s="1"/>
  <c r="B191" i="10"/>
  <c r="B291" i="10" s="1"/>
  <c r="B391" i="10" s="1"/>
  <c r="B491" i="10" s="1"/>
  <c r="B591" i="10" s="1"/>
  <c r="B691" i="10" s="1"/>
  <c r="B791" i="10" s="1"/>
  <c r="B891" i="10" s="1"/>
  <c r="B991" i="10" s="1"/>
  <c r="B1091" i="10" s="1"/>
  <c r="B1191" i="10" s="1"/>
  <c r="B1291" i="10" s="1"/>
  <c r="B1391" i="10" s="1"/>
  <c r="B1491" i="10" s="1"/>
  <c r="B1591" i="10" s="1"/>
  <c r="B1691" i="10" s="1"/>
  <c r="B1791" i="10" s="1"/>
  <c r="B1891" i="10" s="1"/>
  <c r="B1991" i="10" s="1"/>
  <c r="B2091" i="10" s="1"/>
  <c r="B2191" i="10" s="1"/>
  <c r="B2291" i="10" s="1"/>
  <c r="B2391" i="10" s="1"/>
  <c r="B2491" i="10" s="1"/>
  <c r="B2591" i="10" s="1"/>
  <c r="B2691" i="10" s="1"/>
  <c r="B2791" i="10" s="1"/>
  <c r="A192" i="10"/>
  <c r="A292" i="10" s="1"/>
  <c r="A392" i="10" s="1"/>
  <c r="A492" i="10" s="1"/>
  <c r="A592" i="10" s="1"/>
  <c r="A692" i="10" s="1"/>
  <c r="A792" i="10" s="1"/>
  <c r="A892" i="10" s="1"/>
  <c r="A992" i="10" s="1"/>
  <c r="A1092" i="10" s="1"/>
  <c r="A1192" i="10" s="1"/>
  <c r="A1292" i="10" s="1"/>
  <c r="A1392" i="10" s="1"/>
  <c r="A1492" i="10" s="1"/>
  <c r="A1592" i="10" s="1"/>
  <c r="A1692" i="10" s="1"/>
  <c r="A1792" i="10" s="1"/>
  <c r="A1892" i="10" s="1"/>
  <c r="A1992" i="10" s="1"/>
  <c r="A2092" i="10" s="1"/>
  <c r="A2192" i="10" s="1"/>
  <c r="A2292" i="10" s="1"/>
  <c r="A2392" i="10" s="1"/>
  <c r="A2492" i="10" s="1"/>
  <c r="A2592" i="10" s="1"/>
  <c r="A2692" i="10" s="1"/>
  <c r="A2792" i="10" s="1"/>
  <c r="B192" i="10"/>
  <c r="B292" i="10" s="1"/>
  <c r="B392" i="10" s="1"/>
  <c r="B492" i="10" s="1"/>
  <c r="B592" i="10" s="1"/>
  <c r="B692" i="10" s="1"/>
  <c r="B792" i="10" s="1"/>
  <c r="B892" i="10" s="1"/>
  <c r="B992" i="10" s="1"/>
  <c r="B1092" i="10" s="1"/>
  <c r="B1192" i="10" s="1"/>
  <c r="B1292" i="10" s="1"/>
  <c r="B1392" i="10" s="1"/>
  <c r="B1492" i="10" s="1"/>
  <c r="B1592" i="10" s="1"/>
  <c r="B1692" i="10" s="1"/>
  <c r="B1792" i="10" s="1"/>
  <c r="B1892" i="10" s="1"/>
  <c r="B1992" i="10" s="1"/>
  <c r="B2092" i="10" s="1"/>
  <c r="B2192" i="10" s="1"/>
  <c r="B2292" i="10" s="1"/>
  <c r="B2392" i="10" s="1"/>
  <c r="B2492" i="10" s="1"/>
  <c r="B2592" i="10" s="1"/>
  <c r="B2692" i="10" s="1"/>
  <c r="B2792" i="10" s="1"/>
  <c r="B106" i="5"/>
  <c r="B99" i="5"/>
  <c r="B100" i="5"/>
  <c r="B101" i="5"/>
  <c r="B102" i="5"/>
  <c r="B103" i="5"/>
  <c r="B104" i="5"/>
  <c r="B105" i="5"/>
  <c r="C59" i="2"/>
  <c r="D59" i="2"/>
  <c r="E59" i="2"/>
  <c r="H102" i="10" a="1"/>
  <c r="E603" i="10" a="1"/>
  <c r="E1302" i="10" a="1"/>
  <c r="G1702" i="10" a="1"/>
  <c r="H2702" i="10" a="1"/>
  <c r="G102" i="10" a="1"/>
  <c r="E1102" i="10" a="1"/>
  <c r="G1403" i="10" a="1"/>
  <c r="G2603" i="10" a="1"/>
  <c r="H2303" i="10" a="1"/>
  <c r="G1003" i="10" a="1"/>
  <c r="G1803" i="10" a="1"/>
  <c r="H803" i="10" a="1"/>
  <c r="H1303" i="10" a="1"/>
  <c r="G1302" i="10" a="1"/>
  <c r="E1702" i="10" a="1"/>
  <c r="H1202" i="10" a="1"/>
  <c r="H1302" i="10" a="1"/>
  <c r="F2302" i="10" a="1"/>
  <c r="H1702" i="10" a="1"/>
  <c r="H2202" i="10" a="1"/>
  <c r="F1203" i="10" a="1"/>
  <c r="H1003" i="10" a="1"/>
  <c r="H1002" i="10" a="1"/>
  <c r="H103" i="10" a="1"/>
  <c r="H1803" i="10" a="1"/>
  <c r="E2103" i="10" a="1"/>
  <c r="F1402" i="10" a="1"/>
  <c r="H802" i="10" a="1"/>
  <c r="H2203" i="10" a="1"/>
  <c r="E2202" i="10" a="1"/>
  <c r="F202" i="10" a="1"/>
  <c r="E1602" i="10" a="1"/>
  <c r="G203" i="10" a="1"/>
  <c r="H1603" i="10" a="1"/>
  <c r="F2102" i="10" a="1"/>
  <c r="H2103" i="10" a="1"/>
  <c r="H1403" i="10" a="1"/>
  <c r="E1703" i="10" a="1"/>
  <c r="G2802" i="10" a="1"/>
  <c r="G2702" i="10" a="1"/>
  <c r="F1202" i="10" a="1"/>
  <c r="E2003" i="10" a="1"/>
  <c r="E1202" i="10" a="1"/>
  <c r="G1802" i="10" a="1"/>
  <c r="E2803" i="10" a="1"/>
  <c r="G703" i="10" a="1"/>
  <c r="G302" i="10" a="1"/>
  <c r="F1003" i="10" a="1"/>
  <c r="G803" i="10" a="1"/>
  <c r="F2203" i="10" a="1"/>
  <c r="E203" i="10" a="1"/>
  <c r="H2802" i="10" a="1"/>
  <c r="F703" i="10" a="1"/>
  <c r="H1703" i="10" a="1"/>
  <c r="H2603" i="10" a="1"/>
  <c r="H2703" i="10" a="1"/>
  <c r="G2402" i="10" a="1"/>
  <c r="G1103" i="10" a="1"/>
  <c r="E2503" i="10" a="1"/>
  <c r="H2102" i="10" a="1"/>
  <c r="G1703" i="10" a="1"/>
  <c r="G902" i="10" a="1"/>
  <c r="F1902" i="10" a="1"/>
  <c r="E503" i="10" a="1"/>
  <c r="H603" i="10" a="1"/>
  <c r="E502" i="10" a="1"/>
  <c r="F2702" i="10" a="1"/>
  <c r="E702" i="10" a="1"/>
  <c r="E103" i="10" a="1"/>
  <c r="H203" i="10" a="1"/>
  <c r="E703" i="10" a="1"/>
  <c r="E1203" i="10" a="1"/>
  <c r="F1603" i="10" a="1"/>
  <c r="H2002" i="10" a="1"/>
  <c r="G1002" i="10" a="1"/>
  <c r="E1503" i="10" a="1"/>
  <c r="E803" i="10" a="1"/>
  <c r="F403" i="10" a="1"/>
  <c r="G2403" i="10" a="1"/>
  <c r="H703" i="10" a="1"/>
  <c r="F2103" i="10" a="1"/>
  <c r="F802" i="10" a="1"/>
  <c r="G202" i="10" a="1"/>
  <c r="H502" i="10" a="1"/>
  <c r="F1302" i="10" a="1"/>
  <c r="G602" i="10" a="1"/>
  <c r="G1303" i="10" a="1"/>
  <c r="F603" i="10" a="1"/>
  <c r="H702" i="10" a="1"/>
  <c r="G303" i="10" a="1"/>
  <c r="E403" i="10" a="1"/>
  <c r="G603" i="10" a="1"/>
  <c r="G1503" i="10" a="1"/>
  <c r="G2003" i="10" a="1"/>
  <c r="E2703" i="10" a="1"/>
  <c r="F503" i="10" a="1"/>
  <c r="E1902" i="10" a="1"/>
  <c r="G2103" i="10" a="1"/>
  <c r="F1403" i="10" a="1"/>
  <c r="E2403" i="10" a="1"/>
  <c r="E2502" i="10" a="1"/>
  <c r="G1602" i="10" a="1"/>
  <c r="G1102" i="10" a="1"/>
  <c r="E2802" i="10" a="1"/>
  <c r="H2402" i="10" a="1"/>
  <c r="G502" i="10" a="1"/>
  <c r="H403" i="10" a="1"/>
  <c r="F2602" i="10" a="1"/>
  <c r="F203" i="10" a="1"/>
  <c r="G2602" i="10" a="1"/>
  <c r="E2002" i="10" a="1"/>
  <c r="E2402" i="10" a="1"/>
  <c r="H2003" i="10" a="1"/>
  <c r="G1502" i="10" a="1"/>
  <c r="E1903" i="10" a="1"/>
  <c r="G903" i="10" a="1"/>
  <c r="F1303" i="10" a="1"/>
  <c r="E2603" i="10" a="1"/>
  <c r="F102" i="10" a="1"/>
  <c r="G503" i="10" a="1"/>
  <c r="G1203" i="10" a="1"/>
  <c r="F1002" i="10" a="1"/>
  <c r="F2402" i="10" a="1"/>
  <c r="E2302" i="10" a="1"/>
  <c r="F502" i="10" a="1"/>
  <c r="E2602" i="10" a="1"/>
  <c r="E1803" i="10" a="1"/>
  <c r="H2403" i="10" a="1"/>
  <c r="E602" i="10" a="1"/>
  <c r="G2703" i="10" a="1"/>
  <c r="F2002" i="10" a="1"/>
  <c r="H1203" i="10" a="1"/>
  <c r="E902" i="10" a="1"/>
  <c r="F602" i="10" a="1"/>
  <c r="G2503" i="10" a="1"/>
  <c r="G1603" i="10" a="1"/>
  <c r="G1202" i="10" a="1"/>
  <c r="G2803" i="10" a="1"/>
  <c r="H1402" i="10" a="1"/>
  <c r="H602" i="10" a="1"/>
  <c r="E302" i="10" a="1"/>
  <c r="F302" i="10" a="1"/>
  <c r="G2502" i="10" a="1"/>
  <c r="E202" i="10" a="1"/>
  <c r="F103" i="10" a="1"/>
  <c r="G2203" i="10" a="1"/>
  <c r="E1603" i="10" a="1"/>
  <c r="H202" i="10" a="1"/>
  <c r="F1802" i="10" a="1"/>
  <c r="G1402" i="10" a="1"/>
  <c r="G2102" i="10" a="1"/>
  <c r="E1502" i="10" a="1"/>
  <c r="H2602" i="10" a="1"/>
  <c r="H1802" i="10" a="1"/>
  <c r="G2002" i="10" a="1"/>
  <c r="G1903" i="10" a="1"/>
  <c r="E1002" i="10" a="1"/>
  <c r="E2303" i="10" a="1"/>
  <c r="F1803" i="10" a="1"/>
  <c r="G2303" i="10" a="1"/>
  <c r="G403" i="10" a="1"/>
  <c r="H903" i="10" a="1"/>
  <c r="F1503" i="10" a="1"/>
  <c r="E102" i="10" a="1"/>
  <c r="G2302" i="10" a="1"/>
  <c r="E1303" i="10" a="1"/>
  <c r="E2203" i="10" a="1"/>
  <c r="G103" i="10" a="1"/>
  <c r="E802" i="10" a="1"/>
  <c r="F903" i="10" a="1"/>
  <c r="E1103" i="10" a="1"/>
  <c r="H1902" i="10" a="1"/>
  <c r="F803" i="10" a="1"/>
  <c r="H303" i="10" a="1"/>
  <c r="F2802" i="10" a="1"/>
  <c r="G802" i="10" a="1"/>
  <c r="F303" i="10" a="1"/>
  <c r="H503" i="10" a="1"/>
  <c r="E2102" i="10" a="1"/>
  <c r="G2202" i="10" a="1"/>
  <c r="H2302" i="10" a="1"/>
  <c r="H302" i="10" a="1"/>
  <c r="E1802" i="10" a="1"/>
  <c r="E402" i="10" a="1"/>
  <c r="G402" i="10" a="1"/>
  <c r="F2703" i="10" a="1"/>
  <c r="F2202" i="10" a="1"/>
  <c r="E303" i="10" a="1"/>
  <c r="E903" i="10" a="1"/>
  <c r="G1902" i="10" a="1"/>
  <c r="E2803" i="10" l="1"/>
  <c r="G2803" i="10"/>
  <c r="H2703" i="10"/>
  <c r="E2703" i="10"/>
  <c r="F2703" i="10"/>
  <c r="G2703" i="10"/>
  <c r="E2603" i="10"/>
  <c r="H2603" i="10"/>
  <c r="G2603" i="10"/>
  <c r="E2503" i="10"/>
  <c r="G2503" i="10"/>
  <c r="E2403" i="10"/>
  <c r="H2403" i="10"/>
  <c r="G2403" i="10"/>
  <c r="E2303" i="10"/>
  <c r="H2303" i="10"/>
  <c r="G2303" i="10"/>
  <c r="E2203" i="10"/>
  <c r="H2203" i="10"/>
  <c r="F2203" i="10"/>
  <c r="G2203" i="10"/>
  <c r="H2103" i="10"/>
  <c r="F2103" i="10"/>
  <c r="E2103" i="10"/>
  <c r="G2103" i="10"/>
  <c r="E2003" i="10"/>
  <c r="H2003" i="10"/>
  <c r="G2003" i="10"/>
  <c r="E1903" i="10"/>
  <c r="G1903" i="10"/>
  <c r="H1803" i="10"/>
  <c r="E1803" i="10"/>
  <c r="F1803" i="10"/>
  <c r="G1803" i="10"/>
  <c r="E1703" i="10"/>
  <c r="H1703" i="10"/>
  <c r="G1703" i="10"/>
  <c r="H1603" i="10"/>
  <c r="E1603" i="10"/>
  <c r="F1603" i="10"/>
  <c r="G1603" i="10"/>
  <c r="G1503" i="10"/>
  <c r="E1503" i="10"/>
  <c r="F1503" i="10"/>
  <c r="H1403" i="10"/>
  <c r="F1403" i="10"/>
  <c r="G1403" i="10"/>
  <c r="E1303" i="10"/>
  <c r="H1303" i="10"/>
  <c r="F1303" i="10"/>
  <c r="G1303" i="10"/>
  <c r="H1203" i="10"/>
  <c r="E1203" i="10"/>
  <c r="F1203" i="10"/>
  <c r="G1203" i="10"/>
  <c r="E1103" i="10"/>
  <c r="G1103" i="10"/>
  <c r="H1003" i="10"/>
  <c r="F1003" i="10"/>
  <c r="G1003" i="10"/>
  <c r="E903" i="10"/>
  <c r="F903" i="10"/>
  <c r="H903" i="10"/>
  <c r="G903" i="10"/>
  <c r="H803" i="10"/>
  <c r="E803" i="10"/>
  <c r="F803" i="10"/>
  <c r="G803" i="10"/>
  <c r="F703" i="10"/>
  <c r="E703" i="10"/>
  <c r="H703" i="10"/>
  <c r="G703" i="10"/>
  <c r="E603" i="10"/>
  <c r="H603" i="10"/>
  <c r="F603" i="10"/>
  <c r="G603" i="10"/>
  <c r="H503" i="10"/>
  <c r="E503" i="10"/>
  <c r="F503" i="10"/>
  <c r="G503" i="10"/>
  <c r="H403" i="10"/>
  <c r="E403" i="10"/>
  <c r="F403" i="10"/>
  <c r="G403" i="10"/>
  <c r="H303" i="10"/>
  <c r="E303" i="10"/>
  <c r="F303" i="10"/>
  <c r="G303" i="10"/>
  <c r="F203" i="10"/>
  <c r="E203" i="10"/>
  <c r="H203" i="10"/>
  <c r="G203" i="10"/>
  <c r="F103" i="10"/>
  <c r="H103" i="10"/>
  <c r="E103" i="10"/>
  <c r="G103" i="10"/>
  <c r="F2802" i="10"/>
  <c r="E2802" i="10"/>
  <c r="H2802" i="10"/>
  <c r="G2802" i="10"/>
  <c r="H2702" i="10"/>
  <c r="F2702" i="10"/>
  <c r="G2702" i="10"/>
  <c r="E2602" i="10"/>
  <c r="F2602" i="10"/>
  <c r="H2602" i="10"/>
  <c r="G2602" i="10"/>
  <c r="E2502" i="10"/>
  <c r="G2502" i="10"/>
  <c r="F2402" i="10"/>
  <c r="E2402" i="10"/>
  <c r="H2402" i="10"/>
  <c r="G2402" i="10"/>
  <c r="H2302" i="10"/>
  <c r="E2302" i="10"/>
  <c r="F2302" i="10"/>
  <c r="G2302" i="10"/>
  <c r="E2202" i="10"/>
  <c r="H2202" i="10"/>
  <c r="F2202" i="10"/>
  <c r="G2202" i="10"/>
  <c r="G2102" i="10"/>
  <c r="E2102" i="10"/>
  <c r="F2102" i="10"/>
  <c r="H2102" i="10"/>
  <c r="F2002" i="10"/>
  <c r="G2002" i="10"/>
  <c r="E2002" i="10"/>
  <c r="H2002" i="10"/>
  <c r="F1902" i="10"/>
  <c r="E1902" i="10"/>
  <c r="H1902" i="10"/>
  <c r="G1902" i="10"/>
  <c r="F1802" i="10"/>
  <c r="E1802" i="10"/>
  <c r="H1802" i="10"/>
  <c r="G1802" i="10"/>
  <c r="G1702" i="10"/>
  <c r="E1702" i="10"/>
  <c r="H1702" i="10"/>
  <c r="E1602" i="10"/>
  <c r="G1602" i="10"/>
  <c r="E1502" i="10"/>
  <c r="G1502" i="10"/>
  <c r="H1402" i="10"/>
  <c r="F1402" i="10"/>
  <c r="G1402" i="10"/>
  <c r="E1302" i="10"/>
  <c r="H1302" i="10"/>
  <c r="F1302" i="10"/>
  <c r="G1302" i="10"/>
  <c r="F1202" i="10"/>
  <c r="E1202" i="10"/>
  <c r="H1202" i="10"/>
  <c r="G1202" i="10"/>
  <c r="G1102" i="10"/>
  <c r="E1102" i="10"/>
  <c r="F1002" i="10"/>
  <c r="E1002" i="10"/>
  <c r="H1002" i="10"/>
  <c r="G1002" i="10"/>
  <c r="G902" i="10"/>
  <c r="E902" i="10"/>
  <c r="E802" i="10"/>
  <c r="F802" i="10"/>
  <c r="H802" i="10"/>
  <c r="G802" i="10"/>
  <c r="E702" i="10"/>
  <c r="H702" i="10"/>
  <c r="F602" i="10"/>
  <c r="E602" i="10"/>
  <c r="H602" i="10"/>
  <c r="G602" i="10"/>
  <c r="H502" i="10"/>
  <c r="E502" i="10"/>
  <c r="F502" i="10"/>
  <c r="G502" i="10"/>
  <c r="E402" i="10"/>
  <c r="G402" i="10"/>
  <c r="F302" i="10"/>
  <c r="E302" i="10"/>
  <c r="H302" i="10"/>
  <c r="G302" i="10"/>
  <c r="F202" i="10"/>
  <c r="E202" i="10"/>
  <c r="H202" i="10"/>
  <c r="G202" i="10"/>
  <c r="G102" i="10"/>
  <c r="F102" i="10"/>
  <c r="E102" i="10"/>
  <c r="H102" i="10"/>
  <c r="C749" i="26"/>
  <c r="C721" i="26"/>
  <c r="C806" i="26"/>
  <c r="C805" i="26"/>
  <c r="C778" i="26"/>
  <c r="C777" i="26"/>
  <c r="C750" i="26"/>
  <c r="C722" i="26"/>
  <c r="C695" i="26"/>
  <c r="C694" i="26"/>
  <c r="C639" i="26"/>
  <c r="C638" i="26"/>
  <c r="C53" i="2"/>
  <c r="C54" i="2" s="1"/>
  <c r="C55" i="2" s="1"/>
  <c r="D53" i="2"/>
  <c r="E53" i="2"/>
  <c r="D54" i="2"/>
  <c r="F54" i="2" s="1"/>
  <c r="E54" i="2"/>
  <c r="D55" i="2"/>
  <c r="F55" i="2" s="1"/>
  <c r="E55" i="2"/>
  <c r="C56" i="2"/>
  <c r="C57" i="2" s="1"/>
  <c r="C58" i="2" s="1"/>
  <c r="D56" i="2"/>
  <c r="E56" i="2"/>
  <c r="D57" i="2"/>
  <c r="F57" i="2" s="1"/>
  <c r="E57" i="2"/>
  <c r="D58" i="2"/>
  <c r="F58" i="2" s="1"/>
  <c r="E58" i="2"/>
  <c r="D51" i="2"/>
  <c r="F51" i="2" s="1"/>
  <c r="E51" i="2"/>
  <c r="D52" i="2"/>
  <c r="F52" i="2" s="1"/>
  <c r="E52" i="2"/>
  <c r="C38" i="2"/>
  <c r="C39" i="2" s="1"/>
  <c r="C40" i="2" s="1"/>
  <c r="D38" i="2"/>
  <c r="E38" i="2"/>
  <c r="D39" i="2"/>
  <c r="F39" i="2" s="1"/>
  <c r="E39" i="2"/>
  <c r="D40" i="2"/>
  <c r="F40" i="2" s="1"/>
  <c r="E40" i="2"/>
  <c r="C41" i="2"/>
  <c r="C42" i="2" s="1"/>
  <c r="C43" i="2" s="1"/>
  <c r="D41" i="2"/>
  <c r="E41" i="2"/>
  <c r="D42" i="2"/>
  <c r="F42" i="2" s="1"/>
  <c r="E42" i="2"/>
  <c r="D43" i="2"/>
  <c r="F43" i="2" s="1"/>
  <c r="E43" i="2"/>
  <c r="C44" i="2"/>
  <c r="C45" i="2" s="1"/>
  <c r="C46" i="2" s="1"/>
  <c r="D44" i="2"/>
  <c r="D45" i="2"/>
  <c r="F45" i="2" s="1"/>
  <c r="E45" i="2"/>
  <c r="D46" i="2"/>
  <c r="F46" i="2" s="1"/>
  <c r="E46" i="2"/>
  <c r="C47" i="2"/>
  <c r="C48" i="2" s="1"/>
  <c r="C49" i="2" s="1"/>
  <c r="D47" i="2"/>
  <c r="E47" i="2"/>
  <c r="D48" i="2"/>
  <c r="F48" i="2" s="1"/>
  <c r="E48" i="2"/>
  <c r="D49" i="2"/>
  <c r="F49" i="2" s="1"/>
  <c r="E49" i="2"/>
  <c r="C50" i="2"/>
  <c r="C51" i="2" s="1"/>
  <c r="C52" i="2" s="1"/>
  <c r="D50" i="2"/>
  <c r="E50" i="2"/>
  <c r="E44" i="2"/>
  <c r="C576" i="26"/>
  <c r="C575" i="26"/>
  <c r="C574" i="26"/>
  <c r="C573" i="26"/>
  <c r="C572" i="26"/>
  <c r="C571" i="26"/>
  <c r="C570" i="26"/>
  <c r="C569" i="26"/>
  <c r="C568" i="26"/>
  <c r="C567" i="26"/>
  <c r="C566" i="26"/>
  <c r="C565" i="26"/>
  <c r="C564" i="26"/>
  <c r="C563" i="26"/>
  <c r="C562" i="26"/>
  <c r="C561" i="26"/>
  <c r="C560" i="26"/>
  <c r="C559" i="26"/>
  <c r="C558" i="26"/>
  <c r="C557" i="26"/>
  <c r="C556" i="26"/>
  <c r="C555" i="26"/>
  <c r="C554" i="26"/>
  <c r="C553" i="26"/>
  <c r="C552" i="26"/>
  <c r="A106" i="10"/>
  <c r="A206" i="10" s="1"/>
  <c r="A306" i="10" s="1"/>
  <c r="A406" i="10" s="1"/>
  <c r="A506" i="10" s="1"/>
  <c r="A606" i="10" s="1"/>
  <c r="A706" i="10" s="1"/>
  <c r="A806" i="10" s="1"/>
  <c r="B106" i="10"/>
  <c r="B206" i="10" s="1"/>
  <c r="B306" i="10" s="1"/>
  <c r="B406" i="10" s="1"/>
  <c r="B506" i="10" s="1"/>
  <c r="B606" i="10" s="1"/>
  <c r="B706" i="10" s="1"/>
  <c r="B806" i="10" s="1"/>
  <c r="A107" i="10"/>
  <c r="A207" i="10" s="1"/>
  <c r="A307" i="10" s="1"/>
  <c r="A407" i="10" s="1"/>
  <c r="A507" i="10" s="1"/>
  <c r="A607" i="10" s="1"/>
  <c r="A707" i="10" s="1"/>
  <c r="A807" i="10" s="1"/>
  <c r="B107" i="10"/>
  <c r="B207" i="10" s="1"/>
  <c r="B307" i="10" s="1"/>
  <c r="B407" i="10" s="1"/>
  <c r="B507" i="10" s="1"/>
  <c r="B607" i="10" s="1"/>
  <c r="B707" i="10" s="1"/>
  <c r="B807" i="10" s="1"/>
  <c r="A108" i="10"/>
  <c r="A208" i="10" s="1"/>
  <c r="A308" i="10" s="1"/>
  <c r="A408" i="10" s="1"/>
  <c r="A508" i="10" s="1"/>
  <c r="A608" i="10" s="1"/>
  <c r="A708" i="10" s="1"/>
  <c r="A808" i="10" s="1"/>
  <c r="B108" i="10"/>
  <c r="B208" i="10" s="1"/>
  <c r="B308" i="10" s="1"/>
  <c r="B408" i="10" s="1"/>
  <c r="B508" i="10" s="1"/>
  <c r="B608" i="10" s="1"/>
  <c r="B708" i="10" s="1"/>
  <c r="B808" i="10" s="1"/>
  <c r="A109" i="10"/>
  <c r="A209" i="10" s="1"/>
  <c r="A309" i="10" s="1"/>
  <c r="A409" i="10" s="1"/>
  <c r="A509" i="10" s="1"/>
  <c r="A609" i="10" s="1"/>
  <c r="A709" i="10" s="1"/>
  <c r="A809" i="10" s="1"/>
  <c r="B109" i="10"/>
  <c r="B209" i="10" s="1"/>
  <c r="B309" i="10" s="1"/>
  <c r="B409" i="10" s="1"/>
  <c r="B509" i="10" s="1"/>
  <c r="B609" i="10" s="1"/>
  <c r="B709" i="10" s="1"/>
  <c r="B809" i="10" s="1"/>
  <c r="A110" i="10"/>
  <c r="A210" i="10" s="1"/>
  <c r="A310" i="10" s="1"/>
  <c r="A410" i="10" s="1"/>
  <c r="A510" i="10" s="1"/>
  <c r="A610" i="10" s="1"/>
  <c r="A710" i="10" s="1"/>
  <c r="A810" i="10" s="1"/>
  <c r="B110" i="10"/>
  <c r="B210" i="10" s="1"/>
  <c r="B310" i="10" s="1"/>
  <c r="B410" i="10" s="1"/>
  <c r="B510" i="10" s="1"/>
  <c r="B610" i="10" s="1"/>
  <c r="B710" i="10" s="1"/>
  <c r="B810" i="10" s="1"/>
  <c r="A111" i="10"/>
  <c r="A211" i="10" s="1"/>
  <c r="A311" i="10" s="1"/>
  <c r="A411" i="10" s="1"/>
  <c r="A511" i="10" s="1"/>
  <c r="A611" i="10" s="1"/>
  <c r="A711" i="10" s="1"/>
  <c r="A811" i="10" s="1"/>
  <c r="B111" i="10"/>
  <c r="B211" i="10" s="1"/>
  <c r="B311" i="10" s="1"/>
  <c r="B411" i="10" s="1"/>
  <c r="B511" i="10" s="1"/>
  <c r="B611" i="10" s="1"/>
  <c r="B711" i="10" s="1"/>
  <c r="B811" i="10" s="1"/>
  <c r="A112" i="10"/>
  <c r="A212" i="10" s="1"/>
  <c r="A312" i="10" s="1"/>
  <c r="A412" i="10" s="1"/>
  <c r="A512" i="10" s="1"/>
  <c r="A612" i="10" s="1"/>
  <c r="A712" i="10" s="1"/>
  <c r="A812" i="10" s="1"/>
  <c r="B112" i="10"/>
  <c r="B212" i="10" s="1"/>
  <c r="B312" i="10" s="1"/>
  <c r="B412" i="10" s="1"/>
  <c r="B512" i="10" s="1"/>
  <c r="B612" i="10" s="1"/>
  <c r="B712" i="10" s="1"/>
  <c r="B812" i="10" s="1"/>
  <c r="A113" i="10"/>
  <c r="A213" i="10" s="1"/>
  <c r="A313" i="10" s="1"/>
  <c r="A413" i="10" s="1"/>
  <c r="A513" i="10" s="1"/>
  <c r="A613" i="10" s="1"/>
  <c r="A713" i="10" s="1"/>
  <c r="A813" i="10" s="1"/>
  <c r="A913" i="10" s="1"/>
  <c r="A1013" i="10" s="1"/>
  <c r="A1113" i="10" s="1"/>
  <c r="A1213" i="10" s="1"/>
  <c r="A1313" i="10" s="1"/>
  <c r="A1413" i="10" s="1"/>
  <c r="A1513" i="10" s="1"/>
  <c r="A1613" i="10" s="1"/>
  <c r="A1713" i="10" s="1"/>
  <c r="A1813" i="10" s="1"/>
  <c r="A1913" i="10" s="1"/>
  <c r="A2013" i="10" s="1"/>
  <c r="A2113" i="10" s="1"/>
  <c r="A2213" i="10" s="1"/>
  <c r="A2313" i="10" s="1"/>
  <c r="A2413" i="10" s="1"/>
  <c r="A2513" i="10" s="1"/>
  <c r="A2613" i="10" s="1"/>
  <c r="A2713" i="10" s="1"/>
  <c r="B113" i="10"/>
  <c r="B213" i="10" s="1"/>
  <c r="B313" i="10" s="1"/>
  <c r="B413" i="10" s="1"/>
  <c r="B513" i="10" s="1"/>
  <c r="B613" i="10" s="1"/>
  <c r="B713" i="10" s="1"/>
  <c r="B813" i="10" s="1"/>
  <c r="B913" i="10" s="1"/>
  <c r="B1013" i="10" s="1"/>
  <c r="B1113" i="10" s="1"/>
  <c r="B1213" i="10" s="1"/>
  <c r="B1313" i="10" s="1"/>
  <c r="B1413" i="10" s="1"/>
  <c r="B1513" i="10" s="1"/>
  <c r="B1613" i="10" s="1"/>
  <c r="B1713" i="10" s="1"/>
  <c r="B1813" i="10" s="1"/>
  <c r="B1913" i="10" s="1"/>
  <c r="B2013" i="10" s="1"/>
  <c r="B2113" i="10" s="1"/>
  <c r="B2213" i="10" s="1"/>
  <c r="B2313" i="10" s="1"/>
  <c r="A114" i="10"/>
  <c r="A214" i="10" s="1"/>
  <c r="A314" i="10" s="1"/>
  <c r="A414" i="10" s="1"/>
  <c r="A514" i="10" s="1"/>
  <c r="A614" i="10" s="1"/>
  <c r="A714" i="10" s="1"/>
  <c r="A814" i="10" s="1"/>
  <c r="A914" i="10" s="1"/>
  <c r="A1014" i="10" s="1"/>
  <c r="A1114" i="10" s="1"/>
  <c r="A1214" i="10" s="1"/>
  <c r="A1314" i="10" s="1"/>
  <c r="A1414" i="10" s="1"/>
  <c r="A1514" i="10" s="1"/>
  <c r="A1614" i="10" s="1"/>
  <c r="A1714" i="10" s="1"/>
  <c r="A1814" i="10" s="1"/>
  <c r="A1914" i="10" s="1"/>
  <c r="A2014" i="10" s="1"/>
  <c r="A2114" i="10" s="1"/>
  <c r="A2214" i="10" s="1"/>
  <c r="A2314" i="10" s="1"/>
  <c r="A2414" i="10" s="1"/>
  <c r="A2514" i="10" s="1"/>
  <c r="A2614" i="10" s="1"/>
  <c r="A2714" i="10" s="1"/>
  <c r="B114" i="10"/>
  <c r="B214" i="10" s="1"/>
  <c r="B314" i="10" s="1"/>
  <c r="B414" i="10" s="1"/>
  <c r="B514" i="10" s="1"/>
  <c r="B614" i="10" s="1"/>
  <c r="B714" i="10" s="1"/>
  <c r="B814" i="10" s="1"/>
  <c r="B914" i="10" s="1"/>
  <c r="B1014" i="10" s="1"/>
  <c r="B1114" i="10" s="1"/>
  <c r="B1214" i="10" s="1"/>
  <c r="B1314" i="10" s="1"/>
  <c r="B1414" i="10" s="1"/>
  <c r="B1514" i="10" s="1"/>
  <c r="B1614" i="10" s="1"/>
  <c r="B1714" i="10" s="1"/>
  <c r="B1814" i="10" s="1"/>
  <c r="B1914" i="10" s="1"/>
  <c r="B2014" i="10" s="1"/>
  <c r="B2114" i="10" s="1"/>
  <c r="B2214" i="10" s="1"/>
  <c r="B2314" i="10" s="1"/>
  <c r="B2414" i="10" s="1"/>
  <c r="B2514" i="10" s="1"/>
  <c r="B2614" i="10" s="1"/>
  <c r="B2714" i="10" s="1"/>
  <c r="A115" i="10"/>
  <c r="A215" i="10" s="1"/>
  <c r="A315" i="10" s="1"/>
  <c r="A415" i="10" s="1"/>
  <c r="A515" i="10" s="1"/>
  <c r="A615" i="10" s="1"/>
  <c r="A715" i="10" s="1"/>
  <c r="A815" i="10" s="1"/>
  <c r="A915" i="10" s="1"/>
  <c r="A1015" i="10" s="1"/>
  <c r="B115" i="10"/>
  <c r="B215" i="10" s="1"/>
  <c r="B315" i="10" s="1"/>
  <c r="B415" i="10" s="1"/>
  <c r="B515" i="10" s="1"/>
  <c r="B615" i="10" s="1"/>
  <c r="B715" i="10" s="1"/>
  <c r="B815" i="10" s="1"/>
  <c r="B915" i="10" s="1"/>
  <c r="B1015" i="10" s="1"/>
  <c r="B57" i="5"/>
  <c r="B58" i="5"/>
  <c r="C497" i="26"/>
  <c r="C498" i="26"/>
  <c r="C499" i="26"/>
  <c r="C500" i="26"/>
  <c r="C501" i="26"/>
  <c r="C502" i="26"/>
  <c r="C503" i="26"/>
  <c r="C504" i="26"/>
  <c r="C505" i="26"/>
  <c r="C506" i="26"/>
  <c r="C507" i="26"/>
  <c r="C508" i="26"/>
  <c r="C509" i="26"/>
  <c r="C510" i="26"/>
  <c r="C511" i="26"/>
  <c r="C512" i="26"/>
  <c r="C513" i="26"/>
  <c r="C514" i="26"/>
  <c r="C515" i="26"/>
  <c r="C516" i="26"/>
  <c r="C517" i="26"/>
  <c r="C518" i="26"/>
  <c r="C519" i="26"/>
  <c r="C520" i="26"/>
  <c r="C548" i="26"/>
  <c r="C547" i="26"/>
  <c r="C546" i="26"/>
  <c r="C545" i="26"/>
  <c r="C544" i="26"/>
  <c r="C543" i="26"/>
  <c r="C542" i="26"/>
  <c r="C541" i="26"/>
  <c r="C540" i="26"/>
  <c r="C539" i="26"/>
  <c r="C538" i="26"/>
  <c r="C537" i="26"/>
  <c r="C536" i="26"/>
  <c r="C535" i="26"/>
  <c r="C534" i="26"/>
  <c r="C533" i="26"/>
  <c r="C532" i="26"/>
  <c r="C531" i="26"/>
  <c r="C530" i="26"/>
  <c r="C529" i="26"/>
  <c r="C528" i="26"/>
  <c r="C527" i="26"/>
  <c r="C526" i="26"/>
  <c r="C525" i="26"/>
  <c r="C524" i="26"/>
  <c r="C496" i="26"/>
  <c r="E1003" i="10" a="1"/>
  <c r="H2803" i="10" a="1"/>
  <c r="E2702" i="10" a="1"/>
  <c r="H1102" i="10" a="1"/>
  <c r="H2503" i="10" a="1"/>
  <c r="F1903" i="10" a="1"/>
  <c r="F2603" i="10" a="1"/>
  <c r="H402" i="10" a="1"/>
  <c r="F2502" i="10" a="1"/>
  <c r="F1602" i="10" a="1"/>
  <c r="H1103" i="10" a="1"/>
  <c r="F2803" i="10" a="1"/>
  <c r="H1503" i="10" a="1"/>
  <c r="F1702" i="10" a="1"/>
  <c r="H1502" i="10" a="1"/>
  <c r="H1602" i="10" a="1"/>
  <c r="G702" i="10" a="1"/>
  <c r="F2403" i="10" a="1"/>
  <c r="H2502" i="10" a="1"/>
  <c r="F902" i="10" a="1"/>
  <c r="F2303" i="10" a="1"/>
  <c r="F1703" i="10" a="1"/>
  <c r="F1502" i="10" a="1"/>
  <c r="F1103" i="10" a="1"/>
  <c r="F1102" i="10" a="1"/>
  <c r="H902" i="10" a="1"/>
  <c r="F2503" i="10" a="1"/>
  <c r="F702" i="10" a="1"/>
  <c r="F402" i="10" a="1"/>
  <c r="E1402" i="10" a="1"/>
  <c r="E1403" i="10" a="1"/>
  <c r="F2003" i="10" a="1"/>
  <c r="H1903" i="10" a="1"/>
  <c r="H2803" i="10" l="1"/>
  <c r="F2803" i="10"/>
  <c r="C2803" i="10" s="1"/>
  <c r="C2703" i="10"/>
  <c r="K2703" i="10" s="1"/>
  <c r="D2703" i="10"/>
  <c r="J2703" i="10"/>
  <c r="F2603" i="10"/>
  <c r="C2603" i="10" s="1"/>
  <c r="K2603" i="10" s="1"/>
  <c r="H2503" i="10"/>
  <c r="F2503" i="10"/>
  <c r="C2503" i="10" s="1"/>
  <c r="K2503" i="10" s="1"/>
  <c r="F2403" i="10"/>
  <c r="C2403" i="10" s="1"/>
  <c r="K2403" i="10" s="1"/>
  <c r="F2303" i="10"/>
  <c r="C2303" i="10" s="1"/>
  <c r="K2303" i="10" s="1"/>
  <c r="D2203" i="10"/>
  <c r="J2203" i="10"/>
  <c r="C2203" i="10"/>
  <c r="K2203" i="10" s="1"/>
  <c r="C2103" i="10"/>
  <c r="K2103" i="10" s="1"/>
  <c r="D2103" i="10"/>
  <c r="J2103" i="10"/>
  <c r="F2003" i="10"/>
  <c r="C2003" i="10" s="1"/>
  <c r="K2003" i="10" s="1"/>
  <c r="H1903" i="10"/>
  <c r="F1903" i="10"/>
  <c r="C1903" i="10" s="1"/>
  <c r="C1803" i="10"/>
  <c r="K1803" i="10" s="1"/>
  <c r="D1803" i="10"/>
  <c r="J1803" i="10"/>
  <c r="F1703" i="10"/>
  <c r="C1703" i="10" s="1"/>
  <c r="C1603" i="10"/>
  <c r="K1603" i="10" s="1"/>
  <c r="D1603" i="10"/>
  <c r="J1603" i="10"/>
  <c r="H1503" i="10"/>
  <c r="C1503" i="10"/>
  <c r="K1503" i="10" s="1"/>
  <c r="J1503" i="10"/>
  <c r="D1503" i="10"/>
  <c r="E1403" i="10"/>
  <c r="D1403" i="10" s="1"/>
  <c r="C1403" i="10"/>
  <c r="K1403" i="10" s="1"/>
  <c r="J1403" i="10"/>
  <c r="C1303" i="10"/>
  <c r="K1303" i="10" s="1"/>
  <c r="D1303" i="10"/>
  <c r="J1303" i="10"/>
  <c r="C1203" i="10"/>
  <c r="K1203" i="10" s="1"/>
  <c r="D1203" i="10"/>
  <c r="J1203" i="10"/>
  <c r="H1103" i="10"/>
  <c r="F1103" i="10"/>
  <c r="C1103" i="10" s="1"/>
  <c r="K1103" i="10" s="1"/>
  <c r="E1003" i="10"/>
  <c r="D1003" i="10" s="1"/>
  <c r="C1003" i="10"/>
  <c r="K1003" i="10" s="1"/>
  <c r="J1003" i="10"/>
  <c r="C903" i="10"/>
  <c r="K903" i="10" s="1"/>
  <c r="D903" i="10"/>
  <c r="J903" i="10"/>
  <c r="C803" i="10"/>
  <c r="K803" i="10" s="1"/>
  <c r="D803" i="10"/>
  <c r="J803" i="10"/>
  <c r="C703" i="10"/>
  <c r="K703" i="10" s="1"/>
  <c r="D703" i="10"/>
  <c r="J703" i="10"/>
  <c r="C603" i="10"/>
  <c r="K603" i="10" s="1"/>
  <c r="D603" i="10"/>
  <c r="J603" i="10"/>
  <c r="C503" i="10"/>
  <c r="K503" i="10" s="1"/>
  <c r="D503" i="10"/>
  <c r="J503" i="10"/>
  <c r="C403" i="10"/>
  <c r="K403" i="10" s="1"/>
  <c r="D403" i="10"/>
  <c r="J403" i="10"/>
  <c r="C303" i="10"/>
  <c r="K303" i="10" s="1"/>
  <c r="D303" i="10"/>
  <c r="J303" i="10"/>
  <c r="C203" i="10"/>
  <c r="K203" i="10" s="1"/>
  <c r="D203" i="10"/>
  <c r="J203" i="10"/>
  <c r="C103" i="10"/>
  <c r="D103" i="10"/>
  <c r="J103" i="10"/>
  <c r="D2802" i="10"/>
  <c r="J2802" i="10"/>
  <c r="C2802" i="10"/>
  <c r="E2702" i="10"/>
  <c r="D2702" i="10" s="1"/>
  <c r="J2702" i="10"/>
  <c r="C2702" i="10"/>
  <c r="C2602" i="10"/>
  <c r="D2602" i="10"/>
  <c r="J2602" i="10"/>
  <c r="H2502" i="10"/>
  <c r="F2502" i="10"/>
  <c r="C2502" i="10" s="1"/>
  <c r="C2402" i="10"/>
  <c r="D2402" i="10"/>
  <c r="J2402" i="10"/>
  <c r="C2302" i="10"/>
  <c r="D2302" i="10"/>
  <c r="J2302" i="10"/>
  <c r="C2202" i="10"/>
  <c r="D2202" i="10"/>
  <c r="J2202" i="10"/>
  <c r="D2102" i="10"/>
  <c r="J2102" i="10"/>
  <c r="C2102" i="10"/>
  <c r="C2002" i="10"/>
  <c r="D2002" i="10"/>
  <c r="J2002" i="10"/>
  <c r="D1902" i="10"/>
  <c r="J1902" i="10"/>
  <c r="C1902" i="10"/>
  <c r="D1802" i="10"/>
  <c r="J1802" i="10"/>
  <c r="C1802" i="10"/>
  <c r="F1702" i="10"/>
  <c r="C1702" i="10" s="1"/>
  <c r="H1602" i="10"/>
  <c r="F1602" i="10"/>
  <c r="C1602" i="10" s="1"/>
  <c r="H1502" i="10"/>
  <c r="F1502" i="10"/>
  <c r="C1502" i="10" s="1"/>
  <c r="E1402" i="10"/>
  <c r="D1402" i="10" s="1"/>
  <c r="C1402" i="10"/>
  <c r="J1402" i="10"/>
  <c r="C1302" i="10"/>
  <c r="D1302" i="10"/>
  <c r="J1302" i="10"/>
  <c r="C1202" i="10"/>
  <c r="D1202" i="10"/>
  <c r="J1202" i="10"/>
  <c r="H1102" i="10"/>
  <c r="F1102" i="10"/>
  <c r="C1102" i="10" s="1"/>
  <c r="C1002" i="10"/>
  <c r="D1002" i="10"/>
  <c r="J1002" i="10"/>
  <c r="H902" i="10"/>
  <c r="F902" i="10"/>
  <c r="D802" i="10"/>
  <c r="J802" i="10"/>
  <c r="C802" i="10"/>
  <c r="G702" i="10"/>
  <c r="F702" i="10"/>
  <c r="C602" i="10"/>
  <c r="D602" i="10"/>
  <c r="J602" i="10"/>
  <c r="C502" i="10"/>
  <c r="D502" i="10"/>
  <c r="J502" i="10"/>
  <c r="H402" i="10"/>
  <c r="F402" i="10"/>
  <c r="C302" i="10"/>
  <c r="D302" i="10"/>
  <c r="J302" i="10"/>
  <c r="C202" i="10"/>
  <c r="D202" i="10"/>
  <c r="J202" i="10"/>
  <c r="D102" i="10"/>
  <c r="J102" i="10"/>
  <c r="C102" i="10"/>
  <c r="C666" i="26"/>
  <c r="C807" i="26"/>
  <c r="C779" i="26"/>
  <c r="C751" i="26"/>
  <c r="C723" i="26"/>
  <c r="C696" i="26"/>
  <c r="C640" i="26"/>
  <c r="A912" i="10"/>
  <c r="A1012" i="10" s="1"/>
  <c r="A1112" i="10" s="1"/>
  <c r="A1212" i="10" s="1"/>
  <c r="A1312" i="10" s="1"/>
  <c r="A1412" i="10" s="1"/>
  <c r="A1512" i="10" s="1"/>
  <c r="A1612" i="10" s="1"/>
  <c r="A1712" i="10" s="1"/>
  <c r="A1812" i="10" s="1"/>
  <c r="A1912" i="10" s="1"/>
  <c r="A2012" i="10" s="1"/>
  <c r="A2112" i="10" s="1"/>
  <c r="A2212" i="10" s="1"/>
  <c r="A2312" i="10" s="1"/>
  <c r="A2412" i="10" s="1"/>
  <c r="A2512" i="10" s="1"/>
  <c r="A2612" i="10" s="1"/>
  <c r="A2712" i="10" s="1"/>
  <c r="B911" i="10"/>
  <c r="B1011" i="10" s="1"/>
  <c r="B1111" i="10" s="1"/>
  <c r="B1211" i="10" s="1"/>
  <c r="B1311" i="10" s="1"/>
  <c r="B1411" i="10" s="1"/>
  <c r="B1511" i="10" s="1"/>
  <c r="B1611" i="10" s="1"/>
  <c r="B1711" i="10" s="1"/>
  <c r="B1811" i="10" s="1"/>
  <c r="B1911" i="10" s="1"/>
  <c r="B2011" i="10" s="1"/>
  <c r="B2111" i="10" s="1"/>
  <c r="B2211" i="10" s="1"/>
  <c r="B2311" i="10" s="1"/>
  <c r="B2411" i="10" s="1"/>
  <c r="B2511" i="10" s="1"/>
  <c r="B2611" i="10" s="1"/>
  <c r="B2711" i="10" s="1"/>
  <c r="A910" i="10"/>
  <c r="A1010" i="10" s="1"/>
  <c r="A1110" i="10" s="1"/>
  <c r="A1210" i="10" s="1"/>
  <c r="A1310" i="10" s="1"/>
  <c r="A1410" i="10" s="1"/>
  <c r="A1510" i="10" s="1"/>
  <c r="A1610" i="10" s="1"/>
  <c r="A1710" i="10" s="1"/>
  <c r="A1810" i="10" s="1"/>
  <c r="A1910" i="10" s="1"/>
  <c r="A2010" i="10" s="1"/>
  <c r="A2110" i="10" s="1"/>
  <c r="A2210" i="10" s="1"/>
  <c r="A2310" i="10" s="1"/>
  <c r="A2410" i="10" s="1"/>
  <c r="A2510" i="10" s="1"/>
  <c r="A2610" i="10" s="1"/>
  <c r="A2710" i="10" s="1"/>
  <c r="B909" i="10"/>
  <c r="B1009" i="10" s="1"/>
  <c r="B1109" i="10" s="1"/>
  <c r="B1209" i="10" s="1"/>
  <c r="B1309" i="10" s="1"/>
  <c r="B1409" i="10" s="1"/>
  <c r="B1509" i="10" s="1"/>
  <c r="B1609" i="10" s="1"/>
  <c r="B1709" i="10" s="1"/>
  <c r="B1809" i="10" s="1"/>
  <c r="B1909" i="10" s="1"/>
  <c r="B2009" i="10" s="1"/>
  <c r="B2109" i="10" s="1"/>
  <c r="B2209" i="10" s="1"/>
  <c r="B2309" i="10" s="1"/>
  <c r="B2409" i="10" s="1"/>
  <c r="B2509" i="10" s="1"/>
  <c r="B2609" i="10" s="1"/>
  <c r="B2709" i="10" s="1"/>
  <c r="A911" i="10"/>
  <c r="A1011" i="10" s="1"/>
  <c r="A1111" i="10" s="1"/>
  <c r="A1211" i="10" s="1"/>
  <c r="A1311" i="10" s="1"/>
  <c r="A1411" i="10" s="1"/>
  <c r="A1511" i="10" s="1"/>
  <c r="A1611" i="10" s="1"/>
  <c r="A1711" i="10" s="1"/>
  <c r="A1811" i="10" s="1"/>
  <c r="A1911" i="10" s="1"/>
  <c r="A2011" i="10" s="1"/>
  <c r="A2111" i="10" s="1"/>
  <c r="A2211" i="10" s="1"/>
  <c r="A2311" i="10" s="1"/>
  <c r="A2411" i="10" s="1"/>
  <c r="A2511" i="10" s="1"/>
  <c r="A2611" i="10" s="1"/>
  <c r="A2711" i="10" s="1"/>
  <c r="B910" i="10"/>
  <c r="B1010" i="10" s="1"/>
  <c r="B1110" i="10" s="1"/>
  <c r="B1210" i="10" s="1"/>
  <c r="B1310" i="10" s="1"/>
  <c r="B1410" i="10" s="1"/>
  <c r="B1510" i="10" s="1"/>
  <c r="B1610" i="10" s="1"/>
  <c r="B1710" i="10" s="1"/>
  <c r="B1810" i="10" s="1"/>
  <c r="B1910" i="10" s="1"/>
  <c r="B2010" i="10" s="1"/>
  <c r="B2110" i="10" s="1"/>
  <c r="B2210" i="10" s="1"/>
  <c r="B2310" i="10" s="1"/>
  <c r="B2410" i="10" s="1"/>
  <c r="B2510" i="10" s="1"/>
  <c r="B2610" i="10" s="1"/>
  <c r="B2710" i="10" s="1"/>
  <c r="A909" i="10"/>
  <c r="A1009" i="10" s="1"/>
  <c r="A1109" i="10" s="1"/>
  <c r="A1209" i="10" s="1"/>
  <c r="A1309" i="10" s="1"/>
  <c r="A1409" i="10" s="1"/>
  <c r="A1509" i="10" s="1"/>
  <c r="A1609" i="10" s="1"/>
  <c r="A1709" i="10" s="1"/>
  <c r="A1809" i="10" s="1"/>
  <c r="A1909" i="10" s="1"/>
  <c r="A2009" i="10" s="1"/>
  <c r="A2109" i="10" s="1"/>
  <c r="A2209" i="10" s="1"/>
  <c r="A2309" i="10" s="1"/>
  <c r="A2409" i="10" s="1"/>
  <c r="A2509" i="10" s="1"/>
  <c r="A2609" i="10" s="1"/>
  <c r="A2709" i="10" s="1"/>
  <c r="B908" i="10"/>
  <c r="B1008" i="10" s="1"/>
  <c r="B1108" i="10" s="1"/>
  <c r="B1208" i="10" s="1"/>
  <c r="B1308" i="10" s="1"/>
  <c r="B1408" i="10" s="1"/>
  <c r="B1508" i="10" s="1"/>
  <c r="B1608" i="10" s="1"/>
  <c r="B1708" i="10" s="1"/>
  <c r="B1808" i="10" s="1"/>
  <c r="B1908" i="10" s="1"/>
  <c r="B2008" i="10" s="1"/>
  <c r="B2108" i="10" s="1"/>
  <c r="B2208" i="10" s="1"/>
  <c r="B2308" i="10" s="1"/>
  <c r="B2408" i="10" s="1"/>
  <c r="B2508" i="10" s="1"/>
  <c r="B2608" i="10" s="1"/>
  <c r="B2708" i="10" s="1"/>
  <c r="A907" i="10"/>
  <c r="A1007" i="10" s="1"/>
  <c r="A1107" i="10" s="1"/>
  <c r="A1207" i="10" s="1"/>
  <c r="A1307" i="10" s="1"/>
  <c r="A1407" i="10" s="1"/>
  <c r="A1507" i="10" s="1"/>
  <c r="A1607" i="10" s="1"/>
  <c r="A1707" i="10" s="1"/>
  <c r="A1807" i="10" s="1"/>
  <c r="A1907" i="10" s="1"/>
  <c r="A2007" i="10" s="1"/>
  <c r="A2107" i="10" s="1"/>
  <c r="A2207" i="10" s="1"/>
  <c r="A2307" i="10" s="1"/>
  <c r="A2407" i="10" s="1"/>
  <c r="A2507" i="10" s="1"/>
  <c r="A2607" i="10" s="1"/>
  <c r="A2707" i="10" s="1"/>
  <c r="B912" i="10"/>
  <c r="B1012" i="10" s="1"/>
  <c r="B1112" i="10" s="1"/>
  <c r="B1212" i="10" s="1"/>
  <c r="B1312" i="10" s="1"/>
  <c r="B1412" i="10" s="1"/>
  <c r="B1512" i="10" s="1"/>
  <c r="B1612" i="10" s="1"/>
  <c r="B1712" i="10" s="1"/>
  <c r="B1812" i="10" s="1"/>
  <c r="B1912" i="10" s="1"/>
  <c r="B2012" i="10" s="1"/>
  <c r="B2112" i="10" s="1"/>
  <c r="B2212" i="10" s="1"/>
  <c r="B2312" i="10" s="1"/>
  <c r="B2412" i="10" s="1"/>
  <c r="B2512" i="10" s="1"/>
  <c r="B2612" i="10" s="1"/>
  <c r="B2712" i="10" s="1"/>
  <c r="A908" i="10"/>
  <c r="A1008" i="10" s="1"/>
  <c r="A1108" i="10" s="1"/>
  <c r="A1208" i="10" s="1"/>
  <c r="A1308" i="10" s="1"/>
  <c r="A1408" i="10" s="1"/>
  <c r="A1508" i="10" s="1"/>
  <c r="A1608" i="10" s="1"/>
  <c r="A1708" i="10" s="1"/>
  <c r="A1808" i="10" s="1"/>
  <c r="A1908" i="10" s="1"/>
  <c r="A2008" i="10" s="1"/>
  <c r="A2108" i="10" s="1"/>
  <c r="A2208" i="10" s="1"/>
  <c r="A2308" i="10" s="1"/>
  <c r="A2408" i="10" s="1"/>
  <c r="A2508" i="10" s="1"/>
  <c r="A2608" i="10" s="1"/>
  <c r="A2708" i="10" s="1"/>
  <c r="B907" i="10"/>
  <c r="B1007" i="10" s="1"/>
  <c r="B1107" i="10" s="1"/>
  <c r="B1207" i="10" s="1"/>
  <c r="B1307" i="10" s="1"/>
  <c r="B1407" i="10" s="1"/>
  <c r="B1507" i="10" s="1"/>
  <c r="B1607" i="10" s="1"/>
  <c r="B1707" i="10" s="1"/>
  <c r="B1807" i="10" s="1"/>
  <c r="B1907" i="10" s="1"/>
  <c r="B2007" i="10" s="1"/>
  <c r="B2107" i="10" s="1"/>
  <c r="B2207" i="10" s="1"/>
  <c r="B2307" i="10" s="1"/>
  <c r="B2407" i="10" s="1"/>
  <c r="B2507" i="10" s="1"/>
  <c r="B2607" i="10" s="1"/>
  <c r="B2707" i="10" s="1"/>
  <c r="B906" i="10"/>
  <c r="B1006" i="10" s="1"/>
  <c r="B1106" i="10" s="1"/>
  <c r="B1206" i="10" s="1"/>
  <c r="B1306" i="10" s="1"/>
  <c r="B1406" i="10" s="1"/>
  <c r="B1506" i="10" s="1"/>
  <c r="B1606" i="10" s="1"/>
  <c r="B1706" i="10" s="1"/>
  <c r="B1806" i="10" s="1"/>
  <c r="B1906" i="10" s="1"/>
  <c r="B2006" i="10" s="1"/>
  <c r="B2106" i="10" s="1"/>
  <c r="B2206" i="10" s="1"/>
  <c r="B2306" i="10" s="1"/>
  <c r="B2406" i="10" s="1"/>
  <c r="B2506" i="10" s="1"/>
  <c r="B2606" i="10" s="1"/>
  <c r="B2706" i="10" s="1"/>
  <c r="A906" i="10"/>
  <c r="A1006" i="10" s="1"/>
  <c r="A1106" i="10" s="1"/>
  <c r="A1206" i="10" s="1"/>
  <c r="A1306" i="10" s="1"/>
  <c r="A1406" i="10" s="1"/>
  <c r="A1506" i="10" s="1"/>
  <c r="A1606" i="10" s="1"/>
  <c r="A1706" i="10" s="1"/>
  <c r="A1806" i="10" s="1"/>
  <c r="A1906" i="10" s="1"/>
  <c r="A2006" i="10" s="1"/>
  <c r="A2106" i="10" s="1"/>
  <c r="A2206" i="10" s="1"/>
  <c r="A2306" i="10" s="1"/>
  <c r="A2406" i="10" s="1"/>
  <c r="A2506" i="10" s="1"/>
  <c r="A2606" i="10" s="1"/>
  <c r="A2706" i="10" s="1"/>
  <c r="B2413" i="10"/>
  <c r="B2513" i="10" s="1"/>
  <c r="B2613" i="10" s="1"/>
  <c r="B2713" i="10" s="1"/>
  <c r="A146" i="10"/>
  <c r="B146" i="10"/>
  <c r="B246" i="10" s="1"/>
  <c r="B346" i="10" s="1"/>
  <c r="B446" i="10" s="1"/>
  <c r="B546" i="10" s="1"/>
  <c r="B646" i="10" s="1"/>
  <c r="A147" i="10"/>
  <c r="B147" i="10"/>
  <c r="B247" i="10" s="1"/>
  <c r="A148" i="10"/>
  <c r="A248" i="10" s="1"/>
  <c r="B148" i="10"/>
  <c r="B248" i="10" s="1"/>
  <c r="A149" i="10"/>
  <c r="B149" i="10"/>
  <c r="B249" i="10" s="1"/>
  <c r="K2803" i="10" l="1"/>
  <c r="I2803" i="10"/>
  <c r="D2803" i="10"/>
  <c r="J2803" i="10"/>
  <c r="I2703" i="10"/>
  <c r="I2603" i="10"/>
  <c r="D2603" i="10"/>
  <c r="J2603" i="10"/>
  <c r="I2503" i="10"/>
  <c r="D2503" i="10"/>
  <c r="J2503" i="10"/>
  <c r="I2403" i="10"/>
  <c r="D2403" i="10"/>
  <c r="J2403" i="10"/>
  <c r="I2303" i="10"/>
  <c r="D2303" i="10"/>
  <c r="J2303" i="10"/>
  <c r="I2203" i="10"/>
  <c r="I2103" i="10"/>
  <c r="I2003" i="10"/>
  <c r="D2003" i="10"/>
  <c r="J2003" i="10"/>
  <c r="K1903" i="10"/>
  <c r="I1903" i="10"/>
  <c r="D1903" i="10"/>
  <c r="J1903" i="10"/>
  <c r="I1803" i="10"/>
  <c r="K1703" i="10"/>
  <c r="I1703" i="10"/>
  <c r="D1703" i="10"/>
  <c r="J1703" i="10"/>
  <c r="I1603" i="10"/>
  <c r="I1303" i="10"/>
  <c r="I1503" i="10"/>
  <c r="I1403" i="10"/>
  <c r="I1203" i="10"/>
  <c r="D1103" i="10"/>
  <c r="J1103" i="10"/>
  <c r="I1103" i="10"/>
  <c r="I1003" i="10"/>
  <c r="I903" i="10"/>
  <c r="I803" i="10"/>
  <c r="I703" i="10"/>
  <c r="I603" i="10"/>
  <c r="I503" i="10"/>
  <c r="I403" i="10"/>
  <c r="I303" i="10"/>
  <c r="I203" i="10"/>
  <c r="M202" i="10" a="1"/>
  <c r="M202" i="10" s="1"/>
  <c r="N202" i="10" a="1"/>
  <c r="N202" i="10" s="1"/>
  <c r="D2502" i="10"/>
  <c r="J2502" i="10"/>
  <c r="D1702" i="10"/>
  <c r="J1702" i="10"/>
  <c r="D1602" i="10"/>
  <c r="J1602" i="10"/>
  <c r="J1502" i="10"/>
  <c r="D1502" i="10"/>
  <c r="D1102" i="10"/>
  <c r="J1102" i="10"/>
  <c r="D902" i="10"/>
  <c r="J902" i="10"/>
  <c r="C902" i="10"/>
  <c r="J702" i="10"/>
  <c r="D702" i="10"/>
  <c r="C702" i="10"/>
  <c r="D402" i="10"/>
  <c r="J402" i="10"/>
  <c r="C402" i="10"/>
  <c r="C667" i="26"/>
  <c r="C808" i="26"/>
  <c r="C780" i="26"/>
  <c r="C752" i="26"/>
  <c r="C724" i="26"/>
  <c r="C697" i="26"/>
  <c r="C641" i="26"/>
  <c r="B746" i="10"/>
  <c r="B846" i="10" s="1"/>
  <c r="B946" i="10" s="1"/>
  <c r="A246" i="10"/>
  <c r="A247" i="10"/>
  <c r="A347" i="10" s="1"/>
  <c r="A348" i="10"/>
  <c r="B349" i="10"/>
  <c r="B347" i="10"/>
  <c r="B348" i="10"/>
  <c r="A249" i="10"/>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51" i="26"/>
  <c r="C450" i="26"/>
  <c r="C449" i="26"/>
  <c r="C448" i="26"/>
  <c r="C447" i="26"/>
  <c r="C446"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391" i="26"/>
  <c r="C392" i="26"/>
  <c r="C393" i="26"/>
  <c r="C394" i="26"/>
  <c r="C395" i="26"/>
  <c r="C396" i="26"/>
  <c r="C397" i="26"/>
  <c r="C398" i="26"/>
  <c r="C399" i="26"/>
  <c r="C400" i="26"/>
  <c r="C401" i="26"/>
  <c r="C402" i="26"/>
  <c r="C403" i="26"/>
  <c r="C404" i="26"/>
  <c r="C405" i="26"/>
  <c r="C406" i="26"/>
  <c r="C407" i="26"/>
  <c r="C408" i="26"/>
  <c r="C409" i="26"/>
  <c r="C410" i="26"/>
  <c r="C411" i="26"/>
  <c r="C412" i="26"/>
  <c r="C413" i="26"/>
  <c r="C414" i="26"/>
  <c r="C390" i="26"/>
  <c r="C668" i="26" l="1"/>
  <c r="C809" i="26"/>
  <c r="C781" i="26"/>
  <c r="C753" i="26"/>
  <c r="C725" i="26"/>
  <c r="C698" i="26"/>
  <c r="C642" i="26"/>
  <c r="A346" i="10"/>
  <c r="B447" i="10"/>
  <c r="B1046" i="10"/>
  <c r="A447" i="10"/>
  <c r="B449" i="10"/>
  <c r="A349" i="10"/>
  <c r="B448" i="10"/>
  <c r="A448" i="10"/>
  <c r="B55" i="5"/>
  <c r="C62" i="2"/>
  <c r="D62" i="2"/>
  <c r="E62" i="2"/>
  <c r="A188" i="10"/>
  <c r="A288" i="10" s="1"/>
  <c r="A388" i="10" s="1"/>
  <c r="A488" i="10" s="1"/>
  <c r="A588" i="10" s="1"/>
  <c r="A688" i="10" s="1"/>
  <c r="A788" i="10" s="1"/>
  <c r="A888" i="10" s="1"/>
  <c r="A988" i="10" s="1"/>
  <c r="A1088" i="10" s="1"/>
  <c r="A1188" i="10" s="1"/>
  <c r="A1288" i="10" s="1"/>
  <c r="A1388" i="10" s="1"/>
  <c r="A1488" i="10" s="1"/>
  <c r="A1588" i="10" s="1"/>
  <c r="A1688" i="10" s="1"/>
  <c r="A1788" i="10" s="1"/>
  <c r="A1888" i="10" s="1"/>
  <c r="B188" i="10"/>
  <c r="B288" i="10" s="1"/>
  <c r="B388" i="10" s="1"/>
  <c r="B488" i="10" s="1"/>
  <c r="B588" i="10" s="1"/>
  <c r="B688" i="10" s="1"/>
  <c r="B788" i="10" s="1"/>
  <c r="B888" i="10" s="1"/>
  <c r="B988" i="10" s="1"/>
  <c r="B1088" i="10" s="1"/>
  <c r="B1188" i="10" s="1"/>
  <c r="B1288" i="10" s="1"/>
  <c r="B1388" i="10" s="1"/>
  <c r="B1488" i="10" s="1"/>
  <c r="B1588" i="10" s="1"/>
  <c r="B1688" i="10" s="1"/>
  <c r="B1788" i="10" s="1"/>
  <c r="B1888" i="10" s="1"/>
  <c r="A189" i="10"/>
  <c r="A289" i="10" s="1"/>
  <c r="A389" i="10" s="1"/>
  <c r="A489" i="10" s="1"/>
  <c r="A589" i="10" s="1"/>
  <c r="A689" i="10" s="1"/>
  <c r="A789" i="10" s="1"/>
  <c r="A889" i="10" s="1"/>
  <c r="A989" i="10" s="1"/>
  <c r="A1089" i="10" s="1"/>
  <c r="A1189" i="10" s="1"/>
  <c r="A1289" i="10" s="1"/>
  <c r="A1389" i="10" s="1"/>
  <c r="A1489" i="10" s="1"/>
  <c r="A1589" i="10" s="1"/>
  <c r="A1689" i="10" s="1"/>
  <c r="A1789" i="10" s="1"/>
  <c r="A1889" i="10" s="1"/>
  <c r="B189" i="10"/>
  <c r="B289" i="10" s="1"/>
  <c r="B389" i="10" s="1"/>
  <c r="B489" i="10" s="1"/>
  <c r="B589" i="10" s="1"/>
  <c r="B689" i="10" s="1"/>
  <c r="B789" i="10" s="1"/>
  <c r="B889" i="10" s="1"/>
  <c r="B989" i="10" s="1"/>
  <c r="B1089" i="10" s="1"/>
  <c r="B1189" i="10" s="1"/>
  <c r="B1289" i="10" s="1"/>
  <c r="B1389" i="10" s="1"/>
  <c r="B1489" i="10" s="1"/>
  <c r="B1589" i="10" s="1"/>
  <c r="B1689" i="10" s="1"/>
  <c r="B1789" i="10" s="1"/>
  <c r="B1889" i="10" s="1"/>
  <c r="A190" i="10"/>
  <c r="A290" i="10" s="1"/>
  <c r="A390" i="10" s="1"/>
  <c r="A490" i="10" s="1"/>
  <c r="A590" i="10" s="1"/>
  <c r="A690" i="10" s="1"/>
  <c r="A790" i="10" s="1"/>
  <c r="A890" i="10" s="1"/>
  <c r="A990" i="10" s="1"/>
  <c r="A1090" i="10" s="1"/>
  <c r="A1190" i="10" s="1"/>
  <c r="A1290" i="10" s="1"/>
  <c r="A1390" i="10" s="1"/>
  <c r="A1490" i="10" s="1"/>
  <c r="A1590" i="10" s="1"/>
  <c r="A1690" i="10" s="1"/>
  <c r="A1790" i="10" s="1"/>
  <c r="A1890" i="10" s="1"/>
  <c r="B190" i="10"/>
  <c r="B290" i="10" s="1"/>
  <c r="B390" i="10" s="1"/>
  <c r="B490" i="10" s="1"/>
  <c r="B590" i="10" s="1"/>
  <c r="B690" i="10" s="1"/>
  <c r="B790" i="10" s="1"/>
  <c r="B890" i="10" s="1"/>
  <c r="B990" i="10" s="1"/>
  <c r="B1090" i="10" s="1"/>
  <c r="B1190" i="10" s="1"/>
  <c r="B1290" i="10" s="1"/>
  <c r="B1390" i="10" s="1"/>
  <c r="B1490" i="10" s="1"/>
  <c r="B1590" i="10" s="1"/>
  <c r="B1690" i="10" s="1"/>
  <c r="B1790" i="10" s="1"/>
  <c r="B1890" i="10" s="1"/>
  <c r="C363" i="26"/>
  <c r="C364" i="26"/>
  <c r="C365" i="26"/>
  <c r="C366" i="26"/>
  <c r="C367" i="26"/>
  <c r="C368" i="26"/>
  <c r="C369" i="26"/>
  <c r="C370" i="26"/>
  <c r="C371" i="26"/>
  <c r="C372" i="26"/>
  <c r="C373" i="26"/>
  <c r="C374" i="26"/>
  <c r="C375" i="26"/>
  <c r="C376" i="26"/>
  <c r="C377" i="26"/>
  <c r="C378" i="26"/>
  <c r="C379" i="26"/>
  <c r="C380" i="26"/>
  <c r="C381" i="26"/>
  <c r="C382" i="26"/>
  <c r="C383" i="26"/>
  <c r="C384" i="26"/>
  <c r="C385" i="26"/>
  <c r="C386" i="26"/>
  <c r="C362" i="26"/>
  <c r="C669" i="26" l="1"/>
  <c r="C810" i="26"/>
  <c r="C782" i="26"/>
  <c r="C754" i="26"/>
  <c r="C726" i="26"/>
  <c r="C699" i="26"/>
  <c r="C643" i="26"/>
  <c r="A446" i="10"/>
  <c r="A547" i="10"/>
  <c r="B548" i="10"/>
  <c r="B1146" i="10"/>
  <c r="A449" i="10"/>
  <c r="B547" i="10"/>
  <c r="A548" i="10"/>
  <c r="B549" i="10"/>
  <c r="C335" i="26"/>
  <c r="C336" i="26"/>
  <c r="C337" i="26"/>
  <c r="C338" i="26"/>
  <c r="C339" i="26"/>
  <c r="C340" i="26"/>
  <c r="C341" i="26"/>
  <c r="C342" i="26"/>
  <c r="C343" i="26"/>
  <c r="C344" i="26"/>
  <c r="C345" i="26"/>
  <c r="C346" i="26"/>
  <c r="C347" i="26"/>
  <c r="C348" i="26"/>
  <c r="C349" i="26"/>
  <c r="C350" i="26"/>
  <c r="C351" i="26"/>
  <c r="C352" i="26"/>
  <c r="C353" i="26"/>
  <c r="C354" i="26"/>
  <c r="C355" i="26"/>
  <c r="C356" i="26"/>
  <c r="C357" i="26"/>
  <c r="C358" i="26"/>
  <c r="C334" i="26"/>
  <c r="C670" i="26" l="1"/>
  <c r="C811" i="26"/>
  <c r="C783" i="26"/>
  <c r="C755" i="26"/>
  <c r="C727" i="26"/>
  <c r="C700" i="26"/>
  <c r="C644" i="26"/>
  <c r="A546" i="10"/>
  <c r="B647" i="10"/>
  <c r="B649" i="10"/>
  <c r="A549" i="10"/>
  <c r="B648" i="10"/>
  <c r="A648" i="10"/>
  <c r="A647" i="10"/>
  <c r="B1246" i="10"/>
  <c r="C138"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6" i="26"/>
  <c r="C307" i="26"/>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6" i="26"/>
  <c r="C167" i="26"/>
  <c r="C168" i="26"/>
  <c r="C169" i="26"/>
  <c r="C170" i="26"/>
  <c r="C171" i="26"/>
  <c r="C172" i="26"/>
  <c r="C173" i="26"/>
  <c r="C174" i="26"/>
  <c r="C175" i="26"/>
  <c r="C176" i="26"/>
  <c r="C177" i="26"/>
  <c r="C178" i="26"/>
  <c r="C179" i="26"/>
  <c r="C180" i="26"/>
  <c r="C181" i="26"/>
  <c r="C182" i="26"/>
  <c r="C183" i="26"/>
  <c r="C184" i="26"/>
  <c r="C185" i="26"/>
  <c r="C186" i="26"/>
  <c r="C187" i="26"/>
  <c r="C188" i="26"/>
  <c r="C189" i="26"/>
  <c r="C190" i="26"/>
  <c r="C7" i="26"/>
  <c r="C671" i="26" l="1"/>
  <c r="C812" i="26"/>
  <c r="C784" i="26"/>
  <c r="C756" i="26"/>
  <c r="C728" i="26"/>
  <c r="C701" i="26"/>
  <c r="C645" i="26"/>
  <c r="A646" i="10"/>
  <c r="A748" i="10"/>
  <c r="A649" i="10"/>
  <c r="B747" i="10"/>
  <c r="A747" i="10"/>
  <c r="B1346" i="10"/>
  <c r="B748" i="10"/>
  <c r="B749" i="10"/>
  <c r="B92" i="5"/>
  <c r="B93" i="5"/>
  <c r="B114" i="5"/>
  <c r="B113" i="5"/>
  <c r="B96" i="5"/>
  <c r="B97" i="5"/>
  <c r="B98" i="5"/>
  <c r="B94" i="5"/>
  <c r="B45" i="5"/>
  <c r="B47" i="5"/>
  <c r="B48" i="5"/>
  <c r="B49" i="5"/>
  <c r="B50" i="5"/>
  <c r="B51" i="5"/>
  <c r="B52" i="5"/>
  <c r="B53" i="5"/>
  <c r="B54" i="5"/>
  <c r="B56" i="5"/>
  <c r="B59" i="5"/>
  <c r="B60" i="5"/>
  <c r="B44" i="5"/>
  <c r="C65" i="2"/>
  <c r="D65" i="2"/>
  <c r="E65" i="2"/>
  <c r="C66" i="2"/>
  <c r="D66" i="2"/>
  <c r="E66" i="2"/>
  <c r="C67" i="2"/>
  <c r="D67" i="2"/>
  <c r="E67" i="2"/>
  <c r="C68" i="2"/>
  <c r="D68" i="2"/>
  <c r="E68" i="2"/>
  <c r="C69" i="2"/>
  <c r="D69" i="2"/>
  <c r="E69" i="2"/>
  <c r="C70" i="2"/>
  <c r="D70" i="2"/>
  <c r="E70" i="2"/>
  <c r="B31" i="5"/>
  <c r="B32" i="5"/>
  <c r="B42" i="5"/>
  <c r="B43" i="5"/>
  <c r="B30" i="5"/>
  <c r="B29" i="5"/>
  <c r="D6" i="2"/>
  <c r="F6" i="2" s="1"/>
  <c r="D7" i="2"/>
  <c r="F7" i="2" s="1"/>
  <c r="D8" i="2"/>
  <c r="D9" i="2"/>
  <c r="F9" i="2" s="1"/>
  <c r="D10" i="2"/>
  <c r="F10" i="2" s="1"/>
  <c r="D32" i="2"/>
  <c r="D33" i="2"/>
  <c r="F33" i="2" s="1"/>
  <c r="D34" i="2"/>
  <c r="F34" i="2" s="1"/>
  <c r="D35" i="2"/>
  <c r="D36" i="2"/>
  <c r="F36" i="2" s="1"/>
  <c r="D37" i="2"/>
  <c r="F37" i="2" s="1"/>
  <c r="D60" i="2"/>
  <c r="D61" i="2"/>
  <c r="D63" i="2"/>
  <c r="D64" i="2"/>
  <c r="D5" i="2"/>
  <c r="E6" i="2"/>
  <c r="E7" i="2"/>
  <c r="E8" i="2"/>
  <c r="E9" i="2"/>
  <c r="E10" i="2"/>
  <c r="E32" i="2"/>
  <c r="E33" i="2"/>
  <c r="E34" i="2"/>
  <c r="E35" i="2"/>
  <c r="E36" i="2"/>
  <c r="E37" i="2"/>
  <c r="E60" i="2"/>
  <c r="E61" i="2"/>
  <c r="E63" i="2"/>
  <c r="E64" i="2"/>
  <c r="E5" i="2"/>
  <c r="C8" i="2"/>
  <c r="C9" i="2" s="1"/>
  <c r="C10" i="2" s="1"/>
  <c r="C32" i="2"/>
  <c r="C33" i="2" s="1"/>
  <c r="C34" i="2" s="1"/>
  <c r="C35" i="2"/>
  <c r="C36" i="2" s="1"/>
  <c r="C37" i="2" s="1"/>
  <c r="C60" i="2"/>
  <c r="C61" i="2"/>
  <c r="C63" i="2"/>
  <c r="C64" i="2"/>
  <c r="C5" i="2"/>
  <c r="C6" i="2" s="1"/>
  <c r="C7" i="2" s="1"/>
  <c r="K103" i="10" l="1"/>
  <c r="I103" i="10"/>
  <c r="H31" i="2"/>
  <c r="H21" i="2"/>
  <c r="H28" i="2"/>
  <c r="H25" i="2"/>
  <c r="H14" i="2"/>
  <c r="H11" i="2"/>
  <c r="H18" i="2"/>
  <c r="H17" i="2"/>
  <c r="H15" i="2"/>
  <c r="H22" i="2"/>
  <c r="H29" i="2"/>
  <c r="H23" i="2"/>
  <c r="H27" i="2"/>
  <c r="F26" i="2"/>
  <c r="H30" i="2"/>
  <c r="H19" i="2"/>
  <c r="H20" i="2"/>
  <c r="H12" i="2"/>
  <c r="H26" i="2"/>
  <c r="H16" i="2"/>
  <c r="H24" i="2"/>
  <c r="H13" i="2"/>
  <c r="F17" i="2"/>
  <c r="F20" i="2"/>
  <c r="F23" i="2"/>
  <c r="F14" i="2"/>
  <c r="F29" i="2"/>
  <c r="F11" i="2"/>
  <c r="F5" i="2"/>
  <c r="F67" i="2"/>
  <c r="F63" i="2"/>
  <c r="F60" i="2"/>
  <c r="F65" i="2"/>
  <c r="F64" i="2"/>
  <c r="F61" i="2"/>
  <c r="F66" i="2"/>
  <c r="F32" i="2"/>
  <c r="H34" i="2"/>
  <c r="H42" i="2"/>
  <c r="H50" i="2"/>
  <c r="H58" i="2"/>
  <c r="H6" i="2"/>
  <c r="H35" i="2"/>
  <c r="H43" i="2"/>
  <c r="H51" i="2"/>
  <c r="H59" i="2"/>
  <c r="H72" i="2"/>
  <c r="H33" i="2"/>
  <c r="H7" i="2"/>
  <c r="H36" i="2"/>
  <c r="H44" i="2"/>
  <c r="H52" i="2"/>
  <c r="H60" i="2"/>
  <c r="H49" i="2"/>
  <c r="H5" i="2"/>
  <c r="H71" i="2"/>
  <c r="H8" i="2"/>
  <c r="H37" i="2"/>
  <c r="H45" i="2"/>
  <c r="H53" i="2"/>
  <c r="H61" i="2"/>
  <c r="H57" i="2"/>
  <c r="H67" i="2"/>
  <c r="H9" i="2"/>
  <c r="H38" i="2"/>
  <c r="H46" i="2"/>
  <c r="H54" i="2"/>
  <c r="H62" i="2"/>
  <c r="H66" i="2"/>
  <c r="H65" i="2"/>
  <c r="H10" i="2"/>
  <c r="H39" i="2"/>
  <c r="H47" i="2"/>
  <c r="H55" i="2"/>
  <c r="H32" i="2"/>
  <c r="H40" i="2"/>
  <c r="H56" i="2"/>
  <c r="H41" i="2"/>
  <c r="H64" i="2"/>
  <c r="H48" i="2"/>
  <c r="F71" i="2"/>
  <c r="F59" i="2"/>
  <c r="F72" i="2"/>
  <c r="F44" i="2"/>
  <c r="F41" i="2"/>
  <c r="F56" i="2"/>
  <c r="F53" i="2"/>
  <c r="F47" i="2"/>
  <c r="F50" i="2"/>
  <c r="F38" i="2"/>
  <c r="K1302" i="10"/>
  <c r="K1802" i="10"/>
  <c r="I2102" i="10"/>
  <c r="I1202" i="10"/>
  <c r="K2102" i="10"/>
  <c r="K1202" i="10"/>
  <c r="I1102" i="10"/>
  <c r="I302" i="10"/>
  <c r="K1602" i="10"/>
  <c r="I2402" i="10"/>
  <c r="K1402" i="10"/>
  <c r="K1902" i="10"/>
  <c r="I2002" i="10"/>
  <c r="K1102" i="10"/>
  <c r="I1902" i="10"/>
  <c r="I102" i="10"/>
  <c r="I802" i="10"/>
  <c r="I2202" i="10"/>
  <c r="K2602" i="10"/>
  <c r="K102" i="10"/>
  <c r="I1802" i="10"/>
  <c r="I202" i="10"/>
  <c r="I2702" i="10"/>
  <c r="K302" i="10"/>
  <c r="K202" i="10"/>
  <c r="I602" i="10"/>
  <c r="K2702" i="10"/>
  <c r="K2402" i="10"/>
  <c r="I1702" i="10"/>
  <c r="I1602" i="10"/>
  <c r="I2502" i="10"/>
  <c r="K2002" i="10"/>
  <c r="K602" i="10"/>
  <c r="I1002" i="10"/>
  <c r="I1502" i="10"/>
  <c r="I502" i="10"/>
  <c r="I1302" i="10"/>
  <c r="K2802" i="10"/>
  <c r="I2802" i="10"/>
  <c r="K802" i="10"/>
  <c r="I2602" i="10"/>
  <c r="K2302" i="10"/>
  <c r="K2202" i="10"/>
  <c r="K2502" i="10"/>
  <c r="K1502" i="10"/>
  <c r="K1002" i="10"/>
  <c r="I2302" i="10"/>
  <c r="K1702" i="10"/>
  <c r="I1402" i="10"/>
  <c r="K502" i="10"/>
  <c r="K702" i="10"/>
  <c r="I902" i="10"/>
  <c r="K402" i="10"/>
  <c r="I402" i="10"/>
  <c r="K902" i="10"/>
  <c r="I702" i="10"/>
  <c r="F62" i="2"/>
  <c r="F35" i="2"/>
  <c r="F8" i="2"/>
  <c r="C672" i="26"/>
  <c r="C813" i="26"/>
  <c r="C785" i="26"/>
  <c r="C757" i="26"/>
  <c r="C729" i="26"/>
  <c r="C702" i="26"/>
  <c r="C646" i="26"/>
  <c r="A746" i="10"/>
  <c r="B847" i="10"/>
  <c r="A847" i="10"/>
  <c r="B848" i="10"/>
  <c r="A749" i="10"/>
  <c r="A848" i="10"/>
  <c r="B849" i="10"/>
  <c r="B1446" i="10"/>
  <c r="A117" i="10"/>
  <c r="A217" i="10" s="1"/>
  <c r="A317" i="10" s="1"/>
  <c r="A417" i="10" s="1"/>
  <c r="A517" i="10" s="1"/>
  <c r="A617" i="10" s="1"/>
  <c r="A717" i="10" s="1"/>
  <c r="A817" i="10" s="1"/>
  <c r="A917" i="10" s="1"/>
  <c r="A1017" i="10" s="1"/>
  <c r="B117" i="10"/>
  <c r="B217" i="10" s="1"/>
  <c r="B317" i="10" s="1"/>
  <c r="B417" i="10" s="1"/>
  <c r="B517" i="10" s="1"/>
  <c r="B617" i="10" s="1"/>
  <c r="B717" i="10" s="1"/>
  <c r="B817" i="10" s="1"/>
  <c r="B917" i="10" s="1"/>
  <c r="B1017" i="10" s="1"/>
  <c r="B1117" i="10" s="1"/>
  <c r="B1217" i="10" s="1"/>
  <c r="B1317" i="10" s="1"/>
  <c r="B1417" i="10" s="1"/>
  <c r="B1517" i="10" s="1"/>
  <c r="B1617" i="10" s="1"/>
  <c r="B1717" i="10" s="1"/>
  <c r="B1817" i="10" s="1"/>
  <c r="B1917" i="10" s="1"/>
  <c r="B2017" i="10" s="1"/>
  <c r="B2117" i="10" s="1"/>
  <c r="B2217" i="10" s="1"/>
  <c r="B2317" i="10" s="1"/>
  <c r="B2417" i="10" s="1"/>
  <c r="B2517" i="10" s="1"/>
  <c r="B2617" i="10" s="1"/>
  <c r="B2717" i="10" s="1"/>
  <c r="A118" i="10"/>
  <c r="A218" i="10" s="1"/>
  <c r="A318" i="10" s="1"/>
  <c r="A418" i="10" s="1"/>
  <c r="A518" i="10" s="1"/>
  <c r="A618" i="10" s="1"/>
  <c r="A718" i="10" s="1"/>
  <c r="A818" i="10" s="1"/>
  <c r="A918" i="10" s="1"/>
  <c r="A1018" i="10" s="1"/>
  <c r="A1118" i="10" s="1"/>
  <c r="A1218" i="10" s="1"/>
  <c r="A1318" i="10" s="1"/>
  <c r="B118" i="10"/>
  <c r="B218" i="10" s="1"/>
  <c r="B318" i="10" s="1"/>
  <c r="B418" i="10" s="1"/>
  <c r="B518" i="10" s="1"/>
  <c r="B618" i="10" s="1"/>
  <c r="A119" i="10"/>
  <c r="A219" i="10" s="1"/>
  <c r="A319" i="10" s="1"/>
  <c r="A419" i="10" s="1"/>
  <c r="A519" i="10" s="1"/>
  <c r="A619" i="10" s="1"/>
  <c r="A719" i="10" s="1"/>
  <c r="A819" i="10" s="1"/>
  <c r="A919" i="10" s="1"/>
  <c r="A1019" i="10" s="1"/>
  <c r="A1119" i="10" s="1"/>
  <c r="A1219" i="10" s="1"/>
  <c r="A1319" i="10" s="1"/>
  <c r="A1419" i="10" s="1"/>
  <c r="A1519" i="10" s="1"/>
  <c r="A1619" i="10" s="1"/>
  <c r="A1719" i="10" s="1"/>
  <c r="A1819" i="10" s="1"/>
  <c r="A1919" i="10" s="1"/>
  <c r="A2019" i="10" s="1"/>
  <c r="B119" i="10"/>
  <c r="B219" i="10" s="1"/>
  <c r="B319" i="10" s="1"/>
  <c r="B419" i="10" s="1"/>
  <c r="B519" i="10" s="1"/>
  <c r="B619" i="10" s="1"/>
  <c r="B719" i="10" s="1"/>
  <c r="B819" i="10" s="1"/>
  <c r="B919" i="10" s="1"/>
  <c r="B1019" i="10" s="1"/>
  <c r="B1119" i="10" s="1"/>
  <c r="B1219" i="10" s="1"/>
  <c r="A120" i="10"/>
  <c r="A220" i="10" s="1"/>
  <c r="A320" i="10" s="1"/>
  <c r="A420" i="10" s="1"/>
  <c r="B120" i="10"/>
  <c r="B220" i="10" s="1"/>
  <c r="B320" i="10" s="1"/>
  <c r="B420" i="10" s="1"/>
  <c r="B520" i="10" s="1"/>
  <c r="B620" i="10" s="1"/>
  <c r="B720" i="10" s="1"/>
  <c r="B820" i="10" s="1"/>
  <c r="B920" i="10" s="1"/>
  <c r="B1020" i="10" s="1"/>
  <c r="B1120" i="10" s="1"/>
  <c r="B1220" i="10" s="1"/>
  <c r="B1320" i="10" s="1"/>
  <c r="B1420" i="10" s="1"/>
  <c r="B1520" i="10" s="1"/>
  <c r="B1620" i="10" s="1"/>
  <c r="B1720" i="10" s="1"/>
  <c r="B1820" i="10" s="1"/>
  <c r="B1920" i="10" s="1"/>
  <c r="A121" i="10"/>
  <c r="A221" i="10" s="1"/>
  <c r="A321" i="10" s="1"/>
  <c r="A421" i="10" s="1"/>
  <c r="A521" i="10" s="1"/>
  <c r="A621" i="10" s="1"/>
  <c r="A721" i="10" s="1"/>
  <c r="A821" i="10" s="1"/>
  <c r="A921" i="10" s="1"/>
  <c r="A1021" i="10" s="1"/>
  <c r="A1121" i="10" s="1"/>
  <c r="A1221" i="10" s="1"/>
  <c r="A1321" i="10" s="1"/>
  <c r="A1421" i="10" s="1"/>
  <c r="A1521" i="10" s="1"/>
  <c r="A1621" i="10" s="1"/>
  <c r="A1721" i="10" s="1"/>
  <c r="A1821" i="10" s="1"/>
  <c r="A1921" i="10" s="1"/>
  <c r="A2021" i="10" s="1"/>
  <c r="A2121" i="10" s="1"/>
  <c r="A2221" i="10" s="1"/>
  <c r="A2321" i="10" s="1"/>
  <c r="A2421" i="10" s="1"/>
  <c r="A2521" i="10" s="1"/>
  <c r="A2621" i="10" s="1"/>
  <c r="A2721" i="10" s="1"/>
  <c r="B121" i="10"/>
  <c r="B221" i="10" s="1"/>
  <c r="B321" i="10" s="1"/>
  <c r="B421" i="10" s="1"/>
  <c r="B521" i="10" s="1"/>
  <c r="B621" i="10" s="1"/>
  <c r="B721" i="10" s="1"/>
  <c r="B821" i="10" s="1"/>
  <c r="B921" i="10" s="1"/>
  <c r="B1021" i="10" s="1"/>
  <c r="B1121" i="10" s="1"/>
  <c r="B1221" i="10" s="1"/>
  <c r="B1321" i="10" s="1"/>
  <c r="B1421" i="10" s="1"/>
  <c r="B1521" i="10" s="1"/>
  <c r="B1621" i="10" s="1"/>
  <c r="B1721" i="10" s="1"/>
  <c r="B1821" i="10" s="1"/>
  <c r="B1921" i="10" s="1"/>
  <c r="B2021" i="10" s="1"/>
  <c r="B2121" i="10" s="1"/>
  <c r="B2221" i="10" s="1"/>
  <c r="B2321" i="10" s="1"/>
  <c r="B2421" i="10" s="1"/>
  <c r="B2521" i="10" s="1"/>
  <c r="B2621" i="10" s="1"/>
  <c r="B2721" i="10" s="1"/>
  <c r="A122" i="10"/>
  <c r="A222" i="10" s="1"/>
  <c r="A322" i="10" s="1"/>
  <c r="A422" i="10" s="1"/>
  <c r="A522" i="10" s="1"/>
  <c r="A622" i="10" s="1"/>
  <c r="A722" i="10" s="1"/>
  <c r="A822" i="10" s="1"/>
  <c r="A922" i="10" s="1"/>
  <c r="A1022" i="10" s="1"/>
  <c r="A1122" i="10" s="1"/>
  <c r="A1222" i="10" s="1"/>
  <c r="A1322" i="10" s="1"/>
  <c r="A1422" i="10" s="1"/>
  <c r="B122" i="10"/>
  <c r="B222" i="10" s="1"/>
  <c r="B322" i="10" s="1"/>
  <c r="B422" i="10" s="1"/>
  <c r="B522" i="10" s="1"/>
  <c r="B622" i="10" s="1"/>
  <c r="A123" i="10"/>
  <c r="A223" i="10" s="1"/>
  <c r="A323" i="10" s="1"/>
  <c r="A423" i="10" s="1"/>
  <c r="A523" i="10" s="1"/>
  <c r="A623" i="10" s="1"/>
  <c r="A723" i="10" s="1"/>
  <c r="A823" i="10" s="1"/>
  <c r="A923" i="10" s="1"/>
  <c r="A1023" i="10" s="1"/>
  <c r="A1123" i="10" s="1"/>
  <c r="B123" i="10"/>
  <c r="B223" i="10" s="1"/>
  <c r="B323" i="10" s="1"/>
  <c r="A124" i="10"/>
  <c r="A224" i="10" s="1"/>
  <c r="A324" i="10" s="1"/>
  <c r="A424" i="10" s="1"/>
  <c r="A524" i="10" s="1"/>
  <c r="A624" i="10" s="1"/>
  <c r="A724" i="10" s="1"/>
  <c r="A824" i="10" s="1"/>
  <c r="A924" i="10" s="1"/>
  <c r="B124" i="10"/>
  <c r="B224" i="10" s="1"/>
  <c r="B324" i="10" s="1"/>
  <c r="B424" i="10" s="1"/>
  <c r="B524" i="10" s="1"/>
  <c r="B624" i="10" s="1"/>
  <c r="B724" i="10" s="1"/>
  <c r="B824" i="10" s="1"/>
  <c r="B924" i="10" s="1"/>
  <c r="B1024" i="10" s="1"/>
  <c r="B1124" i="10" s="1"/>
  <c r="B1224" i="10" s="1"/>
  <c r="B1324" i="10" s="1"/>
  <c r="B1424" i="10" s="1"/>
  <c r="B1524" i="10" s="1"/>
  <c r="B1624" i="10" s="1"/>
  <c r="B1724" i="10" s="1"/>
  <c r="B1824" i="10" s="1"/>
  <c r="B1924" i="10" s="1"/>
  <c r="B2024" i="10" s="1"/>
  <c r="B2124" i="10" s="1"/>
  <c r="B2224" i="10" s="1"/>
  <c r="B2324" i="10" s="1"/>
  <c r="B2424" i="10" s="1"/>
  <c r="B2524" i="10" s="1"/>
  <c r="B2624" i="10" s="1"/>
  <c r="B2724" i="10" s="1"/>
  <c r="A125" i="10"/>
  <c r="A225" i="10" s="1"/>
  <c r="A325" i="10" s="1"/>
  <c r="B125" i="10"/>
  <c r="B225" i="10" s="1"/>
  <c r="B325" i="10" s="1"/>
  <c r="B425" i="10" s="1"/>
  <c r="B525" i="10" s="1"/>
  <c r="B625" i="10" s="1"/>
  <c r="B725" i="10" s="1"/>
  <c r="B825" i="10" s="1"/>
  <c r="B925" i="10" s="1"/>
  <c r="B1025" i="10" s="1"/>
  <c r="B1125" i="10" s="1"/>
  <c r="B1225" i="10" s="1"/>
  <c r="B1325" i="10" s="1"/>
  <c r="B1425" i="10" s="1"/>
  <c r="B1525" i="10" s="1"/>
  <c r="B1625" i="10" s="1"/>
  <c r="B1725" i="10" s="1"/>
  <c r="A126" i="10"/>
  <c r="A226" i="10" s="1"/>
  <c r="A326" i="10" s="1"/>
  <c r="A426" i="10" s="1"/>
  <c r="A526" i="10" s="1"/>
  <c r="A626" i="10" s="1"/>
  <c r="A726" i="10" s="1"/>
  <c r="A826" i="10" s="1"/>
  <c r="A926" i="10" s="1"/>
  <c r="A1026" i="10" s="1"/>
  <c r="A1126" i="10" s="1"/>
  <c r="A1226" i="10" s="1"/>
  <c r="A1326" i="10" s="1"/>
  <c r="A1426" i="10" s="1"/>
  <c r="B126" i="10"/>
  <c r="A127" i="10"/>
  <c r="A227" i="10" s="1"/>
  <c r="A327" i="10" s="1"/>
  <c r="A427" i="10" s="1"/>
  <c r="A527" i="10" s="1"/>
  <c r="A627" i="10" s="1"/>
  <c r="A727" i="10" s="1"/>
  <c r="B127" i="10"/>
  <c r="B227" i="10" s="1"/>
  <c r="B327" i="10" s="1"/>
  <c r="B427" i="10" s="1"/>
  <c r="B527" i="10" s="1"/>
  <c r="B627" i="10" s="1"/>
  <c r="B727" i="10" s="1"/>
  <c r="B827" i="10" s="1"/>
  <c r="B927" i="10" s="1"/>
  <c r="B1027" i="10" s="1"/>
  <c r="B1127" i="10" s="1"/>
  <c r="B1227" i="10" s="1"/>
  <c r="B1327" i="10" s="1"/>
  <c r="B1427" i="10" s="1"/>
  <c r="B1527" i="10" s="1"/>
  <c r="B1627" i="10" s="1"/>
  <c r="B1727" i="10" s="1"/>
  <c r="B1827" i="10" s="1"/>
  <c r="B1927" i="10" s="1"/>
  <c r="B2027" i="10" s="1"/>
  <c r="B2127" i="10" s="1"/>
  <c r="B2227" i="10" s="1"/>
  <c r="B2327" i="10" s="1"/>
  <c r="B2427" i="10" s="1"/>
  <c r="B2527" i="10" s="1"/>
  <c r="B2627" i="10" s="1"/>
  <c r="B2727" i="10" s="1"/>
  <c r="A128" i="10"/>
  <c r="A228" i="10" s="1"/>
  <c r="A328" i="10" s="1"/>
  <c r="A428" i="10" s="1"/>
  <c r="A528" i="10" s="1"/>
  <c r="A628" i="10" s="1"/>
  <c r="A728" i="10" s="1"/>
  <c r="A828" i="10" s="1"/>
  <c r="A928" i="10" s="1"/>
  <c r="A1028" i="10" s="1"/>
  <c r="A1128" i="10" s="1"/>
  <c r="A1228" i="10" s="1"/>
  <c r="B128" i="10"/>
  <c r="B228" i="10" s="1"/>
  <c r="B328" i="10" s="1"/>
  <c r="B428" i="10" s="1"/>
  <c r="B528" i="10" s="1"/>
  <c r="B628" i="10" s="1"/>
  <c r="B728" i="10" s="1"/>
  <c r="B828" i="10" s="1"/>
  <c r="B928" i="10" s="1"/>
  <c r="B1028" i="10" s="1"/>
  <c r="B1128" i="10" s="1"/>
  <c r="B1228" i="10" s="1"/>
  <c r="B1328" i="10" s="1"/>
  <c r="B1428" i="10" s="1"/>
  <c r="B1528" i="10" s="1"/>
  <c r="B1628" i="10" s="1"/>
  <c r="B1728" i="10" s="1"/>
  <c r="B1828" i="10" s="1"/>
  <c r="B1928" i="10" s="1"/>
  <c r="B2028" i="10" s="1"/>
  <c r="B2128" i="10" s="1"/>
  <c r="B2228" i="10" s="1"/>
  <c r="B2328" i="10" s="1"/>
  <c r="B2428" i="10" s="1"/>
  <c r="B2528" i="10" s="1"/>
  <c r="B2628" i="10" s="1"/>
  <c r="B2728" i="10" s="1"/>
  <c r="A129" i="10"/>
  <c r="A229" i="10" s="1"/>
  <c r="A329" i="10" s="1"/>
  <c r="A429" i="10" s="1"/>
  <c r="A529" i="10" s="1"/>
  <c r="A629" i="10" s="1"/>
  <c r="A729" i="10" s="1"/>
  <c r="A829" i="10" s="1"/>
  <c r="A929" i="10" s="1"/>
  <c r="A1029" i="10" s="1"/>
  <c r="A1129" i="10" s="1"/>
  <c r="A1229" i="10" s="1"/>
  <c r="A1329" i="10" s="1"/>
  <c r="A1429" i="10" s="1"/>
  <c r="A1529" i="10" s="1"/>
  <c r="A1629" i="10" s="1"/>
  <c r="A1729" i="10" s="1"/>
  <c r="A1829" i="10" s="1"/>
  <c r="A1929" i="10" s="1"/>
  <c r="A2029" i="10" s="1"/>
  <c r="A2129" i="10" s="1"/>
  <c r="A2229" i="10" s="1"/>
  <c r="A2329" i="10" s="1"/>
  <c r="A2429" i="10" s="1"/>
  <c r="A2529" i="10" s="1"/>
  <c r="A2629" i="10" s="1"/>
  <c r="A2729" i="10" s="1"/>
  <c r="B129" i="10"/>
  <c r="B229" i="10" s="1"/>
  <c r="B329" i="10" s="1"/>
  <c r="B429" i="10" s="1"/>
  <c r="B529" i="10" s="1"/>
  <c r="B629" i="10" s="1"/>
  <c r="B729" i="10" s="1"/>
  <c r="B829" i="10" s="1"/>
  <c r="B929" i="10" s="1"/>
  <c r="B1029" i="10" s="1"/>
  <c r="B1129" i="10" s="1"/>
  <c r="B1229" i="10" s="1"/>
  <c r="B1329" i="10" s="1"/>
  <c r="B1429" i="10" s="1"/>
  <c r="B1529" i="10" s="1"/>
  <c r="B1629" i="10" s="1"/>
  <c r="B1729" i="10" s="1"/>
  <c r="B1829" i="10" s="1"/>
  <c r="B1929" i="10" s="1"/>
  <c r="B2029" i="10" s="1"/>
  <c r="B2129" i="10" s="1"/>
  <c r="A130" i="10"/>
  <c r="A230" i="10" s="1"/>
  <c r="A330" i="10" s="1"/>
  <c r="A430" i="10" s="1"/>
  <c r="A530" i="10" s="1"/>
  <c r="A630" i="10" s="1"/>
  <c r="A730" i="10" s="1"/>
  <c r="A830" i="10" s="1"/>
  <c r="A930" i="10" s="1"/>
  <c r="A1030" i="10" s="1"/>
  <c r="A1130" i="10" s="1"/>
  <c r="A1230" i="10" s="1"/>
  <c r="A1330" i="10" s="1"/>
  <c r="A1430" i="10" s="1"/>
  <c r="B130" i="10"/>
  <c r="B230" i="10" s="1"/>
  <c r="B330" i="10" s="1"/>
  <c r="B430" i="10" s="1"/>
  <c r="B530" i="10" s="1"/>
  <c r="B630" i="10" s="1"/>
  <c r="B730" i="10" s="1"/>
  <c r="B830" i="10" s="1"/>
  <c r="B930" i="10" s="1"/>
  <c r="B1030" i="10" s="1"/>
  <c r="B1130" i="10" s="1"/>
  <c r="B1230" i="10" s="1"/>
  <c r="B1330" i="10" s="1"/>
  <c r="B1430" i="10" s="1"/>
  <c r="B1530" i="10" s="1"/>
  <c r="A131" i="10"/>
  <c r="A231" i="10" s="1"/>
  <c r="A331" i="10" s="1"/>
  <c r="A431" i="10" s="1"/>
  <c r="A531" i="10" s="1"/>
  <c r="A631" i="10" s="1"/>
  <c r="A731" i="10" s="1"/>
  <c r="B131" i="10"/>
  <c r="B231" i="10" s="1"/>
  <c r="B331" i="10" s="1"/>
  <c r="B431" i="10" s="1"/>
  <c r="B531" i="10" s="1"/>
  <c r="B631" i="10" s="1"/>
  <c r="B731" i="10" s="1"/>
  <c r="B831" i="10" s="1"/>
  <c r="A132" i="10"/>
  <c r="A232" i="10" s="1"/>
  <c r="A332" i="10" s="1"/>
  <c r="A432" i="10" s="1"/>
  <c r="A532" i="10" s="1"/>
  <c r="A632" i="10" s="1"/>
  <c r="A732" i="10" s="1"/>
  <c r="A832" i="10" s="1"/>
  <c r="A932" i="10" s="1"/>
  <c r="A1032" i="10" s="1"/>
  <c r="A1132" i="10" s="1"/>
  <c r="A1232" i="10" s="1"/>
  <c r="A1332" i="10" s="1"/>
  <c r="A1432" i="10" s="1"/>
  <c r="A1532" i="10" s="1"/>
  <c r="A1632" i="10" s="1"/>
  <c r="A1732" i="10" s="1"/>
  <c r="A1832" i="10" s="1"/>
  <c r="A1932" i="10" s="1"/>
  <c r="A2032" i="10" s="1"/>
  <c r="A2132" i="10" s="1"/>
  <c r="A2232" i="10" s="1"/>
  <c r="A2332" i="10" s="1"/>
  <c r="A2432" i="10" s="1"/>
  <c r="A2532" i="10" s="1"/>
  <c r="A2632" i="10" s="1"/>
  <c r="A2732" i="10" s="1"/>
  <c r="B132" i="10"/>
  <c r="B232" i="10" s="1"/>
  <c r="A133" i="10"/>
  <c r="A233" i="10" s="1"/>
  <c r="A333" i="10" s="1"/>
  <c r="A433" i="10" s="1"/>
  <c r="A533" i="10" s="1"/>
  <c r="A633" i="10" s="1"/>
  <c r="A733" i="10" s="1"/>
  <c r="A833" i="10" s="1"/>
  <c r="A933" i="10" s="1"/>
  <c r="A1033" i="10" s="1"/>
  <c r="A1133" i="10" s="1"/>
  <c r="A1233" i="10" s="1"/>
  <c r="A1333" i="10" s="1"/>
  <c r="A1433" i="10" s="1"/>
  <c r="A1533" i="10" s="1"/>
  <c r="A1633" i="10" s="1"/>
  <c r="A1733" i="10" s="1"/>
  <c r="A1833" i="10" s="1"/>
  <c r="A1933" i="10" s="1"/>
  <c r="A2033" i="10" s="1"/>
  <c r="A2133" i="10" s="1"/>
  <c r="A2233" i="10" s="1"/>
  <c r="A2333" i="10" s="1"/>
  <c r="A2433" i="10" s="1"/>
  <c r="A2533" i="10" s="1"/>
  <c r="A2633" i="10" s="1"/>
  <c r="A2733" i="10" s="1"/>
  <c r="B133" i="10"/>
  <c r="B233" i="10" s="1"/>
  <c r="B333" i="10" s="1"/>
  <c r="B433" i="10" s="1"/>
  <c r="B533" i="10" s="1"/>
  <c r="B633" i="10" s="1"/>
  <c r="B733" i="10" s="1"/>
  <c r="B833" i="10" s="1"/>
  <c r="B933" i="10" s="1"/>
  <c r="B1033" i="10" s="1"/>
  <c r="B1133" i="10" s="1"/>
  <c r="B1233" i="10" s="1"/>
  <c r="B1333" i="10" s="1"/>
  <c r="A134" i="10"/>
  <c r="A234" i="10" s="1"/>
  <c r="A334" i="10" s="1"/>
  <c r="A434" i="10" s="1"/>
  <c r="A534" i="10" s="1"/>
  <c r="A634" i="10" s="1"/>
  <c r="A734" i="10" s="1"/>
  <c r="A834" i="10" s="1"/>
  <c r="A934" i="10" s="1"/>
  <c r="A1034" i="10" s="1"/>
  <c r="A1134" i="10" s="1"/>
  <c r="A1234" i="10" s="1"/>
  <c r="A1334" i="10" s="1"/>
  <c r="A1434" i="10" s="1"/>
  <c r="B134" i="10"/>
  <c r="B234" i="10" s="1"/>
  <c r="B334" i="10" s="1"/>
  <c r="B434" i="10" s="1"/>
  <c r="B534" i="10" s="1"/>
  <c r="B634" i="10" s="1"/>
  <c r="B734" i="10" s="1"/>
  <c r="B834" i="10" s="1"/>
  <c r="B934" i="10" s="1"/>
  <c r="B1034" i="10" s="1"/>
  <c r="B1134" i="10" s="1"/>
  <c r="B1234" i="10" s="1"/>
  <c r="B1334" i="10" s="1"/>
  <c r="A135" i="10"/>
  <c r="A235" i="10" s="1"/>
  <c r="A335" i="10" s="1"/>
  <c r="A435" i="10" s="1"/>
  <c r="A535" i="10" s="1"/>
  <c r="A635" i="10" s="1"/>
  <c r="A735" i="10" s="1"/>
  <c r="B135" i="10"/>
  <c r="B235" i="10" s="1"/>
  <c r="B335" i="10" s="1"/>
  <c r="B435" i="10" s="1"/>
  <c r="B535" i="10" s="1"/>
  <c r="B635" i="10" s="1"/>
  <c r="B735" i="10" s="1"/>
  <c r="B835" i="10" s="1"/>
  <c r="A136" i="10"/>
  <c r="A236" i="10" s="1"/>
  <c r="A336" i="10" s="1"/>
  <c r="A436" i="10" s="1"/>
  <c r="A536" i="10" s="1"/>
  <c r="B136" i="10"/>
  <c r="B236" i="10" s="1"/>
  <c r="B336" i="10" s="1"/>
  <c r="B436" i="10" s="1"/>
  <c r="B536" i="10" s="1"/>
  <c r="B636" i="10" s="1"/>
  <c r="B736" i="10" s="1"/>
  <c r="B836" i="10" s="1"/>
  <c r="B936" i="10" s="1"/>
  <c r="B1036" i="10" s="1"/>
  <c r="B1136" i="10" s="1"/>
  <c r="B1236" i="10" s="1"/>
  <c r="B1336" i="10" s="1"/>
  <c r="B1436" i="10" s="1"/>
  <c r="B1536" i="10" s="1"/>
  <c r="B1636" i="10" s="1"/>
  <c r="B1736" i="10" s="1"/>
  <c r="A137" i="10"/>
  <c r="A237" i="10" s="1"/>
  <c r="A337" i="10" s="1"/>
  <c r="A437" i="10" s="1"/>
  <c r="A537" i="10" s="1"/>
  <c r="A637" i="10" s="1"/>
  <c r="A737" i="10" s="1"/>
  <c r="A837" i="10" s="1"/>
  <c r="A937" i="10" s="1"/>
  <c r="A1037" i="10" s="1"/>
  <c r="A1137" i="10" s="1"/>
  <c r="A1237" i="10" s="1"/>
  <c r="A1337" i="10" s="1"/>
  <c r="A1437" i="10" s="1"/>
  <c r="A1537" i="10" s="1"/>
  <c r="A1637" i="10" s="1"/>
  <c r="A1737" i="10" s="1"/>
  <c r="A1837" i="10" s="1"/>
  <c r="A1937" i="10" s="1"/>
  <c r="A2037" i="10" s="1"/>
  <c r="A2137" i="10" s="1"/>
  <c r="A2237" i="10" s="1"/>
  <c r="A2337" i="10" s="1"/>
  <c r="A2437" i="10" s="1"/>
  <c r="A2537" i="10" s="1"/>
  <c r="A2637" i="10" s="1"/>
  <c r="A2737" i="10" s="1"/>
  <c r="B137" i="10"/>
  <c r="B237" i="10" s="1"/>
  <c r="B337" i="10" s="1"/>
  <c r="B437" i="10" s="1"/>
  <c r="B537" i="10" s="1"/>
  <c r="B637" i="10" s="1"/>
  <c r="B737" i="10" s="1"/>
  <c r="B837" i="10" s="1"/>
  <c r="B937" i="10" s="1"/>
  <c r="B1037" i="10" s="1"/>
  <c r="B1137" i="10" s="1"/>
  <c r="B1237" i="10" s="1"/>
  <c r="B1337" i="10" s="1"/>
  <c r="B1437" i="10" s="1"/>
  <c r="B1537" i="10" s="1"/>
  <c r="B1637" i="10" s="1"/>
  <c r="B1737" i="10" s="1"/>
  <c r="A138" i="10"/>
  <c r="A238" i="10" s="1"/>
  <c r="A338" i="10" s="1"/>
  <c r="A438" i="10" s="1"/>
  <c r="A538" i="10" s="1"/>
  <c r="A638" i="10" s="1"/>
  <c r="A738" i="10" s="1"/>
  <c r="A838" i="10" s="1"/>
  <c r="A938" i="10" s="1"/>
  <c r="A1038" i="10" s="1"/>
  <c r="A1138" i="10" s="1"/>
  <c r="A1238" i="10" s="1"/>
  <c r="A1338" i="10" s="1"/>
  <c r="A1438" i="10" s="1"/>
  <c r="B138" i="10"/>
  <c r="B238" i="10" s="1"/>
  <c r="B338" i="10" s="1"/>
  <c r="B438" i="10" s="1"/>
  <c r="B538" i="10" s="1"/>
  <c r="B638" i="10" s="1"/>
  <c r="B738" i="10" s="1"/>
  <c r="B838" i="10" s="1"/>
  <c r="B938" i="10" s="1"/>
  <c r="B1038" i="10" s="1"/>
  <c r="B1138" i="10" s="1"/>
  <c r="B1238" i="10" s="1"/>
  <c r="B1338" i="10" s="1"/>
  <c r="B1438" i="10" s="1"/>
  <c r="B1538" i="10" s="1"/>
  <c r="B1638" i="10" s="1"/>
  <c r="B1738" i="10" s="1"/>
  <c r="B1838" i="10" s="1"/>
  <c r="B1938" i="10" s="1"/>
  <c r="B2038" i="10" s="1"/>
  <c r="B2138" i="10" s="1"/>
  <c r="B2238" i="10" s="1"/>
  <c r="B2338" i="10" s="1"/>
  <c r="B2438" i="10" s="1"/>
  <c r="B2538" i="10" s="1"/>
  <c r="B2638" i="10" s="1"/>
  <c r="B2738" i="10" s="1"/>
  <c r="A139" i="10"/>
  <c r="A239" i="10" s="1"/>
  <c r="A339" i="10" s="1"/>
  <c r="A439" i="10" s="1"/>
  <c r="A539" i="10" s="1"/>
  <c r="A639" i="10" s="1"/>
  <c r="A739" i="10" s="1"/>
  <c r="A839" i="10" s="1"/>
  <c r="A939" i="10" s="1"/>
  <c r="B139" i="10"/>
  <c r="B239" i="10" s="1"/>
  <c r="B339" i="10" s="1"/>
  <c r="B439" i="10" s="1"/>
  <c r="B539" i="10" s="1"/>
  <c r="B639" i="10" s="1"/>
  <c r="B739" i="10" s="1"/>
  <c r="B839" i="10" s="1"/>
  <c r="B939" i="10" s="1"/>
  <c r="B1039" i="10" s="1"/>
  <c r="B1139" i="10" s="1"/>
  <c r="B1239" i="10" s="1"/>
  <c r="B1339" i="10" s="1"/>
  <c r="B1439" i="10" s="1"/>
  <c r="B1539" i="10" s="1"/>
  <c r="B1639" i="10" s="1"/>
  <c r="B1739" i="10" s="1"/>
  <c r="B1839" i="10" s="1"/>
  <c r="B1939" i="10" s="1"/>
  <c r="B2039" i="10" s="1"/>
  <c r="B2139" i="10" s="1"/>
  <c r="B2239" i="10" s="1"/>
  <c r="B2339" i="10" s="1"/>
  <c r="B2439" i="10" s="1"/>
  <c r="B2539" i="10" s="1"/>
  <c r="B2639" i="10" s="1"/>
  <c r="B2739" i="10" s="1"/>
  <c r="A140" i="10"/>
  <c r="A240" i="10" s="1"/>
  <c r="A340" i="10" s="1"/>
  <c r="A440" i="10" s="1"/>
  <c r="A540" i="10" s="1"/>
  <c r="A640" i="10" s="1"/>
  <c r="A740" i="10" s="1"/>
  <c r="A840" i="10" s="1"/>
  <c r="A940" i="10" s="1"/>
  <c r="A1040" i="10" s="1"/>
  <c r="A1140" i="10" s="1"/>
  <c r="A1240" i="10" s="1"/>
  <c r="B140" i="10"/>
  <c r="B240" i="10" s="1"/>
  <c r="B340" i="10" s="1"/>
  <c r="B440" i="10" s="1"/>
  <c r="B540" i="10" s="1"/>
  <c r="B640" i="10" s="1"/>
  <c r="B740" i="10" s="1"/>
  <c r="B840" i="10" s="1"/>
  <c r="B940" i="10" s="1"/>
  <c r="B1040" i="10" s="1"/>
  <c r="B1140" i="10" s="1"/>
  <c r="B1240" i="10" s="1"/>
  <c r="B1340" i="10" s="1"/>
  <c r="B1440" i="10" s="1"/>
  <c r="B1540" i="10" s="1"/>
  <c r="B1640" i="10" s="1"/>
  <c r="B1740" i="10" s="1"/>
  <c r="B1840" i="10" s="1"/>
  <c r="B1940" i="10" s="1"/>
  <c r="B2040" i="10" s="1"/>
  <c r="B2140" i="10" s="1"/>
  <c r="B2240" i="10" s="1"/>
  <c r="B2340" i="10" s="1"/>
  <c r="B2440" i="10" s="1"/>
  <c r="B2540" i="10" s="1"/>
  <c r="B2640" i="10" s="1"/>
  <c r="B2740" i="10" s="1"/>
  <c r="A141" i="10"/>
  <c r="A241" i="10" s="1"/>
  <c r="A341" i="10" s="1"/>
  <c r="A441" i="10" s="1"/>
  <c r="A541" i="10" s="1"/>
  <c r="A641" i="10" s="1"/>
  <c r="A741" i="10" s="1"/>
  <c r="A841" i="10" s="1"/>
  <c r="A941" i="10" s="1"/>
  <c r="A1041" i="10" s="1"/>
  <c r="A1141" i="10" s="1"/>
  <c r="A1241" i="10" s="1"/>
  <c r="A1341" i="10" s="1"/>
  <c r="A1441" i="10" s="1"/>
  <c r="A1541" i="10" s="1"/>
  <c r="A1641" i="10" s="1"/>
  <c r="A1741" i="10" s="1"/>
  <c r="A1841" i="10" s="1"/>
  <c r="A1941" i="10" s="1"/>
  <c r="A2041" i="10" s="1"/>
  <c r="A2141" i="10" s="1"/>
  <c r="A2241" i="10" s="1"/>
  <c r="A2341" i="10" s="1"/>
  <c r="A2441" i="10" s="1"/>
  <c r="A2541" i="10" s="1"/>
  <c r="A2641" i="10" s="1"/>
  <c r="A2741" i="10" s="1"/>
  <c r="B141" i="10"/>
  <c r="B241" i="10" s="1"/>
  <c r="B341" i="10" s="1"/>
  <c r="B441" i="10" s="1"/>
  <c r="B541" i="10" s="1"/>
  <c r="B641" i="10" s="1"/>
  <c r="B741" i="10" s="1"/>
  <c r="B841" i="10" s="1"/>
  <c r="B941" i="10" s="1"/>
  <c r="B1041" i="10" s="1"/>
  <c r="B1141" i="10" s="1"/>
  <c r="B1241" i="10" s="1"/>
  <c r="B1341" i="10" s="1"/>
  <c r="A142" i="10"/>
  <c r="A242" i="10" s="1"/>
  <c r="A342" i="10" s="1"/>
  <c r="A442" i="10" s="1"/>
  <c r="A542" i="10" s="1"/>
  <c r="A642" i="10" s="1"/>
  <c r="B142" i="10"/>
  <c r="B242" i="10" s="1"/>
  <c r="B342" i="10" s="1"/>
  <c r="B442" i="10" s="1"/>
  <c r="B542" i="10" s="1"/>
  <c r="B642" i="10" s="1"/>
  <c r="A143" i="10"/>
  <c r="A243" i="10" s="1"/>
  <c r="A343" i="10" s="1"/>
  <c r="A443" i="10" s="1"/>
  <c r="A543" i="10" s="1"/>
  <c r="A643" i="10" s="1"/>
  <c r="A743" i="10" s="1"/>
  <c r="A843" i="10" s="1"/>
  <c r="A943" i="10" s="1"/>
  <c r="A1043" i="10" s="1"/>
  <c r="A1143" i="10" s="1"/>
  <c r="A1243" i="10" s="1"/>
  <c r="A1343" i="10" s="1"/>
  <c r="A1443" i="10" s="1"/>
  <c r="A1543" i="10" s="1"/>
  <c r="A1643" i="10" s="1"/>
  <c r="A1743" i="10" s="1"/>
  <c r="A1843" i="10" s="1"/>
  <c r="A1943" i="10" s="1"/>
  <c r="A2043" i="10" s="1"/>
  <c r="B143" i="10"/>
  <c r="B243" i="10" s="1"/>
  <c r="B343" i="10" s="1"/>
  <c r="B443" i="10" s="1"/>
  <c r="B543" i="10" s="1"/>
  <c r="B643" i="10" s="1"/>
  <c r="B743" i="10" s="1"/>
  <c r="B843" i="10" s="1"/>
  <c r="B943" i="10" s="1"/>
  <c r="B1043" i="10" s="1"/>
  <c r="B1143" i="10" s="1"/>
  <c r="B1243" i="10" s="1"/>
  <c r="B1343" i="10" s="1"/>
  <c r="B1443" i="10" s="1"/>
  <c r="B1543" i="10" s="1"/>
  <c r="B1643" i="10" s="1"/>
  <c r="B1743" i="10" s="1"/>
  <c r="B1843" i="10" s="1"/>
  <c r="A144" i="10"/>
  <c r="A244" i="10" s="1"/>
  <c r="A344" i="10" s="1"/>
  <c r="A444" i="10" s="1"/>
  <c r="A544" i="10" s="1"/>
  <c r="A644" i="10" s="1"/>
  <c r="A744" i="10" s="1"/>
  <c r="A844" i="10" s="1"/>
  <c r="A944" i="10" s="1"/>
  <c r="A1044" i="10" s="1"/>
  <c r="A1144" i="10" s="1"/>
  <c r="A1244" i="10" s="1"/>
  <c r="B144" i="10"/>
  <c r="B244" i="10" s="1"/>
  <c r="B344" i="10" s="1"/>
  <c r="B444" i="10" s="1"/>
  <c r="B544" i="10" s="1"/>
  <c r="B644" i="10" s="1"/>
  <c r="B744" i="10" s="1"/>
  <c r="B844" i="10" s="1"/>
  <c r="B944" i="10" s="1"/>
  <c r="B1044" i="10" s="1"/>
  <c r="B1144" i="10" s="1"/>
  <c r="B1244" i="10" s="1"/>
  <c r="B1344" i="10" s="1"/>
  <c r="B1444" i="10" s="1"/>
  <c r="B1544" i="10" s="1"/>
  <c r="B1644" i="10" s="1"/>
  <c r="B1744" i="10" s="1"/>
  <c r="B1844" i="10" s="1"/>
  <c r="B1944" i="10" s="1"/>
  <c r="B2044" i="10" s="1"/>
  <c r="B2144" i="10" s="1"/>
  <c r="B2244" i="10" s="1"/>
  <c r="B2344" i="10" s="1"/>
  <c r="B2444" i="10" s="1"/>
  <c r="B2544" i="10" s="1"/>
  <c r="B2644" i="10" s="1"/>
  <c r="B2744" i="10" s="1"/>
  <c r="A145" i="10"/>
  <c r="A245" i="10" s="1"/>
  <c r="A345" i="10" s="1"/>
  <c r="A445" i="10" s="1"/>
  <c r="A545" i="10" s="1"/>
  <c r="A645" i="10" s="1"/>
  <c r="A745" i="10" s="1"/>
  <c r="A845" i="10" s="1"/>
  <c r="A945" i="10" s="1"/>
  <c r="A1045" i="10" s="1"/>
  <c r="A1145" i="10" s="1"/>
  <c r="A1245" i="10" s="1"/>
  <c r="A1345" i="10" s="1"/>
  <c r="A1445" i="10" s="1"/>
  <c r="A1545" i="10" s="1"/>
  <c r="A1645" i="10" s="1"/>
  <c r="A1745" i="10" s="1"/>
  <c r="A1845" i="10" s="1"/>
  <c r="A1945" i="10" s="1"/>
  <c r="A2045" i="10" s="1"/>
  <c r="A2145" i="10" s="1"/>
  <c r="A2245" i="10" s="1"/>
  <c r="A2345" i="10" s="1"/>
  <c r="A2445" i="10" s="1"/>
  <c r="A2545" i="10" s="1"/>
  <c r="A2645" i="10" s="1"/>
  <c r="A2745" i="10" s="1"/>
  <c r="B145" i="10"/>
  <c r="B245" i="10" s="1"/>
  <c r="B345" i="10" s="1"/>
  <c r="B445" i="10" s="1"/>
  <c r="A150" i="10"/>
  <c r="A250" i="10" s="1"/>
  <c r="A350" i="10" s="1"/>
  <c r="A450" i="10" s="1"/>
  <c r="A550" i="10" s="1"/>
  <c r="B150" i="10"/>
  <c r="B250" i="10" s="1"/>
  <c r="B350" i="10" s="1"/>
  <c r="B450" i="10" s="1"/>
  <c r="B550" i="10" s="1"/>
  <c r="B650" i="10" s="1"/>
  <c r="A151" i="10"/>
  <c r="A251" i="10" s="1"/>
  <c r="A351" i="10" s="1"/>
  <c r="A451" i="10" s="1"/>
  <c r="A551" i="10" s="1"/>
  <c r="A651" i="10" s="1"/>
  <c r="A751" i="10" s="1"/>
  <c r="A851" i="10" s="1"/>
  <c r="A951" i="10" s="1"/>
  <c r="A1051" i="10" s="1"/>
  <c r="A1151" i="10" s="1"/>
  <c r="A1251" i="10" s="1"/>
  <c r="A1351" i="10" s="1"/>
  <c r="A1451" i="10" s="1"/>
  <c r="A1551" i="10" s="1"/>
  <c r="A1651" i="10" s="1"/>
  <c r="A1751" i="10" s="1"/>
  <c r="A1851" i="10" s="1"/>
  <c r="A1951" i="10" s="1"/>
  <c r="A2051" i="10" s="1"/>
  <c r="B151" i="10"/>
  <c r="B251" i="10" s="1"/>
  <c r="B351" i="10" s="1"/>
  <c r="B451" i="10" s="1"/>
  <c r="B551" i="10" s="1"/>
  <c r="B651" i="10" s="1"/>
  <c r="B751" i="10" s="1"/>
  <c r="B851" i="10" s="1"/>
  <c r="B951" i="10" s="1"/>
  <c r="B1051" i="10" s="1"/>
  <c r="B1151" i="10" s="1"/>
  <c r="B1251" i="10" s="1"/>
  <c r="B1351" i="10" s="1"/>
  <c r="B1451" i="10" s="1"/>
  <c r="B1551" i="10" s="1"/>
  <c r="B1651" i="10" s="1"/>
  <c r="B1751" i="10" s="1"/>
  <c r="B1851" i="10" s="1"/>
  <c r="B1951" i="10" s="1"/>
  <c r="A152" i="10"/>
  <c r="A252" i="10" s="1"/>
  <c r="A352" i="10" s="1"/>
  <c r="A452" i="10" s="1"/>
  <c r="A552" i="10" s="1"/>
  <c r="A652" i="10" s="1"/>
  <c r="B152" i="10"/>
  <c r="B252" i="10" s="1"/>
  <c r="B352" i="10" s="1"/>
  <c r="B452" i="10" s="1"/>
  <c r="B552" i="10" s="1"/>
  <c r="B652" i="10" s="1"/>
  <c r="B752" i="10" s="1"/>
  <c r="B852" i="10" s="1"/>
  <c r="B952" i="10" s="1"/>
  <c r="B1052" i="10" s="1"/>
  <c r="B1152" i="10" s="1"/>
  <c r="B1252" i="10" s="1"/>
  <c r="B1352" i="10" s="1"/>
  <c r="A153" i="10"/>
  <c r="A253" i="10" s="1"/>
  <c r="A353" i="10" s="1"/>
  <c r="A453" i="10" s="1"/>
  <c r="A553" i="10" s="1"/>
  <c r="A653" i="10" s="1"/>
  <c r="A753" i="10" s="1"/>
  <c r="A853" i="10" s="1"/>
  <c r="A953" i="10" s="1"/>
  <c r="A1053" i="10" s="1"/>
  <c r="A1153" i="10" s="1"/>
  <c r="A1253" i="10" s="1"/>
  <c r="A1353" i="10" s="1"/>
  <c r="A1453" i="10" s="1"/>
  <c r="A1553" i="10" s="1"/>
  <c r="A1653" i="10" s="1"/>
  <c r="A1753" i="10" s="1"/>
  <c r="A1853" i="10" s="1"/>
  <c r="A1953" i="10" s="1"/>
  <c r="A2053" i="10" s="1"/>
  <c r="A2153" i="10" s="1"/>
  <c r="A2253" i="10" s="1"/>
  <c r="A2353" i="10" s="1"/>
  <c r="A2453" i="10" s="1"/>
  <c r="A2553" i="10" s="1"/>
  <c r="A2653" i="10" s="1"/>
  <c r="A2753" i="10" s="1"/>
  <c r="B153" i="10"/>
  <c r="B253" i="10" s="1"/>
  <c r="B353" i="10" s="1"/>
  <c r="B453" i="10" s="1"/>
  <c r="A154" i="10"/>
  <c r="A254" i="10" s="1"/>
  <c r="A354" i="10" s="1"/>
  <c r="A454" i="10" s="1"/>
  <c r="B154" i="10"/>
  <c r="B254" i="10" s="1"/>
  <c r="B354" i="10" s="1"/>
  <c r="B454" i="10" s="1"/>
  <c r="B554" i="10" s="1"/>
  <c r="B654" i="10" s="1"/>
  <c r="A155" i="10"/>
  <c r="A255" i="10" s="1"/>
  <c r="A355" i="10" s="1"/>
  <c r="A455" i="10" s="1"/>
  <c r="A555" i="10" s="1"/>
  <c r="A655" i="10" s="1"/>
  <c r="A755" i="10" s="1"/>
  <c r="A855" i="10" s="1"/>
  <c r="A955" i="10" s="1"/>
  <c r="B155" i="10"/>
  <c r="B255" i="10" s="1"/>
  <c r="A156" i="10"/>
  <c r="A256" i="10" s="1"/>
  <c r="A356" i="10" s="1"/>
  <c r="A456" i="10" s="1"/>
  <c r="A556" i="10" s="1"/>
  <c r="A656" i="10" s="1"/>
  <c r="A756" i="10" s="1"/>
  <c r="A856" i="10" s="1"/>
  <c r="A956" i="10" s="1"/>
  <c r="B156" i="10"/>
  <c r="B256" i="10" s="1"/>
  <c r="B356" i="10" s="1"/>
  <c r="B456" i="10" s="1"/>
  <c r="B556" i="10" s="1"/>
  <c r="B656" i="10" s="1"/>
  <c r="B756" i="10" s="1"/>
  <c r="B856" i="10" s="1"/>
  <c r="B956" i="10" s="1"/>
  <c r="B1056" i="10" s="1"/>
  <c r="B1156" i="10" s="1"/>
  <c r="B1256" i="10" s="1"/>
  <c r="B1356" i="10" s="1"/>
  <c r="B1456" i="10" s="1"/>
  <c r="B1556" i="10" s="1"/>
  <c r="B1656" i="10" s="1"/>
  <c r="B1756" i="10" s="1"/>
  <c r="B1856" i="10" s="1"/>
  <c r="B1956" i="10" s="1"/>
  <c r="B2056" i="10" s="1"/>
  <c r="B2156" i="10" s="1"/>
  <c r="B2256" i="10" s="1"/>
  <c r="B2356" i="10" s="1"/>
  <c r="B2456" i="10" s="1"/>
  <c r="B2556" i="10" s="1"/>
  <c r="B2656" i="10" s="1"/>
  <c r="B2756" i="10" s="1"/>
  <c r="A157" i="10"/>
  <c r="A257" i="10" s="1"/>
  <c r="A357" i="10" s="1"/>
  <c r="A457" i="10" s="1"/>
  <c r="A557" i="10" s="1"/>
  <c r="A657" i="10" s="1"/>
  <c r="A757" i="10" s="1"/>
  <c r="A857" i="10" s="1"/>
  <c r="A957" i="10" s="1"/>
  <c r="A1057" i="10" s="1"/>
  <c r="A1157" i="10" s="1"/>
  <c r="A1257" i="10" s="1"/>
  <c r="A1357" i="10" s="1"/>
  <c r="A1457" i="10" s="1"/>
  <c r="A1557" i="10" s="1"/>
  <c r="A1657" i="10" s="1"/>
  <c r="A1757" i="10" s="1"/>
  <c r="A1857" i="10" s="1"/>
  <c r="A1957" i="10" s="1"/>
  <c r="A2057" i="10" s="1"/>
  <c r="A2157" i="10" s="1"/>
  <c r="A2257" i="10" s="1"/>
  <c r="A2357" i="10" s="1"/>
  <c r="A2457" i="10" s="1"/>
  <c r="A2557" i="10" s="1"/>
  <c r="A2657" i="10" s="1"/>
  <c r="A2757" i="10" s="1"/>
  <c r="B157" i="10"/>
  <c r="B257" i="10" s="1"/>
  <c r="B357" i="10" s="1"/>
  <c r="B457" i="10" s="1"/>
  <c r="B557" i="10" s="1"/>
  <c r="B657" i="10" s="1"/>
  <c r="B757" i="10" s="1"/>
  <c r="B857" i="10" s="1"/>
  <c r="B957" i="10" s="1"/>
  <c r="B1057" i="10" s="1"/>
  <c r="B1157" i="10" s="1"/>
  <c r="B1257" i="10" s="1"/>
  <c r="B1357" i="10" s="1"/>
  <c r="B1457" i="10" s="1"/>
  <c r="B1557" i="10" s="1"/>
  <c r="B1657" i="10" s="1"/>
  <c r="B1757" i="10" s="1"/>
  <c r="B1857" i="10" s="1"/>
  <c r="B1957" i="10" s="1"/>
  <c r="B2057" i="10" s="1"/>
  <c r="B2157" i="10" s="1"/>
  <c r="A158" i="10"/>
  <c r="A258" i="10" s="1"/>
  <c r="A358" i="10" s="1"/>
  <c r="A458" i="10" s="1"/>
  <c r="B158" i="10"/>
  <c r="B258" i="10" s="1"/>
  <c r="B358" i="10" s="1"/>
  <c r="B458" i="10" s="1"/>
  <c r="B558" i="10" s="1"/>
  <c r="B658" i="10" s="1"/>
  <c r="A159" i="10"/>
  <c r="A259" i="10" s="1"/>
  <c r="A359" i="10" s="1"/>
  <c r="A459" i="10" s="1"/>
  <c r="A559" i="10" s="1"/>
  <c r="A659" i="10" s="1"/>
  <c r="A759" i="10" s="1"/>
  <c r="A859" i="10" s="1"/>
  <c r="A959" i="10" s="1"/>
  <c r="A1059" i="10" s="1"/>
  <c r="A1159" i="10" s="1"/>
  <c r="A1259" i="10" s="1"/>
  <c r="A1359" i="10" s="1"/>
  <c r="A1459" i="10" s="1"/>
  <c r="A1559" i="10" s="1"/>
  <c r="A1659" i="10" s="1"/>
  <c r="A1759" i="10" s="1"/>
  <c r="B159" i="10"/>
  <c r="B259" i="10" s="1"/>
  <c r="B359" i="10" s="1"/>
  <c r="B459" i="10" s="1"/>
  <c r="B559" i="10" s="1"/>
  <c r="B659" i="10" s="1"/>
  <c r="B759" i="10" s="1"/>
  <c r="B859" i="10" s="1"/>
  <c r="B959" i="10" s="1"/>
  <c r="B1059" i="10" s="1"/>
  <c r="B1159" i="10" s="1"/>
  <c r="B1259" i="10" s="1"/>
  <c r="B1359" i="10" s="1"/>
  <c r="B1459" i="10" s="1"/>
  <c r="B1559" i="10" s="1"/>
  <c r="B1659" i="10" s="1"/>
  <c r="A160" i="10"/>
  <c r="A260" i="10" s="1"/>
  <c r="A360" i="10" s="1"/>
  <c r="A460" i="10" s="1"/>
  <c r="A560" i="10" s="1"/>
  <c r="A660" i="10" s="1"/>
  <c r="A760" i="10" s="1"/>
  <c r="A860" i="10" s="1"/>
  <c r="A960" i="10" s="1"/>
  <c r="A1060" i="10" s="1"/>
  <c r="A1160" i="10" s="1"/>
  <c r="A1260" i="10" s="1"/>
  <c r="B160" i="10"/>
  <c r="B260" i="10" s="1"/>
  <c r="B360" i="10" s="1"/>
  <c r="B460" i="10" s="1"/>
  <c r="B560" i="10" s="1"/>
  <c r="B660" i="10" s="1"/>
  <c r="B760" i="10" s="1"/>
  <c r="B860" i="10" s="1"/>
  <c r="B960" i="10" s="1"/>
  <c r="B1060" i="10" s="1"/>
  <c r="B1160" i="10" s="1"/>
  <c r="B1260" i="10" s="1"/>
  <c r="B1360" i="10" s="1"/>
  <c r="B1460" i="10" s="1"/>
  <c r="B1560" i="10" s="1"/>
  <c r="B1660" i="10" s="1"/>
  <c r="A161" i="10"/>
  <c r="A261" i="10" s="1"/>
  <c r="A361" i="10" s="1"/>
  <c r="A461" i="10" s="1"/>
  <c r="A561" i="10" s="1"/>
  <c r="A661" i="10" s="1"/>
  <c r="A761" i="10" s="1"/>
  <c r="A861" i="10" s="1"/>
  <c r="A961" i="10" s="1"/>
  <c r="A1061" i="10" s="1"/>
  <c r="A1161" i="10" s="1"/>
  <c r="A1261" i="10" s="1"/>
  <c r="A1361" i="10" s="1"/>
  <c r="A1461" i="10" s="1"/>
  <c r="A1561" i="10" s="1"/>
  <c r="A1661" i="10" s="1"/>
  <c r="A1761" i="10" s="1"/>
  <c r="A1861" i="10" s="1"/>
  <c r="A1961" i="10" s="1"/>
  <c r="A2061" i="10" s="1"/>
  <c r="A2161" i="10" s="1"/>
  <c r="A2261" i="10" s="1"/>
  <c r="A2361" i="10" s="1"/>
  <c r="A2461" i="10" s="1"/>
  <c r="A2561" i="10" s="1"/>
  <c r="A2661" i="10" s="1"/>
  <c r="A2761" i="10" s="1"/>
  <c r="B161" i="10"/>
  <c r="B261" i="10" s="1"/>
  <c r="B361" i="10" s="1"/>
  <c r="B461" i="10" s="1"/>
  <c r="B561" i="10" s="1"/>
  <c r="B661" i="10" s="1"/>
  <c r="B761" i="10" s="1"/>
  <c r="B861" i="10" s="1"/>
  <c r="B961" i="10" s="1"/>
  <c r="B1061" i="10" s="1"/>
  <c r="B1161" i="10" s="1"/>
  <c r="B1261" i="10" s="1"/>
  <c r="B1361" i="10" s="1"/>
  <c r="B1461" i="10" s="1"/>
  <c r="B1561" i="10" s="1"/>
  <c r="B1661" i="10" s="1"/>
  <c r="B1761" i="10" s="1"/>
  <c r="B1861" i="10" s="1"/>
  <c r="B1961" i="10" s="1"/>
  <c r="B2061" i="10" s="1"/>
  <c r="B2161" i="10" s="1"/>
  <c r="B2261" i="10" s="1"/>
  <c r="B2361" i="10" s="1"/>
  <c r="B2461" i="10" s="1"/>
  <c r="B2561" i="10" s="1"/>
  <c r="B2661" i="10" s="1"/>
  <c r="B2761" i="10" s="1"/>
  <c r="A162" i="10"/>
  <c r="A262" i="10" s="1"/>
  <c r="A362" i="10" s="1"/>
  <c r="A462" i="10" s="1"/>
  <c r="A562" i="10" s="1"/>
  <c r="A662" i="10" s="1"/>
  <c r="A762" i="10" s="1"/>
  <c r="A862" i="10" s="1"/>
  <c r="A962" i="10" s="1"/>
  <c r="A1062" i="10" s="1"/>
  <c r="A1162" i="10" s="1"/>
  <c r="A1262" i="10" s="1"/>
  <c r="A1362" i="10" s="1"/>
  <c r="A1462" i="10" s="1"/>
  <c r="B162" i="10"/>
  <c r="B262" i="10" s="1"/>
  <c r="B362" i="10" s="1"/>
  <c r="B462" i="10" s="1"/>
  <c r="B562" i="10" s="1"/>
  <c r="B662" i="10" s="1"/>
  <c r="B762" i="10" s="1"/>
  <c r="A163" i="10"/>
  <c r="A263" i="10" s="1"/>
  <c r="A363" i="10" s="1"/>
  <c r="A463" i="10" s="1"/>
  <c r="A563" i="10" s="1"/>
  <c r="A663" i="10" s="1"/>
  <c r="A763" i="10" s="1"/>
  <c r="A863" i="10" s="1"/>
  <c r="A963" i="10" s="1"/>
  <c r="A1063" i="10" s="1"/>
  <c r="A1163" i="10" s="1"/>
  <c r="A1263" i="10" s="1"/>
  <c r="A1363" i="10" s="1"/>
  <c r="A1463" i="10" s="1"/>
  <c r="A1563" i="10" s="1"/>
  <c r="A1663" i="10" s="1"/>
  <c r="A1763" i="10" s="1"/>
  <c r="B163" i="10"/>
  <c r="B263" i="10" s="1"/>
  <c r="B363" i="10" s="1"/>
  <c r="B463" i="10" s="1"/>
  <c r="A164" i="10"/>
  <c r="A264" i="10" s="1"/>
  <c r="A364" i="10" s="1"/>
  <c r="A464" i="10" s="1"/>
  <c r="A564" i="10" s="1"/>
  <c r="A664" i="10" s="1"/>
  <c r="A764" i="10" s="1"/>
  <c r="A864" i="10" s="1"/>
  <c r="A964" i="10" s="1"/>
  <c r="A1064" i="10" s="1"/>
  <c r="A1164" i="10" s="1"/>
  <c r="A1264" i="10" s="1"/>
  <c r="A1364" i="10" s="1"/>
  <c r="A1464" i="10" s="1"/>
  <c r="A1564" i="10" s="1"/>
  <c r="A1664" i="10" s="1"/>
  <c r="A1764" i="10" s="1"/>
  <c r="A1864" i="10" s="1"/>
  <c r="A1964" i="10" s="1"/>
  <c r="A2064" i="10" s="1"/>
  <c r="A2164" i="10" s="1"/>
  <c r="A2264" i="10" s="1"/>
  <c r="A2364" i="10" s="1"/>
  <c r="A2464" i="10" s="1"/>
  <c r="A2564" i="10" s="1"/>
  <c r="A2664" i="10" s="1"/>
  <c r="A2764" i="10" s="1"/>
  <c r="B164" i="10"/>
  <c r="B264" i="10" s="1"/>
  <c r="B364" i="10" s="1"/>
  <c r="B464" i="10" s="1"/>
  <c r="B564" i="10" s="1"/>
  <c r="B664" i="10" s="1"/>
  <c r="B764" i="10" s="1"/>
  <c r="B864" i="10" s="1"/>
  <c r="B964" i="10" s="1"/>
  <c r="B1064" i="10" s="1"/>
  <c r="B1164" i="10" s="1"/>
  <c r="B1264" i="10" s="1"/>
  <c r="B1364" i="10" s="1"/>
  <c r="B1464" i="10" s="1"/>
  <c r="B1564" i="10" s="1"/>
  <c r="B1664" i="10" s="1"/>
  <c r="B1764" i="10" s="1"/>
  <c r="B1864" i="10" s="1"/>
  <c r="B1964" i="10" s="1"/>
  <c r="B2064" i="10" s="1"/>
  <c r="B2164" i="10" s="1"/>
  <c r="B2264" i="10" s="1"/>
  <c r="B2364" i="10" s="1"/>
  <c r="B2464" i="10" s="1"/>
  <c r="B2564" i="10" s="1"/>
  <c r="B2664" i="10" s="1"/>
  <c r="B2764" i="10" s="1"/>
  <c r="A165" i="10"/>
  <c r="A265" i="10" s="1"/>
  <c r="A365" i="10" s="1"/>
  <c r="A465" i="10" s="1"/>
  <c r="A565" i="10" s="1"/>
  <c r="A665" i="10" s="1"/>
  <c r="A765" i="10" s="1"/>
  <c r="B165" i="10"/>
  <c r="B265" i="10" s="1"/>
  <c r="B365" i="10" s="1"/>
  <c r="B465" i="10" s="1"/>
  <c r="B565" i="10" s="1"/>
  <c r="B665" i="10" s="1"/>
  <c r="B765" i="10" s="1"/>
  <c r="B865" i="10" s="1"/>
  <c r="B965" i="10" s="1"/>
  <c r="B1065" i="10" s="1"/>
  <c r="B1165" i="10" s="1"/>
  <c r="B1265" i="10" s="1"/>
  <c r="B1365" i="10" s="1"/>
  <c r="B1465" i="10" s="1"/>
  <c r="B1565" i="10" s="1"/>
  <c r="B1665" i="10" s="1"/>
  <c r="B1765" i="10" s="1"/>
  <c r="A166" i="10"/>
  <c r="A266" i="10" s="1"/>
  <c r="A366" i="10" s="1"/>
  <c r="A466" i="10" s="1"/>
  <c r="A566" i="10" s="1"/>
  <c r="A666" i="10" s="1"/>
  <c r="A766" i="10" s="1"/>
  <c r="A866" i="10" s="1"/>
  <c r="B166" i="10"/>
  <c r="B266" i="10" s="1"/>
  <c r="B366" i="10" s="1"/>
  <c r="B466" i="10" s="1"/>
  <c r="B566" i="10" s="1"/>
  <c r="B666" i="10" s="1"/>
  <c r="B766" i="10" s="1"/>
  <c r="B866" i="10" s="1"/>
  <c r="B966" i="10" s="1"/>
  <c r="B1066" i="10" s="1"/>
  <c r="B1166" i="10" s="1"/>
  <c r="B1266" i="10" s="1"/>
  <c r="B1366" i="10" s="1"/>
  <c r="B1466" i="10" s="1"/>
  <c r="B1566" i="10" s="1"/>
  <c r="A167" i="10"/>
  <c r="A267" i="10" s="1"/>
  <c r="A367" i="10" s="1"/>
  <c r="A467" i="10" s="1"/>
  <c r="A567" i="10" s="1"/>
  <c r="A667" i="10" s="1"/>
  <c r="A767" i="10" s="1"/>
  <c r="A867" i="10" s="1"/>
  <c r="A967" i="10" s="1"/>
  <c r="A1067" i="10" s="1"/>
  <c r="A1167" i="10" s="1"/>
  <c r="A1267" i="10" s="1"/>
  <c r="A1367" i="10" s="1"/>
  <c r="A1467" i="10" s="1"/>
  <c r="A1567" i="10" s="1"/>
  <c r="A1667" i="10" s="1"/>
  <c r="A1767" i="10" s="1"/>
  <c r="B167" i="10"/>
  <c r="B267" i="10" s="1"/>
  <c r="B367" i="10" s="1"/>
  <c r="B467" i="10" s="1"/>
  <c r="B567" i="10" s="1"/>
  <c r="B667" i="10" s="1"/>
  <c r="B767" i="10" s="1"/>
  <c r="B867" i="10" s="1"/>
  <c r="A168" i="10"/>
  <c r="A268" i="10" s="1"/>
  <c r="A368" i="10" s="1"/>
  <c r="A468" i="10" s="1"/>
  <c r="A568" i="10" s="1"/>
  <c r="A668" i="10" s="1"/>
  <c r="A768" i="10" s="1"/>
  <c r="A868" i="10" s="1"/>
  <c r="A968" i="10" s="1"/>
  <c r="A1068" i="10" s="1"/>
  <c r="A1168" i="10" s="1"/>
  <c r="A1268" i="10" s="1"/>
  <c r="A1368" i="10" s="1"/>
  <c r="B168" i="10"/>
  <c r="B268" i="10" s="1"/>
  <c r="B368" i="10" s="1"/>
  <c r="B468" i="10" s="1"/>
  <c r="B568" i="10" s="1"/>
  <c r="B668" i="10" s="1"/>
  <c r="B768" i="10" s="1"/>
  <c r="B868" i="10" s="1"/>
  <c r="A169" i="10"/>
  <c r="A269" i="10" s="1"/>
  <c r="A369" i="10" s="1"/>
  <c r="A469" i="10" s="1"/>
  <c r="A569" i="10" s="1"/>
  <c r="A669" i="10" s="1"/>
  <c r="A769" i="10" s="1"/>
  <c r="A869" i="10" s="1"/>
  <c r="A969" i="10" s="1"/>
  <c r="A1069" i="10" s="1"/>
  <c r="B169" i="10"/>
  <c r="B269" i="10" s="1"/>
  <c r="B369" i="10" s="1"/>
  <c r="B469" i="10" s="1"/>
  <c r="A170" i="10"/>
  <c r="A270" i="10" s="1"/>
  <c r="A370" i="10" s="1"/>
  <c r="A470" i="10" s="1"/>
  <c r="A570" i="10" s="1"/>
  <c r="A670" i="10" s="1"/>
  <c r="A770" i="10" s="1"/>
  <c r="A870" i="10" s="1"/>
  <c r="B170" i="10"/>
  <c r="B270" i="10" s="1"/>
  <c r="B370" i="10" s="1"/>
  <c r="B470" i="10" s="1"/>
  <c r="B570" i="10" s="1"/>
  <c r="B670" i="10" s="1"/>
  <c r="B770" i="10" s="1"/>
  <c r="B870" i="10" s="1"/>
  <c r="B970" i="10" s="1"/>
  <c r="B1070" i="10" s="1"/>
  <c r="B1170" i="10" s="1"/>
  <c r="B1270" i="10" s="1"/>
  <c r="B1370" i="10" s="1"/>
  <c r="B1470" i="10" s="1"/>
  <c r="B1570" i="10" s="1"/>
  <c r="B1670" i="10" s="1"/>
  <c r="B1770" i="10" s="1"/>
  <c r="B1870" i="10" s="1"/>
  <c r="B1970" i="10" s="1"/>
  <c r="B2070" i="10" s="1"/>
  <c r="B2170" i="10" s="1"/>
  <c r="B2270" i="10" s="1"/>
  <c r="B2370" i="10" s="1"/>
  <c r="A171" i="10"/>
  <c r="A271" i="10" s="1"/>
  <c r="A371" i="10" s="1"/>
  <c r="B171" i="10"/>
  <c r="A172" i="10"/>
  <c r="A272" i="10" s="1"/>
  <c r="A372" i="10" s="1"/>
  <c r="A472" i="10" s="1"/>
  <c r="A572" i="10" s="1"/>
  <c r="A672" i="10" s="1"/>
  <c r="A772" i="10" s="1"/>
  <c r="A872" i="10" s="1"/>
  <c r="A972" i="10" s="1"/>
  <c r="B172" i="10"/>
  <c r="B272" i="10" s="1"/>
  <c r="B372" i="10" s="1"/>
  <c r="B472" i="10" s="1"/>
  <c r="B572" i="10" s="1"/>
  <c r="B672" i="10" s="1"/>
  <c r="B772" i="10" s="1"/>
  <c r="B872" i="10" s="1"/>
  <c r="B972" i="10" s="1"/>
  <c r="B1072" i="10" s="1"/>
  <c r="B1172" i="10" s="1"/>
  <c r="B1272" i="10" s="1"/>
  <c r="B1372" i="10" s="1"/>
  <c r="A173" i="10"/>
  <c r="A273" i="10" s="1"/>
  <c r="A373" i="10" s="1"/>
  <c r="A473" i="10" s="1"/>
  <c r="A573" i="10" s="1"/>
  <c r="A673" i="10" s="1"/>
  <c r="A773" i="10" s="1"/>
  <c r="A873" i="10" s="1"/>
  <c r="B173" i="10"/>
  <c r="B273" i="10" s="1"/>
  <c r="B373" i="10" s="1"/>
  <c r="B473" i="10" s="1"/>
  <c r="B573" i="10" s="1"/>
  <c r="B673" i="10" s="1"/>
  <c r="B773" i="10" s="1"/>
  <c r="B873" i="10" s="1"/>
  <c r="B973" i="10" s="1"/>
  <c r="B1073" i="10" s="1"/>
  <c r="B1173" i="10" s="1"/>
  <c r="B1273" i="10" s="1"/>
  <c r="B1373" i="10" s="1"/>
  <c r="B1473" i="10" s="1"/>
  <c r="B1573" i="10" s="1"/>
  <c r="B1673" i="10" s="1"/>
  <c r="B1773" i="10" s="1"/>
  <c r="A174" i="10"/>
  <c r="A274" i="10" s="1"/>
  <c r="A374" i="10" s="1"/>
  <c r="A474" i="10" s="1"/>
  <c r="A574" i="10" s="1"/>
  <c r="A674" i="10" s="1"/>
  <c r="A774" i="10" s="1"/>
  <c r="A874" i="10" s="1"/>
  <c r="B174" i="10"/>
  <c r="B274" i="10" s="1"/>
  <c r="B374" i="10" s="1"/>
  <c r="B474" i="10" s="1"/>
  <c r="B574" i="10" s="1"/>
  <c r="B674" i="10" s="1"/>
  <c r="B774" i="10" s="1"/>
  <c r="B874" i="10" s="1"/>
  <c r="B974" i="10" s="1"/>
  <c r="B1074" i="10" s="1"/>
  <c r="B1174" i="10" s="1"/>
  <c r="B1274" i="10" s="1"/>
  <c r="B1374" i="10" s="1"/>
  <c r="B1474" i="10" s="1"/>
  <c r="B1574" i="10" s="1"/>
  <c r="B1674" i="10" s="1"/>
  <c r="B1774" i="10" s="1"/>
  <c r="B1874" i="10" s="1"/>
  <c r="B1974" i="10" s="1"/>
  <c r="B2074" i="10" s="1"/>
  <c r="B2174" i="10" s="1"/>
  <c r="B2274" i="10" s="1"/>
  <c r="B2374" i="10" s="1"/>
  <c r="A175" i="10"/>
  <c r="A275" i="10" s="1"/>
  <c r="A375" i="10" s="1"/>
  <c r="A475" i="10" s="1"/>
  <c r="A575" i="10" s="1"/>
  <c r="A675" i="10" s="1"/>
  <c r="A775" i="10" s="1"/>
  <c r="A875" i="10" s="1"/>
  <c r="A975" i="10" s="1"/>
  <c r="B175" i="10"/>
  <c r="B275" i="10" s="1"/>
  <c r="B375" i="10" s="1"/>
  <c r="B475" i="10" s="1"/>
  <c r="B575" i="10" s="1"/>
  <c r="B675" i="10" s="1"/>
  <c r="B775" i="10" s="1"/>
  <c r="B875" i="10" s="1"/>
  <c r="B975" i="10" s="1"/>
  <c r="B1075" i="10" s="1"/>
  <c r="B1175" i="10" s="1"/>
  <c r="A176" i="10"/>
  <c r="A276" i="10" s="1"/>
  <c r="A376" i="10" s="1"/>
  <c r="A476" i="10" s="1"/>
  <c r="A576" i="10" s="1"/>
  <c r="A676" i="10" s="1"/>
  <c r="A776" i="10" s="1"/>
  <c r="A876" i="10" s="1"/>
  <c r="A976" i="10" s="1"/>
  <c r="A1076" i="10" s="1"/>
  <c r="A1176" i="10" s="1"/>
  <c r="A1276" i="10" s="1"/>
  <c r="A1376" i="10" s="1"/>
  <c r="B176" i="10"/>
  <c r="B276" i="10" s="1"/>
  <c r="B376" i="10" s="1"/>
  <c r="B476" i="10" s="1"/>
  <c r="B576" i="10" s="1"/>
  <c r="B676" i="10" s="1"/>
  <c r="B776" i="10" s="1"/>
  <c r="B876" i="10" s="1"/>
  <c r="B976" i="10" s="1"/>
  <c r="B1076" i="10" s="1"/>
  <c r="B1176" i="10" s="1"/>
  <c r="B1276" i="10" s="1"/>
  <c r="B1376" i="10" s="1"/>
  <c r="B1476" i="10" s="1"/>
  <c r="A177" i="10"/>
  <c r="A277" i="10" s="1"/>
  <c r="A377" i="10" s="1"/>
  <c r="A477" i="10" s="1"/>
  <c r="A577" i="10" s="1"/>
  <c r="A677" i="10" s="1"/>
  <c r="A777" i="10" s="1"/>
  <c r="A877" i="10" s="1"/>
  <c r="B177" i="10"/>
  <c r="B277" i="10" s="1"/>
  <c r="B377" i="10" s="1"/>
  <c r="B477" i="10" s="1"/>
  <c r="B577" i="10" s="1"/>
  <c r="B677" i="10" s="1"/>
  <c r="B777" i="10" s="1"/>
  <c r="B877" i="10" s="1"/>
  <c r="B977" i="10" s="1"/>
  <c r="B1077" i="10" s="1"/>
  <c r="B1177" i="10" s="1"/>
  <c r="A178" i="10"/>
  <c r="A278" i="10" s="1"/>
  <c r="A378" i="10" s="1"/>
  <c r="A478" i="10" s="1"/>
  <c r="B178" i="10"/>
  <c r="B278" i="10" s="1"/>
  <c r="B378" i="10" s="1"/>
  <c r="B478" i="10" s="1"/>
  <c r="B578" i="10" s="1"/>
  <c r="B678" i="10" s="1"/>
  <c r="B778" i="10" s="1"/>
  <c r="B878" i="10" s="1"/>
  <c r="B978" i="10" s="1"/>
  <c r="B1078" i="10" s="1"/>
  <c r="B1178" i="10" s="1"/>
  <c r="B1278" i="10" s="1"/>
  <c r="B1378" i="10" s="1"/>
  <c r="B1478" i="10" s="1"/>
  <c r="B1578" i="10" s="1"/>
  <c r="B1678" i="10" s="1"/>
  <c r="B1778" i="10" s="1"/>
  <c r="B1878" i="10" s="1"/>
  <c r="B1978" i="10" s="1"/>
  <c r="B2078" i="10" s="1"/>
  <c r="B2178" i="10" s="1"/>
  <c r="B2278" i="10" s="1"/>
  <c r="B2378" i="10" s="1"/>
  <c r="A179" i="10"/>
  <c r="A279" i="10" s="1"/>
  <c r="A379" i="10" s="1"/>
  <c r="B179" i="10"/>
  <c r="B279" i="10" s="1"/>
  <c r="B379" i="10" s="1"/>
  <c r="B479" i="10" s="1"/>
  <c r="B579" i="10" s="1"/>
  <c r="B679" i="10" s="1"/>
  <c r="B779" i="10" s="1"/>
  <c r="B879" i="10" s="1"/>
  <c r="B979" i="10" s="1"/>
  <c r="B1079" i="10" s="1"/>
  <c r="B1179" i="10" s="1"/>
  <c r="B1279" i="10" s="1"/>
  <c r="B1379" i="10" s="1"/>
  <c r="B1479" i="10" s="1"/>
  <c r="B1579" i="10" s="1"/>
  <c r="B1679" i="10" s="1"/>
  <c r="B1779" i="10" s="1"/>
  <c r="B1879" i="10" s="1"/>
  <c r="B1979" i="10" s="1"/>
  <c r="B2079" i="10" s="1"/>
  <c r="B2179" i="10" s="1"/>
  <c r="B2279" i="10" s="1"/>
  <c r="A180" i="10"/>
  <c r="A280" i="10" s="1"/>
  <c r="A380" i="10" s="1"/>
  <c r="A480" i="10" s="1"/>
  <c r="A580" i="10" s="1"/>
  <c r="A680" i="10" s="1"/>
  <c r="A780" i="10" s="1"/>
  <c r="A880" i="10" s="1"/>
  <c r="A980" i="10" s="1"/>
  <c r="A1080" i="10" s="1"/>
  <c r="A1180" i="10" s="1"/>
  <c r="A1280" i="10" s="1"/>
  <c r="A1380" i="10" s="1"/>
  <c r="B180" i="10"/>
  <c r="B280" i="10" s="1"/>
  <c r="B380" i="10" s="1"/>
  <c r="B480" i="10" s="1"/>
  <c r="B580" i="10" s="1"/>
  <c r="B680" i="10" s="1"/>
  <c r="B780" i="10" s="1"/>
  <c r="B880" i="10" s="1"/>
  <c r="B980" i="10" s="1"/>
  <c r="B1080" i="10" s="1"/>
  <c r="B1180" i="10" s="1"/>
  <c r="B1280" i="10" s="1"/>
  <c r="B1380" i="10" s="1"/>
  <c r="A181" i="10"/>
  <c r="A281" i="10" s="1"/>
  <c r="A381" i="10" s="1"/>
  <c r="A481" i="10" s="1"/>
  <c r="A581" i="10" s="1"/>
  <c r="A681" i="10" s="1"/>
  <c r="A781" i="10" s="1"/>
  <c r="A881" i="10" s="1"/>
  <c r="A981" i="10" s="1"/>
  <c r="A1081" i="10" s="1"/>
  <c r="B181" i="10"/>
  <c r="B281" i="10" s="1"/>
  <c r="B381" i="10" s="1"/>
  <c r="B481" i="10" s="1"/>
  <c r="B581" i="10" s="1"/>
  <c r="B681" i="10" s="1"/>
  <c r="B781" i="10" s="1"/>
  <c r="B881" i="10" s="1"/>
  <c r="B981" i="10" s="1"/>
  <c r="B1081" i="10" s="1"/>
  <c r="B1181" i="10" s="1"/>
  <c r="B1281" i="10" s="1"/>
  <c r="B1381" i="10" s="1"/>
  <c r="B1481" i="10" s="1"/>
  <c r="B1581" i="10" s="1"/>
  <c r="B1681" i="10" s="1"/>
  <c r="B1781" i="10" s="1"/>
  <c r="A182" i="10"/>
  <c r="A282" i="10" s="1"/>
  <c r="A382" i="10" s="1"/>
  <c r="A482" i="10" s="1"/>
  <c r="A582" i="10" s="1"/>
  <c r="A682" i="10" s="1"/>
  <c r="A782" i="10" s="1"/>
  <c r="A882" i="10" s="1"/>
  <c r="A982" i="10" s="1"/>
  <c r="A1082" i="10" s="1"/>
  <c r="A1182" i="10" s="1"/>
  <c r="A1282" i="10" s="1"/>
  <c r="A1382" i="10" s="1"/>
  <c r="A1482" i="10" s="1"/>
  <c r="B182" i="10"/>
  <c r="B282" i="10" s="1"/>
  <c r="B382" i="10" s="1"/>
  <c r="B482" i="10" s="1"/>
  <c r="B582" i="10" s="1"/>
  <c r="B682" i="10" s="1"/>
  <c r="B782" i="10" s="1"/>
  <c r="B882" i="10" s="1"/>
  <c r="B982" i="10" s="1"/>
  <c r="B1082" i="10" s="1"/>
  <c r="B1182" i="10" s="1"/>
  <c r="B1282" i="10" s="1"/>
  <c r="B1382" i="10" s="1"/>
  <c r="B1482" i="10" s="1"/>
  <c r="B1582" i="10" s="1"/>
  <c r="B1682" i="10" s="1"/>
  <c r="B1782" i="10" s="1"/>
  <c r="B1882" i="10" s="1"/>
  <c r="A183" i="10"/>
  <c r="A283" i="10" s="1"/>
  <c r="A383" i="10" s="1"/>
  <c r="A483" i="10" s="1"/>
  <c r="A583" i="10" s="1"/>
  <c r="A683" i="10" s="1"/>
  <c r="A783" i="10" s="1"/>
  <c r="A883" i="10" s="1"/>
  <c r="A983" i="10" s="1"/>
  <c r="B183" i="10"/>
  <c r="B283" i="10" s="1"/>
  <c r="B383" i="10" s="1"/>
  <c r="B483" i="10" s="1"/>
  <c r="A184" i="10"/>
  <c r="A284" i="10" s="1"/>
  <c r="A384" i="10" s="1"/>
  <c r="A484" i="10" s="1"/>
  <c r="A584" i="10" s="1"/>
  <c r="A684" i="10" s="1"/>
  <c r="A784" i="10" s="1"/>
  <c r="A884" i="10" s="1"/>
  <c r="A984" i="10" s="1"/>
  <c r="A1084" i="10" s="1"/>
  <c r="A1184" i="10" s="1"/>
  <c r="A1284" i="10" s="1"/>
  <c r="A1384" i="10" s="1"/>
  <c r="B184" i="10"/>
  <c r="B284" i="10" s="1"/>
  <c r="B384" i="10" s="1"/>
  <c r="B484" i="10" s="1"/>
  <c r="B584" i="10" s="1"/>
  <c r="A185" i="10"/>
  <c r="A285" i="10" s="1"/>
  <c r="B185" i="10"/>
  <c r="B285" i="10" s="1"/>
  <c r="B385" i="10" s="1"/>
  <c r="B485" i="10" s="1"/>
  <c r="B585" i="10" s="1"/>
  <c r="B685" i="10" s="1"/>
  <c r="B785" i="10" s="1"/>
  <c r="B885" i="10" s="1"/>
  <c r="B985" i="10" s="1"/>
  <c r="B1085" i="10" s="1"/>
  <c r="B1185" i="10" s="1"/>
  <c r="B1285" i="10" s="1"/>
  <c r="B1385" i="10" s="1"/>
  <c r="B1485" i="10" s="1"/>
  <c r="B1585" i="10" s="1"/>
  <c r="B1685" i="10" s="1"/>
  <c r="B1785" i="10" s="1"/>
  <c r="B1885" i="10" s="1"/>
  <c r="B1985" i="10" s="1"/>
  <c r="B2085" i="10" s="1"/>
  <c r="B2185" i="10" s="1"/>
  <c r="A186" i="10"/>
  <c r="A286" i="10" s="1"/>
  <c r="A386" i="10" s="1"/>
  <c r="A486" i="10" s="1"/>
  <c r="A586" i="10" s="1"/>
  <c r="A686" i="10" s="1"/>
  <c r="A786" i="10" s="1"/>
  <c r="A886" i="10" s="1"/>
  <c r="A986" i="10" s="1"/>
  <c r="A1086" i="10" s="1"/>
  <c r="A1186" i="10" s="1"/>
  <c r="A1286" i="10" s="1"/>
  <c r="A1386" i="10" s="1"/>
  <c r="A1486" i="10" s="1"/>
  <c r="A1586" i="10" s="1"/>
  <c r="A1686" i="10" s="1"/>
  <c r="A1786" i="10" s="1"/>
  <c r="A1886" i="10" s="1"/>
  <c r="A1986" i="10" s="1"/>
  <c r="A2086" i="10" s="1"/>
  <c r="A2186" i="10" s="1"/>
  <c r="A2286" i="10" s="1"/>
  <c r="A2386" i="10" s="1"/>
  <c r="A2486" i="10" s="1"/>
  <c r="A2586" i="10" s="1"/>
  <c r="A2686" i="10" s="1"/>
  <c r="A2786" i="10" s="1"/>
  <c r="B186" i="10"/>
  <c r="B286" i="10" s="1"/>
  <c r="B386" i="10" s="1"/>
  <c r="B486" i="10" s="1"/>
  <c r="B586" i="10" s="1"/>
  <c r="B686" i="10" s="1"/>
  <c r="B786" i="10" s="1"/>
  <c r="B886" i="10" s="1"/>
  <c r="B986" i="10" s="1"/>
  <c r="B1086" i="10" s="1"/>
  <c r="B1186" i="10" s="1"/>
  <c r="B1286" i="10" s="1"/>
  <c r="B1386" i="10" s="1"/>
  <c r="B1486" i="10" s="1"/>
  <c r="B1586" i="10" s="1"/>
  <c r="B1686" i="10" s="1"/>
  <c r="B1786" i="10" s="1"/>
  <c r="B1886" i="10" s="1"/>
  <c r="B1986" i="10" s="1"/>
  <c r="B2086" i="10" s="1"/>
  <c r="B2186" i="10" s="1"/>
  <c r="B2286" i="10" s="1"/>
  <c r="B2386" i="10" s="1"/>
  <c r="A187" i="10"/>
  <c r="A287" i="10" s="1"/>
  <c r="A387" i="10" s="1"/>
  <c r="A487" i="10" s="1"/>
  <c r="A587" i="10" s="1"/>
  <c r="A687" i="10" s="1"/>
  <c r="A787" i="10" s="1"/>
  <c r="A887" i="10" s="1"/>
  <c r="A987" i="10" s="1"/>
  <c r="B187" i="10"/>
  <c r="B287" i="10" s="1"/>
  <c r="B387" i="10" s="1"/>
  <c r="B487" i="10" s="1"/>
  <c r="B587" i="10" s="1"/>
  <c r="B687" i="10" s="1"/>
  <c r="B787" i="10" s="1"/>
  <c r="B887" i="10" s="1"/>
  <c r="B987" i="10" s="1"/>
  <c r="B1087" i="10" s="1"/>
  <c r="B1187" i="10" s="1"/>
  <c r="B1287" i="10" s="1"/>
  <c r="B1387" i="10" s="1"/>
  <c r="B1487" i="10" s="1"/>
  <c r="B1587" i="10" s="1"/>
  <c r="B1687" i="10" s="1"/>
  <c r="B1787" i="10" s="1"/>
  <c r="B116" i="10"/>
  <c r="B216" i="10" s="1"/>
  <c r="B316" i="10" s="1"/>
  <c r="B416" i="10" s="1"/>
  <c r="B516" i="10" s="1"/>
  <c r="B616" i="10" s="1"/>
  <c r="B716" i="10" s="1"/>
  <c r="B816" i="10" s="1"/>
  <c r="A116" i="10"/>
  <c r="A216" i="10" s="1"/>
  <c r="A316" i="10" s="1"/>
  <c r="A416" i="10" s="1"/>
  <c r="A516" i="10" s="1"/>
  <c r="A616" i="10" s="1"/>
  <c r="A716" i="10" s="1"/>
  <c r="A816" i="10" s="1"/>
  <c r="B105" i="10"/>
  <c r="B205" i="10" s="1"/>
  <c r="B305" i="10" s="1"/>
  <c r="B405" i="10" s="1"/>
  <c r="B505" i="10" s="1"/>
  <c r="B605" i="10" s="1"/>
  <c r="B705" i="10" s="1"/>
  <c r="B805" i="10" s="1"/>
  <c r="A105" i="10"/>
  <c r="A205" i="10" s="1"/>
  <c r="A305" i="10" s="1"/>
  <c r="A405" i="10" s="1"/>
  <c r="A505" i="10" s="1"/>
  <c r="A605" i="10" s="1"/>
  <c r="A705" i="10" s="1"/>
  <c r="B104" i="10"/>
  <c r="B204" i="10" s="1"/>
  <c r="B304" i="10" s="1"/>
  <c r="B404" i="10" s="1"/>
  <c r="A104" i="10"/>
  <c r="C673" i="26" l="1"/>
  <c r="C814" i="26"/>
  <c r="C786" i="26"/>
  <c r="C758" i="26"/>
  <c r="C730" i="26"/>
  <c r="C703" i="26"/>
  <c r="C647" i="26"/>
  <c r="B905" i="10"/>
  <c r="B1005" i="10" s="1"/>
  <c r="B1105" i="10" s="1"/>
  <c r="B1205" i="10" s="1"/>
  <c r="B1305" i="10" s="1"/>
  <c r="B1405" i="10" s="1"/>
  <c r="B1505" i="10" s="1"/>
  <c r="B1605" i="10" s="1"/>
  <c r="A204" i="10"/>
  <c r="A304" i="10" s="1"/>
  <c r="A404" i="10" s="1"/>
  <c r="B504" i="10"/>
  <c r="A846" i="10"/>
  <c r="A916" i="10"/>
  <c r="A1016" i="10" s="1"/>
  <c r="A1116" i="10" s="1"/>
  <c r="A1216" i="10" s="1"/>
  <c r="A1316" i="10" s="1"/>
  <c r="A1416" i="10" s="1"/>
  <c r="A1516" i="10" s="1"/>
  <c r="A1616" i="10" s="1"/>
  <c r="A1115" i="10"/>
  <c r="A1215" i="10" s="1"/>
  <c r="A1315" i="10" s="1"/>
  <c r="A1415" i="10" s="1"/>
  <c r="A1515" i="10" s="1"/>
  <c r="A1615" i="10" s="1"/>
  <c r="A1715" i="10" s="1"/>
  <c r="A1815" i="10" s="1"/>
  <c r="A1915" i="10" s="1"/>
  <c r="A2015" i="10" s="1"/>
  <c r="A2115" i="10" s="1"/>
  <c r="A2215" i="10" s="1"/>
  <c r="A2315" i="10" s="1"/>
  <c r="A2415" i="10" s="1"/>
  <c r="A2515" i="10" s="1"/>
  <c r="A2615" i="10" s="1"/>
  <c r="A2715" i="10" s="1"/>
  <c r="B916" i="10"/>
  <c r="B1016" i="10" s="1"/>
  <c r="B1116" i="10" s="1"/>
  <c r="B1216" i="10" s="1"/>
  <c r="B1316" i="10" s="1"/>
  <c r="B1416" i="10" s="1"/>
  <c r="B1516" i="10" s="1"/>
  <c r="B1616" i="10" s="1"/>
  <c r="B1716" i="10" s="1"/>
  <c r="B1816" i="10" s="1"/>
  <c r="B1916" i="10" s="1"/>
  <c r="B2016" i="10" s="1"/>
  <c r="B2116" i="10" s="1"/>
  <c r="B1115" i="10"/>
  <c r="B1215" i="10" s="1"/>
  <c r="B1315" i="10" s="1"/>
  <c r="B1415" i="10" s="1"/>
  <c r="B1515" i="10" s="1"/>
  <c r="B1615" i="10" s="1"/>
  <c r="B1715" i="10" s="1"/>
  <c r="B1815" i="10" s="1"/>
  <c r="B1915" i="10" s="1"/>
  <c r="B2015" i="10" s="1"/>
  <c r="B2115" i="10" s="1"/>
  <c r="B2215" i="10" s="1"/>
  <c r="B2315" i="10" s="1"/>
  <c r="B2415" i="10" s="1"/>
  <c r="B2515" i="10" s="1"/>
  <c r="B2615" i="10" s="1"/>
  <c r="B2715" i="10" s="1"/>
  <c r="B949" i="10"/>
  <c r="B948" i="10"/>
  <c r="A948" i="10"/>
  <c r="A947" i="10"/>
  <c r="B1546" i="10"/>
  <c r="A849" i="10"/>
  <c r="B947" i="10"/>
  <c r="A650" i="10"/>
  <c r="A750" i="10" s="1"/>
  <c r="A850" i="10" s="1"/>
  <c r="A950" i="10" s="1"/>
  <c r="A1050" i="10" s="1"/>
  <c r="A1150" i="10" s="1"/>
  <c r="A1250" i="10" s="1"/>
  <c r="B1887" i="10"/>
  <c r="B1990" i="10"/>
  <c r="B2090" i="10" s="1"/>
  <c r="B2190" i="10" s="1"/>
  <c r="B2290" i="10" s="1"/>
  <c r="B2390" i="10" s="1"/>
  <c r="B2470" i="10"/>
  <c r="B2570" i="10" s="1"/>
  <c r="B2670" i="10" s="1"/>
  <c r="B2770" i="10" s="1"/>
  <c r="B2474" i="10"/>
  <c r="B2574" i="10" s="1"/>
  <c r="B2674" i="10" s="1"/>
  <c r="B2774" i="10" s="1"/>
  <c r="B2486" i="10"/>
  <c r="B2586" i="10" s="1"/>
  <c r="B2686" i="10" s="1"/>
  <c r="B2786" i="10" s="1"/>
  <c r="B2478" i="10"/>
  <c r="B2578" i="10" s="1"/>
  <c r="B2678" i="10" s="1"/>
  <c r="B2778" i="10" s="1"/>
  <c r="B2379" i="10"/>
  <c r="B2285" i="10"/>
  <c r="B2257" i="10"/>
  <c r="B2229" i="10"/>
  <c r="B2051" i="10"/>
  <c r="A2151" i="10"/>
  <c r="B1865" i="10"/>
  <c r="A2143" i="10"/>
  <c r="A2119" i="10"/>
  <c r="B1873" i="10"/>
  <c r="B1836" i="10"/>
  <c r="B1825" i="10"/>
  <c r="B1760" i="10"/>
  <c r="B2020" i="10"/>
  <c r="B1982" i="10"/>
  <c r="B1759" i="10"/>
  <c r="A1484" i="10"/>
  <c r="B1943" i="10"/>
  <c r="B1881" i="10"/>
  <c r="B1837" i="10"/>
  <c r="A1468" i="10"/>
  <c r="A1867" i="10"/>
  <c r="A1863" i="10"/>
  <c r="A1859" i="10"/>
  <c r="A1530" i="10"/>
  <c r="A1418" i="10"/>
  <c r="B1630" i="10"/>
  <c r="A1582" i="10"/>
  <c r="B1576" i="10"/>
  <c r="A1562" i="10"/>
  <c r="B1480" i="10"/>
  <c r="A1534" i="10"/>
  <c r="B1472" i="10"/>
  <c r="B1666" i="10"/>
  <c r="A1480" i="10"/>
  <c r="A1476" i="10"/>
  <c r="A1526" i="10"/>
  <c r="A1522" i="10"/>
  <c r="A1328" i="10"/>
  <c r="B1441" i="10"/>
  <c r="A1360" i="10"/>
  <c r="B1452" i="10"/>
  <c r="B1433" i="10"/>
  <c r="B1277" i="10"/>
  <c r="A1538" i="10"/>
  <c r="B1434" i="10"/>
  <c r="A1181" i="10"/>
  <c r="A1344" i="10"/>
  <c r="B1275" i="10"/>
  <c r="B1319" i="10"/>
  <c r="A1340" i="10"/>
  <c r="A1039" i="10"/>
  <c r="A1223" i="10"/>
  <c r="A1169" i="10"/>
  <c r="A1075" i="10"/>
  <c r="A1056" i="10"/>
  <c r="A1024" i="10"/>
  <c r="A1087" i="10"/>
  <c r="A1055" i="10"/>
  <c r="B968" i="10"/>
  <c r="A1117" i="10"/>
  <c r="A1083" i="10"/>
  <c r="A1072" i="10"/>
  <c r="B967" i="10"/>
  <c r="B862" i="10"/>
  <c r="A970" i="10"/>
  <c r="A977" i="10"/>
  <c r="A973" i="10"/>
  <c r="A974" i="10"/>
  <c r="A966" i="10"/>
  <c r="A865" i="10"/>
  <c r="A835" i="10"/>
  <c r="A831" i="10"/>
  <c r="A827" i="10"/>
  <c r="B935" i="10"/>
  <c r="B931" i="10"/>
  <c r="A805" i="10"/>
  <c r="A752" i="10"/>
  <c r="B758" i="10"/>
  <c r="B684" i="10"/>
  <c r="B750" i="10"/>
  <c r="B754" i="10"/>
  <c r="B742" i="10"/>
  <c r="B722" i="10"/>
  <c r="B718" i="10"/>
  <c r="B583" i="10"/>
  <c r="B563" i="10"/>
  <c r="A742" i="10"/>
  <c r="B569" i="10"/>
  <c r="B553" i="10"/>
  <c r="A520" i="10"/>
  <c r="B545" i="10"/>
  <c r="A636" i="10"/>
  <c r="A578" i="10"/>
  <c r="A558" i="10"/>
  <c r="A479" i="10"/>
  <c r="A554" i="10"/>
  <c r="A471" i="10"/>
  <c r="B423" i="10"/>
  <c r="A425" i="10"/>
  <c r="A385" i="10"/>
  <c r="B355" i="10"/>
  <c r="B332" i="10"/>
  <c r="B271" i="10"/>
  <c r="B226" i="10"/>
  <c r="C674" i="26" l="1"/>
  <c r="C815" i="26"/>
  <c r="C787" i="26"/>
  <c r="C759" i="26"/>
  <c r="C731" i="26"/>
  <c r="C704" i="26"/>
  <c r="C648" i="26"/>
  <c r="B604" i="10"/>
  <c r="B704" i="10" s="1"/>
  <c r="A946" i="10"/>
  <c r="B2216" i="10"/>
  <c r="B2316" i="10" s="1"/>
  <c r="B2416" i="10" s="1"/>
  <c r="B2516" i="10" s="1"/>
  <c r="B2616" i="10" s="1"/>
  <c r="B2716" i="10" s="1"/>
  <c r="A1350" i="10"/>
  <c r="A1450" i="10" s="1"/>
  <c r="A1550" i="10" s="1"/>
  <c r="A1650" i="10" s="1"/>
  <c r="A1047" i="10"/>
  <c r="A949" i="10"/>
  <c r="A1048" i="10"/>
  <c r="B1048" i="10"/>
  <c r="B1646" i="10"/>
  <c r="B1047" i="10"/>
  <c r="B1049" i="10"/>
  <c r="B2490" i="10"/>
  <c r="B2590" i="10" s="1"/>
  <c r="B2690" i="10" s="1"/>
  <c r="B2790" i="10" s="1"/>
  <c r="B1987" i="10"/>
  <c r="B2087" i="10" s="1"/>
  <c r="B2187" i="10" s="1"/>
  <c r="B2287" i="10" s="1"/>
  <c r="B2387" i="10" s="1"/>
  <c r="B2487" i="10" s="1"/>
  <c r="B2587" i="10" s="1"/>
  <c r="B2687" i="10" s="1"/>
  <c r="B2787" i="10" s="1"/>
  <c r="B432" i="10"/>
  <c r="A485" i="10"/>
  <c r="A927" i="10"/>
  <c r="A1172" i="10"/>
  <c r="B1552" i="10"/>
  <c r="A1626" i="10"/>
  <c r="B1580" i="10"/>
  <c r="A1959" i="10"/>
  <c r="B2043" i="10"/>
  <c r="B1973" i="10"/>
  <c r="A2243" i="10"/>
  <c r="A654" i="10"/>
  <c r="A678" i="10"/>
  <c r="B645" i="10"/>
  <c r="B818" i="10"/>
  <c r="A852" i="10"/>
  <c r="A1183" i="10"/>
  <c r="A1175" i="10"/>
  <c r="A1269" i="10"/>
  <c r="B1534" i="10"/>
  <c r="B1766" i="10"/>
  <c r="A1963" i="10"/>
  <c r="A1584" i="10"/>
  <c r="B669" i="10"/>
  <c r="B822" i="10"/>
  <c r="B858" i="10"/>
  <c r="A1070" i="10"/>
  <c r="B962" i="10"/>
  <c r="B1067" i="10"/>
  <c r="A1440" i="10"/>
  <c r="B1419" i="10"/>
  <c r="A1638" i="10"/>
  <c r="A1576" i="10"/>
  <c r="B1730" i="10"/>
  <c r="A1967" i="10"/>
  <c r="B2082" i="10"/>
  <c r="B1925" i="10"/>
  <c r="B2479" i="10"/>
  <c r="B2579" i="10" s="1"/>
  <c r="B2679" i="10" s="1"/>
  <c r="B2779" i="10" s="1"/>
  <c r="A525" i="10"/>
  <c r="B523" i="10"/>
  <c r="A579" i="10"/>
  <c r="A620" i="10"/>
  <c r="B683" i="10"/>
  <c r="B842" i="10"/>
  <c r="A931" i="10"/>
  <c r="A965" i="10"/>
  <c r="A1066" i="10"/>
  <c r="A1073" i="10"/>
  <c r="A1323" i="10"/>
  <c r="A1444" i="10"/>
  <c r="B1572" i="10"/>
  <c r="A1568" i="10"/>
  <c r="B1981" i="10"/>
  <c r="B1859" i="10"/>
  <c r="B1936" i="10"/>
  <c r="B1965" i="10"/>
  <c r="B2357" i="10"/>
  <c r="B455" i="10"/>
  <c r="A736" i="10"/>
  <c r="B854" i="10"/>
  <c r="B850" i="10"/>
  <c r="A1217" i="10"/>
  <c r="A1124" i="10"/>
  <c r="A1139" i="10"/>
  <c r="A1580" i="10"/>
  <c r="A1662" i="10"/>
  <c r="A1682" i="10"/>
  <c r="B2120" i="10"/>
  <c r="B2329" i="10"/>
  <c r="B326" i="10"/>
  <c r="A842" i="10"/>
  <c r="A1077" i="10"/>
  <c r="A1155" i="10"/>
  <c r="A1281" i="10"/>
  <c r="A1460" i="10"/>
  <c r="B1541" i="10"/>
  <c r="A1630" i="10"/>
  <c r="B1937" i="10"/>
  <c r="B1705" i="10"/>
  <c r="A2219" i="10"/>
  <c r="A2251" i="10"/>
  <c r="A658" i="10"/>
  <c r="B784" i="10"/>
  <c r="B1031" i="10"/>
  <c r="A935" i="10"/>
  <c r="A1074" i="10"/>
  <c r="B1068" i="10"/>
  <c r="A1156" i="10"/>
  <c r="B1533" i="10"/>
  <c r="A1428" i="10"/>
  <c r="A1622" i="10"/>
  <c r="B1676" i="10"/>
  <c r="A1716" i="10"/>
  <c r="B1860" i="10"/>
  <c r="B2385" i="10"/>
  <c r="B371" i="10"/>
  <c r="A571" i="10"/>
  <c r="B653" i="10"/>
  <c r="B663" i="10"/>
  <c r="A905" i="10"/>
  <c r="B1035" i="10"/>
  <c r="A1187" i="10"/>
  <c r="B1375" i="10"/>
  <c r="B1377" i="10"/>
  <c r="A1634" i="10"/>
  <c r="A1518" i="10"/>
  <c r="B2151" i="10"/>
  <c r="C675" i="26" l="1"/>
  <c r="C816" i="26"/>
  <c r="C788" i="26"/>
  <c r="C760" i="26"/>
  <c r="C732" i="26"/>
  <c r="C705" i="26"/>
  <c r="C649" i="26"/>
  <c r="A504" i="10"/>
  <c r="A604" i="10" s="1"/>
  <c r="A704" i="10" s="1"/>
  <c r="A804" i="10" s="1"/>
  <c r="B804" i="10"/>
  <c r="A1046" i="10"/>
  <c r="B1149" i="10"/>
  <c r="A1049" i="10"/>
  <c r="B1746" i="10"/>
  <c r="A1148" i="10"/>
  <c r="B1147" i="10"/>
  <c r="B1148" i="10"/>
  <c r="A1147" i="10"/>
  <c r="A1734" i="10"/>
  <c r="A1005" i="10"/>
  <c r="B1960" i="10"/>
  <c r="B1633" i="10"/>
  <c r="B2037" i="10"/>
  <c r="A836" i="10"/>
  <c r="B623" i="10"/>
  <c r="B745" i="10"/>
  <c r="B2251" i="10"/>
  <c r="A2319" i="10"/>
  <c r="A1177" i="10"/>
  <c r="B2429" i="10"/>
  <c r="B2529" i="10" s="1"/>
  <c r="B2629" i="10" s="1"/>
  <c r="B2729" i="10" s="1"/>
  <c r="A1224" i="10"/>
  <c r="B2025" i="10"/>
  <c r="A2067" i="10"/>
  <c r="A1540" i="10"/>
  <c r="B922" i="10"/>
  <c r="A1684" i="10"/>
  <c r="B1634" i="10"/>
  <c r="A952" i="10"/>
  <c r="B2143" i="10"/>
  <c r="B1680" i="10"/>
  <c r="B532" i="10"/>
  <c r="B1477" i="10"/>
  <c r="A1287" i="10"/>
  <c r="A1722" i="10"/>
  <c r="B884" i="10"/>
  <c r="A1782" i="10"/>
  <c r="B555" i="10"/>
  <c r="A1544" i="10"/>
  <c r="A1166" i="10"/>
  <c r="A1738" i="10"/>
  <c r="A1369" i="10"/>
  <c r="A1272" i="10"/>
  <c r="B763" i="10"/>
  <c r="A1256" i="10"/>
  <c r="A1174" i="10"/>
  <c r="B1805" i="10"/>
  <c r="B1989" i="10" s="1"/>
  <c r="B2089" i="10" s="1"/>
  <c r="B2189" i="10" s="1"/>
  <c r="B2289" i="10" s="1"/>
  <c r="B2389" i="10" s="1"/>
  <c r="A1730" i="10"/>
  <c r="A1560" i="10"/>
  <c r="A1762" i="10"/>
  <c r="B954" i="10"/>
  <c r="B2036" i="10"/>
  <c r="B2081" i="10"/>
  <c r="B1672" i="10"/>
  <c r="B942" i="10"/>
  <c r="A720" i="10"/>
  <c r="B1830" i="10"/>
  <c r="B1167" i="10"/>
  <c r="A1170" i="10"/>
  <c r="A2063" i="10"/>
  <c r="A2343" i="10"/>
  <c r="A1726" i="10"/>
  <c r="B1135" i="10"/>
  <c r="A671" i="10"/>
  <c r="A1528" i="10"/>
  <c r="A1035" i="10"/>
  <c r="A1381" i="10"/>
  <c r="A942" i="10"/>
  <c r="A1317" i="10"/>
  <c r="B2457" i="10"/>
  <c r="B2557" i="10" s="1"/>
  <c r="B2657" i="10" s="1"/>
  <c r="B2757" i="10" s="1"/>
  <c r="A1423" i="10"/>
  <c r="A625" i="10"/>
  <c r="A1275" i="10"/>
  <c r="B918" i="10"/>
  <c r="A1027" i="10"/>
  <c r="A1618" i="10"/>
  <c r="B2485" i="10"/>
  <c r="B2585" i="10" s="1"/>
  <c r="B2685" i="10" s="1"/>
  <c r="B2785" i="10" s="1"/>
  <c r="A1816" i="10"/>
  <c r="A1990" i="10" s="1"/>
  <c r="A2090" i="10" s="1"/>
  <c r="A2190" i="10" s="1"/>
  <c r="A2290" i="10" s="1"/>
  <c r="A2390" i="10" s="1"/>
  <c r="A1680" i="10"/>
  <c r="A1750" i="10"/>
  <c r="A1065" i="10"/>
  <c r="A679" i="10"/>
  <c r="B1519" i="10"/>
  <c r="B958" i="10"/>
  <c r="B769" i="10"/>
  <c r="B1866" i="10"/>
  <c r="A778" i="10"/>
  <c r="B2073" i="10"/>
  <c r="A2059" i="10"/>
  <c r="B1776" i="10"/>
  <c r="B1168" i="10"/>
  <c r="B1131" i="10"/>
  <c r="A758" i="10"/>
  <c r="B1641" i="10"/>
  <c r="A1173" i="10"/>
  <c r="B783" i="10"/>
  <c r="A1283" i="10"/>
  <c r="A754" i="10"/>
  <c r="B1652" i="10"/>
  <c r="B1475" i="10"/>
  <c r="B471" i="10"/>
  <c r="B753" i="10"/>
  <c r="A2351" i="10"/>
  <c r="A1255" i="10"/>
  <c r="B426" i="10"/>
  <c r="B2220" i="10"/>
  <c r="A1239" i="10"/>
  <c r="B950" i="10"/>
  <c r="B2065" i="10"/>
  <c r="B1959" i="10"/>
  <c r="A1668" i="10"/>
  <c r="A1031" i="10"/>
  <c r="B2182" i="10"/>
  <c r="A1676" i="10"/>
  <c r="B1062" i="10"/>
  <c r="A585" i="10"/>
  <c r="C676" i="26" l="1"/>
  <c r="C817" i="26"/>
  <c r="C789" i="26"/>
  <c r="C761" i="26"/>
  <c r="C733" i="26"/>
  <c r="C706" i="26"/>
  <c r="C650" i="26"/>
  <c r="B904" i="10"/>
  <c r="B1004" i="10" s="1"/>
  <c r="B1104" i="10" s="1"/>
  <c r="B1204" i="10" s="1"/>
  <c r="B1304" i="10" s="1"/>
  <c r="B1404" i="10" s="1"/>
  <c r="B1504" i="10" s="1"/>
  <c r="A904" i="10"/>
  <c r="A1004" i="10" s="1"/>
  <c r="A1104" i="10" s="1"/>
  <c r="A1204" i="10" s="1"/>
  <c r="A1304" i="10" s="1"/>
  <c r="A1404" i="10" s="1"/>
  <c r="A1504" i="10" s="1"/>
  <c r="A1604" i="10" s="1"/>
  <c r="A1704" i="10" s="1"/>
  <c r="A1804" i="10" s="1"/>
  <c r="A1146" i="10"/>
  <c r="A1248" i="10"/>
  <c r="A1247" i="10"/>
  <c r="B1247" i="10"/>
  <c r="B1249" i="10"/>
  <c r="B1248" i="10"/>
  <c r="A1149" i="10"/>
  <c r="B1846" i="10"/>
  <c r="A2490" i="10"/>
  <c r="A2590" i="10" s="1"/>
  <c r="A2690" i="10" s="1"/>
  <c r="A2790" i="10" s="1"/>
  <c r="B2489" i="10"/>
  <c r="B2589" i="10" s="1"/>
  <c r="B2689" i="10" s="1"/>
  <c r="B2789" i="10" s="1"/>
  <c r="B2282" i="10"/>
  <c r="A1131" i="10"/>
  <c r="A1383" i="10"/>
  <c r="B1741" i="10"/>
  <c r="B1231" i="10"/>
  <c r="B1966" i="10"/>
  <c r="A1780" i="10"/>
  <c r="A1375" i="10"/>
  <c r="A1042" i="10"/>
  <c r="B1780" i="10"/>
  <c r="A2167" i="10"/>
  <c r="A1324" i="10"/>
  <c r="A2419" i="10"/>
  <c r="A2519" i="10" s="1"/>
  <c r="A2619" i="10" s="1"/>
  <c r="A2719" i="10" s="1"/>
  <c r="A1105" i="10"/>
  <c r="B1162" i="10"/>
  <c r="B2165" i="10"/>
  <c r="B1050" i="10"/>
  <c r="A2451" i="10"/>
  <c r="A2551" i="10" s="1"/>
  <c r="A2651" i="10" s="1"/>
  <c r="A2751" i="10" s="1"/>
  <c r="B1876" i="10"/>
  <c r="A1127" i="10"/>
  <c r="A1628" i="10"/>
  <c r="A2443" i="10"/>
  <c r="A2543" i="10" s="1"/>
  <c r="A2643" i="10" s="1"/>
  <c r="A2743" i="10" s="1"/>
  <c r="A1270" i="10"/>
  <c r="B1905" i="10"/>
  <c r="A1266" i="10"/>
  <c r="B1577" i="10"/>
  <c r="B1734" i="10"/>
  <c r="B1022" i="10"/>
  <c r="A685" i="10"/>
  <c r="B1575" i="10"/>
  <c r="A1481" i="10"/>
  <c r="B1930" i="10"/>
  <c r="B1772" i="10"/>
  <c r="A1862" i="10"/>
  <c r="A1274" i="10"/>
  <c r="A1644" i="10"/>
  <c r="B655" i="10"/>
  <c r="B984" i="10"/>
  <c r="A1784" i="10"/>
  <c r="B526" i="10"/>
  <c r="B1058" i="10"/>
  <c r="A1165" i="10"/>
  <c r="B1267" i="10"/>
  <c r="A1356" i="10"/>
  <c r="B2137" i="10"/>
  <c r="A1834" i="10"/>
  <c r="A1768" i="10"/>
  <c r="B853" i="10"/>
  <c r="A1273" i="10"/>
  <c r="A878" i="10"/>
  <c r="B1018" i="10"/>
  <c r="A725" i="10"/>
  <c r="B2136" i="10"/>
  <c r="A1660" i="10"/>
  <c r="A1469" i="10"/>
  <c r="B2243" i="10"/>
  <c r="A1052" i="10"/>
  <c r="A1640" i="10"/>
  <c r="B2125" i="10"/>
  <c r="B2351" i="10"/>
  <c r="B845" i="10"/>
  <c r="A936" i="10"/>
  <c r="A1776" i="10"/>
  <c r="B2059" i="10"/>
  <c r="A1339" i="10"/>
  <c r="A854" i="10"/>
  <c r="A2159" i="10"/>
  <c r="A1850" i="10"/>
  <c r="A771" i="10"/>
  <c r="A820" i="10"/>
  <c r="A1372" i="10"/>
  <c r="B1733" i="10"/>
  <c r="A858" i="10"/>
  <c r="B1268" i="10"/>
  <c r="A1916" i="10"/>
  <c r="A1718" i="10"/>
  <c r="A2163" i="10"/>
  <c r="B1042" i="10"/>
  <c r="B2181" i="10"/>
  <c r="B1054" i="10"/>
  <c r="B863" i="10"/>
  <c r="A1882" i="10"/>
  <c r="A1822" i="10"/>
  <c r="A1387" i="10"/>
  <c r="B632" i="10"/>
  <c r="A1277" i="10"/>
  <c r="B723" i="10"/>
  <c r="B571" i="10"/>
  <c r="B2320" i="10"/>
  <c r="A1355" i="10"/>
  <c r="B1752" i="10"/>
  <c r="B883" i="10"/>
  <c r="B2173" i="10"/>
  <c r="B869" i="10"/>
  <c r="B1619" i="10"/>
  <c r="A779" i="10"/>
  <c r="A1523" i="10"/>
  <c r="A1417" i="10"/>
  <c r="A1135" i="10"/>
  <c r="B1235" i="10"/>
  <c r="A1826" i="10"/>
  <c r="A1830" i="10"/>
  <c r="A1838" i="10"/>
  <c r="B2060" i="10"/>
  <c r="C677" i="26" l="1"/>
  <c r="C818" i="26"/>
  <c r="C790" i="26"/>
  <c r="C762" i="26"/>
  <c r="C734" i="26"/>
  <c r="C707" i="26"/>
  <c r="C651" i="26"/>
  <c r="A1246" i="10"/>
  <c r="B1946" i="10"/>
  <c r="B1348" i="10"/>
  <c r="B1349" i="10"/>
  <c r="B1347" i="10"/>
  <c r="A1347" i="10"/>
  <c r="A1249" i="10"/>
  <c r="A1348" i="10"/>
  <c r="A1988" i="10"/>
  <c r="A1904" i="10"/>
  <c r="A1926" i="10"/>
  <c r="A1517" i="10"/>
  <c r="B2420" i="10"/>
  <c r="B2520" i="10" s="1"/>
  <c r="B2620" i="10" s="1"/>
  <c r="B2720" i="10" s="1"/>
  <c r="B732" i="10"/>
  <c r="B1154" i="10"/>
  <c r="A958" i="10"/>
  <c r="A978" i="10"/>
  <c r="B755" i="10"/>
  <c r="A1374" i="10"/>
  <c r="B1834" i="10"/>
  <c r="B1677" i="10"/>
  <c r="B1262" i="10"/>
  <c r="A2267" i="10"/>
  <c r="B1604" i="10"/>
  <c r="B2273" i="10"/>
  <c r="B2160" i="10"/>
  <c r="B823" i="10"/>
  <c r="B1142" i="10"/>
  <c r="A2016" i="10"/>
  <c r="B1833" i="10"/>
  <c r="A871" i="10"/>
  <c r="B945" i="10"/>
  <c r="A825" i="10"/>
  <c r="B2237" i="10"/>
  <c r="B2030" i="10"/>
  <c r="A1728" i="10"/>
  <c r="B2265" i="10"/>
  <c r="A1880" i="10"/>
  <c r="B1331" i="10"/>
  <c r="A1938" i="10"/>
  <c r="A1982" i="10"/>
  <c r="B2159" i="10"/>
  <c r="A1740" i="10"/>
  <c r="A1760" i="10"/>
  <c r="A1868" i="10"/>
  <c r="B1367" i="10"/>
  <c r="B1158" i="10"/>
  <c r="B626" i="10"/>
  <c r="A1884" i="10"/>
  <c r="A1370" i="10"/>
  <c r="A1227" i="10"/>
  <c r="B1335" i="10"/>
  <c r="A1623" i="10"/>
  <c r="A954" i="10"/>
  <c r="A1373" i="10"/>
  <c r="A1962" i="10"/>
  <c r="A785" i="10"/>
  <c r="B1122" i="10"/>
  <c r="A1366" i="10"/>
  <c r="B2066" i="10"/>
  <c r="A1231" i="10"/>
  <c r="B969" i="10"/>
  <c r="B983" i="10"/>
  <c r="A1455" i="10"/>
  <c r="B671" i="10"/>
  <c r="A1487" i="10"/>
  <c r="B963" i="10"/>
  <c r="B2281" i="10"/>
  <c r="A2263" i="10"/>
  <c r="B1368" i="10"/>
  <c r="A1950" i="10"/>
  <c r="B1118" i="10"/>
  <c r="B1084" i="10"/>
  <c r="B1880" i="10"/>
  <c r="B1841" i="10"/>
  <c r="A1930" i="10"/>
  <c r="A1235" i="10"/>
  <c r="A879" i="10"/>
  <c r="B2451" i="10"/>
  <c r="B2551" i="10" s="1"/>
  <c r="B2651" i="10" s="1"/>
  <c r="B2751" i="10" s="1"/>
  <c r="B2225" i="10"/>
  <c r="A1152" i="10"/>
  <c r="A1581" i="10"/>
  <c r="B1150" i="10"/>
  <c r="A1377" i="10"/>
  <c r="A1818" i="10"/>
  <c r="A1472" i="10"/>
  <c r="A920" i="10"/>
  <c r="A2259" i="10"/>
  <c r="A1876" i="10"/>
  <c r="A1569" i="10"/>
  <c r="B2236" i="10"/>
  <c r="B953" i="10"/>
  <c r="A1456" i="10"/>
  <c r="A1744" i="10"/>
  <c r="B1872" i="10"/>
  <c r="B2005" i="10"/>
  <c r="A1424" i="10"/>
  <c r="A1475" i="10"/>
  <c r="B1719" i="10"/>
  <c r="B1852" i="10"/>
  <c r="A1922" i="10"/>
  <c r="A1439" i="10"/>
  <c r="A1036" i="10"/>
  <c r="B2343" i="10"/>
  <c r="A1934" i="10"/>
  <c r="A1265" i="10"/>
  <c r="B1675" i="10"/>
  <c r="B1976" i="10"/>
  <c r="A1205" i="10"/>
  <c r="A1142" i="10"/>
  <c r="A1483" i="10"/>
  <c r="B2382" i="10"/>
  <c r="G2301" i="10" a="1"/>
  <c r="G1999" i="10" a="1"/>
  <c r="F1995" i="10" a="1"/>
  <c r="G293" i="10" a="1"/>
  <c r="F1997" i="10" a="1"/>
  <c r="G1793" i="10" a="1"/>
  <c r="F2001" i="10" a="1"/>
  <c r="E796" i="10" a="1"/>
  <c r="E1701" i="10" a="1"/>
  <c r="E1696" i="10" a="1"/>
  <c r="G1799" i="10" a="1"/>
  <c r="F397" i="10" a="1"/>
  <c r="E1797" i="10" a="1"/>
  <c r="G599" i="10" a="1"/>
  <c r="G1396" i="10" a="1"/>
  <c r="F300" i="10" a="1"/>
  <c r="E97" i="10" a="1"/>
  <c r="E2594" i="10" a="1"/>
  <c r="G2498" i="10" a="1"/>
  <c r="G2295" i="10" a="1"/>
  <c r="G795" i="10" a="1"/>
  <c r="F1795" i="10" a="1"/>
  <c r="G101" i="10" a="1"/>
  <c r="F2393" i="10" a="1"/>
  <c r="H1996" i="10" a="1"/>
  <c r="G1501" i="10" a="1"/>
  <c r="H296" i="10" a="1"/>
  <c r="E396" i="10" a="1"/>
  <c r="E2294" i="10" a="1"/>
  <c r="G594" i="10" a="1"/>
  <c r="G399" i="10" a="1"/>
  <c r="F896" i="10" a="1"/>
  <c r="F794" i="10" a="1"/>
  <c r="F2095" i="10" a="1"/>
  <c r="H397" i="10" a="1"/>
  <c r="E896" i="10" a="1"/>
  <c r="E1796" i="10" a="1"/>
  <c r="H1596" i="10" a="1"/>
  <c r="H1099" i="10" a="1"/>
  <c r="F1097" i="10" a="1"/>
  <c r="F2000" i="10" a="1"/>
  <c r="G2598" i="10" a="1"/>
  <c r="E700" i="10" a="1"/>
  <c r="F1400" i="10" a="1"/>
  <c r="H2794" i="10" a="1"/>
  <c r="E2595" i="10" a="1"/>
  <c r="F1793" i="10" a="1"/>
  <c r="F1500" i="10" a="1"/>
  <c r="G800" i="10" a="1"/>
  <c r="E1493" i="10" a="1"/>
  <c r="F299" i="10" a="1"/>
  <c r="H1100" i="10" a="1"/>
  <c r="G1397" i="10" a="1"/>
  <c r="E1094" i="10" a="1"/>
  <c r="G1894" i="10" a="1"/>
  <c r="H2394" i="10" a="1"/>
  <c r="H1593" i="10" a="1"/>
  <c r="F1197" i="10" a="1"/>
  <c r="E2600" i="10" a="1"/>
  <c r="G94" i="10" a="1"/>
  <c r="E1599" i="10" a="1"/>
  <c r="G701" i="10" a="1"/>
  <c r="G1897" i="10" a="1"/>
  <c r="F2294" i="10" a="1"/>
  <c r="F1101" i="10" a="1"/>
  <c r="G1801" i="10" a="1"/>
  <c r="E2099" i="10" a="1"/>
  <c r="G2493" i="10" a="1"/>
  <c r="F2500" i="10" a="1"/>
  <c r="G1800" i="10" a="1"/>
  <c r="H701" i="10" a="1"/>
  <c r="E494" i="10" a="1"/>
  <c r="F1397" i="10" a="1"/>
  <c r="E1295" i="10" a="1"/>
  <c r="H2195" i="10" a="1"/>
  <c r="H201" i="10" a="1"/>
  <c r="G2696" i="10" a="1"/>
  <c r="G1797" i="10" a="1"/>
  <c r="G1695" i="10" a="1"/>
  <c r="F400" i="10" a="1"/>
  <c r="F2094" i="10" a="1"/>
  <c r="F2594" i="10" a="1"/>
  <c r="E1298" i="10" a="1"/>
  <c r="G98" i="10" a="1"/>
  <c r="H2393" i="10" a="1"/>
  <c r="E194" i="10" a="1"/>
  <c r="E1297" i="10" a="1"/>
  <c r="G1594" i="10" a="1"/>
  <c r="F1300" i="10" a="1"/>
  <c r="H2297" i="10" a="1"/>
  <c r="G893" i="10" a="1"/>
  <c r="F601" i="10" a="1"/>
  <c r="G793" i="10" a="1"/>
  <c r="F2694" i="10" a="1"/>
  <c r="H1901" i="10" a="1"/>
  <c r="F1698" i="10" a="1"/>
  <c r="H2501" i="10" a="1"/>
  <c r="G398" i="10" a="1"/>
  <c r="G600" i="10" a="1"/>
  <c r="E2300" i="10" a="1"/>
  <c r="E1496" i="10" a="1"/>
  <c r="G695" i="10" a="1"/>
  <c r="G195" i="10" a="1"/>
  <c r="G1495" i="10" a="1"/>
  <c r="E1597" i="10" a="1"/>
  <c r="G2300" i="10" a="1"/>
  <c r="H200" i="10" a="1"/>
  <c r="E998" i="10" a="1"/>
  <c r="G2294" i="10" a="1"/>
  <c r="G1393" i="10" a="1"/>
  <c r="H994" i="10" a="1"/>
  <c r="H598" i="10" a="1"/>
  <c r="G1896" i="10" a="1"/>
  <c r="E996" i="10" a="1"/>
  <c r="F1898" i="10" a="1"/>
  <c r="H1095" i="10" a="1"/>
  <c r="E501" i="10" a="1"/>
  <c r="F499" i="10" a="1"/>
  <c r="E298" i="10" a="1"/>
  <c r="F597" i="10" a="1"/>
  <c r="H2797" i="10" a="1"/>
  <c r="G1299" i="10" a="1"/>
  <c r="G2594" i="10" a="1"/>
  <c r="F1094" i="10" a="1"/>
  <c r="H893" i="10" a="1"/>
  <c r="G2400" i="10" a="1"/>
  <c r="E2801" i="10" a="1"/>
  <c r="G2101" i="10" a="1"/>
  <c r="G2694" i="10" a="1"/>
  <c r="H794" i="10" a="1"/>
  <c r="G997" i="10" a="1"/>
  <c r="H1993" i="10" a="1"/>
  <c r="E497" i="10" a="1"/>
  <c r="F999" i="10" a="1"/>
  <c r="G1700" i="10" a="1"/>
  <c r="E1200" i="10" a="1"/>
  <c r="E1398" i="10" a="1"/>
  <c r="G593" i="10" a="1"/>
  <c r="F895" i="10" a="1"/>
  <c r="F598" i="10" a="1"/>
  <c r="E2098" i="10" a="1"/>
  <c r="H996" i="10" a="1"/>
  <c r="E1993" i="10" a="1"/>
  <c r="E999" i="10" a="1"/>
  <c r="H1898" i="10" a="1"/>
  <c r="G2499" i="10" a="1"/>
  <c r="E696" i="10" a="1"/>
  <c r="G1701" i="10" a="1"/>
  <c r="H1093" i="10" a="1"/>
  <c r="E900" i="10" a="1"/>
  <c r="G401" i="10" a="1"/>
  <c r="E1497" i="10" a="1"/>
  <c r="F194" i="10" a="1"/>
  <c r="F2199" i="10" a="1"/>
  <c r="H2598" i="10" a="1"/>
  <c r="E496" i="10" a="1"/>
  <c r="E499" i="10" a="1"/>
  <c r="F1000" i="10" a="1"/>
  <c r="E2200" i="10" a="1"/>
  <c r="G1593" i="10" a="1"/>
  <c r="G1093" i="10" a="1"/>
  <c r="F401" i="10" a="1"/>
  <c r="E195" i="10" a="1"/>
  <c r="G1794" i="10" a="1"/>
  <c r="F2695" i="10" a="1"/>
  <c r="G2600" i="10" a="1"/>
  <c r="H2696" i="10" a="1"/>
  <c r="G2797" i="10" a="1"/>
  <c r="E901" i="10" a="1"/>
  <c r="F1801" i="10" a="1"/>
  <c r="G1398" i="10" a="1"/>
  <c r="F301" i="10" a="1"/>
  <c r="E2094" i="10" a="1"/>
  <c r="E1495" i="10" a="1"/>
  <c r="H601" i="10" a="1"/>
  <c r="E93" i="10" a="1"/>
  <c r="E600" i="10" a="1"/>
  <c r="G2496" i="10" a="1"/>
  <c r="G1301" i="10" a="1"/>
  <c r="G2801" i="10" a="1"/>
  <c r="G899" i="10" a="1"/>
  <c r="E1793" i="10" a="1"/>
  <c r="F1597" i="10" a="1"/>
  <c r="E596" i="10" a="1"/>
  <c r="F2595" i="10" a="1"/>
  <c r="E1800" i="10" a="1"/>
  <c r="G500" i="10" a="1"/>
  <c r="G1798" i="10" a="1"/>
  <c r="E2198" i="10" a="1"/>
  <c r="F2601" i="10" a="1"/>
  <c r="E2299" i="10" a="1"/>
  <c r="G2197" i="10" a="1"/>
  <c r="E1196" i="10" a="1"/>
  <c r="F1993" i="10" a="1"/>
  <c r="G2395" i="10" a="1"/>
  <c r="G194" i="10" a="1"/>
  <c r="E2494" i="10" a="1"/>
  <c r="E493" i="10" a="1"/>
  <c r="F2098" i="10" a="1"/>
  <c r="H1397" i="10" a="1"/>
  <c r="H1594" i="10" a="1"/>
  <c r="E697" i="10" a="1"/>
  <c r="E1100" i="10" a="1"/>
  <c r="E1198" i="10" a="1"/>
  <c r="G895" i="10" a="1"/>
  <c r="G1899" i="10" a="1"/>
  <c r="E198" i="10" a="1"/>
  <c r="F1495" i="10" a="1"/>
  <c r="G2596" i="10" a="1"/>
  <c r="F2197" i="10" a="1"/>
  <c r="F396" i="10" a="1"/>
  <c r="F97" i="10" a="1"/>
  <c r="F1598" i="10" a="1"/>
  <c r="E100" i="10" a="1"/>
  <c r="H1797" i="10" a="1"/>
  <c r="H2194" i="10" a="1"/>
  <c r="H2094" i="10" a="1"/>
  <c r="F404" i="10" a="1"/>
  <c r="F2598" i="10" a="1"/>
  <c r="H95" i="10" a="1"/>
  <c r="H1900" i="10" a="1"/>
  <c r="E794" i="10" a="1"/>
  <c r="H494" i="10" a="1"/>
  <c r="G1694" i="10" a="1"/>
  <c r="H2801" i="10" a="1"/>
  <c r="F500" i="10" a="1"/>
  <c r="F93" i="10" a="1"/>
  <c r="F1196" i="10" a="1"/>
  <c r="H2699" i="10" a="1"/>
  <c r="F2493" i="10" a="1"/>
  <c r="E1400" i="10" a="1"/>
  <c r="F899" i="10" a="1"/>
  <c r="F2693" i="10" a="1"/>
  <c r="E2101" i="10" a="1"/>
  <c r="E500" i="10" a="1"/>
  <c r="H2493" i="10" a="1"/>
  <c r="E2697" i="10" a="1"/>
  <c r="E101" i="10" a="1"/>
  <c r="H1894" i="10" a="1"/>
  <c r="H500" i="10" a="1"/>
  <c r="H2600" i="10" a="1"/>
  <c r="G1998" i="10" a="1"/>
  <c r="G2396" i="10" a="1"/>
  <c r="H1999" i="10" a="1"/>
  <c r="E2097" i="10" a="1"/>
  <c r="G1101" i="10" a="1"/>
  <c r="H693" i="10" a="1"/>
  <c r="E1199" i="10" a="1"/>
  <c r="G1394" i="10" a="1"/>
  <c r="E2698" i="10" a="1"/>
  <c r="H98" i="10" a="1"/>
  <c r="E1698" i="10" a="1"/>
  <c r="E2298" i="10" a="1"/>
  <c r="F2193" i="10" a="1"/>
  <c r="F701" i="10" a="1"/>
  <c r="F600" i="10" a="1"/>
  <c r="F2295" i="10" a="1"/>
  <c r="G699" i="10" a="1"/>
  <c r="H1493" i="10" a="1"/>
  <c r="F1599" i="10" a="1"/>
  <c r="E2498" i="10" a="1"/>
  <c r="H1296" i="10" a="1"/>
  <c r="E1893" i="10" a="1"/>
  <c r="G1200" i="10" a="1"/>
  <c r="E2797" i="10" a="1"/>
  <c r="E294" i="10" a="1"/>
  <c r="F501" i="10" a="1"/>
  <c r="H2398" i="10" a="1"/>
  <c r="F1195" i="10" a="1"/>
  <c r="E1801" i="10" a="1"/>
  <c r="E2794" i="10" a="1"/>
  <c r="F2494" i="10" a="1"/>
  <c r="H2795" i="10" a="1"/>
  <c r="H393" i="10" a="1"/>
  <c r="F1800" i="10" a="1"/>
  <c r="F1593" i="10" a="1"/>
  <c r="E201" i="10" a="1"/>
  <c r="H1297" i="10" a="1"/>
  <c r="E2799" i="10" a="1"/>
  <c r="E1500" i="10" a="1"/>
  <c r="F393" i="10" a="1"/>
  <c r="H198" i="10" a="1"/>
  <c r="H399" i="10" a="1"/>
  <c r="E1300" i="10" a="1"/>
  <c r="F2399" i="10" a="1"/>
  <c r="H2800" i="10" a="1"/>
  <c r="F1096" i="10" a="1"/>
  <c r="F493" i="10" a="1"/>
  <c r="G2693" i="10" a="1"/>
  <c r="G1096" i="10" a="1"/>
  <c r="E1194" i="10" a="1"/>
  <c r="H1201" i="10" a="1"/>
  <c r="H197" i="10" a="1"/>
  <c r="E1897" i="10" a="1"/>
  <c r="G901" i="10" a="1"/>
  <c r="F1398" i="10" a="1"/>
  <c r="F1797" i="10" a="1"/>
  <c r="E2598" i="10" a="1"/>
  <c r="H1498" i="10" a="1"/>
  <c r="E1794" i="10" a="1"/>
  <c r="E94" i="10" a="1"/>
  <c r="F1296" i="10" a="1"/>
  <c r="F2499" i="10" a="1"/>
  <c r="F1396" i="10" a="1"/>
  <c r="E2296" i="10" a="1"/>
  <c r="H2597" i="10" a="1"/>
  <c r="H1798" i="10" a="1"/>
  <c r="H193" i="10" a="1"/>
  <c r="G1000" i="10" a="1"/>
  <c r="G1296" i="10" a="1"/>
  <c r="H400" i="10" a="1"/>
  <c r="E599" i="10" a="1"/>
  <c r="F2701" i="10" a="1"/>
  <c r="F1393" i="10" a="1"/>
  <c r="E498" i="10" a="1"/>
  <c r="F1498" i="10" a="1"/>
  <c r="G395" i="10" a="1"/>
  <c r="F894" i="10" a="1"/>
  <c r="G1900" i="10" a="1"/>
  <c r="G197" i="10" a="1"/>
  <c r="F998" i="10" a="1"/>
  <c r="F2597" i="10" a="1"/>
  <c r="F395" i="10" a="1"/>
  <c r="F595" i="10" a="1"/>
  <c r="H2494" i="10" a="1"/>
  <c r="G1494" i="10" a="1"/>
  <c r="H793" i="10" a="1"/>
  <c r="E2593" i="10" a="1"/>
  <c r="H1893" i="10" a="1"/>
  <c r="E1501" i="10" a="1"/>
  <c r="G2297" i="10" a="1"/>
  <c r="H595" i="10" a="1"/>
  <c r="G93" i="10" a="1"/>
  <c r="G400" i="10" a="1"/>
  <c r="E398" i="10" a="1"/>
  <c r="G596" i="10" a="1"/>
  <c r="H2198" i="10" a="1"/>
  <c r="H1396" i="10" a="1"/>
  <c r="G1197" i="10" a="1"/>
  <c r="F1297" i="10" a="1"/>
  <c r="E297" i="10" a="1"/>
  <c r="H94" i="10" a="1"/>
  <c r="H2401" i="10" a="1"/>
  <c r="G493" i="10" a="1"/>
  <c r="H797" i="10" a="1"/>
  <c r="H496" i="10" a="1"/>
  <c r="H394" i="10" a="1"/>
  <c r="H1200" i="10" a="1"/>
  <c r="H2796" i="10" a="1"/>
  <c r="G1298" i="10" a="1"/>
  <c r="G1693" i="10" a="1"/>
  <c r="F2698" i="10" a="1"/>
  <c r="E2700" i="10" a="1"/>
  <c r="H2395" i="10" a="1"/>
  <c r="H2799" i="10" a="1"/>
  <c r="G404" i="10" a="1"/>
  <c r="E401" i="10" a="1"/>
  <c r="H499" i="10" a="1"/>
  <c r="G1898" i="10" a="1"/>
  <c r="G2200" i="10" a="1"/>
  <c r="F1399" i="10" a="1"/>
  <c r="E894" i="10" a="1"/>
  <c r="H1499" i="10" a="1"/>
  <c r="H100" i="10" a="1"/>
  <c r="F2697" i="10" a="1"/>
  <c r="E895" i="10" a="1"/>
  <c r="H2296" i="10" a="1"/>
  <c r="E1995" i="10" a="1"/>
  <c r="H396" i="10" a="1"/>
  <c r="H1293" i="10" a="1"/>
  <c r="F2600" i="10" a="1"/>
  <c r="F996" i="10" a="1"/>
  <c r="H299" i="10" a="1"/>
  <c r="F1100" i="10" a="1"/>
  <c r="F1697" i="10" a="1"/>
  <c r="F1994" i="10" a="1"/>
  <c r="F801" i="10" a="1"/>
  <c r="F596" i="10" a="1"/>
  <c r="G897" i="10" a="1"/>
  <c r="G1598" i="10" a="1"/>
  <c r="E2393" i="10" a="1"/>
  <c r="F497" i="10" a="1"/>
  <c r="H798" i="10" a="1"/>
  <c r="H2400" i="10" a="1"/>
  <c r="G95" i="10" a="1"/>
  <c r="F294" i="10" a="1"/>
  <c r="G1195" i="10" a="1"/>
  <c r="G300" i="10" a="1"/>
  <c r="G1097" i="10" a="1"/>
  <c r="E295" i="10" a="1"/>
  <c r="F2599" i="10" a="1"/>
  <c r="E2497" i="10" a="1"/>
  <c r="E2401" i="10" a="1"/>
  <c r="F796" i="10" a="1"/>
  <c r="E2196" i="10" a="1"/>
  <c r="G393" i="10" a="1"/>
  <c r="H596" i="10" a="1"/>
  <c r="G2097" i="10" a="1"/>
  <c r="G2299" i="10" a="1"/>
  <c r="G1500" i="10" a="1"/>
  <c r="H1600" i="10" a="1"/>
  <c r="H2001" i="10" a="1"/>
  <c r="F2299" i="10" a="1"/>
  <c r="F201" i="10" a="1"/>
  <c r="H2293" i="10" a="1"/>
  <c r="G501" i="10" a="1"/>
  <c r="E1600" i="10" a="1"/>
  <c r="E1594" i="10" a="1"/>
  <c r="F1293" i="10" a="1"/>
  <c r="G1600" i="10" a="1"/>
  <c r="G994" i="10" a="1"/>
  <c r="H1193" i="10" a="1"/>
  <c r="F296" i="10" a="1"/>
  <c r="H1599" i="10" a="1"/>
  <c r="F195" i="10" a="1"/>
  <c r="E95" i="10" a="1"/>
  <c r="F1093" i="10" a="1"/>
  <c r="H2695" i="10" a="1"/>
  <c r="H2098" i="10" a="1"/>
  <c r="E2599" i="10" a="1"/>
  <c r="E2201" i="10" a="1"/>
  <c r="F2301" i="10" a="1"/>
  <c r="F2298" i="10" a="1"/>
  <c r="H1801" i="10" a="1"/>
  <c r="H1198" i="10" a="1"/>
  <c r="F2201" i="10" a="1"/>
  <c r="H2095" i="10" a="1"/>
  <c r="G298" i="10" a="1"/>
  <c r="G2397" i="10" a="1"/>
  <c r="E897" i="10" a="1"/>
  <c r="H398" i="10" a="1"/>
  <c r="H2295" i="10" a="1"/>
  <c r="E1294" i="10" a="1"/>
  <c r="H1896" i="10" a="1"/>
  <c r="G900" i="10" a="1"/>
  <c r="F2396" i="10" a="1"/>
  <c r="F798" i="10" a="1"/>
  <c r="G797" i="10" a="1"/>
  <c r="G700" i="10" a="1"/>
  <c r="H1899" i="10" a="1"/>
  <c r="F1095" i="10" a="1"/>
  <c r="H1195" i="10" a="1"/>
  <c r="F1401" i="10" a="1"/>
  <c r="F1694" i="10" a="1"/>
  <c r="G801" i="10" a="1"/>
  <c r="H294" i="10" a="1"/>
  <c r="F1493" i="10" a="1"/>
  <c r="E597" i="10" a="1"/>
  <c r="E1093" i="10" a="1"/>
  <c r="F1499" i="10" a="1"/>
  <c r="E2495" i="10" a="1"/>
  <c r="E400" i="10" a="1"/>
  <c r="G1493" i="10" a="1"/>
  <c r="E96" i="10" a="1"/>
  <c r="H897" i="10" a="1"/>
  <c r="E1394" i="10" a="1"/>
  <c r="H695" i="10" a="1"/>
  <c r="E1595" i="10" a="1"/>
  <c r="E2696" i="10" a="1"/>
  <c r="G1201" i="10" a="1"/>
  <c r="H999" i="10" a="1"/>
  <c r="F795" i="10" a="1"/>
  <c r="H1796" i="10" a="1"/>
  <c r="E2095" i="10" a="1"/>
  <c r="G198" i="10" a="1"/>
  <c r="E801" i="10" a="1"/>
  <c r="G1499" i="10" a="1"/>
  <c r="G896" i="10" a="1"/>
  <c r="E1001" i="10" a="1"/>
  <c r="H593" i="10" a="1"/>
  <c r="F398" i="10" a="1"/>
  <c r="F2799" i="10" a="1"/>
  <c r="F2200" i="10" a="1"/>
  <c r="H101" i="10" a="1"/>
  <c r="E598" i="10" a="1"/>
  <c r="H1001" i="10" a="1"/>
  <c r="H1994" i="10" a="1"/>
  <c r="E1694" i="10" a="1"/>
  <c r="G2597" i="10" a="1"/>
  <c r="F1594" i="10" a="1"/>
  <c r="H2096" i="10" a="1"/>
  <c r="F1501" i="10" a="1"/>
  <c r="G2497" i="10" a="1"/>
  <c r="E299" i="10" a="1"/>
  <c r="H1793" i="10" a="1"/>
  <c r="H2399" i="10" a="1"/>
  <c r="F1193" i="10" a="1"/>
  <c r="E699" i="10" a="1"/>
  <c r="G2398" i="10" a="1"/>
  <c r="F900" i="10" a="1"/>
  <c r="G799" i="10" a="1"/>
  <c r="H1101" i="10" a="1"/>
  <c r="F594" i="10" a="1"/>
  <c r="G2799" i="10" a="1"/>
  <c r="E2096" i="10" a="1"/>
  <c r="G1496" i="10" a="1"/>
  <c r="F2093" i="10" a="1"/>
  <c r="G2700" i="10" a="1"/>
  <c r="G497" i="10" a="1"/>
  <c r="H2500" i="10" a="1"/>
  <c r="F797" i="10" a="1"/>
  <c r="G1993" i="10" a="1"/>
  <c r="G998" i="10" a="1"/>
  <c r="E1494" i="10" a="1"/>
  <c r="E2194" i="10" a="1"/>
  <c r="F700" i="10" a="1"/>
  <c r="F897" i="10" a="1"/>
  <c r="E594" i="10" a="1"/>
  <c r="H894" i="10" a="1"/>
  <c r="H99" i="10" a="1"/>
  <c r="E2295" i="10" a="1"/>
  <c r="F2100" i="10" a="1"/>
  <c r="H1799" i="10" a="1"/>
  <c r="F2194" i="10" a="1"/>
  <c r="G694" i="10" a="1"/>
  <c r="H1496" i="10" a="1"/>
  <c r="E104" i="10" a="1"/>
  <c r="H295" i="10" a="1"/>
  <c r="F1894" i="10" a="1"/>
  <c r="E1693" i="10" a="1"/>
  <c r="G2195" i="10" a="1"/>
  <c r="E899" i="10" a="1"/>
  <c r="F496" i="10" a="1"/>
  <c r="H1897" i="10" a="1"/>
  <c r="E2601" i="10" a="1"/>
  <c r="F2198" i="10" a="1"/>
  <c r="H297" i="10" a="1"/>
  <c r="F1294" i="10" a="1"/>
  <c r="F2195" i="10" a="1"/>
  <c r="H2301" i="10" a="1"/>
  <c r="G995" i="10" a="1"/>
  <c r="H1595" i="10" a="1"/>
  <c r="G2199" i="10" a="1"/>
  <c r="G1697" i="10" a="1"/>
  <c r="F696" i="10" a="1"/>
  <c r="F1700" i="10" a="1"/>
  <c r="E2093" i="10" a="1"/>
  <c r="H2196" i="10" a="1"/>
  <c r="E200" i="10" a="1"/>
  <c r="G2399" i="10" a="1"/>
  <c r="G2193" i="10" a="1"/>
  <c r="E2193" i="10" a="1"/>
  <c r="G2094" i="10" a="1"/>
  <c r="F2801" i="10" a="1"/>
  <c r="G798" i="10" a="1"/>
  <c r="H800" i="10" a="1"/>
  <c r="G201" i="10" a="1"/>
  <c r="E994" i="10" a="1"/>
  <c r="F1996" i="10" a="1"/>
  <c r="H699" i="10" a="1"/>
  <c r="G397" i="10" a="1"/>
  <c r="E395" i="10" a="1"/>
  <c r="G1498" i="10" a="1"/>
  <c r="F699" i="10" a="1"/>
  <c r="G2701" i="10" a="1"/>
  <c r="G1599" i="10" a="1"/>
  <c r="E1396" i="10" a="1"/>
  <c r="H2698" i="10" a="1"/>
  <c r="H696" i="10" a="1"/>
  <c r="E1201" i="10" a="1"/>
  <c r="F1601" i="10" a="1"/>
  <c r="G1698" i="10" a="1"/>
  <c r="H2693" i="10" a="1"/>
  <c r="E1498" i="10" a="1"/>
  <c r="H2397" i="10" a="1"/>
  <c r="E1399" i="10" a="1"/>
  <c r="G498" i="10" a="1"/>
  <c r="G2795" i="10" a="1"/>
  <c r="H2499" i="10" a="1"/>
  <c r="E1593" i="10" a="1"/>
  <c r="F799" i="10" a="1"/>
  <c r="G1597" i="10" a="1"/>
  <c r="F1901" i="10" a="1"/>
  <c r="G2796" i="10" a="1"/>
  <c r="G894" i="10" a="1"/>
  <c r="G999" i="10" a="1"/>
  <c r="E293" i="10" a="1"/>
  <c r="E90" i="10" a="1"/>
  <c r="F200" i="10" a="1"/>
  <c r="G394" i="10" a="1"/>
  <c r="F693" i="10" a="1"/>
  <c r="G2194" i="10" a="1"/>
  <c r="H1895" i="10" a="1"/>
  <c r="E296" i="10" a="1"/>
  <c r="F1394" i="10" a="1"/>
  <c r="E1401" i="10" a="1"/>
  <c r="E799" i="10" a="1"/>
  <c r="E694" i="10" a="1"/>
  <c r="H700" i="10" a="1"/>
  <c r="H1300" i="10" a="1"/>
  <c r="H2793" i="10" a="1"/>
  <c r="G1100" i="10" a="1"/>
  <c r="G499" i="10" a="1"/>
  <c r="E1901" i="10" a="1"/>
  <c r="H997" i="10" a="1"/>
  <c r="E1795" i="10" a="1"/>
  <c r="E2301" i="10" a="1"/>
  <c r="H293" i="10" a="1"/>
  <c r="E1697" i="10" a="1"/>
  <c r="H898" i="10" a="1"/>
  <c r="E595" i="10" a="1"/>
  <c r="F498" i="10" a="1"/>
  <c r="H2396" i="10" a="1"/>
  <c r="E593" i="10" a="1"/>
  <c r="H2496" i="10" a="1"/>
  <c r="G1395" i="10" a="1"/>
  <c r="G2595" i="10" a="1"/>
  <c r="G193" i="10" a="1"/>
  <c r="G1294" i="10" a="1"/>
  <c r="F1395" i="10" a="1"/>
  <c r="F1295" i="10" a="1"/>
  <c r="E2398" i="10" a="1"/>
  <c r="E693" i="10" a="1"/>
  <c r="G1596" i="10" a="1"/>
  <c r="E701" i="10" a="1"/>
  <c r="G2495" i="10" a="1"/>
  <c r="G1601" i="10" a="1"/>
  <c r="E2597" i="10" a="1"/>
  <c r="H2294" i="10" a="1"/>
  <c r="G2201" i="10" a="1"/>
  <c r="F993" i="10" a="1"/>
  <c r="F2497" i="10" a="1"/>
  <c r="G297" i="10" a="1"/>
  <c r="F96" i="10" a="1"/>
  <c r="F1496" i="10" a="1"/>
  <c r="G296" i="10" a="1"/>
  <c r="F1695" i="10" a="1"/>
  <c r="F898" i="10" a="1"/>
  <c r="H1997" i="10" a="1"/>
  <c r="E2293" i="10" a="1"/>
  <c r="E695" i="10" a="1"/>
  <c r="G2794" i="10" a="1"/>
  <c r="E1700" i="10" a="1"/>
  <c r="F2596" i="10" a="1"/>
  <c r="G1198" i="10" a="1"/>
  <c r="F1893" i="10" a="1"/>
  <c r="E1000" i="10" a="1"/>
  <c r="H801" i="10" a="1"/>
  <c r="G1595" i="10" a="1"/>
  <c r="H1699" i="10" a="1"/>
  <c r="E1894" i="10" a="1"/>
  <c r="H1000" i="10" a="1"/>
  <c r="E394" i="10" a="1"/>
  <c r="G698" i="10" a="1"/>
  <c r="F1497" i="10" a="1"/>
  <c r="G99" i="10" a="1"/>
  <c r="F2096" i="10" a="1"/>
  <c r="F695" i="10" a="1"/>
  <c r="F2795" i="10" a="1"/>
  <c r="G993" i="10" a="1"/>
  <c r="G2096" i="10" a="1"/>
  <c r="H2300" i="10" a="1"/>
  <c r="E1193" i="10" a="1"/>
  <c r="H497" i="10" a="1"/>
  <c r="H697" i="10" a="1"/>
  <c r="E2699" i="10" a="1"/>
  <c r="E2499" i="10" a="1"/>
  <c r="E1195" i="10" a="1"/>
  <c r="H2099" i="10" a="1"/>
  <c r="G295" i="10" a="1"/>
  <c r="G1995" i="10" a="1"/>
  <c r="H1800" i="10" a="1"/>
  <c r="E2798" i="10" a="1"/>
  <c r="H93" i="10" a="1"/>
  <c r="G1095" i="10" a="1"/>
  <c r="F1600" i="10" a="1"/>
  <c r="H1298" i="10" a="1"/>
  <c r="E1896" i="10" a="1"/>
  <c r="H1696" i="10" a="1"/>
  <c r="F295" i="10" a="1"/>
  <c r="F1098" i="10" a="1"/>
  <c r="F2796" i="10" a="1"/>
  <c r="F198" i="10" a="1"/>
  <c r="F893" i="10" a="1"/>
  <c r="G1001" i="10" a="1"/>
  <c r="H799" i="10" a="1"/>
  <c r="F2400" i="10" a="1"/>
  <c r="E1900" i="10" a="1"/>
  <c r="F98" i="10" a="1"/>
  <c r="G1295" i="10" a="1"/>
  <c r="F995" i="10" a="1"/>
  <c r="F1301" i="10" a="1"/>
  <c r="H901" i="10" a="1"/>
  <c r="E2395" i="10" a="1"/>
  <c r="F1798" i="10" a="1"/>
  <c r="E2000" i="10" a="1"/>
  <c r="E1499" i="10" a="1"/>
  <c r="H495" i="10" a="1"/>
  <c r="G2095" i="10" a="1"/>
  <c r="G2699" i="10" a="1"/>
  <c r="H1199" i="10" a="1"/>
  <c r="F2398" i="10" a="1"/>
  <c r="G2695" i="10" a="1"/>
  <c r="F1201" i="10" a="1"/>
  <c r="G1400" i="10" a="1"/>
  <c r="H1501" i="10" a="1"/>
  <c r="G1399" i="10" a="1"/>
  <c r="H795" i="10" a="1"/>
  <c r="F694" i="10" a="1"/>
  <c r="F2496" i="10" a="1"/>
  <c r="F199" i="10" a="1"/>
  <c r="G898" i="10" a="1"/>
  <c r="F394" i="10" a="1"/>
  <c r="E2197" i="10" a="1"/>
  <c r="E2493" i="10" a="1"/>
  <c r="F2501" i="10" a="1"/>
  <c r="G796" i="10" a="1"/>
  <c r="F2297" i="10" a="1"/>
  <c r="H2595" i="10" a="1"/>
  <c r="G2296" i="10" a="1"/>
  <c r="E404" i="10" a="1"/>
  <c r="H2701" i="10" a="1"/>
  <c r="E1395" i="10" a="1"/>
  <c r="G495" i="10" a="1"/>
  <c r="F95" i="10" a="1"/>
  <c r="H1598" i="10" a="1"/>
  <c r="E1999" i="10" a="1"/>
  <c r="F2401" i="10" a="1"/>
  <c r="E1301" i="10" a="1"/>
  <c r="F298" i="10" a="1"/>
  <c r="H1194" i="10" a="1"/>
  <c r="H2097" i="10" a="1"/>
  <c r="H2601" i="10" a="1"/>
  <c r="H2299" i="10" a="1"/>
  <c r="G1401" i="10" a="1"/>
  <c r="G1098" i="10" a="1"/>
  <c r="H1495" i="10" a="1"/>
  <c r="E2396" i="10" a="1"/>
  <c r="F997" i="10" a="1"/>
  <c r="G2393" i="10" a="1"/>
  <c r="E893" i="10" a="1"/>
  <c r="E1101" i="10" a="1"/>
  <c r="H1196" i="10" a="1"/>
  <c r="G1297" i="10" a="1"/>
  <c r="E1096" i="10" a="1"/>
  <c r="H2101" i="10" a="1"/>
  <c r="E98" i="10" a="1"/>
  <c r="H96" i="10" a="1"/>
  <c r="E2400" i="10" a="1"/>
  <c r="E2501" i="10" a="1"/>
  <c r="G100" i="10" a="1"/>
  <c r="E1099" i="10" a="1"/>
  <c r="G1196" i="10" a="1"/>
  <c r="G1293" i="10" a="1"/>
  <c r="F994" i="10" a="1"/>
  <c r="H195" i="10" a="1"/>
  <c r="E2695" i="10" a="1"/>
  <c r="G2501" i="10" a="1"/>
  <c r="E300" i="10" a="1"/>
  <c r="F2800" i="10" a="1"/>
  <c r="E2795" i="10" a="1"/>
  <c r="H301" i="10" a="1"/>
  <c r="G1199" i="10" a="1"/>
  <c r="F1696" i="10" a="1"/>
  <c r="H1497" i="10" a="1"/>
  <c r="E798" i="10" a="1"/>
  <c r="H196" i="10" a="1"/>
  <c r="H401" i="10" a="1"/>
  <c r="F2300" i="10" a="1"/>
  <c r="E1997" i="10" a="1"/>
  <c r="H599" i="10" a="1"/>
  <c r="H2593" i="10" a="1"/>
  <c r="E1899" i="10" a="1"/>
  <c r="F593" i="10" a="1"/>
  <c r="F1198" i="10" a="1"/>
  <c r="H2197" i="10" a="1"/>
  <c r="E698" i="10" a="1"/>
  <c r="E399" i="10" a="1"/>
  <c r="F1897" i="10" a="1"/>
  <c r="H2199" i="10" a="1"/>
  <c r="E2694" i="10" a="1"/>
  <c r="G1497" i="10" a="1"/>
  <c r="H1693" i="10" a="1"/>
  <c r="H1094" i="10" a="1"/>
  <c r="F399" i="10" a="1"/>
  <c r="G2196" i="10" a="1"/>
  <c r="E1293" i="10" a="1"/>
  <c r="G97" i="10" a="1"/>
  <c r="F1099" i="10" a="1"/>
  <c r="G199" i="10" a="1"/>
  <c r="E1197" i="10" a="1"/>
  <c r="E997" i="10" a="1"/>
  <c r="E793" i="10" a="1"/>
  <c r="E1895" i="10" a="1"/>
  <c r="H694" i="10" a="1"/>
  <c r="H2599" i="10" a="1"/>
  <c r="F196" i="10" a="1"/>
  <c r="H2201" i="10" a="1"/>
  <c r="E196" i="10" a="1"/>
  <c r="G496" i="10" a="1"/>
  <c r="H2200" i="10" a="1"/>
  <c r="G1699" i="10" a="1"/>
  <c r="G2697" i="10" a="1"/>
  <c r="H404" i="10" a="1"/>
  <c r="F1596" i="10" a="1"/>
  <c r="G1094" i="10" a="1"/>
  <c r="H1301" i="10" a="1"/>
  <c r="F2498" i="10" a="1"/>
  <c r="H1701" i="10" a="1"/>
  <c r="G696" i="10" a="1"/>
  <c r="H1698" i="10" a="1"/>
  <c r="H993" i="10" a="1"/>
  <c r="G1193" i="10" a="1"/>
  <c r="H2193" i="10" a="1"/>
  <c r="F2097" i="10" a="1"/>
  <c r="F1494" i="10" a="1"/>
  <c r="E1095" i="10" a="1"/>
  <c r="G294" i="10" a="1"/>
  <c r="H2000" i="10" a="1"/>
  <c r="H896" i="10" a="1"/>
  <c r="E1097" i="10" a="1"/>
  <c r="E2596" i="10" a="1"/>
  <c r="H1500" i="10" a="1"/>
  <c r="H594" i="10" a="1"/>
  <c r="F2699" i="10" a="1"/>
  <c r="F197" i="10" a="1"/>
  <c r="F193" i="10" a="1"/>
  <c r="E1397" i="10" a="1"/>
  <c r="H796" i="10" a="1"/>
  <c r="H1697" i="10" a="1"/>
  <c r="H600" i="10" a="1"/>
  <c r="E993" i="10" a="1"/>
  <c r="G595" i="10" a="1"/>
  <c r="E2793" i="10" a="1"/>
  <c r="G697" i="10" a="1"/>
  <c r="G2798" i="10" a="1"/>
  <c r="E2100" i="10" a="1"/>
  <c r="F94" i="10" a="1"/>
  <c r="G2298" i="10" a="1"/>
  <c r="E2399" i="10" a="1"/>
  <c r="G2000" i="10" a="1"/>
  <c r="G2198" i="10" a="1"/>
  <c r="H2694" i="10" a="1"/>
  <c r="F2794" i="10" a="1"/>
  <c r="E2195" i="10" a="1"/>
  <c r="F2797" i="10" a="1"/>
  <c r="H1794" i="10" a="1"/>
  <c r="E1998" i="10" a="1"/>
  <c r="H1995" i="10" a="1"/>
  <c r="F599" i="10" a="1"/>
  <c r="G96" i="10" a="1"/>
  <c r="H1998" i="10" a="1"/>
  <c r="E995" i="10" a="1"/>
  <c r="H1299" i="10" a="1"/>
  <c r="G396" i="10" a="1"/>
  <c r="H899" i="10" a="1"/>
  <c r="E797" i="10" a="1"/>
  <c r="H1494" i="10" a="1"/>
  <c r="E601" i="10" a="1"/>
  <c r="G996" i="10" a="1"/>
  <c r="G1994" i="10" a="1"/>
  <c r="F1896" i="10" a="1"/>
  <c r="H1096" i="10" a="1"/>
  <c r="E2199" i="10" a="1"/>
  <c r="G1795" i="10" a="1"/>
  <c r="H998" i="10" a="1"/>
  <c r="F2397" i="10" a="1"/>
  <c r="H2498" i="10" a="1"/>
  <c r="H1394" i="10" a="1"/>
  <c r="F1699" i="10" a="1"/>
  <c r="E1299" i="10" a="1"/>
  <c r="G2100" i="10" a="1"/>
  <c r="H2700" i="10" a="1"/>
  <c r="E1898" i="10" a="1"/>
  <c r="F1900" i="10" a="1"/>
  <c r="E1799" i="10" a="1"/>
  <c r="F1693" i="10" a="1"/>
  <c r="E1994" i="10" a="1"/>
  <c r="E1598" i="10" a="1"/>
  <c r="E2397" i="10" a="1"/>
  <c r="H2596" i="10" a="1"/>
  <c r="F800" i="10" a="1"/>
  <c r="H1294" i="10" a="1"/>
  <c r="F2293" i="10" a="1"/>
  <c r="F297" i="10" a="1"/>
  <c r="E193" i="10" a="1"/>
  <c r="G1300" i="10" a="1"/>
  <c r="E2800" i="10" a="1"/>
  <c r="H501" i="10" a="1"/>
  <c r="E795" i="10" a="1"/>
  <c r="E1596" i="10" a="1"/>
  <c r="E2500" i="10" a="1"/>
  <c r="H1097" i="10" a="1"/>
  <c r="H1395" i="10" a="1"/>
  <c r="H1597" i="10" a="1"/>
  <c r="E2496" i="10" a="1"/>
  <c r="F2593" i="10" a="1"/>
  <c r="H900" i="10" a="1"/>
  <c r="F1799" i="10" a="1"/>
  <c r="F1298" i="10" a="1"/>
  <c r="E397" i="10" a="1"/>
  <c r="E1695" i="10" a="1"/>
  <c r="G597" i="10" a="1"/>
  <c r="F2696" i="10" a="1"/>
  <c r="H2093" i="10" a="1"/>
  <c r="G601" i="10" a="1"/>
  <c r="H199" i="10" a="1"/>
  <c r="F698" i="10" a="1"/>
  <c r="G794" i="10" a="1"/>
  <c r="H194" i="10" a="1"/>
  <c r="F2700" i="10" a="1"/>
  <c r="H2697" i="10" a="1"/>
  <c r="E495" i="10" a="1"/>
  <c r="G1099" i="10" a="1"/>
  <c r="G2001" i="10" a="1"/>
  <c r="E2394" i="10" a="1"/>
  <c r="F100" i="10" a="1"/>
  <c r="G2494" i="10" a="1"/>
  <c r="E1798" i="10" a="1"/>
  <c r="G1901" i="10" a="1"/>
  <c r="H2594" i="10" a="1"/>
  <c r="F2395" i="10" a="1"/>
  <c r="G2098" i="10" a="1"/>
  <c r="G1194" i="10" a="1"/>
  <c r="H498" i="10" a="1"/>
  <c r="G2601" i="10" a="1"/>
  <c r="F2196" i="10" a="1"/>
  <c r="H300" i="10" a="1"/>
  <c r="E1699" i="10" a="1"/>
  <c r="G1895" i="10" a="1"/>
  <c r="H1398" i="10" a="1"/>
  <c r="G598" i="10" a="1"/>
  <c r="E1393" i="10" a="1"/>
  <c r="H698" i="10" a="1"/>
  <c r="F1200" i="10" a="1"/>
  <c r="G1997" i="10" a="1"/>
  <c r="E199" i="10" a="1"/>
  <c r="H1295" i="10" a="1"/>
  <c r="H995" i="10" a="1"/>
  <c r="H1601" i="10" a="1"/>
  <c r="F1998" i="10" a="1"/>
  <c r="G1696" i="10" a="1"/>
  <c r="F293" i="10" a="1"/>
  <c r="F1299" i="10" a="1"/>
  <c r="F2798" i="10" a="1"/>
  <c r="H1795" i="10" a="1"/>
  <c r="H2100" i="10" a="1"/>
  <c r="G299" i="10" a="1"/>
  <c r="F1895" i="10" a="1"/>
  <c r="H1098" i="10" a="1"/>
  <c r="H2497" i="10" a="1"/>
  <c r="F793" i="10" a="1"/>
  <c r="E2693" i="10" a="1"/>
  <c r="E2297" i="10" a="1"/>
  <c r="F1701" i="10" a="1"/>
  <c r="G2394" i="10" a="1"/>
  <c r="E99" i="10" a="1"/>
  <c r="H298" i="10" a="1"/>
  <c r="G2599" i="10" a="1"/>
  <c r="F1794" i="10" a="1"/>
  <c r="G2698" i="10" a="1"/>
  <c r="H2495" i="10" a="1"/>
  <c r="G693" i="10" a="1"/>
  <c r="G2793" i="10" a="1"/>
  <c r="H395" i="10" a="1"/>
  <c r="F1999" i="10" a="1"/>
  <c r="F101" i="10" a="1"/>
  <c r="F2101" i="10" a="1"/>
  <c r="F99" i="10" a="1"/>
  <c r="H1695" i="10" a="1"/>
  <c r="F901" i="10" a="1"/>
  <c r="H1694" i="10" a="1"/>
  <c r="E2001" i="10" a="1"/>
  <c r="E197" i="10" a="1"/>
  <c r="G2593" i="10" a="1"/>
  <c r="F495" i="10" a="1"/>
  <c r="G301" i="10" a="1"/>
  <c r="F1001" i="10" a="1"/>
  <c r="E1296" i="10" a="1"/>
  <c r="E898" i="10" a="1"/>
  <c r="H597" i="10" a="1"/>
  <c r="G2401" i="10" a="1"/>
  <c r="H1393" i="10" a="1"/>
  <c r="F1899" i="10" a="1"/>
  <c r="H493" i="10" a="1"/>
  <c r="H1700" i="10" a="1"/>
  <c r="H1399" i="10" a="1"/>
  <c r="E1996" i="10" a="1"/>
  <c r="G196" i="10" a="1"/>
  <c r="F1199" i="10" a="1"/>
  <c r="E1601" i="10" a="1"/>
  <c r="G2093" i="10" a="1"/>
  <c r="G2099" i="10" a="1"/>
  <c r="E301" i="10" a="1"/>
  <c r="H895" i="10" a="1"/>
  <c r="F2394" i="10" a="1"/>
  <c r="F494" i="10" a="1"/>
  <c r="F1194" i="10" a="1"/>
  <c r="E2796" i="10" a="1"/>
  <c r="F2099" i="10" a="1"/>
  <c r="H2298" i="10" a="1"/>
  <c r="H1401" i="10" a="1"/>
  <c r="F1796" i="10" a="1"/>
  <c r="G1996" i="10" a="1"/>
  <c r="G2800" i="10" a="1"/>
  <c r="F2793" i="10" a="1"/>
  <c r="F697" i="10" a="1"/>
  <c r="H1197" i="10" a="1"/>
  <c r="G494" i="10" a="1"/>
  <c r="G200" i="10" a="1"/>
  <c r="H2798" i="10" a="1"/>
  <c r="G2500" i="10" a="1"/>
  <c r="E2701" i="10" a="1"/>
  <c r="G1796" i="10" a="1"/>
  <c r="G2293" i="10" a="1"/>
  <c r="F2495" i="10" a="1"/>
  <c r="H97" i="10" a="1"/>
  <c r="F2296" i="10" a="1"/>
  <c r="E800" i="10" a="1"/>
  <c r="G1893" i="10" a="1"/>
  <c r="F1595" i="10" a="1"/>
  <c r="H1400" i="10" a="1"/>
  <c r="E1098" i="10" a="1"/>
  <c r="E393" i="10" a="1"/>
  <c r="H1601" i="10" l="1"/>
  <c r="G497" i="10"/>
  <c r="E1498" i="10"/>
  <c r="H2697" i="10"/>
  <c r="E1599" i="10"/>
  <c r="F694" i="10"/>
  <c r="J694" i="10" s="1"/>
  <c r="G494" i="10"/>
  <c r="F1801" i="10"/>
  <c r="J1801" i="10" s="1"/>
  <c r="F1397" i="10"/>
  <c r="E1598" i="10"/>
  <c r="H1494" i="10"/>
  <c r="G2195" i="10"/>
  <c r="F1193" i="10"/>
  <c r="J1193" i="10" s="1"/>
  <c r="E1001" i="10"/>
  <c r="E293" i="10"/>
  <c r="F1800" i="10"/>
  <c r="H1495" i="10"/>
  <c r="G1196" i="10"/>
  <c r="F1994" i="10"/>
  <c r="J1994" i="10" s="1"/>
  <c r="F1899" i="10"/>
  <c r="E2499" i="10"/>
  <c r="F2800" i="10"/>
  <c r="J2800" i="10" s="1"/>
  <c r="G2297" i="10"/>
  <c r="G1794" i="10"/>
  <c r="G1598" i="10"/>
  <c r="H493" i="10"/>
  <c r="H2701" i="10"/>
  <c r="E1499" i="10"/>
  <c r="G1793" i="10"/>
  <c r="H1497" i="10"/>
  <c r="E2193" i="10"/>
  <c r="F1898" i="10"/>
  <c r="F1401" i="10"/>
  <c r="E2493" i="10"/>
  <c r="H999" i="10"/>
  <c r="H1397" i="10"/>
  <c r="G198" i="10"/>
  <c r="F2697" i="10"/>
  <c r="J2697" i="10" s="1"/>
  <c r="E1099" i="10"/>
  <c r="H1101" i="10"/>
  <c r="H2294" i="10"/>
  <c r="G401" i="10"/>
  <c r="F2399" i="10"/>
  <c r="J2399" i="10" s="1"/>
  <c r="H2599" i="10"/>
  <c r="H2601" i="10"/>
  <c r="F2094" i="10"/>
  <c r="J2094" i="10" s="1"/>
  <c r="F1294" i="10"/>
  <c r="J1294" i="10" s="1"/>
  <c r="G1800" i="10"/>
  <c r="G1893" i="10"/>
  <c r="F997" i="10"/>
  <c r="J997" i="10" s="1"/>
  <c r="F297" i="10"/>
  <c r="F194" i="10"/>
  <c r="F801" i="10"/>
  <c r="J801" i="10" s="1"/>
  <c r="H1396" i="10"/>
  <c r="E793" i="10"/>
  <c r="G698" i="10"/>
  <c r="H2498" i="10"/>
  <c r="G2399" i="10"/>
  <c r="E1793" i="10"/>
  <c r="F394" i="10"/>
  <c r="E201" i="10"/>
  <c r="E395" i="10"/>
  <c r="E2796" i="10"/>
  <c r="G97" i="10"/>
  <c r="G201" i="10"/>
  <c r="F195" i="10"/>
  <c r="J195" i="10" s="1"/>
  <c r="F2593" i="10"/>
  <c r="J2593" i="10" s="1"/>
  <c r="F2798" i="10"/>
  <c r="J2798" i="10" s="1"/>
  <c r="F2198" i="10"/>
  <c r="J2198" i="10" s="1"/>
  <c r="G1698" i="10"/>
  <c r="H1693" i="10"/>
  <c r="H1095" i="10"/>
  <c r="G300" i="10"/>
  <c r="H1300" i="10"/>
  <c r="H1097" i="10"/>
  <c r="H2800" i="10"/>
  <c r="E298" i="10"/>
  <c r="F200" i="10"/>
  <c r="G1799" i="10"/>
  <c r="G896" i="10"/>
  <c r="H1196" i="10"/>
  <c r="H2593" i="10"/>
  <c r="H300" i="10"/>
  <c r="G2099" i="10"/>
  <c r="E2596" i="10"/>
  <c r="E2599" i="10"/>
  <c r="G2200" i="10"/>
  <c r="H498" i="10"/>
  <c r="F2093" i="10"/>
  <c r="F1995" i="10"/>
  <c r="E1500" i="10"/>
  <c r="E698" i="10"/>
  <c r="G1298" i="10"/>
  <c r="G994" i="10"/>
  <c r="G2796" i="10"/>
  <c r="E1399" i="10"/>
  <c r="F593" i="10"/>
  <c r="J593" i="10" s="1"/>
  <c r="E2598" i="10"/>
  <c r="G1900" i="10"/>
  <c r="E897" i="10"/>
  <c r="H2298" i="10"/>
  <c r="F495" i="10"/>
  <c r="J495" i="10" s="1"/>
  <c r="E2198" i="10"/>
  <c r="H1500" i="10"/>
  <c r="G1801" i="10"/>
  <c r="H2598" i="10"/>
  <c r="E1501" i="10"/>
  <c r="G1998" i="10"/>
  <c r="F2397" i="10"/>
  <c r="J2397" i="10" s="1"/>
  <c r="F595" i="10"/>
  <c r="J595" i="10" s="1"/>
  <c r="E1993" i="10"/>
  <c r="E2793" i="10"/>
  <c r="E1000" i="10"/>
  <c r="H2293" i="10"/>
  <c r="H693" i="10"/>
  <c r="H1193" i="10"/>
  <c r="E800" i="10"/>
  <c r="G2694" i="10"/>
  <c r="H997" i="10"/>
  <c r="F2695" i="10"/>
  <c r="H2198" i="10"/>
  <c r="E2196" i="10"/>
  <c r="H796" i="10"/>
  <c r="G2097" i="10"/>
  <c r="H1096" i="10"/>
  <c r="F598" i="10"/>
  <c r="J598" i="10" s="1"/>
  <c r="F993" i="10"/>
  <c r="G399" i="10"/>
  <c r="G1300" i="10"/>
  <c r="E93" i="10"/>
  <c r="H1201" i="10"/>
  <c r="G2196" i="10"/>
  <c r="H2501" i="10"/>
  <c r="G194" i="10"/>
  <c r="C194" i="10" s="1"/>
  <c r="K194" i="10" s="1"/>
  <c r="F1993" i="10"/>
  <c r="J1993" i="10" s="1"/>
  <c r="G601" i="10"/>
  <c r="G397" i="10"/>
  <c r="G2096" i="10"/>
  <c r="H1593" i="10"/>
  <c r="F2696" i="10"/>
  <c r="G2394" i="10"/>
  <c r="F2498" i="10"/>
  <c r="J2498" i="10" s="1"/>
  <c r="H993" i="10"/>
  <c r="H2395" i="10"/>
  <c r="G1699" i="10"/>
  <c r="E2099" i="10"/>
  <c r="E1296" i="10"/>
  <c r="H797" i="10"/>
  <c r="F2395" i="10"/>
  <c r="J2395" i="10" s="1"/>
  <c r="F1096" i="10"/>
  <c r="J1096" i="10" s="1"/>
  <c r="H699" i="10"/>
  <c r="G1500" i="10"/>
  <c r="G798" i="10"/>
  <c r="H996" i="10"/>
  <c r="H2595" i="10"/>
  <c r="G1996" i="10"/>
  <c r="H1098" i="10"/>
  <c r="F1297" i="10"/>
  <c r="E396" i="10"/>
  <c r="E401" i="10"/>
  <c r="H1094" i="10"/>
  <c r="F1194" i="10"/>
  <c r="J1194" i="10" s="1"/>
  <c r="E399" i="10"/>
  <c r="E1301" i="10"/>
  <c r="E2294" i="10"/>
  <c r="G2294" i="10"/>
  <c r="F94" i="10"/>
  <c r="J94" i="10" s="1"/>
  <c r="G1395" i="10"/>
  <c r="E1395" i="10"/>
  <c r="H1594" i="10"/>
  <c r="F294" i="10"/>
  <c r="F793" i="10"/>
  <c r="J793" i="10" s="1"/>
  <c r="H1799" i="10"/>
  <c r="H2098" i="10"/>
  <c r="H1099" i="10"/>
  <c r="E1295" i="10"/>
  <c r="G393" i="10"/>
  <c r="E1800" i="10"/>
  <c r="E1200" i="10"/>
  <c r="H501" i="10"/>
  <c r="F1601" i="10"/>
  <c r="H301" i="10"/>
  <c r="G1400" i="10"/>
  <c r="G1499" i="10"/>
  <c r="F1501" i="10"/>
  <c r="J1501" i="10" s="1"/>
  <c r="F2201" i="10"/>
  <c r="E594" i="10"/>
  <c r="E1701" i="10"/>
  <c r="E1098" i="10"/>
  <c r="E1497" i="10"/>
  <c r="G696" i="10"/>
  <c r="G2798" i="10"/>
  <c r="E2494" i="10"/>
  <c r="F2300" i="10"/>
  <c r="G298" i="10"/>
  <c r="E296" i="10"/>
  <c r="H295" i="10"/>
  <c r="H2700" i="10"/>
  <c r="E599" i="10"/>
  <c r="H2397" i="10"/>
  <c r="G2799" i="10"/>
  <c r="H800" i="10"/>
  <c r="E695" i="10"/>
  <c r="G1896" i="10"/>
  <c r="E1495" i="10"/>
  <c r="H1498" i="10"/>
  <c r="E798" i="10"/>
  <c r="E597" i="10"/>
  <c r="H2297" i="10"/>
  <c r="F2401" i="10"/>
  <c r="H399" i="10"/>
  <c r="H794" i="10"/>
  <c r="G2000" i="10"/>
  <c r="G295" i="10"/>
  <c r="E393" i="10"/>
  <c r="G1401" i="10"/>
  <c r="E1097" i="10"/>
  <c r="G98" i="10"/>
  <c r="G2797" i="10"/>
  <c r="G2101" i="10"/>
  <c r="G2193" i="10"/>
  <c r="F1595" i="10"/>
  <c r="E2698" i="10"/>
  <c r="H1798" i="10"/>
  <c r="F893" i="10"/>
  <c r="E795" i="10"/>
  <c r="E1899" i="10"/>
  <c r="H1296" i="10"/>
  <c r="E2693" i="10"/>
  <c r="G1201" i="10"/>
  <c r="H1295" i="10"/>
  <c r="F698" i="10"/>
  <c r="E1696" i="10"/>
  <c r="H1995" i="10"/>
  <c r="G493" i="10"/>
  <c r="H1197" i="10"/>
  <c r="H2095" i="10"/>
  <c r="H1595" i="10"/>
  <c r="G1596" i="10"/>
  <c r="G694" i="10"/>
  <c r="H998" i="10"/>
  <c r="F1101" i="10"/>
  <c r="E1799" i="10"/>
  <c r="F2296" i="10"/>
  <c r="F393" i="10"/>
  <c r="H1493" i="10"/>
  <c r="F898" i="10"/>
  <c r="H1698" i="10"/>
  <c r="H96" i="10"/>
  <c r="G1297" i="10"/>
  <c r="H499" i="10"/>
  <c r="F1694" i="10"/>
  <c r="E1693" i="10"/>
  <c r="H898" i="10"/>
  <c r="H695" i="10"/>
  <c r="F1094" i="10"/>
  <c r="H1998" i="10"/>
  <c r="H2100" i="10"/>
  <c r="H1499" i="10"/>
  <c r="G496" i="10"/>
  <c r="H200" i="10"/>
  <c r="H2295" i="10"/>
  <c r="F2195" i="10"/>
  <c r="H198" i="10"/>
  <c r="G495" i="10"/>
  <c r="F1100" i="10"/>
  <c r="E198" i="10"/>
  <c r="G2696" i="10"/>
  <c r="C2696" i="10" s="1"/>
  <c r="K2696" i="10" s="1"/>
  <c r="H2797" i="10"/>
  <c r="G2001" i="10"/>
  <c r="F2095" i="10"/>
  <c r="G96" i="10"/>
  <c r="E2597" i="10"/>
  <c r="F298" i="10"/>
  <c r="J298" i="10" s="1"/>
  <c r="H1298" i="10"/>
  <c r="F2097" i="10"/>
  <c r="J2097" i="10" s="1"/>
  <c r="F301" i="10"/>
  <c r="F1298" i="10"/>
  <c r="H894" i="10"/>
  <c r="G1894" i="10"/>
  <c r="G2801" i="10"/>
  <c r="G1101" i="10"/>
  <c r="H1899" i="10"/>
  <c r="H2597" i="10"/>
  <c r="H1701" i="10"/>
  <c r="E2101" i="10"/>
  <c r="F2698" i="10"/>
  <c r="G793" i="10"/>
  <c r="F95" i="10"/>
  <c r="H2793" i="10"/>
  <c r="F1497" i="10"/>
  <c r="H98" i="10"/>
  <c r="F2599" i="10"/>
  <c r="G2495" i="10"/>
  <c r="G197" i="10"/>
  <c r="G2400" i="10"/>
  <c r="G1001" i="10"/>
  <c r="F1399" i="10"/>
  <c r="J1399" i="10" s="1"/>
  <c r="H1299" i="10"/>
  <c r="H2195" i="10"/>
  <c r="G1999" i="10"/>
  <c r="F599" i="10"/>
  <c r="J599" i="10" s="1"/>
  <c r="G1199" i="10"/>
  <c r="F1400" i="10"/>
  <c r="H100" i="10"/>
  <c r="H895" i="10"/>
  <c r="E2096" i="10"/>
  <c r="F2293" i="10"/>
  <c r="H1199" i="10"/>
  <c r="G1200" i="10"/>
  <c r="F2595" i="10"/>
  <c r="E893" i="10"/>
  <c r="H601" i="10"/>
  <c r="E2595" i="10"/>
  <c r="H897" i="10"/>
  <c r="F798" i="10"/>
  <c r="E1101" i="10"/>
  <c r="F1998" i="10"/>
  <c r="J1998" i="10" s="1"/>
  <c r="G2800" i="10"/>
  <c r="E2293" i="10"/>
  <c r="H2594" i="10"/>
  <c r="E693" i="10"/>
  <c r="E1895" i="10"/>
  <c r="E1196" i="10"/>
  <c r="F1701" i="10"/>
  <c r="G398" i="10"/>
  <c r="F1895" i="10"/>
  <c r="G1694" i="10"/>
  <c r="E598" i="10"/>
  <c r="E501" i="10"/>
  <c r="E96" i="10"/>
  <c r="E700" i="10"/>
  <c r="E1994" i="10"/>
  <c r="D1994" i="10" s="1"/>
  <c r="H694" i="10"/>
  <c r="F1195" i="10"/>
  <c r="G1496" i="10"/>
  <c r="E2098" i="10"/>
  <c r="G999" i="10"/>
  <c r="E2094" i="10"/>
  <c r="E1601" i="10"/>
  <c r="F2098" i="10"/>
  <c r="F401" i="10"/>
  <c r="J401" i="10" s="1"/>
  <c r="G404" i="10"/>
  <c r="E701" i="10"/>
  <c r="E1094" i="10"/>
  <c r="F799" i="10"/>
  <c r="E1096" i="10"/>
  <c r="F601" i="10"/>
  <c r="G1597" i="10"/>
  <c r="F2000" i="10"/>
  <c r="E899" i="10"/>
  <c r="E2299" i="10"/>
  <c r="H494" i="10"/>
  <c r="E1093" i="10"/>
  <c r="F1598" i="10"/>
  <c r="J1598" i="10" s="1"/>
  <c r="E2000" i="10"/>
  <c r="E2201" i="10"/>
  <c r="E1100" i="10"/>
  <c r="E2794" i="10"/>
  <c r="G2095" i="10"/>
  <c r="E1597" i="10"/>
  <c r="H2394" i="10"/>
  <c r="F2693" i="10"/>
  <c r="F1095" i="10"/>
  <c r="J1095" i="10" s="1"/>
  <c r="F800" i="10"/>
  <c r="J800" i="10" s="1"/>
  <c r="H698" i="10"/>
  <c r="G297" i="10"/>
  <c r="E799" i="10"/>
  <c r="H2596" i="10"/>
  <c r="G296" i="10"/>
  <c r="F296" i="10"/>
  <c r="J296" i="10" s="1"/>
  <c r="H2201" i="10"/>
  <c r="H1293" i="10"/>
  <c r="E2395" i="10"/>
  <c r="E1794" i="10"/>
  <c r="H199" i="10"/>
  <c r="H1996" i="10"/>
  <c r="G293" i="10"/>
  <c r="H1793" i="10"/>
  <c r="G797" i="10"/>
  <c r="E1694" i="10"/>
  <c r="F2398" i="10"/>
  <c r="H1898" i="10"/>
  <c r="E1199" i="10"/>
  <c r="G2401" i="10"/>
  <c r="G1299" i="10"/>
  <c r="H101" i="10"/>
  <c r="F2298" i="10"/>
  <c r="E494" i="10"/>
  <c r="G1701" i="10"/>
  <c r="F1894" i="10"/>
  <c r="F1299" i="10"/>
  <c r="F693" i="10"/>
  <c r="E994" i="10"/>
  <c r="G2094" i="10"/>
  <c r="E2195" i="10"/>
  <c r="E2197" i="10"/>
  <c r="G2499" i="10"/>
  <c r="G594" i="10"/>
  <c r="E2399" i="10"/>
  <c r="F398" i="10"/>
  <c r="G1599" i="10"/>
  <c r="F1494" i="10"/>
  <c r="F1594" i="10"/>
  <c r="H799" i="10"/>
  <c r="E1796" i="10"/>
  <c r="F797" i="10"/>
  <c r="H398" i="10"/>
  <c r="H1999" i="10"/>
  <c r="E794" i="10"/>
  <c r="H2496" i="10"/>
  <c r="E398" i="10"/>
  <c r="E1593" i="10"/>
  <c r="E1401" i="10"/>
  <c r="H194" i="10"/>
  <c r="F1999" i="10"/>
  <c r="G795" i="10"/>
  <c r="F494" i="10"/>
  <c r="H1194" i="10"/>
  <c r="F2600" i="10"/>
  <c r="G901" i="10"/>
  <c r="H95" i="10"/>
  <c r="F2299" i="10"/>
  <c r="F1001" i="10"/>
  <c r="J1001" i="10" s="1"/>
  <c r="G301" i="10"/>
  <c r="G998" i="10"/>
  <c r="H2500" i="10"/>
  <c r="F2699" i="10"/>
  <c r="J2699" i="10" s="1"/>
  <c r="E2498" i="10"/>
  <c r="G1396" i="10"/>
  <c r="F1900" i="10"/>
  <c r="G1193" i="10"/>
  <c r="G897" i="10"/>
  <c r="H2694" i="10"/>
  <c r="G2295" i="10"/>
  <c r="E2401" i="10"/>
  <c r="E697" i="10"/>
  <c r="G2201" i="10"/>
  <c r="E1197" i="10"/>
  <c r="H1895" i="10"/>
  <c r="F1697" i="10"/>
  <c r="G2795" i="10"/>
  <c r="E2295" i="10"/>
  <c r="E1493" i="10"/>
  <c r="H1496" i="10"/>
  <c r="H1198" i="10"/>
  <c r="E2097" i="10"/>
  <c r="E495" i="10"/>
  <c r="G799" i="10"/>
  <c r="F199" i="10"/>
  <c r="H1696" i="10"/>
  <c r="H2193" i="10"/>
  <c r="F293" i="10"/>
  <c r="J293" i="10" s="1"/>
  <c r="H2094" i="10"/>
  <c r="E2393" i="10"/>
  <c r="E95" i="10"/>
  <c r="H994" i="10"/>
  <c r="F98" i="10"/>
  <c r="F594" i="10"/>
  <c r="G595" i="10"/>
  <c r="G1100" i="10"/>
  <c r="H2801" i="10"/>
  <c r="G2393" i="10"/>
  <c r="G2293" i="10"/>
  <c r="E496" i="10"/>
  <c r="H1598" i="10"/>
  <c r="H1700" i="10"/>
  <c r="H2197" i="10"/>
  <c r="G598" i="10"/>
  <c r="G997" i="10"/>
  <c r="E1293" i="10"/>
  <c r="E2800" i="10"/>
  <c r="F1599" i="10"/>
  <c r="G2701" i="10"/>
  <c r="F2694" i="10"/>
  <c r="H1394" i="10"/>
  <c r="G1194" i="10"/>
  <c r="H1894" i="10"/>
  <c r="F2196" i="10"/>
  <c r="J2196" i="10" s="1"/>
  <c r="H1297" i="10"/>
  <c r="F1196" i="10"/>
  <c r="H496" i="10"/>
  <c r="E1201" i="10"/>
  <c r="H1400" i="10"/>
  <c r="H193" i="10"/>
  <c r="H901" i="10"/>
  <c r="F300" i="10"/>
  <c r="G2595" i="10"/>
  <c r="E1896" i="10"/>
  <c r="E500" i="10"/>
  <c r="H1001" i="10"/>
  <c r="G2296" i="10"/>
  <c r="F2501" i="10"/>
  <c r="G193" i="10"/>
  <c r="F1693" i="10"/>
  <c r="E2297" i="10"/>
  <c r="E1195" i="10"/>
  <c r="E699" i="10"/>
  <c r="G1796" i="10"/>
  <c r="E295" i="10"/>
  <c r="G2500" i="10"/>
  <c r="G1898" i="10"/>
  <c r="E90" i="10"/>
  <c r="F2596" i="10"/>
  <c r="G1797" i="10"/>
  <c r="H2097" i="10"/>
  <c r="E97" i="10"/>
  <c r="H1794" i="10"/>
  <c r="F1198" i="10"/>
  <c r="G498" i="10"/>
  <c r="H700" i="10"/>
  <c r="F395" i="10"/>
  <c r="J395" i="10" s="1"/>
  <c r="G94" i="10"/>
  <c r="G299" i="10"/>
  <c r="F1796" i="10"/>
  <c r="E2396" i="10"/>
  <c r="E901" i="10"/>
  <c r="G396" i="10"/>
  <c r="H795" i="10"/>
  <c r="G1393" i="10"/>
  <c r="F1798" i="10"/>
  <c r="G1197" i="10"/>
  <c r="F493" i="10"/>
  <c r="J493" i="10" s="1"/>
  <c r="F1896" i="10"/>
  <c r="J1896" i="10" s="1"/>
  <c r="H2696" i="10"/>
  <c r="H1294" i="10"/>
  <c r="F1695" i="10"/>
  <c r="J1695" i="10" s="1"/>
  <c r="E797" i="10"/>
  <c r="E1996" i="10"/>
  <c r="G600" i="10"/>
  <c r="F2294" i="10"/>
  <c r="J2294" i="10" s="1"/>
  <c r="F1396" i="10"/>
  <c r="J1396" i="10" s="1"/>
  <c r="E2699" i="10"/>
  <c r="G1697" i="10"/>
  <c r="E2496" i="10"/>
  <c r="H97" i="10"/>
  <c r="H2398" i="10"/>
  <c r="H297" i="10"/>
  <c r="F2594" i="10"/>
  <c r="J2594" i="10" s="1"/>
  <c r="H1796" i="10"/>
  <c r="F201" i="10"/>
  <c r="J201" i="10" s="1"/>
  <c r="H1597" i="10"/>
  <c r="F2799" i="10"/>
  <c r="E2095" i="10"/>
  <c r="H1599" i="10"/>
  <c r="E593" i="10"/>
  <c r="G898" i="10"/>
  <c r="E1795" i="10"/>
  <c r="F1498" i="10"/>
  <c r="E796" i="10"/>
  <c r="G196" i="10"/>
  <c r="H1993" i="10"/>
  <c r="E394" i="10"/>
  <c r="G294" i="10"/>
  <c r="F2495" i="10"/>
  <c r="H495" i="10"/>
  <c r="E1600" i="10"/>
  <c r="E2298" i="10"/>
  <c r="E1997" i="10"/>
  <c r="H1393" i="10"/>
  <c r="E1897" i="10"/>
  <c r="F101" i="10"/>
  <c r="G700" i="10"/>
  <c r="F701" i="10"/>
  <c r="J701" i="10" s="1"/>
  <c r="H593" i="10"/>
  <c r="F196" i="10"/>
  <c r="F1596" i="10"/>
  <c r="J1596" i="10" s="1"/>
  <c r="E1697" i="10"/>
  <c r="G699" i="10"/>
  <c r="G199" i="10"/>
  <c r="F1201" i="10"/>
  <c r="J1201" i="10" s="1"/>
  <c r="H298" i="10"/>
  <c r="G1399" i="10"/>
  <c r="E2797" i="10"/>
  <c r="H2698" i="10"/>
  <c r="F1793" i="10"/>
  <c r="J1793" i="10" s="1"/>
  <c r="F1295" i="10"/>
  <c r="G1501" i="10"/>
  <c r="H696" i="10"/>
  <c r="G693" i="10"/>
  <c r="F2496" i="10"/>
  <c r="G2698" i="10"/>
  <c r="F1097" i="10"/>
  <c r="F193" i="10"/>
  <c r="J193" i="10" s="1"/>
  <c r="F400" i="10"/>
  <c r="H2799" i="10"/>
  <c r="H697" i="10"/>
  <c r="E1797" i="10"/>
  <c r="E998" i="10"/>
  <c r="H600" i="10"/>
  <c r="G796" i="10"/>
  <c r="E2700" i="10"/>
  <c r="G1595" i="10"/>
  <c r="F794" i="10"/>
  <c r="E1893" i="10"/>
  <c r="H196" i="10"/>
  <c r="F2597" i="10"/>
  <c r="G2501" i="10"/>
  <c r="E2593" i="10"/>
  <c r="D2593" i="10" s="1"/>
  <c r="H296" i="10"/>
  <c r="G1494" i="10"/>
  <c r="F2301" i="10"/>
  <c r="F2193" i="10"/>
  <c r="G900" i="10"/>
  <c r="H798" i="10"/>
  <c r="H1900" i="10"/>
  <c r="H293" i="10"/>
  <c r="H2099" i="10"/>
  <c r="F2101" i="10"/>
  <c r="F897" i="10"/>
  <c r="F1395" i="10"/>
  <c r="J1395" i="10" s="1"/>
  <c r="E2695" i="10"/>
  <c r="G400" i="10"/>
  <c r="G2600" i="10"/>
  <c r="E1494" i="10"/>
  <c r="E1393" i="10"/>
  <c r="F2297" i="10"/>
  <c r="E1699" i="10"/>
  <c r="G1798" i="10"/>
  <c r="H2497" i="10"/>
  <c r="H2399" i="10"/>
  <c r="H1896" i="10"/>
  <c r="F2598" i="10"/>
  <c r="J2598" i="10" s="1"/>
  <c r="G1394" i="10"/>
  <c r="G195" i="10"/>
  <c r="H1801" i="10"/>
  <c r="H1897" i="10"/>
  <c r="G599" i="10"/>
  <c r="G1899" i="10"/>
  <c r="H93" i="10"/>
  <c r="H1697" i="10"/>
  <c r="F1197" i="10"/>
  <c r="G1095" i="10"/>
  <c r="G2493" i="10"/>
  <c r="G597" i="10"/>
  <c r="F700" i="10"/>
  <c r="E2600" i="10"/>
  <c r="G2498" i="10"/>
  <c r="C2498" i="10" s="1"/>
  <c r="E1801" i="10"/>
  <c r="F1795" i="10"/>
  <c r="E2398" i="10"/>
  <c r="H2798" i="10"/>
  <c r="F596" i="10"/>
  <c r="H404" i="10"/>
  <c r="E2296" i="10"/>
  <c r="H2199" i="10"/>
  <c r="F404" i="10"/>
  <c r="J404" i="10" s="1"/>
  <c r="F2394" i="10"/>
  <c r="G1497" i="10"/>
  <c r="E499" i="10"/>
  <c r="F2001" i="10"/>
  <c r="E1995" i="10"/>
  <c r="G2695" i="10"/>
  <c r="F795" i="10"/>
  <c r="G501" i="10"/>
  <c r="F1398" i="10"/>
  <c r="H2093" i="10"/>
  <c r="G1397" i="10"/>
  <c r="C1397" i="10" s="1"/>
  <c r="H1395" i="10"/>
  <c r="F295" i="10"/>
  <c r="J295" i="10" s="1"/>
  <c r="G1594" i="10"/>
  <c r="G1997" i="10"/>
  <c r="H2301" i="10"/>
  <c r="F696" i="10"/>
  <c r="H1100" i="10"/>
  <c r="F697" i="10"/>
  <c r="E993" i="10"/>
  <c r="G2601" i="10"/>
  <c r="E2093" i="10"/>
  <c r="G2199" i="10"/>
  <c r="G93" i="10"/>
  <c r="F1301" i="10"/>
  <c r="J1301" i="10" s="1"/>
  <c r="F1699" i="10"/>
  <c r="J1699" i="10" s="1"/>
  <c r="E1193" i="10"/>
  <c r="F1499" i="10"/>
  <c r="G993" i="10"/>
  <c r="H1800" i="10"/>
  <c r="E301" i="10"/>
  <c r="H401" i="10"/>
  <c r="G1294" i="10"/>
  <c r="F93" i="10"/>
  <c r="J93" i="10" s="1"/>
  <c r="G1097" i="10"/>
  <c r="E1294" i="10"/>
  <c r="E1300" i="10"/>
  <c r="F500" i="10"/>
  <c r="F2700" i="10"/>
  <c r="J2700" i="10" s="1"/>
  <c r="H2493" i="10"/>
  <c r="G899" i="10"/>
  <c r="F995" i="10"/>
  <c r="H2600" i="10"/>
  <c r="E2500" i="10"/>
  <c r="E2394" i="10"/>
  <c r="G394" i="10"/>
  <c r="H1893" i="10"/>
  <c r="E101" i="10"/>
  <c r="F1997" i="10"/>
  <c r="H396" i="10"/>
  <c r="G1695" i="10"/>
  <c r="H1501" i="10"/>
  <c r="E1894" i="10"/>
  <c r="G1301" i="10"/>
  <c r="H596" i="10"/>
  <c r="H1600" i="10"/>
  <c r="F2793" i="10"/>
  <c r="J2793" i="10" s="1"/>
  <c r="H1901" i="10"/>
  <c r="G2496" i="10"/>
  <c r="E2594" i="10"/>
  <c r="G2497" i="10"/>
  <c r="F1597" i="10"/>
  <c r="F1794" i="10"/>
  <c r="H1997" i="10"/>
  <c r="H2400" i="10"/>
  <c r="G2598" i="10"/>
  <c r="G1700" i="10"/>
  <c r="H395" i="10"/>
  <c r="F2396" i="10"/>
  <c r="F1199" i="10"/>
  <c r="H99" i="10"/>
  <c r="E898" i="10"/>
  <c r="G2700" i="10"/>
  <c r="H597" i="10"/>
  <c r="H500" i="10"/>
  <c r="G99" i="10"/>
  <c r="F2199" i="10"/>
  <c r="H2101" i="10"/>
  <c r="E2701" i="10"/>
  <c r="E104" i="10"/>
  <c r="E595" i="10"/>
  <c r="G2298" i="10"/>
  <c r="G2794" i="10"/>
  <c r="H294" i="10"/>
  <c r="G794" i="10"/>
  <c r="F796" i="10"/>
  <c r="E2194" i="10"/>
  <c r="F397" i="10"/>
  <c r="E1398" i="10"/>
  <c r="H1797" i="10"/>
  <c r="F97" i="10"/>
  <c r="H2794" i="10"/>
  <c r="E2199" i="10"/>
  <c r="F2100" i="10"/>
  <c r="E1594" i="10"/>
  <c r="H594" i="10"/>
  <c r="F899" i="10"/>
  <c r="E404" i="10"/>
  <c r="G701" i="10"/>
  <c r="G1094" i="10"/>
  <c r="G2197" i="10"/>
  <c r="E2397" i="10"/>
  <c r="G697" i="10"/>
  <c r="G1093" i="10"/>
  <c r="E1298" i="10"/>
  <c r="G2100" i="10"/>
  <c r="E1400" i="10"/>
  <c r="H598" i="10"/>
  <c r="E200" i="10"/>
  <c r="F497" i="10"/>
  <c r="J497" i="10" s="1"/>
  <c r="E894" i="10"/>
  <c r="E1898" i="10"/>
  <c r="G2599" i="10"/>
  <c r="H1399" i="10"/>
  <c r="G996" i="10"/>
  <c r="F2494" i="10"/>
  <c r="H2200" i="10"/>
  <c r="G100" i="10"/>
  <c r="G2395" i="10"/>
  <c r="G2098" i="10"/>
  <c r="G800" i="10"/>
  <c r="E997" i="10"/>
  <c r="H2499" i="10"/>
  <c r="G2198" i="10"/>
  <c r="E2001" i="10"/>
  <c r="E694" i="10"/>
  <c r="E2799" i="10"/>
  <c r="G596" i="10"/>
  <c r="H2194" i="10"/>
  <c r="G499" i="10"/>
  <c r="G2593" i="10"/>
  <c r="F1593" i="10"/>
  <c r="E1901" i="10"/>
  <c r="E1496" i="10"/>
  <c r="F2797" i="10"/>
  <c r="G1099" i="10"/>
  <c r="E98" i="10"/>
  <c r="G1495" i="10"/>
  <c r="H801" i="10"/>
  <c r="H2495" i="10"/>
  <c r="E1299" i="10"/>
  <c r="H2300" i="10"/>
  <c r="G1498" i="10"/>
  <c r="F501" i="10"/>
  <c r="E498" i="10"/>
  <c r="E895" i="10"/>
  <c r="F996" i="10"/>
  <c r="H2401" i="10"/>
  <c r="F2200" i="10"/>
  <c r="E1900" i="10"/>
  <c r="F99" i="10"/>
  <c r="G1198" i="10"/>
  <c r="F1500" i="10"/>
  <c r="E1998" i="10"/>
  <c r="G395" i="10"/>
  <c r="G2194" i="10"/>
  <c r="E193" i="10"/>
  <c r="F96" i="10"/>
  <c r="G1593" i="10"/>
  <c r="E801" i="10"/>
  <c r="H2096" i="10"/>
  <c r="E99" i="10"/>
  <c r="E900" i="10"/>
  <c r="F1496" i="10"/>
  <c r="E2497" i="10"/>
  <c r="E2100" i="10"/>
  <c r="H2393" i="10"/>
  <c r="E2501" i="10"/>
  <c r="E297" i="10"/>
  <c r="H2699" i="10"/>
  <c r="H2796" i="10"/>
  <c r="G1901" i="10"/>
  <c r="E996" i="10"/>
  <c r="F2801" i="10"/>
  <c r="J2801" i="10" s="1"/>
  <c r="F600" i="10"/>
  <c r="J600" i="10" s="1"/>
  <c r="H595" i="10"/>
  <c r="H393" i="10"/>
  <c r="H1694" i="10"/>
  <c r="G1795" i="10"/>
  <c r="F2493" i="10"/>
  <c r="E94" i="10"/>
  <c r="F498" i="10"/>
  <c r="G2397" i="10"/>
  <c r="G2398" i="10"/>
  <c r="H2196" i="10"/>
  <c r="E1695" i="10"/>
  <c r="E1396" i="10"/>
  <c r="G1398" i="10"/>
  <c r="E1798" i="10"/>
  <c r="E596" i="10"/>
  <c r="G2699" i="10"/>
  <c r="H1596" i="10"/>
  <c r="H197" i="10"/>
  <c r="F499" i="10"/>
  <c r="H900" i="10"/>
  <c r="F2701" i="10"/>
  <c r="F2197" i="10"/>
  <c r="E1698" i="10"/>
  <c r="E194" i="10"/>
  <c r="H896" i="10"/>
  <c r="H400" i="10"/>
  <c r="H1195" i="10"/>
  <c r="G2596" i="10"/>
  <c r="G894" i="10"/>
  <c r="E995" i="10"/>
  <c r="F896" i="10"/>
  <c r="J896" i="10" s="1"/>
  <c r="E1198" i="10"/>
  <c r="G1693" i="10"/>
  <c r="G2300" i="10"/>
  <c r="F2400" i="10"/>
  <c r="H893" i="10"/>
  <c r="F2497" i="10"/>
  <c r="H2000" i="10"/>
  <c r="F1700" i="10"/>
  <c r="F699" i="10"/>
  <c r="G1993" i="10"/>
  <c r="H599" i="10"/>
  <c r="H1000" i="10"/>
  <c r="G500" i="10"/>
  <c r="H1301" i="10"/>
  <c r="G593" i="10"/>
  <c r="C593" i="10" s="1"/>
  <c r="F399" i="10"/>
  <c r="F1799" i="10"/>
  <c r="H1699" i="10"/>
  <c r="F2794" i="10"/>
  <c r="F1698" i="10"/>
  <c r="E896" i="10"/>
  <c r="G801" i="10"/>
  <c r="G1296" i="10"/>
  <c r="G695" i="10"/>
  <c r="H899" i="10"/>
  <c r="G2597" i="10"/>
  <c r="G1096" i="10"/>
  <c r="H2396" i="10"/>
  <c r="F2601" i="10"/>
  <c r="E294" i="10"/>
  <c r="F695" i="10"/>
  <c r="H2693" i="10"/>
  <c r="E397" i="10"/>
  <c r="F1696" i="10"/>
  <c r="F2096" i="10"/>
  <c r="F998" i="10"/>
  <c r="H2795" i="10"/>
  <c r="F901" i="10"/>
  <c r="G1600" i="10"/>
  <c r="F2295" i="10"/>
  <c r="G2494" i="10"/>
  <c r="F894" i="10"/>
  <c r="J894" i="10" s="1"/>
  <c r="F1098" i="10"/>
  <c r="E2696" i="10"/>
  <c r="H2296" i="10"/>
  <c r="E100" i="10"/>
  <c r="F100" i="10"/>
  <c r="G2793" i="10"/>
  <c r="G1895" i="10"/>
  <c r="F1495" i="10"/>
  <c r="E2200" i="10"/>
  <c r="F197" i="10"/>
  <c r="H1200" i="10"/>
  <c r="E1194" i="10"/>
  <c r="E497" i="10"/>
  <c r="F994" i="10"/>
  <c r="J994" i="10" s="1"/>
  <c r="G101" i="10"/>
  <c r="E2694" i="10"/>
  <c r="F1393" i="10"/>
  <c r="H1994" i="10"/>
  <c r="F2099" i="10"/>
  <c r="J2099" i="10" s="1"/>
  <c r="E2495" i="10"/>
  <c r="E1397" i="10"/>
  <c r="D1397" i="10" s="1"/>
  <c r="G200" i="10"/>
  <c r="E299" i="10"/>
  <c r="H497" i="10"/>
  <c r="G995" i="10"/>
  <c r="F1797" i="10"/>
  <c r="E300" i="10"/>
  <c r="F299" i="10"/>
  <c r="J299" i="10" s="1"/>
  <c r="E999" i="10"/>
  <c r="E199" i="10"/>
  <c r="E601" i="10"/>
  <c r="H94" i="10"/>
  <c r="H2001" i="10"/>
  <c r="E2301" i="10"/>
  <c r="F2393" i="10"/>
  <c r="E600" i="10"/>
  <c r="F2499" i="10"/>
  <c r="J2499" i="10" s="1"/>
  <c r="F999" i="10"/>
  <c r="E2798" i="10"/>
  <c r="D2798" i="10" s="1"/>
  <c r="G1696" i="10"/>
  <c r="F2500" i="10"/>
  <c r="H195" i="10"/>
  <c r="E2400" i="10"/>
  <c r="G1195" i="10"/>
  <c r="E493" i="10"/>
  <c r="G1995" i="10"/>
  <c r="G2697" i="10"/>
  <c r="E1596" i="10"/>
  <c r="E2697" i="10"/>
  <c r="G893" i="10"/>
  <c r="C893" i="10" s="1"/>
  <c r="I893" i="10" s="1"/>
  <c r="E1095" i="10"/>
  <c r="H1795" i="10"/>
  <c r="F597" i="10"/>
  <c r="J597" i="10" s="1"/>
  <c r="F1296" i="10"/>
  <c r="J1296" i="10" s="1"/>
  <c r="F1394" i="10"/>
  <c r="J1394" i="10" s="1"/>
  <c r="F895" i="10"/>
  <c r="J895" i="10" s="1"/>
  <c r="H1695" i="10"/>
  <c r="E1700" i="10"/>
  <c r="F1293" i="10"/>
  <c r="F2194" i="10"/>
  <c r="H397" i="10"/>
  <c r="F496" i="10"/>
  <c r="E1394" i="10"/>
  <c r="G2594" i="10"/>
  <c r="H701" i="10"/>
  <c r="G1601" i="10"/>
  <c r="H2695" i="10"/>
  <c r="E195" i="10"/>
  <c r="E2801" i="10"/>
  <c r="H1093" i="10"/>
  <c r="E1297" i="10"/>
  <c r="F1996" i="10"/>
  <c r="E1999" i="10"/>
  <c r="H394" i="10"/>
  <c r="G1295" i="10"/>
  <c r="G95" i="10"/>
  <c r="F198" i="10"/>
  <c r="F1493" i="10"/>
  <c r="E2601" i="10"/>
  <c r="G2396" i="10"/>
  <c r="G895" i="10"/>
  <c r="H1398" i="10"/>
  <c r="G2693" i="10"/>
  <c r="H299" i="10"/>
  <c r="H2299" i="10"/>
  <c r="F1901" i="10"/>
  <c r="F1099" i="10"/>
  <c r="E2300" i="10"/>
  <c r="F1300" i="10"/>
  <c r="E400" i="10"/>
  <c r="F1600" i="10"/>
  <c r="H995" i="10"/>
  <c r="H1401" i="10"/>
  <c r="H793" i="10"/>
  <c r="F1093" i="10"/>
  <c r="H201" i="10"/>
  <c r="G2093" i="10"/>
  <c r="E197" i="10"/>
  <c r="E2795" i="10"/>
  <c r="G1897" i="10"/>
  <c r="G1493" i="10"/>
  <c r="E1595" i="10"/>
  <c r="F396" i="10"/>
  <c r="J396" i="10" s="1"/>
  <c r="F2795" i="10"/>
  <c r="G2301" i="10"/>
  <c r="G1098" i="10"/>
  <c r="F1000" i="10"/>
  <c r="J1000" i="10" s="1"/>
  <c r="F900" i="10"/>
  <c r="G1994" i="10"/>
  <c r="C1994" i="10" s="1"/>
  <c r="K1994" i="10" s="1"/>
  <c r="G1000" i="10"/>
  <c r="F1200" i="10"/>
  <c r="J1200" i="10" s="1"/>
  <c r="H2494" i="10"/>
  <c r="E696" i="10"/>
  <c r="E196" i="10"/>
  <c r="F2796" i="10"/>
  <c r="J2796" i="10" s="1"/>
  <c r="G2299" i="10"/>
  <c r="F1893" i="10"/>
  <c r="F1897" i="10"/>
  <c r="G1293" i="10"/>
  <c r="J1899" i="10"/>
  <c r="J1397" i="10"/>
  <c r="C678" i="26"/>
  <c r="C819" i="26"/>
  <c r="C791" i="26"/>
  <c r="C763" i="26"/>
  <c r="C735" i="26"/>
  <c r="C708" i="26"/>
  <c r="C652" i="26"/>
  <c r="A1346" i="10"/>
  <c r="A1447" i="10"/>
  <c r="B1447" i="10"/>
  <c r="A1349" i="10"/>
  <c r="B1449" i="10"/>
  <c r="B2046" i="10"/>
  <c r="B1448" i="10"/>
  <c r="A1448" i="10"/>
  <c r="A2088" i="10"/>
  <c r="A2188" i="10" s="1"/>
  <c r="A2288" i="10" s="1"/>
  <c r="A2388" i="10" s="1"/>
  <c r="A2034" i="10"/>
  <c r="A2022" i="10"/>
  <c r="B2336" i="10"/>
  <c r="A2359" i="10"/>
  <c r="A1918" i="10"/>
  <c r="A2004" i="10"/>
  <c r="B1980" i="10"/>
  <c r="A1331" i="10"/>
  <c r="B1045" i="10"/>
  <c r="B2260" i="10"/>
  <c r="B2482" i="10"/>
  <c r="B2582" i="10" s="1"/>
  <c r="A1365" i="10"/>
  <c r="A1305" i="10"/>
  <c r="B1775" i="10"/>
  <c r="B1972" i="10"/>
  <c r="A2030" i="10"/>
  <c r="A2050" i="10"/>
  <c r="B2381" i="10"/>
  <c r="A1587" i="10"/>
  <c r="B1069" i="10"/>
  <c r="A1473" i="10"/>
  <c r="A1327" i="10"/>
  <c r="A1860" i="10"/>
  <c r="B2365" i="10"/>
  <c r="B855" i="10"/>
  <c r="B832" i="10"/>
  <c r="A1617" i="10"/>
  <c r="A1583" i="10"/>
  <c r="B2443" i="10"/>
  <c r="B2543" i="10" s="1"/>
  <c r="B1952" i="10"/>
  <c r="A1556" i="10"/>
  <c r="B1250" i="10"/>
  <c r="B1350" i="10" s="1"/>
  <c r="A1252" i="10"/>
  <c r="B726" i="10"/>
  <c r="B1467" i="10"/>
  <c r="B1704" i="10"/>
  <c r="B1804" i="10" s="1"/>
  <c r="B1934" i="10"/>
  <c r="B2076" i="10"/>
  <c r="A1575" i="10"/>
  <c r="B2105" i="10"/>
  <c r="A1020" i="10"/>
  <c r="A1477" i="10"/>
  <c r="B1468" i="10"/>
  <c r="A1466" i="10"/>
  <c r="A885" i="10"/>
  <c r="A1054" i="10"/>
  <c r="A1470" i="10"/>
  <c r="B1431" i="10"/>
  <c r="B2130" i="10"/>
  <c r="B1933" i="10"/>
  <c r="B923" i="10"/>
  <c r="B2373" i="10"/>
  <c r="B1777" i="10"/>
  <c r="A1058" i="10"/>
  <c r="B1053" i="10"/>
  <c r="A979" i="10"/>
  <c r="A1555" i="10"/>
  <c r="A1723" i="10"/>
  <c r="A2367" i="10"/>
  <c r="A2026" i="10"/>
  <c r="A1242" i="10"/>
  <c r="A1539" i="10"/>
  <c r="B2325" i="10"/>
  <c r="B1218" i="10"/>
  <c r="B1083" i="10"/>
  <c r="B2166" i="10"/>
  <c r="A1840" i="10"/>
  <c r="A2082" i="10"/>
  <c r="A2116" i="10"/>
  <c r="A2216" i="10" s="1"/>
  <c r="A1474" i="10"/>
  <c r="B1254" i="10"/>
  <c r="A1524" i="10"/>
  <c r="A1844" i="10"/>
  <c r="A1976" i="10"/>
  <c r="A1572" i="10"/>
  <c r="A1681" i="10"/>
  <c r="B1941" i="10"/>
  <c r="B1063" i="10"/>
  <c r="B1222" i="10"/>
  <c r="B1435" i="10"/>
  <c r="A1984" i="10"/>
  <c r="B1258" i="10"/>
  <c r="A1968" i="10"/>
  <c r="B2337" i="10"/>
  <c r="A925" i="10"/>
  <c r="A971" i="10"/>
  <c r="A1078" i="10"/>
  <c r="A1669" i="10"/>
  <c r="A1136" i="10"/>
  <c r="B1819" i="10"/>
  <c r="A1335" i="10"/>
  <c r="B1184" i="10"/>
  <c r="A2363" i="10"/>
  <c r="B771" i="10"/>
  <c r="A2062" i="10"/>
  <c r="B2259" i="10"/>
  <c r="A2038" i="10"/>
  <c r="A1980" i="10"/>
  <c r="A1828" i="10"/>
  <c r="B1242" i="10"/>
  <c r="B1362" i="10"/>
  <c r="C300" i="10" l="1"/>
  <c r="D493" i="10"/>
  <c r="C2296" i="10"/>
  <c r="C2697" i="10"/>
  <c r="K2697" i="10" s="1"/>
  <c r="C394" i="10"/>
  <c r="K394" i="10" s="1"/>
  <c r="D593" i="10"/>
  <c r="C1693" i="10"/>
  <c r="K1693" i="10" s="1"/>
  <c r="C1494" i="10"/>
  <c r="C2093" i="10"/>
  <c r="K2093" i="10" s="1"/>
  <c r="D1596" i="10"/>
  <c r="C1993" i="10"/>
  <c r="K1993" i="10" s="1"/>
  <c r="C199" i="10"/>
  <c r="K199" i="10" s="1"/>
  <c r="C2593" i="10"/>
  <c r="C294" i="10"/>
  <c r="K294" i="10" s="1"/>
  <c r="C93" i="10"/>
  <c r="K93" i="10" s="1"/>
  <c r="C493" i="10"/>
  <c r="C2594" i="10"/>
  <c r="D299" i="10"/>
  <c r="C2494" i="10"/>
  <c r="I2494" i="10" s="1"/>
  <c r="C596" i="10"/>
  <c r="I596" i="10" s="1"/>
  <c r="C2800" i="10"/>
  <c r="D2096" i="10"/>
  <c r="C2195" i="10"/>
  <c r="K2195" i="10" s="1"/>
  <c r="D1896" i="10"/>
  <c r="C2600" i="10"/>
  <c r="K2600" i="10" s="1"/>
  <c r="C2699" i="10"/>
  <c r="K2699" i="10" s="1"/>
  <c r="D2699" i="10"/>
  <c r="D2397" i="10"/>
  <c r="D1495" i="10"/>
  <c r="C2597" i="10"/>
  <c r="K2597" i="10" s="1"/>
  <c r="D801" i="10"/>
  <c r="C2098" i="10"/>
  <c r="K2098" i="10" s="1"/>
  <c r="C2397" i="10"/>
  <c r="K2397" i="10" s="1"/>
  <c r="C2395" i="10"/>
  <c r="I2395" i="10" s="1"/>
  <c r="C2501" i="10"/>
  <c r="K2501" i="10" s="1"/>
  <c r="C2193" i="10"/>
  <c r="K2193" i="10" s="1"/>
  <c r="I394" i="10"/>
  <c r="D93" i="10"/>
  <c r="C95" i="10"/>
  <c r="K95" i="10" s="1"/>
  <c r="C1295" i="10"/>
  <c r="K1295" i="10" s="1"/>
  <c r="C295" i="10"/>
  <c r="I295" i="10" s="1"/>
  <c r="C2798" i="10"/>
  <c r="K2798" i="10" s="1"/>
  <c r="C1697" i="10"/>
  <c r="K1697" i="10" s="1"/>
  <c r="C2495" i="10"/>
  <c r="I2495" i="10" s="1"/>
  <c r="C2294" i="10"/>
  <c r="K2294" i="10" s="1"/>
  <c r="C400" i="10"/>
  <c r="K400" i="10" s="1"/>
  <c r="C393" i="10"/>
  <c r="I393" i="10" s="1"/>
  <c r="C1798" i="10"/>
  <c r="K1798" i="10" s="1"/>
  <c r="D1699" i="10"/>
  <c r="K893" i="10"/>
  <c r="C1098" i="10"/>
  <c r="K1098" i="10" s="1"/>
  <c r="C2293" i="10"/>
  <c r="K2293" i="10" s="1"/>
  <c r="C1694" i="10"/>
  <c r="K1694" i="10" s="1"/>
  <c r="C793" i="10"/>
  <c r="K793" i="10" s="1"/>
  <c r="D598" i="10"/>
  <c r="C2094" i="10"/>
  <c r="I2094" i="10" s="1"/>
  <c r="D2697" i="10"/>
  <c r="C1096" i="10"/>
  <c r="K1096" i="10" s="1"/>
  <c r="D595" i="10"/>
  <c r="C701" i="10"/>
  <c r="K701" i="10" s="1"/>
  <c r="C497" i="10"/>
  <c r="I497" i="10" s="1"/>
  <c r="C1101" i="10"/>
  <c r="K1101" i="10" s="1"/>
  <c r="C195" i="10"/>
  <c r="K195" i="10" s="1"/>
  <c r="C1194" i="10"/>
  <c r="K1194" i="10" s="1"/>
  <c r="C2301" i="10"/>
  <c r="K2301" i="10" s="1"/>
  <c r="C2300" i="10"/>
  <c r="K2300" i="10" s="1"/>
  <c r="C2398" i="10"/>
  <c r="I2398" i="10" s="1"/>
  <c r="C697" i="10"/>
  <c r="K697" i="10" s="1"/>
  <c r="C997" i="10"/>
  <c r="I997" i="10" s="1"/>
  <c r="C2201" i="10"/>
  <c r="K2201" i="10" s="1"/>
  <c r="C1297" i="10"/>
  <c r="K1297" i="10" s="1"/>
  <c r="C1000" i="10"/>
  <c r="K1000" i="10" s="1"/>
  <c r="C1995" i="10"/>
  <c r="K1995" i="10" s="1"/>
  <c r="C101" i="10"/>
  <c r="K101" i="10" s="1"/>
  <c r="D793" i="10"/>
  <c r="D1501" i="10"/>
  <c r="D495" i="10"/>
  <c r="D2399" i="10"/>
  <c r="C694" i="10"/>
  <c r="K694" i="10" s="1"/>
  <c r="C2601" i="10"/>
  <c r="K2601" i="10" s="1"/>
  <c r="C1294" i="10"/>
  <c r="K1294" i="10" s="1"/>
  <c r="D404" i="10"/>
  <c r="D497" i="10"/>
  <c r="C1298" i="10"/>
  <c r="I1298" i="10" s="1"/>
  <c r="C1701" i="10"/>
  <c r="K1701" i="10" s="1"/>
  <c r="C595" i="10"/>
  <c r="K595" i="10" s="1"/>
  <c r="C2695" i="10"/>
  <c r="K2695" i="10" s="1"/>
  <c r="D94" i="10"/>
  <c r="J2096" i="10"/>
  <c r="D2198" i="10"/>
  <c r="C597" i="10"/>
  <c r="I597" i="10" s="1"/>
  <c r="D994" i="10"/>
  <c r="C1393" i="10"/>
  <c r="K1393" i="10" s="1"/>
  <c r="D1399" i="10"/>
  <c r="D1800" i="10"/>
  <c r="C796" i="10"/>
  <c r="K796" i="10" s="1"/>
  <c r="C494" i="10"/>
  <c r="K494" i="10" s="1"/>
  <c r="C2500" i="10"/>
  <c r="I2500" i="10" s="1"/>
  <c r="D1193" i="10"/>
  <c r="C1296" i="10"/>
  <c r="K1296" i="10" s="1"/>
  <c r="D1899" i="10"/>
  <c r="I1994" i="10"/>
  <c r="C2499" i="10"/>
  <c r="K2499" i="10" s="1"/>
  <c r="C2096" i="10"/>
  <c r="I2096" i="10" s="1"/>
  <c r="D193" i="10"/>
  <c r="C94" i="10"/>
  <c r="C1093" i="10"/>
  <c r="I1093" i="10" s="1"/>
  <c r="C1895" i="10"/>
  <c r="K1895" i="10" s="1"/>
  <c r="D894" i="10"/>
  <c r="C1898" i="10"/>
  <c r="I194" i="10"/>
  <c r="C2196" i="10"/>
  <c r="K2196" i="10" s="1"/>
  <c r="D2498" i="10"/>
  <c r="C598" i="10"/>
  <c r="I598" i="10" s="1"/>
  <c r="D694" i="10"/>
  <c r="C2793" i="10"/>
  <c r="K2793" i="10" s="1"/>
  <c r="D1998" i="10"/>
  <c r="C1493" i="10"/>
  <c r="D2801" i="10"/>
  <c r="C993" i="10"/>
  <c r="K993" i="10" s="1"/>
  <c r="C599" i="10"/>
  <c r="C797" i="10"/>
  <c r="J1093" i="10"/>
  <c r="D1396" i="10"/>
  <c r="D2094" i="10"/>
  <c r="D295" i="10"/>
  <c r="C1801" i="10"/>
  <c r="I1801" i="10" s="1"/>
  <c r="D1695" i="10"/>
  <c r="C2299" i="10"/>
  <c r="C1897" i="10"/>
  <c r="C1195" i="10"/>
  <c r="C2198" i="10"/>
  <c r="D1294" i="10"/>
  <c r="C898" i="10"/>
  <c r="K898" i="10" s="1"/>
  <c r="I2696" i="10"/>
  <c r="D296" i="10"/>
  <c r="C2693" i="10"/>
  <c r="I2693" i="10" s="1"/>
  <c r="D1095" i="10"/>
  <c r="D896" i="10"/>
  <c r="C500" i="10"/>
  <c r="C2596" i="10"/>
  <c r="K2596" i="10" s="1"/>
  <c r="C395" i="10"/>
  <c r="D1296" i="10"/>
  <c r="D2097" i="10"/>
  <c r="J1800" i="10"/>
  <c r="D2395" i="10"/>
  <c r="D597" i="10"/>
  <c r="D1801" i="10"/>
  <c r="D2594" i="10"/>
  <c r="C1601" i="10"/>
  <c r="C2298" i="10"/>
  <c r="C1497" i="10"/>
  <c r="C799" i="10"/>
  <c r="C2401" i="10"/>
  <c r="K2401" i="10" s="1"/>
  <c r="C495" i="10"/>
  <c r="I495" i="10" s="1"/>
  <c r="K2498" i="10"/>
  <c r="I2498" i="10"/>
  <c r="D600" i="10"/>
  <c r="J1495" i="10"/>
  <c r="D1300" i="10"/>
  <c r="J1300" i="10"/>
  <c r="D2500" i="10"/>
  <c r="J2500" i="10"/>
  <c r="C995" i="10"/>
  <c r="K995" i="10" s="1"/>
  <c r="J1393" i="10"/>
  <c r="D1393" i="10"/>
  <c r="D1098" i="10"/>
  <c r="J1098" i="10"/>
  <c r="J2794" i="10"/>
  <c r="D2794" i="10"/>
  <c r="J1500" i="10"/>
  <c r="D1500" i="10"/>
  <c r="C800" i="10"/>
  <c r="K800" i="10" s="1"/>
  <c r="C2599" i="10"/>
  <c r="K2599" i="10" s="1"/>
  <c r="D899" i="10"/>
  <c r="J899" i="10"/>
  <c r="J1997" i="10"/>
  <c r="D1997" i="10"/>
  <c r="C899" i="10"/>
  <c r="J696" i="10"/>
  <c r="D696" i="10"/>
  <c r="D1398" i="10"/>
  <c r="J1398" i="10"/>
  <c r="J2394" i="10"/>
  <c r="D2394" i="10"/>
  <c r="J1795" i="10"/>
  <c r="D1795" i="10"/>
  <c r="J1197" i="10"/>
  <c r="D1197" i="10"/>
  <c r="J2596" i="10"/>
  <c r="D2596" i="10"/>
  <c r="C2595" i="10"/>
  <c r="K2595" i="10" s="1"/>
  <c r="J1999" i="10"/>
  <c r="D1999" i="10"/>
  <c r="J1299" i="10"/>
  <c r="D1299" i="10"/>
  <c r="C2095" i="10"/>
  <c r="K2095" i="10" s="1"/>
  <c r="D701" i="10"/>
  <c r="C1496" i="10"/>
  <c r="K1496" i="10" s="1"/>
  <c r="J1400" i="10"/>
  <c r="D1400" i="10"/>
  <c r="C2400" i="10"/>
  <c r="K2400" i="10" s="1"/>
  <c r="C1894" i="10"/>
  <c r="J1094" i="10"/>
  <c r="D1094" i="10"/>
  <c r="J698" i="10"/>
  <c r="D698" i="10"/>
  <c r="C1401" i="10"/>
  <c r="K1401" i="10" s="1"/>
  <c r="C1499" i="10"/>
  <c r="C1395" i="10"/>
  <c r="D401" i="10"/>
  <c r="C1500" i="10"/>
  <c r="C601" i="10"/>
  <c r="D2695" i="10"/>
  <c r="J2695" i="10"/>
  <c r="D2793" i="10"/>
  <c r="C896" i="10"/>
  <c r="K896" i="10" s="1"/>
  <c r="C97" i="10"/>
  <c r="C698" i="10"/>
  <c r="J1898" i="10"/>
  <c r="D1898" i="10"/>
  <c r="C1794" i="10"/>
  <c r="C1800" i="10"/>
  <c r="D1093" i="10"/>
  <c r="D2795" i="10"/>
  <c r="J2795" i="10"/>
  <c r="C2396" i="10"/>
  <c r="K2396" i="10" s="1"/>
  <c r="J1996" i="10"/>
  <c r="D1996" i="10"/>
  <c r="C1696" i="10"/>
  <c r="K1696" i="10" s="1"/>
  <c r="J1696" i="10"/>
  <c r="D1696" i="10"/>
  <c r="C1198" i="10"/>
  <c r="K1198" i="10" s="1"/>
  <c r="J501" i="10"/>
  <c r="D501" i="10"/>
  <c r="C1099" i="10"/>
  <c r="K1099" i="10" s="1"/>
  <c r="J397" i="10"/>
  <c r="D397" i="10"/>
  <c r="C501" i="10"/>
  <c r="J1097" i="10"/>
  <c r="D1097" i="10"/>
  <c r="C196" i="10"/>
  <c r="K196" i="10" s="1"/>
  <c r="J2799" i="10"/>
  <c r="D2799" i="10"/>
  <c r="J1693" i="10"/>
  <c r="D1693" i="10"/>
  <c r="D300" i="10"/>
  <c r="J300" i="10"/>
  <c r="C2393" i="10"/>
  <c r="K2393" i="10" s="1"/>
  <c r="J1900" i="10"/>
  <c r="D1900" i="10"/>
  <c r="D2299" i="10"/>
  <c r="J2299" i="10"/>
  <c r="J797" i="10"/>
  <c r="D797" i="10"/>
  <c r="C594" i="10"/>
  <c r="J1894" i="10"/>
  <c r="D1894" i="10"/>
  <c r="C297" i="10"/>
  <c r="K297" i="10" s="1"/>
  <c r="C404" i="10"/>
  <c r="J1195" i="10"/>
  <c r="D1195" i="10"/>
  <c r="D1895" i="10"/>
  <c r="J1895" i="10"/>
  <c r="J2595" i="10"/>
  <c r="D2595" i="10"/>
  <c r="C1199" i="10"/>
  <c r="C197" i="10"/>
  <c r="D2698" i="10"/>
  <c r="J2698" i="10"/>
  <c r="J2095" i="10"/>
  <c r="D2095" i="10"/>
  <c r="J2195" i="10"/>
  <c r="D2195" i="10"/>
  <c r="J898" i="10"/>
  <c r="D898" i="10"/>
  <c r="C1596" i="10"/>
  <c r="K1596" i="10" s="1"/>
  <c r="D599" i="10"/>
  <c r="C696" i="10"/>
  <c r="C1400" i="10"/>
  <c r="D396" i="10"/>
  <c r="J993" i="10"/>
  <c r="D993" i="10"/>
  <c r="D1993" i="10"/>
  <c r="C2796" i="10"/>
  <c r="C2200" i="10"/>
  <c r="C1799" i="10"/>
  <c r="D2796" i="10"/>
  <c r="C2297" i="10"/>
  <c r="D293" i="10"/>
  <c r="C1293" i="10"/>
  <c r="K1293" i="10" s="1"/>
  <c r="J1099" i="10"/>
  <c r="D1099" i="10"/>
  <c r="J1799" i="10"/>
  <c r="D1799" i="10"/>
  <c r="D699" i="10"/>
  <c r="J699" i="10"/>
  <c r="C1593" i="10"/>
  <c r="K1593" i="10" s="1"/>
  <c r="J99" i="10"/>
  <c r="D99" i="10"/>
  <c r="J2797" i="10"/>
  <c r="D2797" i="10"/>
  <c r="J1794" i="10"/>
  <c r="D1794" i="10"/>
  <c r="C2199" i="10"/>
  <c r="K2199" i="10" s="1"/>
  <c r="C1997" i="10"/>
  <c r="K1997" i="10" s="1"/>
  <c r="J795" i="10"/>
  <c r="D795" i="10"/>
  <c r="C2698" i="10"/>
  <c r="K2698" i="10" s="1"/>
  <c r="J196" i="10"/>
  <c r="D196" i="10"/>
  <c r="C396" i="10"/>
  <c r="C498" i="10"/>
  <c r="K498" i="10" s="1"/>
  <c r="C193" i="10"/>
  <c r="K193" i="10" s="1"/>
  <c r="C1396" i="10"/>
  <c r="K1396" i="10" s="1"/>
  <c r="J2398" i="10"/>
  <c r="D2398" i="10"/>
  <c r="D2000" i="10"/>
  <c r="J2000" i="10"/>
  <c r="C398" i="10"/>
  <c r="K398" i="10" s="1"/>
  <c r="C1200" i="10"/>
  <c r="J1298" i="10"/>
  <c r="D1298" i="10"/>
  <c r="C2001" i="10"/>
  <c r="K2001" i="10" s="1"/>
  <c r="C1201" i="10"/>
  <c r="K1201" i="10" s="1"/>
  <c r="J1595" i="10"/>
  <c r="D1595" i="10"/>
  <c r="D1297" i="10"/>
  <c r="J1297" i="10"/>
  <c r="C2694" i="10"/>
  <c r="C994" i="10"/>
  <c r="J200" i="10"/>
  <c r="D200" i="10"/>
  <c r="C1698" i="10"/>
  <c r="D395" i="10"/>
  <c r="D2800" i="10"/>
  <c r="D1001" i="10"/>
  <c r="D1897" i="10"/>
  <c r="J1897" i="10"/>
  <c r="J1901" i="10"/>
  <c r="D1901" i="10"/>
  <c r="J1493" i="10"/>
  <c r="D1493" i="10"/>
  <c r="J496" i="10"/>
  <c r="D496" i="10"/>
  <c r="J999" i="10"/>
  <c r="D999" i="10"/>
  <c r="C200" i="10"/>
  <c r="K200" i="10" s="1"/>
  <c r="J2295" i="10"/>
  <c r="D2295" i="10"/>
  <c r="C695" i="10"/>
  <c r="C399" i="10"/>
  <c r="K399" i="10" s="1"/>
  <c r="J399" i="10"/>
  <c r="J1700" i="10"/>
  <c r="D1700" i="10"/>
  <c r="J498" i="10"/>
  <c r="D498" i="10"/>
  <c r="C96" i="10"/>
  <c r="K96" i="10" s="1"/>
  <c r="D96" i="10"/>
  <c r="J96" i="10"/>
  <c r="C100" i="10"/>
  <c r="J2100" i="10"/>
  <c r="D2100" i="10"/>
  <c r="J796" i="10"/>
  <c r="D796" i="10"/>
  <c r="J1199" i="10"/>
  <c r="D1199" i="10"/>
  <c r="J1597" i="10"/>
  <c r="D1597" i="10"/>
  <c r="C1301" i="10"/>
  <c r="D500" i="10"/>
  <c r="J500" i="10"/>
  <c r="C1594" i="10"/>
  <c r="K1594" i="10" s="1"/>
  <c r="J2597" i="10"/>
  <c r="D2597" i="10"/>
  <c r="J2496" i="10"/>
  <c r="D2496" i="10"/>
  <c r="C1399" i="10"/>
  <c r="K1399" i="10" s="1"/>
  <c r="C1498" i="10"/>
  <c r="K1498" i="10" s="1"/>
  <c r="J1498" i="10"/>
  <c r="D1498" i="10"/>
  <c r="J1198" i="10"/>
  <c r="D1198" i="10"/>
  <c r="J2501" i="10"/>
  <c r="D2501" i="10"/>
  <c r="C1100" i="10"/>
  <c r="K1100" i="10" s="1"/>
  <c r="C901" i="10"/>
  <c r="C1597" i="10"/>
  <c r="D2098" i="10"/>
  <c r="J2098" i="10"/>
  <c r="J1701" i="10"/>
  <c r="D1701" i="10"/>
  <c r="C1999" i="10"/>
  <c r="J2599" i="10"/>
  <c r="D2599" i="10"/>
  <c r="J301" i="10"/>
  <c r="D301" i="10"/>
  <c r="D393" i="10"/>
  <c r="J393" i="10"/>
  <c r="C2000" i="10"/>
  <c r="J1601" i="10"/>
  <c r="D1601" i="10"/>
  <c r="D2294" i="10"/>
  <c r="C2394" i="10"/>
  <c r="D800" i="10"/>
  <c r="D298" i="10"/>
  <c r="D201" i="10"/>
  <c r="C801" i="10"/>
  <c r="K801" i="10" s="1"/>
  <c r="C198" i="10"/>
  <c r="C1793" i="10"/>
  <c r="D2499" i="10"/>
  <c r="C1193" i="10"/>
  <c r="D1200" i="10"/>
  <c r="D1394" i="10"/>
  <c r="D1893" i="10"/>
  <c r="J1893" i="10"/>
  <c r="J198" i="10"/>
  <c r="D198" i="10"/>
  <c r="J100" i="10"/>
  <c r="D100" i="10"/>
  <c r="C1600" i="10"/>
  <c r="K1600" i="10" s="1"/>
  <c r="D695" i="10"/>
  <c r="J695" i="10"/>
  <c r="J2197" i="10"/>
  <c r="D2197" i="10"/>
  <c r="D2200" i="10"/>
  <c r="J2200" i="10"/>
  <c r="C2197" i="10"/>
  <c r="C794" i="10"/>
  <c r="K794" i="10" s="1"/>
  <c r="J2199" i="10"/>
  <c r="D2199" i="10"/>
  <c r="J2396" i="10"/>
  <c r="D2396" i="10"/>
  <c r="C2497" i="10"/>
  <c r="K2497" i="10" s="1"/>
  <c r="J700" i="10"/>
  <c r="D700" i="10"/>
  <c r="C900" i="10"/>
  <c r="C693" i="10"/>
  <c r="K693" i="10" s="1"/>
  <c r="D2600" i="10"/>
  <c r="J2600" i="10"/>
  <c r="J1594" i="10"/>
  <c r="D1594" i="10"/>
  <c r="J2298" i="10"/>
  <c r="D2298" i="10"/>
  <c r="J601" i="10"/>
  <c r="D601" i="10"/>
  <c r="D798" i="10"/>
  <c r="J798" i="10"/>
  <c r="J2293" i="10"/>
  <c r="D2293" i="10"/>
  <c r="C496" i="10"/>
  <c r="D1694" i="10"/>
  <c r="J1694" i="10"/>
  <c r="J2296" i="10"/>
  <c r="D2296" i="10"/>
  <c r="C2101" i="10"/>
  <c r="C1896" i="10"/>
  <c r="D1301" i="10"/>
  <c r="C1996" i="10"/>
  <c r="J2696" i="10"/>
  <c r="D2696" i="10"/>
  <c r="C2097" i="10"/>
  <c r="C1998" i="10"/>
  <c r="C2099" i="10"/>
  <c r="J394" i="10"/>
  <c r="D394" i="10"/>
  <c r="J194" i="10"/>
  <c r="D194" i="10"/>
  <c r="C1899" i="10"/>
  <c r="D2700" i="10"/>
  <c r="C2700" i="10"/>
  <c r="I2700" i="10" s="1"/>
  <c r="J900" i="10"/>
  <c r="D900" i="10"/>
  <c r="J2194" i="10"/>
  <c r="D2194" i="10"/>
  <c r="J901" i="10"/>
  <c r="D901" i="10"/>
  <c r="J2497" i="10"/>
  <c r="D2497" i="10"/>
  <c r="C894" i="10"/>
  <c r="J2701" i="10"/>
  <c r="D2701" i="10"/>
  <c r="C1398" i="10"/>
  <c r="K1398" i="10" s="1"/>
  <c r="J2493" i="10"/>
  <c r="D2493" i="10"/>
  <c r="C1901" i="10"/>
  <c r="D1496" i="10"/>
  <c r="J1496" i="10"/>
  <c r="C2194" i="10"/>
  <c r="J1593" i="10"/>
  <c r="D1593" i="10"/>
  <c r="J2494" i="10"/>
  <c r="D2494" i="10"/>
  <c r="C1094" i="10"/>
  <c r="K1094" i="10" s="1"/>
  <c r="C99" i="10"/>
  <c r="J1499" i="10"/>
  <c r="D1499" i="10"/>
  <c r="D2001" i="10"/>
  <c r="J2001" i="10"/>
  <c r="J596" i="10"/>
  <c r="D596" i="10"/>
  <c r="J2193" i="10"/>
  <c r="D2193" i="10"/>
  <c r="C700" i="10"/>
  <c r="J2495" i="10"/>
  <c r="D2495" i="10"/>
  <c r="J1796" i="10"/>
  <c r="D1796" i="10"/>
  <c r="C1796" i="10"/>
  <c r="D1201" i="10"/>
  <c r="J2694" i="10"/>
  <c r="D2694" i="10"/>
  <c r="J594" i="10"/>
  <c r="D594" i="10"/>
  <c r="C2295" i="10"/>
  <c r="K2295" i="10" s="1"/>
  <c r="J1494" i="10"/>
  <c r="D1494" i="10"/>
  <c r="J2693" i="10"/>
  <c r="D2693" i="10"/>
  <c r="D1096" i="10"/>
  <c r="D1497" i="10"/>
  <c r="J1497" i="10"/>
  <c r="C2797" i="10"/>
  <c r="C298" i="10"/>
  <c r="K298" i="10" s="1"/>
  <c r="D294" i="10"/>
  <c r="J294" i="10"/>
  <c r="D399" i="10"/>
  <c r="C1900" i="10"/>
  <c r="D1793" i="10"/>
  <c r="D297" i="10"/>
  <c r="J297" i="10"/>
  <c r="C1394" i="10"/>
  <c r="C895" i="10"/>
  <c r="I895" i="10" s="1"/>
  <c r="J1600" i="10"/>
  <c r="D1600" i="10"/>
  <c r="J1293" i="10"/>
  <c r="D1293" i="10"/>
  <c r="J2393" i="10"/>
  <c r="D2393" i="10"/>
  <c r="J2601" i="10"/>
  <c r="D2601" i="10"/>
  <c r="C1795" i="10"/>
  <c r="D996" i="10"/>
  <c r="J996" i="10"/>
  <c r="C996" i="10"/>
  <c r="K996" i="10" s="1"/>
  <c r="J97" i="10"/>
  <c r="D97" i="10"/>
  <c r="C2794" i="10"/>
  <c r="K2794" i="10" s="1"/>
  <c r="C1700" i="10"/>
  <c r="C2496" i="10"/>
  <c r="C1695" i="10"/>
  <c r="C1097" i="10"/>
  <c r="K1097" i="10" s="1"/>
  <c r="J697" i="10"/>
  <c r="D697" i="10"/>
  <c r="C2493" i="10"/>
  <c r="K2493" i="10" s="1"/>
  <c r="J897" i="10"/>
  <c r="D897" i="10"/>
  <c r="J2301" i="10"/>
  <c r="D2301" i="10"/>
  <c r="D794" i="10"/>
  <c r="J794" i="10"/>
  <c r="C1501" i="10"/>
  <c r="K1501" i="10" s="1"/>
  <c r="J101" i="10"/>
  <c r="D101" i="10"/>
  <c r="C600" i="10"/>
  <c r="K600" i="10" s="1"/>
  <c r="C1197" i="10"/>
  <c r="C299" i="10"/>
  <c r="C2701" i="10"/>
  <c r="D98" i="10"/>
  <c r="J98" i="10"/>
  <c r="D199" i="10"/>
  <c r="J199" i="10"/>
  <c r="C2795" i="10"/>
  <c r="C998" i="10"/>
  <c r="J494" i="10"/>
  <c r="D494" i="10"/>
  <c r="C1599" i="10"/>
  <c r="C1299" i="10"/>
  <c r="C293" i="10"/>
  <c r="C296" i="10"/>
  <c r="J799" i="10"/>
  <c r="D799" i="10"/>
  <c r="C999" i="10"/>
  <c r="J1100" i="10"/>
  <c r="D1100" i="10"/>
  <c r="D1101" i="10"/>
  <c r="J1101" i="10"/>
  <c r="C98" i="10"/>
  <c r="J2401" i="10"/>
  <c r="D2401" i="10"/>
  <c r="D2300" i="10"/>
  <c r="J2300" i="10"/>
  <c r="J2201" i="10"/>
  <c r="D2201" i="10"/>
  <c r="D1194" i="10"/>
  <c r="D2099" i="10"/>
  <c r="D2196" i="10"/>
  <c r="D2598" i="10"/>
  <c r="D1995" i="10"/>
  <c r="J1995" i="10"/>
  <c r="D195" i="10"/>
  <c r="C2399" i="10"/>
  <c r="D997" i="10"/>
  <c r="C401" i="10"/>
  <c r="K401" i="10" s="1"/>
  <c r="C1196" i="10"/>
  <c r="D1598" i="10"/>
  <c r="D895" i="10"/>
  <c r="J1797" i="10"/>
  <c r="D1797" i="10"/>
  <c r="J197" i="10"/>
  <c r="D197" i="10"/>
  <c r="J998" i="10"/>
  <c r="D998" i="10"/>
  <c r="J1698" i="10"/>
  <c r="D1698" i="10"/>
  <c r="J2400" i="10"/>
  <c r="D2400" i="10"/>
  <c r="J499" i="10"/>
  <c r="D499" i="10"/>
  <c r="C1495" i="10"/>
  <c r="K1495" i="10" s="1"/>
  <c r="C499" i="10"/>
  <c r="C2100" i="10"/>
  <c r="K2100" i="10" s="1"/>
  <c r="C2598" i="10"/>
  <c r="K2598" i="10" s="1"/>
  <c r="J995" i="10"/>
  <c r="D995" i="10"/>
  <c r="C1095" i="10"/>
  <c r="K1095" i="10" s="1"/>
  <c r="J2297" i="10"/>
  <c r="D2297" i="10"/>
  <c r="J2101" i="10"/>
  <c r="D2101" i="10"/>
  <c r="C1595" i="10"/>
  <c r="J400" i="10"/>
  <c r="D400" i="10"/>
  <c r="J1295" i="10"/>
  <c r="D1295" i="10"/>
  <c r="C699" i="10"/>
  <c r="D1798" i="10"/>
  <c r="J1798" i="10"/>
  <c r="C1797" i="10"/>
  <c r="D1196" i="10"/>
  <c r="J1196" i="10"/>
  <c r="J1599" i="10"/>
  <c r="D1599" i="10"/>
  <c r="J1697" i="10"/>
  <c r="D1697" i="10"/>
  <c r="C897" i="10"/>
  <c r="C301" i="10"/>
  <c r="K301" i="10" s="1"/>
  <c r="C795" i="10"/>
  <c r="J398" i="10"/>
  <c r="D398" i="10"/>
  <c r="D693" i="10"/>
  <c r="J693" i="10"/>
  <c r="C1001" i="10"/>
  <c r="K1001" i="10" s="1"/>
  <c r="J95" i="10"/>
  <c r="D95" i="10"/>
  <c r="C2801" i="10"/>
  <c r="K2801" i="10" s="1"/>
  <c r="J893" i="10"/>
  <c r="D893" i="10"/>
  <c r="C2799" i="10"/>
  <c r="D1395" i="10"/>
  <c r="C798" i="10"/>
  <c r="K798" i="10" s="1"/>
  <c r="C1699" i="10"/>
  <c r="C397" i="10"/>
  <c r="C1300" i="10"/>
  <c r="D1000" i="10"/>
  <c r="D2093" i="10"/>
  <c r="J2093" i="10"/>
  <c r="C201" i="10"/>
  <c r="C1893" i="10"/>
  <c r="J1401" i="10"/>
  <c r="D1401" i="10"/>
  <c r="C1598" i="10"/>
  <c r="K1598" i="10" s="1"/>
  <c r="K493" i="10"/>
  <c r="I493" i="10"/>
  <c r="K2296" i="10"/>
  <c r="I2296" i="10"/>
  <c r="K2800" i="10"/>
  <c r="I2800" i="10"/>
  <c r="K300" i="10"/>
  <c r="I300" i="10"/>
  <c r="K1494" i="10"/>
  <c r="I1494" i="10"/>
  <c r="K2593" i="10"/>
  <c r="I2593" i="10"/>
  <c r="I2594" i="10"/>
  <c r="K2594" i="10"/>
  <c r="I1397" i="10"/>
  <c r="K1397" i="10"/>
  <c r="K593" i="10"/>
  <c r="I593" i="10"/>
  <c r="C679" i="26"/>
  <c r="C820" i="26"/>
  <c r="C792" i="26"/>
  <c r="C764" i="26"/>
  <c r="C736" i="26"/>
  <c r="C709" i="26"/>
  <c r="C653" i="26"/>
  <c r="B2643" i="10"/>
  <c r="B2682" i="10"/>
  <c r="A1446" i="10"/>
  <c r="B2146" i="10"/>
  <c r="B1547" i="10"/>
  <c r="B1549" i="10"/>
  <c r="A1547" i="10"/>
  <c r="A1548" i="10"/>
  <c r="B1548" i="10"/>
  <c r="A1449" i="10"/>
  <c r="A2488" i="10"/>
  <c r="A2588" i="10" s="1"/>
  <c r="A1769" i="10"/>
  <c r="A1071" i="10"/>
  <c r="B1354" i="10"/>
  <c r="A1655" i="10"/>
  <c r="B932" i="10"/>
  <c r="A2134" i="10"/>
  <c r="B1322" i="10"/>
  <c r="B2266" i="10"/>
  <c r="B1318" i="10"/>
  <c r="A1079" i="10"/>
  <c r="B2176" i="10"/>
  <c r="B2052" i="10"/>
  <c r="A1573" i="10"/>
  <c r="A2150" i="10"/>
  <c r="B1145" i="10"/>
  <c r="A2018" i="10"/>
  <c r="B1342" i="10"/>
  <c r="A2162" i="10"/>
  <c r="B1919" i="10"/>
  <c r="A1025" i="10"/>
  <c r="A1781" i="10"/>
  <c r="A1944" i="10"/>
  <c r="A1940" i="10"/>
  <c r="A2126" i="10"/>
  <c r="B2033" i="10"/>
  <c r="B2034" i="10"/>
  <c r="B826" i="10"/>
  <c r="A1683" i="10"/>
  <c r="A1960" i="10"/>
  <c r="A1687" i="10"/>
  <c r="A2130" i="10"/>
  <c r="B2072" i="10"/>
  <c r="A1405" i="10"/>
  <c r="A2080" i="10"/>
  <c r="B871" i="10"/>
  <c r="A2467" i="10"/>
  <c r="A2567" i="10" s="1"/>
  <c r="B2473" i="10"/>
  <c r="B2573" i="10" s="1"/>
  <c r="A1154" i="10"/>
  <c r="A1577" i="10"/>
  <c r="B2465" i="10"/>
  <c r="B2565" i="10" s="1"/>
  <c r="A2459" i="10"/>
  <c r="A2559" i="10" s="1"/>
  <c r="B1284" i="10"/>
  <c r="A2138" i="10"/>
  <c r="A2084" i="10"/>
  <c r="B2041" i="10"/>
  <c r="A1624" i="10"/>
  <c r="A1574" i="10"/>
  <c r="B1183" i="10"/>
  <c r="B1153" i="10"/>
  <c r="A1158" i="10"/>
  <c r="B1531" i="10"/>
  <c r="A985" i="10"/>
  <c r="B1568" i="10"/>
  <c r="A1656" i="10"/>
  <c r="B955" i="10"/>
  <c r="B1462" i="10"/>
  <c r="B2359" i="10"/>
  <c r="A1435" i="10"/>
  <c r="A1236" i="10"/>
  <c r="A1178" i="10"/>
  <c r="B2437" i="10"/>
  <c r="B2537" i="10" s="1"/>
  <c r="B1535" i="10"/>
  <c r="A1672" i="10"/>
  <c r="B2425" i="10"/>
  <c r="B2525" i="10" s="1"/>
  <c r="A1639" i="10"/>
  <c r="A1120" i="10"/>
  <c r="A1675" i="10"/>
  <c r="A1352" i="10"/>
  <c r="A1427" i="10"/>
  <c r="B1169" i="10"/>
  <c r="B2481" i="10"/>
  <c r="B2581" i="10" s="1"/>
  <c r="B2080" i="10"/>
  <c r="B2436" i="10"/>
  <c r="B2536" i="10" s="1"/>
  <c r="A2068" i="10"/>
  <c r="B1877" i="10"/>
  <c r="A1570" i="10"/>
  <c r="B1567" i="10"/>
  <c r="A1717" i="10"/>
  <c r="A1465" i="10"/>
  <c r="B2360" i="10"/>
  <c r="A2122" i="10"/>
  <c r="A1928" i="10"/>
  <c r="A2463" i="10"/>
  <c r="A2563" i="10" s="1"/>
  <c r="B1358" i="10"/>
  <c r="B1163" i="10"/>
  <c r="A2076" i="10"/>
  <c r="A2182" i="10"/>
  <c r="A1342" i="10"/>
  <c r="A1823" i="10"/>
  <c r="B1023" i="10"/>
  <c r="B2230" i="10"/>
  <c r="A1566" i="10"/>
  <c r="B2205" i="10"/>
  <c r="B1875" i="10"/>
  <c r="A1431" i="10"/>
  <c r="A2104" i="10"/>
  <c r="I2697" i="10" l="1"/>
  <c r="I2093" i="10"/>
  <c r="I1693" i="10"/>
  <c r="I93" i="10"/>
  <c r="I294" i="10"/>
  <c r="K596" i="10"/>
  <c r="I1098" i="10"/>
  <c r="I199" i="10"/>
  <c r="I95" i="10"/>
  <c r="I1993" i="10"/>
  <c r="K2494" i="10"/>
  <c r="K393" i="10"/>
  <c r="I2195" i="10"/>
  <c r="I2699" i="10"/>
  <c r="I2401" i="10"/>
  <c r="I2600" i="10"/>
  <c r="K997" i="10"/>
  <c r="K1298" i="10"/>
  <c r="K497" i="10"/>
  <c r="I2196" i="10"/>
  <c r="I793" i="10"/>
  <c r="I400" i="10"/>
  <c r="I2597" i="10"/>
  <c r="I2193" i="10"/>
  <c r="I2293" i="10"/>
  <c r="K2500" i="10"/>
  <c r="K2395" i="10"/>
  <c r="I2798" i="10"/>
  <c r="K295" i="10"/>
  <c r="I2397" i="10"/>
  <c r="K1801" i="10"/>
  <c r="I1295" i="10"/>
  <c r="I2098" i="10"/>
  <c r="I2501" i="10"/>
  <c r="I2294" i="10"/>
  <c r="K597" i="10"/>
  <c r="I701" i="10"/>
  <c r="K2495" i="10"/>
  <c r="I1697" i="10"/>
  <c r="I1798" i="10"/>
  <c r="I1297" i="10"/>
  <c r="I2301" i="10"/>
  <c r="I195" i="10"/>
  <c r="K598" i="10"/>
  <c r="I2499" i="10"/>
  <c r="I1101" i="10"/>
  <c r="I2601" i="10"/>
  <c r="I1995" i="10"/>
  <c r="I1096" i="10"/>
  <c r="K2094" i="10"/>
  <c r="I1000" i="10"/>
  <c r="I1194" i="10"/>
  <c r="I694" i="10"/>
  <c r="I801" i="10"/>
  <c r="I1694" i="10"/>
  <c r="I595" i="10"/>
  <c r="I2300" i="10"/>
  <c r="I101" i="10"/>
  <c r="I796" i="10"/>
  <c r="I697" i="10"/>
  <c r="K2693" i="10"/>
  <c r="I2201" i="10"/>
  <c r="I1294" i="10"/>
  <c r="K2398" i="10"/>
  <c r="I2793" i="10"/>
  <c r="I1701" i="10"/>
  <c r="I993" i="10"/>
  <c r="I1393" i="10"/>
  <c r="I2199" i="10"/>
  <c r="I1296" i="10"/>
  <c r="I1097" i="10"/>
  <c r="K2096" i="10"/>
  <c r="I800" i="10"/>
  <c r="K2700" i="10"/>
  <c r="I898" i="10"/>
  <c r="I2695" i="10"/>
  <c r="I2493" i="10"/>
  <c r="I1198" i="10"/>
  <c r="I2400" i="10"/>
  <c r="I794" i="10"/>
  <c r="K495" i="10"/>
  <c r="I494" i="10"/>
  <c r="I1095" i="10"/>
  <c r="I2598" i="10"/>
  <c r="I1100" i="10"/>
  <c r="I1396" i="10"/>
  <c r="I1094" i="10"/>
  <c r="I298" i="10"/>
  <c r="K1601" i="10"/>
  <c r="I1601" i="10"/>
  <c r="K1195" i="10"/>
  <c r="I1195" i="10"/>
  <c r="K1093" i="10"/>
  <c r="I2698" i="10"/>
  <c r="K500" i="10"/>
  <c r="I500" i="10"/>
  <c r="K2299" i="10"/>
  <c r="I2299" i="10"/>
  <c r="I94" i="10"/>
  <c r="K94" i="10"/>
  <c r="I1001" i="10"/>
  <c r="I401" i="10"/>
  <c r="I693" i="10"/>
  <c r="I1399" i="10"/>
  <c r="I1895" i="10"/>
  <c r="K1897" i="10"/>
  <c r="I1897" i="10"/>
  <c r="K1493" i="10"/>
  <c r="I1493" i="10"/>
  <c r="K895" i="10"/>
  <c r="I2596" i="10"/>
  <c r="I1398" i="10"/>
  <c r="I1997" i="10"/>
  <c r="I2599" i="10"/>
  <c r="I1497" i="10"/>
  <c r="K1497" i="10"/>
  <c r="K599" i="10"/>
  <c r="I599" i="10"/>
  <c r="I1898" i="10"/>
  <c r="K1898" i="10"/>
  <c r="K799" i="10"/>
  <c r="I799" i="10"/>
  <c r="K797" i="10"/>
  <c r="I797" i="10"/>
  <c r="I2801" i="10"/>
  <c r="I2298" i="10"/>
  <c r="K2298" i="10"/>
  <c r="K395" i="10"/>
  <c r="I395" i="10"/>
  <c r="I2198" i="10"/>
  <c r="K2198" i="10"/>
  <c r="K1699" i="10"/>
  <c r="I1699" i="10"/>
  <c r="K897" i="10"/>
  <c r="I897" i="10"/>
  <c r="I2795" i="10"/>
  <c r="K2795" i="10"/>
  <c r="I600" i="10"/>
  <c r="I900" i="10"/>
  <c r="K900" i="10"/>
  <c r="K2000" i="10"/>
  <c r="I2000" i="10"/>
  <c r="I498" i="10"/>
  <c r="I1799" i="10"/>
  <c r="K1799" i="10"/>
  <c r="I696" i="10"/>
  <c r="K696" i="10"/>
  <c r="I2393" i="10"/>
  <c r="I196" i="10"/>
  <c r="K1800" i="10"/>
  <c r="I1800" i="10"/>
  <c r="K1499" i="10"/>
  <c r="I1499" i="10"/>
  <c r="K1894" i="10"/>
  <c r="I1894" i="10"/>
  <c r="I2095" i="10"/>
  <c r="I1893" i="10"/>
  <c r="K1893" i="10"/>
  <c r="I98" i="10"/>
  <c r="K98" i="10"/>
  <c r="I296" i="10"/>
  <c r="K296" i="10"/>
  <c r="K700" i="10"/>
  <c r="I700" i="10"/>
  <c r="K2194" i="10"/>
  <c r="I2194" i="10"/>
  <c r="K1996" i="10"/>
  <c r="I1996" i="10"/>
  <c r="I496" i="10"/>
  <c r="K496" i="10"/>
  <c r="K1301" i="10"/>
  <c r="I1301" i="10"/>
  <c r="K994" i="10"/>
  <c r="I994" i="10"/>
  <c r="K2200" i="10"/>
  <c r="I2200" i="10"/>
  <c r="K594" i="10"/>
  <c r="I594" i="10"/>
  <c r="K1794" i="10"/>
  <c r="I1794" i="10"/>
  <c r="K201" i="10"/>
  <c r="I201" i="10"/>
  <c r="I798" i="10"/>
  <c r="I699" i="10"/>
  <c r="K699" i="10"/>
  <c r="I2100" i="10"/>
  <c r="K293" i="10"/>
  <c r="I293" i="10"/>
  <c r="K1695" i="10"/>
  <c r="I1695" i="10"/>
  <c r="I996" i="10"/>
  <c r="I99" i="10"/>
  <c r="K99" i="10"/>
  <c r="I1600" i="10"/>
  <c r="K100" i="10"/>
  <c r="I100" i="10"/>
  <c r="K2694" i="10"/>
  <c r="I2694" i="10"/>
  <c r="I2001" i="10"/>
  <c r="I396" i="10"/>
  <c r="K396" i="10"/>
  <c r="K2796" i="10"/>
  <c r="I2796" i="10"/>
  <c r="I1596" i="10"/>
  <c r="I1401" i="10"/>
  <c r="K2399" i="10"/>
  <c r="I2399" i="10"/>
  <c r="I1299" i="10"/>
  <c r="K1299" i="10"/>
  <c r="I2496" i="10"/>
  <c r="K2496" i="10"/>
  <c r="K1394" i="10"/>
  <c r="I1394" i="10"/>
  <c r="K894" i="10"/>
  <c r="I894" i="10"/>
  <c r="K1896" i="10"/>
  <c r="I1896" i="10"/>
  <c r="K2197" i="10"/>
  <c r="I2197" i="10"/>
  <c r="I399" i="10"/>
  <c r="I2799" i="10"/>
  <c r="K2799" i="10"/>
  <c r="I499" i="10"/>
  <c r="K499" i="10"/>
  <c r="K1599" i="10"/>
  <c r="I1599" i="10"/>
  <c r="K1700" i="10"/>
  <c r="I1700" i="10"/>
  <c r="I1796" i="10"/>
  <c r="K1796" i="10"/>
  <c r="K1901" i="10"/>
  <c r="I1901" i="10"/>
  <c r="I2099" i="10"/>
  <c r="K2099" i="10"/>
  <c r="I2101" i="10"/>
  <c r="K2101" i="10"/>
  <c r="I2497" i="10"/>
  <c r="K1193" i="10"/>
  <c r="I1193" i="10"/>
  <c r="K2394" i="10"/>
  <c r="I2394" i="10"/>
  <c r="I1597" i="10"/>
  <c r="K1597" i="10"/>
  <c r="K695" i="10"/>
  <c r="I695" i="10"/>
  <c r="I1593" i="10"/>
  <c r="I1293" i="10"/>
  <c r="K197" i="10"/>
  <c r="I197" i="10"/>
  <c r="K404" i="10"/>
  <c r="I404" i="10"/>
  <c r="I501" i="10"/>
  <c r="K501" i="10"/>
  <c r="I2396" i="10"/>
  <c r="K698" i="10"/>
  <c r="I698" i="10"/>
  <c r="I601" i="10"/>
  <c r="K601" i="10"/>
  <c r="K899" i="10"/>
  <c r="I899" i="10"/>
  <c r="I1598" i="10"/>
  <c r="I795" i="10"/>
  <c r="K795" i="10"/>
  <c r="I1495" i="10"/>
  <c r="K2701" i="10"/>
  <c r="I2701" i="10"/>
  <c r="I1501" i="10"/>
  <c r="I2794" i="10"/>
  <c r="K1795" i="10"/>
  <c r="I1795" i="10"/>
  <c r="K2797" i="10"/>
  <c r="I2797" i="10"/>
  <c r="I2295" i="10"/>
  <c r="K1998" i="10"/>
  <c r="I1998" i="10"/>
  <c r="K901" i="10"/>
  <c r="I901" i="10"/>
  <c r="I1594" i="10"/>
  <c r="K1200" i="10"/>
  <c r="I1200" i="10"/>
  <c r="I1199" i="10"/>
  <c r="K1199" i="10"/>
  <c r="I297" i="10"/>
  <c r="K97" i="10"/>
  <c r="I97" i="10"/>
  <c r="K1500" i="10"/>
  <c r="I1500" i="10"/>
  <c r="I1496" i="10"/>
  <c r="I995" i="10"/>
  <c r="I1498" i="10"/>
  <c r="K1300" i="10"/>
  <c r="I1300" i="10"/>
  <c r="I999" i="10"/>
  <c r="K999" i="10"/>
  <c r="K299" i="10"/>
  <c r="I299" i="10"/>
  <c r="K2097" i="10"/>
  <c r="I2097" i="10"/>
  <c r="K1793" i="10"/>
  <c r="I1793" i="10"/>
  <c r="I1698" i="10"/>
  <c r="K1698" i="10"/>
  <c r="K2297" i="10"/>
  <c r="I2297" i="10"/>
  <c r="I397" i="10"/>
  <c r="K397" i="10"/>
  <c r="I301" i="10"/>
  <c r="I1797" i="10"/>
  <c r="K1797" i="10"/>
  <c r="I1595" i="10"/>
  <c r="K1595" i="10"/>
  <c r="K1196" i="10"/>
  <c r="I1196" i="10"/>
  <c r="K998" i="10"/>
  <c r="I998" i="10"/>
  <c r="K1197" i="10"/>
  <c r="I1197" i="10"/>
  <c r="I1900" i="10"/>
  <c r="K1900" i="10"/>
  <c r="K1899" i="10"/>
  <c r="I1899" i="10"/>
  <c r="I198" i="10"/>
  <c r="K198" i="10"/>
  <c r="K1999" i="10"/>
  <c r="I1999" i="10"/>
  <c r="I200" i="10"/>
  <c r="I1201" i="10"/>
  <c r="I398" i="10"/>
  <c r="I193" i="10"/>
  <c r="I1400" i="10"/>
  <c r="K1400" i="10"/>
  <c r="I1099" i="10"/>
  <c r="I1696" i="10"/>
  <c r="I896" i="10"/>
  <c r="K1395" i="10"/>
  <c r="I1395" i="10"/>
  <c r="I96" i="10"/>
  <c r="I2595" i="10"/>
  <c r="C680" i="26"/>
  <c r="C821" i="26"/>
  <c r="C793" i="26"/>
  <c r="C765" i="26"/>
  <c r="C737" i="26"/>
  <c r="C710" i="26"/>
  <c r="C654" i="26"/>
  <c r="A2667" i="10"/>
  <c r="B2681" i="10"/>
  <c r="B2637" i="10"/>
  <c r="B2673" i="10"/>
  <c r="B2782" i="10"/>
  <c r="B2636" i="10"/>
  <c r="A2659" i="10"/>
  <c r="B2743" i="10"/>
  <c r="A2663" i="10"/>
  <c r="B2625" i="10"/>
  <c r="B2665" i="10"/>
  <c r="A2688" i="10"/>
  <c r="A1546" i="10"/>
  <c r="A1648" i="10"/>
  <c r="A1549" i="10"/>
  <c r="A1647" i="10"/>
  <c r="B2246" i="10"/>
  <c r="B1648" i="10"/>
  <c r="B1649" i="10"/>
  <c r="B1647" i="10"/>
  <c r="B1988" i="10"/>
  <c r="B1904" i="10"/>
  <c r="B1458" i="10"/>
  <c r="A1817" i="10"/>
  <c r="A2204" i="10"/>
  <c r="A2176" i="10"/>
  <c r="A2168" i="10"/>
  <c r="B1269" i="10"/>
  <c r="A1775" i="10"/>
  <c r="B1635" i="10"/>
  <c r="A2184" i="10"/>
  <c r="A1125" i="10"/>
  <c r="A1755" i="10"/>
  <c r="A2282" i="10"/>
  <c r="A1666" i="10"/>
  <c r="A2028" i="10"/>
  <c r="B2460" i="10"/>
  <c r="B2560" i="10" s="1"/>
  <c r="A1923" i="10"/>
  <c r="B1667" i="10"/>
  <c r="B1977" i="10"/>
  <c r="B2459" i="10"/>
  <c r="B2559" i="10" s="1"/>
  <c r="A1085" i="10"/>
  <c r="B1384" i="10"/>
  <c r="A1677" i="10"/>
  <c r="A2180" i="10"/>
  <c r="B1418" i="10"/>
  <c r="B1032" i="10"/>
  <c r="A1531" i="10"/>
  <c r="B2305" i="10"/>
  <c r="B2330" i="10"/>
  <c r="B1263" i="10"/>
  <c r="A1220" i="10"/>
  <c r="A1278" i="10"/>
  <c r="A1258" i="10"/>
  <c r="A1724" i="10"/>
  <c r="A2238" i="10"/>
  <c r="B2172" i="10"/>
  <c r="A2262" i="10"/>
  <c r="A2250" i="10"/>
  <c r="B1450" i="10"/>
  <c r="A1442" i="10"/>
  <c r="A1739" i="10"/>
  <c r="A1756" i="10"/>
  <c r="B1253" i="10"/>
  <c r="A2316" i="10"/>
  <c r="A1254" i="10"/>
  <c r="B971" i="10"/>
  <c r="A2226" i="10"/>
  <c r="A2044" i="10"/>
  <c r="B1442" i="10"/>
  <c r="A1673" i="10"/>
  <c r="A1179" i="10"/>
  <c r="B1422" i="10"/>
  <c r="A1171" i="10"/>
  <c r="A1565" i="10"/>
  <c r="B2180" i="10"/>
  <c r="A1527" i="10"/>
  <c r="A1336" i="10"/>
  <c r="B1631" i="10"/>
  <c r="A2060" i="10"/>
  <c r="B2134" i="10"/>
  <c r="A2118" i="10"/>
  <c r="A2234" i="10"/>
  <c r="B1454" i="10"/>
  <c r="B1975" i="10"/>
  <c r="B1123" i="10"/>
  <c r="A2222" i="10"/>
  <c r="B1668" i="10"/>
  <c r="A2230" i="10"/>
  <c r="A1783" i="10"/>
  <c r="B1245" i="10"/>
  <c r="A1670" i="10"/>
  <c r="A1772" i="10"/>
  <c r="B1562" i="10"/>
  <c r="B2141" i="10"/>
  <c r="A1505" i="10"/>
  <c r="A2040" i="10"/>
  <c r="A1881" i="10"/>
  <c r="B2019" i="10"/>
  <c r="B2152" i="10"/>
  <c r="A1869" i="10"/>
  <c r="A1452" i="10"/>
  <c r="A1535" i="10"/>
  <c r="B1055" i="10"/>
  <c r="B1283" i="10"/>
  <c r="A1674" i="10"/>
  <c r="A1787" i="10"/>
  <c r="A1887" i="10" s="1"/>
  <c r="B926" i="10"/>
  <c r="B2133" i="10"/>
  <c r="B2276" i="10"/>
  <c r="B2366" i="10"/>
  <c r="C681" i="26" l="1"/>
  <c r="C822" i="26"/>
  <c r="C794" i="26"/>
  <c r="C766" i="26"/>
  <c r="C738" i="26"/>
  <c r="C711" i="26"/>
  <c r="C655" i="26"/>
  <c r="B2659" i="10"/>
  <c r="A2767" i="10"/>
  <c r="B2725" i="10"/>
  <c r="B2737" i="10"/>
  <c r="B2660" i="10"/>
  <c r="A2788" i="10"/>
  <c r="A2759" i="10"/>
  <c r="A2763" i="10"/>
  <c r="B2765" i="10"/>
  <c r="B2736" i="10"/>
  <c r="B2773" i="10"/>
  <c r="B2781" i="10"/>
  <c r="A1646" i="10"/>
  <c r="A1649" i="10"/>
  <c r="B1748" i="10"/>
  <c r="B2346" i="10"/>
  <c r="A1748" i="10"/>
  <c r="B1749" i="10"/>
  <c r="A1747" i="10"/>
  <c r="B1747" i="10"/>
  <c r="B2088" i="10"/>
  <c r="B2188" i="10" s="1"/>
  <c r="B2288" i="10" s="1"/>
  <c r="B2388" i="10" s="1"/>
  <c r="B1383" i="10"/>
  <c r="B1155" i="10"/>
  <c r="B2466" i="10"/>
  <c r="B2566" i="10" s="1"/>
  <c r="B2252" i="10"/>
  <c r="A1981" i="10"/>
  <c r="B1662" i="10"/>
  <c r="A1770" i="10"/>
  <c r="B1345" i="10"/>
  <c r="B2004" i="10"/>
  <c r="A2322" i="10"/>
  <c r="B2234" i="10"/>
  <c r="B1731" i="10"/>
  <c r="A1436" i="10"/>
  <c r="A1271" i="10"/>
  <c r="A1279" i="10"/>
  <c r="A1856" i="10"/>
  <c r="A2362" i="10"/>
  <c r="A1358" i="10"/>
  <c r="B2405" i="10"/>
  <c r="B2505" i="10" s="1"/>
  <c r="A2280" i="10"/>
  <c r="A2276" i="10"/>
  <c r="B1558" i="10"/>
  <c r="B2376" i="10"/>
  <c r="B1026" i="10"/>
  <c r="A1552" i="10"/>
  <c r="A1605" i="10"/>
  <c r="A1774" i="10"/>
  <c r="A2330" i="10"/>
  <c r="B1768" i="10"/>
  <c r="B2075" i="10"/>
  <c r="B1542" i="10"/>
  <c r="A2326" i="10"/>
  <c r="A2416" i="10"/>
  <c r="A2516" i="10" s="1"/>
  <c r="B1363" i="10"/>
  <c r="B1132" i="10"/>
  <c r="B1767" i="10"/>
  <c r="A2140" i="10"/>
  <c r="A1839" i="10"/>
  <c r="B2272" i="10"/>
  <c r="A1185" i="10"/>
  <c r="A1766" i="10"/>
  <c r="A2304" i="10"/>
  <c r="B2233" i="10"/>
  <c r="A1635" i="10"/>
  <c r="B2119" i="10"/>
  <c r="B1223" i="10"/>
  <c r="B1522" i="10"/>
  <c r="A1773" i="10"/>
  <c r="B1071" i="10"/>
  <c r="B1353" i="10"/>
  <c r="B1550" i="10"/>
  <c r="A2338" i="10"/>
  <c r="A1378" i="10"/>
  <c r="B1518" i="10"/>
  <c r="A1777" i="10"/>
  <c r="A2284" i="10"/>
  <c r="A1875" i="10"/>
  <c r="A2334" i="10"/>
  <c r="A2160" i="10"/>
  <c r="A1627" i="10"/>
  <c r="A1969" i="10"/>
  <c r="B2241" i="10"/>
  <c r="A1872" i="10"/>
  <c r="A2218" i="10"/>
  <c r="A1665" i="10"/>
  <c r="A1320" i="10"/>
  <c r="B2430" i="10"/>
  <c r="B2530" i="10" s="1"/>
  <c r="A1631" i="10"/>
  <c r="A2128" i="10"/>
  <c r="A2382" i="10"/>
  <c r="B1369" i="10"/>
  <c r="A2144" i="10"/>
  <c r="A1542" i="10"/>
  <c r="A2350" i="10"/>
  <c r="A1824" i="10"/>
  <c r="B1484" i="10"/>
  <c r="B2077" i="10"/>
  <c r="A1225" i="10"/>
  <c r="B1735" i="10"/>
  <c r="A2268" i="10"/>
  <c r="A1883" i="10"/>
  <c r="B1554" i="10"/>
  <c r="B2280" i="10"/>
  <c r="A1354" i="10"/>
  <c r="A2023" i="10"/>
  <c r="A1855" i="10"/>
  <c r="A1917" i="10"/>
  <c r="C682" i="26" l="1"/>
  <c r="C823" i="26"/>
  <c r="C795" i="26"/>
  <c r="C767" i="26"/>
  <c r="C739" i="26"/>
  <c r="C712" i="26"/>
  <c r="C656" i="26"/>
  <c r="B2760" i="10"/>
  <c r="B2630" i="10"/>
  <c r="B2605" i="10"/>
  <c r="B2666" i="10"/>
  <c r="B2759" i="10"/>
  <c r="A2616" i="10"/>
  <c r="A1746" i="10"/>
  <c r="B1849" i="10"/>
  <c r="B2446" i="10"/>
  <c r="B2546" i="10" s="1"/>
  <c r="A1847" i="10"/>
  <c r="A1749" i="10"/>
  <c r="B1847" i="10"/>
  <c r="B1848" i="10"/>
  <c r="A1848" i="10"/>
  <c r="B2488" i="10"/>
  <c r="B2588" i="10" s="1"/>
  <c r="B2341" i="10"/>
  <c r="A2123" i="10"/>
  <c r="A1873" i="10"/>
  <c r="B2333" i="10"/>
  <c r="B1867" i="10"/>
  <c r="A2380" i="10"/>
  <c r="A2081" i="10"/>
  <c r="B2380" i="10"/>
  <c r="A1325" i="10"/>
  <c r="A2482" i="10"/>
  <c r="A2582" i="10" s="1"/>
  <c r="A1765" i="10"/>
  <c r="A1877" i="10"/>
  <c r="A1478" i="10"/>
  <c r="B1323" i="10"/>
  <c r="A1866" i="10"/>
  <c r="A2240" i="10"/>
  <c r="B2175" i="10"/>
  <c r="B1126" i="10"/>
  <c r="A2462" i="10"/>
  <c r="A2562" i="10" s="1"/>
  <c r="A1371" i="10"/>
  <c r="B2104" i="10"/>
  <c r="A1870" i="10"/>
  <c r="A1983" i="10"/>
  <c r="A2368" i="10"/>
  <c r="A1642" i="10"/>
  <c r="A1727" i="10"/>
  <c r="B1622" i="10"/>
  <c r="A1939" i="10"/>
  <c r="B2177" i="10"/>
  <c r="A1924" i="10"/>
  <c r="A2069" i="10"/>
  <c r="A1975" i="10"/>
  <c r="B1171" i="10"/>
  <c r="A2404" i="10"/>
  <c r="A2504" i="10" s="1"/>
  <c r="A2426" i="10"/>
  <c r="A2526" i="10" s="1"/>
  <c r="B1868" i="10"/>
  <c r="B1658" i="10"/>
  <c r="B2334" i="10"/>
  <c r="B2352" i="10"/>
  <c r="B1483" i="10"/>
  <c r="A2017" i="10"/>
  <c r="B1835" i="10"/>
  <c r="B1469" i="10"/>
  <c r="B1618" i="10"/>
  <c r="A2438" i="10"/>
  <c r="A2538" i="10" s="1"/>
  <c r="B1453" i="10"/>
  <c r="A1285" i="10"/>
  <c r="B1463" i="10"/>
  <c r="A1705" i="10"/>
  <c r="A1536" i="10"/>
  <c r="B1445" i="10"/>
  <c r="B1654" i="10"/>
  <c r="A2228" i="10"/>
  <c r="A1420" i="10"/>
  <c r="A2318" i="10"/>
  <c r="A1972" i="10"/>
  <c r="A1987" i="10"/>
  <c r="A2384" i="10"/>
  <c r="A1735" i="10"/>
  <c r="A2430" i="10"/>
  <c r="A2530" i="10" s="1"/>
  <c r="A1874" i="10"/>
  <c r="A1956" i="10"/>
  <c r="A1454" i="10"/>
  <c r="A2450" i="10"/>
  <c r="A2550" i="10" s="1"/>
  <c r="A2244" i="10"/>
  <c r="A1731" i="10"/>
  <c r="A2260" i="10"/>
  <c r="B2372" i="10"/>
  <c r="B1642" i="10"/>
  <c r="B2476" i="10"/>
  <c r="B2576" i="10" s="1"/>
  <c r="A2376" i="10"/>
  <c r="A2422" i="10"/>
  <c r="A2522" i="10" s="1"/>
  <c r="B1762" i="10"/>
  <c r="A1955" i="10"/>
  <c r="B1584" i="10"/>
  <c r="A2434" i="10"/>
  <c r="A2534" i="10" s="1"/>
  <c r="B1650" i="10"/>
  <c r="B2219" i="10"/>
  <c r="B1232" i="10"/>
  <c r="A1652" i="10"/>
  <c r="A1458" i="10"/>
  <c r="A1379" i="10"/>
  <c r="B1831" i="10"/>
  <c r="B1255" i="10"/>
  <c r="C683" i="26" l="1"/>
  <c r="C824" i="26"/>
  <c r="C796" i="26"/>
  <c r="C768" i="26"/>
  <c r="C740" i="26"/>
  <c r="C713" i="26"/>
  <c r="C657" i="26"/>
  <c r="A2638" i="10"/>
  <c r="A2630" i="10"/>
  <c r="A2626" i="10"/>
  <c r="A2604" i="10"/>
  <c r="A2682" i="10"/>
  <c r="B2705" i="10"/>
  <c r="A2662" i="10"/>
  <c r="A2622" i="10"/>
  <c r="A2650" i="10"/>
  <c r="B2688" i="10"/>
  <c r="B2646" i="10"/>
  <c r="A2634" i="10"/>
  <c r="B2676" i="10"/>
  <c r="A2716" i="10"/>
  <c r="B2766" i="10"/>
  <c r="B2730" i="10"/>
  <c r="A1846" i="10"/>
  <c r="B1948" i="10"/>
  <c r="A1947" i="10"/>
  <c r="B1947" i="10"/>
  <c r="A1948" i="10"/>
  <c r="B1949" i="10"/>
  <c r="A1849" i="10"/>
  <c r="A2476" i="10"/>
  <c r="A2576" i="10" s="1"/>
  <c r="A1831" i="10"/>
  <c r="A1974" i="10"/>
  <c r="A2484" i="10"/>
  <c r="A2584" i="10" s="1"/>
  <c r="B2204" i="10"/>
  <c r="A1977" i="10"/>
  <c r="A1865" i="10"/>
  <c r="A2480" i="10"/>
  <c r="A2580" i="10" s="1"/>
  <c r="B2441" i="10"/>
  <c r="B2541" i="10" s="1"/>
  <c r="A1752" i="10"/>
  <c r="A2056" i="10"/>
  <c r="B1355" i="10"/>
  <c r="A1479" i="10"/>
  <c r="B1332" i="10"/>
  <c r="B1718" i="10"/>
  <c r="B1968" i="10"/>
  <c r="B1271" i="10"/>
  <c r="A2340" i="10"/>
  <c r="B1423" i="10"/>
  <c r="B2480" i="10"/>
  <c r="B2580" i="10" s="1"/>
  <c r="B2433" i="10"/>
  <c r="B2533" i="10" s="1"/>
  <c r="B2319" i="10"/>
  <c r="B1931" i="10"/>
  <c r="A1558" i="10"/>
  <c r="B1750" i="10"/>
  <c r="A1554" i="10"/>
  <c r="A2328" i="10"/>
  <c r="B1754" i="10"/>
  <c r="B1545" i="10"/>
  <c r="B1553" i="10"/>
  <c r="B2452" i="10"/>
  <c r="B2552" i="10" s="1"/>
  <c r="A2169" i="10"/>
  <c r="A2468" i="10"/>
  <c r="A2568" i="10" s="1"/>
  <c r="B1684" i="10"/>
  <c r="B1742" i="10"/>
  <c r="A2344" i="10"/>
  <c r="A1636" i="10"/>
  <c r="A1385" i="10"/>
  <c r="A2117" i="10"/>
  <c r="B1758" i="10"/>
  <c r="A1471" i="10"/>
  <c r="A2072" i="10"/>
  <c r="A1805" i="10"/>
  <c r="A1989" i="10" s="1"/>
  <c r="A2089" i="10" s="1"/>
  <c r="A2189" i="10" s="1"/>
  <c r="A2289" i="10" s="1"/>
  <c r="A2389" i="10" s="1"/>
  <c r="B1569" i="10"/>
  <c r="B1722" i="10"/>
  <c r="B2275" i="10"/>
  <c r="A1578" i="10"/>
  <c r="B2472" i="10"/>
  <c r="B2572" i="10" s="1"/>
  <c r="A2418" i="10"/>
  <c r="A2518" i="10" s="1"/>
  <c r="A2024" i="10"/>
  <c r="A1970" i="10"/>
  <c r="A1966" i="10"/>
  <c r="A2181" i="10"/>
  <c r="B1967" i="10"/>
  <c r="A1973" i="10"/>
  <c r="A2223" i="10"/>
  <c r="A1835" i="10"/>
  <c r="A2087" i="10"/>
  <c r="B1563" i="10"/>
  <c r="B1935" i="10"/>
  <c r="B2434" i="10"/>
  <c r="B2534" i="10" s="1"/>
  <c r="A2083" i="10"/>
  <c r="A1425" i="10"/>
  <c r="B1862" i="10"/>
  <c r="A2360" i="10"/>
  <c r="A2055" i="10"/>
  <c r="A1520" i="10"/>
  <c r="B1583" i="10"/>
  <c r="A2075" i="10"/>
  <c r="B2277" i="10"/>
  <c r="A2039" i="10"/>
  <c r="A1827" i="10"/>
  <c r="A1742" i="10"/>
  <c r="B1226" i="10"/>
  <c r="C684" i="26" l="1"/>
  <c r="C825" i="26"/>
  <c r="C797" i="26"/>
  <c r="C769" i="26"/>
  <c r="C741" i="26"/>
  <c r="C714" i="26"/>
  <c r="C658" i="26"/>
  <c r="A2762" i="10"/>
  <c r="B2652" i="10"/>
  <c r="B2680" i="10"/>
  <c r="A2684" i="10"/>
  <c r="A2734" i="10"/>
  <c r="B2788" i="10"/>
  <c r="A2782" i="10"/>
  <c r="B2633" i="10"/>
  <c r="B2776" i="10"/>
  <c r="A2750" i="10"/>
  <c r="A2704" i="10"/>
  <c r="A2730" i="10"/>
  <c r="A2738" i="10"/>
  <c r="A2618" i="10"/>
  <c r="A2668" i="10"/>
  <c r="B2641" i="10"/>
  <c r="A2676" i="10"/>
  <c r="B2634" i="10"/>
  <c r="B2672" i="10"/>
  <c r="A2680" i="10"/>
  <c r="B2746" i="10"/>
  <c r="A2722" i="10"/>
  <c r="A2726" i="10"/>
  <c r="A1946" i="10"/>
  <c r="A1949" i="10"/>
  <c r="B2049" i="10"/>
  <c r="A2047" i="10"/>
  <c r="B2047" i="10"/>
  <c r="A2048" i="10"/>
  <c r="B2048" i="10"/>
  <c r="A2489" i="10"/>
  <c r="A2589" i="10" s="1"/>
  <c r="A1525" i="10"/>
  <c r="A1620" i="10"/>
  <c r="A1935" i="10"/>
  <c r="B2067" i="10"/>
  <c r="B1669" i="10"/>
  <c r="A2444" i="10"/>
  <c r="A2544" i="10" s="1"/>
  <c r="A2428" i="10"/>
  <c r="A2528" i="10" s="1"/>
  <c r="A1654" i="10"/>
  <c r="B2068" i="10"/>
  <c r="B1326" i="10"/>
  <c r="A1927" i="10"/>
  <c r="B1663" i="10"/>
  <c r="A2066" i="10"/>
  <c r="B1784" i="10"/>
  <c r="A1658" i="10"/>
  <c r="B2419" i="10"/>
  <c r="B2519" i="10" s="1"/>
  <c r="A1579" i="10"/>
  <c r="A2156" i="10"/>
  <c r="A1965" i="10"/>
  <c r="B1683" i="10"/>
  <c r="A1842" i="10"/>
  <c r="B1962" i="10"/>
  <c r="A2070" i="10"/>
  <c r="A1571" i="10"/>
  <c r="A2217" i="10"/>
  <c r="A1736" i="10"/>
  <c r="B1842" i="10"/>
  <c r="A2269" i="10"/>
  <c r="B1854" i="10"/>
  <c r="B1523" i="10"/>
  <c r="A2175" i="10"/>
  <c r="A2155" i="10"/>
  <c r="A2323" i="10"/>
  <c r="A1678" i="10"/>
  <c r="B1653" i="10"/>
  <c r="B2031" i="10"/>
  <c r="A2139" i="10"/>
  <c r="B1371" i="10"/>
  <c r="B1818" i="10"/>
  <c r="B1455" i="10"/>
  <c r="A2077" i="10"/>
  <c r="A2183" i="10"/>
  <c r="B2035" i="10"/>
  <c r="A2187" i="10"/>
  <c r="A2281" i="10"/>
  <c r="B2375" i="10"/>
  <c r="B1822" i="10"/>
  <c r="A1905" i="10"/>
  <c r="A1485" i="10"/>
  <c r="B1850" i="10"/>
  <c r="B1432" i="10"/>
  <c r="A1852" i="10"/>
  <c r="A2073" i="10"/>
  <c r="A2440" i="10"/>
  <c r="A2540" i="10" s="1"/>
  <c r="A2074" i="10"/>
  <c r="B2377" i="10"/>
  <c r="A2460" i="10"/>
  <c r="A2560" i="10" s="1"/>
  <c r="A2124" i="10"/>
  <c r="A2172" i="10"/>
  <c r="B1858" i="10"/>
  <c r="B1645" i="10"/>
  <c r="B2304" i="10"/>
  <c r="A1931" i="10"/>
  <c r="C685" i="26" l="1"/>
  <c r="C826" i="26"/>
  <c r="C798" i="26"/>
  <c r="C770" i="26"/>
  <c r="C742" i="26"/>
  <c r="C715" i="26"/>
  <c r="C659" i="26"/>
  <c r="B2741" i="10"/>
  <c r="B2733" i="10"/>
  <c r="A2780" i="10"/>
  <c r="A2784" i="10"/>
  <c r="A2768" i="10"/>
  <c r="A2660" i="10"/>
  <c r="B2734" i="10"/>
  <c r="B2619" i="10"/>
  <c r="A2689" i="10"/>
  <c r="A2776" i="10"/>
  <c r="A2718" i="10"/>
  <c r="A2628" i="10"/>
  <c r="B2772" i="10"/>
  <c r="B2780" i="10"/>
  <c r="A2640" i="10"/>
  <c r="A2644" i="10"/>
  <c r="B2752" i="10"/>
  <c r="A2046" i="10"/>
  <c r="B2147" i="10"/>
  <c r="B2149" i="10"/>
  <c r="A2049" i="10"/>
  <c r="B2148" i="10"/>
  <c r="A2147" i="10"/>
  <c r="A2148" i="10"/>
  <c r="A2031" i="10"/>
  <c r="B1918" i="10"/>
  <c r="A2423" i="10"/>
  <c r="A2523" i="10" s="1"/>
  <c r="A2369" i="10"/>
  <c r="A1679" i="10"/>
  <c r="B1884" i="10"/>
  <c r="B1763" i="10"/>
  <c r="A1754" i="10"/>
  <c r="A1625" i="10"/>
  <c r="B1958" i="10"/>
  <c r="B1532" i="10"/>
  <c r="A2381" i="10"/>
  <c r="B1555" i="10"/>
  <c r="B1471" i="10"/>
  <c r="B2131" i="10"/>
  <c r="A2174" i="10"/>
  <c r="A2283" i="10"/>
  <c r="A2255" i="10"/>
  <c r="A1836" i="10"/>
  <c r="B1783" i="10"/>
  <c r="B2477" i="10"/>
  <c r="B2577" i="10" s="1"/>
  <c r="A2173" i="10"/>
  <c r="B1950" i="10"/>
  <c r="A1585" i="10"/>
  <c r="B1922" i="10"/>
  <c r="A2027" i="10"/>
  <c r="B2168" i="10"/>
  <c r="B2167" i="10"/>
  <c r="A1720" i="10"/>
  <c r="A2272" i="10"/>
  <c r="B2475" i="10"/>
  <c r="B2575" i="10" s="1"/>
  <c r="A2287" i="10"/>
  <c r="A2239" i="10"/>
  <c r="A1778" i="10"/>
  <c r="A2317" i="10"/>
  <c r="B1745" i="10"/>
  <c r="A2224" i="10"/>
  <c r="A1952" i="10"/>
  <c r="A2177" i="10"/>
  <c r="A2275" i="10"/>
  <c r="B1769" i="10"/>
  <c r="A2005" i="10"/>
  <c r="B2135" i="10"/>
  <c r="B1753" i="10"/>
  <c r="B1623" i="10"/>
  <c r="B1954" i="10"/>
  <c r="A2170" i="10"/>
  <c r="A2065" i="10"/>
  <c r="A2256" i="10"/>
  <c r="B1426" i="10"/>
  <c r="B2404" i="10"/>
  <c r="B2504" i="10" s="1"/>
  <c r="B1942" i="10"/>
  <c r="A1671" i="10"/>
  <c r="B2062" i="10"/>
  <c r="A1942" i="10"/>
  <c r="A1758" i="10"/>
  <c r="A2166" i="10"/>
  <c r="A2035" i="10"/>
  <c r="C686" i="26" l="1"/>
  <c r="C827" i="26"/>
  <c r="C799" i="26"/>
  <c r="C771" i="26"/>
  <c r="C743" i="26"/>
  <c r="C716" i="26"/>
  <c r="C660" i="26"/>
  <c r="B2604" i="10"/>
  <c r="A2623" i="10"/>
  <c r="A2740" i="10"/>
  <c r="B2719" i="10"/>
  <c r="A2728" i="10"/>
  <c r="A2789" i="10"/>
  <c r="A2744" i="10"/>
  <c r="A2760" i="10"/>
  <c r="B2677" i="10"/>
  <c r="B2675" i="10"/>
  <c r="A2146" i="10"/>
  <c r="B2248" i="10"/>
  <c r="A2149" i="10"/>
  <c r="B2249" i="10"/>
  <c r="A2247" i="10"/>
  <c r="A2248" i="10"/>
  <c r="B2247" i="10"/>
  <c r="B2054" i="10"/>
  <c r="B1526" i="10"/>
  <c r="A2105" i="10"/>
  <c r="A2375" i="10"/>
  <c r="A2417" i="10"/>
  <c r="A2517" i="10" s="1"/>
  <c r="A1820" i="10"/>
  <c r="A2165" i="10"/>
  <c r="B1723" i="10"/>
  <c r="B2267" i="10"/>
  <c r="A2273" i="10"/>
  <c r="A2383" i="10"/>
  <c r="B1632" i="10"/>
  <c r="B1863" i="10"/>
  <c r="A1779" i="10"/>
  <c r="A2356" i="10"/>
  <c r="A2266" i="10"/>
  <c r="B2162" i="10"/>
  <c r="A2270" i="10"/>
  <c r="A2052" i="10"/>
  <c r="B1845" i="10"/>
  <c r="A1685" i="10"/>
  <c r="B1655" i="10"/>
  <c r="B2018" i="10"/>
  <c r="B1869" i="10"/>
  <c r="A1936" i="10"/>
  <c r="A2274" i="10"/>
  <c r="A2469" i="10"/>
  <c r="A2569" i="10" s="1"/>
  <c r="A2131" i="10"/>
  <c r="A1858" i="10"/>
  <c r="A1771" i="10"/>
  <c r="B2235" i="10"/>
  <c r="A2277" i="10"/>
  <c r="A1878" i="10"/>
  <c r="A2387" i="10"/>
  <c r="B2268" i="10"/>
  <c r="B2050" i="10"/>
  <c r="A2355" i="10"/>
  <c r="B2022" i="10"/>
  <c r="A1854" i="10"/>
  <c r="B1984" i="10"/>
  <c r="B1853" i="10"/>
  <c r="A2324" i="10"/>
  <c r="A2372" i="10"/>
  <c r="A2135" i="10"/>
  <c r="A2042" i="10"/>
  <c r="B2042" i="10"/>
  <c r="A2339" i="10"/>
  <c r="B1571" i="10"/>
  <c r="A2481" i="10"/>
  <c r="A2581" i="10" s="1"/>
  <c r="A1725" i="10"/>
  <c r="A2127" i="10"/>
  <c r="B1883" i="10"/>
  <c r="B2231" i="10"/>
  <c r="B2058" i="10"/>
  <c r="C687" i="26" l="1"/>
  <c r="C828" i="26"/>
  <c r="C800" i="26"/>
  <c r="C772" i="26"/>
  <c r="C744" i="26"/>
  <c r="C717" i="26"/>
  <c r="C661" i="26"/>
  <c r="B2775" i="10"/>
  <c r="A2617" i="10"/>
  <c r="B2704" i="10"/>
  <c r="A2723" i="10"/>
  <c r="B2777" i="10"/>
  <c r="A2681" i="10"/>
  <c r="A2669" i="10"/>
  <c r="A2246" i="10"/>
  <c r="B2347" i="10"/>
  <c r="A2347" i="10"/>
  <c r="B2348" i="10"/>
  <c r="A2348" i="10"/>
  <c r="B2349" i="10"/>
  <c r="A2249" i="10"/>
  <c r="B2158" i="10"/>
  <c r="A2439" i="10"/>
  <c r="A2539" i="10" s="1"/>
  <c r="A2235" i="10"/>
  <c r="A1825" i="10"/>
  <c r="A2487" i="10"/>
  <c r="A2587" i="10" s="1"/>
  <c r="B1983" i="10"/>
  <c r="A1954" i="10"/>
  <c r="A2455" i="10"/>
  <c r="A2555" i="10" s="1"/>
  <c r="B2150" i="10"/>
  <c r="A1958" i="10"/>
  <c r="A2036" i="10"/>
  <c r="A2152" i="10"/>
  <c r="B1671" i="10"/>
  <c r="A2142" i="10"/>
  <c r="A2377" i="10"/>
  <c r="A1785" i="10"/>
  <c r="A2456" i="10"/>
  <c r="A2556" i="10" s="1"/>
  <c r="B1963" i="10"/>
  <c r="A2483" i="10"/>
  <c r="A2583" i="10" s="1"/>
  <c r="B2367" i="10"/>
  <c r="A1920" i="10"/>
  <c r="A2475" i="10"/>
  <c r="A2575" i="10" s="1"/>
  <c r="B1953" i="10"/>
  <c r="A1978" i="10"/>
  <c r="B1755" i="10"/>
  <c r="B2368" i="10"/>
  <c r="B2335" i="10"/>
  <c r="A2265" i="10"/>
  <c r="B2331" i="10"/>
  <c r="A2472" i="10"/>
  <c r="A2572" i="10" s="1"/>
  <c r="A1871" i="10"/>
  <c r="A2366" i="10"/>
  <c r="A2373" i="10"/>
  <c r="A2205" i="10"/>
  <c r="B2084" i="10"/>
  <c r="B2122" i="10"/>
  <c r="A2231" i="10"/>
  <c r="A2374" i="10"/>
  <c r="A2227" i="10"/>
  <c r="B1969" i="10"/>
  <c r="B2118" i="10"/>
  <c r="B1945" i="10"/>
  <c r="A2370" i="10"/>
  <c r="B1732" i="10"/>
  <c r="B1626" i="10"/>
  <c r="B2142" i="10"/>
  <c r="A2424" i="10"/>
  <c r="A2524" i="10" s="1"/>
  <c r="B2262" i="10"/>
  <c r="A1879" i="10"/>
  <c r="B1823" i="10"/>
  <c r="B2154" i="10"/>
  <c r="C688" i="26" l="1"/>
  <c r="C829" i="26"/>
  <c r="C801" i="26"/>
  <c r="C773" i="26"/>
  <c r="C745" i="26"/>
  <c r="C718" i="26"/>
  <c r="C719" i="26"/>
  <c r="C662" i="26"/>
  <c r="C663" i="26"/>
  <c r="A2675" i="10"/>
  <c r="A2687" i="10"/>
  <c r="A2683" i="10"/>
  <c r="A2624" i="10"/>
  <c r="A2639" i="10"/>
  <c r="A2769" i="10"/>
  <c r="A2672" i="10"/>
  <c r="A2656" i="10"/>
  <c r="A2655" i="10"/>
  <c r="A2781" i="10"/>
  <c r="A2717" i="10"/>
  <c r="A2346" i="10"/>
  <c r="B2449" i="10"/>
  <c r="B2549" i="10" s="1"/>
  <c r="B2448" i="10"/>
  <c r="B2548" i="10" s="1"/>
  <c r="A2349" i="10"/>
  <c r="A2448" i="10"/>
  <c r="A2548" i="10" s="1"/>
  <c r="A2447" i="10"/>
  <c r="A2547" i="10" s="1"/>
  <c r="B2447" i="10"/>
  <c r="B2547" i="10" s="1"/>
  <c r="B2362" i="10"/>
  <c r="A1979" i="10"/>
  <c r="B2431" i="10"/>
  <c r="B2531" i="10" s="1"/>
  <c r="B2435" i="10"/>
  <c r="B2535" i="10" s="1"/>
  <c r="B2069" i="10"/>
  <c r="B2184" i="10"/>
  <c r="B2053" i="10"/>
  <c r="B2467" i="10"/>
  <c r="B2567" i="10" s="1"/>
  <c r="A2242" i="10"/>
  <c r="A2058" i="10"/>
  <c r="B2254" i="10"/>
  <c r="A2331" i="10"/>
  <c r="B2242" i="10"/>
  <c r="A2466" i="10"/>
  <c r="A2566" i="10" s="1"/>
  <c r="B1726" i="10"/>
  <c r="A2365" i="10"/>
  <c r="B1771" i="10"/>
  <c r="A2252" i="10"/>
  <c r="B2250" i="10"/>
  <c r="B2083" i="10"/>
  <c r="B1923" i="10"/>
  <c r="B2468" i="10"/>
  <c r="B2568" i="10" s="1"/>
  <c r="B2258" i="10"/>
  <c r="B1832" i="10"/>
  <c r="A2470" i="10"/>
  <c r="A2570" i="10" s="1"/>
  <c r="B2218" i="10"/>
  <c r="A2327" i="10"/>
  <c r="A2474" i="10"/>
  <c r="A2574" i="10" s="1"/>
  <c r="B2222" i="10"/>
  <c r="A2473" i="10"/>
  <c r="A2573" i="10" s="1"/>
  <c r="A1971" i="10"/>
  <c r="A2078" i="10"/>
  <c r="A2136" i="10"/>
  <c r="A2054" i="10"/>
  <c r="A2020" i="10"/>
  <c r="A1885" i="10"/>
  <c r="A1925" i="10"/>
  <c r="A2305" i="10"/>
  <c r="A2477" i="10"/>
  <c r="A2577" i="10" s="1"/>
  <c r="A2335" i="10"/>
  <c r="B2045" i="10"/>
  <c r="B1855" i="10"/>
  <c r="B2063" i="10"/>
  <c r="C689" i="26" l="1"/>
  <c r="C831" i="26"/>
  <c r="C830" i="26"/>
  <c r="C803" i="26"/>
  <c r="C802" i="26"/>
  <c r="C775" i="26"/>
  <c r="C774" i="26"/>
  <c r="C747" i="26"/>
  <c r="C746" i="26"/>
  <c r="A2755" i="10"/>
  <c r="B2647" i="10"/>
  <c r="A2677" i="10"/>
  <c r="A2647" i="10"/>
  <c r="A2739" i="10"/>
  <c r="A2787" i="10"/>
  <c r="A2670" i="10"/>
  <c r="A2775" i="10"/>
  <c r="A2673" i="10"/>
  <c r="B2668" i="10"/>
  <c r="A2756" i="10"/>
  <c r="B2635" i="10"/>
  <c r="A2783" i="10"/>
  <c r="B2667" i="10"/>
  <c r="A2666" i="10"/>
  <c r="A2648" i="10"/>
  <c r="A2674" i="10"/>
  <c r="B2648" i="10"/>
  <c r="B2631" i="10"/>
  <c r="B2649" i="10"/>
  <c r="A2772" i="10"/>
  <c r="A2724" i="10"/>
  <c r="A2446" i="10"/>
  <c r="A2546" i="10" s="1"/>
  <c r="A2449" i="10"/>
  <c r="A2549" i="10" s="1"/>
  <c r="A2405" i="10"/>
  <c r="A2505" i="10" s="1"/>
  <c r="B2322" i="10"/>
  <c r="A2435" i="10"/>
  <c r="A2535" i="10" s="1"/>
  <c r="A1985" i="10"/>
  <c r="A2236" i="10"/>
  <c r="A2178" i="10"/>
  <c r="B1932" i="10"/>
  <c r="A2465" i="10"/>
  <c r="A2565" i="10" s="1"/>
  <c r="A2427" i="10"/>
  <c r="A2527" i="10" s="1"/>
  <c r="B1955" i="10"/>
  <c r="B2318" i="10"/>
  <c r="B1826" i="10"/>
  <c r="A2431" i="10"/>
  <c r="A2531" i="10" s="1"/>
  <c r="B2284" i="10"/>
  <c r="A2071" i="10"/>
  <c r="B2358" i="10"/>
  <c r="B2023" i="10"/>
  <c r="B2350" i="10"/>
  <c r="A2079" i="10"/>
  <c r="A2120" i="10"/>
  <c r="B2183" i="10"/>
  <c r="B1871" i="10"/>
  <c r="B2153" i="10"/>
  <c r="A2352" i="10"/>
  <c r="A2158" i="10"/>
  <c r="B2462" i="10"/>
  <c r="B2562" i="10" s="1"/>
  <c r="A2342" i="10"/>
  <c r="B2169" i="10"/>
  <c r="B2163" i="10"/>
  <c r="A2025" i="10"/>
  <c r="A2154" i="10"/>
  <c r="B2145" i="10"/>
  <c r="B2342" i="10"/>
  <c r="B2354" i="10"/>
  <c r="C690" i="26" l="1"/>
  <c r="C691" i="26"/>
  <c r="A2635" i="10"/>
  <c r="B2662" i="10"/>
  <c r="A2770" i="10"/>
  <c r="B2747" i="10"/>
  <c r="A2627" i="10"/>
  <c r="A2605" i="10"/>
  <c r="B2768" i="10"/>
  <c r="A2747" i="10"/>
  <c r="A2748" i="10"/>
  <c r="A2774" i="10"/>
  <c r="A2665" i="10"/>
  <c r="B2735" i="10"/>
  <c r="B2749" i="10"/>
  <c r="B2748" i="10"/>
  <c r="B2767" i="10"/>
  <c r="A2777" i="10"/>
  <c r="A2766" i="10"/>
  <c r="A2646" i="10"/>
  <c r="B2731" i="10"/>
  <c r="A2773" i="10"/>
  <c r="A2649" i="10"/>
  <c r="A2631" i="10"/>
  <c r="B2245" i="10"/>
  <c r="B2442" i="10"/>
  <c r="B2542" i="10" s="1"/>
  <c r="B2269" i="10"/>
  <c r="B2384" i="10"/>
  <c r="B2263" i="10"/>
  <c r="B2454" i="10"/>
  <c r="B2554" i="10" s="1"/>
  <c r="B2283" i="10"/>
  <c r="B2418" i="10"/>
  <c r="B2518" i="10" s="1"/>
  <c r="B2422" i="10"/>
  <c r="B2522" i="10" s="1"/>
  <c r="A2442" i="10"/>
  <c r="A2542" i="10" s="1"/>
  <c r="B2253" i="10"/>
  <c r="A2220" i="10"/>
  <c r="B2458" i="10"/>
  <c r="B2558" i="10" s="1"/>
  <c r="A2278" i="10"/>
  <c r="A2085" i="10"/>
  <c r="B2450" i="10"/>
  <c r="B2550" i="10" s="1"/>
  <c r="B1926" i="10"/>
  <c r="A2258" i="10"/>
  <c r="A2452" i="10"/>
  <c r="A2552" i="10" s="1"/>
  <c r="B1971" i="10"/>
  <c r="A2179" i="10"/>
  <c r="B2032" i="10"/>
  <c r="B2123" i="10"/>
  <c r="A2171" i="10"/>
  <c r="A2336" i="10"/>
  <c r="A2125" i="10"/>
  <c r="A2254" i="10"/>
  <c r="B2055" i="10"/>
  <c r="B2658" i="10" l="1"/>
  <c r="A2749" i="10"/>
  <c r="A2727" i="10"/>
  <c r="A2652" i="10"/>
  <c r="A2731" i="10"/>
  <c r="B2654" i="10"/>
  <c r="B2642" i="10"/>
  <c r="A2642" i="10"/>
  <c r="A2765" i="10"/>
  <c r="B2762" i="10"/>
  <c r="B2622" i="10"/>
  <c r="B2650" i="10"/>
  <c r="B2618" i="10"/>
  <c r="A2746" i="10"/>
  <c r="A2705" i="10"/>
  <c r="A2735" i="10"/>
  <c r="A2436" i="10"/>
  <c r="A2536" i="10" s="1"/>
  <c r="A2271" i="10"/>
  <c r="B2484" i="10"/>
  <c r="B2584" i="10" s="1"/>
  <c r="B2071" i="10"/>
  <c r="A2358" i="10"/>
  <c r="B2155" i="10"/>
  <c r="A2354" i="10"/>
  <c r="A2225" i="10"/>
  <c r="B2132" i="10"/>
  <c r="A2279" i="10"/>
  <c r="A2320" i="10"/>
  <c r="B2369" i="10"/>
  <c r="B2223" i="10"/>
  <c r="B2026" i="10"/>
  <c r="A2378" i="10"/>
  <c r="B2383" i="10"/>
  <c r="B2345" i="10"/>
  <c r="B2353" i="10"/>
  <c r="B2363" i="10"/>
  <c r="A2185" i="10"/>
  <c r="B2750" i="10" l="1"/>
  <c r="B2742" i="10"/>
  <c r="A2752" i="10"/>
  <c r="B2684" i="10"/>
  <c r="B2718" i="10"/>
  <c r="B2722" i="10"/>
  <c r="A2742" i="10"/>
  <c r="B2758" i="10"/>
  <c r="A2636" i="10"/>
  <c r="B2754" i="10"/>
  <c r="A2285" i="10"/>
  <c r="B2463" i="10"/>
  <c r="B2563" i="10" s="1"/>
  <c r="A2420" i="10"/>
  <c r="A2520" i="10" s="1"/>
  <c r="B2445" i="10"/>
  <c r="B2545" i="10" s="1"/>
  <c r="B2126" i="10"/>
  <c r="A2325" i="10"/>
  <c r="B2255" i="10"/>
  <c r="B2469" i="10"/>
  <c r="B2569" i="10" s="1"/>
  <c r="A2478" i="10"/>
  <c r="A2578" i="10" s="1"/>
  <c r="A2371" i="10"/>
  <c r="B2232" i="10"/>
  <c r="B2323" i="10"/>
  <c r="A2458" i="10"/>
  <c r="A2558" i="10" s="1"/>
  <c r="B2483" i="10"/>
  <c r="B2583" i="10" s="1"/>
  <c r="A2454" i="10"/>
  <c r="A2554" i="10" s="1"/>
  <c r="B2453" i="10"/>
  <c r="B2553" i="10" s="1"/>
  <c r="A2379" i="10"/>
  <c r="B2171" i="10"/>
  <c r="B2683" i="10" l="1"/>
  <c r="B2784" i="10"/>
  <c r="A2658" i="10"/>
  <c r="B2663" i="10"/>
  <c r="A2678" i="10"/>
  <c r="B2645" i="10"/>
  <c r="A2736" i="10"/>
  <c r="A2620" i="10"/>
  <c r="B2653" i="10"/>
  <c r="B2669" i="10"/>
  <c r="A2654" i="10"/>
  <c r="B2423" i="10"/>
  <c r="B2523" i="10" s="1"/>
  <c r="B2271" i="10"/>
  <c r="A2425" i="10"/>
  <c r="A2525" i="10" s="1"/>
  <c r="B2332" i="10"/>
  <c r="A2471" i="10"/>
  <c r="A2571" i="10" s="1"/>
  <c r="B2355" i="10"/>
  <c r="B2226" i="10"/>
  <c r="A2479" i="10"/>
  <c r="A2579" i="10" s="1"/>
  <c r="A2385" i="10"/>
  <c r="A2754" i="10" l="1"/>
  <c r="B2753" i="10"/>
  <c r="B2763" i="10"/>
  <c r="A2679" i="10"/>
  <c r="A2778" i="10"/>
  <c r="B2783" i="10"/>
  <c r="B2623" i="10"/>
  <c r="A2720" i="10"/>
  <c r="A2758" i="10"/>
  <c r="A2671" i="10"/>
  <c r="B2745" i="10"/>
  <c r="B2769" i="10"/>
  <c r="A2625" i="10"/>
  <c r="A2485" i="10"/>
  <c r="A2585" i="10" s="1"/>
  <c r="B2326" i="10"/>
  <c r="B2432" i="10"/>
  <c r="B2532" i="10" s="1"/>
  <c r="B2371" i="10"/>
  <c r="B2455" i="10"/>
  <c r="B2555" i="10" s="1"/>
  <c r="A2771" i="10" l="1"/>
  <c r="A2779" i="10"/>
  <c r="B2632" i="10"/>
  <c r="B2723" i="10"/>
  <c r="A2685" i="10"/>
  <c r="A2725" i="10"/>
  <c r="B2655" i="10"/>
  <c r="B2426" i="10"/>
  <c r="B2526" i="10" s="1"/>
  <c r="B2471" i="10"/>
  <c r="B2571" i="10" s="1"/>
  <c r="B2671" i="10" l="1"/>
  <c r="B2732" i="10"/>
  <c r="B2626" i="10"/>
  <c r="B2755" i="10"/>
  <c r="A2785" i="10"/>
  <c r="B2771" i="10" l="1"/>
  <c r="B2726" i="10"/>
  <c r="H77" i="10" a="1"/>
  <c r="E568" i="10" a="1"/>
  <c r="G2336" i="10" a="1"/>
  <c r="G1947" i="10" a="1"/>
  <c r="G849" i="10" a="1"/>
  <c r="H2407" i="10" a="1"/>
  <c r="F855" i="10" a="1"/>
  <c r="G982" i="10" a="1"/>
  <c r="E848" i="10" a="1"/>
  <c r="F150" i="10" a="1"/>
  <c r="H207" i="10" a="1"/>
  <c r="E2420" i="10" a="1"/>
  <c r="H1863" i="10" a="1"/>
  <c r="H1514" i="10" a="1"/>
  <c r="G1291" i="10" a="1"/>
  <c r="H1144" i="10" a="1"/>
  <c r="E1089" i="10" a="1"/>
  <c r="E72" i="10" a="1"/>
  <c r="G88" i="10" a="1"/>
  <c r="G708" i="10" a="1"/>
  <c r="H2772" i="10" a="1"/>
  <c r="E271" i="10" a="1"/>
  <c r="E1242" i="10" a="1"/>
  <c r="H1247" i="10" a="1"/>
  <c r="E1265" i="10" a="1"/>
  <c r="G2212" i="10" a="1"/>
  <c r="G508" i="10" a="1"/>
  <c r="E1987" i="10" a="1"/>
  <c r="E1339" i="10" a="1"/>
  <c r="G2489" i="10" a="1"/>
  <c r="G2613" i="10" a="1"/>
  <c r="E2734" i="10" a="1"/>
  <c r="E61" i="10" a="1"/>
  <c r="E44" i="10" a="1"/>
  <c r="E2537" i="10" a="1"/>
  <c r="G590" i="10" a="1"/>
  <c r="G647" i="10" a="1"/>
  <c r="G343" i="10" a="1"/>
  <c r="G1581" i="10" a="1"/>
  <c r="G2646" i="10" a="1"/>
  <c r="G2668" i="10" a="1"/>
  <c r="H2288" i="10" a="1"/>
  <c r="H1151" i="10" a="1"/>
  <c r="E2578" i="10" a="1"/>
  <c r="H2588" i="10" a="1"/>
  <c r="E991" i="10" a="1"/>
  <c r="H449" i="10" a="1"/>
  <c r="H2653" i="10" a="1"/>
  <c r="G547" i="10" a="1"/>
  <c r="F2591" i="10" a="1"/>
  <c r="H1619" i="10" a="1"/>
  <c r="E2507" i="10" a="1"/>
  <c r="H2550" i="10" a="1"/>
  <c r="H761" i="10" a="1"/>
  <c r="G707" i="10" a="1"/>
  <c r="H1969" i="10" a="1"/>
  <c r="H1406" i="10" a="1"/>
  <c r="G678" i="10" a="1"/>
  <c r="H714" i="10" a="1"/>
  <c r="H381" i="10" a="1"/>
  <c r="G2776" i="10" a="1"/>
  <c r="E2088" i="10" a="1"/>
  <c r="H390" i="10" a="1"/>
  <c r="G2488" i="10" a="1"/>
  <c r="G1505" i="10" a="1"/>
  <c r="G2182" i="10" a="1"/>
  <c r="H1814" i="10" a="1"/>
  <c r="E2468" i="10" a="1"/>
  <c r="H636" i="10" a="1"/>
  <c r="G63" i="10" a="1"/>
  <c r="H1156" i="10" a="1"/>
  <c r="H2189" i="10" a="1"/>
  <c r="F2192" i="10" a="1"/>
  <c r="H2580" i="10" a="1"/>
  <c r="G737" i="10" a="1"/>
  <c r="E2744" i="10" a="1"/>
  <c r="E2555" i="10" a="1"/>
  <c r="G290" i="10" a="1"/>
  <c r="E1066" i="10" a="1"/>
  <c r="F2687" i="10" a="1"/>
  <c r="H1583" i="10" a="1"/>
  <c r="G2675" i="10" a="1"/>
  <c r="E64" i="10" a="1"/>
  <c r="G989" i="10" a="1"/>
  <c r="E1972" i="10" a="1"/>
  <c r="E1530" i="10" a="1"/>
  <c r="H2349" i="10" a="1"/>
  <c r="F1662" i="10" a="1"/>
  <c r="E2429" i="10" a="1"/>
  <c r="E1908" i="10" a="1"/>
  <c r="H948" i="10" a="1"/>
  <c r="G2269" i="10" a="1"/>
  <c r="G228" i="10" a="1"/>
  <c r="H1827" i="10" a="1"/>
  <c r="H360" i="10" a="1"/>
  <c r="E2513" i="10" a="1"/>
  <c r="F151" i="10" a="1"/>
  <c r="E2577" i="10" a="1"/>
  <c r="H2449" i="10" a="1"/>
  <c r="G220" i="10" a="1"/>
  <c r="H2338" i="10" a="1"/>
  <c r="H69" i="10" a="1"/>
  <c r="G2206" i="10" a="1"/>
  <c r="H2567" i="10" a="1"/>
  <c r="H114" i="10" a="1"/>
  <c r="H309" i="10" a="1"/>
  <c r="F2743" i="10" a="1"/>
  <c r="E2679" i="10" a="1"/>
  <c r="G1114" i="10" a="1"/>
  <c r="H210" i="10" a="1"/>
  <c r="E1431" i="10" a="1"/>
  <c r="G289" i="10" a="1"/>
  <c r="G2747" i="10" a="1"/>
  <c r="G2026" i="10" a="1"/>
  <c r="E2680" i="10" a="1"/>
  <c r="F2555" i="10" a="1"/>
  <c r="G2437" i="10" a="1"/>
  <c r="E2631" i="10" a="1"/>
  <c r="G2620" i="10" a="1"/>
  <c r="H29" i="10" a="1"/>
  <c r="H1335" i="10" a="1"/>
  <c r="F246" i="10" a="1"/>
  <c r="E1673" i="10" a="1"/>
  <c r="G2453" i="10" a="1"/>
  <c r="G2377" i="10" a="1"/>
  <c r="G1860" i="10" a="1"/>
  <c r="E1565" i="10" a="1"/>
  <c r="H2521" i="10" a="1"/>
  <c r="H1515" i="10" a="1"/>
  <c r="F654" i="10" a="1"/>
  <c r="E1049" i="10" a="1"/>
  <c r="H2607" i="10" a="1"/>
  <c r="F2154" i="10" a="1"/>
  <c r="H2688" i="10" a="1"/>
  <c r="H2781" i="10" a="1"/>
  <c r="E2207" i="10" a="1"/>
  <c r="H2622" i="10" a="1"/>
  <c r="H2641" i="10" a="1"/>
  <c r="E2031" i="10" a="1"/>
  <c r="E1738" i="10" a="1"/>
  <c r="G2365" i="10" a="1"/>
  <c r="E2262" i="10" a="1"/>
  <c r="G608" i="10" a="1"/>
  <c r="F2540" i="10" a="1"/>
  <c r="E264" i="10" a="1"/>
  <c r="E979" i="10" a="1"/>
  <c r="E2284" i="10" a="1"/>
  <c r="F891" i="10" a="1"/>
  <c r="G1210" i="10" a="1"/>
  <c r="E1414" i="10" a="1"/>
  <c r="H2748" i="10" a="1"/>
  <c r="H2572" i="10" a="1"/>
  <c r="F134" i="10" a="1"/>
  <c r="H988" i="10" a="1"/>
  <c r="E1241" i="10" a="1"/>
  <c r="G275" i="10" a="1"/>
  <c r="G2644" i="10" a="1"/>
  <c r="G811" i="10" a="1"/>
  <c r="G748" i="10" a="1"/>
  <c r="E2655" i="10" a="1"/>
  <c r="E1727" i="10" a="1"/>
  <c r="H2591" i="10" a="1"/>
  <c r="E1417" i="10" a="1"/>
  <c r="E2638" i="10" a="1"/>
  <c r="G2551" i="10" a="1"/>
  <c r="H1007" i="10" a="1"/>
  <c r="H1706" i="10" a="1"/>
  <c r="E2586" i="10" a="1"/>
  <c r="E341" i="10" a="1"/>
  <c r="H977" i="10" a="1"/>
  <c r="F2691" i="10" a="1"/>
  <c r="E613" i="10" a="1"/>
  <c r="H428" i="10" a="1"/>
  <c r="E2616" i="10" a="1"/>
  <c r="E1856" i="10" a="1"/>
  <c r="E375" i="10" a="1"/>
  <c r="H1212" i="10" a="1"/>
  <c r="G2724" i="10" a="1"/>
  <c r="G2517" i="10" a="1"/>
  <c r="H409" i="10" a="1"/>
  <c r="E986" i="10" a="1"/>
  <c r="E2128" i="10" a="1"/>
  <c r="G92" i="10" a="1"/>
  <c r="G2571" i="10" a="1"/>
  <c r="E510" i="10" a="1"/>
  <c r="G1764" i="10" a="1"/>
  <c r="G2122" i="10" a="1"/>
  <c r="H2110" i="10" a="1"/>
  <c r="E2647" i="10" a="1"/>
  <c r="F792" i="10" a="1"/>
  <c r="G1506" i="10" a="1"/>
  <c r="G2448" i="10" a="1"/>
  <c r="F2554" i="10" a="1"/>
  <c r="E1412" i="10" a="1"/>
  <c r="E2059" i="10" a="1"/>
  <c r="E2721" i="10" a="1"/>
  <c r="H6" i="10" a="1"/>
  <c r="G1512" i="10" a="1"/>
  <c r="E1767" i="10" a="1"/>
  <c r="E691" i="10" a="1"/>
  <c r="F1362" i="10" a="1"/>
  <c r="H2627" i="10" a="1"/>
  <c r="H1164" i="10" a="1"/>
  <c r="E69" i="10" a="1"/>
  <c r="H1764" i="10" a="1"/>
  <c r="H2738" i="10" a="1"/>
  <c r="E15" i="10" a="1"/>
  <c r="H1448" i="10" a="1"/>
  <c r="G2782" i="10" a="1"/>
  <c r="G1263" i="10" a="1"/>
  <c r="E1752" i="10" a="1"/>
  <c r="H2775" i="10" a="1"/>
  <c r="F1492" i="10" a="1"/>
  <c r="H606" i="10" a="1"/>
  <c r="G612" i="10" a="1"/>
  <c r="H2452" i="10" a="1"/>
  <c r="G214" i="10" a="1"/>
  <c r="G1620" i="10" a="1"/>
  <c r="G1391" i="10" a="1"/>
  <c r="G1146" i="10" a="1"/>
  <c r="G2506" i="10" a="1"/>
  <c r="E208" i="10" a="1"/>
  <c r="G2313" i="10" a="1"/>
  <c r="G1847" i="10" a="1"/>
  <c r="G2619" i="10" a="1"/>
  <c r="E2747" i="10" a="1"/>
  <c r="H46" i="10" a="1"/>
  <c r="H2147" i="10" a="1"/>
  <c r="G7" i="10" a="1"/>
  <c r="F963" i="10" a="1"/>
  <c r="E2590" i="10" a="1"/>
  <c r="E2752" i="10" a="1"/>
  <c r="H991" i="10" a="1"/>
  <c r="G2290" i="10" a="1"/>
  <c r="E2758" i="10" a="1"/>
  <c r="E2557" i="10" a="1"/>
  <c r="H283" i="10" a="1"/>
  <c r="F1031" i="10" a="1"/>
  <c r="H2411" i="10" a="1"/>
  <c r="H1035" i="10" a="1"/>
  <c r="G908" i="10" a="1"/>
  <c r="F1904" i="10" a="1"/>
  <c r="G1917" i="10" a="1"/>
  <c r="H2520" i="10" a="1"/>
  <c r="G2570" i="10" a="1"/>
  <c r="G672" i="10" a="1"/>
  <c r="F1850" i="10" a="1"/>
  <c r="E524" i="10" a="1"/>
  <c r="H1757" i="10" a="1"/>
  <c r="E1053" i="10" a="1"/>
  <c r="H2083" i="10" a="1"/>
  <c r="F187" i="10" a="1"/>
  <c r="E244" i="10" a="1"/>
  <c r="G1892" i="10" a="1"/>
  <c r="E904" i="10" a="1"/>
  <c r="F2666" i="10" a="1"/>
  <c r="G492" i="10" a="1"/>
  <c r="E2664" i="10" a="1"/>
  <c r="H1572" i="10" a="1"/>
  <c r="H1738" i="10" a="1"/>
  <c r="G1646" i="10" a="1"/>
  <c r="E2410" i="10" a="1"/>
  <c r="H2311" i="10" a="1"/>
  <c r="G2292" i="10" a="1"/>
  <c r="E1407" i="10" a="1"/>
  <c r="G278" i="10" a="1"/>
  <c r="F2291" i="10" a="1"/>
  <c r="G304" i="10" a="1"/>
  <c r="G615" i="10" a="1"/>
  <c r="E9" i="10" a="1"/>
  <c r="H2107" i="10" a="1"/>
  <c r="H588" i="10" a="1"/>
  <c r="H2344" i="10" a="1"/>
  <c r="F2228" i="10" a="1"/>
  <c r="F831" i="10" a="1"/>
  <c r="E1919" i="10" a="1"/>
  <c r="E1788" i="10" a="1"/>
  <c r="H2304" i="10" a="1"/>
  <c r="H121" i="10" a="1"/>
  <c r="G2277" i="10" a="1"/>
  <c r="E891" i="10" a="1"/>
  <c r="E1313" i="10" a="1"/>
  <c r="H340" i="10" a="1"/>
  <c r="G1006" i="10" a="1"/>
  <c r="E57" i="10" a="1"/>
  <c r="E2053" i="10" a="1"/>
  <c r="E2738" i="10" a="1"/>
  <c r="H2545" i="10" a="1"/>
  <c r="F2655" i="10" a="1"/>
  <c r="F1925" i="10" a="1"/>
  <c r="G2536" i="10" a="1"/>
  <c r="G450" i="10" a="1"/>
  <c r="H881" i="10" a="1"/>
  <c r="E322" i="10" a="1"/>
  <c r="F1146" i="10" a="1"/>
  <c r="G1615" i="10" a="1"/>
  <c r="G57" i="10" a="1"/>
  <c r="E990" i="10" a="1"/>
  <c r="G1065" i="10" a="1"/>
  <c r="G873" i="10" a="1"/>
  <c r="G2544" i="10" a="1"/>
  <c r="H746" i="10" a="1"/>
  <c r="G2526" i="10" a="1"/>
  <c r="G2108" i="10" a="1"/>
  <c r="E2135" i="10" a="1"/>
  <c r="G2727" i="10" a="1"/>
  <c r="G1147" i="10" a="1"/>
  <c r="E342" i="10" a="1"/>
  <c r="E2677" i="10" a="1"/>
  <c r="F2769" i="10" a="1"/>
  <c r="H2708" i="10" a="1"/>
  <c r="E1175" i="10" a="1"/>
  <c r="H233" i="10" a="1"/>
  <c r="E1249" i="10" a="1"/>
  <c r="G2609" i="10" a="1"/>
  <c r="E50" i="10" a="1"/>
  <c r="F925" i="10" a="1"/>
  <c r="F2304" i="10" a="1"/>
  <c r="E728" i="10" a="1"/>
  <c r="F1004" i="10" a="1"/>
  <c r="H346" i="10" a="1"/>
  <c r="H2477" i="10" a="1"/>
  <c r="H389" i="10" a="1"/>
  <c r="E446" i="10" a="1"/>
  <c r="H1749" i="10" a="1"/>
  <c r="G692" i="10" a="1"/>
  <c r="G2643" i="10" a="1"/>
  <c r="E2719" i="10" a="1"/>
  <c r="E547" i="10" a="1"/>
  <c r="H2274" i="10" a="1"/>
  <c r="G2741" i="10" a="1"/>
  <c r="G648" i="10" a="1"/>
  <c r="G2129" i="10" a="1"/>
  <c r="G1374" i="10" a="1"/>
  <c r="E791" i="10" a="1"/>
  <c r="G1618" i="10" a="1"/>
  <c r="E2553" i="10" a="1"/>
  <c r="H1438" i="10" a="1"/>
  <c r="H2014" i="10" a="1"/>
  <c r="H2146" i="10" a="1"/>
  <c r="E1883" i="10" a="1"/>
  <c r="E1990" i="10" a="1"/>
  <c r="H88" i="10" a="1"/>
  <c r="E1892" i="10" a="1"/>
  <c r="H2166" i="10" a="1"/>
  <c r="G606" i="10" a="1"/>
  <c r="E2214" i="10" a="1"/>
  <c r="E2258" i="10" a="1"/>
  <c r="E63" i="10" a="1"/>
  <c r="H414" i="10" a="1"/>
  <c r="G1151" i="10" a="1"/>
  <c r="G1882" i="10" a="1"/>
  <c r="E1448" i="10" a="1"/>
  <c r="G1288" i="10" a="1"/>
  <c r="H1651" i="10" a="1"/>
  <c r="H1591" i="10" a="1"/>
  <c r="H2211" i="10" a="1"/>
  <c r="H1092" i="10" a="1"/>
  <c r="H2373" i="10" a="1"/>
  <c r="G2433" i="10" a="1"/>
  <c r="G224" i="10" a="1"/>
  <c r="H1451" i="10" a="1"/>
  <c r="G1583" i="10" a="1"/>
  <c r="G483" i="10" a="1"/>
  <c r="G1149" i="10" a="1"/>
  <c r="G1547" i="10" a="1"/>
  <c r="E2619" i="10" a="1"/>
  <c r="G1467" i="10" a="1"/>
  <c r="H951" i="10" a="1"/>
  <c r="H165" i="10" a="1"/>
  <c r="F851" i="10" a="1"/>
  <c r="G1815" i="10" a="1"/>
  <c r="H248" i="10" a="1"/>
  <c r="H2137" i="10" a="1"/>
  <c r="H2418" i="10" a="1"/>
  <c r="F972" i="10" a="1"/>
  <c r="G2223" i="10" a="1"/>
  <c r="H2190" i="10" a="1"/>
  <c r="E1532" i="10" a="1"/>
  <c r="E1226" i="10" a="1"/>
  <c r="E641" i="10" a="1"/>
  <c r="G1110" i="10" a="1"/>
  <c r="G90" i="10" a="1"/>
  <c r="G1367" i="10" a="1"/>
  <c r="E2211" i="10" a="1"/>
  <c r="G2626" i="10" a="1"/>
  <c r="H524" i="10" a="1"/>
  <c r="H68" i="10" a="1"/>
  <c r="E134" i="10" a="1"/>
  <c r="G1706" i="10" a="1"/>
  <c r="H688" i="10" a="1"/>
  <c r="H2489" i="10" a="1"/>
  <c r="G2512" i="10" a="1"/>
  <c r="H2551" i="10" a="1"/>
  <c r="G2735" i="10" a="1"/>
  <c r="H546" i="10" a="1"/>
  <c r="E2526" i="10" a="1"/>
  <c r="H2575" i="10" a="1"/>
  <c r="E179" i="10" a="1"/>
  <c r="G2532" i="10" a="1"/>
  <c r="E1411" i="10" a="1"/>
  <c r="G452" i="10" a="1"/>
  <c r="H2609" i="10" a="1"/>
  <c r="E2678" i="10" a="1"/>
  <c r="H1449" i="10" a="1"/>
  <c r="G490" i="10" a="1"/>
  <c r="E1309" i="10" a="1"/>
  <c r="E73" i="10" a="1"/>
  <c r="G962" i="10" a="1"/>
  <c r="G15" i="10" a="1"/>
  <c r="G1156" i="10" a="1"/>
  <c r="G2586" i="10" a="1"/>
  <c r="E2307" i="10" a="1"/>
  <c r="G2213" i="10" a="1"/>
  <c r="H234" i="10" a="1"/>
  <c r="G175" i="10" a="1"/>
  <c r="G2149" i="10" a="1"/>
  <c r="H2584" i="10" a="1"/>
  <c r="E1010" i="10" a="1"/>
  <c r="G2006" i="10" a="1"/>
  <c r="G2759" i="10" a="1"/>
  <c r="H406" i="10" a="1"/>
  <c r="G2723" i="10" a="1"/>
  <c r="G2304" i="10" a="1"/>
  <c r="H1204" i="10" a="1"/>
  <c r="H434" i="10" a="1"/>
  <c r="H2046" i="10" a="1"/>
  <c r="G2021" i="10" a="1"/>
  <c r="H2346" i="10" a="1"/>
  <c r="H2741" i="10" a="1"/>
  <c r="E2685" i="10" a="1"/>
  <c r="G2014" i="10" a="1"/>
  <c r="G1984" i="10" a="1"/>
  <c r="G465" i="10" a="1"/>
  <c r="G2739" i="10" a="1"/>
  <c r="G78" i="10" a="1"/>
  <c r="G449" i="10" a="1"/>
  <c r="E2639" i="10" a="1"/>
  <c r="G779" i="10" a="1"/>
  <c r="E108" i="10" a="1"/>
  <c r="H2206" i="10" a="1"/>
  <c r="G810" i="10" a="1"/>
  <c r="E2084" i="10" a="1"/>
  <c r="E82" i="10" a="1"/>
  <c r="F2516" i="10" a="1"/>
  <c r="H689" i="10" a="1"/>
  <c r="H2786" i="10" a="1"/>
  <c r="E2107" i="10" a="1"/>
  <c r="E1347" i="10" a="1"/>
  <c r="G2681" i="10" a="1"/>
  <c r="F56" i="10" a="1"/>
  <c r="H2792" i="10" a="1"/>
  <c r="H931" i="10" a="1"/>
  <c r="H609" i="10" a="1"/>
  <c r="H739" i="10" a="1"/>
  <c r="E2715" i="10" a="1"/>
  <c r="H2357" i="10" a="1"/>
  <c r="F2556" i="10" a="1"/>
  <c r="H1134" i="10" a="1"/>
  <c r="F1991" i="10" a="1"/>
  <c r="H2336" i="10" a="1"/>
  <c r="H2561" i="10" a="1"/>
  <c r="E2540" i="10" a="1"/>
  <c r="E1209" i="10" a="1"/>
  <c r="E2113" i="10" a="1"/>
  <c r="H1512" i="10" a="1"/>
  <c r="H1646" i="10" a="1"/>
  <c r="E1811" i="10" a="1"/>
  <c r="H83" i="10" a="1"/>
  <c r="E2670" i="10" a="1"/>
  <c r="H2721" i="10" a="1"/>
  <c r="E2541" i="10" a="1"/>
  <c r="E2724" i="10" a="1"/>
  <c r="H2515" i="10" a="1"/>
  <c r="H2209" i="10" a="1"/>
  <c r="E1785" i="10" a="1"/>
  <c r="F91" i="10" a="1"/>
  <c r="H2621" i="10" a="1"/>
  <c r="H1710" i="10" a="1"/>
  <c r="H1289" i="10" a="1"/>
  <c r="E634" i="10" a="1"/>
  <c r="H980" i="10" a="1"/>
  <c r="H407" i="10" a="1"/>
  <c r="E888" i="10" a="1"/>
  <c r="H391" i="10" a="1"/>
  <c r="G2654" i="10" a="1"/>
  <c r="E2534" i="10" a="1"/>
  <c r="G833" i="10" a="1"/>
  <c r="E2709" i="10" a="1"/>
  <c r="H1090" i="10" a="1"/>
  <c r="G1186" i="10" a="1"/>
  <c r="F2546" i="10" a="1"/>
  <c r="H923" i="10" a="1"/>
  <c r="F1440" i="10" a="1"/>
  <c r="E2353" i="10" a="1"/>
  <c r="G2446" i="10" a="1"/>
  <c r="H2111" i="10" a="1"/>
  <c r="E707" i="10" a="1"/>
  <c r="H1312" i="10" a="1"/>
  <c r="H1806" i="10" a="1"/>
  <c r="E1947" i="10" a="1"/>
  <c r="F2088" i="10" a="1"/>
  <c r="H421" i="10" a="1"/>
  <c r="H410" i="10" a="1"/>
  <c r="E1058" i="10" a="1"/>
  <c r="H149" i="10" a="1"/>
  <c r="G2305" i="10" a="1"/>
  <c r="H2658" i="10" a="1"/>
  <c r="H212" i="10" a="1"/>
  <c r="H1249" i="10" a="1"/>
  <c r="H208" i="10" a="1"/>
  <c r="G2750" i="10" a="1"/>
  <c r="E2550" i="10" a="1"/>
  <c r="H1281" i="10" a="1"/>
  <c r="E715" i="10" a="1"/>
  <c r="G1664" i="10" a="1"/>
  <c r="E804" i="10" a="1"/>
  <c r="E2761" i="10" a="1"/>
  <c r="E146" i="10" a="1"/>
  <c r="G73" i="10" a="1"/>
  <c r="E2660" i="10" a="1"/>
  <c r="H2616" i="10" a="1"/>
  <c r="G56" i="10" a="1"/>
  <c r="G506" i="10" a="1"/>
  <c r="E2389" i="10" a="1"/>
  <c r="F87" i="10" a="1"/>
  <c r="E414" i="10" a="1"/>
  <c r="E684" i="10" a="1"/>
  <c r="E1449" i="10" a="1"/>
  <c r="G1254" i="10" a="1"/>
  <c r="H1951" i="10" a="1"/>
  <c r="E2691" i="10" a="1"/>
  <c r="G1067" i="10" a="1"/>
  <c r="G589" i="10" a="1"/>
  <c r="E1612" i="10" a="1"/>
  <c r="H492" i="10" a="1"/>
  <c r="H1109" i="10" a="1"/>
  <c r="E2020" i="10" a="1"/>
  <c r="G2772" i="10" a="1"/>
  <c r="E849" i="10" a="1"/>
  <c r="G1213" i="10" a="1"/>
  <c r="E877" i="10" a="1"/>
  <c r="G2266" i="10" a="1"/>
  <c r="G1959" i="10" a="1"/>
  <c r="E92" i="10" a="1"/>
  <c r="H2114" i="10" a="1"/>
  <c r="H610" i="10" a="1"/>
  <c r="E2716" i="10" a="1"/>
  <c r="F2547" i="10" a="1"/>
  <c r="G2725" i="10" a="1"/>
  <c r="G1548" i="10" a="1"/>
  <c r="H348" i="10" a="1"/>
  <c r="E2189" i="10" a="1"/>
  <c r="E2355" i="10" a="1"/>
  <c r="E1389" i="10" a="1"/>
  <c r="H115" i="10" a="1"/>
  <c r="F492" i="10" a="1"/>
  <c r="G2573" i="10" a="1"/>
  <c r="F405" i="10" a="1"/>
  <c r="H570" i="10" a="1"/>
  <c r="G2046" i="10" a="1"/>
  <c r="E1955" i="10" a="1"/>
  <c r="G812" i="10" a="1"/>
  <c r="E1146" i="10" a="1"/>
  <c r="F425" i="10" a="1"/>
  <c r="E2648" i="10" a="1"/>
  <c r="E1273" i="10" a="1"/>
  <c r="H2682" i="10" a="1"/>
  <c r="E812" i="10" a="1"/>
  <c r="E1889" i="10" a="1"/>
  <c r="F2578" i="10" a="1"/>
  <c r="G243" i="10" a="1"/>
  <c r="E1114" i="10" a="1"/>
  <c r="F2004" i="10" a="1"/>
  <c r="E1275" i="10" a="1"/>
  <c r="G50" i="10" a="1"/>
  <c r="E2511" i="10" a="1"/>
  <c r="G789" i="10" a="1"/>
  <c r="E706" i="10" a="1"/>
  <c r="E2772" i="10" a="1"/>
  <c r="E392" i="10" a="1"/>
  <c r="F592" i="10" a="1"/>
  <c r="E1413" i="10" a="1"/>
  <c r="H2143" i="10" a="1"/>
  <c r="G2309" i="10" a="1"/>
  <c r="E2451" i="10" a="1"/>
  <c r="G2306" i="10" a="1"/>
  <c r="H1379" i="10" a="1"/>
  <c r="E52" i="10" a="1"/>
  <c r="E1619" i="10" a="1"/>
  <c r="H112" i="10" a="1"/>
  <c r="E2784" i="10" a="1"/>
  <c r="F2143" i="10" a="1"/>
  <c r="H441" i="10" a="1"/>
  <c r="E2114" i="10" a="1"/>
  <c r="H946" i="10" a="1"/>
  <c r="G2553" i="10" a="1"/>
  <c r="G1927" i="10" a="1"/>
  <c r="E1374" i="10" a="1"/>
  <c r="H1818" i="10" a="1"/>
  <c r="E8" i="10" a="1"/>
  <c r="G54" i="10" a="1"/>
  <c r="E2621" i="10" a="1"/>
  <c r="G1639" i="10" a="1"/>
  <c r="H815" i="10" a="1"/>
  <c r="E865" i="10" a="1"/>
  <c r="H181" i="10" a="1"/>
  <c r="H2606" i="10" a="1"/>
  <c r="H2128" i="10" a="1"/>
  <c r="F456" i="10" a="1"/>
  <c r="H2637" i="10" a="1"/>
  <c r="G2188" i="10" a="1"/>
  <c r="G305" i="10" a="1"/>
  <c r="F304" i="10" a="1"/>
  <c r="H2282" i="10" a="1"/>
  <c r="H2709" i="10" a="1"/>
  <c r="H1708" i="10" a="1"/>
  <c r="E1705" i="10" a="1"/>
  <c r="E2530" i="10" a="1"/>
  <c r="E1846" i="10" a="1"/>
  <c r="H2723" i="10" a="1"/>
  <c r="H1808" i="10" a="1"/>
  <c r="E792" i="10" a="1"/>
  <c r="F391" i="10" a="1"/>
  <c r="G444" i="10" a="1"/>
  <c r="H690" i="10" a="1"/>
  <c r="F1654" i="10" a="1"/>
  <c r="G791" i="10" a="1"/>
  <c r="H557" i="10" a="1"/>
  <c r="E2571" i="10" a="1"/>
  <c r="F2725" i="10" a="1"/>
  <c r="H2720" i="10" a="1"/>
  <c r="G2774" i="10" a="1"/>
  <c r="G947" i="10" a="1"/>
  <c r="H1507" i="10" a="1"/>
  <c r="E91" i="10" a="1"/>
  <c r="H814" i="10" a="1"/>
  <c r="E511" i="10" a="1"/>
  <c r="G62" i="10" a="1"/>
  <c r="E692" i="10" a="1"/>
  <c r="H1215" i="10" a="1"/>
  <c r="G1939" i="10" a="1"/>
  <c r="F2692" i="10" a="1"/>
  <c r="F62" i="10" a="1"/>
  <c r="F92" i="10" a="1"/>
  <c r="F2631" i="10" a="1"/>
  <c r="F2155" i="10" a="1"/>
  <c r="H558" i="10" a="1"/>
  <c r="E584" i="10" a="1"/>
  <c r="H2755" i="10" a="1"/>
  <c r="E1928" i="10" a="1"/>
  <c r="E106" i="10" a="1"/>
  <c r="H2728" i="10" a="1"/>
  <c r="G33" i="10" a="1"/>
  <c r="G858" i="10" a="1"/>
  <c r="F2755" i="10" a="1"/>
  <c r="H2737" i="10" a="1"/>
  <c r="G53" i="10" a="1"/>
  <c r="G2775" i="10" a="1"/>
  <c r="H2232" i="10" a="1"/>
  <c r="H910" i="10" a="1"/>
  <c r="E149" i="10" a="1"/>
  <c r="H380" i="10" a="1"/>
  <c r="G991" i="10" a="1"/>
  <c r="E2535" i="10" a="1"/>
  <c r="E315" i="10" a="1"/>
  <c r="E2382" i="10" a="1"/>
  <c r="H15" i="10" a="1"/>
  <c r="G1888" i="10" a="1"/>
  <c r="G1610" i="10" a="1"/>
  <c r="H513" i="10" a="1"/>
  <c r="H364" i="10" a="1"/>
  <c r="E2704" i="10" a="1"/>
  <c r="G1677" i="10" a="1"/>
  <c r="F2791" i="10" a="1"/>
  <c r="H911" i="10" a="1"/>
  <c r="G1510" i="10" a="1"/>
  <c r="E484" i="10" a="1"/>
  <c r="E1409" i="10" a="1"/>
  <c r="H1470" i="10" a="1"/>
  <c r="E241" i="10" a="1"/>
  <c r="G2756" i="10" a="1"/>
  <c r="H65" i="10" a="1"/>
  <c r="E2463" i="10" a="1"/>
  <c r="E2791" i="10" a="1"/>
  <c r="G70" i="10" a="1"/>
  <c r="E2528" i="10" a="1"/>
  <c r="E1489" i="10" a="1"/>
  <c r="E2708" i="10" a="1"/>
  <c r="E2306" i="10" a="1"/>
  <c r="E2729" i="10" a="1"/>
  <c r="E1266" i="10" a="1"/>
  <c r="H1088" i="10" a="1"/>
  <c r="F278" i="10" a="1"/>
  <c r="H2525" i="10" a="1"/>
  <c r="E2656" i="10" a="1"/>
  <c r="G1389" i="10" a="1"/>
  <c r="G1534" i="10" a="1"/>
  <c r="E2260" i="10" a="1"/>
  <c r="H2642" i="10" a="1"/>
  <c r="E1432" i="10" a="1"/>
  <c r="E2289" i="10" a="1"/>
  <c r="E509" i="10" a="1"/>
  <c r="H489" i="10" a="1"/>
  <c r="E16" i="10" a="1"/>
  <c r="H2010" i="10" a="1"/>
  <c r="F147" i="10" a="1"/>
  <c r="H372" i="10" a="1"/>
  <c r="E412" i="10" a="1"/>
  <c r="G691" i="10" a="1"/>
  <c r="E1378" i="10" a="1"/>
  <c r="G111" i="10" a="1"/>
  <c r="F575" i="10" a="1"/>
  <c r="E1881" i="10" a="1"/>
  <c r="H2563" i="10" a="1"/>
  <c r="E2711" i="10" a="1"/>
  <c r="G2148" i="10" a="1"/>
  <c r="E2250" i="10" a="1"/>
  <c r="E843" i="10" a="1"/>
  <c r="H1489" i="10" a="1"/>
  <c r="H647" i="10" a="1"/>
  <c r="H676" i="10" a="1"/>
  <c r="H2438" i="10" a="1"/>
  <c r="H2644" i="10" a="1"/>
  <c r="F2750" i="10" a="1"/>
  <c r="G1686" i="10" a="1"/>
  <c r="E1335" i="10" a="1"/>
  <c r="G2770" i="10" a="1"/>
  <c r="E587" i="10" a="1"/>
  <c r="E659" i="10" a="1"/>
  <c r="E640" i="10" a="1"/>
  <c r="E1717" i="10" a="1"/>
  <c r="E83" i="10" a="1"/>
  <c r="G2534" i="10" a="1"/>
  <c r="E2683" i="10" a="1"/>
  <c r="E1034" i="10" a="1"/>
  <c r="H2109" i="10" a="1"/>
  <c r="H1509" i="10" a="1"/>
  <c r="H2445" i="10" a="1"/>
  <c r="H48" i="10" a="1"/>
  <c r="G2474" i="10" a="1"/>
  <c r="E391" i="10" a="1"/>
  <c r="E2671" i="10" a="1"/>
  <c r="E488" i="10" a="1"/>
  <c r="G8" i="10" a="1"/>
  <c r="F2391" i="10" a="1"/>
  <c r="E2450" i="10" a="1"/>
  <c r="F75" i="10" a="1"/>
  <c r="G1749" i="10" a="1"/>
  <c r="H2660" i="10" a="1"/>
  <c r="H2685" i="10" a="1"/>
  <c r="G888" i="10" a="1"/>
  <c r="H265" i="10" a="1"/>
  <c r="E1764" i="10" a="1"/>
  <c r="G1229" i="10" a="1"/>
  <c r="E1091" i="10" a="1"/>
  <c r="G814" i="10" a="1"/>
  <c r="H705" i="10" a="1"/>
  <c r="E862" i="10" a="1"/>
  <c r="G2731" i="10" a="1"/>
  <c r="G2634" i="10" a="1"/>
  <c r="E256" i="10" a="1"/>
  <c r="H889" i="10" a="1"/>
  <c r="H206" i="10" a="1"/>
  <c r="G2686" i="10" a="1"/>
  <c r="H1037" i="10" a="1"/>
  <c r="H1061" i="10" a="1"/>
  <c r="H816" i="10" a="1"/>
  <c r="F2763" i="10" a="1"/>
  <c r="G823" i="10" a="1"/>
  <c r="H2657" i="10" a="1"/>
  <c r="H405" i="10" a="1"/>
  <c r="G446" i="10" a="1"/>
  <c r="H1569" i="10" a="1"/>
  <c r="H1880" i="10" a="1"/>
  <c r="H127" i="10" a="1"/>
  <c r="G2192" i="10" a="1"/>
  <c r="G282" i="10" a="1"/>
  <c r="H310" i="10" a="1"/>
  <c r="F2778" i="10" a="1"/>
  <c r="G2019" i="10" a="1"/>
  <c r="G1574" i="10" a="1"/>
  <c r="G2765" i="10" a="1"/>
  <c r="E1691" i="10" a="1"/>
  <c r="H1130" i="10" a="1"/>
  <c r="H1022" i="10" a="1"/>
  <c r="E2736" i="10" a="1"/>
  <c r="G610" i="10" a="1"/>
  <c r="G1660" i="10" a="1"/>
  <c r="G447" i="10" a="1"/>
  <c r="H464" i="10" a="1"/>
  <c r="H1414" i="10" a="1"/>
  <c r="E1443" i="10" a="1"/>
  <c r="H1310" i="10" a="1"/>
  <c r="H2687" i="10" a="1"/>
  <c r="H2727" i="10" a="1"/>
  <c r="E1864" i="10" a="1"/>
  <c r="H953" i="10" a="1"/>
  <c r="E2612" i="10" a="1"/>
  <c r="G1824" i="10" a="1"/>
  <c r="G315" i="10" a="1"/>
  <c r="E2576" i="10" a="1"/>
  <c r="G409" i="10" a="1"/>
  <c r="E2776" i="10" a="1"/>
  <c r="G2729" i="10" a="1"/>
  <c r="G2257" i="10" a="1"/>
  <c r="E906" i="10" a="1"/>
  <c r="H506" i="10" a="1"/>
  <c r="H2535" i="10" a="1"/>
  <c r="G587" i="10" a="1"/>
  <c r="H2604" i="10" a="1"/>
  <c r="G2388" i="10" a="1"/>
  <c r="F2491" i="10" a="1"/>
  <c r="E1877" i="10" a="1"/>
  <c r="E2314" i="10" a="1"/>
  <c r="E1447" i="10" a="1"/>
  <c r="H2079" i="10" a="1"/>
  <c r="E1247" i="10" a="1"/>
  <c r="H2717" i="10" a="1"/>
  <c r="H1891" i="10" a="1"/>
  <c r="G650" i="10" a="1"/>
  <c r="H2213" i="10" a="1"/>
  <c r="G2588" i="10" a="1"/>
  <c r="H2490" i="10" a="1"/>
  <c r="H2675" i="10" a="1"/>
  <c r="H2650" i="10" a="1"/>
  <c r="E2566" i="10" a="1"/>
  <c r="E214" i="10" a="1"/>
  <c r="H804" i="10" a="1"/>
  <c r="G213" i="10" a="1"/>
  <c r="G511" i="10" a="1"/>
  <c r="E1133" i="10" a="1"/>
  <c r="E2778" i="10" a="1"/>
  <c r="H1115" i="10" a="1"/>
  <c r="E1605" i="10" a="1"/>
  <c r="H2148" i="10" a="1"/>
  <c r="H1592" i="10" a="1"/>
  <c r="F454" i="10" a="1"/>
  <c r="H709" i="10" a="1"/>
  <c r="G638" i="10" a="1"/>
  <c r="G1349" i="10" a="1"/>
  <c r="E1264" i="10" a="1"/>
  <c r="E914" i="10" a="1"/>
  <c r="E1047" i="10" a="1"/>
  <c r="H1008" i="10" a="1"/>
  <c r="G939" i="10" a="1"/>
  <c r="G2509" i="10" a="1"/>
  <c r="E1036" i="10" a="1"/>
  <c r="F2746" i="10" a="1"/>
  <c r="H2673" i="10" a="1"/>
  <c r="G919" i="10" a="1"/>
  <c r="H1276" i="10" a="1"/>
  <c r="F1828" i="10" a="1"/>
  <c r="H491" i="10" a="1"/>
  <c r="E2525" i="10" a="1"/>
  <c r="G2577" i="10" a="1"/>
  <c r="E1766" i="10" a="1"/>
  <c r="G689" i="10" a="1"/>
  <c r="G992" i="10" a="1"/>
  <c r="G2279" i="10" a="1"/>
  <c r="H13" i="10" a="1"/>
  <c r="F1347" i="10" a="1"/>
  <c r="E65" i="10" a="1"/>
  <c r="H1443" i="10" a="1"/>
  <c r="G2565" i="10" a="1"/>
  <c r="E1645" i="10" a="1"/>
  <c r="G406" i="10" a="1"/>
  <c r="H304" i="10" a="1"/>
  <c r="G847" i="10" a="1"/>
  <c r="F2537" i="10" a="1"/>
  <c r="E2391" i="10" a="1"/>
  <c r="H1108" i="10" a="1"/>
  <c r="G2672" i="10" a="1"/>
  <c r="E232" i="10" a="1"/>
  <c r="E683" i="10" a="1"/>
  <c r="E2714" i="10" a="1"/>
  <c r="E215" i="10" a="1"/>
  <c r="E56" i="10" a="1"/>
  <c r="G510" i="10" a="1"/>
  <c r="F1216" i="10" a="1"/>
  <c r="G1915" i="10" a="1"/>
  <c r="H8" i="10" a="1"/>
  <c r="E2514" i="10" a="1"/>
  <c r="G2513" i="10" a="1"/>
  <c r="F2075" i="10" a="1"/>
  <c r="H1328" i="10" a="1"/>
  <c r="G910" i="10" a="1"/>
  <c r="G813" i="10" a="1"/>
  <c r="H1537" i="10" a="1"/>
  <c r="G388" i="10" a="1"/>
  <c r="H1874" i="10" a="1"/>
  <c r="E2543" i="10" a="1"/>
  <c r="H1975" i="10" a="1"/>
  <c r="G1273" i="10" a="1"/>
  <c r="H1889" i="10" a="1"/>
  <c r="E489" i="10" a="1"/>
  <c r="G1145" i="10" a="1"/>
  <c r="G212" i="10" a="1"/>
  <c r="E1875" i="10" a="1"/>
  <c r="E2016" i="10" a="1"/>
  <c r="H649" i="10" a="1"/>
  <c r="G2618" i="10" a="1"/>
  <c r="E912" i="10" a="1"/>
  <c r="G259" i="10" a="1"/>
  <c r="E2630" i="10" a="1"/>
  <c r="G459" i="10" a="1"/>
  <c r="E1868" i="10" a="1"/>
  <c r="F2628" i="10" a="1"/>
  <c r="H2472" i="10" a="1"/>
  <c r="F2792" i="10" a="1"/>
  <c r="E309" i="10" a="1"/>
  <c r="G1872" i="10" a="1"/>
  <c r="E1804" i="10" a="1"/>
  <c r="E1749" i="10" a="1"/>
  <c r="H1791" i="10" a="1"/>
  <c r="H2707" i="10" a="1"/>
  <c r="G2077" i="10" a="1"/>
  <c r="H475" i="10" a="1"/>
  <c r="G154" i="10" a="1"/>
  <c r="G2673" i="10" a="1"/>
  <c r="H892" i="10" a="1"/>
  <c r="E690" i="10" a="1"/>
  <c r="E2324" i="10" a="1"/>
  <c r="G208" i="10" a="1"/>
  <c r="E2509" i="10" a="1"/>
  <c r="E449" i="10" a="1"/>
  <c r="H2546" i="10" a="1"/>
  <c r="H57" i="10" a="1"/>
  <c r="G2569" i="10" a="1"/>
  <c r="H2615" i="10" a="1"/>
  <c r="E2046" i="10" a="1"/>
  <c r="H1080" i="10" a="1"/>
  <c r="G1729" i="10" a="1"/>
  <c r="H1223" i="10" a="1"/>
  <c r="G1454" i="10" a="1"/>
  <c r="H1804" i="10" a="1"/>
  <c r="G2773" i="10" a="1"/>
  <c r="G2043" i="10" a="1"/>
  <c r="F1987" i="10" a="1"/>
  <c r="H467" i="10" a="1"/>
  <c r="E312" i="10" a="1"/>
  <c r="G2319" i="10" a="1"/>
  <c r="G87" i="10" a="1"/>
  <c r="E1406" i="10" a="1"/>
  <c r="E2646" i="10" a="1"/>
  <c r="H1990" i="10" a="1"/>
  <c r="G1346" i="10" a="1"/>
  <c r="F1575" i="10" a="1"/>
  <c r="E1615" i="10" a="1"/>
  <c r="H2726" i="10" a="1"/>
  <c r="G65" i="10" a="1"/>
  <c r="G2580" i="10" a="1"/>
  <c r="E1891" i="10" a="1"/>
  <c r="E606" i="10" a="1"/>
  <c r="H1577" i="10" a="1"/>
  <c r="H2691" i="10" a="1"/>
  <c r="G48" i="10" a="1"/>
  <c r="H2216" i="10" a="1"/>
  <c r="G410" i="10" a="1"/>
  <c r="G2287" i="10" a="1"/>
  <c r="H2538" i="10" a="1"/>
  <c r="E1130" i="10" a="1"/>
  <c r="E292" i="10" a="1"/>
  <c r="E2158" i="10" a="1"/>
  <c r="G664" i="10" a="1"/>
  <c r="E1772" i="10" a="1"/>
  <c r="E1944" i="10" a="1"/>
  <c r="H258" i="10" a="1"/>
  <c r="H692" i="10" a="1"/>
  <c r="G2615" i="10" a="1"/>
  <c r="G60" i="10" a="1"/>
  <c r="G170" i="10" a="1"/>
  <c r="G2011" i="10" a="1"/>
  <c r="H1941" i="10" a="1"/>
  <c r="E724" i="10" a="1"/>
  <c r="E909" i="10" a="1"/>
  <c r="E549" i="10" a="1"/>
  <c r="E1743" i="10" a="1"/>
  <c r="G2389" i="10" a="1"/>
  <c r="G2415" i="10" a="1"/>
  <c r="H2523" i="10" a="1"/>
  <c r="H2214" i="10" a="1"/>
  <c r="G110" i="10" a="1"/>
  <c r="E889" i="10" a="1"/>
  <c r="G1252" i="10" a="1"/>
  <c r="H2773" i="10" a="1"/>
  <c r="E1632" i="10" a="1"/>
  <c r="H9" i="10" a="1"/>
  <c r="G144" i="10" a="1"/>
  <c r="G2053" i="10" a="1"/>
  <c r="G1692" i="10" a="1"/>
  <c r="E821" i="10" a="1"/>
  <c r="E741" i="10" a="1"/>
  <c r="G2131" i="10" a="1"/>
  <c r="G1430" i="10" a="1"/>
  <c r="E340" i="10" a="1"/>
  <c r="G186" i="10" a="1"/>
  <c r="G2623" i="10" a="1"/>
  <c r="G2607" i="10" a="1"/>
  <c r="G1708" i="10" a="1"/>
  <c r="G392" i="10" a="1"/>
  <c r="G1308" i="10" a="1"/>
  <c r="E1663" i="10" a="1"/>
  <c r="H1119" i="10" a="1"/>
  <c r="E915" i="10" a="1"/>
  <c r="G2559" i="10" a="1"/>
  <c r="G1940" i="10" a="1"/>
  <c r="H1532" i="10" a="1"/>
  <c r="H1946" i="10" a="1"/>
  <c r="F2055" i="10" a="1"/>
  <c r="G2342" i="10" a="1"/>
  <c r="G2268" i="10" a="1"/>
  <c r="G39" i="10" a="1"/>
  <c r="E2624" i="10" a="1"/>
  <c r="G909" i="10" a="1"/>
  <c r="G2159" i="10" a="1"/>
  <c r="H2744" i="10" a="1"/>
  <c r="E2587" i="10" a="1"/>
  <c r="G2660" i="10" a="1"/>
  <c r="E1707" i="10" a="1"/>
  <c r="G1975" i="10" a="1"/>
  <c r="E646" i="10" a="1"/>
  <c r="E2291" i="10" a="1"/>
  <c r="G2447" i="10" a="1"/>
  <c r="E1117" i="10" a="1"/>
  <c r="G2670" i="10" a="1"/>
  <c r="H287" i="10" a="1"/>
  <c r="G2751" i="10" a="1"/>
  <c r="E1992" i="10" a="1"/>
  <c r="G2411" i="10" a="1"/>
  <c r="F1804" i="10" a="1"/>
  <c r="G136" i="10" a="1"/>
  <c r="E608" i="10" a="1"/>
  <c r="E1442" i="10" a="1"/>
  <c r="E2657" i="10" a="1"/>
  <c r="H2076" i="10" a="1"/>
  <c r="H1709" i="10" a="1"/>
  <c r="F2392" i="10" a="1"/>
  <c r="G850" i="10" a="1"/>
  <c r="G2312" i="10" a="1"/>
  <c r="H1472" i="10" a="1"/>
  <c r="G471" i="10" a="1"/>
  <c r="G2191" i="10" a="1"/>
  <c r="H504" i="10" a="1"/>
  <c r="G868" i="10" a="1"/>
  <c r="E2764" i="10" a="1"/>
  <c r="H1683" i="10" a="1"/>
  <c r="H2519" i="10" a="1"/>
  <c r="E2775" i="10" a="1"/>
  <c r="E537" i="10" a="1"/>
  <c r="H762" i="10" a="1"/>
  <c r="G1411" i="10" a="1"/>
  <c r="F1516" i="10" a="1"/>
  <c r="G945" i="10" a="1"/>
  <c r="H888" i="10" a="1"/>
  <c r="G2656" i="10" a="1"/>
  <c r="H374" i="10" a="1"/>
  <c r="H1436" i="10" a="1"/>
  <c r="H2537" i="10" a="1"/>
  <c r="E591" i="10" a="1"/>
  <c r="G61" i="10" a="1"/>
  <c r="G2050" i="10" a="1"/>
  <c r="G2662" i="10" a="1"/>
  <c r="G2539" i="10" a="1"/>
  <c r="H2543" i="10" a="1"/>
  <c r="E2510" i="10" a="1"/>
  <c r="H534" i="10" a="1"/>
  <c r="H54" i="10" a="1"/>
  <c r="E2311" i="10" a="1"/>
  <c r="H1363" i="10" a="1"/>
  <c r="G1181" i="10" a="1"/>
  <c r="H652" i="10" a="1"/>
  <c r="F1550" i="10" a="1"/>
  <c r="H612" i="10" a="1"/>
  <c r="E2779" i="10" a="1"/>
  <c r="H2638" i="10" a="1"/>
  <c r="H1382" i="10" a="1"/>
  <c r="G843" i="10" a="1"/>
  <c r="G13" i="10" a="1"/>
  <c r="H72" i="10" a="1"/>
  <c r="H547" i="10" a="1"/>
  <c r="E1807" i="10" a="1"/>
  <c r="H213" i="10" a="1"/>
  <c r="G2758" i="10" a="1"/>
  <c r="G2470" i="10" a="1"/>
  <c r="E1215" i="10" a="1"/>
  <c r="H1589" i="10" a="1"/>
  <c r="G2519" i="10" a="1"/>
  <c r="H92" i="10" a="1"/>
  <c r="E2532" i="10" a="1"/>
  <c r="E180" i="10" a="1"/>
  <c r="H2409" i="10" a="1"/>
  <c r="H2549" i="10" a="1"/>
  <c r="G2614" i="10" a="1"/>
  <c r="G1912" i="10" a="1"/>
  <c r="H1410" i="10" a="1"/>
  <c r="H349" i="10" a="1"/>
  <c r="H1550" i="10" a="1"/>
  <c r="F1337" i="10" a="1"/>
  <c r="G82" i="10" a="1"/>
  <c r="F2640" i="10" a="1"/>
  <c r="H2552" i="10" a="1"/>
  <c r="E307" i="10" a="1"/>
  <c r="G746" i="10" a="1"/>
  <c r="H505" i="10" a="1"/>
  <c r="H2718" i="10" a="1"/>
  <c r="E1348" i="10" a="1"/>
  <c r="G706" i="10" a="1"/>
  <c r="H2320" i="10" a="1"/>
  <c r="E2310" i="10" a="1"/>
  <c r="E2011" i="10" a="1"/>
  <c r="E582" i="10" a="1"/>
  <c r="E1387" i="10" a="1"/>
  <c r="E59" i="10" a="1"/>
  <c r="H2121" i="10" a="1"/>
  <c r="F1943" i="10" a="1"/>
  <c r="G66" i="10" a="1"/>
  <c r="E1380" i="10" a="1"/>
  <c r="G1607" i="10" a="1"/>
  <c r="H1488" i="10" a="1"/>
  <c r="E2422" i="10" a="1"/>
  <c r="G2518" i="10" a="1"/>
  <c r="H204" i="10" a="1"/>
  <c r="E1171" i="10" a="1"/>
  <c r="G2736" i="10" a="1"/>
  <c r="E2506" i="10" a="1"/>
  <c r="E18" i="10" a="1"/>
  <c r="H134" i="10" a="1"/>
  <c r="E390" i="10" a="1"/>
  <c r="E1245" i="10" a="1"/>
  <c r="E1613" i="10" a="1"/>
  <c r="E785" i="10" a="1"/>
  <c r="E716" i="10" a="1"/>
  <c r="G1656" i="10" a="1"/>
  <c r="H2553" i="10" a="1"/>
  <c r="H756" i="10" a="1"/>
  <c r="G1539" i="10" a="1"/>
  <c r="E1140" i="10" a="1"/>
  <c r="E2786" i="10" a="1"/>
  <c r="G659" i="10" a="1"/>
  <c r="H2135" i="10" a="1"/>
  <c r="G2358" i="10" a="1"/>
  <c r="E1563" i="10" a="1"/>
  <c r="H2639" i="10" a="1"/>
  <c r="H2764" i="10" a="1"/>
  <c r="E2727" i="10" a="1"/>
  <c r="H2165" i="10" a="1"/>
  <c r="H32" i="10" a="1"/>
  <c r="H808" i="10" a="1"/>
  <c r="E1781" i="10" a="1"/>
  <c r="G613" i="10" a="1"/>
  <c r="H2631" i="10" a="1"/>
  <c r="H2271" i="10" a="1"/>
  <c r="H2475" i="10" a="1"/>
  <c r="E377" i="10" a="1"/>
  <c r="G1870" i="10" a="1"/>
  <c r="G1108" i="10" a="1"/>
  <c r="H2569" i="10" a="1"/>
  <c r="E222" i="10" a="1"/>
  <c r="E751" i="10" a="1"/>
  <c r="H1071" i="10" a="1"/>
  <c r="H2752" i="10" a="1"/>
  <c r="E2583" i="10" a="1"/>
  <c r="E1620" i="10" a="1"/>
  <c r="H1722" i="10" a="1"/>
  <c r="F2716" i="10" a="1"/>
  <c r="E2751" i="10" a="1"/>
  <c r="H1349" i="10" a="1"/>
  <c r="F1562" i="10" a="1"/>
  <c r="E2412" i="10" a="1"/>
  <c r="H1860" i="10" a="1"/>
  <c r="E432" i="10" a="1"/>
  <c r="E1989" i="10" a="1"/>
  <c r="F1292" i="10" a="1"/>
  <c r="G649" i="10" a="1"/>
  <c r="H2633" i="10" a="1"/>
  <c r="G1777" i="10" a="1"/>
  <c r="H1482" i="10" a="1"/>
  <c r="E1063" i="10" a="1"/>
  <c r="G164" i="10" a="1"/>
  <c r="G1676" i="10" a="1"/>
  <c r="G292" i="10" a="1"/>
  <c r="G1491" i="10" a="1"/>
  <c r="G2025" i="10" a="1"/>
  <c r="H2765" i="10" a="1"/>
  <c r="H2412" i="10" a="1"/>
  <c r="H823" i="10" a="1"/>
  <c r="H2783" i="10" a="1"/>
  <c r="E280" i="10" a="1"/>
  <c r="F63" i="10" a="1"/>
  <c r="H2745" i="10" a="1"/>
  <c r="G2127" i="10" a="1"/>
  <c r="E1218" i="10" a="1"/>
  <c r="H874" i="10" a="1"/>
  <c r="G714" i="10" a="1"/>
  <c r="E648" i="10" a="1"/>
  <c r="G1606" i="10" a="1"/>
  <c r="E714" i="10" a="1"/>
  <c r="E1932" i="10" a="1"/>
  <c r="H825" i="10" a="1"/>
  <c r="E1635" i="10" a="1"/>
  <c r="H1172" i="10" a="1"/>
  <c r="H2779" i="10" a="1"/>
  <c r="F1237" i="10" a="1"/>
  <c r="E685" i="10" a="1"/>
  <c r="E2581" i="10" a="1"/>
  <c r="G2082" i="10" a="1"/>
  <c r="G2281" i="10" a="1"/>
  <c r="G109" i="10" a="1"/>
  <c r="H2713" i="10" a="1"/>
  <c r="G2706" i="10" a="1"/>
  <c r="G9" i="10" a="1"/>
  <c r="E2718" i="10" a="1"/>
  <c r="G2346" i="10" a="1"/>
  <c r="E2290" i="10" a="1"/>
  <c r="G1723" i="10" a="1"/>
  <c r="G2190" i="10" a="1"/>
  <c r="G2217" i="10" a="1"/>
  <c r="H926" i="10" a="1"/>
  <c r="G1211" i="10" a="1"/>
  <c r="G2349" i="10" a="1"/>
  <c r="E2610" i="10" a="1"/>
  <c r="G1509" i="10" a="1"/>
  <c r="H1540" i="10" a="1"/>
  <c r="H246" i="10" a="1"/>
  <c r="H2768" i="10" a="1"/>
  <c r="G588" i="10" a="1"/>
  <c r="G311" i="10" a="1"/>
  <c r="E27" i="10" a="1"/>
  <c r="H2646" i="10" a="1"/>
  <c r="F78" i="10" a="1"/>
  <c r="H1740" i="10" a="1"/>
  <c r="G2616" i="10" a="1"/>
  <c r="G553" i="10" a="1"/>
  <c r="H1111" i="10" a="1"/>
  <c r="H712" i="10" a="1"/>
  <c r="E1212" i="10" a="1"/>
  <c r="E2759" i="10" a="1"/>
  <c r="F2756" i="10" a="1"/>
  <c r="H2544" i="10" a="1"/>
  <c r="F892" i="10" a="1"/>
  <c r="H1559" i="10" a="1"/>
  <c r="E1786" i="10" a="1"/>
  <c r="H110" i="10" a="1"/>
  <c r="E112" i="10" a="1"/>
  <c r="G949" i="10" a="1"/>
  <c r="G2161" i="10" a="1"/>
  <c r="F992" i="10" a="1"/>
  <c r="H1579" i="10" a="1"/>
  <c r="H2212" i="10" a="1"/>
  <c r="G314" i="10" a="1"/>
  <c r="H2268" i="10" a="1"/>
  <c r="H1107" i="10" a="1"/>
  <c r="H1527" i="10" a="1"/>
  <c r="G2761" i="10" a="1"/>
  <c r="H2679" i="10" a="1"/>
  <c r="G1806" i="10" a="1"/>
  <c r="H53" i="10" a="1"/>
  <c r="G312" i="10" a="1"/>
  <c r="E28" i="10" a="1"/>
  <c r="E1329" i="10" a="1"/>
  <c r="G2787" i="10" a="1"/>
  <c r="E2110" i="10" a="1"/>
  <c r="H334" i="10" a="1"/>
  <c r="E1004" i="10" a="1"/>
  <c r="E761" i="10" a="1"/>
  <c r="G1776" i="10" a="1"/>
  <c r="G771" i="10" a="1"/>
  <c r="E2227" i="10" a="1"/>
  <c r="E1761" i="10" a="1"/>
  <c r="G86" i="10" a="1"/>
  <c r="G428" i="10" a="1"/>
  <c r="E1765" i="10" a="1"/>
  <c r="G192" i="10" a="1"/>
  <c r="G2606" i="10" a="1"/>
  <c r="E2625" i="10" a="1"/>
  <c r="E1183" i="10" a="1"/>
  <c r="H87" i="10" a="1"/>
  <c r="H1908" i="10" a="1"/>
  <c r="E988" i="10" a="1"/>
  <c r="E884" i="10" a="1"/>
  <c r="G2530" i="10" a="1"/>
  <c r="F2563" i="10" a="1"/>
  <c r="F192" i="10" a="1"/>
  <c r="H218" i="10" a="1"/>
  <c r="E2008" i="10" a="1"/>
  <c r="E2322" i="10" a="1"/>
  <c r="G2412" i="10" a="1"/>
  <c r="E513" i="10" a="1"/>
  <c r="G1488" i="10" a="1"/>
  <c r="E2750" i="10" a="1"/>
  <c r="G1207" i="10" a="1"/>
  <c r="E1949" i="10" a="1"/>
  <c r="E2658" i="10" a="1"/>
  <c r="H2791" i="10" a="1"/>
  <c r="G2491" i="10" a="1"/>
  <c r="G69" i="10" a="1"/>
  <c r="G940" i="10" a="1"/>
  <c r="H628" i="10" a="1"/>
  <c r="E1346" i="10" a="1"/>
  <c r="G1432" i="10" a="1"/>
  <c r="G2541" i="10" a="1"/>
  <c r="E2216" i="10" a="1"/>
  <c r="E1509" i="10" a="1"/>
  <c r="H1347" i="10" a="1"/>
  <c r="G2156" i="10" a="1"/>
  <c r="G1107" i="10" a="1"/>
  <c r="H444" i="10" a="1"/>
  <c r="G1216" i="10" a="1"/>
  <c r="H1966" i="10" a="1"/>
  <c r="H643" i="10" a="1"/>
  <c r="H1689" i="10" a="1"/>
  <c r="G2246" i="10" a="1"/>
  <c r="G710" i="10" a="1"/>
  <c r="G539" i="10" a="1"/>
  <c r="H1234" i="10" a="1"/>
  <c r="G338" i="10" a="1"/>
  <c r="E114" i="10" a="1"/>
  <c r="H975" i="10" a="1"/>
  <c r="G337" i="10" a="1"/>
  <c r="E2615" i="10" a="1"/>
  <c r="E474" i="10" a="1"/>
  <c r="G1622" i="10" a="1"/>
  <c r="G1730" i="10" a="1"/>
  <c r="E1610" i="10" a="1"/>
  <c r="E1728" i="10" a="1"/>
  <c r="H2530" i="10" a="1"/>
  <c r="F491" i="10" a="1"/>
  <c r="H1607" i="10" a="1"/>
  <c r="H2007" i="10" a="1"/>
  <c r="H947" i="10" a="1"/>
  <c r="G1307" i="10" a="1"/>
  <c r="H1534" i="10" a="1"/>
  <c r="H350" i="10" a="1"/>
  <c r="F663" i="10" a="1"/>
  <c r="H1807" i="10" a="1"/>
  <c r="E2430" i="10" a="1"/>
  <c r="E12" i="10" a="1"/>
  <c r="E2740" i="10" a="1"/>
  <c r="E111" i="10" a="1"/>
  <c r="G958" i="10" a="1"/>
  <c r="E2030" i="10" a="1"/>
  <c r="G574" i="10" a="1"/>
  <c r="H1856" i="10" a="1"/>
  <c r="H1610" i="10" a="1"/>
  <c r="G2784" i="10" a="1"/>
  <c r="G1192" i="10" a="1"/>
  <c r="F2787" i="10" a="1"/>
  <c r="G2142" i="10" a="1"/>
  <c r="H1268" i="10" a="1"/>
  <c r="G1626" i="10" a="1"/>
  <c r="G173" i="10" a="1"/>
  <c r="G2753" i="10" a="1"/>
  <c r="G734" i="10" a="1"/>
  <c r="H1355" i="10" a="1"/>
  <c r="E535" i="10" a="1"/>
  <c r="G1808" i="10" a="1"/>
  <c r="H1048" i="10" a="1"/>
  <c r="E1051" i="10" a="1"/>
  <c r="G1055" i="10" a="1"/>
  <c r="H1988" i="10" a="1"/>
  <c r="G988" i="10" a="1"/>
  <c r="E1847" i="10" a="1"/>
  <c r="G1373" i="10" a="1"/>
  <c r="E2769" i="10" a="1"/>
  <c r="G2157" i="10" a="1"/>
  <c r="E2023" i="10" a="1"/>
  <c r="G313" i="10" a="1"/>
  <c r="E191" i="10" a="1"/>
  <c r="H79" i="10" a="1"/>
  <c r="G2490" i="10" a="1"/>
  <c r="E1024" i="10" a="1"/>
  <c r="G768" i="10" a="1"/>
  <c r="E258" i="10" a="1"/>
  <c r="H2559" i="10" a="1"/>
  <c r="G1507" i="10" a="1"/>
  <c r="F1091" i="10" a="1"/>
  <c r="H1536" i="10" a="1"/>
  <c r="E2733" i="10" a="1"/>
  <c r="H2012" i="10" a="1"/>
  <c r="E2461" i="10" a="1"/>
  <c r="H1950" i="10" a="1"/>
  <c r="H445" i="10" a="1"/>
  <c r="E2270" i="10" a="1"/>
  <c r="H2105" i="10" a="1"/>
  <c r="H644" i="10" a="1"/>
  <c r="H1810" i="10" a="1"/>
  <c r="E1636" i="10" a="1"/>
  <c r="H812" i="10" a="1"/>
  <c r="G716" i="10" a="1"/>
  <c r="E1450" i="10" a="1"/>
  <c r="E747" i="10" a="1"/>
  <c r="G176" i="10" a="1"/>
  <c r="G917" i="10" a="1"/>
  <c r="E2481" i="10" a="1"/>
  <c r="G782" i="10" a="1"/>
  <c r="E354" i="10" a="1"/>
  <c r="E228" i="10" a="1"/>
  <c r="G656" i="10" a="1"/>
  <c r="G1990" i="10" a="1"/>
  <c r="H2761" i="10" a="1"/>
  <c r="H2776" i="10" a="1"/>
  <c r="E1490" i="10" a="1"/>
  <c r="E847" i="10" a="1"/>
  <c r="H37" i="10" a="1"/>
  <c r="H2314" i="10" a="1"/>
  <c r="G792" i="10" a="1"/>
  <c r="H1839" i="10" a="1"/>
  <c r="E2689" i="10" a="1"/>
  <c r="E2082" i="10" a="1"/>
  <c r="G2781" i="10" a="1"/>
  <c r="H254" i="10" a="1"/>
  <c r="G565" i="10" a="1"/>
  <c r="F2575" i="10" a="1"/>
  <c r="E1305" i="10" a="1"/>
  <c r="E413" i="10" a="1"/>
  <c r="F1054" i="10" a="1"/>
  <c r="E245" i="10" a="1"/>
  <c r="G1804" i="10" a="1"/>
  <c r="G387" i="10" a="1"/>
  <c r="H189" i="10" a="1"/>
  <c r="E2634" i="10" a="1"/>
  <c r="H2667" i="10" a="1"/>
  <c r="G2769" i="10" a="1"/>
  <c r="G617" i="10" a="1"/>
  <c r="H38" i="10" a="1"/>
  <c r="H1978" i="10" a="1"/>
  <c r="G669" i="10" a="1"/>
  <c r="G2441" i="10" a="1"/>
  <c r="E1358" i="10" a="1"/>
  <c r="F1350" i="10" a="1"/>
  <c r="F2047" i="10" a="1"/>
  <c r="H111" i="10" a="1"/>
  <c r="F675" i="10" a="1"/>
  <c r="H2719" i="10" a="1"/>
  <c r="E2569" i="10" a="1"/>
  <c r="G2555" i="10" a="1"/>
  <c r="G1569" i="10" a="1"/>
  <c r="E491" i="10" a="1"/>
  <c r="H474" i="10" a="1"/>
  <c r="H290" i="10" a="1"/>
  <c r="E790" i="10" a="1"/>
  <c r="G49" i="10" a="1"/>
  <c r="H2777" i="10" a="1"/>
  <c r="G1011" i="10" a="1"/>
  <c r="G1747" i="10" a="1"/>
  <c r="G2538" i="10" a="1"/>
  <c r="F2646" i="10" a="1"/>
  <c r="G2635" i="10" a="1"/>
  <c r="G743" i="10" a="1"/>
  <c r="H1086" i="10" a="1"/>
  <c r="H1277" i="10" a="1"/>
  <c r="E673" i="10" a="1"/>
  <c r="H1876" i="10" a="1"/>
  <c r="F1437" i="10" a="1"/>
  <c r="E948" i="10" a="1"/>
  <c r="E2654" i="10" a="1"/>
  <c r="G2567" i="10" a="1"/>
  <c r="H2513" i="10" a="1"/>
  <c r="G317" i="10" a="1"/>
  <c r="G1269" i="10" a="1"/>
  <c r="E512" i="10" a="1"/>
  <c r="E808" i="10" a="1"/>
  <c r="E506" i="10" a="1"/>
  <c r="H2676" i="10" a="1"/>
  <c r="G1306" i="10" a="1"/>
  <c r="G2550" i="10" a="1"/>
  <c r="F2569" i="10" a="1"/>
  <c r="G29" i="10" a="1"/>
  <c r="G1612" i="10" a="1"/>
  <c r="E1366" i="10" a="1"/>
  <c r="G1453" i="10" a="1"/>
  <c r="H1308" i="10" a="1"/>
  <c r="G2682" i="10" a="1"/>
  <c r="H1868" i="10" a="1"/>
  <c r="G1511" i="10" a="1"/>
  <c r="F2788" i="10" a="1"/>
  <c r="G306" i="10" a="1"/>
  <c r="H657" i="10" a="1"/>
  <c r="G2225" i="10" a="1"/>
  <c r="F1734" i="10" a="1"/>
  <c r="H1309" i="10" a="1"/>
  <c r="E2249" i="10" a="1"/>
  <c r="E1590" i="10" a="1"/>
  <c r="E13" i="10" a="1"/>
  <c r="H2514" i="10" a="1"/>
  <c r="G946" i="10" a="1"/>
  <c r="E1817" i="10" a="1"/>
  <c r="E2253" i="10" a="1"/>
  <c r="E447" i="10" a="1"/>
  <c r="G1206" i="10" a="1"/>
  <c r="E1410" i="10" a="1"/>
  <c r="H2516" i="10" a="1"/>
  <c r="H1315" i="10" a="1"/>
  <c r="H1314" i="10" a="1"/>
  <c r="G684" i="10" a="1"/>
  <c r="H2681" i="10" a="1"/>
  <c r="E1648" i="10" a="1"/>
  <c r="G1007" i="10" a="1"/>
  <c r="F1043" i="10" a="1"/>
  <c r="G1513" i="10" a="1"/>
  <c r="H2714" i="10" a="1"/>
  <c r="H745" i="10" a="1"/>
  <c r="H879" i="10" a="1"/>
  <c r="H215" i="10" a="1"/>
  <c r="H1138" i="10" a="1"/>
  <c r="H1506" i="10" a="1"/>
  <c r="G2564" i="10" a="1"/>
  <c r="E1251" i="10" a="1"/>
  <c r="E1433" i="10" a="1"/>
  <c r="E1161" i="10" a="1"/>
  <c r="E2549" i="10" a="1"/>
  <c r="G2110" i="10" a="1"/>
  <c r="G348" i="10" a="1"/>
  <c r="H2508" i="10" a="1"/>
  <c r="G1447" i="10" a="1"/>
  <c r="F1059" i="10" a="1"/>
  <c r="E2632" i="10" a="1"/>
  <c r="F791" i="10" a="1"/>
  <c r="G1910" i="10" a="1"/>
  <c r="G288" i="10" a="1"/>
  <c r="H890" i="10" a="1"/>
  <c r="H156" i="10" a="1"/>
  <c r="F1159" i="10" a="1"/>
  <c r="E2672" i="10" a="1"/>
  <c r="E879" i="10" a="1"/>
  <c r="H2439" i="10" a="1"/>
  <c r="H1982" i="10" a="1"/>
  <c r="E1118" i="10" a="1"/>
  <c r="E2449" i="10" a="1"/>
  <c r="E1548" i="10" a="1"/>
  <c r="G1819" i="10" a="1"/>
  <c r="G448" i="10" a="1"/>
  <c r="H748" i="10" a="1"/>
  <c r="H1811" i="10" a="1"/>
  <c r="H1576" i="10" a="1"/>
  <c r="G1031" i="10" a="1"/>
  <c r="E441" i="10" a="1"/>
  <c r="H2058" i="10" a="1"/>
  <c r="E2155" i="10" a="1"/>
  <c r="E324" i="10" a="1"/>
  <c r="H125" i="10" a="1"/>
  <c r="E10" i="10" a="1"/>
  <c r="H2138" i="10" a="1"/>
  <c r="G1228" i="10" a="1"/>
  <c r="H2581" i="10" a="1"/>
  <c r="G147" i="10" a="1"/>
  <c r="E75" i="10" a="1"/>
  <c r="E1812" i="10" a="1"/>
  <c r="F504" i="10" a="1"/>
  <c r="H1713" i="10" a="1"/>
  <c r="E675" i="10" a="1"/>
  <c r="G1814" i="10" a="1"/>
  <c r="H408" i="10" a="1"/>
  <c r="G10" i="10" a="1"/>
  <c r="E247" i="10" a="1"/>
  <c r="E128" i="10" a="1"/>
  <c r="E987" i="10" a="1"/>
  <c r="H740" i="10" a="1"/>
  <c r="E2640" i="10" a="1"/>
  <c r="H1809" i="10" a="1"/>
  <c r="F1375" i="10" a="1"/>
  <c r="H1058" i="10" a="1"/>
  <c r="E626" i="10" a="1"/>
  <c r="H1828" i="10" a="1"/>
  <c r="G1832" i="10" a="1"/>
  <c r="H1588" i="10" a="1"/>
  <c r="G1691" i="10" a="1"/>
  <c r="F2450" i="10" a="1"/>
  <c r="H2359" i="10" a="1"/>
  <c r="F1588" i="10" a="1"/>
  <c r="G990" i="10" a="1"/>
  <c r="H1030" i="10" a="1"/>
  <c r="F955" i="10" a="1"/>
  <c r="G1115" i="10" a="1"/>
  <c r="H1645" i="10" a="1"/>
  <c r="E1511" i="10" a="1"/>
  <c r="E2243" i="10" a="1"/>
  <c r="G1567" i="10" a="1"/>
  <c r="G2690" i="10" a="1"/>
  <c r="H2749" i="10" a="1"/>
  <c r="G1709" i="10" a="1"/>
  <c r="G1460" i="10" a="1"/>
  <c r="G2150" i="10" a="1"/>
  <c r="G2247" i="10" a="1"/>
  <c r="H1446" i="10" a="1"/>
  <c r="G2657" i="10" a="1"/>
  <c r="H1714" i="10" a="1"/>
  <c r="H514" i="10" a="1"/>
  <c r="E2641" i="10" a="1"/>
  <c r="H2442" i="10" a="1"/>
  <c r="E2731" i="10" a="1"/>
  <c r="E2245" i="10" a="1"/>
  <c r="H2064" i="10" a="1"/>
  <c r="E2582" i="10" a="1"/>
  <c r="E2392" i="10" a="1"/>
  <c r="H2692" i="10" a="1"/>
  <c r="H1447" i="10" a="1"/>
  <c r="H824" i="10" a="1"/>
  <c r="F2688" i="10" a="1"/>
  <c r="H1613" i="10" a="1"/>
  <c r="H2643" i="10" a="1"/>
  <c r="E1587" i="10" a="1"/>
  <c r="H1063" i="10" a="1"/>
  <c r="E2563" i="10" a="1"/>
  <c r="G1191" i="10" a="1"/>
  <c r="H1056" i="10" a="1"/>
  <c r="H2754" i="10" a="1"/>
  <c r="H1782" i="10" a="1"/>
  <c r="G64" i="10" a="1"/>
  <c r="G52" i="10" a="1"/>
  <c r="E507" i="10" a="1"/>
  <c r="H579" i="10" a="1"/>
  <c r="E359" i="10" a="1"/>
  <c r="G621" i="10" a="1"/>
  <c r="E2770" i="10" a="1"/>
  <c r="E890" i="10" a="1"/>
  <c r="G2788" i="10" a="1"/>
  <c r="H142" i="10" a="1"/>
  <c r="H244" i="10" a="1"/>
  <c r="E2548" i="10" a="1"/>
  <c r="E2739" i="10" a="1"/>
  <c r="E515" i="10" a="1"/>
  <c r="G1889" i="10" a="1"/>
  <c r="H810" i="10" a="1"/>
  <c r="E379" i="10" a="1"/>
  <c r="H2758" i="10" a="1"/>
  <c r="H1490" i="10" a="1"/>
  <c r="G1614" i="10" a="1"/>
  <c r="E2588" i="10" a="1"/>
  <c r="E1278" i="10" a="1"/>
  <c r="G772" i="10" a="1"/>
  <c r="G2612" i="10" a="1"/>
  <c r="E1523" i="10" a="1"/>
  <c r="G1248" i="10" a="1"/>
  <c r="H1505" i="10" a="1"/>
  <c r="G554" i="10" a="1"/>
  <c r="E1291" i="10" a="1"/>
  <c r="E1916" i="10" a="1"/>
  <c r="G1867" i="10" a="1"/>
  <c r="E2365" i="10" a="1"/>
  <c r="E1046" i="10" a="1"/>
  <c r="H1317" i="10" a="1"/>
  <c r="H661" i="10" a="1"/>
  <c r="H2307" i="10" a="1"/>
  <c r="H1510" i="10" a="1"/>
  <c r="F2754" i="10" a="1"/>
  <c r="G89" i="10" a="1"/>
  <c r="F691" i="10" a="1"/>
  <c r="G2318" i="10" a="1"/>
  <c r="H341" i="10" a="1"/>
  <c r="H219" i="10" a="1"/>
  <c r="G2766" i="10" a="1"/>
  <c r="G578" i="10" a="1"/>
  <c r="G2679" i="10" a="1"/>
  <c r="G806" i="10" a="1"/>
  <c r="G2440" i="10" a="1"/>
  <c r="E213" i="10" a="1"/>
  <c r="H2610" i="10" a="1"/>
  <c r="G1987" i="10" a="1"/>
  <c r="H2587" i="10" a="1"/>
  <c r="H2711" i="10" a="1"/>
  <c r="G2084" i="10" a="1"/>
  <c r="F2116" i="10" a="1"/>
  <c r="E248" i="10" a="1"/>
  <c r="H1707" i="10" a="1"/>
  <c r="G2578" i="10" a="1"/>
  <c r="E1690" i="10" a="1"/>
  <c r="G284" i="10" a="1"/>
  <c r="E786" i="10" a="1"/>
  <c r="G1404" i="10" a="1"/>
  <c r="H1179" i="10" a="1"/>
  <c r="H1419" i="10" a="1"/>
  <c r="F1391" i="10" a="1"/>
  <c r="E649" i="10" a="1"/>
  <c r="H90" i="10" a="1"/>
  <c r="G445" i="10" a="1"/>
  <c r="G2783" i="10" a="1"/>
  <c r="G2713" i="10" a="1"/>
  <c r="E2780" i="10" a="1"/>
  <c r="G2406" i="10" a="1"/>
  <c r="E2091" i="10" a="1"/>
  <c r="G965" i="10" a="1"/>
  <c r="E2754" i="10" a="1"/>
  <c r="H446" i="10" a="1"/>
  <c r="E1792" i="10" a="1"/>
  <c r="E206" i="10" a="1"/>
  <c r="H1915" i="10" a="1"/>
  <c r="G1911" i="10" a="1"/>
  <c r="G1472" i="10" a="1"/>
  <c r="E780" i="10" a="1"/>
  <c r="H2589" i="10" a="1"/>
  <c r="H1224" i="10" a="1"/>
  <c r="H64" i="10" a="1"/>
  <c r="G1812" i="10" a="1"/>
  <c r="E1147" i="10" a="1"/>
  <c r="E380" i="10" a="1"/>
  <c r="G2581" i="10" a="1"/>
  <c r="H2579" i="10" a="1"/>
  <c r="H2047" i="10" a="1"/>
  <c r="E2643" i="10" a="1"/>
  <c r="G1630" i="10" a="1"/>
  <c r="G2141" i="10" a="1"/>
  <c r="E1911" i="10" a="1"/>
  <c r="H2235" i="10" a="1"/>
  <c r="H708" i="10" a="1"/>
  <c r="G2515" i="10" a="1"/>
  <c r="H1904" i="10" a="1"/>
  <c r="G1014" i="10" a="1"/>
  <c r="H2327" i="10" a="1"/>
  <c r="H2313" i="10" a="1"/>
  <c r="H476" i="10" a="1"/>
  <c r="G457" i="10" a="1"/>
  <c r="G223" i="10" a="1"/>
  <c r="H1884" i="10" a="1"/>
  <c r="H771" i="10" a="1"/>
  <c r="G1049" i="10" a="1"/>
  <c r="E1508" i="10" a="1"/>
  <c r="G2106" i="10" a="1"/>
  <c r="E1006" i="10" a="1"/>
  <c r="H2558" i="10" a="1"/>
  <c r="G1189" i="10" a="1"/>
  <c r="F1150" i="10" a="1"/>
  <c r="G81" i="10" a="1"/>
  <c r="H378" i="10" a="1"/>
  <c r="E346" i="10" a="1"/>
  <c r="E550" i="10" a="1"/>
  <c r="E1107" i="10" a="1"/>
  <c r="H2756" i="10" a="1"/>
  <c r="H2108" i="10" a="1"/>
  <c r="H73" i="10" a="1"/>
  <c r="H485" i="10" a="1"/>
  <c r="E2686" i="10" a="1"/>
  <c r="G1426" i="10" a="1"/>
  <c r="H2049" i="10" a="1"/>
  <c r="G904" i="10" a="1"/>
  <c r="H431" i="10" a="1"/>
  <c r="E1692" i="10" a="1"/>
  <c r="E388" i="10" a="1"/>
  <c r="H2712" i="10" a="1"/>
  <c r="G2308" i="10" a="1"/>
  <c r="H847" i="10" a="1"/>
  <c r="H2780" i="10" a="1"/>
  <c r="E574" i="10" a="1"/>
  <c r="G1925" i="10" a="1"/>
  <c r="G2449" i="10" a="1"/>
  <c r="E1912" i="10" a="1"/>
  <c r="G534" i="10" a="1"/>
  <c r="H681" i="10" a="1"/>
  <c r="G609" i="10" a="1"/>
  <c r="H2665" i="10" a="1"/>
  <c r="E1988" i="10" a="1"/>
  <c r="G2057" i="10" a="1"/>
  <c r="E2644" i="10" a="1"/>
  <c r="E1906" i="10" a="1"/>
  <c r="G546" i="10" a="1"/>
  <c r="G1047" i="10" a="1"/>
  <c r="G2208" i="10" a="1"/>
  <c r="H2564" i="10" a="1"/>
  <c r="G1549" i="10" a="1"/>
  <c r="E1887" i="10" a="1"/>
  <c r="H2789" i="10" a="1"/>
  <c r="E2007" i="10" a="1"/>
  <c r="H2628" i="10" a="1"/>
  <c r="H1967" i="10" a="1"/>
  <c r="E1237" i="10" a="1"/>
  <c r="H2389" i="10" a="1"/>
  <c r="H1648" i="10" a="1"/>
  <c r="G2632" i="10" a="1"/>
  <c r="G1904" i="10" a="1"/>
  <c r="H1110" i="10" a="1"/>
  <c r="H2326" i="10" a="1"/>
  <c r="G2561" i="10" a="1"/>
  <c r="E769" i="10" a="1"/>
  <c r="F1192" i="10" a="1"/>
  <c r="F1691" i="10" a="1"/>
  <c r="H1581" i="10" a="1"/>
  <c r="E2338" i="10" a="1"/>
  <c r="E278" i="10" a="1"/>
  <c r="F2531" i="10" a="1"/>
  <c r="E1476" i="10" a="1"/>
  <c r="F1263" i="10" a="1"/>
  <c r="H592" i="10" a="1"/>
  <c r="E348" i="10" a="1"/>
  <c r="E437" i="10" a="1"/>
  <c r="H1606" i="10" a="1"/>
  <c r="H809" i="10" a="1"/>
  <c r="H2534" i="10" a="1"/>
  <c r="E1038" i="10" a="1"/>
  <c r="G2527" i="10" a="1"/>
  <c r="G1013" i="10" a="1"/>
  <c r="G1332" i="10" a="1"/>
  <c r="H261" i="10" a="1"/>
  <c r="E2521" i="10" a="1"/>
  <c r="H1525" i="10" a="1"/>
  <c r="G2733" i="10" a="1"/>
  <c r="H19" i="10" a="1"/>
  <c r="H2309" i="10" a="1"/>
  <c r="G2540" i="10" a="1"/>
  <c r="H1046" i="10" a="1"/>
  <c r="H1070" i="10" a="1"/>
  <c r="E2163" i="10" a="1"/>
  <c r="F162" i="10" a="1"/>
  <c r="H904" i="10" a="1"/>
  <c r="G2762" i="10" a="1"/>
  <c r="E1946" i="10" a="1"/>
  <c r="H1189" i="10" a="1"/>
  <c r="G905" i="10" a="1"/>
  <c r="E2562" i="10" a="1"/>
  <c r="H1209" i="10" a="1"/>
  <c r="E2575" i="10" a="1"/>
  <c r="G512" i="10" a="1"/>
  <c r="F2762" i="10" a="1"/>
  <c r="H607" i="10" a="1"/>
  <c r="E2334" i="10" a="1"/>
  <c r="H1921" i="10" a="1"/>
  <c r="E81" i="10" a="1"/>
  <c r="H2620" i="10" a="1"/>
  <c r="H1557" i="10" a="1"/>
  <c r="G890" i="10" a="1"/>
  <c r="H1018" i="10" a="1"/>
  <c r="H1176" i="10" a="1"/>
  <c r="E947" i="10" a="1"/>
  <c r="G872" i="10" a="1"/>
  <c r="G1475" i="10" a="1"/>
  <c r="H1188" i="10" a="1"/>
  <c r="G2070" i="10" a="1"/>
  <c r="H2767" i="10" a="1"/>
  <c r="F2759" i="10" a="1"/>
  <c r="G725" i="10" a="1"/>
  <c r="E2574" i="10" a="1"/>
  <c r="H1909" i="10" a="1"/>
  <c r="H1777" i="10" a="1"/>
  <c r="F2637" i="10" a="1"/>
  <c r="E1459" i="10" a="1"/>
  <c r="E1359" i="10" a="1"/>
  <c r="H2141" i="10" a="1"/>
  <c r="H2092" i="10" a="1"/>
  <c r="H1290" i="10" a="1"/>
  <c r="E748" i="10" a="1"/>
  <c r="H266" i="10" a="1"/>
  <c r="E1748" i="10" a="1"/>
  <c r="E749" i="10" a="1"/>
  <c r="H2050" i="10" a="1"/>
  <c r="H78" i="10" a="1"/>
  <c r="H2577" i="10" a="1"/>
  <c r="E1948" i="10" a="1"/>
  <c r="H2739" i="10" a="1"/>
  <c r="G2587" i="10" a="1"/>
  <c r="H321" i="10" a="1"/>
  <c r="G146" i="10" a="1"/>
  <c r="H249" i="10" a="1"/>
  <c r="H1812" i="10" a="1"/>
  <c r="E2637" i="10" a="1"/>
  <c r="F1792" i="10" a="1"/>
  <c r="E810" i="10" a="1"/>
  <c r="H1320" i="10" a="1"/>
  <c r="G2154" i="10" a="1"/>
  <c r="H315" i="10" a="1"/>
  <c r="E2783" i="10" a="1"/>
  <c r="G1648" i="10" a="1"/>
  <c r="E1483" i="10" a="1"/>
  <c r="H2743" i="10" a="1"/>
  <c r="G279" i="10" a="1"/>
  <c r="E689" i="10" a="1"/>
  <c r="H1604" i="10" a="1"/>
  <c r="H1907" i="10" a="1"/>
  <c r="H1948" i="10" a="1"/>
  <c r="G1030" i="10" a="1"/>
  <c r="H2264" i="10" a="1"/>
  <c r="H2258" i="10" a="1"/>
  <c r="E2529" i="10" a="1"/>
  <c r="E2622" i="10" a="1"/>
  <c r="E66" i="10" a="1"/>
  <c r="E2592" i="10" a="1"/>
  <c r="H992" i="10" a="1"/>
  <c r="G1190" i="10" a="1"/>
  <c r="E1228" i="10" a="1"/>
  <c r="H1924" i="10" a="1"/>
  <c r="G571" i="10" a="1"/>
  <c r="E22" i="10" a="1"/>
  <c r="H2762" i="10" a="1"/>
  <c r="E1191" i="10" a="1"/>
  <c r="G1515" i="10" a="1"/>
  <c r="H2413" i="10" a="1"/>
  <c r="G2178" i="10" a="1"/>
  <c r="E1349" i="10" a="1"/>
  <c r="H1746" i="10" a="1"/>
  <c r="E2682" i="10" a="1"/>
  <c r="F2659" i="10" a="1"/>
  <c r="G1949" i="10" a="1"/>
  <c r="G688" i="10" a="1"/>
  <c r="E1688" i="10" a="1"/>
  <c r="G2637" i="10" a="1"/>
  <c r="G2013" i="10" a="1"/>
  <c r="H1690" i="10" a="1"/>
  <c r="G1928" i="10" a="1"/>
  <c r="E2246" i="10" a="1"/>
  <c r="H2690" i="10" a="1"/>
  <c r="E1979" i="10" a="1"/>
  <c r="E721" i="10" a="1"/>
  <c r="G2661" i="10" a="1"/>
  <c r="F1487" i="10" a="1"/>
  <c r="E1737" i="10" a="1"/>
  <c r="E2452" i="10" a="1"/>
  <c r="F243" i="10" a="1"/>
  <c r="E542" i="10" a="1"/>
  <c r="H209" i="10" a="1"/>
  <c r="H480" i="10" a="1"/>
  <c r="G148" i="10" a="1"/>
  <c r="E2570" i="10" a="1"/>
  <c r="E2247" i="10" a="1"/>
  <c r="H2509" i="10" a="1"/>
  <c r="E1925" i="10" a="1"/>
  <c r="G1129" i="10" a="1"/>
  <c r="F1334" i="10" a="1"/>
  <c r="F2440" i="10" a="1"/>
  <c r="E1023" i="10" a="1"/>
  <c r="E1219" i="10" a="1"/>
  <c r="G1021" i="10" a="1"/>
  <c r="H317" i="10" a="1"/>
  <c r="H1288" i="10" a="1"/>
  <c r="H2292" i="10" a="1"/>
  <c r="E1525" i="10" a="1"/>
  <c r="E1608" i="10" a="1"/>
  <c r="G1377" i="10" a="1"/>
  <c r="G1536" i="10" a="1"/>
  <c r="E1418" i="10" a="1"/>
  <c r="E2385" i="10" a="1"/>
  <c r="G1255" i="10" a="1"/>
  <c r="G466" i="10" a="1"/>
  <c r="F937" i="10" a="1"/>
  <c r="G161" i="10" a="1"/>
  <c r="E516" i="10" a="1"/>
  <c r="G1829" i="10" a="1"/>
  <c r="E976" i="10" a="1"/>
  <c r="G1361" i="10" a="1"/>
  <c r="H2674" i="10" a="1"/>
  <c r="H867" i="10" a="1"/>
  <c r="E2472" i="10" a="1"/>
  <c r="H1725" i="10" a="1"/>
  <c r="E1773" i="10" a="1"/>
  <c r="G1853" i="10" a="1"/>
  <c r="H2220" i="10" a="1"/>
  <c r="E234" i="10" a="1"/>
  <c r="E2483" i="10" a="1"/>
  <c r="E1444" i="10" a="1"/>
  <c r="H2469" i="10" a="1"/>
  <c r="F1546" i="10" a="1"/>
  <c r="E816" i="10" a="1"/>
  <c r="G1983" i="10" a="1"/>
  <c r="H2455" i="10" a="1"/>
  <c r="E139" i="10" a="1"/>
  <c r="G239" i="10" a="1"/>
  <c r="G2671" i="10" a="1"/>
  <c r="G2585" i="10" a="1"/>
  <c r="G1553" i="10" a="1"/>
  <c r="H1890" i="10" a="1"/>
  <c r="F2363" i="10" a="1"/>
  <c r="G138" i="10" a="1"/>
  <c r="E2741" i="10" a="1"/>
  <c r="H1052" i="10" a="1"/>
  <c r="E2629" i="10" a="1"/>
  <c r="G2049" i="10" a="1"/>
  <c r="E1039" i="10" a="1"/>
  <c r="E2220" i="10" a="1"/>
  <c r="E2304" i="10" a="1"/>
  <c r="G105" i="10" a="1"/>
  <c r="H1171" i="10" a="1"/>
  <c r="E1836" i="10" a="1"/>
  <c r="H608" i="10" a="1"/>
  <c r="H1870" i="10" a="1"/>
  <c r="H583" i="10" a="1"/>
  <c r="H2677" i="10" a="1"/>
  <c r="H853" i="10" a="1"/>
  <c r="G2205" i="10" a="1"/>
  <c r="H311" i="10" a="1"/>
  <c r="E2323" i="10" a="1"/>
  <c r="H2157" i="10" a="1"/>
  <c r="G38" i="10" a="1"/>
  <c r="E607" i="10" a="1"/>
  <c r="H1727" i="10" a="1"/>
  <c r="G41" i="10" a="1"/>
  <c r="F546" i="10" a="1"/>
  <c r="G920" i="10" a="1"/>
  <c r="G2181" i="10" a="1"/>
  <c r="H481" i="10" a="1"/>
  <c r="G1850" i="10" a="1"/>
  <c r="G513" i="10" a="1"/>
  <c r="H2132" i="10" a="1"/>
  <c r="E1465" i="10" a="1"/>
  <c r="H2323" i="10" a="1"/>
  <c r="E255" i="10" a="1"/>
  <c r="E2519" i="10" a="1"/>
  <c r="E333" i="10" a="1"/>
  <c r="G2364" i="10" a="1"/>
  <c r="E645" i="10" a="1"/>
  <c r="G1086" i="10" a="1"/>
  <c r="F916" i="10" a="1"/>
  <c r="H780" i="10" a="1"/>
  <c r="E1315" i="10" a="1"/>
  <c r="G749" i="10" a="1"/>
  <c r="E1330" i="10" a="1"/>
  <c r="G238" i="10" a="1"/>
  <c r="G549" i="10" a="1"/>
  <c r="E644" i="10" a="1"/>
  <c r="H337" i="10" a="1"/>
  <c r="E2013" i="10" a="1"/>
  <c r="H1182" i="10" a="1"/>
  <c r="H1466" i="10" a="1"/>
  <c r="F288" i="10" a="1"/>
  <c r="E1014" i="10" a="1"/>
  <c r="H576" i="10" a="1"/>
  <c r="H1313" i="10" a="1"/>
  <c r="E2170" i="10" a="1"/>
  <c r="E227" i="10" a="1"/>
  <c r="G1417" i="10" a="1"/>
  <c r="H2517" i="10" a="1"/>
  <c r="H2710" i="10" a="1"/>
  <c r="E639" i="10" a="1"/>
  <c r="E1035" i="10" a="1"/>
  <c r="G462" i="10" a="1"/>
  <c r="F2046" i="10" a="1"/>
  <c r="G2115" i="10" a="1"/>
  <c r="E1667" i="10" a="1"/>
  <c r="G1032" i="10" a="1"/>
  <c r="G2562" i="10" a="1"/>
  <c r="H430" i="10" a="1"/>
  <c r="F266" i="10" a="1"/>
  <c r="F1116" i="10" a="1"/>
  <c r="F550" i="10" a="1"/>
  <c r="H1031" i="10" a="1"/>
  <c r="G2285" i="10" a="1"/>
  <c r="E328" i="10" a="1"/>
  <c r="G1906" i="10" a="1"/>
  <c r="G106" i="10" a="1"/>
  <c r="G1089" i="10" a="1"/>
  <c r="E880" i="10" a="1"/>
  <c r="G808" i="10" a="1"/>
  <c r="F2172" i="10" a="1"/>
  <c r="E1546" i="10" a="1"/>
  <c r="E119" i="10" a="1"/>
  <c r="G327" i="10" a="1"/>
  <c r="H1568" i="10" a="1"/>
  <c r="G307" i="10" a="1"/>
  <c r="G1357" i="10" a="1"/>
  <c r="G1458" i="10" a="1"/>
  <c r="G383" i="10" a="1"/>
  <c r="E254" i="10" a="1"/>
  <c r="E527" i="10" a="1"/>
  <c r="F1504" i="10" a="1"/>
  <c r="H2505" i="10" a="1"/>
  <c r="H587" i="10" a="1"/>
  <c r="H2425" i="10" a="1"/>
  <c r="H1854" i="10" a="1"/>
  <c r="H2337" i="10" a="1"/>
  <c r="E310" i="10" a="1"/>
  <c r="E376" i="10" a="1"/>
  <c r="H1077" i="10" a="1"/>
  <c r="F2175" i="10" a="1"/>
  <c r="F331" i="10" a="1"/>
  <c r="E1471" i="10" a="1"/>
  <c r="H805" i="10" a="1"/>
  <c r="E2116" i="10" a="1"/>
  <c r="G1767" i="10" a="1"/>
  <c r="H1152" i="10" a="1"/>
  <c r="H2671" i="10" a="1"/>
  <c r="H967" i="10" a="1"/>
  <c r="E738" i="10" a="1"/>
  <c r="H2030" i="10" a="1"/>
  <c r="G2404" i="10" a="1"/>
  <c r="E2136" i="10" a="1"/>
  <c r="G2256" i="10" a="1"/>
  <c r="G763" i="10" a="1"/>
  <c r="H1208" i="10" a="1"/>
  <c r="E1284" i="10" a="1"/>
  <c r="H2576" i="10" a="1"/>
  <c r="H1965" i="10" a="1"/>
  <c r="E2021" i="10" a="1"/>
  <c r="H2488" i="10" a="1"/>
  <c r="H1562" i="10" a="1"/>
  <c r="E1026" i="10" a="1"/>
  <c r="G2074" i="10" a="1"/>
  <c r="E2559" i="10" a="1"/>
  <c r="F2069" i="10" a="1"/>
  <c r="G2271" i="10" a="1"/>
  <c r="E1126" i="10" a="1"/>
  <c r="E444" i="10" a="1"/>
  <c r="H106" i="10" a="1"/>
  <c r="H1405" i="10" a="1"/>
  <c r="E352" i="10" a="1"/>
  <c r="F1831" i="10" a="1"/>
  <c r="H1633" i="10" a="1"/>
  <c r="G2128" i="10" a="1"/>
  <c r="G2022" i="10" a="1"/>
  <c r="H2356" i="10" a="1"/>
  <c r="E1671" i="10" a="1"/>
  <c r="E824" i="10" a="1"/>
  <c r="G1257" i="10" a="1"/>
  <c r="E1815" i="10" a="1"/>
  <c r="H1050" i="10" a="1"/>
  <c r="E2150" i="10" a="1"/>
  <c r="G915" i="10" a="1"/>
  <c r="G1542" i="10" a="1"/>
  <c r="H1385" i="10" a="1"/>
  <c r="E1985" i="10" a="1"/>
  <c r="E272" i="10" a="1"/>
  <c r="E1782" i="10" a="1"/>
  <c r="E857" i="10" a="1"/>
  <c r="H1032" i="10" a="1"/>
  <c r="G2234" i="10" a="1"/>
  <c r="G660" i="10" a="1"/>
  <c r="G2210" i="10" a="1"/>
  <c r="F1343" i="10" a="1"/>
  <c r="H2063" i="10" a="1"/>
  <c r="G1633" i="10" a="1"/>
  <c r="G1762" i="10" a="1"/>
  <c r="F1651" i="10" a="1"/>
  <c r="E1964" i="10" a="1"/>
  <c r="H2623" i="10" a="1"/>
  <c r="F825" i="10" a="1"/>
  <c r="G1480" i="10" a="1"/>
  <c r="G2409" i="10" a="1"/>
  <c r="G2348" i="10" a="1"/>
  <c r="G2639" i="10" a="1"/>
  <c r="E1391" i="10" a="1"/>
  <c r="E1488" i="10" a="1"/>
  <c r="E1314" i="10" a="1"/>
  <c r="E665" i="10" a="1"/>
  <c r="F1778" i="10" a="1"/>
  <c r="E212" i="10" a="1"/>
  <c r="F1840" i="10" a="1"/>
  <c r="G1929" i="10" a="1"/>
  <c r="G681" i="10" a="1"/>
  <c r="H2223" i="10" a="1"/>
  <c r="G2054" i="10" a="1"/>
  <c r="H961" i="10" a="1"/>
  <c r="G1235" i="10" a="1"/>
  <c r="E2251" i="10" a="1"/>
  <c r="G1463" i="10" a="1"/>
  <c r="G1466" i="10" a="1"/>
  <c r="H2680" i="10" a="1"/>
  <c r="H1835" i="10" a="1"/>
  <c r="H355" i="10" a="1"/>
  <c r="G1734" i="10" a="1"/>
  <c r="H1351" i="10" a="1"/>
  <c r="F2178" i="10" a="1"/>
  <c r="E1033" i="10" a="1"/>
  <c r="G2226" i="10" a="1"/>
  <c r="H1387" i="10" a="1"/>
  <c r="G675" i="10" a="1"/>
  <c r="E956" i="10" a="1"/>
  <c r="F166" i="10" a="1"/>
  <c r="G1485" i="10" a="1"/>
  <c r="G841" i="10" a="1"/>
  <c r="G926" i="10" a="1"/>
  <c r="E1675" i="10" a="1"/>
  <c r="H1847" i="10" a="1"/>
  <c r="H1590" i="10" a="1"/>
  <c r="G1885" i="10" a="1"/>
  <c r="G1449" i="10" a="1"/>
  <c r="G1877" i="10" a="1"/>
  <c r="G2786" i="10" a="1"/>
  <c r="E2090" i="10" a="1"/>
  <c r="H1113" i="10" a="1"/>
  <c r="G1081" i="10" a="1"/>
  <c r="G179" i="10" a="1"/>
  <c r="G2008" i="10" a="1"/>
  <c r="G386" i="10" a="1"/>
  <c r="E1871" i="10" a="1"/>
  <c r="E2579" i="10" a="1"/>
  <c r="H633" i="10" a="1"/>
  <c r="E2545" i="10" a="1"/>
  <c r="G1435" i="10" a="1"/>
  <c r="H2229" i="10" a="1"/>
  <c r="G2314" i="10" a="1"/>
  <c r="E989" i="10" a="1"/>
  <c r="H2248" i="10" a="1"/>
  <c r="H66" i="10" a="1"/>
  <c r="E1687" i="10" a="1"/>
  <c r="G2471" i="10" a="1"/>
  <c r="E2327" i="10" a="1"/>
  <c r="H533" i="10" a="1"/>
  <c r="G190" i="10" a="1"/>
  <c r="H2379" i="10" a="1"/>
  <c r="H1846" i="10" a="1"/>
  <c r="H1521" i="10" a="1"/>
  <c r="E742" i="10" a="1"/>
  <c r="H2082" i="10" a="1"/>
  <c r="G1873" i="10" a="1"/>
  <c r="G418" i="10" a="1"/>
  <c r="G642" i="10" a="1"/>
  <c r="E2112" i="10" a="1"/>
  <c r="G2274" i="10" a="1"/>
  <c r="F216" i="10" a="1"/>
  <c r="G1543" i="10" a="1"/>
  <c r="H413" i="10" a="1"/>
  <c r="H85" i="10" a="1"/>
  <c r="H2771" i="10" a="1"/>
  <c r="H1724" i="10" a="1"/>
  <c r="E853" i="10" a="1"/>
  <c r="G58" i="10" a="1"/>
  <c r="G1938" i="10" a="1"/>
  <c r="G682" i="10" a="1"/>
  <c r="E1327" i="10" a="1"/>
  <c r="E844" i="10" a="1"/>
  <c r="E2039" i="10" a="1"/>
  <c r="F1762" i="10" a="1"/>
  <c r="E347" i="10" a="1"/>
  <c r="G2563" i="10" a="1"/>
  <c r="H2106" i="10" a="1"/>
  <c r="H2634" i="10" a="1"/>
  <c r="G2163" i="10" a="1"/>
  <c r="G1726" i="10" a="1"/>
  <c r="G1992" i="10" a="1"/>
  <c r="G2734" i="10" a="1"/>
  <c r="H1146" i="10" a="1"/>
  <c r="H1044" i="10" a="1"/>
  <c r="E1757" i="10" a="1"/>
  <c r="H1440" i="10" a="1"/>
  <c r="H42" i="10" a="1"/>
  <c r="H1750" i="10" a="1"/>
  <c r="G366" i="10" a="1"/>
  <c r="H1563" i="10" a="1"/>
  <c r="E1689" i="10" a="1"/>
  <c r="H1930" i="10" a="1"/>
  <c r="F2350" i="10" a="1"/>
  <c r="G1520" i="10" a="1"/>
  <c r="E680" i="10" a="1"/>
  <c r="E2371" i="10" a="1"/>
  <c r="H2205" i="10" a="1"/>
  <c r="H1632" i="10" a="1"/>
  <c r="G837" i="10" a="1"/>
  <c r="E319" i="10" a="1"/>
  <c r="G1688" i="10" a="1"/>
  <c r="G1969" i="10" a="1"/>
  <c r="E262" i="10" a="1"/>
  <c r="E2340" i="10" a="1"/>
  <c r="E2726" i="10" a="1"/>
  <c r="E2605" i="10" a="1"/>
  <c r="H2736" i="10" a="1"/>
  <c r="E1512" i="10" a="1"/>
  <c r="G876" i="10" a="1"/>
  <c r="H1205" i="10" a="1"/>
  <c r="E20" i="10" a="1"/>
  <c r="E1164" i="10" a="1"/>
  <c r="E2757" i="10" a="1"/>
  <c r="G2121" i="10" a="1"/>
  <c r="G322" i="10" a="1"/>
  <c r="H267" i="10" a="1"/>
  <c r="H1733" i="10" a="1"/>
  <c r="H561" i="10" a="1"/>
  <c r="H634" i="10" a="1"/>
  <c r="F2475" i="10" a="1"/>
  <c r="H1737" i="10" a="1"/>
  <c r="G248" i="10" a="1"/>
  <c r="H875" i="10" a="1"/>
  <c r="G981" i="10" a="1"/>
  <c r="E205" i="10" a="1"/>
  <c r="H288" i="10" a="1"/>
  <c r="H1517" i="10" a="1"/>
  <c r="H1815" i="10" a="1"/>
  <c r="H1287" i="10" a="1"/>
  <c r="H1186" i="10" a="1"/>
  <c r="F2050" i="10" a="1"/>
  <c r="E638" i="10" a="1"/>
  <c r="G861" i="10" a="1"/>
  <c r="E735" i="10" a="1"/>
  <c r="G124" i="10" a="1"/>
  <c r="G2052" i="10" a="1"/>
  <c r="E1832" i="10" a="1"/>
  <c r="H1283" i="10" a="1"/>
  <c r="G74" i="10" a="1"/>
  <c r="G342" i="10" a="1"/>
  <c r="G2767" i="10" a="1"/>
  <c r="G209" i="10" a="1"/>
  <c r="H157" i="10" a="1"/>
  <c r="F2037" i="10" a="1"/>
  <c r="G1431" i="10" a="1"/>
  <c r="H1218" i="10" a="1"/>
  <c r="H942" i="10" a="1"/>
  <c r="H1064" i="10" a="1"/>
  <c r="F828" i="10" a="1"/>
  <c r="E238" i="10" a="1"/>
  <c r="H1914" i="10" a="1"/>
  <c r="E1888" i="10" a="1"/>
  <c r="E2313" i="10" a="1"/>
  <c r="E1973" i="10" a="1"/>
  <c r="G1187" i="10" a="1"/>
  <c r="H1292" i="10" a="1"/>
  <c r="E1189" i="10" a="1"/>
  <c r="H327" i="10" a="1"/>
  <c r="G77" i="10" a="1"/>
  <c r="E2006" i="10" a="1"/>
  <c r="E852" i="10" a="1"/>
  <c r="G1617" i="10" a="1"/>
  <c r="E2024" i="10" a="1"/>
  <c r="H1486" i="10" a="1"/>
  <c r="G1524" i="10" a="1"/>
  <c r="G281" i="10" a="1"/>
  <c r="E609" i="10" a="1"/>
  <c r="H1949" i="10" a="1"/>
  <c r="H537" i="10" a="1"/>
  <c r="H1183" i="10" a="1"/>
  <c r="F116" i="10" a="1"/>
  <c r="E48" i="10" a="1"/>
  <c r="H1367" i="10" a="1"/>
  <c r="G618" i="10" a="1"/>
  <c r="G472" i="10" a="1"/>
  <c r="H1390" i="10" a="1"/>
  <c r="H2210" i="10" a="1"/>
  <c r="G2085" i="10" a="1"/>
  <c r="G1946" i="10" a="1"/>
  <c r="G1225" i="10" a="1"/>
  <c r="F1891" i="10" a="1"/>
  <c r="E954" i="10" a="1"/>
  <c r="H2430" i="10" a="1"/>
  <c r="H1980" i="10" a="1"/>
  <c r="E1715" i="10" a="1"/>
  <c r="E1162" i="10" a="1"/>
  <c r="G883" i="10" a="1"/>
  <c r="G1687" i="10" a="1"/>
  <c r="H385" i="10" a="1"/>
  <c r="H1504" i="10" a="1"/>
  <c r="H67" i="10" a="1"/>
  <c r="G1231" i="10" a="1"/>
  <c r="E1240" i="10" a="1"/>
  <c r="F2704" i="10" a="1"/>
  <c r="E1628" i="10" a="1"/>
  <c r="F1425" i="10" a="1"/>
  <c r="F388" i="10" a="1"/>
  <c r="H1642" i="10" a="1"/>
  <c r="E1065" i="10" a="1"/>
  <c r="E2087" i="10" a="1"/>
  <c r="G2325" i="10" a="1"/>
  <c r="H1441" i="10" a="1"/>
  <c r="H1286" i="10" a="1"/>
  <c r="F1288" i="10" a="1"/>
  <c r="F862" i="10" a="1"/>
  <c r="E1653" i="10" a="1"/>
  <c r="H1127" i="10" a="1"/>
  <c r="G1418" i="10" a="1"/>
  <c r="G2617" i="10" a="1"/>
  <c r="F440" i="10" a="1"/>
  <c r="G1027" i="10" a="1"/>
  <c r="E156" i="10" a="1"/>
  <c r="H684" i="10" a="1"/>
  <c r="H1761" i="10" a="1"/>
  <c r="H1267" i="10" a="1"/>
  <c r="H1332" i="10" a="1"/>
  <c r="H563" i="10" a="1"/>
  <c r="F355" i="10" a="1"/>
  <c r="H132" i="10" a="1"/>
  <c r="F1387" i="10" a="1"/>
  <c r="E875" i="10" a="1"/>
  <c r="E1052" i="10" a="1"/>
  <c r="G479" i="10" a="1"/>
  <c r="H2247" i="10" a="1"/>
  <c r="E71" i="10" a="1"/>
  <c r="G2119" i="10" a="1"/>
  <c r="G1738" i="10" a="1"/>
  <c r="G1811" i="10" a="1"/>
  <c r="H933" i="10" a="1"/>
  <c r="E2208" i="10" a="1"/>
  <c r="E929" i="10" a="1"/>
  <c r="F1291" i="10" a="1"/>
  <c r="H1337" i="10" a="1"/>
  <c r="H2486" i="10" a="1"/>
  <c r="E2633" i="10" a="1"/>
  <c r="H1428" i="10" a="1"/>
  <c r="G1264" i="10" a="1"/>
  <c r="G1654" i="10" a="1"/>
  <c r="E467" i="10" a="1"/>
  <c r="E1658" i="10" a="1"/>
  <c r="E1668" i="10" a="1"/>
  <c r="E207" i="10" a="1"/>
  <c r="H2310" i="10" a="1"/>
  <c r="E1650" i="10" a="1"/>
  <c r="G1616" i="10" a="1"/>
  <c r="E2033" i="10" a="1"/>
  <c r="G1372" i="10" a="1"/>
  <c r="E240" i="10" a="1"/>
  <c r="E1152" i="10" a="1"/>
  <c r="G586" i="10" a="1"/>
  <c r="H1207" i="10" a="1"/>
  <c r="E1221" i="10" a="1"/>
  <c r="H1304" i="10" a="1"/>
  <c r="G2547" i="10" a="1"/>
  <c r="E1440" i="10" a="1"/>
  <c r="G2728" i="10" a="1"/>
  <c r="H2324" i="10" a="1"/>
  <c r="G1653" i="10" a="1"/>
  <c r="E2186" i="10" a="1"/>
  <c r="H1977" i="10" a="1"/>
  <c r="E1614" i="10" a="1"/>
  <c r="E1551" i="10" a="1"/>
  <c r="F1591" i="10" a="1"/>
  <c r="H2042" i="10" a="1"/>
  <c r="H1542" i="10" a="1"/>
  <c r="E1506" i="10" a="1"/>
  <c r="E2044" i="10" a="1"/>
  <c r="G1725" i="10" a="1"/>
  <c r="H487" i="10" a="1"/>
  <c r="H787" i="10" a="1"/>
  <c r="H366" i="10" a="1"/>
  <c r="H1968" i="10" a="1"/>
  <c r="H1641" i="10" a="1"/>
  <c r="F1856" i="10" a="1"/>
  <c r="H840" i="10" a="1"/>
  <c r="H2322" i="10" a="1"/>
  <c r="G1409" i="10" a="1"/>
  <c r="F2378" i="10" a="1"/>
  <c r="E1829" i="10" a="1"/>
  <c r="H878" i="10" a="1"/>
  <c r="E1561" i="10" a="1"/>
  <c r="E147" i="10" a="1"/>
  <c r="E1685" i="10" a="1"/>
  <c r="G2549" i="10" a="1"/>
  <c r="G1707" i="10" a="1"/>
  <c r="E2662" i="10" a="1"/>
  <c r="H1117" i="10" a="1"/>
  <c r="H2672" i="10" a="1"/>
  <c r="G1489" i="10" a="1"/>
  <c r="H1682" i="10" a="1"/>
  <c r="F34" i="10" a="1"/>
  <c r="H662" i="10" a="1"/>
  <c r="E105" i="10" a="1"/>
  <c r="E189" i="10" a="1"/>
  <c r="G1038" i="10" a="1"/>
  <c r="H2782" i="10" a="1"/>
  <c r="G819" i="10" a="1"/>
  <c r="H119" i="10" a="1"/>
  <c r="E1132" i="10" a="1"/>
  <c r="E688" i="10" a="1"/>
  <c r="E2315" i="10" a="1"/>
  <c r="E2319" i="10" a="1"/>
  <c r="G339" i="10" a="1"/>
  <c r="E2426" i="10" a="1"/>
  <c r="E2248" i="10" a="1"/>
  <c r="E563" i="10" a="1"/>
  <c r="H1508" i="10" a="1"/>
  <c r="H1647" i="10" a="1"/>
  <c r="E1268" i="10" a="1"/>
  <c r="G1174" i="10" a="1"/>
  <c r="F1604" i="10" a="1"/>
  <c r="H2670" i="10" a="1"/>
  <c r="E1816" i="10" a="1"/>
  <c r="E973" i="10" a="1"/>
  <c r="G382" i="10" a="1"/>
  <c r="G2732" i="10" a="1"/>
  <c r="H1643" i="10" a="1"/>
  <c r="E2690" i="10" a="1"/>
  <c r="G1282" i="10" a="1"/>
  <c r="H1076" i="10" a="1"/>
  <c r="F788" i="10" a="1"/>
  <c r="G424" i="10" a="1"/>
  <c r="H1011" i="10" a="1"/>
  <c r="G2215" i="10" a="1"/>
  <c r="F1455" i="10" a="1"/>
  <c r="G973" i="10" a="1"/>
  <c r="F947" i="10" a="1"/>
  <c r="H2272" i="10" a="1"/>
  <c r="E1756" i="10" a="1"/>
  <c r="E845" i="10" a="1"/>
  <c r="G735" i="10" a="1"/>
  <c r="H1074" i="10" a="1"/>
  <c r="G674" i="10" a="1"/>
  <c r="F591" i="10" a="1"/>
  <c r="H921" i="10" a="1"/>
  <c r="H626" i="10" a="1"/>
  <c r="E1420" i="10" a="1"/>
  <c r="G485" i="10" a="1"/>
  <c r="E2137" i="10" a="1"/>
  <c r="F1878" i="10" a="1"/>
  <c r="G2024" i="10" a="1"/>
  <c r="E580" i="10" a="1"/>
  <c r="H1069" i="10" a="1"/>
  <c r="H1817" i="10" a="1"/>
  <c r="E2010" i="10" a="1"/>
  <c r="E752" i="10" a="1"/>
  <c r="E1957" i="10" a="1"/>
  <c r="E1337" i="10" a="1"/>
  <c r="G143" i="10" a="1"/>
  <c r="F463" i="10" a="1"/>
  <c r="H1704" i="10" a="1"/>
  <c r="H2289" i="10" a="1"/>
  <c r="E6" i="10" a="1"/>
  <c r="G2521" i="10" a="1"/>
  <c r="G1731" i="10" a="1"/>
  <c r="E1017" i="10" a="1"/>
  <c r="E2086" i="10" a="1"/>
  <c r="H2217" i="10" a="1"/>
  <c r="G665" i="10" a="1"/>
  <c r="E1370" i="10" a="1"/>
  <c r="H2017" i="10" a="1"/>
  <c r="H1932" i="10" a="1"/>
  <c r="F640" i="10" a="1"/>
  <c r="G113" i="10" a="1"/>
  <c r="F1678" i="10" a="1"/>
  <c r="G464" i="10" a="1"/>
  <c r="E968" i="10" a="1"/>
  <c r="G1962" i="10" a="1"/>
  <c r="E1808" i="10" a="1"/>
  <c r="F1147" i="10" a="1"/>
  <c r="G1318" i="10" a="1"/>
  <c r="F2462" i="10" a="1"/>
  <c r="G438" i="10" a="1"/>
  <c r="G740" i="10" a="1"/>
  <c r="H2388" i="10" a="1"/>
  <c r="H619" i="10" a="1"/>
  <c r="E2617" i="10" a="1"/>
  <c r="F2772" i="10" a="1"/>
  <c r="G1311" i="10" a="1"/>
  <c r="E1617" i="10" a="1"/>
  <c r="E2177" i="10" a="1"/>
  <c r="F2647" i="10" a="1"/>
  <c r="G241" i="10" a="1"/>
  <c r="H2244" i="10" a="1"/>
  <c r="G1017" i="10" a="1"/>
  <c r="H1306" i="10" a="1"/>
  <c r="E885" i="10" a="1"/>
  <c r="E1267" i="10" a="1"/>
  <c r="E2236" i="10" a="1"/>
  <c r="G2382" i="10" a="1"/>
  <c r="E2407" i="10" a="1"/>
  <c r="G1010" i="10" a="1"/>
  <c r="H1352" i="10" a="1"/>
  <c r="E1464" i="10" a="1"/>
  <c r="E1121" i="10" a="1"/>
  <c r="E1446" i="10" a="1"/>
  <c r="H2470" i="10" a="1"/>
  <c r="E1222" i="10" a="1"/>
  <c r="E313" i="10" a="1"/>
  <c r="E1013" i="10" a="1"/>
  <c r="G1490" i="10" a="1"/>
  <c r="E1372" i="10" a="1"/>
  <c r="G1582" i="10" a="1"/>
  <c r="H1625" i="10" a="1"/>
  <c r="E150" i="10" a="1"/>
  <c r="G1135" i="10" a="1"/>
  <c r="G1221" i="10" a="1"/>
  <c r="F31" i="10" a="1"/>
  <c r="G2124" i="10" a="1"/>
  <c r="G1040" i="10" a="1"/>
  <c r="F572" i="10" a="1"/>
  <c r="G1259" i="10" a="1"/>
  <c r="H1374" i="10" a="1"/>
  <c r="H1627" i="10" a="1"/>
  <c r="E2749" i="10" a="1"/>
  <c r="H1526" i="10" a="1"/>
  <c r="G2341" i="10" a="1"/>
  <c r="H416" i="10" a="1"/>
  <c r="G2504" i="10" a="1"/>
  <c r="H1686" i="10" a="1"/>
  <c r="E1580" i="10" a="1"/>
  <c r="G1785" i="10" a="1"/>
  <c r="E2455" i="10" a="1"/>
  <c r="H466" i="10" a="1"/>
  <c r="G1184" i="10" a="1"/>
  <c r="G1441" i="10" a="1"/>
  <c r="H1920" i="10" a="1"/>
  <c r="H2089" i="10" a="1"/>
  <c r="H1386" i="10" a="1"/>
  <c r="F1475" i="10" a="1"/>
  <c r="G663" i="10" a="1"/>
  <c r="H2421" i="10" a="1"/>
  <c r="H891" i="10" a="1"/>
  <c r="G150" i="10" a="1"/>
  <c r="H163" i="10" a="1"/>
  <c r="G2185" i="10" a="1"/>
  <c r="G2722" i="10" a="1"/>
  <c r="H1023" i="10" a="1"/>
  <c r="G40" i="10" a="1"/>
  <c r="H281" i="10" a="1"/>
  <c r="E560" i="10" a="1"/>
  <c r="E2508" i="10" a="1"/>
  <c r="G1163" i="10" a="1"/>
  <c r="E2488" i="10" a="1"/>
  <c r="E1567" i="10" a="1"/>
  <c r="F1051" i="10" a="1"/>
  <c r="G1290" i="10" a="1"/>
  <c r="E2146" i="10" a="1"/>
  <c r="H392" i="10" a="1"/>
  <c r="G2481" i="10" a="1"/>
  <c r="F1140" i="10" a="1"/>
  <c r="H2269" i="10" a="1"/>
  <c r="E1081" i="10" a="1"/>
  <c r="H1211" i="10" a="1"/>
  <c r="H2461" i="10" a="1"/>
  <c r="F343" i="10" a="1"/>
  <c r="F950" i="10" a="1"/>
  <c r="H2436" i="10" a="1"/>
  <c r="F747" i="10" a="1"/>
  <c r="H41" i="10" a="1"/>
  <c r="G922" i="10" a="1"/>
  <c r="G1214" i="10" a="1"/>
  <c r="E2442" i="10" a="1"/>
  <c r="E216" i="10" a="1"/>
  <c r="G2040" i="10" a="1"/>
  <c r="G2087" i="10" a="1"/>
  <c r="H429" i="10" a="1"/>
  <c r="E1704" i="10" a="1"/>
  <c r="H1551" i="10" a="1"/>
  <c r="H1476" i="10" a="1"/>
  <c r="H2408" i="10" a="1"/>
  <c r="H1518" i="10" a="1"/>
  <c r="H236" i="10" a="1"/>
  <c r="H130" i="10" a="1"/>
  <c r="H1191" i="10" a="1"/>
  <c r="H2619" i="10" a="1"/>
  <c r="G2478" i="10" a="1"/>
  <c r="G1024" i="10" a="1"/>
  <c r="H1910" i="10" a="1"/>
  <c r="E130" i="10" a="1"/>
  <c r="G1714" i="10" a="1"/>
  <c r="H1365" i="10" a="1"/>
  <c r="H654" i="10" a="1"/>
  <c r="G1768" i="10" a="1"/>
  <c r="F2140" i="10" a="1"/>
  <c r="H1939" i="10" a="1"/>
  <c r="H285" i="10" a="1"/>
  <c r="G1183" i="10" a="1"/>
  <c r="F1775" i="10" a="1"/>
  <c r="E1332" i="10" a="1"/>
  <c r="E116" i="10" a="1"/>
  <c r="H2350" i="10" a="1"/>
  <c r="G1182" i="10" a="1"/>
  <c r="E2706" i="10" a="1"/>
  <c r="G1982" i="10" a="1"/>
  <c r="H792" i="10" a="1"/>
  <c r="H1160" i="10" a="1"/>
  <c r="E288" i="10" a="1"/>
  <c r="E110" i="10" a="1"/>
  <c r="E133" i="10" a="1"/>
  <c r="E1851" i="10" a="1"/>
  <c r="G1913" i="10" a="1"/>
  <c r="G1631" i="10" a="1"/>
  <c r="G1671" i="10" a="1"/>
  <c r="F1866" i="10" a="1"/>
  <c r="H1389" i="10" a="1"/>
  <c r="G2522" i="10" a="1"/>
  <c r="G215" i="10" a="1"/>
  <c r="E1683" i="10" a="1"/>
  <c r="H615" i="10" a="1"/>
  <c r="H817" i="10" a="1"/>
  <c r="G1166" i="10" a="1"/>
  <c r="G1337" i="10" a="1"/>
  <c r="H677" i="10" a="1"/>
  <c r="G2317" i="10" a="1"/>
  <c r="E2342" i="10" a="1"/>
  <c r="F2747" i="10" a="1"/>
  <c r="E1631" i="10" a="1"/>
  <c r="G1951" i="10" a="1"/>
  <c r="G1937" i="10" a="1"/>
  <c r="E934" i="10" a="1"/>
  <c r="H779" i="10" a="1"/>
  <c r="H519" i="10" a="1"/>
  <c r="H1126" i="10" a="1"/>
  <c r="E1971" i="10" a="1"/>
  <c r="H1227" i="10" a="1"/>
  <c r="E2663" i="10" a="1"/>
  <c r="E1357" i="10" a="1"/>
  <c r="H733" i="10" a="1"/>
  <c r="G2080" i="10" a="1"/>
  <c r="F128" i="10" a="1"/>
  <c r="E2212" i="10" a="1"/>
  <c r="H2377" i="10" a="1"/>
  <c r="E2228" i="10" a="1"/>
  <c r="E544" i="10" a="1"/>
  <c r="G577" i="10" a="1"/>
  <c r="F2454" i="10" a="1"/>
  <c r="G2144" i="10" a="1"/>
  <c r="H1666" i="10" a="1"/>
  <c r="E682" i="10" a="1"/>
  <c r="G712" i="10" a="1"/>
  <c r="G1788" i="10" a="1"/>
  <c r="G2531" i="10" a="1"/>
  <c r="E2106" i="10" a="1"/>
  <c r="E267" i="10" a="1"/>
  <c r="E1260" i="10" a="1"/>
  <c r="F787" i="10" a="1"/>
  <c r="G2134" i="10" a="1"/>
  <c r="E58" i="10" a="1"/>
  <c r="G1771" i="10" a="1"/>
  <c r="E36" i="10" a="1"/>
  <c r="H963" i="10" a="1"/>
  <c r="E1109" i="10" a="1"/>
  <c r="G889" i="10" a="1"/>
  <c r="H2613" i="10" a="1"/>
  <c r="G1836" i="10" a="1"/>
  <c r="H2766" i="10" a="1"/>
  <c r="H1026" i="10" a="1"/>
  <c r="F692" i="10" a="1"/>
  <c r="G2687" i="10" a="1"/>
  <c r="G266" i="10" a="1"/>
  <c r="E1651" i="10" a="1"/>
  <c r="E615" i="10" a="1"/>
  <c r="G487" i="10" a="1"/>
  <c r="G1321" i="10" a="1"/>
  <c r="G1152" i="10" a="1"/>
  <c r="G1655" i="10" a="1"/>
  <c r="G1823" i="10" a="1"/>
  <c r="G913" i="10" a="1"/>
  <c r="H2088" i="10" a="1"/>
  <c r="H1346" i="10" a="1"/>
  <c r="F1143" i="10" a="1"/>
  <c r="G887" i="10" a="1"/>
  <c r="E756" i="10" a="1"/>
  <c r="G1878" i="10" a="1"/>
  <c r="H1623" i="10" a="1"/>
  <c r="G2079" i="10" a="1"/>
  <c r="G2260" i="10" a="1"/>
  <c r="H1972" i="10" a="1"/>
  <c r="E1986" i="10" a="1"/>
  <c r="E1283" i="10" a="1"/>
  <c r="E941" i="10" a="1"/>
  <c r="E1178" i="10" a="1"/>
  <c r="H1430" i="10" a="1"/>
  <c r="H2352" i="10" a="1"/>
  <c r="H1751" i="10" a="1"/>
  <c r="G253" i="10" a="1"/>
  <c r="G2771" i="10" a="1"/>
  <c r="E1712" i="10" a="1"/>
  <c r="H1662" i="10" a="1"/>
  <c r="G2126" i="10" a="1"/>
  <c r="H2504" i="10" a="1"/>
  <c r="F2651" i="10" a="1"/>
  <c r="E1719" i="10" a="1"/>
  <c r="H569" i="10" a="1"/>
  <c r="H1522" i="10" a="1"/>
  <c r="E1823" i="10" a="1"/>
  <c r="E465" i="10" a="1"/>
  <c r="E967" i="10" a="1"/>
  <c r="G1908" i="10" a="1"/>
  <c r="F2325" i="10" a="1"/>
  <c r="H509" i="10" a="1"/>
  <c r="E815" i="10" a="1"/>
  <c r="G247" i="10" a="1"/>
  <c r="E1606" i="10" a="1"/>
  <c r="H2491" i="10" a="1"/>
  <c r="E164" i="10" a="1"/>
  <c r="H907" i="10" a="1"/>
  <c r="G1340" i="10" a="1"/>
  <c r="E410" i="10" a="1"/>
  <c r="F1551" i="10" a="1"/>
  <c r="G842" i="10" a="1"/>
  <c r="G1042" i="10" a="1"/>
  <c r="H259" i="10" a="1"/>
  <c r="G592" i="10" a="1"/>
  <c r="G505" i="10" a="1"/>
  <c r="E1884" i="10" a="1"/>
  <c r="E925" i="10" a="1"/>
  <c r="G1589" i="10" a="1"/>
  <c r="H2164" i="10" a="1"/>
  <c r="G1526" i="10" a="1"/>
  <c r="H2424" i="10" a="1"/>
  <c r="E2379" i="10" a="1"/>
  <c r="G2457" i="10" a="1"/>
  <c r="F256" i="10" a="1"/>
  <c r="G2359" i="10" a="1"/>
  <c r="G580" i="10" a="1"/>
  <c r="H2481" i="10" a="1"/>
  <c r="H538" i="10" a="1"/>
  <c r="G2173" i="10" a="1"/>
  <c r="G2334" i="10" a="1"/>
  <c r="F566" i="10" a="1"/>
  <c r="E1670" i="10" a="1"/>
  <c r="E350" i="10" a="1"/>
  <c r="G640" i="10" a="1"/>
  <c r="F516" i="10" a="1"/>
  <c r="E1108" i="10" a="1"/>
  <c r="E1190" i="10" a="1"/>
  <c r="H1758" i="10" a="1"/>
  <c r="H837" i="10" a="1"/>
  <c r="H2037" i="10" a="1"/>
  <c r="H1858" i="10" a="1"/>
  <c r="E185" i="10" a="1"/>
  <c r="H238" i="10" a="1"/>
  <c r="G1267" i="10" a="1"/>
  <c r="E856" i="10" a="1"/>
  <c r="E2234" i="10" a="1"/>
  <c r="E2438" i="10" a="1"/>
  <c r="G429" i="10" a="1"/>
  <c r="F1355" i="10" a="1"/>
  <c r="G384" i="10" a="1"/>
  <c r="H2363" i="10" a="1"/>
  <c r="H2734" i="10" a="1"/>
  <c r="H2654" i="10" a="1"/>
  <c r="H614" i="10" a="1"/>
  <c r="G165" i="10" a="1"/>
  <c r="E1855" i="10" a="1"/>
  <c r="G2076" i="10" a="1"/>
  <c r="E788" i="10" a="1"/>
  <c r="G2420" i="10" a="1"/>
  <c r="H549" i="10" a="1"/>
  <c r="H1324" i="10" a="1"/>
  <c r="E1562" i="10" a="1"/>
  <c r="G20" i="10" a="1"/>
  <c r="H2573" i="10" a="1"/>
  <c r="F2447" i="10" a="1"/>
  <c r="E2360" i="10" a="1"/>
  <c r="H1865" i="10" a="1"/>
  <c r="E1647" i="10" a="1"/>
  <c r="G1786" i="10" a="1"/>
  <c r="E2079" i="10" a="1"/>
  <c r="H376" i="10" a="1"/>
  <c r="G1486" i="10" a="1"/>
  <c r="H1116" i="10" a="1"/>
  <c r="G1724" i="10" a="1"/>
  <c r="E558" i="10" a="1"/>
  <c r="F2431" i="10" a="1"/>
  <c r="H912" i="10" a="1"/>
  <c r="E1952" i="10" a="1"/>
  <c r="F131" i="10" a="1"/>
  <c r="E2792" i="10" a="1"/>
  <c r="H1004" i="10" a="1"/>
  <c r="E1223" i="10" a="1"/>
  <c r="H835" i="10" a="1"/>
  <c r="H1407" i="10" a="1"/>
  <c r="G2445" i="10" a="1"/>
  <c r="H160" i="10" a="1"/>
  <c r="E408" i="10" a="1"/>
  <c r="G637" i="10" a="1"/>
  <c r="E773" i="10" a="1"/>
  <c r="G1916" i="10" a="1"/>
  <c r="E1611" i="10" a="1"/>
  <c r="G359" i="10" a="1"/>
  <c r="H438" i="10" a="1"/>
  <c r="H1885" i="10" a="1"/>
  <c r="H818" i="10" a="1"/>
  <c r="E2441" i="10" a="1"/>
  <c r="E1640" i="10" a="1"/>
  <c r="E2354" i="10" a="1"/>
  <c r="F1137" i="10" a="1"/>
  <c r="E820" i="10" a="1"/>
  <c r="H477" i="10" a="1"/>
  <c r="G2242" i="10" a="1"/>
  <c r="H1024" i="10" a="1"/>
  <c r="H1715" i="10" a="1"/>
  <c r="E330" i="10" a="1"/>
  <c r="E460" i="10" a="1"/>
  <c r="G934" i="10" a="1"/>
  <c r="F1255" i="10" a="1"/>
  <c r="H2091" i="10" a="1"/>
  <c r="H2321" i="10" a="1"/>
  <c r="E2022" i="10" a="1"/>
  <c r="G55" i="10" a="1"/>
  <c r="E1280" i="10" a="1"/>
  <c r="H1253" i="10" a="1"/>
  <c r="G1619" i="10" a="1"/>
  <c r="H463" i="10" a="1"/>
  <c r="H1136" i="10" a="1"/>
  <c r="G44" i="10" a="1"/>
  <c r="H710" i="10" a="1"/>
  <c r="F1328" i="10" a="1"/>
  <c r="E1054" i="10" a="1"/>
  <c r="G822" i="10" a="1"/>
  <c r="E2075" i="10" a="1"/>
  <c r="G527" i="10" a="1"/>
  <c r="E165" i="10" a="1"/>
  <c r="G985" i="10" a="1"/>
  <c r="H955" i="10" a="1"/>
  <c r="G2132" i="10" a="1"/>
  <c r="E709" i="10" a="1"/>
  <c r="F2034" i="10" a="1"/>
  <c r="G1637" i="10" a="1"/>
  <c r="G520" i="10" a="1"/>
  <c r="E2713" i="10" a="1"/>
  <c r="G420" i="10" a="1"/>
  <c r="E1182" i="10" a="1"/>
  <c r="G1362" i="10" a="1"/>
  <c r="H1622" i="10" a="1"/>
  <c r="H543" i="10" a="1"/>
  <c r="E1984" i="10" a="1"/>
  <c r="H2434" i="10" a="1"/>
  <c r="G2252" i="10" a="1"/>
  <c r="G2091" i="10" a="1"/>
  <c r="E1306" i="10" a="1"/>
  <c r="H1675" i="10" a="1"/>
  <c r="G1866" i="10" a="1"/>
  <c r="H2087" i="10" a="1"/>
  <c r="E887" i="10" a="1"/>
  <c r="G1423" i="10" a="1"/>
  <c r="F1269" i="10" a="1"/>
  <c r="G1740" i="10" a="1"/>
  <c r="E2038" i="10" a="1"/>
  <c r="E2034" i="10" a="1"/>
  <c r="G828" i="10" a="1"/>
  <c r="H313" i="10" a="1"/>
  <c r="E1019" i="10" a="1"/>
  <c r="G2777" i="10" a="1"/>
  <c r="F378" i="10" a="1"/>
  <c r="E830" i="10" a="1"/>
  <c r="G1276" i="10" a="1"/>
  <c r="H1013" i="10" a="1"/>
  <c r="G71" i="10" a="1"/>
  <c r="H1217" i="10" a="1"/>
  <c r="G22" i="10" a="1"/>
  <c r="H1331" i="10" a="1"/>
  <c r="G104" i="10" a="1"/>
  <c r="F1369" i="10" a="1"/>
  <c r="E943" i="10" a="1"/>
  <c r="H1928" i="10" a="1"/>
  <c r="G380" i="10" a="1"/>
  <c r="G436" i="10" a="1"/>
  <c r="E1850" i="10" a="1"/>
  <c r="E25" i="10" a="1"/>
  <c r="G2245" i="10" a="1"/>
  <c r="E733" i="10" a="1"/>
  <c r="G1331" i="10" a="1"/>
  <c r="H507" i="10" a="1"/>
  <c r="E1930" i="10" a="1"/>
  <c r="E1227" i="10" a="1"/>
  <c r="E2069" i="10" a="1"/>
  <c r="E1775" i="10" a="1"/>
  <c r="G1085" i="10" a="1"/>
  <c r="E744" i="10" a="1"/>
  <c r="G2075" i="10" a="1"/>
  <c r="G1265" i="10" a="1"/>
  <c r="E1736" i="10" a="1"/>
  <c r="G1825" i="10" a="1"/>
  <c r="E1373" i="10" a="1"/>
  <c r="G2177" i="10" a="1"/>
  <c r="H2006" i="10" a="1"/>
  <c r="G367" i="10" a="1"/>
  <c r="G1830" i="10" a="1"/>
  <c r="E2659" i="10" a="1"/>
  <c r="G2524" i="10" a="1"/>
  <c r="G2047" i="10" a="1"/>
  <c r="G611" i="10" a="1"/>
  <c r="G1212" i="10" a="1"/>
  <c r="E1549" i="10" a="1"/>
  <c r="H1411" i="10" a="1"/>
  <c r="E618" i="10" a="1"/>
  <c r="H2343" i="10" a="1"/>
  <c r="E2544" i="10" a="1"/>
  <c r="F346" i="10" a="1"/>
  <c r="E2264" i="10" a="1"/>
  <c r="F354" i="10" a="1"/>
  <c r="E526" i="10" a="1"/>
  <c r="G1172" i="10" a="1"/>
  <c r="G141" i="10" a="1"/>
  <c r="H2369" i="10" a="1"/>
  <c r="G2487" i="10" a="1"/>
  <c r="H2122" i="10" a="1"/>
  <c r="E850" i="10" a="1"/>
  <c r="F1572" i="10" a="1"/>
  <c r="H1284" i="10" a="1"/>
  <c r="G316" i="10" a="1"/>
  <c r="F251" i="10" a="1"/>
  <c r="H2025" i="10" a="1"/>
  <c r="E2252" i="10" a="1"/>
  <c r="F2288" i="10" a="1"/>
  <c r="H1065" i="10" a="1"/>
  <c r="E863" i="10" a="1"/>
  <c r="E2558" i="10" a="1"/>
  <c r="F2087" i="10" a="1"/>
  <c r="H1106" i="10" a="1"/>
  <c r="E2036" i="10" a="1"/>
  <c r="E1478" i="10" a="1"/>
  <c r="H322" i="10" a="1"/>
  <c r="E2374" i="10" a="1"/>
  <c r="E1259" i="10" a="1"/>
  <c r="H126" i="10" a="1"/>
  <c r="G1846" i="10" a="1"/>
  <c r="G1134" i="10" a="1"/>
  <c r="E53" i="10" a="1"/>
  <c r="H2136" i="10" a="1"/>
  <c r="H604" i="10" a="1"/>
  <c r="E187" i="10" a="1"/>
  <c r="H2054" i="10" a="1"/>
  <c r="G204" i="10" a="1"/>
  <c r="F859" i="10" a="1"/>
  <c r="H171" i="10" a="1"/>
  <c r="H1014" i="10" a="1"/>
  <c r="G1109" i="10" a="1"/>
  <c r="H2405" i="10" a="1"/>
  <c r="H512" i="10" a="1"/>
  <c r="E1069" i="10" a="1"/>
  <c r="F350" i="10" a="1"/>
  <c r="E1526" i="10" a="1"/>
  <c r="E332" i="10" a="1"/>
  <c r="G2426" i="10" a="1"/>
  <c r="E135" i="10" a="1"/>
  <c r="H180" i="10" a="1"/>
  <c r="H468" i="10" a="1"/>
  <c r="G1640" i="10" a="1"/>
  <c r="E657" i="10" a="1"/>
  <c r="H426" i="10" a="1"/>
  <c r="F1488" i="10" a="1"/>
  <c r="G2621" i="10" a="1"/>
  <c r="E2542" i="10" a="1"/>
  <c r="E2745" i="10" a="1"/>
  <c r="E1515" i="10" a="1"/>
  <c r="G1690" i="10" a="1"/>
  <c r="G2480" i="10" a="1"/>
  <c r="E1588" i="10" a="1"/>
  <c r="E1021" i="10" a="1"/>
  <c r="E1924" i="10" a="1"/>
  <c r="F769" i="10" a="1"/>
  <c r="H2305" i="10" a="1"/>
  <c r="E2061" i="10" a="1"/>
  <c r="H632" i="10" a="1"/>
  <c r="H1263" i="10" a="1"/>
  <c r="H2331" i="10" a="1"/>
  <c r="H627" i="10" a="1"/>
  <c r="G1591" i="10" a="1"/>
  <c r="G2248" i="10" a="1"/>
  <c r="E2142" i="10" a="1"/>
  <c r="G2010" i="10" a="1"/>
  <c r="E1139" i="10" a="1"/>
  <c r="G2743" i="10" a="1"/>
  <c r="H2011" i="10" a="1"/>
  <c r="G2135" i="10" a="1"/>
  <c r="H2426" i="10" a="1"/>
  <c r="G1369" i="10" a="1"/>
  <c r="E736" i="10" a="1"/>
  <c r="E349" i="10" a="1"/>
  <c r="G1314" i="10" a="1"/>
  <c r="H1005" i="10" a="1"/>
  <c r="G2316" i="10" a="1"/>
  <c r="H427" i="10" a="1"/>
  <c r="G2715" i="10" a="1"/>
  <c r="H388" i="10" a="1"/>
  <c r="E1208" i="10" a="1"/>
  <c r="G838" i="10" a="1"/>
  <c r="H2618" i="10" a="1"/>
  <c r="H2554" i="10" a="1"/>
  <c r="G1613" i="10" a="1"/>
  <c r="F1731" i="10" a="1"/>
  <c r="G1792" i="10" a="1"/>
  <c r="H1541" i="10" a="1"/>
  <c r="H1270" i="10" a="1"/>
  <c r="H1736" i="10" a="1"/>
  <c r="E1263" i="10" a="1"/>
  <c r="H150" i="10" a="1"/>
  <c r="G1069" i="10" a="1"/>
  <c r="G1523" i="10" a="1"/>
  <c r="E1143" i="10" a="1"/>
  <c r="E439" i="10" a="1"/>
  <c r="G2666" i="10" a="1"/>
  <c r="F363" i="10" a="1"/>
  <c r="E2492" i="10" a="1"/>
  <c r="G477" i="10" a="1"/>
  <c r="E173" i="10" a="1"/>
  <c r="E530" i="10" a="1"/>
  <c r="H1739" i="10" a="1"/>
  <c r="F316" i="10" a="1"/>
  <c r="H982" i="10" a="1"/>
  <c r="E358" i="10" a="1"/>
  <c r="E2479" i="10" a="1"/>
  <c r="H342" i="10" a="1"/>
  <c r="G2282" i="10" a="1"/>
  <c r="E2684" i="10" a="1"/>
  <c r="F755" i="10" a="1"/>
  <c r="E2415" i="10" a="1"/>
  <c r="G2629" i="10" a="1"/>
  <c r="H108" i="10" a="1"/>
  <c r="G2649" i="10" a="1"/>
  <c r="G881" i="10" a="1"/>
  <c r="G815" i="10" a="1"/>
  <c r="E1980" i="10" a="1"/>
  <c r="E2527" i="10" a="1"/>
  <c r="H2242" i="10" a="1"/>
  <c r="E570" i="10" a="1"/>
  <c r="F2463" i="10" a="1"/>
  <c r="G1658" i="10" a="1"/>
  <c r="G1256" i="10" a="1"/>
  <c r="G2324" i="10" a="1"/>
  <c r="H1605" i="10" a="1"/>
  <c r="E1783" i="10" a="1"/>
  <c r="G345" i="10" a="1"/>
  <c r="E252" i="10" a="1"/>
  <c r="H2467" i="10" a="1"/>
  <c r="E1569" i="10" a="1"/>
  <c r="H2159" i="10" a="1"/>
  <c r="H775" i="10" a="1"/>
  <c r="E17" i="10" a="1"/>
  <c r="E154" i="10" a="1"/>
  <c r="G523" i="10" a="1"/>
  <c r="H1659" i="10" a="1"/>
  <c r="F559" i="10" a="1"/>
  <c r="H2562" i="10" a="1"/>
  <c r="E1633" i="10" a="1"/>
  <c r="G929" i="10" a="1"/>
  <c r="E282" i="10" a="1"/>
  <c r="F2766" i="10" a="1"/>
  <c r="H1567" i="10" a="1"/>
  <c r="G1624" i="10" a="1"/>
  <c r="G1178" i="10" a="1"/>
  <c r="H2769" i="10" a="1"/>
  <c r="E11" i="10" a="1"/>
  <c r="G668" i="10" a="1"/>
  <c r="H425" i="10" a="1"/>
  <c r="G2107" i="10" a="1"/>
  <c r="H2360" i="10" a="1"/>
  <c r="E5" i="10" a="1"/>
  <c r="G341" i="10" a="1"/>
  <c r="F540" i="10" a="1"/>
  <c r="E426" i="10" a="1"/>
  <c r="G1354" i="10" a="1"/>
  <c r="G442" i="10" a="1"/>
  <c r="G412" i="10" a="1"/>
  <c r="H2684" i="10" a="1"/>
  <c r="H553" i="10" a="1"/>
  <c r="E242" i="10" a="1"/>
  <c r="E2025" i="10" a="1"/>
  <c r="G1379" i="10" a="1"/>
  <c r="H279" i="10" a="1"/>
  <c r="G667" i="10" a="1"/>
  <c r="E1043" i="10" a="1"/>
  <c r="G2610" i="10" a="1"/>
  <c r="F946" i="10" a="1"/>
  <c r="E942" i="10" a="1"/>
  <c r="H1279" i="10" a="1"/>
  <c r="G715" i="10" a="1"/>
  <c r="H937" i="10" a="1"/>
  <c r="G1680" i="10" a="1"/>
  <c r="G1215" i="10" a="1"/>
  <c r="H70" i="10" a="1"/>
  <c r="H2044" i="10" a="1"/>
  <c r="H567" i="10" a="1"/>
  <c r="H2133" i="10" a="1"/>
  <c r="G1748" i="10" a="1"/>
  <c r="E265" i="10" a="1"/>
  <c r="E2423" i="10" a="1"/>
  <c r="E1041" i="10" a="1"/>
  <c r="H521" i="10" a="1"/>
  <c r="H856" i="10" a="1"/>
  <c r="E650" i="10" a="1"/>
  <c r="G1979" i="10" a="1"/>
  <c r="E1959" i="10" a="1"/>
  <c r="G1249" i="10" a="1"/>
  <c r="H17" i="10" a="1"/>
  <c r="G2343" i="10" a="1"/>
  <c r="H2669" i="10" a="1"/>
  <c r="E344" i="10" a="1"/>
  <c r="E1684" i="10" a="1"/>
  <c r="H2075" i="10" a="1"/>
  <c r="G1365" i="10" a="1"/>
  <c r="H2453" i="10" a="1"/>
  <c r="G1242" i="10" a="1"/>
  <c r="G236" i="10" a="1"/>
  <c r="E732" i="10" a="1"/>
  <c r="F2066" i="10" a="1"/>
  <c r="E1254" i="10" a="1"/>
  <c r="G1834" i="10" a="1"/>
  <c r="E631" i="10" a="1"/>
  <c r="E1292" i="10" a="1"/>
  <c r="G1434" i="10" a="1"/>
  <c r="F1928" i="10" a="1"/>
  <c r="H146" i="10" a="1"/>
  <c r="F743" i="10" a="1"/>
  <c r="F325" i="10" a="1"/>
  <c r="G1044" i="10" a="1"/>
  <c r="G777" i="10" a="1"/>
  <c r="E182" i="10" a="1"/>
  <c r="E2229" i="10" a="1"/>
  <c r="G2169" i="10" a="1"/>
  <c r="E1970" i="10" a="1"/>
  <c r="E2052" i="10" a="1"/>
  <c r="E672" i="10" a="1"/>
  <c r="E2352" i="10" a="1"/>
  <c r="H843" i="10" a="1"/>
  <c r="E2712" i="10" a="1"/>
  <c r="G454" i="10" a="1"/>
  <c r="G1820" i="10" a="1"/>
  <c r="G2442" i="10" a="1"/>
  <c r="G1261" i="10" a="1"/>
  <c r="E2536" i="10" a="1"/>
  <c r="G970" i="10" a="1"/>
  <c r="E224" i="10" a="1"/>
  <c r="E554" i="10" a="1"/>
  <c r="G867" i="10" a="1"/>
  <c r="E1467" i="10" a="1"/>
  <c r="G216" i="10" a="1"/>
  <c r="G125" i="10" a="1"/>
  <c r="G1355" i="10" a="1"/>
  <c r="G1773" i="10" a="1"/>
  <c r="G1371" i="10" a="1"/>
  <c r="H2732" i="10" a="1"/>
  <c r="E2175" i="10" a="1"/>
  <c r="F1916" i="10" a="1"/>
  <c r="E809" i="10" a="1"/>
  <c r="H2257" i="10" a="1"/>
  <c r="E612" i="10" a="1"/>
  <c r="E283" i="10" a="1"/>
  <c r="G2452" i="10" a="1"/>
  <c r="H1380" i="10" a="1"/>
  <c r="H2433" i="10" a="1"/>
  <c r="H2507" i="10" a="1"/>
  <c r="E478" i="10" a="1"/>
  <c r="H1153" i="10" a="1"/>
  <c r="H1437" i="10" a="1"/>
  <c r="G2608" i="10" a="1"/>
  <c r="H1427" i="10" a="1"/>
  <c r="G1292" i="10" a="1"/>
  <c r="H611" i="10" a="1"/>
  <c r="G80" i="10" a="1"/>
  <c r="H1760" i="10" a="1"/>
  <c r="E2092" i="10" a="1"/>
  <c r="G1636" i="10" a="1"/>
  <c r="H2374" i="10" a="1"/>
  <c r="H2751" i="10" a="1"/>
  <c r="E2357" i="10" a="1"/>
  <c r="H363" i="10" a="1"/>
  <c r="G405" i="10" a="1"/>
  <c r="E1960" i="10" a="1"/>
  <c r="H2611" i="10" a="1"/>
  <c r="E1322" i="10" a="1"/>
  <c r="H1756" i="10" a="1"/>
  <c r="G163" i="10" a="1"/>
  <c r="G2664" i="10" a="1"/>
  <c r="F2525" i="10" a="1"/>
  <c r="G221" i="10" a="1"/>
  <c r="E2183" i="10" a="1"/>
  <c r="H2511" i="10" a="1"/>
  <c r="E1643" i="10" a="1"/>
  <c r="H523" i="10" a="1"/>
  <c r="E2309" i="10" a="1"/>
  <c r="E1937" i="10" a="1"/>
  <c r="H1529" i="10" a="1"/>
  <c r="E274" i="10" a="1"/>
  <c r="G860" i="10" a="1"/>
  <c r="H1888" i="10" a="1"/>
  <c r="G123" i="10" a="1"/>
  <c r="E436" i="10" a="1"/>
  <c r="E2124" i="10" a="1"/>
  <c r="G4" i="10" a="1"/>
  <c r="F1231" i="10" a="1"/>
  <c r="H813" i="10" a="1"/>
  <c r="E121" i="10" a="1"/>
  <c r="G753" i="10" a="1"/>
  <c r="E861" i="10" a="1"/>
  <c r="H884" i="10" a="1"/>
  <c r="E2538" i="10" a="1"/>
  <c r="G1018" i="10" a="1"/>
  <c r="G1977" i="10" a="1"/>
  <c r="G1220" i="10" a="1"/>
  <c r="H2624" i="10" a="1"/>
  <c r="E1042" i="10" a="1"/>
  <c r="G245" i="10" a="1"/>
  <c r="H154" i="10" a="1"/>
  <c r="G1452" i="10" a="1"/>
  <c r="H1361" i="10" a="1"/>
  <c r="E711" i="10" a="1"/>
  <c r="E2604" i="10" a="1"/>
  <c r="G11" i="10" a="1"/>
  <c r="H2347" i="10" a="1"/>
  <c r="E2771" i="10" a="1"/>
  <c r="E1616" i="10" a="1"/>
  <c r="E2049" i="10" a="1"/>
  <c r="H270" i="10" a="1"/>
  <c r="E565" i="10" a="1"/>
  <c r="E1131" i="10" a="1"/>
  <c r="E1669" i="10" a="1"/>
  <c r="G475" i="10" a="1"/>
  <c r="F46" i="10" a="1"/>
  <c r="G2653" i="10" a="1"/>
  <c r="F1751" i="10" a="1"/>
  <c r="E1582" i="10" a="1"/>
  <c r="E291" i="10" a="1"/>
  <c r="E908" i="10" a="1"/>
  <c r="G679" i="10" a="1"/>
  <c r="G184" i="10" a="1"/>
  <c r="H2774" i="10" a="1"/>
  <c r="H548" i="10" a="1"/>
  <c r="H1712" i="10" a="1"/>
  <c r="H2026" i="10" a="1"/>
  <c r="G1136" i="10" a="1"/>
  <c r="H1765" i="10" a="1"/>
  <c r="H924" i="10" a="1"/>
  <c r="H2059" i="10" a="1"/>
  <c r="G839" i="10" a="1"/>
  <c r="G356" i="10" a="1"/>
  <c r="E1060" i="10" a="1"/>
  <c r="E2078" i="10" a="1"/>
  <c r="E1390" i="10" a="1"/>
  <c r="G47" i="10" a="1"/>
  <c r="H591" i="10" a="1"/>
  <c r="E2141" i="10" a="1"/>
  <c r="H1129" i="10" a="1"/>
  <c r="H2090" i="10" a="1"/>
  <c r="H483" i="10" a="1"/>
  <c r="G976" i="10" a="1"/>
  <c r="H2478" i="10" a="1"/>
  <c r="H1256" i="10" a="1"/>
  <c r="G344" i="10" a="1"/>
  <c r="H1762" i="10" a="1"/>
  <c r="G1143" i="10" a="1"/>
  <c r="H2332" i="10" a="1"/>
  <c r="H920" i="10" a="1"/>
  <c r="G24" i="10" a="1"/>
  <c r="H1612" i="10" a="1"/>
  <c r="G1538" i="10" a="1"/>
  <c r="H333" i="10" a="1"/>
  <c r="E629" i="10" a="1"/>
  <c r="E2373" i="10" a="1"/>
  <c r="E2312" i="10" a="1"/>
  <c r="E2666" i="10" a="1"/>
  <c r="H2385" i="10" a="1"/>
  <c r="F887" i="10" a="1"/>
  <c r="G309" i="10" a="1"/>
  <c r="F466" i="10" a="1"/>
  <c r="H433" i="10" a="1"/>
  <c r="G1464" i="10" a="1"/>
  <c r="E1568" i="10" a="1"/>
  <c r="H1973" i="10" a="1"/>
  <c r="E1244" i="10" a="1"/>
  <c r="H586" i="10" a="1"/>
  <c r="H1945" i="10" a="1"/>
  <c r="F2188" i="10" a="1"/>
  <c r="H1456" i="10" a="1"/>
  <c r="F2425" i="10" a="1"/>
  <c r="F763" i="10" a="1"/>
  <c r="H1124" i="10" a="1"/>
  <c r="H1859" i="10" a="1"/>
  <c r="H778" i="10" a="1"/>
  <c r="G786" i="10" a="1"/>
  <c r="E2027" i="10" a="1"/>
  <c r="H235" i="10" a="1"/>
  <c r="E2080" i="10" a="1"/>
  <c r="G2218" i="10" a="1"/>
  <c r="G2507" i="10" a="1"/>
  <c r="H831" i="10" a="1"/>
  <c r="H2392" i="10" a="1"/>
  <c r="E562" i="10" a="1"/>
  <c r="F837" i="10" a="1"/>
  <c r="H2527" i="10" a="1"/>
  <c r="F2025" i="10" a="1"/>
  <c r="H36" i="10" a="1"/>
  <c r="E813" i="10" a="1"/>
  <c r="H1009" i="10" a="1"/>
  <c r="G1471" i="10" a="1"/>
  <c r="G937" i="10" a="1"/>
  <c r="E1522" i="10" a="1"/>
  <c r="F847" i="10" a="1"/>
  <c r="G463" i="10" a="1"/>
  <c r="G758" i="10" a="1"/>
  <c r="E479" i="10" a="1"/>
  <c r="G2227" i="10" a="1"/>
  <c r="G211" i="10" a="1"/>
  <c r="F951" i="10" a="1"/>
  <c r="F1491" i="10" a="1"/>
  <c r="E504" i="10" a="1"/>
  <c r="E970" i="10" a="1"/>
  <c r="G832" i="10" a="1"/>
  <c r="G1782" i="10" a="1"/>
  <c r="H1571" i="10" a="1"/>
  <c r="H1545" i="10" a="1"/>
  <c r="E268" i="10" a="1"/>
  <c r="E1969" i="10" a="1"/>
  <c r="H581" i="10" a="1"/>
  <c r="H89" i="10" a="1"/>
  <c r="G116" i="10" a="1"/>
  <c r="H2145" i="10" a="1"/>
  <c r="H1174" i="10" a="1"/>
  <c r="G108" i="10" a="1"/>
  <c r="E2333" i="10" a="1"/>
  <c r="E2520" i="10" a="1"/>
  <c r="H1842" i="10" a="1"/>
  <c r="E2063" i="10" a="1"/>
  <c r="F528" i="10" a="1"/>
  <c r="E2127" i="10" a="1"/>
  <c r="H1580" i="10" a="1"/>
  <c r="E2457" i="10" a="1"/>
  <c r="E1045" i="10" a="1"/>
  <c r="E260" i="10" a="1"/>
  <c r="G673" i="10" a="1"/>
  <c r="G576" i="10" a="1"/>
  <c r="H1732" i="10" a="1"/>
  <c r="G1862" i="10" a="1"/>
  <c r="H2431" i="10" a="1"/>
  <c r="G1848" i="10" a="1"/>
  <c r="F2134" i="10" a="1"/>
  <c r="E1880" i="10" a="1"/>
  <c r="G1169" i="10" a="1"/>
  <c r="G25" i="10" a="1"/>
  <c r="E590" i="10" a="1"/>
  <c r="H323" i="10" a="1"/>
  <c r="H550" i="10" a="1"/>
  <c r="G2005" i="10" a="1"/>
  <c r="H791" i="10" a="1"/>
  <c r="G1236" i="10" a="1"/>
  <c r="H721" i="10" a="1"/>
  <c r="E834" i="10" a="1"/>
  <c r="H2375" i="10" a="1"/>
  <c r="G1608" i="10" a="1"/>
  <c r="E49" i="10" a="1"/>
  <c r="E1338" i="10" a="1"/>
  <c r="H2286" i="10" a="1"/>
  <c r="F54" i="10" a="1"/>
  <c r="E2109" i="10" a="1"/>
  <c r="F1346" i="10" a="1"/>
  <c r="G1247" i="10" a="1"/>
  <c r="H282" i="10" a="1"/>
  <c r="G2235" i="10" a="1"/>
  <c r="H972" i="10" a="1"/>
  <c r="E204" i="10" a="1"/>
  <c r="G1572" i="10" a="1"/>
  <c r="H1879" i="10" a="1"/>
  <c r="G269" i="10" a="1"/>
  <c r="G2063" i="10" a="1"/>
  <c r="E572" i="10" a="1"/>
  <c r="G1113" i="10" a="1"/>
  <c r="G654" i="10" a="1"/>
  <c r="E1626" i="10" a="1"/>
  <c r="F856" i="10" a="1"/>
  <c r="H1221" i="10" a="1"/>
  <c r="H1415" i="10" a="1"/>
  <c r="E860" i="10" a="1"/>
  <c r="G1327" i="10" a="1"/>
  <c r="G1304" i="10" a="1"/>
  <c r="H833" i="10" a="1"/>
  <c r="H1155" i="10" a="1"/>
  <c r="G2444" i="10" a="1"/>
  <c r="H1323" i="10" a="1"/>
  <c r="F478" i="10" a="1"/>
  <c r="F1266" i="10" a="1"/>
  <c r="E1750" i="10" a="1"/>
  <c r="G2253" i="10" a="1"/>
  <c r="G1750" i="10" a="1"/>
  <c r="F1851" i="10" a="1"/>
  <c r="E1574" i="10" a="1"/>
  <c r="F759" i="10" a="1"/>
  <c r="E1174" i="10" a="1"/>
  <c r="F1078" i="10" a="1"/>
  <c r="H2663" i="10" a="1"/>
  <c r="E1644" i="10" a="1"/>
  <c r="E1468" i="10" a="1"/>
  <c r="E2376" i="10" a="1"/>
  <c r="E1356" i="10" a="1"/>
  <c r="G2760" i="10" a="1"/>
  <c r="G2658" i="10" a="1"/>
  <c r="E2288" i="10" a="1"/>
  <c r="H2662" i="10" a="1"/>
  <c r="E1942" i="10" a="1"/>
  <c r="H1112" i="10" a="1"/>
  <c r="H1413" i="10" a="1"/>
  <c r="F2734" i="10" a="1"/>
  <c r="F1125" i="10" a="1"/>
  <c r="H2571" i="10" a="1"/>
  <c r="H2149" i="10" a="1"/>
  <c r="E1716" i="10" a="1"/>
  <c r="F754" i="10" a="1"/>
  <c r="E1015" i="10" a="1"/>
  <c r="G373" i="10" a="1"/>
  <c r="H164" i="10" a="1"/>
  <c r="H86" i="10" a="1"/>
  <c r="G2665" i="10" a="1"/>
  <c r="G2460" i="10" a="1"/>
  <c r="H2668" i="10" a="1"/>
  <c r="E361" i="10" a="1"/>
  <c r="E4" i="10" a="1"/>
  <c r="H2055" i="10" a="1"/>
  <c r="E2408" i="10" a="1"/>
  <c r="G1881" i="10" a="1"/>
  <c r="G1131" i="10" a="1"/>
  <c r="E2688" i="10" a="1"/>
  <c r="G2143" i="10" a="1"/>
  <c r="E1491" i="10" a="1"/>
  <c r="H2218" i="10" a="1"/>
  <c r="G2368" i="10" a="1"/>
  <c r="E2531" i="10" a="1"/>
  <c r="H1481" i="10" a="1"/>
  <c r="H706" i="10" a="1"/>
  <c r="E610" i="10" a="1"/>
  <c r="E622" i="10" a="1"/>
  <c r="G370" i="10" a="1"/>
  <c r="G722" i="10" a="1"/>
  <c r="E2387" i="10" a="1"/>
  <c r="G2516" i="10" a="1"/>
  <c r="G1704" i="10" a="1"/>
  <c r="H1078" i="10" a="1"/>
  <c r="G963" i="10" a="1"/>
  <c r="F875" i="10" a="1"/>
  <c r="E2162" i="10" a="1"/>
  <c r="H683" i="10" a="1"/>
  <c r="F2492" i="10" a="1"/>
  <c r="H2131" i="10" a="1"/>
  <c r="G2276" i="10" a="1"/>
  <c r="E2037" i="10" a="1"/>
  <c r="G2568" i="10" a="1"/>
  <c r="G1841" i="10" a="1"/>
  <c r="E1542" i="10" a="1"/>
  <c r="E1531" i="10" a="1"/>
  <c r="H1614" i="10" a="1"/>
  <c r="G2638" i="10" a="1"/>
  <c r="E545" i="10" a="1"/>
  <c r="E1878" i="10" a="1"/>
  <c r="H123" i="10" a="1"/>
  <c r="G984" i="10" a="1"/>
  <c r="H339" i="10" a="1"/>
  <c r="E1784" i="10" a="1"/>
  <c r="G670" i="10" a="1"/>
  <c r="F247" i="10" a="1"/>
  <c r="H1979" i="10" a="1"/>
  <c r="F1531" i="10" a="1"/>
  <c r="H291" i="10" a="1"/>
  <c r="E1179" i="10" a="1"/>
  <c r="E1012" i="10" a="1"/>
  <c r="E1092" i="10" a="1"/>
  <c r="E1540" i="10" a="1"/>
  <c r="G1673" i="10" a="1"/>
  <c r="E68" i="10" a="1"/>
  <c r="H1467" i="10" a="1"/>
  <c r="E14" i="10" a="1"/>
  <c r="G252" i="10" a="1"/>
  <c r="F2159" i="10" a="1"/>
  <c r="G1087" i="10" a="1"/>
  <c r="H2284" i="10" a="1"/>
  <c r="F1559" i="10" a="1"/>
  <c r="F1675" i="10" a="1"/>
  <c r="E1529" i="10" a="1"/>
  <c r="E1514" i="10" a="1"/>
  <c r="H473" i="10" a="1"/>
  <c r="E2707" i="10" a="1"/>
  <c r="G2579" i="10" a="1"/>
  <c r="E2381" i="10" a="1"/>
  <c r="E382" i="10" a="1"/>
  <c r="E1534" i="10" a="1"/>
  <c r="H2568" i="10" a="1"/>
  <c r="G2180" i="10" a="1"/>
  <c r="G2625" i="10" a="1"/>
  <c r="H175" i="10" a="1"/>
  <c r="E670" i="10" a="1"/>
  <c r="E1336" i="10" a="1"/>
  <c r="F1234" i="10" a="1"/>
  <c r="G1054" i="10" a="1"/>
  <c r="G1746" i="10" a="1"/>
  <c r="G2482" i="10" a="1"/>
  <c r="H2722" i="10" a="1"/>
  <c r="G2419" i="10" a="1"/>
  <c r="E1463" i="10" a="1"/>
  <c r="F569" i="10" a="1"/>
  <c r="H2465" i="10" a="1"/>
  <c r="G2015" i="10" a="1"/>
  <c r="E1213" i="10" a="1"/>
  <c r="G836" i="10" a="1"/>
  <c r="E2359" i="10" a="1"/>
  <c r="E1120" i="10" a="1"/>
  <c r="F1737" i="10" a="1"/>
  <c r="H1516" i="10" a="1"/>
  <c r="H1480" i="10" a="1"/>
  <c r="G1341" i="10" a="1"/>
  <c r="G2704" i="10" a="1"/>
  <c r="G956" i="10" a="1"/>
  <c r="E681" i="10" a="1"/>
  <c r="F2355" i="10" a="1"/>
  <c r="E1927" i="10" a="1"/>
  <c r="G1004" i="10" a="1"/>
  <c r="H1418" i="10" a="1"/>
  <c r="E917" i="10" a="1"/>
  <c r="H1075" i="10" a="1"/>
  <c r="E1814" i="10" a="1"/>
  <c r="F472" i="10" a="1"/>
  <c r="H379" i="10" a="1"/>
  <c r="H1019" i="10" a="1"/>
  <c r="G1840" i="10" a="1"/>
  <c r="E573" i="10" a="1"/>
  <c r="H338" i="10" a="1"/>
  <c r="H1474" i="10" a="1"/>
  <c r="H2705" i="10" a="1"/>
  <c r="E2370" i="10" a="1"/>
  <c r="G2432" i="10" a="1"/>
  <c r="H367" i="10" a="1"/>
  <c r="F2125" i="10" a="1"/>
  <c r="F554" i="10" a="1"/>
  <c r="H1047" i="10" a="1"/>
  <c r="H1141" i="10" a="1"/>
  <c r="E1005" i="10" a="1"/>
  <c r="H264" i="10" a="1"/>
  <c r="H2635" i="10" a="1"/>
  <c r="E160" i="10" a="1"/>
  <c r="G1516" i="10" a="1"/>
  <c r="H728" i="10" a="1"/>
  <c r="H1241" i="10" a="1"/>
  <c r="E529" i="10" a="1"/>
  <c r="E2232" i="10" a="1"/>
  <c r="H518" i="10" a="1"/>
  <c r="E2015" i="10" a="1"/>
  <c r="H2204" i="10" a="1"/>
  <c r="G831" i="10" a="1"/>
  <c r="E2305" i="10" a="1"/>
  <c r="H1660" i="10" a="1"/>
  <c r="H1753" i="10" a="1"/>
  <c r="G2310" i="10" a="1"/>
  <c r="E1642" i="10" a="1"/>
  <c r="G717" i="10" a="1"/>
  <c r="H1376" i="10" a="1"/>
  <c r="G1041" i="10" a="1"/>
  <c r="G1234" i="10" a="1"/>
  <c r="H630" i="10" a="1"/>
  <c r="F225" i="10" a="1"/>
  <c r="H978" i="10" a="1"/>
  <c r="F2634" i="10" a="1"/>
  <c r="F69" i="10" a="1"/>
  <c r="G2785" i="10" a="1"/>
  <c r="E1746" i="10" a="1"/>
  <c r="G1623" i="10" a="1"/>
  <c r="E1458" i="10" a="1"/>
  <c r="G117" i="10" a="1"/>
  <c r="G2027" i="10" a="1"/>
  <c r="H1785" i="10" a="1"/>
  <c r="H1755" i="10" a="1"/>
  <c r="E1028" i="10" a="1"/>
  <c r="H1121" i="10" a="1"/>
  <c r="H876" i="10" a="1"/>
  <c r="F659" i="10" a="1"/>
  <c r="E723" i="10" a="1"/>
  <c r="E2411" i="10" a="1"/>
  <c r="E818" i="10" a="1"/>
  <c r="G747" i="10" a="1"/>
  <c r="E2768" i="10" a="1"/>
  <c r="G1155" i="10" a="1"/>
  <c r="H462" i="10" a="1"/>
  <c r="H2021" i="10" a="1"/>
  <c r="E2517" i="10" a="1"/>
  <c r="G1716" i="10" a="1"/>
  <c r="H1919" i="10" a="1"/>
  <c r="F334" i="10" a="1"/>
  <c r="E1176" i="10" a="1"/>
  <c r="G864" i="10" a="1"/>
  <c r="E2077" i="10" a="1"/>
  <c r="H861" i="10" a="1"/>
  <c r="E1975" i="10" a="1"/>
  <c r="G2552" i="10" a="1"/>
  <c r="F1637" i="10" a="1"/>
  <c r="E2390" i="10" a="1"/>
  <c r="G2791" i="10" a="1"/>
  <c r="G1066" i="10" a="1"/>
  <c r="H1192" i="10" a="1"/>
  <c r="G2663" i="10" a="1"/>
  <c r="H1742" i="10" a="1"/>
  <c r="G2033" i="10" a="1"/>
  <c r="E416" i="10" a="1"/>
  <c r="G548" i="10" a="1"/>
  <c r="E710" i="10" a="1"/>
  <c r="H844" i="10" a="1"/>
  <c r="F2062" i="10" a="1"/>
  <c r="F991" i="10" a="1"/>
  <c r="G1634" i="10" a="1"/>
  <c r="H2446" i="10" a="1"/>
  <c r="H2112" i="10" a="1"/>
  <c r="H1177" i="10" a="1"/>
  <c r="H1452" i="10" a="1"/>
  <c r="E1940" i="10" a="1"/>
  <c r="H734" i="10" a="1"/>
  <c r="G2674" i="10" a="1"/>
  <c r="E2546" i="10" a="1"/>
  <c r="H1484" i="10" a="1"/>
  <c r="G724" i="10" a="1"/>
  <c r="E39" i="10" a="1"/>
  <c r="G1556" i="10" a="1"/>
  <c r="G419" i="10" a="1"/>
  <c r="H1242" i="10" a="1"/>
  <c r="H832" i="10" a="1"/>
  <c r="E1345" i="10" a="1"/>
  <c r="H2207" i="10" a="1"/>
  <c r="E85" i="10" a="1"/>
  <c r="G1845" i="10" a="1"/>
  <c r="H1523" i="10" a="1"/>
  <c r="H2788" i="10" a="1"/>
  <c r="E559" i="10" a="1"/>
  <c r="F1134" i="10" a="1"/>
  <c r="F731" i="10" a="1"/>
  <c r="G2463" i="10" a="1"/>
  <c r="E37" i="10" a="1"/>
  <c r="G941" i="10" a="1"/>
  <c r="E1913" i="10" a="1"/>
  <c r="H1343" i="10" a="1"/>
  <c r="H225" i="10" a="1"/>
  <c r="E1637" i="10" a="1"/>
  <c r="E1246" i="10" a="1"/>
  <c r="H424" i="10" a="1"/>
  <c r="H2077" i="10" a="1"/>
  <c r="H351" i="10" a="1"/>
  <c r="E2173" i="10" a="1"/>
  <c r="G1933" i="10" a="1"/>
  <c r="H1843" i="10" a="1"/>
  <c r="G518" i="10" a="1"/>
  <c r="H1837" i="10" a="1"/>
  <c r="G943" i="10" a="1"/>
  <c r="H2560" i="10" a="1"/>
  <c r="G1533" i="10" a="1"/>
  <c r="H1462" i="10" a="1"/>
  <c r="E184" i="10" a="1"/>
  <c r="H2614" i="10" a="1"/>
  <c r="E485" i="10" a="1"/>
  <c r="H1222" i="10" a="1"/>
  <c r="H915" i="10" a="1"/>
  <c r="G72" i="10" a="1"/>
  <c r="G892" i="10" a="1"/>
  <c r="G2048" i="10" a="1"/>
  <c r="E1408" i="10" a="1"/>
  <c r="H1923" i="10" a="1"/>
  <c r="H1391" i="10" a="1"/>
  <c r="G1410" i="10" a="1"/>
  <c r="G2712" i="10" a="1"/>
  <c r="G2462" i="10" a="1"/>
  <c r="E2652" i="10" a="1"/>
  <c r="G2479" i="10" a="1"/>
  <c r="H1520" i="10" a="1"/>
  <c r="E1290" i="10" a="1"/>
  <c r="H2733" i="10" a="1"/>
  <c r="E969" i="10" a="1"/>
  <c r="E1382" i="10" a="1"/>
  <c r="G2624" i="10" a="1"/>
  <c r="G1406" i="10" a="1"/>
  <c r="H2275" i="10" a="1"/>
  <c r="H1422" i="10" a="1"/>
  <c r="E1239" i="10" a="1"/>
  <c r="H2386" i="10" a="1"/>
  <c r="H672" i="10" a="1"/>
  <c r="G1159" i="10" a="1"/>
  <c r="H1258" i="10" a="1"/>
  <c r="H1273" i="10" a="1"/>
  <c r="G1739" i="10" a="1"/>
  <c r="H250" i="10" a="1"/>
  <c r="F178" i="10" a="1"/>
  <c r="G1766" i="10" a="1"/>
  <c r="E1232" i="10" a="1"/>
  <c r="H1767" i="10" a="1"/>
  <c r="H1631" i="10" a="1"/>
  <c r="G1923" i="10" a="1"/>
  <c r="G2719" i="10" a="1"/>
  <c r="E2551" i="10" a="1"/>
  <c r="H20" i="10" a="1"/>
  <c r="G16" i="10" a="1"/>
  <c r="H770" i="10" a="1"/>
  <c r="G2020" i="10" a="1"/>
  <c r="H320" i="10" a="1"/>
  <c r="E286" i="10" a="1"/>
  <c r="E918" i="10" a="1"/>
  <c r="H1321" i="10" a="1"/>
  <c r="G1180" i="10" a="1"/>
  <c r="F2056" i="10" a="1"/>
  <c r="G948" i="10" a="1"/>
  <c r="F2250" i="10" a="1"/>
  <c r="E1951" i="10" a="1"/>
  <c r="E2459" i="10" a="1"/>
  <c r="E2609" i="10" a="1"/>
  <c r="E614" i="10" a="1"/>
  <c r="G1068" i="10" a="1"/>
  <c r="G979" i="10" a="1"/>
  <c r="G1744" i="10" a="1"/>
  <c r="H1053" i="10" a="1"/>
  <c r="E1059" i="10" a="1"/>
  <c r="H1028" i="10" a="1"/>
  <c r="H725" i="10" a="1"/>
  <c r="H2015" i="10" a="1"/>
  <c r="E2166" i="10" a="1"/>
  <c r="H1678" i="10" a="1"/>
  <c r="H305" i="10" a="1"/>
  <c r="G2718" i="10" a="1"/>
  <c r="G2655" i="10" a="1"/>
  <c r="H2315" i="10" a="1"/>
  <c r="G1789" i="10" a="1"/>
  <c r="G84" i="10" a="1"/>
  <c r="G237" i="10" a="1"/>
  <c r="E1415" i="10" a="1"/>
  <c r="G1584" i="10" a="1"/>
  <c r="H2306" i="10" a="1"/>
  <c r="G1209" i="10" a="1"/>
  <c r="G451" i="10" a="1"/>
  <c r="H1887" i="10" a="1"/>
  <c r="E2043" i="10" a="1"/>
  <c r="G671" i="10" a="1"/>
  <c r="H2760" i="10" a="1"/>
  <c r="G171" i="10" a="1"/>
  <c r="G2584" i="10" a="1"/>
  <c r="G2754" i="10" a="1"/>
  <c r="E2326" i="10" a="1"/>
  <c r="G2667" i="10" a="1"/>
  <c r="F1055" i="10" a="1"/>
  <c r="E577" i="10" a="1"/>
  <c r="G635" i="10" a="1"/>
  <c r="G767" i="10" a="1"/>
  <c r="E1585" i="10" a="1"/>
  <c r="H2361" i="10" a="1"/>
  <c r="H144" i="10" a="1"/>
  <c r="G2337" i="10" a="1"/>
  <c r="F1040" i="10" a="1"/>
  <c r="E466" i="10" a="1"/>
  <c r="H137" i="10" a="1"/>
  <c r="E1967" i="10" a="1"/>
  <c r="F140" i="10" a="1"/>
  <c r="H1538" i="10" a="1"/>
  <c r="H718" i="10" a="1"/>
  <c r="E1466" i="10" a="1"/>
  <c r="H540" i="10" a="1"/>
  <c r="F1704" i="10" a="1"/>
  <c r="F1075" i="10" a="1"/>
  <c r="F2478" i="10" a="1"/>
  <c r="H369" i="10" a="1"/>
  <c r="E2458" i="10" a="1"/>
  <c r="F737" i="10" a="1"/>
  <c r="G1763" i="10" a="1"/>
  <c r="H1585" i="10" a="1"/>
  <c r="F446" i="10" a="1"/>
  <c r="H2340" i="10" a="1"/>
  <c r="G1791" i="10" a="1"/>
  <c r="E2068" i="10" a="1"/>
  <c r="H2652" i="10" a="1"/>
  <c r="G572" i="10" a="1"/>
  <c r="E186" i="10" a="1"/>
  <c r="H1016" i="10" a="1"/>
  <c r="G210" i="10" a="1"/>
  <c r="E2789" i="10" a="1"/>
  <c r="G1080" i="10" a="1"/>
  <c r="H2378" i="10" a="1"/>
  <c r="G2291" i="10" a="1"/>
  <c r="H819" i="10" a="1"/>
  <c r="H2592" i="10" a="1"/>
  <c r="F1388" i="10" a="1"/>
  <c r="H152" i="10" a="1"/>
  <c r="F1950" i="10" a="1"/>
  <c r="F1363" i="10" a="1"/>
  <c r="G2542" i="10" a="1"/>
  <c r="G557" i="10" a="1"/>
  <c r="E2190" i="10" a="1"/>
  <c r="G2261" i="10" a="1"/>
  <c r="F1187" i="10" a="1"/>
  <c r="H1871" i="10" a="1"/>
  <c r="G413" i="10" a="1"/>
  <c r="G1033" i="10" a="1"/>
  <c r="F866" i="10" a="1"/>
  <c r="H122" i="10" a="1"/>
  <c r="E1326" i="10" a="1"/>
  <c r="G1880" i="10" a="1"/>
  <c r="G1863" i="10" a="1"/>
  <c r="G721" i="10" a="1"/>
  <c r="G1323" i="10" a="1"/>
  <c r="E514" i="10" a="1"/>
  <c r="E959" i="10" a="1"/>
  <c r="E1866" i="10" a="1"/>
  <c r="G1478" i="10" a="1"/>
  <c r="G936" i="10" a="1"/>
  <c r="E2584" i="10" a="1"/>
  <c r="E1111" i="10" a="1"/>
  <c r="G781" i="10" a="1"/>
  <c r="E1943" i="10" a="1"/>
  <c r="G1333" i="10" a="1"/>
  <c r="H665" i="10" a="1"/>
  <c r="E883" i="10" a="1"/>
  <c r="E2384" i="10" a="1"/>
  <c r="G925" i="10" a="1"/>
  <c r="H2541" i="10" a="1"/>
  <c r="E2626" i="10" a="1"/>
  <c r="E87" i="10" a="1"/>
  <c r="H2086" i="10" a="1"/>
  <c r="G1991" i="10" a="1"/>
  <c r="F2456" i="10" a="1"/>
  <c r="G1592" i="10" a="1"/>
  <c r="G1412" i="10" a="1"/>
  <c r="G2367" i="10" a="1"/>
  <c r="G2162" i="10" a="1"/>
  <c r="G1755" i="10" a="1"/>
  <c r="H2162" i="10" a="1"/>
  <c r="H758" i="10" a="1"/>
  <c r="H153" i="10" a="1"/>
  <c r="E1119" i="10" a="1"/>
  <c r="G174" i="10" a="1"/>
  <c r="G923" i="10" a="1"/>
  <c r="E1762" i="10" a="1"/>
  <c r="G604" i="10" a="1"/>
  <c r="G1663" i="10" a="1"/>
  <c r="H541" i="10" a="1"/>
  <c r="G2431" i="10" a="1"/>
  <c r="G2669" i="10" a="1"/>
  <c r="E525" i="10" a="1"/>
  <c r="H2372" i="10" a="1"/>
  <c r="G1914" i="10" a="1"/>
  <c r="G2231" i="10" a="1"/>
  <c r="F2551" i="10" a="1"/>
  <c r="E1625" i="10" a="1"/>
  <c r="H2150" i="10" a="1"/>
  <c r="F604" i="10" a="1"/>
  <c r="E1624" i="10" a="1"/>
  <c r="E2138" i="10" a="1"/>
  <c r="G1392" i="10" a="1"/>
  <c r="E7" i="10" a="1"/>
  <c r="F2543" i="10" a="1"/>
  <c r="E1308" i="10" a="1"/>
  <c r="G453" i="10" a="1"/>
  <c r="H749" i="10" a="1"/>
  <c r="H807" i="10" a="1"/>
  <c r="H151" i="10" a="1"/>
  <c r="G439" i="10" a="1"/>
  <c r="G2386" i="10" a="1"/>
  <c r="G1062" i="10" a="1"/>
  <c r="G1965" i="10" a="1"/>
  <c r="G1476" i="10" a="1"/>
  <c r="G827" i="10" a="1"/>
  <c r="H1478" i="10" a="1"/>
  <c r="F928" i="10" a="1"/>
  <c r="G2641" i="10" a="1"/>
  <c r="H2750" i="10" a="1"/>
  <c r="E2275" i="10" a="1"/>
  <c r="H1824" i="10" a="1"/>
  <c r="E926" i="10" a="1"/>
  <c r="G474" i="10" a="1"/>
  <c r="H1989" i="10" a="1"/>
  <c r="H1790" i="10" a="1"/>
  <c r="G645" i="10" a="1"/>
  <c r="H936" i="10" a="1"/>
  <c r="E166" i="10" a="1"/>
  <c r="G1778" i="10" a="1"/>
  <c r="E2058" i="10" a="1"/>
  <c r="E1188" i="10" a="1"/>
  <c r="H2659" i="10" a="1"/>
  <c r="E1163" i="10" a="1"/>
  <c r="E51" i="10" a="1"/>
  <c r="H573" i="10" a="1"/>
  <c r="G2118" i="10" a="1"/>
  <c r="H2522" i="10" a="1"/>
  <c r="G1641" i="10" a="1"/>
  <c r="H531" i="10" a="1"/>
  <c r="G1035" i="10" a="1"/>
  <c r="G2028" i="10" a="1"/>
  <c r="H2068" i="10" a="1"/>
  <c r="G168" i="10" a="1"/>
  <c r="E1589" i="10" a="1"/>
  <c r="E1462" i="10" a="1"/>
  <c r="F888" i="10" a="1"/>
  <c r="G2174" i="10" a="1"/>
  <c r="G854" i="10" a="1"/>
  <c r="E1082" i="10" a="1"/>
  <c r="H1206" i="10" a="1"/>
  <c r="E1708" i="10" a="1"/>
  <c r="G1719" i="10" a="1"/>
  <c r="H135" i="10" a="1"/>
  <c r="H678" i="10" a="1"/>
  <c r="E221" i="10" a="1"/>
  <c r="G731" i="10" a="1"/>
  <c r="E367" i="10" a="1"/>
  <c r="F2072" i="10" a="1"/>
  <c r="H377" i="10" a="1"/>
  <c r="H345" i="10" a="1"/>
  <c r="H1250" i="10" a="1"/>
  <c r="H848" i="10" a="1"/>
  <c r="G1652" i="10" a="1"/>
  <c r="E2649" i="10" a="1"/>
  <c r="E141" i="10" a="1"/>
  <c r="H580" i="10" a="1"/>
  <c r="H411" i="10" a="1"/>
  <c r="E308" i="10" a="1"/>
  <c r="E555" i="10" a="1"/>
  <c r="G112" i="10" a="1"/>
  <c r="F434" i="10" a="1"/>
  <c r="G2688" i="10" a="1"/>
  <c r="G1345" i="10" a="1"/>
  <c r="G2642" i="10" a="1"/>
  <c r="E2332" i="10" a="1"/>
  <c r="E2151" i="10" a="1"/>
  <c r="H488" i="10" a="1"/>
  <c r="H1872" i="10" a="1"/>
  <c r="H928" i="10" a="1"/>
  <c r="G1348" i="10" a="1"/>
  <c r="E2104" i="10" a="1"/>
  <c r="E1470" i="10" a="1"/>
  <c r="G657" i="10" a="1"/>
  <c r="G755" i="10" a="1"/>
  <c r="G2209" i="10" a="1"/>
  <c r="E2564" i="10" a="1"/>
  <c r="E2774" i="10" a="1"/>
  <c r="G1106" i="10" a="1"/>
  <c r="F1959" i="10" a="1"/>
  <c r="G2572" i="10" a="1"/>
  <c r="F231" i="10" a="1"/>
  <c r="H443" i="10" a="1"/>
  <c r="E470" i="10" a="1"/>
  <c r="E2552" i="10" a="1"/>
  <c r="G1334" i="10" a="1"/>
  <c r="G261" i="10" a="1"/>
  <c r="H131" i="10" a="1"/>
  <c r="H834" i="10" a="1"/>
  <c r="G352" i="10" a="1"/>
  <c r="G2768" i="10" a="1"/>
  <c r="G2139" i="10" a="1"/>
  <c r="G1632" i="10" a="1"/>
  <c r="F716" i="10" a="1"/>
  <c r="E1274" i="10" a="1"/>
  <c r="E566" i="10" a="1"/>
  <c r="G2633" i="10" a="1"/>
  <c r="G2136" i="10" a="1"/>
  <c r="H2437" i="10" a="1"/>
  <c r="G1222" i="10" a="1"/>
  <c r="E33" i="10" a="1"/>
  <c r="G1330" i="10" a="1"/>
  <c r="E2425" i="10" a="1"/>
  <c r="F543" i="10" a="1"/>
  <c r="E1968" i="10" a="1"/>
  <c r="G742" i="10" a="1"/>
  <c r="H562" i="10" a="1"/>
  <c r="H2715" i="10" a="1"/>
  <c r="H806" i="10" a="1"/>
  <c r="E2489" i="10" a="1"/>
  <c r="H1424" i="10" a="1"/>
  <c r="H2414" i="10" a="1"/>
  <c r="F254" i="10" a="1"/>
  <c r="G878" i="10" a="1"/>
  <c r="H2287" i="10" a="1"/>
  <c r="G1353" i="10" a="1"/>
  <c r="E1112" i="10" a="1"/>
  <c r="G840" i="10" a="1"/>
  <c r="G1978" i="10" a="1"/>
  <c r="G2222" i="10" a="1"/>
  <c r="E2560" i="10" a="1"/>
  <c r="G1232" i="10" a="1"/>
  <c r="G2537" i="10" a="1"/>
  <c r="E835" i="10" a="1"/>
  <c r="H1230" i="10" a="1"/>
  <c r="E1577" i="10" a="1"/>
  <c r="E730" i="10" a="1"/>
  <c r="G2508" i="10" a="1"/>
  <c r="H590" i="10" a="1"/>
  <c r="E2328" i="10" a="1"/>
  <c r="F292" i="10" a="1"/>
  <c r="G2640" i="10" a="1"/>
  <c r="G1921" i="10" a="1"/>
  <c r="G1157" i="10" a="1"/>
  <c r="H28" i="10" a="1"/>
  <c r="E1882" i="10" a="1"/>
  <c r="E19" i="10" a="1"/>
  <c r="E2383" i="10" a="1"/>
  <c r="G2749" i="10" a="1"/>
  <c r="H1728" i="10" a="1"/>
  <c r="H1779" i="10" a="1"/>
  <c r="E2669" i="10" a="1"/>
  <c r="G1088" i="10" a="1"/>
  <c r="H1820" i="10" a="1"/>
  <c r="G2273" i="10" a="1"/>
  <c r="E1252" i="10" a="1"/>
  <c r="H1266" i="10" a="1"/>
  <c r="H1958" i="10" a="1"/>
  <c r="E1156" i="10" a="1"/>
  <c r="H271" i="10" a="1"/>
  <c r="E505" i="10" a="1"/>
  <c r="H1716" i="10" a="1"/>
  <c r="G1587" i="10" a="1"/>
  <c r="H822" i="10" a="1"/>
  <c r="H1254" i="10" a="1"/>
  <c r="F2731" i="10" a="1"/>
  <c r="E2122" i="10" a="1"/>
  <c r="H1344" i="10" a="1"/>
  <c r="G1008" i="10" a="1"/>
  <c r="G1111" i="10" a="1"/>
  <c r="E1457" i="10" a="1"/>
  <c r="G334" i="10" a="1"/>
  <c r="G1527" i="10" a="1"/>
  <c r="E2763" i="10" a="1"/>
  <c r="G616" i="10" a="1"/>
  <c r="F234" i="10" a="1"/>
  <c r="H1721" i="10" a="1"/>
  <c r="G765" i="10" a="1"/>
  <c r="G2548" i="10" a="1"/>
  <c r="H2191" i="10" a="1"/>
  <c r="H1539" i="10" a="1"/>
  <c r="E1553" i="10" a="1"/>
  <c r="H1463" i="10" a="1"/>
  <c r="G423" i="10" a="1"/>
  <c r="G1039" i="10" a="1"/>
  <c r="G251" i="10" a="1"/>
  <c r="E737" i="10" a="1"/>
  <c r="G1245" i="10" a="1"/>
  <c r="E548" i="10" a="1"/>
  <c r="H251" i="10" a="1"/>
  <c r="E876" i="10" a="1"/>
  <c r="H2605" i="10" a="1"/>
  <c r="E827" i="10" a="1"/>
  <c r="G1563" i="10" a="1"/>
  <c r="G226" i="10" a="1"/>
  <c r="E1352" i="10" a="1"/>
  <c r="H1674" i="10" a="1"/>
  <c r="H1060" i="10" a="1"/>
  <c r="H1655" i="10" a="1"/>
  <c r="G1219" i="10" a="1"/>
  <c r="H2666" i="10" a="1"/>
  <c r="H2080" i="10" a="1"/>
  <c r="G1317" i="10" a="1"/>
  <c r="G27" i="10" a="1"/>
  <c r="H1936" i="10" a="1"/>
  <c r="E1865" i="10" a="1"/>
  <c r="G2338" i="10" a="1"/>
  <c r="E2409" i="10" a="1"/>
  <c r="E2369" i="10" a="1"/>
  <c r="E2237" i="10" a="1"/>
  <c r="G568" i="10" a="1"/>
  <c r="H1163" i="10" a="1"/>
  <c r="H1792" i="10" a="1"/>
  <c r="G1405" i="10" a="1"/>
  <c r="G1667" i="10" a="1"/>
  <c r="E1513" i="10" a="1"/>
  <c r="F259" i="10" a="1"/>
  <c r="G2468" i="10" a="1"/>
  <c r="G1720" i="10" a="1"/>
  <c r="E1269" i="10" a="1"/>
  <c r="E2419" i="10" a="1"/>
  <c r="G530" i="10" a="1"/>
  <c r="G651" i="10" a="1"/>
  <c r="E129" i="10" a="1"/>
  <c r="E1825" i="10" a="1"/>
  <c r="G355" i="10" a="1"/>
  <c r="G1056" i="10" a="1"/>
  <c r="G1519" i="10" a="1"/>
  <c r="G1557" i="10" a="1"/>
  <c r="E1383" i="10" a="1"/>
  <c r="E746" i="10" a="1"/>
  <c r="H185" i="10" a="1"/>
  <c r="E2522" i="10" a="1"/>
  <c r="G151" i="10" a="1"/>
  <c r="G2376" i="10" a="1"/>
  <c r="G329" i="10" a="1"/>
  <c r="E1954" i="10" a="1"/>
  <c r="G2233" i="10" a="1"/>
  <c r="E859" i="10" a="1"/>
  <c r="H2060" i="10" a="1"/>
  <c r="G2004" i="10" a="1"/>
  <c r="F1016" i="10" a="1"/>
  <c r="G324" i="10" a="1"/>
  <c r="E290" i="10" a="1"/>
  <c r="E2561" i="10" a="1"/>
  <c r="H2246" i="10" a="1"/>
  <c r="E1618" i="10" a="1"/>
  <c r="H527" i="10" a="1"/>
  <c r="F2472" i="10" a="1"/>
  <c r="H432" i="10" a="1"/>
  <c r="G1227" i="10" a="1"/>
  <c r="E1333" i="10" a="1"/>
  <c r="E829" i="10" a="1"/>
  <c r="F2151" i="10" a="1"/>
  <c r="E1421" i="10" a="1"/>
  <c r="G783" i="10" a="1"/>
  <c r="G262" i="10" a="1"/>
  <c r="F1466" i="10" a="1"/>
  <c r="E155" i="10" a="1"/>
  <c r="F2654" i="10" a="1"/>
  <c r="G283" i="10" a="1"/>
  <c r="F975" i="10" a="1"/>
  <c r="E287" i="10" a="1"/>
  <c r="E2147" i="10" a="1"/>
  <c r="E473" i="10" a="1"/>
  <c r="H170" i="10" a="1"/>
  <c r="G2130" i="10" a="1"/>
  <c r="E1165" i="10" a="1"/>
  <c r="E1579" i="10" a="1"/>
  <c r="E351" i="10" a="1"/>
  <c r="F587" i="10" a="1"/>
  <c r="G2350" i="10" a="1"/>
  <c r="H1867" i="10" a="1"/>
  <c r="H773" i="10" a="1"/>
  <c r="E759" i="10" a="1"/>
  <c r="H465" i="10" a="1"/>
  <c r="G2744" i="10" a="1"/>
  <c r="G2748" i="10" a="1"/>
  <c r="E1977" i="10" a="1"/>
  <c r="H1825" i="10" a="1"/>
  <c r="E1907" i="10" a="1"/>
  <c r="H2151" i="10" a="1"/>
  <c r="G1960" i="10" a="1"/>
  <c r="E2132" i="10" a="1"/>
  <c r="E236" i="10" a="1"/>
  <c r="H990" i="10" a="1"/>
  <c r="H1657" i="10" a="1"/>
  <c r="H384" i="10" a="1"/>
  <c r="H1849" i="10" a="1"/>
  <c r="H1041" i="10" a="1"/>
  <c r="G1091" i="10" a="1"/>
  <c r="E2380" i="10" a="1"/>
  <c r="H2645" i="10" a="1"/>
  <c r="E2032" i="10" a="1"/>
  <c r="H1670" i="10" a="1"/>
  <c r="E411" i="10" a="1"/>
  <c r="G1711" i="10" a="1"/>
  <c r="E1086" i="10" a="1"/>
  <c r="G2366" i="10" a="1"/>
  <c r="F443" i="10" a="1"/>
  <c r="G1657" i="10" a="1"/>
  <c r="H2529" i="10" a="1"/>
  <c r="G978" i="10" a="1"/>
  <c r="G2763" i="10" a="1"/>
  <c r="E2191" i="10" a="1"/>
  <c r="E2210" i="10" a="1"/>
  <c r="G1609" i="10" a="1"/>
  <c r="E331" i="10" a="1"/>
  <c r="H872" i="10" a="1"/>
  <c r="F255" i="10" a="1"/>
  <c r="G960" i="10" a="1"/>
  <c r="F51" i="10" a="1"/>
  <c r="G1942" i="10" a="1"/>
  <c r="G265" i="10" a="1"/>
  <c r="H2237" i="10" a="1"/>
  <c r="F2566" i="10" a="1"/>
  <c r="F1663" i="10" a="1"/>
  <c r="G1765" i="10" a="1"/>
  <c r="E1217" i="10" a="1"/>
  <c r="H1974" i="10" a="1"/>
  <c r="G2221" i="10" a="1"/>
  <c r="E1429" i="10" a="1"/>
  <c r="H1848" i="10" a="1"/>
  <c r="E1609" i="10" a="1"/>
  <c r="H2156" i="10" a="1"/>
  <c r="H1656" i="10" a="1"/>
  <c r="H2009" i="10" a="1"/>
  <c r="G2088" i="10" a="1"/>
  <c r="G820" i="10" a="1"/>
  <c r="G785" i="10" a="1"/>
  <c r="F2187" i="10" a="1"/>
  <c r="G526" i="10" a="1"/>
  <c r="H1166" i="10" a="1"/>
  <c r="G704" i="10" a="1"/>
  <c r="E1008" i="10" a="1"/>
  <c r="G927" i="10" a="1"/>
  <c r="G229" i="10" a="1"/>
  <c r="H2177" i="10" a="1"/>
  <c r="E945" i="10" a="1"/>
  <c r="H2746" i="10" a="1"/>
  <c r="E1207" i="10" a="1"/>
  <c r="E2580" i="10" a="1"/>
  <c r="E944" i="10" a="1"/>
  <c r="F2092" i="10" a="1"/>
  <c r="H2065" i="10" a="1"/>
  <c r="G1077" i="10" a="1"/>
  <c r="F646" i="10" a="1"/>
  <c r="G1351" i="10" a="1"/>
  <c r="G1171" i="10" a="1"/>
  <c r="E1480" i="10" a="1"/>
  <c r="F1631" i="10" a="1"/>
  <c r="G2740" i="10" a="1"/>
  <c r="F1556" i="10" a="1"/>
  <c r="G776" i="10" a="1"/>
  <c r="E1521" i="10" a="1"/>
  <c r="E666" i="10" a="1"/>
  <c r="F1954" i="10" a="1"/>
  <c r="H2224" i="10" a="1"/>
  <c r="H1833" i="10" a="1"/>
  <c r="G1079" i="10" a="1"/>
  <c r="G2476" i="10" a="1"/>
  <c r="E2209" i="10" a="1"/>
  <c r="E2126" i="10" a="1"/>
  <c r="H1644" i="10" a="1"/>
  <c r="H959" i="10" a="1"/>
  <c r="F2751" i="10" a="1"/>
  <c r="G319" i="10" a="1"/>
  <c r="G476" i="10" a="1"/>
  <c r="H460" i="10" a="1"/>
  <c r="E372" i="10" a="1"/>
  <c r="E2321" i="10" a="1"/>
  <c r="G1439" i="10" a="1"/>
  <c r="G1237" i="10" a="1"/>
  <c r="H2187" i="10" a="1"/>
  <c r="E974" i="10" a="1"/>
  <c r="H324" i="10" a="1"/>
  <c r="H2354" i="10" a="1"/>
  <c r="E1007" i="10" a="1"/>
  <c r="H930" i="10" a="1"/>
  <c r="H1384" i="10" a="1"/>
  <c r="G2720" i="10" a="1"/>
  <c r="G2204" i="10" a="1"/>
  <c r="E523" i="10" a="1"/>
  <c r="H939" i="10" a="1"/>
  <c r="G2147" i="10" a="1"/>
  <c r="G2466" i="10" a="1"/>
  <c r="H1784" i="10" a="1"/>
  <c r="F1354" i="10" a="1"/>
  <c r="G2168" i="10" a="1"/>
  <c r="H419" i="10" a="1"/>
  <c r="H545" i="10" a="1"/>
  <c r="H1285" i="10" a="1"/>
  <c r="H1513" i="10" a="1"/>
  <c r="E1025" i="10" a="1"/>
  <c r="E1150" i="10" a="1"/>
  <c r="E2676" i="10" a="1"/>
  <c r="F651" i="10" a="1"/>
  <c r="H486" i="10" a="1"/>
  <c r="E1834" i="10" a="1"/>
  <c r="H2317" i="10" a="1"/>
  <c r="E2205" i="10" a="1"/>
  <c r="E2153" i="10" a="1"/>
  <c r="G879" i="10" a="1"/>
  <c r="E1474" i="10" a="1"/>
  <c r="H461" i="10" a="1"/>
  <c r="H2532" i="10" a="1"/>
  <c r="H1457" i="10" a="1"/>
  <c r="H2290" i="10" a="1"/>
  <c r="G2370" i="10" a="1"/>
  <c r="H2279" i="10" a="1"/>
  <c r="H871" i="10" a="1"/>
  <c r="E667" i="10" a="1"/>
  <c r="H1455" i="10" a="1"/>
  <c r="G880" i="10" a="1"/>
  <c r="E476" i="10" a="1"/>
  <c r="G1855" i="10" a="1"/>
  <c r="G2381" i="10" a="1"/>
  <c r="G426" i="10" a="1"/>
  <c r="H1735" i="10" a="1"/>
  <c r="F88" i="10" a="1"/>
  <c r="G272" i="10" a="1"/>
  <c r="E428" i="10" a="1"/>
  <c r="E219" i="10" a="1"/>
  <c r="H616" i="10" a="1"/>
  <c r="E2491" i="10" a="1"/>
  <c r="E454" i="10" a="1"/>
  <c r="E916" i="10" a="1"/>
  <c r="G415" i="10" a="1"/>
  <c r="G2417" i="10" a="1"/>
  <c r="E174" i="10" a="1"/>
  <c r="H1933" i="10" a="1"/>
  <c r="H217" i="10" a="1"/>
  <c r="G2778" i="10" a="1"/>
  <c r="H2160" i="10" a="1"/>
  <c r="E2278" i="10" a="1"/>
  <c r="H308" i="10" a="1"/>
  <c r="H971" i="10" a="1"/>
  <c r="H941" i="10" a="1"/>
  <c r="F275" i="10" a="1"/>
  <c r="F631" i="10" a="1"/>
  <c r="G2636" i="10" a="1"/>
  <c r="H752" i="10" a="1"/>
  <c r="F1050" i="10" a="1"/>
  <c r="E1187" i="10" a="1"/>
  <c r="H1259" i="10" a="1"/>
  <c r="G2109" i="10" a="1"/>
  <c r="E266" i="10" a="1"/>
  <c r="F204" i="10" a="1"/>
  <c r="H245" i="10" a="1"/>
  <c r="E2004" i="10" a="1"/>
  <c r="H2390" i="10" a="1"/>
  <c r="G2557" i="10" a="1"/>
  <c r="E2446" i="10" a="1"/>
  <c r="H40" i="10" a="1"/>
  <c r="E1570" i="10" a="1"/>
  <c r="E2692" i="10" a="1"/>
  <c r="G829" i="10" a="1"/>
  <c r="E1392" i="10" a="1"/>
  <c r="G2184" i="10" a="1"/>
  <c r="H2387" i="10" a="1"/>
  <c r="G159" i="10" a="1"/>
  <c r="G1150" i="10" a="1"/>
  <c r="H2040" i="10" a="1"/>
  <c r="F1846" i="10" a="1"/>
  <c r="E1129" i="10" a="1"/>
  <c r="G14" i="10" a="1"/>
  <c r="G1390" i="10" a="1"/>
  <c r="H1012" i="10" a="1"/>
  <c r="G538" i="10" a="1"/>
  <c r="E1256" i="10" a="1"/>
  <c r="E2627" i="10" a="1"/>
  <c r="H556" i="10" a="1"/>
  <c r="G2086" i="10" a="1"/>
  <c r="G455" i="10" a="1"/>
  <c r="G478" i="10" a="1"/>
  <c r="H1150" i="10" a="1"/>
  <c r="H966" i="10" a="1"/>
  <c r="G2511" i="10" a="1"/>
  <c r="F750" i="10" a="1"/>
  <c r="E230" i="10" a="1"/>
  <c r="F2240" i="10" a="1"/>
  <c r="E2050" i="10" a="1"/>
  <c r="H2161" i="10" a="1"/>
  <c r="F1443" i="10" a="1"/>
  <c r="G2352" i="10" a="1"/>
  <c r="G2473" i="10" a="1"/>
  <c r="G1170" i="10" a="1"/>
  <c r="H782" i="10" a="1"/>
  <c r="G430" i="10" a="1"/>
  <c r="E1068" i="10" a="1"/>
  <c r="E2469" i="10" a="1"/>
  <c r="H1017" i="10" a="1"/>
  <c r="H179" i="10" a="1"/>
  <c r="H934" i="10" a="1"/>
  <c r="E1361" i="10" a="1"/>
  <c r="E1479" i="10" a="1"/>
  <c r="E273" i="10" a="1"/>
  <c r="H2656" i="10" a="1"/>
  <c r="G770" i="10" a="1"/>
  <c r="E2788" i="10" a="1"/>
  <c r="H857" i="10" a="1"/>
  <c r="E218" i="10" a="1"/>
  <c r="G2726" i="10" a="1"/>
  <c r="E142" i="10" a="1"/>
  <c r="E183" i="10" a="1"/>
  <c r="F2437" i="10" a="1"/>
  <c r="F2251" i="10" a="1"/>
  <c r="H1918" i="10" a="1"/>
  <c r="G1668" i="10" a="1"/>
  <c r="E480" i="10" a="1"/>
  <c r="G137" i="10" a="1"/>
  <c r="G1284" i="10" a="1"/>
  <c r="F263" i="10" a="1"/>
  <c r="F1250" i="10" a="1"/>
  <c r="F1340" i="10" a="1"/>
  <c r="E1890" i="10" a="1"/>
  <c r="F2351" i="10" a="1"/>
  <c r="G267" i="10" a="1"/>
  <c r="G551" i="10" a="1"/>
  <c r="E362" i="10" a="1"/>
  <c r="H58" i="10" a="1"/>
  <c r="E2125" i="10" a="1"/>
  <c r="H2153" i="10" a="1"/>
  <c r="H1483" i="10" a="1"/>
  <c r="E783" i="10" a="1"/>
  <c r="H370" i="10" a="1"/>
  <c r="E679" i="10" a="1"/>
  <c r="H2420" i="10" a="1"/>
  <c r="E2009" i="10" a="1"/>
  <c r="H2367" i="10" a="1"/>
  <c r="F191" i="10" a="1"/>
  <c r="G1733" i="10" a="1"/>
  <c r="H768" i="10" a="1"/>
  <c r="F687" i="10" a="1"/>
  <c r="F2243" i="10" a="1"/>
  <c r="E162" i="10" a="1"/>
  <c r="E2743" i="10" a="1"/>
  <c r="G627" i="10" a="1"/>
  <c r="E2042" i="10" a="1"/>
  <c r="E754" i="10" a="1"/>
  <c r="F1887" i="10" a="1"/>
  <c r="G1271" i="10" a="1"/>
  <c r="E78" i="10" a="1"/>
  <c r="G1312" i="10" a="1"/>
  <c r="H674" i="10" a="1"/>
  <c r="F2675" i="10" a="1"/>
  <c r="G2216" i="10" a="1"/>
  <c r="G2387" i="10" a="1"/>
  <c r="H1469" i="10" a="1"/>
  <c r="F2234" i="10" a="1"/>
  <c r="H2319" i="10" a="1"/>
  <c r="H2763" i="10" a="1"/>
  <c r="E2464" i="10" a="1"/>
  <c r="H670" i="10" a="1"/>
  <c r="G35" i="10" a="1"/>
  <c r="G1316" i="10" a="1"/>
  <c r="F1628" i="10" a="1"/>
  <c r="E453" i="10" a="1"/>
  <c r="E1686" i="10" a="1"/>
  <c r="G318" i="10" a="1"/>
  <c r="E2756" i="10" a="1"/>
  <c r="E2375" i="10" a="1"/>
  <c r="H2380" i="10" a="1"/>
  <c r="F2131" i="10" a="1"/>
  <c r="G1857" i="10" a="1"/>
  <c r="E2130" i="10" a="1"/>
  <c r="H985" i="10" a="1"/>
  <c r="E1885" i="10" a="1"/>
  <c r="G1871" i="10" a="1"/>
  <c r="F1740" i="10" a="1"/>
  <c r="H2381" i="10" a="1"/>
  <c r="G522" i="10" a="1"/>
  <c r="F751" i="10" a="1"/>
  <c r="G2321" i="10" a="1"/>
  <c r="E2363" i="10" a="1"/>
  <c r="G848" i="10" a="1"/>
  <c r="E1547" i="10" a="1"/>
  <c r="G2738" i="10" a="1"/>
  <c r="E1652" i="10" a="1"/>
  <c r="H192" i="10" a="1"/>
  <c r="G2684" i="10" a="1"/>
  <c r="H2735" i="10" a="1"/>
  <c r="E1145" i="10" a="1"/>
  <c r="E1849" i="10" a="1"/>
  <c r="G2737" i="10" a="1"/>
  <c r="F1754" i="10" a="1"/>
  <c r="E662" i="10" a="1"/>
  <c r="H1231" i="10" a="1"/>
  <c r="H1673" i="10" a="1"/>
  <c r="E2484" i="10" a="1"/>
  <c r="E1770" i="10" a="1"/>
  <c r="F1759" i="10" a="1"/>
  <c r="E1253" i="10" a="1"/>
  <c r="H1371" i="10" a="1"/>
  <c r="H1364" i="10" a="1"/>
  <c r="G2659" i="10" a="1"/>
  <c r="E2213" i="10" a="1"/>
  <c r="H2574" i="10" a="1"/>
  <c r="E70" i="10" a="1"/>
  <c r="G1142" i="10" a="1"/>
  <c r="H635" i="10" a="1"/>
  <c r="G115" i="10" a="1"/>
  <c r="G1477" i="10" a="1"/>
  <c r="H1378" i="10" a="1"/>
  <c r="H2510" i="10" a="1"/>
  <c r="E1030" i="10" a="1"/>
  <c r="H220" i="10" a="1"/>
  <c r="F1056" i="10" a="1"/>
  <c r="G570" i="10" a="1"/>
  <c r="E2254" i="10" a="1"/>
  <c r="H1147" i="10" a="1"/>
  <c r="E2073" i="10" a="1"/>
  <c r="E764" i="10" a="1"/>
  <c r="H526" i="10" a="1"/>
  <c r="H2636" i="10" a="1"/>
  <c r="H851" i="10" a="1"/>
  <c r="G1283" i="10" a="1"/>
  <c r="G729" i="10" a="1"/>
  <c r="E1629" i="10" a="1"/>
  <c r="G1358" i="10" a="1"/>
  <c r="H559" i="10" a="1"/>
  <c r="E2267" i="10" a="1"/>
  <c r="E2255" i="10" a="1"/>
  <c r="E387" i="10" a="1"/>
  <c r="H869" i="10" a="1"/>
  <c r="E1416" i="10" a="1"/>
  <c r="F563" i="10" a="1"/>
  <c r="E520" i="10" a="1"/>
  <c r="G1932" i="10" a="1"/>
  <c r="H356" i="10" a="1"/>
  <c r="H316" i="10" a="1"/>
  <c r="G852" i="10" a="1"/>
  <c r="E2440" i="10" a="1"/>
  <c r="E2225" i="10" a="1"/>
  <c r="G2179" i="10" a="1"/>
  <c r="E1127" i="10" a="1"/>
  <c r="G1320" i="10" a="1"/>
  <c r="H1442" i="10" a="1"/>
  <c r="E1122" i="10" a="1"/>
  <c r="G1854" i="10" a="1"/>
  <c r="G469" i="10" a="1"/>
  <c r="H1677" i="10" a="1"/>
  <c r="G954" i="10" a="1"/>
  <c r="H1981" i="10" a="1"/>
  <c r="F2534" i="10" a="1"/>
  <c r="E1492" i="10" a="1"/>
  <c r="G1868" i="10" a="1"/>
  <c r="H1237" i="10" a="1"/>
  <c r="E811" i="10" a="1"/>
  <c r="E239" i="10" a="1"/>
  <c r="G1025" i="10" a="1"/>
  <c r="E1543" i="10" a="1"/>
  <c r="H1416" i="10" a="1"/>
  <c r="E1517" i="10" a="1"/>
  <c r="G1922" i="10" a="1"/>
  <c r="F1688" i="10" a="1"/>
  <c r="G1858" i="10" a="1"/>
  <c r="G2356" i="10" a="1"/>
  <c r="G2745" i="10" a="1"/>
  <c r="G1112" i="10" a="1"/>
  <c r="E1583" i="10" a="1"/>
  <c r="G1251" i="10" a="1"/>
  <c r="E1173" i="10" a="1"/>
  <c r="H551" i="10" a="1"/>
  <c r="E2221" i="10" a="1"/>
  <c r="G158" i="10" a="1"/>
  <c r="H1485" i="10" a="1"/>
  <c r="H7" i="10" a="1"/>
  <c r="G521" i="10" a="1"/>
  <c r="E1760" i="10" a="1"/>
  <c r="G1168" i="10" a="1"/>
  <c r="G1621" i="10" a="1"/>
  <c r="H2512" i="10" a="1"/>
  <c r="H2291" i="10" a="1"/>
  <c r="G1116" i="10" a="1"/>
  <c r="G2272" i="10" a="1"/>
  <c r="H221" i="10" a="1"/>
  <c r="E1780" i="10" a="1"/>
  <c r="H1970" i="10" a="1"/>
  <c r="G2485" i="10" a="1"/>
  <c r="H1558" i="10" a="1"/>
  <c r="E1559" i="10" a="1"/>
  <c r="G2429" i="10" a="1"/>
  <c r="F1351" i="10" a="1"/>
  <c r="E188" i="10" a="1"/>
  <c r="G1564" i="10" a="1"/>
  <c r="E1953" i="10" a="1"/>
  <c r="F487" i="10" a="1"/>
  <c r="E2065" i="10" a="1"/>
  <c r="H1143" i="10" a="1"/>
  <c r="G2535" i="10" a="1"/>
  <c r="E405" i="10" a="1"/>
  <c r="G1838" i="10" a="1"/>
  <c r="E1747" i="10" a="1"/>
  <c r="H2770" i="10" a="1"/>
  <c r="F2528" i="10" a="1"/>
  <c r="E2350" i="10" a="1"/>
  <c r="H2228" i="10" a="1"/>
  <c r="H1816" i="10" a="1"/>
  <c r="H2371" i="10" a="1"/>
  <c r="E1958" i="10" a="1"/>
  <c r="E1304" i="10" a="1"/>
  <c r="G2133" i="10" a="1"/>
  <c r="G2092" i="10" a="1"/>
  <c r="E41" i="10" a="1"/>
  <c r="G533" i="10" a="1"/>
  <c r="F1692" i="10" a="1"/>
  <c r="E2585" i="10" a="1"/>
  <c r="H2250" i="10" a="1"/>
  <c r="G1315" i="10" a="1"/>
  <c r="E712" i="10" a="1"/>
  <c r="H759" i="10" a="1"/>
  <c r="E2117" i="10" a="1"/>
  <c r="G191" i="10" a="1"/>
  <c r="G218" i="10" a="1"/>
  <c r="G132" i="10" a="1"/>
  <c r="E517" i="10" a="1"/>
  <c r="E1360" i="10" a="1"/>
  <c r="E253" i="10" a="1"/>
  <c r="G374" i="10" a="1"/>
  <c r="E448" i="10" a="1"/>
  <c r="G310" i="10" a="1"/>
  <c r="H2540" i="10" a="1"/>
  <c r="G2678" i="10" a="1"/>
  <c r="E1009" i="10" a="1"/>
  <c r="F2231" i="10" a="1"/>
  <c r="E2462" i="10" a="1"/>
  <c r="H723" i="10" a="1"/>
  <c r="E2533" i="10" a="1"/>
  <c r="G1285" i="10" a="1"/>
  <c r="H625" i="10" a="1"/>
  <c r="F1978" i="10" a="1"/>
  <c r="H277" i="10" a="1"/>
  <c r="G726" i="10" a="1"/>
  <c r="E1428" i="10" a="1"/>
  <c r="E2437" i="10" a="1"/>
  <c r="E67" i="10" a="1"/>
  <c r="E1350" i="10" a="1"/>
  <c r="E960" i="10" a="1"/>
  <c r="H2548" i="10" a="1"/>
  <c r="E1262" i="10" a="1"/>
  <c r="F2616" i="10" a="1"/>
  <c r="G5" i="10" a="1"/>
  <c r="G1084" i="10" a="1"/>
  <c r="G643" i="10" a="1"/>
  <c r="H1381" i="10" a="1"/>
  <c r="H1460" i="10" a="1"/>
  <c r="E655" i="10" a="1"/>
  <c r="G1384" i="10" a="1"/>
  <c r="H470" i="10" a="1"/>
  <c r="E2444" i="10" a="1"/>
  <c r="E719" i="10" a="1"/>
  <c r="H909" i="10" a="1"/>
  <c r="H1318" i="10" a="1"/>
  <c r="F2663" i="10" a="1"/>
  <c r="H1857" i="10" a="1"/>
  <c r="G1813" i="10" a="1"/>
  <c r="E1666" i="10" a="1"/>
  <c r="H532" i="10" a="1"/>
  <c r="F766" i="10" a="1"/>
  <c r="E2119" i="10" a="1"/>
  <c r="H1444" i="10" a="1"/>
  <c r="H2261" i="10" a="1"/>
  <c r="E1718" i="10" a="1"/>
  <c r="F146" i="10" a="1"/>
  <c r="G2123" i="10" a="1"/>
  <c r="H1358" i="10" a="1"/>
  <c r="H2158" i="10" a="1"/>
  <c r="G2708" i="10" a="1"/>
  <c r="H1162" i="10" a="1"/>
  <c r="G2362" i="10" a="1"/>
  <c r="H1282" i="10" a="1"/>
  <c r="E1484" i="10" a="1"/>
  <c r="G986" i="10" a="1"/>
  <c r="E2074" i="10" a="1"/>
  <c r="F2147" i="10" a="1"/>
  <c r="G36" i="10" a="1"/>
  <c r="F1243" i="10" a="1"/>
  <c r="E826" i="10" a="1"/>
  <c r="G2436" i="10" a="1"/>
  <c r="E2316" i="10" a="1"/>
  <c r="G750" i="10" a="1"/>
  <c r="E1151" i="10" a="1"/>
  <c r="H1345" i="10" a="1"/>
  <c r="H2348" i="10" a="1"/>
  <c r="E1739" i="10" a="1"/>
  <c r="F1643" i="10" a="1"/>
  <c r="H386" i="10" a="1"/>
  <c r="G1669" i="10" a="1"/>
  <c r="H1372" i="10" a="1"/>
  <c r="E2367" i="10" a="1"/>
  <c r="G2605" i="10" a="1"/>
  <c r="G1930" i="10" a="1"/>
  <c r="E1857" i="10" a="1"/>
  <c r="G2757" i="10" a="1"/>
  <c r="E1071" i="10" a="1"/>
  <c r="F551" i="10" a="1"/>
  <c r="E1554" i="10" a="1"/>
  <c r="E1571" i="10" a="1"/>
  <c r="G2166" i="10" a="1"/>
  <c r="E1115" i="10" a="1"/>
  <c r="E1790" i="10" a="1"/>
  <c r="G489" i="10" a="1"/>
  <c r="E159" i="10" a="1"/>
  <c r="F2128" i="10" a="1"/>
  <c r="E1848" i="10" a="1"/>
  <c r="E2572" i="10" a="1"/>
  <c r="E163" i="10" a="1"/>
  <c r="F450" i="10" a="1"/>
  <c r="G685" i="10" a="1"/>
  <c r="H1838" i="10" a="1"/>
  <c r="G2556" i="10" a="1"/>
  <c r="H774" i="10" a="1"/>
  <c r="H2024" i="10" a="1"/>
  <c r="G2078" i="10" a="1"/>
  <c r="G121" i="10" a="1"/>
  <c r="F143" i="10" a="1"/>
  <c r="H2704" i="10" a="1"/>
  <c r="H237" i="10" a="1"/>
  <c r="E2111" i="10" a="1"/>
  <c r="G2650" i="10" a="1"/>
  <c r="E2454" i="10" a="1"/>
  <c r="H1468" i="10" a="1"/>
  <c r="H2447" i="10" a="1"/>
  <c r="E475" i="10" a="1"/>
  <c r="E1316" i="10" a="1"/>
  <c r="F1816" i="10" a="1"/>
  <c r="E422" i="10" a="1"/>
  <c r="G1382" i="10" a="1"/>
  <c r="H51" i="10" a="1"/>
  <c r="H1775" i="10" a="1"/>
  <c r="H1185" i="10" a="1"/>
  <c r="E2206" i="10" a="1"/>
  <c r="E1076" i="10" a="1"/>
  <c r="G1132" i="10" a="1"/>
  <c r="E148" i="10" a="1"/>
  <c r="E237" i="10" a="1"/>
  <c r="H1291" i="10" a="1"/>
  <c r="G1689" i="10" a="1"/>
  <c r="E1149" i="10" a="1"/>
  <c r="E758" i="10" a="1"/>
  <c r="G1328" i="10" a="1"/>
  <c r="G1961" i="10" a="1"/>
  <c r="H2181" i="10" a="1"/>
  <c r="E2434" i="10" a="1"/>
  <c r="H1954" i="10" a="1"/>
  <c r="E975" i="10" a="1"/>
  <c r="F104" i="10" a="1"/>
  <c r="E2404" i="10" a="1"/>
  <c r="H2740" i="10" a="1"/>
  <c r="E1307" i="10" a="1"/>
  <c r="H1684" i="10" a="1"/>
  <c r="G1118" i="10" a="1"/>
  <c r="G790" i="10" a="1"/>
  <c r="G2071" i="10" a="1"/>
  <c r="E1763" i="10" a="1"/>
  <c r="H1953" i="10" a="1"/>
  <c r="G244" i="10" a="1"/>
  <c r="E386" i="10" a="1"/>
  <c r="G585" i="10" a="1"/>
  <c r="G826" i="10" a="1"/>
  <c r="H2057" i="10" a="1"/>
  <c r="H1850" i="10" a="1"/>
  <c r="E1581" i="10" a="1"/>
  <c r="G907" i="10" a="1"/>
  <c r="H1159" i="10" a="1"/>
  <c r="G1451" i="10" a="1"/>
  <c r="H1408" i="10" a="1"/>
  <c r="E1185" i="10" a="1"/>
  <c r="H12" i="10" a="1"/>
  <c r="H2267" i="10" a="1"/>
  <c r="G1522" i="10" a="1"/>
  <c r="G931" i="10" a="1"/>
  <c r="G677" i="10" a="1"/>
  <c r="G32" i="10" a="1"/>
  <c r="H2689" i="10" a="1"/>
  <c r="E2349" i="10" a="1"/>
  <c r="F1416" i="10" a="1"/>
  <c r="G2528" i="10" a="1"/>
  <c r="H1787" i="10" a="1"/>
  <c r="G1743" i="10" a="1"/>
  <c r="H854" i="10" a="1"/>
  <c r="E1310" i="10" a="1"/>
  <c r="H16" i="10" a="1"/>
  <c r="E2045" i="10" a="1"/>
  <c r="G2307" i="10" a="1"/>
  <c r="G2069" i="10" a="1"/>
  <c r="E418" i="10" a="1"/>
  <c r="H560" i="10" a="1"/>
  <c r="F969" i="10" a="1"/>
  <c r="E1159" i="10" a="1"/>
  <c r="G653" i="10" a="1"/>
  <c r="G133" i="10" a="1"/>
  <c r="F2275" i="10" a="1"/>
  <c r="G42" i="10" a="1"/>
  <c r="G1046" i="10" a="1"/>
  <c r="E978" i="10" a="1"/>
  <c r="E2567" i="10" a="1"/>
  <c r="E62" i="10" a="1"/>
  <c r="H949" i="10" a="1"/>
  <c r="E1048" i="10" a="1"/>
  <c r="H1043" i="10" a="1"/>
  <c r="E1085" i="10" a="1"/>
  <c r="G482" i="10" a="1"/>
  <c r="H143" i="10" a="1"/>
  <c r="G573" i="10" a="1"/>
  <c r="H1578" i="10" a="1"/>
  <c r="H454" i="10" a="1"/>
  <c r="H387" i="10" a="1"/>
  <c r="G230" i="10" a="1"/>
  <c r="H1039" i="10" a="1"/>
  <c r="H1608" i="10" a="1"/>
  <c r="G255" i="10" a="1"/>
  <c r="E806" i="10" a="1"/>
  <c r="G2592" i="10" a="1"/>
  <c r="E2418" i="10" a="1"/>
  <c r="E2466" i="10" a="1"/>
  <c r="G2153" i="10" a="1"/>
  <c r="E1730" i="10" a="1"/>
  <c r="H2020" i="10" a="1"/>
  <c r="G658" i="10" a="1"/>
  <c r="E1342" i="10" a="1"/>
  <c r="E76" i="10" a="1"/>
  <c r="G1383" i="10" a="1"/>
  <c r="G1944" i="10" a="1"/>
  <c r="H886" i="10" a="1"/>
  <c r="G2780" i="10" a="1"/>
  <c r="H2531" i="10" a="1"/>
  <c r="H671" i="10" a="1"/>
  <c r="E263" i="10" a="1"/>
  <c r="F2650" i="10" a="1"/>
  <c r="E767" i="10" a="1"/>
  <c r="G1790" i="10" a="1"/>
  <c r="H2074" i="10" a="1"/>
  <c r="G2622" i="10" a="1"/>
  <c r="E1963" i="10" a="1"/>
  <c r="G2113" i="10" a="1"/>
  <c r="E1436" i="10" a="1"/>
  <c r="H1433" i="10" a="1"/>
  <c r="G1945" i="10" a="1"/>
  <c r="F2266" i="10" a="1"/>
  <c r="E2386" i="10" a="1"/>
  <c r="H2036" i="10" a="1"/>
  <c r="E874" i="10" a="1"/>
  <c r="E277" i="10" a="1"/>
  <c r="H664" i="10" a="1"/>
  <c r="F588" i="10" a="1"/>
  <c r="H2208" i="10" a="1"/>
  <c r="E2674" i="10" a="1"/>
  <c r="H2706" i="10" a="1"/>
  <c r="H530" i="10" a="1"/>
  <c r="H55" i="10" a="1"/>
  <c r="E140" i="10" a="1"/>
  <c r="G1461" i="10" a="1"/>
  <c r="E755" i="10" a="1"/>
  <c r="F762" i="10" a="1"/>
  <c r="E1427" i="10" a="1"/>
  <c r="H2179" i="10" a="1"/>
  <c r="E259" i="10" a="1"/>
  <c r="H2285" i="10" a="1"/>
  <c r="E2762" i="10" a="1"/>
  <c r="F2678" i="10" a="1"/>
  <c r="E1824" i="10" a="1"/>
  <c r="H107" i="10" a="1"/>
  <c r="H2747" i="10" a="1"/>
  <c r="E2573" i="10" a="1"/>
  <c r="H785" i="10" a="1"/>
  <c r="F1966" i="10" a="1"/>
  <c r="G1963" i="10" a="1"/>
  <c r="G1550" i="10" a="1"/>
  <c r="G1745" i="10" a="1"/>
  <c r="F1875" i="10" a="1"/>
  <c r="E2179" i="10" a="1"/>
  <c r="F155" i="10" a="1"/>
  <c r="E2057" i="10" a="1"/>
  <c r="H292" i="10" a="1"/>
  <c r="E89" i="10" a="1"/>
  <c r="G1305" i="10" a="1"/>
  <c r="H148" i="10" a="1"/>
  <c r="G23" i="10" a="1"/>
  <c r="F1716" i="10" a="1"/>
  <c r="E1706" i="10" a="1"/>
  <c r="E2539" i="10" a="1"/>
  <c r="H2270" i="10" a="1"/>
  <c r="E1852" i="10" a="1"/>
  <c r="E122" i="10" a="1"/>
  <c r="E1905" i="10" a="1"/>
  <c r="G365" i="10" a="1"/>
  <c r="E1344" i="10" a="1"/>
  <c r="E1917" i="10" a="1"/>
  <c r="E1461" i="10" a="1"/>
  <c r="E2742" i="10" a="1"/>
  <c r="E1507" i="10" a="1"/>
  <c r="G2270" i="10" a="1"/>
  <c r="H917" i="10" a="1"/>
  <c r="G2484" i="10" a="1"/>
  <c r="E2108" i="10" a="1"/>
  <c r="G2151" i="10" a="1"/>
  <c r="H555" i="10" a="1"/>
  <c r="E2362" i="10" a="1"/>
  <c r="H769" i="10" a="1"/>
  <c r="H1353" i="10" a="1"/>
  <c r="E1057" i="10" a="1"/>
  <c r="F1750" i="10" a="1"/>
  <c r="F262" i="10" a="1"/>
  <c r="G1338" i="10" a="1"/>
  <c r="H2104" i="10" a="1"/>
  <c r="G135" i="10" a="1"/>
  <c r="E2665" i="10" a="1"/>
  <c r="G1573" i="10" a="1"/>
  <c r="H1465" i="10" a="1"/>
  <c r="H1573" i="10" a="1"/>
  <c r="G1953" i="10" a="1"/>
  <c r="H515" i="10" a="1"/>
  <c r="G2315" i="10" a="1"/>
  <c r="H964" i="10" a="1"/>
  <c r="G2764" i="10" a="1"/>
  <c r="H2471" i="10" a="1"/>
  <c r="G2721" i="10" a="1"/>
  <c r="E424" i="10" a="1"/>
  <c r="H2441" i="10" a="1"/>
  <c r="G759" i="10" a="1"/>
  <c r="G2289" i="10" a="1"/>
  <c r="E772" i="10" a="1"/>
  <c r="H469" i="10" a="1"/>
  <c r="F2562" i="10" a="1"/>
  <c r="F954" i="10" a="1"/>
  <c r="G2189" i="10" a="1"/>
  <c r="G1071" i="10" a="1"/>
  <c r="H1992" i="10" a="1"/>
  <c r="E2705" i="10" a="1"/>
  <c r="H2013" i="10" a="1"/>
  <c r="F16" i="10" a="1"/>
  <c r="E2329" i="10" a="1"/>
  <c r="E157" i="10" a="1"/>
  <c r="H1770" i="10" a="1"/>
  <c r="H453" i="10" a="1"/>
  <c r="F1046" i="10" a="1"/>
  <c r="G2263" i="10" a="1"/>
  <c r="H1015" i="10" a="1"/>
  <c r="H2556" i="10" a="1"/>
  <c r="H2225" i="10" a="1"/>
  <c r="G1926" i="10" a="1"/>
  <c r="E363" i="10" a="1"/>
  <c r="H2383" i="10" a="1"/>
  <c r="H789" i="10" a="1"/>
  <c r="F2487" i="10" a="1"/>
  <c r="G632" i="10" a="1"/>
  <c r="E1837" i="10" a="1"/>
  <c r="H981" i="10" a="1"/>
  <c r="G1309" i="10" a="1"/>
  <c r="E120" i="10" a="1"/>
  <c r="G1437" i="10" a="1"/>
  <c r="E2635" i="10" a="1"/>
  <c r="F1825" i="10" a="1"/>
  <c r="G1446" i="10" a="1"/>
  <c r="H2725" i="10" a="1"/>
  <c r="G122" i="10" a="1"/>
  <c r="H1042" i="10" a="1"/>
  <c r="H685" i="10" a="1"/>
  <c r="H1851" i="10" a="1"/>
  <c r="H10" i="10" a="1"/>
  <c r="E249" i="10" a="1"/>
  <c r="E531" i="10" a="1"/>
  <c r="E2172" i="10" a="1"/>
  <c r="H1916" i="10" a="1"/>
  <c r="E161" i="10" a="1"/>
  <c r="E1533" i="10" a="1"/>
  <c r="H528" i="10" a="1"/>
  <c r="H456" i="10" a="1"/>
  <c r="F1172" i="10" a="1"/>
  <c r="F2247" i="10" a="1"/>
  <c r="G187" i="10" a="1"/>
  <c r="H2239" i="10" a="1"/>
  <c r="E1206" i="10" a="1"/>
  <c r="H1252" i="10" a="1"/>
  <c r="E2765" i="10" a="1"/>
  <c r="H1841" i="10" a="1"/>
  <c r="E2777" i="10" a="1"/>
  <c r="G1678" i="10" a="1"/>
  <c r="E2123" i="10" a="1"/>
  <c r="E1135" i="10" a="1"/>
  <c r="G1484" i="10" a="1"/>
  <c r="H2542" i="10" a="1"/>
  <c r="H842" i="10" a="1"/>
  <c r="E611" i="10" a="1"/>
  <c r="H1243" i="10" a="1"/>
  <c r="E2728" i="10" a="1"/>
  <c r="H124" i="10" a="1"/>
  <c r="E46" i="10" a="1"/>
  <c r="F55" i="10" a="1"/>
  <c r="G2677" i="10" a="1"/>
  <c r="H2048" i="10" a="1"/>
  <c r="E2614" i="10" a="1"/>
  <c r="H870" i="10" a="1"/>
  <c r="E32" i="10" a="1"/>
  <c r="G2262" i="10" a="1"/>
  <c r="E2192" i="10" a="1"/>
  <c r="E26" i="10" a="1"/>
  <c r="H1251" i="10" a="1"/>
  <c r="E1381" i="10" a="1"/>
  <c r="G1770" i="10" a="1"/>
  <c r="E1656" i="10" a="1"/>
  <c r="G1217" i="10" a="1"/>
  <c r="H1640" i="10" a="1"/>
  <c r="E1776" i="10" a="1"/>
  <c r="H1333" i="10" a="1"/>
  <c r="G2520" i="10" a="1"/>
  <c r="G2438" i="10" a="1"/>
  <c r="E385" i="10" a="1"/>
  <c r="E841" i="10" a="1"/>
  <c r="G1713" i="10" a="1"/>
  <c r="F863" i="10" a="1"/>
  <c r="H727" i="10" a="1"/>
  <c r="E131" i="10" a="1"/>
  <c r="F1634" i="10" a="1"/>
  <c r="E637" i="10" a="1"/>
  <c r="H2078" i="10" a="1"/>
  <c r="E364" i="10" a="1"/>
  <c r="H648" i="10" a="1"/>
  <c r="G2232" i="10" a="1"/>
  <c r="E152" i="10" a="1"/>
  <c r="H722" i="10" a="1"/>
  <c r="G287" i="10" a="1"/>
  <c r="H2742" i="10" a="1"/>
  <c r="G79" i="10" a="1"/>
  <c r="H1445" i="10" a="1"/>
  <c r="H2417" i="10" a="1"/>
  <c r="E192" i="10" a="1"/>
  <c r="E38" i="10" a="1"/>
  <c r="G2375" i="10" a="1"/>
  <c r="H222" i="10" a="1"/>
  <c r="G1422" i="10" a="1"/>
  <c r="E561" i="10" a="1"/>
  <c r="G2428" i="10" a="1"/>
  <c r="G509" i="10" a="1"/>
  <c r="G2566" i="10" a="1"/>
  <c r="G780" i="10" a="1"/>
  <c r="G519" i="10" a="1"/>
  <c r="E217" i="10" a="1"/>
  <c r="G869" i="10" a="1"/>
  <c r="H525" i="10" a="1"/>
  <c r="H1611" i="10" a="1"/>
  <c r="G1722" i="10" a="1"/>
  <c r="E1983" i="10" a="1"/>
  <c r="H747" i="10" a="1"/>
  <c r="E2017" i="10" a="1"/>
  <c r="E1556" i="10" a="1"/>
  <c r="G1050" i="10" a="1"/>
  <c r="H1340" i="10" a="1"/>
  <c r="G1492" i="10" a="1"/>
  <c r="H2039" i="10" a="1"/>
  <c r="G1388" i="10" a="1"/>
  <c r="H1926" i="10" a="1"/>
  <c r="G1020" i="10" a="1"/>
  <c r="H1255" i="10" a="1"/>
  <c r="G414" i="10" a="1"/>
  <c r="H1214" i="10" a="1"/>
  <c r="G686" i="10" a="1"/>
  <c r="H2278" i="10" a="1"/>
  <c r="G2514" i="10" a="1"/>
  <c r="E2286" i="10" a="1"/>
  <c r="F2031" i="10" a="1"/>
  <c r="F2559" i="10" a="1"/>
  <c r="G1015" i="10" a="1"/>
  <c r="G1727" i="10" a="1"/>
  <c r="G1681" i="10" a="1"/>
  <c r="E325" i="10" a="1"/>
  <c r="E1805" i="10" a="1"/>
  <c r="G1048" i="10" a="1"/>
  <c r="H753" i="10" a="1"/>
  <c r="H2451" i="10" a="1"/>
  <c r="H331" i="10" a="1"/>
  <c r="H735" i="10" a="1"/>
  <c r="H2460" i="10" a="1"/>
  <c r="G2283" i="10" a="1"/>
  <c r="F2169" i="10" a="1"/>
  <c r="E579" i="10" a="1"/>
  <c r="F50" i="10" a="1"/>
  <c r="H777" i="10" a="1"/>
  <c r="E1385" i="10" a="1"/>
  <c r="G2278" i="10" a="1"/>
  <c r="G2692" i="10" a="1"/>
  <c r="H2464" i="10" a="1"/>
  <c r="G1976" i="10" a="1"/>
  <c r="H2391" i="10" a="1"/>
  <c r="F2443" i="10" a="1"/>
  <c r="H1329" i="10" a="1"/>
  <c r="E2717" i="10" a="1"/>
  <c r="E2048" i="10" a="1"/>
  <c r="H1425" i="10" a="1"/>
  <c r="E1485" i="10" a="1"/>
  <c r="H1154" i="10" a="1"/>
  <c r="E2054" i="10" a="1"/>
  <c r="G1826" i="10" a="1"/>
  <c r="H371" i="10" a="1"/>
  <c r="G2345" i="10" a="1"/>
  <c r="G1530" i="10" a="1"/>
  <c r="E2414" i="10" a="1"/>
  <c r="H1010" i="10" a="1"/>
  <c r="G2009" i="10" a="1"/>
  <c r="G605" i="10" a="1"/>
  <c r="H33" i="10" a="1"/>
  <c r="E2478" i="10" a="1"/>
  <c r="H906" i="10" a="1"/>
  <c r="F1772" i="10" a="1"/>
  <c r="E1819" i="10" a="1"/>
  <c r="H459" i="10" a="1"/>
  <c r="H1528" i="10" a="1"/>
  <c r="G425" i="10" a="1"/>
  <c r="H929" i="10" a="1"/>
  <c r="G1540" i="10" a="1"/>
  <c r="G1244" i="10" a="1"/>
  <c r="H1844" i="10" a="1"/>
  <c r="G2582" i="10" a="1"/>
  <c r="G1715" i="10" a="1"/>
  <c r="H1132" i="10" a="1"/>
  <c r="H1624" i="10" a="1"/>
  <c r="G128" i="10" a="1"/>
  <c r="F1934" i="10" a="1"/>
  <c r="E588" i="10" a="1"/>
  <c r="G2545" i="10" a="1"/>
  <c r="E1839" i="10" a="1"/>
  <c r="G2083" i="10" a="1"/>
  <c r="F616" i="10" a="1"/>
  <c r="H865" i="10" a="1"/>
  <c r="G1352" i="10" a="1"/>
  <c r="G2056" i="10" a="1"/>
  <c r="F2343" i="10" a="1"/>
  <c r="E2443" i="10" a="1"/>
  <c r="H511" i="10" a="1"/>
  <c r="E270" i="10" a="1"/>
  <c r="G542" i="10" a="1"/>
  <c r="E2453" i="10" a="1"/>
  <c r="E1859" i="10" a="1"/>
  <c r="E335" i="10" a="1"/>
  <c r="G1459" i="10" a="1"/>
  <c r="G560" i="10" a="1"/>
  <c r="E2239" i="10" a="1"/>
  <c r="E763" i="10" a="1"/>
  <c r="G1980" i="10" a="1"/>
  <c r="E1123" i="10" a="1"/>
  <c r="F537" i="10" a="1"/>
  <c r="H864" i="10" a="1"/>
  <c r="G1558" i="10" a="1"/>
  <c r="H976" i="10" a="1"/>
  <c r="G2627" i="10" a="1"/>
  <c r="H2176" i="10" a="1"/>
  <c r="H2370" i="10" a="1"/>
  <c r="G1570" i="10" a="1"/>
  <c r="F628" i="10" a="1"/>
  <c r="G250" i="10" a="1"/>
  <c r="E2722" i="10" a="1"/>
  <c r="E1172" i="10" a="1"/>
  <c r="E1576" i="10" a="1"/>
  <c r="E1860" i="10" a="1"/>
  <c r="E468" i="10" a="1"/>
  <c r="H1570" i="10" a="1"/>
  <c r="E2028" i="10" a="1"/>
  <c r="H2277" i="10" a="1"/>
  <c r="H184" i="10" a="1"/>
  <c r="E538" i="10" a="1"/>
  <c r="H1615" i="10" a="1"/>
  <c r="H451" i="10" a="1"/>
  <c r="H1829" i="10" a="1"/>
  <c r="E2782" i="10" a="1"/>
  <c r="E2730" i="10" a="1"/>
  <c r="G152" i="10" a="1"/>
  <c r="G118" i="10" a="1"/>
  <c r="G1428" i="10" a="1"/>
  <c r="G378" i="10" a="1"/>
  <c r="E1731" i="10" a="1"/>
  <c r="E457" i="10" a="1"/>
  <c r="F956" i="10" a="1"/>
  <c r="H1881" i="10" a="1"/>
  <c r="H2427" i="10" a="1"/>
  <c r="E1405" i="10" a="1"/>
  <c r="H173" i="10" a="1"/>
  <c r="H2351" i="10" a="1"/>
  <c r="G2311" i="10" a="1"/>
  <c r="E1224" i="10" a="1"/>
  <c r="E1084" i="10" a="1"/>
  <c r="H1135" i="10" a="1"/>
  <c r="G2591" i="10" a="1"/>
  <c r="G181" i="10" a="1"/>
  <c r="G1649" i="10" a="1"/>
  <c r="F1025" i="10" a="1"/>
  <c r="F1034" i="10" a="1"/>
  <c r="F328" i="10" a="1"/>
  <c r="E1910" i="10" a="1"/>
  <c r="H2648" i="10" a="1"/>
  <c r="H829" i="10" a="1"/>
  <c r="G2230" i="10" a="1"/>
  <c r="E406" i="10" a="1"/>
  <c r="G1643" i="10" a="1"/>
  <c r="H2273" i="10" a="1"/>
  <c r="F2347" i="10" a="1"/>
  <c r="E1167" i="10" a="1"/>
  <c r="E770" i="10" a="1"/>
  <c r="H263" i="10" a="1"/>
  <c r="G1326" i="10" a="1"/>
  <c r="H2757" i="10" a="1"/>
  <c r="H1244" i="10" a="1"/>
  <c r="H1089" i="10" a="1"/>
  <c r="G1059" i="10" a="1"/>
  <c r="E2504" i="10" a="1"/>
  <c r="G2267" i="10" a="1"/>
  <c r="F2191" i="10" a="1"/>
  <c r="H2787" i="10" a="1"/>
  <c r="E1258" i="10" a="1"/>
  <c r="E2653" i="10" a="1"/>
  <c r="E2428" i="10" a="1"/>
  <c r="E1941" i="10" a="1"/>
  <c r="H1688" i="10" a="1"/>
  <c r="H984" i="10" a="1"/>
  <c r="E2215" i="10" a="1"/>
  <c r="H1947" i="10" a="1"/>
  <c r="H1432" i="10" a="1"/>
  <c r="E1754" i="10" a="1"/>
  <c r="G1121" i="10" a="1"/>
  <c r="H2233" i="10" a="1"/>
  <c r="G1470" i="10" a="1"/>
  <c r="H1759" i="10" a="1"/>
  <c r="E964" i="10" a="1"/>
  <c r="H731" i="10" a="1"/>
  <c r="H1731" i="10" a="1"/>
  <c r="G2525" i="10" a="1"/>
  <c r="H568" i="10" a="1"/>
  <c r="F1787" i="10" a="1"/>
  <c r="G1717" i="10" a="1"/>
  <c r="G723" i="10" a="1"/>
  <c r="H2342" i="10" a="1"/>
  <c r="G1545" i="10" a="1"/>
  <c r="G1828" i="10" a="1"/>
  <c r="G219" i="10" a="1"/>
  <c r="E1655" i="10" a="1"/>
  <c r="H1435" i="10" a="1"/>
  <c r="H2022" i="10" a="1"/>
  <c r="H158" i="10" a="1"/>
  <c r="H730" i="10" a="1"/>
  <c r="H1342" i="10" a="1"/>
  <c r="E2242" i="10" a="1"/>
  <c r="H846" i="10" a="1"/>
  <c r="H2142" i="10" a="1"/>
  <c r="G1445" i="10" a="1"/>
  <c r="H2432" i="10" a="1"/>
  <c r="G1188" i="10" a="1"/>
  <c r="E2591" i="10" a="1"/>
  <c r="H56" i="10" a="1"/>
  <c r="G504" i="10" a="1"/>
  <c r="G1625" i="10" a="1"/>
  <c r="E919" i="10" a="1"/>
  <c r="G2340" i="10" a="1"/>
  <c r="E2222" i="10" a="1"/>
  <c r="E231" i="10" a="1"/>
  <c r="G1185" i="10" a="1"/>
  <c r="G2288" i="10" a="1"/>
  <c r="H2221" i="10" a="1"/>
  <c r="H174" i="10" a="1"/>
  <c r="G1628" i="10" a="1"/>
  <c r="H2474" i="10" a="1"/>
  <c r="G966" i="10" a="1"/>
  <c r="G1833" i="10" a="1"/>
  <c r="G2164" i="10" a="1"/>
  <c r="G1891" i="10" a="1"/>
  <c r="G1952" i="10" a="1"/>
  <c r="E2072" i="10" a="1"/>
  <c r="G871" i="10" a="1"/>
  <c r="E2636" i="10" a="1"/>
  <c r="F2346" i="10" a="1"/>
  <c r="E1935" i="10" a="1"/>
  <c r="G126" i="10" a="1"/>
  <c r="G967" i="10" a="1"/>
  <c r="H621" i="10" a="1"/>
  <c r="E717" i="10" a="1"/>
  <c r="G2630" i="10" a="1"/>
  <c r="H2547" i="10" a="1"/>
  <c r="E481" i="10" a="1"/>
  <c r="E578" i="10" a="1"/>
  <c r="H954" i="10" a="1"/>
  <c r="G1869" i="10" a="1"/>
  <c r="E2436" i="10" a="1"/>
  <c r="G1238" i="10" a="1"/>
  <c r="H2263" i="10" a="1"/>
  <c r="H680" i="10" a="1"/>
  <c r="E846" i="10" a="1"/>
  <c r="G2172" i="10" a="1"/>
  <c r="E223" i="10" a="1"/>
  <c r="E1453" i="10" a="1"/>
  <c r="G906" i="10" a="1"/>
  <c r="E1158" i="10" a="1"/>
  <c r="H347" i="10" a="1"/>
  <c r="G738" i="10" a="1"/>
  <c r="H415" i="10" a="1"/>
  <c r="E1674" i="10" a="1"/>
  <c r="G134" i="10" a="1"/>
  <c r="E2675" i="10" a="1"/>
  <c r="G690" i="10" a="1"/>
  <c r="E726" i="10" a="1"/>
  <c r="H2651" i="10" a="1"/>
  <c r="E870" i="10" a="1"/>
  <c r="H1535" i="10" a="1"/>
  <c r="G1919" i="10" a="1"/>
  <c r="G1329" i="10" a="1"/>
  <c r="F2451" i="10" a="1"/>
  <c r="G1179" i="10" a="1"/>
  <c r="E2273" i="10" a="1"/>
  <c r="H82" i="10" a="1"/>
  <c r="F1975" i="10" a="1"/>
  <c r="E1923" i="10" a="1"/>
  <c r="E125" i="10" a="1"/>
  <c r="H31" i="10" a="1"/>
  <c r="H39" i="10" a="1"/>
  <c r="G325" i="10" a="1"/>
  <c r="G273" i="10" a="1"/>
  <c r="H1216" i="10" a="1"/>
  <c r="E35" i="10" a="1"/>
  <c r="H4" i="10" a="1"/>
  <c r="E823" i="10" a="1"/>
  <c r="G851" i="10" a="1"/>
  <c r="E370" i="10" a="1"/>
  <c r="E1105" i="10" a="1"/>
  <c r="H873" i="10" a="1"/>
  <c r="F4" i="10" a="1"/>
  <c r="E438" i="10" a="1"/>
  <c r="E1826" i="10" a="1"/>
  <c r="H1226" i="10" a="1"/>
  <c r="E2204" i="10" a="1"/>
  <c r="F1592" i="10" a="1"/>
  <c r="E2336" i="10" a="1"/>
  <c r="E2388" i="10" a="1"/>
  <c r="H858" i="10" a="1"/>
  <c r="G1387" i="10" a="1"/>
  <c r="E1473" i="10" a="1"/>
  <c r="E2261" i="10" a="1"/>
  <c r="G2351" i="10" a="1"/>
  <c r="G529" i="10" a="1"/>
  <c r="H452" i="10" a="1"/>
  <c r="H1961" i="10" a="1"/>
  <c r="H839" i="10" a="1"/>
  <c r="G914" i="10" a="1"/>
  <c r="E981" i="10" a="1"/>
  <c r="G1535" i="10" a="1"/>
  <c r="F459" i="10" a="1"/>
  <c r="E1080" i="10" a="1"/>
  <c r="G2408" i="10" a="1"/>
  <c r="E251" i="10" a="1"/>
  <c r="G639" i="10" a="1"/>
  <c r="H1629" i="10" a="1"/>
  <c r="E625" i="10" a="1"/>
  <c r="E1270" i="10" a="1"/>
  <c r="E936" i="10" a="1"/>
  <c r="G263" i="10" a="1"/>
  <c r="F1456" i="10" a="1"/>
  <c r="H358" i="10" a="1"/>
  <c r="G2486" i="10" a="1"/>
  <c r="H508" i="10" a="1"/>
  <c r="E1828" i="10" a="1"/>
  <c r="G2467" i="10" a="1"/>
  <c r="H139" i="10" a="1"/>
  <c r="E760" i="10" a="1"/>
  <c r="F2272" i="10" a="1"/>
  <c r="E289" i="10" a="1"/>
  <c r="H478" i="10" a="1"/>
  <c r="H1745" i="10" a="1"/>
  <c r="H117" i="10" a="1"/>
  <c r="H2785" i="10" a="1"/>
  <c r="G1684" i="10" a="1"/>
  <c r="H922" i="10" a="1"/>
  <c r="F2216" i="10" a="1"/>
  <c r="H2476" i="10" a="1"/>
  <c r="G1712" i="10" a="1"/>
  <c r="E1067" i="10" a="1"/>
  <c r="H2557" i="10" a="1"/>
  <c r="E1844" i="10" a="1"/>
  <c r="E29" i="10" a="1"/>
  <c r="F2150" i="10" a="1"/>
  <c r="E589" i="10" a="1"/>
  <c r="E1116" i="10" a="1"/>
  <c r="H1246" i="10" a="1"/>
  <c r="E343" i="10" a="1"/>
  <c r="E472" i="10" a="1"/>
  <c r="G756" i="10" a="1"/>
  <c r="H1431" i="10" a="1"/>
  <c r="H1983" i="10" a="1"/>
  <c r="F525" i="10" a="1"/>
  <c r="G2689" i="10" a="1"/>
  <c r="E881" i="10" a="1"/>
  <c r="F1162" i="10" a="1"/>
  <c r="F1047" i="10" a="1"/>
  <c r="E1136" i="10" a="1"/>
  <c r="G1805" i="10" a="1"/>
  <c r="E708" i="10" a="1"/>
  <c r="F666" i="10" a="1"/>
  <c r="G1728" i="10" a="1"/>
  <c r="E656" i="10" a="1"/>
  <c r="E705" i="10" a="1"/>
  <c r="F1247" i="10" a="1"/>
  <c r="H2231" i="10" a="1"/>
  <c r="E992" i="10" a="1"/>
  <c r="H755" i="10" a="1"/>
  <c r="G2183" i="10" a="1"/>
  <c r="F2592" i="10" a="1"/>
  <c r="G1988" i="10" a="1"/>
  <c r="G1026" i="10" a="1"/>
  <c r="H440" i="10" a="1"/>
  <c r="G928" i="10" a="1"/>
  <c r="G205" i="10" a="1"/>
  <c r="H1663" i="10" a="1"/>
  <c r="G330" i="10" a="1"/>
  <c r="H645" i="10" a="1"/>
  <c r="H2458" i="10" a="1"/>
  <c r="E409" i="10" a="1"/>
  <c r="H1357" i="10" a="1"/>
  <c r="G835" i="10" a="1"/>
  <c r="H1929" i="10" a="1"/>
  <c r="E952" i="10" a="1"/>
  <c r="H2484" i="10" a="1"/>
  <c r="E1272" i="10" a="1"/>
  <c r="G1508" i="10" a="1"/>
  <c r="G760" i="10" a="1"/>
  <c r="H155" i="10" a="1"/>
  <c r="H682" i="10" a="1"/>
  <c r="F1956" i="10" a="1"/>
  <c r="E2470" i="10" a="1"/>
  <c r="G1443" i="10" a="1"/>
  <c r="F556" i="10" a="1"/>
  <c r="F1616" i="10" a="1"/>
  <c r="E1044" i="10" a="1"/>
  <c r="H908" i="10" a="1"/>
  <c r="E805" i="10" a="1"/>
  <c r="H105" i="10" a="1"/>
  <c r="H1137" i="10" a="1"/>
  <c r="E2405" i="10" a="1"/>
  <c r="H262" i="10" a="1"/>
  <c r="G2779" i="10" a="1"/>
  <c r="E2753" i="10" a="1"/>
  <c r="H2215" i="10" a="1"/>
  <c r="F2428" i="10" a="1"/>
  <c r="H1233" i="10" a="1"/>
  <c r="E2432" i="10" a="1"/>
  <c r="G2384" i="10" a="1"/>
  <c r="H479" i="10" a="1"/>
  <c r="G1986" i="10" a="1"/>
  <c r="G1504" i="10" a="1"/>
  <c r="E1343" i="10" a="1"/>
  <c r="H2180" i="10" a="1"/>
  <c r="F1454" i="10" a="1"/>
  <c r="H2790" i="10" a="1"/>
  <c r="H663" i="10" a="1"/>
  <c r="G1732" i="10" a="1"/>
  <c r="E54" i="10" a="1"/>
  <c r="E327" i="10" a="1"/>
  <c r="H2365" i="10" a="1"/>
  <c r="G1246" i="10" a="1"/>
  <c r="G2492" i="10" a="1"/>
  <c r="H2032" i="10" a="1"/>
  <c r="G1072" i="10" a="1"/>
  <c r="H1072" i="10" a="1"/>
  <c r="H2524" i="10" a="1"/>
  <c r="G129" i="10" a="1"/>
  <c r="G2374" i="10" a="1"/>
  <c r="H979" i="10" a="1"/>
  <c r="H1511" i="10" a="1"/>
  <c r="H1423" i="10" a="1"/>
  <c r="H1718" i="10" a="1"/>
  <c r="F172" i="10" a="1"/>
  <c r="H2459" i="10" a="1"/>
  <c r="E624" i="10" a="1"/>
  <c r="F2340" i="10" a="1"/>
  <c r="E2012" i="10" a="1"/>
  <c r="E961" i="10" a="1"/>
  <c r="H757" i="10" a="1"/>
  <c r="H2480" i="10" a="1"/>
  <c r="G1879" i="10" a="1"/>
  <c r="E955" i="10" a="1"/>
  <c r="H2463" i="10" a="1"/>
  <c r="H1565" i="10" a="1"/>
  <c r="H1822" i="10" a="1"/>
  <c r="E1774" i="10" a="1"/>
  <c r="G2434" i="10" a="1"/>
  <c r="G788" i="10" a="1"/>
  <c r="G434" i="10" a="1"/>
  <c r="G1781" i="10" a="1"/>
  <c r="E1276" i="10" a="1"/>
  <c r="G437" i="10" a="1"/>
  <c r="F1940" i="10" a="1"/>
  <c r="E2152" i="10" a="1"/>
  <c r="E1818" i="10" a="1"/>
  <c r="E1230" i="10" a="1"/>
  <c r="E1340" i="10" a="1"/>
  <c r="F1254" i="10" a="1"/>
  <c r="E55" i="10" a="1"/>
  <c r="E807" i="10" a="1"/>
  <c r="H1628" i="10" a="1"/>
  <c r="H1239" i="10" a="1"/>
  <c r="E540" i="10" a="1"/>
  <c r="G536" i="10" a="1"/>
  <c r="G1787" i="10" a="1"/>
  <c r="E2767" i="10" a="1"/>
  <c r="H564" i="10" a="1"/>
  <c r="E47" i="10" a="1"/>
  <c r="G1756" i="10" a="1"/>
  <c r="G2475" i="10" a="1"/>
  <c r="H1360" i="10" a="1"/>
  <c r="H1036" i="10" a="1"/>
  <c r="G1465" i="10" a="1"/>
  <c r="H211" i="10" a="1"/>
  <c r="G19" i="10" a="1"/>
  <c r="G1859" i="10" a="1"/>
  <c r="G1060" i="10" a="1"/>
  <c r="H1330" i="10" a="1"/>
  <c r="H1123" i="10" a="1"/>
  <c r="E1592" i="10" a="1"/>
  <c r="E1011" i="10" a="1"/>
  <c r="G754" i="10" a="1"/>
  <c r="G1529" i="10" a="1"/>
  <c r="H2759" i="10" a="1"/>
  <c r="E1714" i="10" a="1"/>
  <c r="F437" i="10" a="1"/>
  <c r="G575" i="10" a="1"/>
  <c r="E674" i="10" a="1"/>
  <c r="H1006" i="10" a="1"/>
  <c r="G1416" i="10" a="1"/>
  <c r="G75" i="10" a="1"/>
  <c r="H284" i="10" a="1"/>
  <c r="E966" i="10" a="1"/>
  <c r="H673" i="10" a="1"/>
  <c r="G1644" i="10" a="1"/>
  <c r="G1973" i="10" a="1"/>
  <c r="H226" i="10" a="1"/>
  <c r="H2260" i="10" a="1"/>
  <c r="G91" i="10" a="1"/>
  <c r="G1590" i="10" a="1"/>
  <c r="G1670" i="10" a="1"/>
  <c r="E2460" i="10" a="1"/>
  <c r="E592" i="10" a="1"/>
  <c r="E2224" i="10" a="1"/>
  <c r="H1711" i="10" a="1"/>
  <c r="G2414" i="10" a="1"/>
  <c r="F25" i="10" a="1"/>
  <c r="H2005" i="10" a="1"/>
  <c r="H578" i="10" a="1"/>
  <c r="E1933" i="10" a="1"/>
  <c r="G68" i="10" a="1"/>
  <c r="E74" i="10" a="1"/>
  <c r="F2740" i="10" a="1"/>
  <c r="G188" i="10" a="1"/>
  <c r="H437" i="10" a="1"/>
  <c r="G774" i="10" a="1"/>
  <c r="G817" i="10" a="1"/>
  <c r="F846" i="10" a="1"/>
  <c r="H1280" i="10" a="1"/>
  <c r="E617" i="10" a="1"/>
  <c r="F1843" i="10" a="1"/>
  <c r="G1566" i="10" a="1"/>
  <c r="E1281" i="10" a="1"/>
  <c r="G1133" i="10" a="1"/>
  <c r="G1165" i="10" a="1"/>
  <c r="H1240" i="10" a="1"/>
  <c r="H1049" i="10" a="1"/>
  <c r="E551" i="10" a="1"/>
  <c r="G37" i="10" a="1"/>
  <c r="H188" i="10" a="1"/>
  <c r="H1952" i="10" a="1"/>
  <c r="G2546" i="10" a="1"/>
  <c r="E2178" i="10" a="1"/>
  <c r="G2510" i="10" a="1"/>
  <c r="F237" i="10" a="1"/>
  <c r="G1887" i="10" a="1"/>
  <c r="G2455" i="10" a="1"/>
  <c r="E2435" i="10" a="1"/>
  <c r="E932" i="10" a="1"/>
  <c r="H1574" i="10" a="1"/>
  <c r="H2448" i="10" a="1"/>
  <c r="G443" i="10" a="1"/>
  <c r="G67" i="10" a="1"/>
  <c r="F904" i="10" a="1"/>
  <c r="G1810" i="10" a="1"/>
  <c r="H1783" i="10" a="1"/>
  <c r="H26" i="10" a="1"/>
  <c r="E1822" i="10" a="1"/>
  <c r="G2176" i="10" a="1"/>
  <c r="H849" i="10" a="1"/>
  <c r="E1872" i="10" a="1"/>
  <c r="H1942" i="10" a="1"/>
  <c r="F1463" i="10" a="1"/>
  <c r="E1155" i="10" a="1"/>
  <c r="F1228" i="10" a="1"/>
  <c r="H629" i="10" a="1"/>
  <c r="H1178" i="10" a="1"/>
  <c r="H306" i="10" a="1"/>
  <c r="E1991" i="10" a="1"/>
  <c r="G107" i="10" a="1"/>
  <c r="E2330" i="10" a="1"/>
  <c r="F375" i="10" a="1"/>
  <c r="E953" i="10" a="1"/>
  <c r="H252" i="10" a="1"/>
  <c r="E1083" i="10" a="1"/>
  <c r="E84" i="10" a="1"/>
  <c r="H1359" i="10" a="1"/>
  <c r="H1225" i="10" a="1"/>
  <c r="G2259" i="10" a="1"/>
  <c r="H1262" i="10" a="1"/>
  <c r="E1441" i="10" a="1"/>
  <c r="H418" i="10" a="1"/>
  <c r="H1586" i="10" a="1"/>
  <c r="H1554" i="10" a="1"/>
  <c r="H1771" i="10" a="1"/>
  <c r="G1381" i="10" a="1"/>
  <c r="H2422" i="10" a="1"/>
  <c r="F2728" i="10" a="1"/>
  <c r="E464" i="10" a="1"/>
  <c r="E1768" i="10" a="1"/>
  <c r="E1282" i="10" a="1"/>
  <c r="G2031" i="10" a="1"/>
  <c r="E1062" i="10" a="1"/>
  <c r="G741" i="10" a="1"/>
  <c r="E2168" i="10" a="1"/>
  <c r="G43" i="10" a="1"/>
  <c r="H228" i="10" a="1"/>
  <c r="G2425" i="10" a="1"/>
  <c r="H1991" i="10" a="1"/>
  <c r="H2578" i="10" a="1"/>
  <c r="E2556" i="10" a="1"/>
  <c r="H679" i="10" a="1"/>
  <c r="E2118" i="10" a="1"/>
  <c r="H227" i="10" a="1"/>
  <c r="G1585" i="10" a="1"/>
  <c r="H2410" i="10" a="1"/>
  <c r="H1274" i="10" a="1"/>
  <c r="E316" i="10" a="1"/>
  <c r="E1810" i="10" a="1"/>
  <c r="E1676" i="10" a="1"/>
  <c r="G556" i="10" a="1"/>
  <c r="H1181" i="10" a="1"/>
  <c r="E433" i="10" a="1"/>
  <c r="H1168" i="10" a="1"/>
  <c r="E605" i="10" a="1"/>
  <c r="G1718" i="10" a="1"/>
  <c r="E1106" i="10" a="1"/>
  <c r="G2543" i="10" a="1"/>
  <c r="G614" i="10" a="1"/>
  <c r="G21" i="10" a="1"/>
  <c r="E2523" i="10" a="1"/>
  <c r="H422" i="10" a="1"/>
  <c r="F2737" i="10" a="1"/>
  <c r="G2380" i="10" a="1"/>
  <c r="G167" i="10" a="1"/>
  <c r="G1479" i="10" a="1"/>
  <c r="G2378" i="10" a="1"/>
  <c r="E2735" i="10" a="1"/>
  <c r="H2168" i="10" a="1"/>
  <c r="E2465" i="10" a="1"/>
  <c r="G1645" i="10" a="1"/>
  <c r="H957" i="10" a="1"/>
  <c r="G2576" i="10" a="1"/>
  <c r="E1430" i="10" a="1"/>
  <c r="G189" i="10" a="1"/>
  <c r="G1385" i="10" a="1"/>
  <c r="G2676" i="10" a="1"/>
  <c r="G2017" i="10" a="1"/>
  <c r="F2063" i="10" a="1"/>
  <c r="F2091" i="10" a="1"/>
  <c r="H716" i="10" a="1"/>
  <c r="F740" i="10" a="1"/>
  <c r="H1045" i="10" a="1"/>
  <c r="H145" i="10" a="1"/>
  <c r="G353" i="10" a="1"/>
  <c r="H2071" i="10" a="1"/>
  <c r="G1682" i="10" a="1"/>
  <c r="H269" i="10" a="1"/>
  <c r="G975" i="10" a="1"/>
  <c r="F43" i="10" a="1"/>
  <c r="G646" i="10" a="1"/>
  <c r="G180" i="10" a="1"/>
  <c r="H717" i="10" a="1"/>
  <c r="H1720" i="10" a="1"/>
  <c r="H239" i="10" a="1"/>
  <c r="H2528" i="10" a="1"/>
  <c r="H128" i="10" a="1"/>
  <c r="H1671" i="10" a="1"/>
  <c r="F555" i="10" a="1"/>
  <c r="E2748" i="10" a="1"/>
  <c r="H490" i="10" a="1"/>
  <c r="E176" i="10" a="1"/>
  <c r="G1761" i="10" a="1"/>
  <c r="G435" i="10" a="1"/>
  <c r="H781" i="10" a="1"/>
  <c r="E2613" i="10" a="1"/>
  <c r="H2784" i="10" a="1"/>
  <c r="G46" i="10" a="1"/>
  <c r="E177" i="10" a="1"/>
  <c r="E965" i="10" a="1"/>
  <c r="F2362" i="10" a="1"/>
  <c r="G930" i="10" a="1"/>
  <c r="H1748" i="10" a="1"/>
  <c r="G2236" i="10" a="1"/>
  <c r="H214" i="10" a="1"/>
  <c r="G2254" i="10" a="1"/>
  <c r="H1210" i="10" a="1"/>
  <c r="H2358" i="10" a="1"/>
  <c r="H1805" i="10" a="1"/>
  <c r="F475" i="10" a="1"/>
  <c r="E1914" i="10" a="1"/>
  <c r="E616" i="10" a="1"/>
  <c r="E2668" i="10" a="1"/>
  <c r="E1113" i="10" a="1"/>
  <c r="F1988" i="10" a="1"/>
  <c r="H1087" i="10" a="1"/>
  <c r="G2558" i="10" a="1"/>
  <c r="G1531" i="10" a="1"/>
  <c r="E243" i="10" a="1"/>
  <c r="H691" i="10" a="1"/>
  <c r="E2486" i="10" a="1"/>
  <c r="F1788" i="10" a="1"/>
  <c r="E1827" i="10" a="1"/>
  <c r="E1821" i="10" a="1"/>
  <c r="E1573" i="10" a="1"/>
  <c r="E225" i="10" a="1"/>
  <c r="E2263" i="10" a="1"/>
  <c r="H2328" i="10" a="1"/>
  <c r="E2241" i="10" a="1"/>
  <c r="G1260" i="10" a="1"/>
  <c r="G2060" i="10" a="1"/>
  <c r="H2062" i="10" a="1"/>
  <c r="H935" i="10" a="1"/>
  <c r="E745" i="10" a="1"/>
  <c r="E1157" i="10" a="1"/>
  <c r="E1077" i="10" a="1"/>
  <c r="H838" i="10" a="1"/>
  <c r="G157" i="10" a="1"/>
  <c r="H182" i="10" a="1"/>
  <c r="G1063" i="10" a="1"/>
  <c r="G2424" i="10" a="1"/>
  <c r="E971" i="10" a="1"/>
  <c r="G769" i="10" a="1"/>
  <c r="G2090" i="10" a="1"/>
  <c r="G987" i="10" a="1"/>
  <c r="E285" i="10" a="1"/>
  <c r="E1833" i="10" a="1"/>
  <c r="E619" i="10" a="1"/>
  <c r="E1124" i="10" a="1"/>
  <c r="F1951" i="10" a="1"/>
  <c r="F869" i="10" a="1"/>
  <c r="F1447" i="10" a="1"/>
  <c r="E946" i="10" a="1"/>
  <c r="G1890" i="10" a="1"/>
  <c r="G1455" i="10" a="1"/>
  <c r="G140" i="10" a="1"/>
  <c r="H1459" i="10" a="1"/>
  <c r="G745" i="10" a="1"/>
  <c r="G131" i="10" a="1"/>
  <c r="G2392" i="10" a="1"/>
  <c r="G1839" i="10" a="1"/>
  <c r="E1181" i="10" a="1"/>
  <c r="E2066" i="10" a="1"/>
  <c r="H1114" i="10" a="1"/>
  <c r="E1720" i="10" a="1"/>
  <c r="E1853" i="10" a="1"/>
  <c r="G347" i="10" a="1"/>
  <c r="H539" i="10" a="1"/>
  <c r="H362" i="10" a="1"/>
  <c r="H914" i="10" a="1"/>
  <c r="E2554" i="10" a="1"/>
  <c r="E814" i="10" a="1"/>
  <c r="G1784" i="10" a="1"/>
  <c r="H1213" i="10" a="1"/>
  <c r="F1066" i="10" a="1"/>
  <c r="H1987" i="10" a="1"/>
  <c r="G1051" i="10" a="1"/>
  <c r="E2467" i="10" a="1"/>
  <c r="H1553" i="10" a="1"/>
  <c r="H863" i="10" a="1"/>
  <c r="H2316" i="10" a="1"/>
  <c r="H1769" i="10" a="1"/>
  <c r="E757" i="10" a="1"/>
  <c r="F1092" i="10" a="1"/>
  <c r="H2254" i="10" a="1"/>
  <c r="G155" i="10" a="1"/>
  <c r="G1721" i="10" a="1"/>
  <c r="E869" i="10" a="1"/>
  <c r="E1745" i="10" a="1"/>
  <c r="E661" i="10" a="1"/>
  <c r="E109" i="10" a="1"/>
  <c r="H877" i="10" a="1"/>
  <c r="E1192" i="10" a="1"/>
  <c r="E768" i="10" a="1"/>
  <c r="G964" i="10" a="1"/>
  <c r="F1163" i="10" a="1"/>
  <c r="H2008" i="10" a="1"/>
  <c r="G235" i="10" a="1"/>
  <c r="H1133" i="10" a="1"/>
  <c r="H517" i="10" a="1"/>
  <c r="F2672" i="10" a="1"/>
  <c r="H361" i="10" a="1"/>
  <c r="H1774" i="10" a="1"/>
  <c r="H754" i="10" a="1"/>
  <c r="H958" i="10" a="1"/>
  <c r="E1455" i="10" a="1"/>
  <c r="G1864" i="10" a="1"/>
  <c r="G2327" i="10" a="1"/>
  <c r="E1965" i="10" a="1"/>
  <c r="G1807" i="10" a="1"/>
  <c r="H2051" i="10" a="1"/>
  <c r="G1275" i="10" a="1"/>
  <c r="F1869" i="10" a="1"/>
  <c r="H1638" i="10" a="1"/>
  <c r="F362" i="10" a="1"/>
  <c r="G1208" i="10" a="1"/>
  <c r="H1959" i="10" a="1"/>
  <c r="G1241" i="10" a="1"/>
  <c r="E1037" i="10" a="1"/>
  <c r="G882" i="10" a="1"/>
  <c r="G1064" i="10" a="1"/>
  <c r="F2334" i="10" a="1"/>
  <c r="H223" i="10" a="1"/>
  <c r="H2416" i="10" a="1"/>
  <c r="F2488" i="10" a="1"/>
  <c r="E445" i="10" a="1"/>
  <c r="H1681" i="10" a="1"/>
  <c r="H2238" i="10" a="1"/>
  <c r="G874" i="10" a="1"/>
  <c r="G456" i="10" a="1"/>
  <c r="E687" i="10" a="1"/>
  <c r="E586" i="10" a="1"/>
  <c r="H2649" i="10" a="1"/>
  <c r="G1442" i="10" a="1"/>
  <c r="G169" i="10" a="1"/>
  <c r="E1740" i="10" a="1"/>
  <c r="F431" i="10" a="1"/>
  <c r="E1079" i="10" a="1"/>
  <c r="E458" i="10" a="1"/>
  <c r="F678" i="10" a="1"/>
  <c r="F987" i="10" a="1"/>
  <c r="G484" i="10" a="1"/>
  <c r="H868" i="10" a="1"/>
  <c r="H260" i="10" a="1"/>
  <c r="H2230" i="10" a="1"/>
  <c r="F169" i="10" a="1"/>
  <c r="G1918" i="10" a="1"/>
  <c r="H516" i="10" a="1"/>
  <c r="E2062" i="10" a="1"/>
  <c r="F1647" i="10" a="1"/>
  <c r="G1230" i="10" a="1"/>
  <c r="H1861" i="10" a="1"/>
  <c r="H2585" i="10" a="1"/>
  <c r="H589" i="10" a="1"/>
  <c r="H1464" i="10" a="1"/>
  <c r="H1676" i="10" a="1"/>
  <c r="F688" i="10" a="1"/>
  <c r="E434" i="10" a="1"/>
  <c r="E1388" i="10" a="1"/>
  <c r="H1084" i="10" a="1"/>
  <c r="F1578" i="10" a="1"/>
  <c r="H2241" i="10" a="1"/>
  <c r="H253" i="10" a="1"/>
  <c r="G2038" i="10" a="1"/>
  <c r="G543" i="10" a="1"/>
  <c r="F1888" i="10" a="1"/>
  <c r="H1831" i="10" a="1"/>
  <c r="H116" i="10" a="1"/>
  <c r="E1141" i="10" a="1"/>
  <c r="H2462" i="10" a="1"/>
  <c r="E421" i="10" a="1"/>
  <c r="E2035" i="10" a="1"/>
  <c r="E564" i="10" a="1"/>
  <c r="E1018" i="10" a="1"/>
  <c r="G1651" i="10" a="1"/>
  <c r="H2028" i="10" a="1"/>
  <c r="H1027" i="10" a="1"/>
  <c r="E1168" i="10" a="1"/>
  <c r="G2023" i="10" a="1"/>
  <c r="E1681" i="10" a="1"/>
  <c r="E127" i="10" a="1"/>
  <c r="G2730" i="10" a="1"/>
  <c r="E2667" i="10" a="1"/>
  <c r="E1363" i="10" a="1"/>
  <c r="F2262" i="10" a="1"/>
  <c r="H1487" i="10" a="1"/>
  <c r="E2064" i="10" a="1"/>
  <c r="G1473" i="10" a="1"/>
  <c r="E2051" i="10" a="1"/>
  <c r="H1549" i="10" a="1"/>
  <c r="E1777" i="10" a="1"/>
  <c r="H1420" i="10" a="1"/>
  <c r="E2185" i="10" a="1"/>
  <c r="E2339" i="10" a="1"/>
  <c r="E557" i="10" a="1"/>
  <c r="E630" i="10" a="1"/>
  <c r="H1454" i="10" a="1"/>
  <c r="E840" i="10" a="1"/>
  <c r="F392" i="10" a="1"/>
  <c r="H2362" i="10" a="1"/>
  <c r="E168" i="10" a="1"/>
  <c r="G1139" i="10" a="1"/>
  <c r="G361" i="10" a="1"/>
  <c r="E784" i="10" a="1"/>
  <c r="H1149" i="10" a="1"/>
  <c r="H2330" i="10" a="1"/>
  <c r="E627" i="10" a="1"/>
  <c r="G983" i="10" a="1"/>
  <c r="G951" i="10" a="1"/>
  <c r="F337" i="10" a="1"/>
  <c r="E1926" i="10" a="1"/>
  <c r="F1166" i="10" a="1"/>
  <c r="E1451" i="10" a="1"/>
  <c r="H256" i="10" a="1"/>
  <c r="G567" i="10" a="1"/>
  <c r="G1325" i="10" a="1"/>
  <c r="H2139" i="10" a="1"/>
  <c r="H970" i="10" a="1"/>
  <c r="H2067" i="10" a="1"/>
  <c r="G2146" i="10" a="1"/>
  <c r="E1956" i="10" a="1"/>
  <c r="E1285" i="10" a="1"/>
  <c r="F1178" i="10" a="1"/>
  <c r="E2790" i="10" a="1"/>
  <c r="E1879" i="10" a="1"/>
  <c r="E1843" i="10" a="1"/>
  <c r="E1437" i="10" a="1"/>
  <c r="E2413" i="10" a="1"/>
  <c r="H383" i="10" a="1"/>
  <c r="G233" i="10" a="1"/>
  <c r="E521" i="10" a="1"/>
  <c r="E2274" i="10" a="1"/>
  <c r="F940" i="10" a="1"/>
  <c r="F1566" i="10" a="1"/>
  <c r="H1409" i="10" a="1"/>
  <c r="H61" i="10" a="1"/>
  <c r="H2582" i="10" a="1"/>
  <c r="E647" i="10" a="1"/>
  <c r="H2640" i="10" a="1"/>
  <c r="E866" i="10" a="1"/>
  <c r="E1732" i="10" a="1"/>
  <c r="E353" i="10" a="1"/>
  <c r="E1753" i="10" a="1"/>
  <c r="E886" i="10" a="1"/>
  <c r="G1816" i="10" a="1"/>
  <c r="G1344" i="10" a="1"/>
  <c r="E962" i="10" a="1"/>
  <c r="H1081" i="10" a="1"/>
  <c r="H1917" i="10" a="1"/>
  <c r="E753" i="10" a="1"/>
  <c r="G1936" i="10" a="1"/>
  <c r="E420" i="10" a="1"/>
  <c r="G2265" i="10" a="1"/>
  <c r="G1521" i="10" a="1"/>
  <c r="G1104" i="10" a="1"/>
  <c r="G1525" i="10" a="1"/>
  <c r="F47" i="10" a="1"/>
  <c r="F2369" i="10" a="1"/>
  <c r="F72" i="10" a="1"/>
  <c r="G1278" i="10" a="1"/>
  <c r="H866" i="10" a="1"/>
  <c r="F1469" i="10" a="1"/>
  <c r="E2377" i="10" a="1"/>
  <c r="H255" i="10" a="1"/>
  <c r="G2138" i="10" a="1"/>
  <c r="H2731" i="10" a="1"/>
  <c r="H1680" i="10" a="1"/>
  <c r="G2018" i="10" a="1"/>
  <c r="E1088" i="10" a="1"/>
  <c r="H167" i="10" a="1"/>
  <c r="H1944" i="10" a="1"/>
  <c r="G2391" i="10" a="1"/>
  <c r="H1667" i="10" a="1"/>
  <c r="E2041" i="10" a="1"/>
  <c r="E1277" i="10" a="1"/>
  <c r="H2341" i="10" a="1"/>
  <c r="F637" i="10" a="1"/>
  <c r="E839" i="10" a="1"/>
  <c r="H1617" i="10" a="1"/>
  <c r="G2461" i="10" a="1"/>
  <c r="E1876" i="10" a="1"/>
  <c r="H1962" i="10" a="1"/>
  <c r="H109" i="10" a="1"/>
  <c r="H243" i="10" a="1"/>
  <c r="G514" i="10" a="1"/>
  <c r="F1969" i="10" a="1"/>
  <c r="F772" i="10" a="1"/>
  <c r="G2032" i="10" a="1"/>
  <c r="H1131" i="10" a="1"/>
  <c r="E126" i="10" a="1"/>
  <c r="E2188" i="10" a="1"/>
  <c r="G516" i="10" a="1"/>
  <c r="E2346" i="10" a="1"/>
  <c r="G1874" i="10" a="1"/>
  <c r="H1984" i="10" a="1"/>
  <c r="E928" i="10" a="1"/>
  <c r="G2645" i="10" a="1"/>
  <c r="E963" i="10" a="1"/>
  <c r="E31" i="10" a="1"/>
  <c r="E1641" i="10" a="1"/>
  <c r="G766" i="10" a="1"/>
  <c r="E727" i="10" a="1"/>
  <c r="H2626" i="10" a="1"/>
  <c r="G162" i="10" a="1"/>
  <c r="H472" i="10" a="1"/>
  <c r="E1809" i="10" a="1"/>
  <c r="E1148" i="10" a="1"/>
  <c r="E423" i="10" a="1"/>
  <c r="G2251" i="10" a="1"/>
  <c r="G369" i="10" a="1"/>
  <c r="E320" i="10" a="1"/>
  <c r="E80" i="10" a="1"/>
  <c r="F2404" i="10" a="1"/>
  <c r="E459" i="10" a="1"/>
  <c r="H1654" i="10" a="1"/>
  <c r="E2515" i="10" a="1"/>
  <c r="G2160" i="10" a="1"/>
  <c r="H1705" i="10" a="1"/>
  <c r="H176" i="10" a="1"/>
  <c r="H1853" i="10" a="1"/>
  <c r="G114" i="10" a="1"/>
  <c r="H1038" i="10" a="1"/>
  <c r="H43" i="10" a="1"/>
  <c r="G2012" i="10" a="1"/>
  <c r="E1248" i="10" a="1"/>
  <c r="H2066" i="10" a="1"/>
  <c r="E181" i="10" a="1"/>
  <c r="E1838" i="10" a="1"/>
  <c r="E1527" i="10" a="1"/>
  <c r="E854" i="10" a="1"/>
  <c r="H1020" i="10" a="1"/>
  <c r="G1875" i="10" a="1"/>
  <c r="G1092" i="10" a="1"/>
  <c r="G2320" i="10" a="1"/>
  <c r="G870" i="10" a="1"/>
  <c r="H1691" i="10" a="1"/>
  <c r="H529" i="10" a="1"/>
  <c r="F534" i="10" a="1"/>
  <c r="H2119" i="10" a="1"/>
  <c r="H120" i="10" a="1"/>
  <c r="E833" i="10" a="1"/>
  <c r="G2574" i="10" a="1"/>
  <c r="E676" i="10" a="1"/>
  <c r="G1313" i="10" a="1"/>
  <c r="E1423" i="10" a="1"/>
  <c r="G2390" i="10" a="1"/>
  <c r="G1137" i="10" a="1"/>
  <c r="E2737" i="10" a="1"/>
  <c r="F2388" i="10" a="1"/>
  <c r="G2165" i="10" a="1"/>
  <c r="H318" i="10" a="1"/>
  <c r="G2742" i="10" a="1"/>
  <c r="G1934" i="10" a="1"/>
  <c r="E1160" i="10" a="1"/>
  <c r="H1383" i="10" a="1"/>
  <c r="E2723" i="10" a="1"/>
  <c r="E2217" i="10" a="1"/>
  <c r="E822" i="10" a="1"/>
  <c r="F1434" i="10" a="1"/>
  <c r="G2329" i="10" a="1"/>
  <c r="H916" i="10" a="1"/>
  <c r="H622" i="10" a="1"/>
  <c r="E1235" i="10" a="1"/>
  <c r="E781" i="10" a="1"/>
  <c r="G2061" i="10" a="1"/>
  <c r="F878" i="10" a="1"/>
  <c r="E2115" i="10" a="1"/>
  <c r="G1985" i="10" a="1"/>
  <c r="E1978" i="10" a="1"/>
  <c r="H168" i="10" a="1"/>
  <c r="H1519" i="10" a="1"/>
  <c r="F931" i="10" a="1"/>
  <c r="E1659" i="10" a="1"/>
  <c r="E357" i="10" a="1"/>
  <c r="H821" i="10" a="1"/>
  <c r="H2175" i="10" a="1"/>
  <c r="G980" i="10" a="1"/>
  <c r="E1520" i="10" a="1"/>
  <c r="H1826" i="10" a="1"/>
  <c r="H1743" i="10" a="1"/>
  <c r="E1050" i="10" a="1"/>
  <c r="G291" i="10" a="1"/>
  <c r="H1245" i="10" a="1"/>
  <c r="H2019" i="10" a="1"/>
  <c r="E1186" i="10" a="1"/>
  <c r="H1877" i="10" a="1"/>
  <c r="G2422" i="10" a="1"/>
  <c r="G2554" i="10" a="1"/>
  <c r="H18" i="10" a="1"/>
  <c r="E652" i="10" a="1"/>
  <c r="F2328" i="10" a="1"/>
  <c r="H1766" i="10" a="1"/>
  <c r="H247" i="10" a="1"/>
  <c r="E1110" i="10" a="1"/>
  <c r="H332" i="10" a="1"/>
  <c r="H880" i="10" a="1"/>
  <c r="G2604" i="10" a="1"/>
  <c r="E220" i="10" a="1"/>
  <c r="G626" i="10" a="1"/>
  <c r="G581" i="10" a="1"/>
  <c r="G961" i="10" a="1"/>
  <c r="G517" i="10" a="1"/>
  <c r="F1151" i="10" a="1"/>
  <c r="H1618" i="10" a="1"/>
  <c r="H1190" i="10" a="1"/>
  <c r="E2174" i="10" a="1"/>
  <c r="H2686" i="10" a="1"/>
  <c r="H1187" i="10" a="1"/>
  <c r="G563" i="10" a="1"/>
  <c r="G34" i="10" a="1"/>
  <c r="H141" i="10" a="1"/>
  <c r="E1311" i="10" a="1"/>
  <c r="H1348" i="10" a="1"/>
  <c r="G231" i="10" a="1"/>
  <c r="G264" i="10" a="1"/>
  <c r="H983" i="10" a="1"/>
  <c r="E569" i="10" a="1"/>
  <c r="E1184" i="10" a="1"/>
  <c r="E1724" i="10" a="1"/>
  <c r="E1456" i="10" a="1"/>
  <c r="H638" i="10" a="1"/>
  <c r="H21" i="10" a="1"/>
  <c r="H1236" i="10" a="1"/>
  <c r="H1780" i="10" a="1"/>
  <c r="G2250" i="10" a="1"/>
  <c r="E1073" i="10" a="1"/>
  <c r="G1611" i="10" a="1"/>
  <c r="E2159" i="10" a="1"/>
  <c r="F1169" i="10" a="1"/>
  <c r="H1609" i="10" a="1"/>
  <c r="G1635" i="10" a="1"/>
  <c r="H1556" i="10" a="1"/>
  <c r="F163" i="10" a="1"/>
  <c r="E40" i="10" a="1"/>
  <c r="H536" i="10" a="1"/>
  <c r="G2065" i="10" a="1"/>
  <c r="E935" i="10" a="1"/>
  <c r="F269" i="10" a="1"/>
  <c r="E1325" i="10" a="1"/>
  <c r="G1842" i="10" a="1"/>
  <c r="G732" i="10" a="1"/>
  <c r="E2218" i="10" a="1"/>
  <c r="H836" i="10" a="1"/>
  <c r="H968" i="10" a="1"/>
  <c r="E2787" i="10" a="1"/>
  <c r="G830" i="10" a="1"/>
  <c r="H191" i="10" a="1"/>
  <c r="H1161" i="10" a="1"/>
  <c r="E2318" i="10" a="1"/>
  <c r="E169" i="10" a="1"/>
  <c r="F2446" i="10" a="1"/>
  <c r="E2720" i="10" a="1"/>
  <c r="H1220" i="10" a="1"/>
  <c r="G1061" i="10" a="1"/>
  <c r="G1224" i="10" a="1"/>
  <c r="E190" i="10" a="1"/>
  <c r="G372" i="10" a="1"/>
  <c r="G1078" i="10" a="1"/>
  <c r="G1865" i="10" a="1"/>
  <c r="H1717" i="10" a="1"/>
  <c r="H1434" i="10" a="1"/>
  <c r="E1662" i="10" a="1"/>
  <c r="E977" i="10" a="1"/>
  <c r="G1117" i="10" a="1"/>
  <c r="H715" i="10" a="1"/>
  <c r="H1911" i="10" a="1"/>
  <c r="E167" i="10" a="1"/>
  <c r="G628" i="10" a="1"/>
  <c r="G371" i="10" a="1"/>
  <c r="E1735" i="10" a="1"/>
  <c r="F746" i="10" a="1"/>
  <c r="E355" i="10" a="1"/>
  <c r="G1909" i="10" a="1"/>
  <c r="E532" i="10" a="1"/>
  <c r="H1105" i="10" a="1"/>
  <c r="G2037" i="10" a="1"/>
  <c r="H2227" i="10" a="1"/>
  <c r="E1623" i="10" a="1"/>
  <c r="H1530" i="10" a="1"/>
  <c r="G1852" i="10" a="1"/>
  <c r="H417" i="10" a="1"/>
  <c r="F372" i="10" a="1"/>
  <c r="E1225" i="10" a="1"/>
  <c r="G1218" i="10" a="1"/>
  <c r="G2755" i="10" a="1"/>
  <c r="E2361" i="10" a="1"/>
  <c r="G1380" i="10" a="1"/>
  <c r="H2678" i="10" a="1"/>
  <c r="H307" i="10" a="1"/>
  <c r="G1363" i="10" a="1"/>
  <c r="H1566" i="10" a="1"/>
  <c r="G1176" i="10" a="1"/>
  <c r="H1773" i="10" a="1"/>
  <c r="H1862" i="10" a="1"/>
  <c r="E923" i="10" a="1"/>
  <c r="E2089" i="10" a="1"/>
  <c r="F2163" i="10" a="1"/>
  <c r="F1072" i="10" a="1"/>
  <c r="H1272" i="10" a="1"/>
  <c r="F966" i="10" a="1"/>
  <c r="E2148" i="10" a="1"/>
  <c r="G634" i="10" a="1"/>
  <c r="E1634" i="10" a="1"/>
  <c r="G1844" i="10" a="1"/>
  <c r="E374" i="10" a="1"/>
  <c r="G1958" i="10" a="1"/>
  <c r="G950" i="10" a="1"/>
  <c r="E2433" i="10" a="1"/>
  <c r="G2112" i="10" a="1"/>
  <c r="H2182" i="10" a="1"/>
  <c r="H522" i="10" a="1"/>
  <c r="E153" i="10" a="1"/>
  <c r="G227" i="10" a="1"/>
  <c r="G1560" i="10" a="1"/>
  <c r="E1711" i="10" a="1"/>
  <c r="H1650" i="10" a="1"/>
  <c r="H1852" i="10" a="1"/>
  <c r="H2234" i="10" a="1"/>
  <c r="E2018" i="10" a="1"/>
  <c r="H927" i="10" a="1"/>
  <c r="G916" i="10" a="1"/>
  <c r="E2348" i="10" a="1"/>
  <c r="E1627" i="10" a="1"/>
  <c r="G865" i="10" a="1"/>
  <c r="E132" i="10" a="1"/>
  <c r="G1967" i="10" a="1"/>
  <c r="F366" i="10" a="1"/>
  <c r="E1858" i="10" a="1"/>
  <c r="E2257" i="10" a="1"/>
  <c r="G1544" i="10" a="1"/>
  <c r="E371" i="10" a="1"/>
  <c r="H63" i="10" a="1"/>
  <c r="E1334" i="10" a="1"/>
  <c r="E2474" i="10" a="1"/>
  <c r="G1076" i="10" a="1"/>
  <c r="E553" i="10" a="1"/>
  <c r="E1518" i="10" a="1"/>
  <c r="H1336" i="10" a="1"/>
  <c r="H1985" i="10" a="1"/>
  <c r="G1849" i="10" a="1"/>
  <c r="F125" i="10" a="1"/>
  <c r="H974" i="10" a="1"/>
  <c r="H883" i="10" a="1"/>
  <c r="E2060" i="10" a="1"/>
  <c r="E2372" i="10" a="1"/>
  <c r="E2477" i="10" a="1"/>
  <c r="E1452" i="10" a="1"/>
  <c r="E660" i="10" a="1"/>
  <c r="E117" i="10" a="1"/>
  <c r="G26" i="10" a="1"/>
  <c r="H2035" i="10" a="1"/>
  <c r="H412" i="10" a="1"/>
  <c r="E2456" i="10" a="1"/>
  <c r="G2045" i="10" a="1"/>
  <c r="E571" i="10" a="1"/>
  <c r="G1043" i="10" a="1"/>
  <c r="H1055" i="10" a="1"/>
  <c r="G2652" i="10" a="1"/>
  <c r="G1774" i="10" a="1"/>
  <c r="E743" i="10" a="1"/>
  <c r="H1404" i="10" a="1"/>
  <c r="E653" i="10" a="1"/>
  <c r="G83" i="10" a="1"/>
  <c r="H240" i="10" a="1"/>
  <c r="E2524" i="10" a="1"/>
  <c r="E77" i="10" a="1"/>
  <c r="H1148" i="10" a="1"/>
  <c r="E922" i="10" a="1"/>
  <c r="G1356" i="10" a="1"/>
  <c r="G1359" i="10" a="1"/>
  <c r="F2662" i="10" a="1"/>
  <c r="G1920" i="10" a="1"/>
  <c r="G1588" i="10" a="1"/>
  <c r="E2725" i="10" a="1"/>
  <c r="G778" i="10" a="1"/>
  <c r="H1719" i="10" a="1"/>
  <c r="G1250" i="10" a="1"/>
  <c r="G153" i="10" a="1"/>
  <c r="E482" i="10" a="1"/>
  <c r="E378" i="10" a="1"/>
  <c r="H2335" i="10" a="1"/>
  <c r="G240" i="10" a="1"/>
  <c r="E337" i="10" a="1"/>
  <c r="H960" i="10" a="1"/>
  <c r="E2171" i="10" a="1"/>
  <c r="F1287" i="10" a="1"/>
  <c r="H1752" i="10" a="1"/>
  <c r="E704" i="10" a="1"/>
  <c r="G1468" i="10" a="1"/>
  <c r="H1672" i="10" a="1"/>
  <c r="H1653" i="10" a="1"/>
  <c r="G1642" i="10" a="1"/>
  <c r="H1165" i="10" a="1"/>
  <c r="H216" i="10" a="1"/>
  <c r="G473" i="10" a="1"/>
  <c r="E2439" i="10" a="1"/>
  <c r="G222" i="10" a="1"/>
  <c r="F250" i="10" a="1"/>
  <c r="H1544" i="10" a="1"/>
  <c r="G1674" i="10" a="1"/>
  <c r="H2281" i="10" a="1"/>
  <c r="G2237" i="10" a="1"/>
  <c r="H2404" i="10" a="1"/>
  <c r="E1723" i="10" a="1"/>
  <c r="E209" i="10" a="1"/>
  <c r="G2035" i="10" a="1"/>
  <c r="H2329" i="10" a="1"/>
  <c r="G1627" i="10" a="1"/>
  <c r="E1351" i="10" a="1"/>
  <c r="E143" i="10" a="1"/>
  <c r="E2490" i="10" a="1"/>
  <c r="G2477" i="10" a="1"/>
  <c r="F351" i="10" a="1"/>
  <c r="E1324" i="10" a="1"/>
  <c r="H2123" i="10" a="1"/>
  <c r="E2266" i="10" a="1"/>
  <c r="E1939" i="10" a="1"/>
  <c r="G1474" i="10" a="1"/>
  <c r="G1851" i="10" a="1"/>
  <c r="H1976" i="10" a="1"/>
  <c r="E731" i="10" a="1"/>
  <c r="F2254" i="10" a="1"/>
  <c r="F1534" i="10" a="1"/>
  <c r="E1138" i="10" a="1"/>
  <c r="E1331" i="10" a="1"/>
  <c r="G2680" i="10" a="1"/>
  <c r="F669" i="10" a="1"/>
  <c r="G773" i="10" a="1"/>
  <c r="H585" i="10" a="1"/>
  <c r="G709" i="10" a="1"/>
  <c r="H944" i="10" a="1"/>
  <c r="H59" i="10" a="1"/>
  <c r="G969" i="10" a="1"/>
  <c r="G1350" i="10" a="1"/>
  <c r="E45" i="10" a="1"/>
  <c r="G1546" i="10" a="1"/>
  <c r="G2683" i="10" a="1"/>
  <c r="E226" i="10" a="1"/>
  <c r="E145" i="10" a="1"/>
  <c r="G274" i="10" a="1"/>
  <c r="G407" i="10" a="1"/>
  <c r="E443" i="10" a="1"/>
  <c r="H969" i="10" a="1"/>
  <c r="F2469" i="10" a="1"/>
  <c r="E1070" i="10" a="1"/>
  <c r="G545" i="10" a="1"/>
  <c r="G440" i="10" a="1"/>
  <c r="H2590" i="10" a="1"/>
  <c r="G2332" i="10" a="1"/>
  <c r="H660" i="10" a="1"/>
  <c r="G834" i="10" a="1"/>
  <c r="F655" i="10" a="1"/>
  <c r="F2375" i="10" a="1"/>
  <c r="G362" i="10" a="1"/>
  <c r="G2353" i="10" a="1"/>
  <c r="H2406" i="10" a="1"/>
  <c r="E1064" i="10" a="1"/>
  <c r="G1675" i="10" a="1"/>
  <c r="E1661" i="10" a="1"/>
  <c r="G408" i="10" a="1"/>
  <c r="H1142" i="10" a="1"/>
  <c r="H575" i="10" a="1"/>
  <c r="E933" i="10" a="1"/>
  <c r="F1272" i="10" a="1"/>
  <c r="G661" i="10" a="1"/>
  <c r="H667" i="10" a="1"/>
  <c r="H2266" i="10" a="1"/>
  <c r="F1963" i="10" a="1"/>
  <c r="H584" i="10" a="1"/>
  <c r="G2339" i="10" a="1"/>
  <c r="E2317" i="10" a="1"/>
  <c r="G877" i="10" a="1"/>
  <c r="H2245" i="10" a="1"/>
  <c r="G1742" i="10" a="1"/>
  <c r="G537" i="10" a="1"/>
  <c r="H2249" i="10" a="1"/>
  <c r="G2383" i="10" a="1"/>
  <c r="G379" i="10" a="1"/>
  <c r="G1444" i="10" a="1"/>
  <c r="E1289" i="10" a="1"/>
  <c r="H2125" i="10" a="1"/>
  <c r="H738" i="10" a="1"/>
  <c r="E2445" i="10" a="1"/>
  <c r="G2140" i="10" a="1"/>
  <c r="E836" i="10" a="1"/>
  <c r="E1915" i="10" a="1"/>
  <c r="E620" i="10" a="1"/>
  <c r="H1269" i="10" a="1"/>
  <c r="H2429" i="10" a="1"/>
  <c r="H1341" i="10" a="1"/>
  <c r="G1239" i="10" a="1"/>
  <c r="G719" i="10" a="1"/>
  <c r="G377" i="10" a="1"/>
  <c r="G720" i="10" a="1"/>
  <c r="E456" i="10" a="1"/>
  <c r="E1220" i="10" a="1"/>
  <c r="E2276" i="10" a="1"/>
  <c r="G784" i="10" a="1"/>
  <c r="G2326" i="10" a="1"/>
  <c r="F2146" i="10" a="1"/>
  <c r="E2471" i="10" a="1"/>
  <c r="E1607" i="10" a="1"/>
  <c r="E508" i="10" a="1"/>
  <c r="E1841" i="10" a="1"/>
  <c r="E2618" i="10" a="1"/>
  <c r="H2129" i="10" a="1"/>
  <c r="F1175" i="10" a="1"/>
  <c r="H161" i="10" a="1"/>
  <c r="H187" i="10" a="1"/>
  <c r="G2456" i="10" a="1"/>
  <c r="G1970" i="10" a="1"/>
  <c r="E2335" i="10" a="1"/>
  <c r="F2588" i="10" a="1"/>
  <c r="H1747" i="10" a="1"/>
  <c r="G2529" i="10" a="1"/>
  <c r="E858" i="10" a="1"/>
  <c r="H786" i="10" a="1"/>
  <c r="E528" i="10" a="1"/>
  <c r="H2334" i="10" a="1"/>
  <c r="H2184" i="10" a="1"/>
  <c r="H1913" i="10" a="1"/>
  <c r="H1524" i="10" a="1"/>
  <c r="H2355" i="10" a="1"/>
  <c r="E211" i="10" a="1"/>
  <c r="H2029" i="10" a="1"/>
  <c r="E279" i="10" a="1"/>
  <c r="G1809" i="10" a="1"/>
  <c r="G582" i="10" a="1"/>
  <c r="E1854" i="10" a="1"/>
  <c r="E2187" i="10" a="1"/>
  <c r="F1854" i="10" a="1"/>
  <c r="E2547" i="10" a="1"/>
  <c r="H2415" i="10" a="1"/>
  <c r="E541" i="10" a="1"/>
  <c r="E556" i="10" a="1"/>
  <c r="E1934" i="10" a="1"/>
  <c r="G1568" i="10" a="1"/>
  <c r="H352" i="10" a="1"/>
  <c r="E79" i="10" a="1"/>
  <c r="H1886" i="10" a="1"/>
  <c r="H1350" i="10" a="1"/>
  <c r="H989" i="10" a="1"/>
  <c r="G629" i="10" a="1"/>
  <c r="F1069" i="10" a="1"/>
  <c r="E1016" i="10" a="1"/>
  <c r="F531" i="10" a="1"/>
  <c r="E1144" i="10" a="1"/>
  <c r="H450" i="10" a="1"/>
  <c r="F59" i="10" a="1"/>
  <c r="G1562" i="10" a="1"/>
  <c r="G2175" i="10" a="1"/>
  <c r="E832" i="10" a="1"/>
  <c r="H257" i="10" a="1"/>
  <c r="F2137" i="10" a="1"/>
  <c r="G217" i="10" a="1"/>
  <c r="H325" i="10" a="1"/>
  <c r="F1743" i="10" a="1"/>
  <c r="F1666" i="10" a="1"/>
  <c r="G422" i="10" a="1"/>
  <c r="H1370" i="10" a="1"/>
  <c r="G845" i="10" a="1"/>
  <c r="E1317" i="10" a="1"/>
  <c r="G515" i="10" a="1"/>
  <c r="E1862" i="10" a="1"/>
  <c r="G2746" i="10" a="1"/>
  <c r="E1435" i="10" a="1"/>
  <c r="G552" i="10" a="1"/>
  <c r="E1639" i="10" a="1"/>
  <c r="H1369" i="10" a="1"/>
  <c r="E2259" i="10" a="1"/>
  <c r="E1367" i="10" a="1"/>
  <c r="G866" i="10" a="1"/>
  <c r="E940" i="10" a="1"/>
  <c r="H2368" i="10" a="1"/>
  <c r="G1019" i="10" a="1"/>
  <c r="H535" i="10" a="1"/>
  <c r="G1427" i="10" a="1"/>
  <c r="G561" i="10" a="1"/>
  <c r="E2358" i="10" a="1"/>
  <c r="H162" i="10" a="1"/>
  <c r="H2255" i="10" a="1"/>
  <c r="G1319" i="10" a="1"/>
  <c r="H1175" i="10" a="1"/>
  <c r="G2347" i="10" a="1"/>
  <c r="G1243" i="10" a="1"/>
  <c r="G1950" i="10" a="1"/>
  <c r="G1262" i="10" a="1"/>
  <c r="G1082" i="10" a="1"/>
  <c r="E1353" i="10" a="1"/>
  <c r="E1445" i="10" a="1"/>
  <c r="E429" i="10" a="1"/>
  <c r="E2164" i="10" a="1"/>
  <c r="F1275" i="10" a="1"/>
  <c r="G1835" i="10" a="1"/>
  <c r="E2645" i="10" a="1"/>
  <c r="G1052" i="10" a="1"/>
  <c r="E21" i="10" a="1"/>
  <c r="H1062" i="10" a="1"/>
  <c r="G2224" i="10" a="1"/>
  <c r="E1404" i="10" a="1"/>
  <c r="H1275" i="10" a="1"/>
  <c r="H2070" i="10" a="1"/>
  <c r="F725" i="10" a="1"/>
  <c r="H751" i="10" a="1"/>
  <c r="E1545" i="10" a="1"/>
  <c r="G824" i="10" a="1"/>
  <c r="E2651" i="10" a="1"/>
  <c r="E1830" i="10" a="1"/>
  <c r="F291" i="10" a="1"/>
  <c r="E1027" i="10" a="1"/>
  <c r="H686" i="10" a="1"/>
  <c r="H314" i="10" a="1"/>
  <c r="E369" i="10" a="1"/>
  <c r="H2608" i="10" a="1"/>
  <c r="F228" i="10" a="1"/>
  <c r="F369" i="10" a="1"/>
  <c r="E43" i="10" a="1"/>
  <c r="H190" i="10" a="1"/>
  <c r="H830" i="10" a="1"/>
  <c r="E471" i="10" a="1"/>
  <c r="G28" i="10" a="1"/>
  <c r="G1034" i="10" a="1"/>
  <c r="G268" i="10" a="1"/>
  <c r="E1231" i="10" a="1"/>
  <c r="H2031" i="10" a="1"/>
  <c r="H91" i="10" a="1"/>
  <c r="H704" i="10" a="1"/>
  <c r="E2067" i="10" a="1"/>
  <c r="H1636" i="10" a="1"/>
  <c r="E678" i="10" a="1"/>
  <c r="G360" i="10" a="1"/>
  <c r="E1365" i="10" a="1"/>
  <c r="H1029" i="10" a="1"/>
  <c r="H1491" i="10" a="1"/>
  <c r="H344" i="10" a="1"/>
  <c r="H1122" i="10" a="1"/>
  <c r="F2656" i="10" a="1"/>
  <c r="E1657" i="10" a="1"/>
  <c r="E1255" i="10" a="1"/>
  <c r="H1368" i="10" a="1"/>
  <c r="H2018" i="10" a="1"/>
  <c r="E2611" i="10" a="1"/>
  <c r="G1436" i="10" a="1"/>
  <c r="E1169" i="10" a="1"/>
  <c r="G1576" i="10" a="1"/>
  <c r="F1625" i="10" a="1"/>
  <c r="H2376" i="10" a="1"/>
  <c r="G1968" i="10" a="1"/>
  <c r="H666" i="10" a="1"/>
  <c r="G172" i="10" a="1"/>
  <c r="F1087" i="10" a="1"/>
  <c r="E1945" i="10" a="1"/>
  <c r="H653" i="10" a="1"/>
  <c r="H783" i="10" a="1"/>
  <c r="E938" i="10" a="1"/>
  <c r="G1561" i="10" a="1"/>
  <c r="G45" i="10" a="1"/>
  <c r="H1139" i="10" a="1"/>
  <c r="E1234" i="10" a="1"/>
  <c r="F1446" i="10" a="1"/>
  <c r="F816" i="10" a="1"/>
  <c r="H2262" i="10" a="1"/>
  <c r="G2710" i="10" a="1"/>
  <c r="H447" i="10" a="1"/>
  <c r="E427" i="10" a="1"/>
  <c r="G1981" i="10" a="1"/>
  <c r="E1510" i="10" a="1"/>
  <c r="H2570" i="10" a="1"/>
  <c r="F159" i="10" a="1"/>
  <c r="H436" i="10" a="1"/>
  <c r="G2451" i="10" a="1"/>
  <c r="F66" i="10" a="1"/>
  <c r="F2292" i="10" a="1"/>
  <c r="G351" i="10" a="1"/>
  <c r="H760" i="10" a="1"/>
  <c r="H14" i="10" a="1"/>
  <c r="F240" i="10" a="1"/>
  <c r="F387" i="10" a="1"/>
  <c r="F2604" i="10" a="1"/>
  <c r="F1156" i="10" a="1"/>
  <c r="H1661" i="10" a="1"/>
  <c r="G2705" i="10" a="1"/>
  <c r="G2560" i="10" a="1"/>
  <c r="G232" i="10" a="1"/>
  <c r="G2427" i="10" a="1"/>
  <c r="F1304" i="10" a="1"/>
  <c r="G938" i="10" a="1"/>
  <c r="G1127" i="10" a="1"/>
  <c r="G1831" i="10" a="1"/>
  <c r="G607" i="10" a="1"/>
  <c r="F1747" i="10" a="1"/>
  <c r="F356" i="10" a="1"/>
  <c r="F2278" i="10" a="1"/>
  <c r="G2042" i="10" a="1"/>
  <c r="H1085" i="10" a="1"/>
  <c r="E2351" i="10" a="1"/>
  <c r="E950" i="10" a="1"/>
  <c r="G270" i="10" a="1"/>
  <c r="G486" i="10" a="1"/>
  <c r="H828" i="10" a="1"/>
  <c r="G652" i="10" a="1"/>
  <c r="H1971" i="10" a="1"/>
  <c r="G1528" i="10" a="1"/>
  <c r="E1170" i="10" a="1"/>
  <c r="G885" i="10" a="1"/>
  <c r="E1504" i="10" a="1"/>
  <c r="F1837" i="10" a="1"/>
  <c r="G2691" i="10" a="1"/>
  <c r="G2407" i="10" a="1"/>
  <c r="G2249" i="10" a="1"/>
  <c r="G1448" i="10" a="1"/>
  <c r="H639" i="10" a="1"/>
  <c r="G308" i="10" a="1"/>
  <c r="H1461" i="10" a="1"/>
  <c r="G1073" i="10" a="1"/>
  <c r="E1524" i="10" a="1"/>
  <c r="E1904" i="10" a="1"/>
  <c r="E762" i="10" a="1"/>
  <c r="H790" i="10" a="1"/>
  <c r="H2126" i="10" a="1"/>
  <c r="F2156" i="10" a="1"/>
  <c r="H1158" i="10" a="1"/>
  <c r="G1705" i="10" a="1"/>
  <c r="E477" i="10" a="1"/>
  <c r="E1950" i="10" a="1"/>
  <c r="E1771" i="10" a="1"/>
  <c r="H183" i="10" a="1"/>
  <c r="H1322" i="10" a="1"/>
  <c r="E2505" i="10" a="1"/>
  <c r="E1742" i="10" a="1"/>
  <c r="G59" i="10" a="1"/>
  <c r="E2661" i="10" a="1"/>
  <c r="H1560" i="10" a="1"/>
  <c r="E2145" i="10" a="1"/>
  <c r="E2176" i="10" a="1"/>
  <c r="F1537" i="10" a="1"/>
  <c r="G185" i="10" a="1"/>
  <c r="E2447" i="10" a="1"/>
  <c r="H542" i="10" a="1"/>
  <c r="F1863" i="10" a="1"/>
  <c r="G2072" i="10" a="1"/>
  <c r="H30" i="10" a="1"/>
  <c r="G139" i="10" a="1"/>
  <c r="G2105" i="10" a="1"/>
  <c r="G1123" i="10" a="1"/>
  <c r="G853" i="10" a="1"/>
  <c r="G562" i="10" a="1"/>
  <c r="H618" i="10" a="1"/>
  <c r="H1845" i="10" a="1"/>
  <c r="G1769" i="10" a="1"/>
  <c r="H2072" i="10" a="1"/>
  <c r="E2781" i="10" a="1"/>
  <c r="H1066" i="10" a="1"/>
  <c r="E534" i="10" a="1"/>
  <c r="H2172" i="10" a="1"/>
  <c r="H763" i="10" a="1"/>
  <c r="E2282" i="10" a="1"/>
  <c r="E766" i="10" a="1"/>
  <c r="H2052" i="10" a="1"/>
  <c r="G775" i="10" a="1"/>
  <c r="G280" i="10" a="1"/>
  <c r="H737" i="10" a="1"/>
  <c r="E257" i="10" a="1"/>
  <c r="G1924" i="10" a="1"/>
  <c r="H544" i="10" a="1"/>
  <c r="H2312" i="10" a="1"/>
  <c r="G411" i="10" a="1"/>
  <c r="H1584" i="10" a="1"/>
  <c r="G271" i="10" a="1"/>
  <c r="H2178" i="10" a="1"/>
  <c r="H1935" i="10" a="1"/>
  <c r="E455" i="10" a="1"/>
  <c r="E2687" i="10" a="1"/>
  <c r="F1240" i="10" a="1"/>
  <c r="E817" i="10" a="1"/>
  <c r="H2155" i="10" a="1"/>
  <c r="G1153" i="10" a="1"/>
  <c r="G2357" i="10" a="1"/>
  <c r="G1339" i="10" a="1"/>
  <c r="F2669" i="10" a="1"/>
  <c r="E1758" i="10" a="1"/>
  <c r="H2016" i="10" a="1"/>
  <c r="G1028" i="10" a="1"/>
  <c r="G1586" i="10" a="1"/>
  <c r="F2459" i="10" a="1"/>
  <c r="E261" i="10" a="1"/>
  <c r="E34" i="10" a="1"/>
  <c r="E1538" i="10" a="1"/>
  <c r="H1173" i="10" a="1"/>
  <c r="G1226" i="10" a="1"/>
  <c r="E1362" i="10" a="1"/>
  <c r="E583" i="10" a="1"/>
  <c r="E275" i="10" a="1"/>
  <c r="H1471" i="10" a="1"/>
  <c r="E462" i="10" a="1"/>
  <c r="H1927" i="10" a="1"/>
  <c r="G1571" i="10" a="1"/>
  <c r="H2485" i="10" a="1"/>
  <c r="G433" i="10" a="1"/>
  <c r="H2240" i="10" a="1"/>
  <c r="G1856" i="10" a="1"/>
  <c r="F1459" i="10" a="1"/>
  <c r="H2456" i="10" a="1"/>
  <c r="E2356" i="10" a="1"/>
  <c r="F156" i="10" a="1"/>
  <c r="E1166" i="10" a="1"/>
  <c r="F2051" i="10" a="1"/>
  <c r="G1783" i="10" a="1"/>
  <c r="E2344" i="10" a="1"/>
  <c r="G2067" i="10" a="1"/>
  <c r="G856" i="10" a="1"/>
  <c r="G662" i="10" a="1"/>
  <c r="E311" i="10" a="1"/>
  <c r="H1184" i="10" a="1"/>
  <c r="G2239" i="10" a="1"/>
  <c r="H2333" i="10" a="1"/>
  <c r="F1366" i="10" a="1"/>
  <c r="E334" i="10" a="1"/>
  <c r="G955" i="10" a="1"/>
  <c r="E1087" i="10" a="1"/>
  <c r="F943" i="10" a="1"/>
  <c r="H2116" i="10" a="1"/>
  <c r="G2220" i="10" a="1"/>
  <c r="E871" i="10" a="1"/>
  <c r="H280" i="10" a="1"/>
  <c r="H2043" i="10" a="1"/>
  <c r="E972" i="10" a="1"/>
  <c r="G1053" i="10" a="1"/>
  <c r="H1873" i="10" a="1"/>
  <c r="H1620" i="10" a="1"/>
  <c r="G1272" i="10" a="1"/>
  <c r="G2458" i="10" a="1"/>
  <c r="F934" i="10" a="1"/>
  <c r="G2628" i="10" a="1"/>
  <c r="H656" i="10" a="1"/>
  <c r="E910" i="10" a="1"/>
  <c r="E2364" i="10" a="1"/>
  <c r="G1638" i="10" a="1"/>
  <c r="G977" i="10" a="1"/>
  <c r="G752" i="10" a="1"/>
  <c r="G389" i="10" a="1"/>
  <c r="E789" i="10" a="1"/>
  <c r="G1575" i="10" a="1"/>
  <c r="H2124" i="10" a="1"/>
  <c r="H84" i="10" a="1"/>
  <c r="H1630" i="10" a="1"/>
  <c r="H354" i="10" a="1"/>
  <c r="G2241" i="10" a="1"/>
  <c r="H2173" i="10" a="1"/>
  <c r="H2617" i="10" a="1"/>
  <c r="E1032" i="10" a="1"/>
  <c r="G1736" i="10" a="1"/>
  <c r="H2612" i="10" a="1"/>
  <c r="H2565" i="10" a="1"/>
  <c r="E765" i="10" a="1"/>
  <c r="H943" i="10" a="1"/>
  <c r="G1083" i="10" a="1"/>
  <c r="E1931" i="10" a="1"/>
  <c r="F28" i="10" a="1"/>
  <c r="G1876" i="10" a="1"/>
  <c r="E1075" i="10" a="1"/>
  <c r="G277" i="10" a="1"/>
  <c r="G569" i="10" a="1"/>
  <c r="H1356" i="10" a="1"/>
  <c r="H1375" i="10" a="1"/>
  <c r="G328" i="10" a="1"/>
  <c r="F2466" i="10" a="1"/>
  <c r="G924" i="10" a="1"/>
  <c r="G1666" i="10" a="1"/>
  <c r="H631" i="10" a="1"/>
  <c r="H2185" i="10" a="1"/>
  <c r="H2339" i="10" a="1"/>
  <c r="E1918" i="10" a="1"/>
  <c r="H1789" i="10" a="1"/>
  <c r="H1912" i="10" a="1"/>
  <c r="E368" i="10" a="1"/>
  <c r="G1376" i="10" a="1"/>
  <c r="H1639" i="10" a="1"/>
  <c r="G736" i="10" a="1"/>
  <c r="H5" i="10" a="1"/>
  <c r="H1475" i="10" a="1"/>
  <c r="F488" i="10" a="1"/>
  <c r="G2752" i="10" a="1"/>
  <c r="H1362" i="10" a="1"/>
  <c r="E304" i="10" a="1"/>
  <c r="E734" i="10" a="1"/>
  <c r="E281" i="10" a="1"/>
  <c r="E269" i="10" a="1"/>
  <c r="H1925" i="10" a="1"/>
  <c r="F1256" i="10" a="1"/>
  <c r="H1679" i="10" a="1"/>
  <c r="E425" i="10" a="1"/>
  <c r="G1735" i="10" a="1"/>
  <c r="E1460" i="10" a="1"/>
  <c r="H172" i="10" a="1"/>
  <c r="G2590" i="10" a="1"/>
  <c r="G886" i="10" a="1"/>
  <c r="G559" i="10" a="1"/>
  <c r="H1855" i="10" a="1"/>
  <c r="E2341" i="10" a="1"/>
  <c r="G935" i="10" a="1"/>
  <c r="E1323" i="10" a="1"/>
  <c r="H273" i="10" a="1"/>
  <c r="H2222" i="10" a="1"/>
  <c r="H1892" i="10" a="1"/>
  <c r="G1555" i="10" a="1"/>
  <c r="H34" i="10" a="1"/>
  <c r="E1787" i="10" a="1"/>
  <c r="G1659" i="10" a="1"/>
  <c r="H1652" i="10" a="1"/>
  <c r="H2256" i="10" a="1"/>
  <c r="E1759" i="10" a="1"/>
  <c r="G818" i="10" a="1"/>
  <c r="G857" i="10" a="1"/>
  <c r="G933" i="10" a="1"/>
  <c r="E632" i="10" a="1"/>
  <c r="E831" i="10" a="1"/>
  <c r="E329" i="10" a="1"/>
  <c r="E1321" i="10" a="1"/>
  <c r="F1225" i="10" a="1"/>
  <c r="F1656" i="10" a="1"/>
  <c r="G2219" i="10" a="1"/>
  <c r="E2105" i="10" a="1"/>
  <c r="G739" i="10" a="1"/>
  <c r="F1640" i="10" a="1"/>
  <c r="G2036" i="10" a="1"/>
  <c r="F850" i="10" a="1"/>
  <c r="E2029" i="10" a="1"/>
  <c r="E533" i="10" a="1"/>
  <c r="G1886" i="10" a="1"/>
  <c r="H471" i="10" a="1"/>
  <c r="G1420" i="10" a="1"/>
  <c r="G625" i="10" a="1"/>
  <c r="E233" i="10" a="1"/>
  <c r="E776" i="10" a="1"/>
  <c r="H1125" i="10" a="1"/>
  <c r="G863" i="10" a="1"/>
  <c r="G2062" i="10" a="1"/>
  <c r="E345" i="10" a="1"/>
  <c r="F175" i="10" a="1"/>
  <c r="H2081" i="10" a="1"/>
  <c r="H1575" i="10" a="1"/>
  <c r="E2292" i="10" a="1"/>
  <c r="E750" i="10" a="1"/>
  <c r="E1376" i="10" a="1"/>
  <c r="G2089" i="10" a="1"/>
  <c r="G2244" i="10" a="1"/>
  <c r="G1757" i="10" a="1"/>
  <c r="G525" i="10" a="1"/>
  <c r="H1531" i="10" a="1"/>
  <c r="F1972" i="10" a="1"/>
  <c r="G1487" i="10" a="1"/>
  <c r="H2117" i="10" a="1"/>
  <c r="G1141" i="10" a="1"/>
  <c r="G631" i="10" a="1"/>
  <c r="H1768" i="10" a="1"/>
  <c r="E779" i="10" a="1"/>
  <c r="H60" i="10" a="1"/>
  <c r="G932" i="10" a="1"/>
  <c r="F1847" i="10" a="1"/>
  <c r="G1375" i="10" a="1"/>
  <c r="F1931" i="10" a="1"/>
  <c r="H859" i="10" a="1"/>
  <c r="E1922" i="10" a="1"/>
  <c r="E1725" i="10" a="1"/>
  <c r="E628" i="10" a="1"/>
  <c r="G2369" i="10" a="1"/>
  <c r="G258" i="10" a="1"/>
  <c r="E118" i="10" a="1"/>
  <c r="H1664" i="10" a="1"/>
  <c r="H178" i="10" a="1"/>
  <c r="E2231" i="10" a="1"/>
  <c r="G375" i="10" a="1"/>
  <c r="H2353" i="10" a="1"/>
  <c r="E2040" i="10" a="1"/>
  <c r="H2120" i="10" a="1"/>
  <c r="H1940" i="10" a="1"/>
  <c r="E2180" i="10" a="1"/>
  <c r="E1861" i="10" a="1"/>
  <c r="E1516" i="10" a="1"/>
  <c r="G142" i="10" a="1"/>
  <c r="H2518" i="10" a="1"/>
  <c r="H571" i="10" a="1"/>
  <c r="G1760" i="10" a="1"/>
  <c r="G1162" i="10" a="1"/>
  <c r="E2279" i="10" a="1"/>
  <c r="G182" i="10" a="1"/>
  <c r="H457" i="10" a="1"/>
  <c r="G1433" i="10" a="1"/>
  <c r="H159" i="10" a="1"/>
  <c r="G921" i="10" a="1"/>
  <c r="G1685" i="10" a="1"/>
  <c r="E1236" i="10" a="1"/>
  <c r="H1034" i="10" a="1"/>
  <c r="E1528" i="10" a="1"/>
  <c r="G1456" i="10" a="1"/>
  <c r="H1669" i="10" a="1"/>
  <c r="F959" i="10" a="1"/>
  <c r="E365" i="10" a="1"/>
  <c r="E2773" i="10" a="1"/>
  <c r="F2040" i="10" a="1"/>
  <c r="E1886" i="10" a="1"/>
  <c r="E581" i="10" a="1"/>
  <c r="H1587" i="10" a="1"/>
  <c r="E2280" i="10" a="1"/>
  <c r="E2071" i="10" a="1"/>
  <c r="G1822" i="10" a="1"/>
  <c r="H582" i="10" a="1"/>
  <c r="G2421" i="10" a="1"/>
  <c r="H1145" i="10" a="1"/>
  <c r="E2085" i="10" a="1"/>
  <c r="E1909" i="10" a="1"/>
  <c r="G1281" i="10" a="1"/>
  <c r="G1650" i="10" a="1"/>
  <c r="G421" i="10" a="1"/>
  <c r="H987" i="10" a="1"/>
  <c r="E284" i="10" a="1"/>
  <c r="G713" i="10" a="1"/>
  <c r="E1369" i="10" a="1"/>
  <c r="E1550" i="10" a="1"/>
  <c r="F1892" i="10" a="1"/>
  <c r="H1339" i="10" a="1"/>
  <c r="H687" i="10" a="1"/>
  <c r="F462" i="10" a="1"/>
  <c r="H1051" i="10" a="1"/>
  <c r="G751" i="10" a="1"/>
  <c r="H2053" i="10" a="1"/>
  <c r="H328" i="10" a="1"/>
  <c r="H1832" i="10" a="1"/>
  <c r="G1122" i="10" a="1"/>
  <c r="G1679" i="10" a="1"/>
  <c r="E576" i="10" a="1"/>
  <c r="G120" i="10" a="1"/>
  <c r="G2066" i="10" a="1"/>
  <c r="E107" i="10" a="1"/>
  <c r="G1347" i="10" a="1"/>
  <c r="H1170" i="10" a="1"/>
  <c r="H1734" i="10" a="1"/>
  <c r="G1070" i="10" a="1"/>
  <c r="G1537" i="10" a="1"/>
  <c r="G683" i="10" a="1"/>
  <c r="H1786" i="10" a="1"/>
  <c r="H286" i="10" a="1"/>
  <c r="H887" i="10" a="1"/>
  <c r="E951" i="10" a="1"/>
  <c r="G2647" i="10" a="1"/>
  <c r="H11" i="10" a="1"/>
  <c r="E235" i="10" a="1"/>
  <c r="E1929" i="10" a="1"/>
  <c r="H1963" i="10" a="1"/>
  <c r="F1428" i="10" a="1"/>
  <c r="E729" i="10" a="1"/>
  <c r="H80" i="10" a="1"/>
  <c r="G2073" i="10" a="1"/>
  <c r="H2632" i="10" a="1"/>
  <c r="F1372" i="10" a="1"/>
  <c r="E985" i="10" a="1"/>
  <c r="G1343" i="10" a="1"/>
  <c r="E1863" i="10" a="1"/>
  <c r="H52" i="10" a="1"/>
  <c r="G764" i="10" a="1"/>
  <c r="E2019" i="10" a="1"/>
  <c r="E1769" i="10" a="1"/>
  <c r="E326" i="10" a="1"/>
  <c r="H1265" i="10" a="1"/>
  <c r="G633" i="10" a="1"/>
  <c r="F778" i="10" a="1"/>
  <c r="E1020" i="10" a="1"/>
  <c r="H1305" i="10" a="1"/>
  <c r="G566" i="10" a="1"/>
  <c r="G972" i="10" a="1"/>
  <c r="G2120" i="10" a="1"/>
  <c r="H2468" i="10" a="1"/>
  <c r="H1665" i="10" a="1"/>
  <c r="E621" i="10" a="1"/>
  <c r="G655" i="10" a="1"/>
  <c r="G18" i="10" a="1"/>
  <c r="G2044" i="10" a="1"/>
  <c r="E415" i="10" a="1"/>
  <c r="E2516" i="10" a="1"/>
  <c r="E2149" i="10" a="1"/>
  <c r="G390" i="10" a="1"/>
  <c r="F137" i="10" a="1"/>
  <c r="H2443" i="10" a="1"/>
  <c r="E1261" i="10" a="1"/>
  <c r="E389" i="10" a="1"/>
  <c r="E2233" i="10" a="1"/>
  <c r="G1861" i="10" a="1"/>
  <c r="G1016" i="10" a="1"/>
  <c r="E1820" i="10" a="1"/>
  <c r="E855" i="10" a="1"/>
  <c r="F1669" i="10" a="1"/>
  <c r="E604" i="10" a="1"/>
  <c r="E2485" i="10" a="1"/>
  <c r="F1763" i="10" a="1"/>
  <c r="G340" i="10" a="1"/>
  <c r="E2476" i="10" a="1"/>
  <c r="F1191" i="10" a="1"/>
  <c r="H729" i="10" a="1"/>
  <c r="G2243" i="10" a="1"/>
  <c r="E1537" i="10" a="1"/>
  <c r="E2081" i="10" a="1"/>
  <c r="E1572" i="10" a="1"/>
  <c r="F455" i="10" a="1"/>
  <c r="E1142" i="10" a="1"/>
  <c r="F1450" i="10" a="1"/>
  <c r="E1813" i="10" a="1"/>
  <c r="H1986" i="10" a="1"/>
  <c r="F2259" i="10" a="1"/>
  <c r="H1776" i="10" a="1"/>
  <c r="G727" i="10" a="1"/>
  <c r="G2418" i="10" a="1"/>
  <c r="E2345" i="10" a="1"/>
  <c r="G728" i="10" a="1"/>
  <c r="F2434" i="10" a="1"/>
  <c r="H2167" i="10" a="1"/>
  <c r="F578" i="10" a="1"/>
  <c r="F1462" i="10" a="1"/>
  <c r="G1421" i="10" a="1"/>
  <c r="E1981" i="10" a="1"/>
  <c r="H852" i="10" a="1"/>
  <c r="H882" i="10" a="1"/>
  <c r="F1540" i="10" a="1"/>
  <c r="H1869" i="10" a="1"/>
  <c r="H439" i="10" a="1"/>
  <c r="E1586" i="10" a="1"/>
  <c r="E113" i="10" a="1"/>
  <c r="F2359" i="10" a="1"/>
  <c r="F1672" i="10" a="1"/>
  <c r="H2253" i="10" a="1"/>
  <c r="E1555" i="10" a="1"/>
  <c r="G2187" i="10" a="1"/>
  <c r="F834" i="10" a="1"/>
  <c r="G805" i="10" a="1"/>
  <c r="H133" i="10" a="1"/>
  <c r="G855" i="10" a="1"/>
  <c r="F547" i="10" a="1"/>
  <c r="G1741" i="10" a="1"/>
  <c r="G544" i="10" a="1"/>
  <c r="H104" i="10" a="1"/>
  <c r="G2410" i="10" a="1"/>
  <c r="F656" i="10" a="1"/>
  <c r="G1629" i="10" a="1"/>
  <c r="F1728" i="10" a="1"/>
  <c r="F37" i="10" a="1"/>
  <c r="F672" i="10" a="1"/>
  <c r="G1956" i="10" a="1"/>
  <c r="E913" i="10" a="1"/>
  <c r="G1364" i="10" a="1"/>
  <c r="E1710" i="10" a="1"/>
  <c r="H242" i="10" a="1"/>
  <c r="H357" i="10" a="1"/>
  <c r="G332" i="10" a="1"/>
  <c r="E314" i="10" a="1"/>
  <c r="H1326" i="10" a="1"/>
  <c r="G1253" i="10" a="1"/>
  <c r="H1417" i="10" a="1"/>
  <c r="H1543" i="10" a="1"/>
  <c r="G2575" i="10" a="1"/>
  <c r="F1472" i="10" a="1"/>
  <c r="G1360" i="10" a="1"/>
  <c r="G1057" i="10" a="1"/>
  <c r="E1938" i="10" a="1"/>
  <c r="F2237" i="10" a="1"/>
  <c r="F340" i="10" a="1"/>
  <c r="E463" i="10" a="1"/>
  <c r="H365" i="10" a="1"/>
  <c r="G1753" i="10" a="1"/>
  <c r="E2134" i="10" a="1"/>
  <c r="F1791" i="10" a="1"/>
  <c r="H319" i="10" a="1"/>
  <c r="E2256" i="10" a="1"/>
  <c r="H2629" i="10" a="1"/>
  <c r="H289" i="10" a="1"/>
  <c r="G636" i="10" a="1"/>
  <c r="H1938" i="10" a="1"/>
  <c r="G2275" i="10" a="1"/>
  <c r="E440" i="10" a="1"/>
  <c r="G1058" i="10" a="1"/>
  <c r="G2361" i="10" a="1"/>
  <c r="G1270" i="10" a="1"/>
  <c r="E924" i="10" a="1"/>
  <c r="G1289" i="10" a="1"/>
  <c r="F1063" i="10" a="1"/>
  <c r="G1424" i="10" a="1"/>
  <c r="G2167" i="10" a="1"/>
  <c r="G177" i="10" a="1"/>
  <c r="H2506" i="10" a="1"/>
  <c r="E1842" i="10" a="1"/>
  <c r="G2439" i="10" a="1"/>
  <c r="G1966" i="10" a="1"/>
  <c r="G1205" i="10" a="1"/>
  <c r="H2482" i="10" a="1"/>
  <c r="G1905" i="10" a="1"/>
  <c r="H1040" i="10" a="1"/>
  <c r="E1806" i="10" a="1"/>
  <c r="E1936" i="10" a="1"/>
  <c r="F1204" i="10" a="1"/>
  <c r="G1158" i="10" a="1"/>
  <c r="H484" i="10" a="1"/>
  <c r="E2482" i="10" a="1"/>
  <c r="G1037" i="10" a="1"/>
  <c r="H1547" i="10" a="1"/>
  <c r="F962" i="10" a="1"/>
  <c r="G507" i="10" a="1"/>
  <c r="F2256" i="10" a="1"/>
  <c r="H2454" i="10" a="1"/>
  <c r="E1320" i="10" a="1"/>
  <c r="E1319" i="10" a="1"/>
  <c r="E2223" i="10" a="1"/>
  <c r="E1722" i="10" a="1"/>
  <c r="F1547" i="10" a="1"/>
  <c r="H1943" i="10" a="1"/>
  <c r="E882" i="10" a="1"/>
  <c r="H577" i="10" a="1"/>
  <c r="G285" i="10" a="1"/>
  <c r="E1566" i="10" a="1"/>
  <c r="E1778" i="10" a="1"/>
  <c r="G246" i="10" a="1"/>
  <c r="G2714" i="10" a="1"/>
  <c r="G1469" i="10" a="1"/>
  <c r="H2259" i="10" a="1"/>
  <c r="E1154" i="10" a="1"/>
  <c r="H646" i="10" a="1"/>
  <c r="H169" i="10" a="1"/>
  <c r="E1257" i="10" a="1"/>
  <c r="G2030" i="10" a="1"/>
  <c r="E2154" i="10" a="1"/>
  <c r="E2565" i="10" a="1"/>
  <c r="F840" i="10" a="1"/>
  <c r="H860" i="10" a="1"/>
  <c r="H855" i="10" a="1"/>
  <c r="G1204" i="10" a="1"/>
  <c r="H232" i="10" a="1"/>
  <c r="E668" i="10" a="1"/>
  <c r="H659" i="10" a="1"/>
  <c r="E920" i="10" a="1"/>
  <c r="E2160" i="10" a="1"/>
  <c r="G2039" i="10" a="1"/>
  <c r="H2479" i="10" a="1"/>
  <c r="H2483" i="10" a="1"/>
  <c r="E2325" i="10" a="1"/>
  <c r="H1883" i="10" a="1"/>
  <c r="G918" i="10" a="1"/>
  <c r="G2354" i="10" a="1"/>
  <c r="E1031" i="10" a="1"/>
  <c r="F469" i="10" a="1"/>
  <c r="G2435" i="10" a="1"/>
  <c r="G1429" i="10" a="1"/>
  <c r="E1078" i="10" a="1"/>
  <c r="H1561" i="10" a="1"/>
  <c r="E172" i="10" a="1"/>
  <c r="H950" i="10" a="1"/>
  <c r="E2181" i="10" a="1"/>
  <c r="G528" i="10" a="1"/>
  <c r="E2620" i="10" a="1"/>
  <c r="H658" i="10" a="1"/>
  <c r="G2372" i="10" a="1"/>
  <c r="F1962" i="10" a="1"/>
  <c r="G558" i="10" a="1"/>
  <c r="H2419" i="10" a="1"/>
  <c r="G809" i="10" a="1"/>
  <c r="E536" i="10" a="1"/>
  <c r="H2056" i="10" a="1"/>
  <c r="G787" i="10" a="1"/>
  <c r="H2174" i="10" a="1"/>
  <c r="G257" i="10" a="1"/>
  <c r="H1836" i="10" a="1"/>
  <c r="G1090" i="10" a="1"/>
  <c r="F1478" i="10" a="1"/>
  <c r="H650" i="10" a="1"/>
  <c r="G705" i="10" a="1"/>
  <c r="E1751" i="10" a="1"/>
  <c r="E907" i="10" a="1"/>
  <c r="E373" i="10" a="1"/>
  <c r="H2169" i="10" a="1"/>
  <c r="E461" i="10" a="1"/>
  <c r="G1125" i="10" a="1"/>
  <c r="G622" i="10" a="1"/>
  <c r="G2423" i="10" a="1"/>
  <c r="E939" i="10" a="1"/>
  <c r="G2335" i="10" a="1"/>
  <c r="H1366" i="10" a="1"/>
  <c r="G249" i="10" a="1"/>
  <c r="H1140" i="10" a="1"/>
  <c r="H1082" i="10" a="1"/>
  <c r="G1752" i="10" a="1"/>
  <c r="H81" i="10" a="1"/>
  <c r="E1040" i="10" a="1"/>
  <c r="E1419" i="10" a="1"/>
  <c r="G460" i="10" a="1"/>
  <c r="E1921" i="10" a="1"/>
  <c r="H1937" i="10" a="1"/>
  <c r="G1280" i="10" a="1"/>
  <c r="E442" i="10" a="1"/>
  <c r="G335" i="10" a="1"/>
  <c r="F1659" i="10" a="1"/>
  <c r="H743" i="10" a="1"/>
  <c r="F1946" i="10" a="1"/>
  <c r="G1779" i="10" a="1"/>
  <c r="H336" i="10" a="1"/>
  <c r="G12" i="10" a="1"/>
  <c r="E178" i="10" a="1"/>
  <c r="F1251" i="10" a="1"/>
  <c r="F804" i="10" a="1"/>
  <c r="G30" i="10" a="1"/>
  <c r="E2120" i="10" a="1"/>
  <c r="E450" i="10" a="1"/>
  <c r="G1126" i="10" a="1"/>
  <c r="E1873" i="10" a="1"/>
  <c r="G1931" i="10" a="1"/>
  <c r="E1386" i="10" a="1"/>
  <c r="E210" i="10" a="1"/>
  <c r="H2170" i="10" a="1"/>
  <c r="G2454" i="10" a="1"/>
  <c r="E2320" i="10" a="1"/>
  <c r="H726" i="10" a="1"/>
  <c r="H1377" i="10" a="1"/>
  <c r="E1487" i="10" a="1"/>
  <c r="H2130" i="10" a="1"/>
  <c r="H2630" i="10" a="1"/>
  <c r="G76" i="10" a="1"/>
  <c r="E677" i="10" a="1"/>
  <c r="H1319" i="10" a="1"/>
  <c r="G1045" i="10" a="1"/>
  <c r="H1821" i="10" a="1"/>
  <c r="G666" i="10" a="1"/>
  <c r="E982" i="10" a="1"/>
  <c r="H2041" i="10" a="1"/>
  <c r="H1167" i="10" a="1"/>
  <c r="E2235" i="10" a="1"/>
  <c r="H1429" i="10" a="1"/>
  <c r="F2331" i="10" a="1"/>
  <c r="E2056" i="10" a="1"/>
  <c r="G2152" i="10" a="1"/>
  <c r="G1989" i="10" a="1"/>
  <c r="E911" i="10" a="1"/>
  <c r="H359" i="10" a="1"/>
  <c r="G1817" i="10" a="1"/>
  <c r="G2464" i="10" a="1"/>
  <c r="G2533" i="10" a="1"/>
  <c r="G160" i="10" a="1"/>
  <c r="H2034" i="10" a="1"/>
  <c r="G458" i="10" a="1"/>
  <c r="E1238" i="10" a="1"/>
  <c r="H1548" i="10" a="1"/>
  <c r="F1992" i="10" a="1"/>
  <c r="H1864" i="10" a="1"/>
  <c r="H353" i="10" a="1"/>
  <c r="G564" i="10" a="1"/>
  <c r="G349" i="10" a="1"/>
  <c r="H2252" i="10" a="1"/>
  <c r="H230" i="10" a="1"/>
  <c r="E2287" i="10" a="1"/>
  <c r="G2472" i="10" a="1"/>
  <c r="E435" i="10" a="1"/>
  <c r="H1307" i="10" a="1"/>
  <c r="E1505" i="10" a="1"/>
  <c r="E1604" i="10" a="1"/>
  <c r="G2685" i="10" a="1"/>
  <c r="F2504" i="10" a="1"/>
  <c r="E1976" i="10" a="1"/>
  <c r="G2323" i="10" a="1"/>
  <c r="G2322" i="10" a="1"/>
  <c r="G441" i="10" a="1"/>
  <c r="G354" i="10" a="1"/>
  <c r="G85" i="10" a="1"/>
  <c r="E123" i="10" a="1"/>
  <c r="G416" i="10" a="1"/>
  <c r="H617" i="10" a="1"/>
  <c r="G2059" i="10" a="1"/>
  <c r="G1751" i="10" a="1"/>
  <c r="E1364" i="10" a="1"/>
  <c r="E2378" i="10" a="1"/>
  <c r="H2566" i="10" a="1"/>
  <c r="H2186" i="10" a="1"/>
  <c r="H49" i="10" a="1"/>
  <c r="E2143" i="10" a="1"/>
  <c r="G130" i="10" a="1"/>
  <c r="G541" i="10" a="1"/>
  <c r="H2276" i="10" a="1"/>
  <c r="E2628" i="10" a="1"/>
  <c r="H186" i="10" a="1"/>
  <c r="H1426" i="10" a="1"/>
  <c r="E60" i="10" a="1"/>
  <c r="G2344" i="10" a="1"/>
  <c r="H1905" i="10" a="1"/>
  <c r="G2186" i="10" a="1"/>
  <c r="G761" i="10" a="1"/>
  <c r="G1075" i="10" a="1"/>
  <c r="E1791" i="10" a="1"/>
  <c r="E2156" i="10" a="1"/>
  <c r="H1439" i="10" a="1"/>
  <c r="E873" i="10" a="1"/>
  <c r="G2258" i="10" a="1"/>
  <c r="F1746" i="10" a="1"/>
  <c r="E1558" i="10" a="1"/>
  <c r="G320" i="10" a="1"/>
  <c r="H2033" i="10" a="1"/>
  <c r="G1266" i="10" a="1"/>
  <c r="E2121" i="10" a="1"/>
  <c r="E663" i="10" a="1"/>
  <c r="E2568" i="10" a="1"/>
  <c r="G480" i="10" a="1"/>
  <c r="G2589" i="10" a="1"/>
  <c r="H1956" i="10" a="1"/>
  <c r="E878" i="10" a="1"/>
  <c r="G730" i="10" a="1"/>
  <c r="G1758" i="10" a="1"/>
  <c r="E1454" i="10" a="1"/>
  <c r="H510" i="10" a="1"/>
  <c r="F416" i="10" a="1"/>
  <c r="F1555" i="10" a="1"/>
  <c r="H1723" i="10" a="1"/>
  <c r="H2280" i="10" a="1"/>
  <c r="H1325" i="10" a="1"/>
  <c r="F1525" i="10" a="1"/>
  <c r="F1687" i="10" a="1"/>
  <c r="H624" i="10" a="1"/>
  <c r="G891" i="10" a="1"/>
  <c r="H442" i="10" a="1"/>
  <c r="F1569" i="10" a="1"/>
  <c r="H764" i="10" a="1"/>
  <c r="G804" i="10" a="1"/>
  <c r="F1947" i="10" a="1"/>
  <c r="G321" i="10" a="1"/>
  <c r="E2343" i="10" a="1"/>
  <c r="E1288" i="10" a="1"/>
  <c r="F1359" i="10" a="1"/>
  <c r="H1033" i="10" a="1"/>
  <c r="E490" i="10" a="1"/>
  <c r="H1235" i="10" a="1"/>
  <c r="E1591" i="10" a="1"/>
  <c r="G149" i="10" a="1"/>
  <c r="G206" i="10" a="1"/>
  <c r="E338" i="10" a="1"/>
  <c r="G807" i="10" a="1"/>
  <c r="G1884" i="10" a="1"/>
  <c r="F1062" i="10" a="1"/>
  <c r="H35" i="10" a="1"/>
  <c r="H841" i="10" a="1"/>
  <c r="E787" i="10" a="1"/>
  <c r="H1754" i="10" a="1"/>
  <c r="E958" i="10" a="1"/>
  <c r="G2029" i="10" a="1"/>
  <c r="H724" i="10" a="1"/>
  <c r="G1148" i="10" a="1"/>
  <c r="G2790" i="10" a="1"/>
  <c r="E664" i="10" a="1"/>
  <c r="G1665" i="10" a="1"/>
  <c r="F1766" i="10" a="1"/>
  <c r="H668" i="10" a="1"/>
  <c r="H25" i="10" a="1"/>
  <c r="G331" i="10" a="1"/>
  <c r="G1710" i="10" a="1"/>
  <c r="H423" i="10" a="1"/>
  <c r="F1316" i="10" a="1"/>
  <c r="E1422" i="10" a="1"/>
  <c r="H205" i="10" a="1"/>
  <c r="E1867" i="10" a="1"/>
  <c r="E2226" i="10" a="1"/>
  <c r="H885" i="10" a="1"/>
  <c r="G1105" i="10" a="1"/>
  <c r="E1721" i="10" a="1"/>
  <c r="H945" i="10" a="1"/>
  <c r="G2583" i="10" a="1"/>
  <c r="H1882" i="10" a="1"/>
  <c r="F1392" i="10" a="1"/>
  <c r="E927" i="10" a="1"/>
  <c r="H1327" i="10" a="1"/>
  <c r="E1211" i="10" a="1"/>
  <c r="G1438" i="10" a="1"/>
  <c r="H620" i="10" a="1"/>
  <c r="E1481" i="10" a="1"/>
  <c r="G1780" i="10" a="1"/>
  <c r="E575" i="10" a="1"/>
  <c r="H776" i="10" a="1"/>
  <c r="E828" i="10" a="1"/>
  <c r="H50" i="10" a="1"/>
  <c r="E1233" i="10" a="1"/>
  <c r="E1486" i="10" a="1"/>
  <c r="E1665" i="10" a="1"/>
  <c r="E642" i="10" a="1"/>
  <c r="H2724" i="10" a="1"/>
  <c r="G620" i="10" a="1"/>
  <c r="G1775" i="10" a="1"/>
  <c r="E2650" i="10" a="1"/>
  <c r="G2055" i="10" a="1"/>
  <c r="H448" i="10" a="1"/>
  <c r="G1258" i="10" a="1"/>
  <c r="G821" i="10" a="1"/>
  <c r="G884" i="10" a="1"/>
  <c r="G1177" i="10" a="1"/>
  <c r="H136" i="10" a="1"/>
  <c r="H1649" i="10" a="1"/>
  <c r="G1737" i="10" a="1"/>
  <c r="E1974" i="10" a="1"/>
  <c r="H2251" i="10" a="1"/>
  <c r="E2785" i="10" a="1"/>
  <c r="E837" i="10" a="1"/>
  <c r="H962" i="10" a="1"/>
  <c r="E1679" i="10" a="1"/>
  <c r="F1563" i="10" a="1"/>
  <c r="F988" i="10" a="1"/>
  <c r="G242" i="10" a="1"/>
  <c r="H2308" i="10" a="1"/>
  <c r="E930" i="10" a="1"/>
  <c r="H1264" i="10" a="1"/>
  <c r="G1036" i="10" a="1"/>
  <c r="F2287" i="10" a="1"/>
  <c r="E1482" i="10" a="1"/>
  <c r="E2427" i="10" a="1"/>
  <c r="G178" i="10" a="1"/>
  <c r="H1906" i="10" a="1"/>
  <c r="G2631" i="10" a="1"/>
  <c r="E1128" i="10" a="1"/>
  <c r="G2114" i="10" a="1"/>
  <c r="G2709" i="10" a="1"/>
  <c r="H2435" i="10" a="1"/>
  <c r="H1964" i="10" a="1"/>
  <c r="E1055" i="10" a="1"/>
  <c r="H767" i="10" a="1"/>
  <c r="E1664" i="10" a="1"/>
  <c r="G1140" i="10" a="1"/>
  <c r="E1354" i="10" a="1"/>
  <c r="H574" i="10" a="1"/>
  <c r="G2228" i="10" a="1"/>
  <c r="G207" i="10" a="1"/>
  <c r="H669" i="10" a="1"/>
  <c r="E2606" i="10" a="1"/>
  <c r="E2157" i="10" a="1"/>
  <c r="F2078" i="10" a="1"/>
  <c r="F2356" i="10" a="1"/>
  <c r="G1009" i="10" a="1"/>
  <c r="F775" i="10" a="1"/>
  <c r="H1057" i="10" a="1"/>
  <c r="F704" i="10" a="1"/>
  <c r="H1616" i="10" a="1"/>
  <c r="H2440" i="10" a="1"/>
  <c r="G959" i="10" a="1"/>
  <c r="E2760" i="10" a="1"/>
  <c r="E2608" i="10" a="1"/>
  <c r="H637" i="10" a="1"/>
  <c r="F1331" i="10" a="1"/>
  <c r="H1248" i="10" a="1"/>
  <c r="H2171" i="10" a="1"/>
  <c r="E2473" i="10" a="1"/>
  <c r="G2363" i="10" a="1"/>
  <c r="G971" i="10" a="1"/>
  <c r="H1373" i="10" a="1"/>
  <c r="E2448" i="10" a="1"/>
  <c r="E151" i="10" a="1"/>
  <c r="G2648" i="10" a="1"/>
  <c r="E1439" i="10" a="1"/>
  <c r="F1356" i="10" a="1"/>
  <c r="H62" i="10" a="1"/>
  <c r="H2753" i="10" a="1"/>
  <c r="F1131" i="10" a="1"/>
  <c r="H1021" i="10" a="1"/>
  <c r="G2171" i="10" a="1"/>
  <c r="E2005" i="10" a="1"/>
  <c r="G844" i="10" a="1"/>
  <c r="G381" i="10" a="1"/>
  <c r="G1971" i="10" a="1"/>
  <c r="H1763" i="10" a="1"/>
  <c r="H1778" i="10" a="1"/>
  <c r="G579" i="10" a="1"/>
  <c r="H1866" i="10" a="1"/>
  <c r="G363" i="10" a="1"/>
  <c r="G1386" i="10" a="1"/>
  <c r="H973" i="10" a="1"/>
  <c r="E1557" i="10" a="1"/>
  <c r="G1240" i="10" a="1"/>
  <c r="G1559" i="10" a="1"/>
  <c r="E722" i="10" a="1"/>
  <c r="G2286" i="10" a="1"/>
  <c r="H241" i="10" a="1"/>
  <c r="E585" i="10" a="1"/>
  <c r="E1341" i="10" a="1"/>
  <c r="H2027" i="10" a="1"/>
  <c r="G1941" i="10" a="1"/>
  <c r="G584" i="10" a="1"/>
  <c r="G1425" i="10" a="1"/>
  <c r="E2165" i="10" a="1"/>
  <c r="G944" i="10" a="1"/>
  <c r="H2154" i="10" a="1"/>
  <c r="F2054" i="10" a="1"/>
  <c r="E2269" i="10" a="1"/>
  <c r="F287" i="10" a="1"/>
  <c r="G676" i="10" a="1"/>
  <c r="G687" i="10" a="1"/>
  <c r="E1379" i="10" a="1"/>
  <c r="G2385" i="10" a="1"/>
  <c r="G2238" i="10" a="1"/>
  <c r="E158" i="10" a="1"/>
  <c r="H2061" i="10" a="1"/>
  <c r="H274" i="10" a="1"/>
  <c r="H850" i="10" a="1"/>
  <c r="F2162" i="10" a="1"/>
  <c r="G1023" i="10" a="1"/>
  <c r="G1579" i="10" a="1"/>
  <c r="H1091" i="10" a="1"/>
  <c r="H965" i="10" a="1"/>
  <c r="E430" i="10" a="1"/>
  <c r="G1342" i="10" a="1"/>
  <c r="F1859" i="10" a="1"/>
  <c r="E1840" i="10" a="1"/>
  <c r="G1683" i="10" a="1"/>
  <c r="G2430" i="10" a="1"/>
  <c r="E2272" i="10" a="1"/>
  <c r="E778" i="10" a="1"/>
  <c r="G127" i="10" a="1"/>
  <c r="E2240" i="10" a="1"/>
  <c r="F40" i="10" a="1"/>
  <c r="H278" i="10" a="1"/>
  <c r="G2413" i="10" a="1"/>
  <c r="E124" i="10" a="1"/>
  <c r="F728" i="10" a="1"/>
  <c r="G2007" i="10" a="1"/>
  <c r="G1144" i="10" a="1"/>
  <c r="G524" i="10" a="1"/>
  <c r="E1630" i="10" a="1"/>
  <c r="G1119" i="10" a="1"/>
  <c r="G1012" i="10" a="1"/>
  <c r="G1130" i="10" a="1"/>
  <c r="G225" i="10" a="1"/>
  <c r="E23" i="10" a="1"/>
  <c r="G1532" i="10" a="1"/>
  <c r="G532" i="10" a="1"/>
  <c r="G2355" i="10" a="1"/>
  <c r="H2428" i="10" a="1"/>
  <c r="G1955" i="10" a="1"/>
  <c r="F347" i="10" a="1"/>
  <c r="E2337" i="10" a="1"/>
  <c r="H744" i="10" a="1"/>
  <c r="E1286" i="10" a="1"/>
  <c r="H2778" i="10" a="1"/>
  <c r="H2487" i="10" a="1"/>
  <c r="E546" i="10" a="1"/>
  <c r="G591" i="10" a="1"/>
  <c r="H1626" i="10" a="1"/>
  <c r="H22" i="10" a="1"/>
  <c r="G1661" i="10" a="1"/>
  <c r="H613" i="10" a="1"/>
  <c r="G1457" i="10" a="1"/>
  <c r="E2129" i="10" a="1"/>
  <c r="G1837" i="10" a="1"/>
  <c r="E2167" i="10" a="1"/>
  <c r="H956" i="10" a="1"/>
  <c r="H1492" i="10" a="1"/>
  <c r="H1311" i="10" a="1"/>
  <c r="H732" i="10" a="1"/>
  <c r="F2204" i="10" a="1"/>
  <c r="H2450" i="10" a="1"/>
  <c r="G744" i="10" a="1"/>
  <c r="E1677" i="10" a="1"/>
  <c r="F2387" i="10" a="1"/>
  <c r="F2028" i="10" a="1"/>
  <c r="F2255" i="10" a="1"/>
  <c r="E1544" i="10" a="1"/>
  <c r="E2673" i="10" a="1"/>
  <c r="F2366" i="10" a="1"/>
  <c r="H742" i="10" a="1"/>
  <c r="H1564" i="10" a="1"/>
  <c r="G1818" i="10" a="1"/>
  <c r="G2459" i="10" a="1"/>
  <c r="E483" i="10" a="1"/>
  <c r="E1090" i="10" a="1"/>
  <c r="G1414" i="10" a="1"/>
  <c r="G17" i="10" a="1"/>
  <c r="E137" i="10" a="1"/>
  <c r="G260" i="10" a="1"/>
  <c r="G2333" i="10" a="1"/>
  <c r="F447" i="10" a="1"/>
  <c r="F188" i="10" a="1"/>
  <c r="H1957" i="10" a="1"/>
  <c r="E1552" i="10" a="1"/>
  <c r="H1278" i="10" a="1"/>
  <c r="H1025" i="10" a="1"/>
  <c r="G1552" i="10" a="1"/>
  <c r="E1621" i="10" a="1"/>
  <c r="F2354" i="10" a="1"/>
  <c r="H605" i="10" a="1"/>
  <c r="E1472" i="10" a="1"/>
  <c r="E1328" i="10" a="1"/>
  <c r="H1830" i="10" a="1"/>
  <c r="G1268" i="10" a="1"/>
  <c r="G1972" i="10" a="1"/>
  <c r="G1647" i="10" a="1"/>
  <c r="G2137" i="10" a="1"/>
  <c r="G488" i="10" a="1"/>
  <c r="E305" i="10" a="1"/>
  <c r="E417" i="10" a="1"/>
  <c r="G2443" i="10" a="1"/>
  <c r="E306" i="10" a="1"/>
  <c r="H1128" i="10" a="1"/>
  <c r="E1564" i="10" a="1"/>
  <c r="E643" i="10" a="1"/>
  <c r="G1551" i="10" a="1"/>
  <c r="E1377" i="10" a="1"/>
  <c r="G1754" i="10" a="1"/>
  <c r="G166" i="10" a="1"/>
  <c r="E931" i="10" a="1"/>
  <c r="E1638" i="10" a="1"/>
  <c r="G1565" i="10" a="1"/>
  <c r="E2416" i="10" a="1"/>
  <c r="G624" i="10" a="1"/>
  <c r="G555" i="10" a="1"/>
  <c r="H2492" i="10" a="1"/>
  <c r="G2789" i="10" a="1"/>
  <c r="E339" i="10" a="1"/>
  <c r="G1481" i="10" a="1"/>
  <c r="E519" i="10" a="1"/>
  <c r="E1153" i="10" a="1"/>
  <c r="E1243" i="10" a="1"/>
  <c r="H1729" i="10" a="1"/>
  <c r="G1964" i="10" a="1"/>
  <c r="G2211" i="10" a="1"/>
  <c r="F359" i="10" a="1"/>
  <c r="G1378" i="10" a="1"/>
  <c r="G1413" i="10" a="1"/>
  <c r="E136" i="10" a="1"/>
  <c r="G1821" i="10" a="1"/>
  <c r="E2070" i="10" a="1"/>
  <c r="E1210" i="10" a="1"/>
  <c r="E651" i="10" a="1"/>
  <c r="E671" i="10" a="1"/>
  <c r="H343" i="10" a="1"/>
  <c r="H24" i="10" a="1"/>
  <c r="E384" i="10" a="1"/>
  <c r="F756" i="10" a="1"/>
  <c r="H1931" i="10" a="1"/>
  <c r="H71" i="10" a="1"/>
  <c r="H913" i="10" a="1"/>
  <c r="E2281" i="10" a="1"/>
  <c r="F843" i="10" a="1"/>
  <c r="G1483" i="10" a="1"/>
  <c r="H1228" i="10" a="1"/>
  <c r="G350" i="10" a="1"/>
  <c r="G1759" i="10" a="1"/>
  <c r="G911" i="10" a="1"/>
  <c r="G357" i="10" a="1"/>
  <c r="H373" i="10" a="1"/>
  <c r="E1541" i="10" a="1"/>
  <c r="G2651" i="10" a="1"/>
  <c r="E522" i="10" a="1"/>
  <c r="F650" i="10" a="1"/>
  <c r="H2226" i="10" a="1"/>
  <c r="E1678" i="10" a="1"/>
  <c r="G2611" i="10" a="1"/>
  <c r="H1219" i="10" a="1"/>
  <c r="G1407" i="10" a="1"/>
  <c r="G2207" i="10" a="1"/>
  <c r="H2683" i="10" a="1"/>
  <c r="E552" i="10" a="1"/>
  <c r="E2131" i="10" a="1"/>
  <c r="E86" i="10" a="1"/>
  <c r="E1713" i="10" a="1"/>
  <c r="H772" i="10" a="1"/>
  <c r="H2115" i="10" a="1"/>
  <c r="F2775" i="10" a="1"/>
  <c r="G2117" i="10" a="1"/>
  <c r="E777" i="10" a="1"/>
  <c r="E2182" i="10" a="1"/>
  <c r="E1477" i="10" a="1"/>
  <c r="H2073" i="10" a="1"/>
  <c r="H788" i="10" a="1"/>
  <c r="H905" i="10" a="1"/>
  <c r="G2068" i="10" a="1"/>
  <c r="F2550" i="10" a="1"/>
  <c r="H1741" i="10" a="1"/>
  <c r="E1622" i="10" a="1"/>
  <c r="E1074" i="10" a="1"/>
  <c r="E1434" i="10" a="1"/>
  <c r="G1450" i="10" a="1"/>
  <c r="H2038" i="10" a="1"/>
  <c r="H268" i="10" a="1"/>
  <c r="E1729" i="10" a="1"/>
  <c r="H1067" i="10" a="1"/>
  <c r="H2127" i="10" a="1"/>
  <c r="H566" i="10" a="1"/>
  <c r="H2113" i="10" a="1"/>
  <c r="G1005" i="10" a="1"/>
  <c r="H2647" i="10" a="1"/>
  <c r="H1068" i="10" a="1"/>
  <c r="H375" i="10" a="1"/>
  <c r="H2084" i="10" a="1"/>
  <c r="G2371" i="10" a="1"/>
  <c r="H275" i="10" a="1"/>
  <c r="E2277" i="10" a="1"/>
  <c r="E2169" i="10" a="1"/>
  <c r="E740" i="10" a="1"/>
  <c r="E2055" i="10" a="1"/>
  <c r="E1177" i="10" a="1"/>
  <c r="G336" i="10" a="1"/>
  <c r="H765" i="10" a="1"/>
  <c r="E1205" i="10" a="1"/>
  <c r="G481" i="10" a="1"/>
  <c r="E1318" i="10" a="1"/>
  <c r="G846" i="10" a="1"/>
  <c r="G641" i="10" a="1"/>
  <c r="G234" i="10" a="1"/>
  <c r="E1660" i="10" a="1"/>
  <c r="H224" i="10" a="1"/>
  <c r="H2192" i="10" a="1"/>
  <c r="F1028" i="10" a="1"/>
  <c r="H1875" i="10" a="1"/>
  <c r="H2243" i="10" a="1"/>
  <c r="F1872" i="10" a="1"/>
  <c r="G1957" i="10" a="1"/>
  <c r="E2238" i="10" a="1"/>
  <c r="G1164" i="10" a="1"/>
  <c r="F2643" i="10" a="1"/>
  <c r="H2729" i="10" a="1"/>
  <c r="E2518" i="10" a="1"/>
  <c r="G286" i="10" a="1"/>
  <c r="E2347" i="10" a="1"/>
  <c r="E921" i="10" a="1"/>
  <c r="E138" i="10" a="1"/>
  <c r="G974" i="10" a="1"/>
  <c r="F562" i="10" a="1"/>
  <c r="G1175" i="10" a="1"/>
  <c r="E1229" i="10" a="1"/>
  <c r="E2133" i="10" a="1"/>
  <c r="H1260" i="10" a="1"/>
  <c r="F1451" i="10" a="1"/>
  <c r="G1604" i="10" a="1"/>
  <c r="G2158" i="10" a="1"/>
  <c r="E452" i="10" a="1"/>
  <c r="E1368" i="10" a="1"/>
  <c r="H940" i="10" a="1"/>
  <c r="G427" i="10" a="1"/>
  <c r="F1725" i="10" a="1"/>
  <c r="E1560" i="10" a="1"/>
  <c r="E276" i="10" a="1"/>
  <c r="G1907" i="10" a="1"/>
  <c r="E2681" i="10" a="1"/>
  <c r="E867" i="10" a="1"/>
  <c r="E2271" i="10" a="1"/>
  <c r="G2505" i="10" a="1"/>
  <c r="G376" i="10" a="1"/>
  <c r="G733" i="10" a="1"/>
  <c r="H1083" i="10" a="1"/>
  <c r="E171" i="10" a="1"/>
  <c r="H2283" i="10" a="1"/>
  <c r="G2416" i="10" a="1"/>
  <c r="H2533" i="10" a="1"/>
  <c r="H1157" i="10" a="1"/>
  <c r="H1257" i="10" a="1"/>
  <c r="G2125" i="10" a="1"/>
  <c r="H2140" i="10" a="1"/>
  <c r="G1415" i="10" a="1"/>
  <c r="E2184" i="10" a="1"/>
  <c r="F1855" i="10" a="1"/>
  <c r="G2405" i="10" a="1"/>
  <c r="G2711" i="10" a="1"/>
  <c r="H925" i="10" a="1"/>
  <c r="H2004" i="10" a="1"/>
  <c r="E774" i="10" a="1"/>
  <c r="G2051" i="10" a="1"/>
  <c r="E720" i="10" a="1"/>
  <c r="H919" i="10" a="1"/>
  <c r="G1843" i="10" a="1"/>
  <c r="G2330" i="10" a="1"/>
  <c r="H845" i="10" a="1"/>
  <c r="E486" i="10" a="1"/>
  <c r="H2364" i="10" a="1"/>
  <c r="H27" i="10" a="1"/>
  <c r="E2755" i="10" a="1"/>
  <c r="E419" i="10" a="1"/>
  <c r="G550" i="10" a="1"/>
  <c r="G1161" i="10" a="1"/>
  <c r="G2373" i="10" a="1"/>
  <c r="H1692" i="10" a="1"/>
  <c r="E2139" i="10" a="1"/>
  <c r="G1279" i="10" a="1"/>
  <c r="E1250" i="10" a="1"/>
  <c r="H952" i="10" a="1"/>
  <c r="F662" i="10" a="1"/>
  <c r="G623" i="10" a="1"/>
  <c r="H1059" i="10" a="1"/>
  <c r="H1823" i="10" a="1"/>
  <c r="H784" i="10" a="1"/>
  <c r="H129" i="10" a="1"/>
  <c r="H458" i="10" a="1"/>
  <c r="H1479" i="10" a="1"/>
  <c r="H420" i="10" a="1"/>
  <c r="E1061" i="10" a="1"/>
  <c r="H326" i="10" a="1"/>
  <c r="E2607" i="10" a="1"/>
  <c r="G468" i="10" a="1"/>
  <c r="G1370" i="10" a="1"/>
  <c r="E1271" i="10" a="1"/>
  <c r="H1473" i="10" a="1"/>
  <c r="E250" i="10" a="1"/>
  <c r="E937" i="10" a="1"/>
  <c r="E1469" i="10" a="1"/>
  <c r="H1922" i="10" a="1"/>
  <c r="G2450" i="10" a="1"/>
  <c r="H520" i="10" a="1"/>
  <c r="H118" i="10" a="1"/>
  <c r="E1734" i="10" a="1"/>
  <c r="H1412" i="10" a="1"/>
  <c r="H1730" i="10" a="1"/>
  <c r="G953" i="10" a="1"/>
  <c r="H1271" i="10" a="1"/>
  <c r="H565" i="10" a="1"/>
  <c r="G2229" i="10" a="1"/>
  <c r="H711" i="10" a="1"/>
  <c r="H2069" i="10" a="1"/>
  <c r="H2423" i="10" a="1"/>
  <c r="F1155" i="10" a="1"/>
  <c r="E24" i="10" a="1"/>
  <c r="E1709" i="10" a="1"/>
  <c r="E518" i="10" a="1"/>
  <c r="G346" i="10" a="1"/>
  <c r="G391" i="10" a="1"/>
  <c r="E983" i="10" a="1"/>
  <c r="E2076" i="10" a="1"/>
  <c r="H76" i="10" a="1"/>
  <c r="E633" i="10" a="1"/>
  <c r="H1054" i="10" a="1"/>
  <c r="E1680" i="10" a="1"/>
  <c r="E2766" i="10" a="1"/>
  <c r="H766" i="10" a="1"/>
  <c r="H741" i="10" a="1"/>
  <c r="F1937" i="10" a="1"/>
  <c r="G1368" i="10" a="1"/>
  <c r="F2572" i="10" a="1"/>
  <c r="G431" i="10" a="1"/>
  <c r="G2240" i="10" a="1"/>
  <c r="F2246" i="10" a="1"/>
  <c r="G942" i="10" a="1"/>
  <c r="F1378" i="10" a="1"/>
  <c r="E2283" i="10" a="1"/>
  <c r="G1554" i="10" a="1"/>
  <c r="H1819" i="10" a="1"/>
  <c r="H138" i="10" a="1"/>
  <c r="G1336" i="10" a="1"/>
  <c r="G1324" i="10" a="1"/>
  <c r="H1180" i="10" a="1"/>
  <c r="G1462" i="10" a="1"/>
  <c r="E713" i="10" a="1"/>
  <c r="H1772" i="10" a="1"/>
  <c r="E775" i="10" a="1"/>
  <c r="G6" i="10" a="1"/>
  <c r="E782" i="10" a="1"/>
  <c r="G2716" i="10" a="1"/>
  <c r="G535" i="10" a="1"/>
  <c r="E317" i="10" a="1"/>
  <c r="E1741" i="10" a="1"/>
  <c r="G1772" i="10" a="1"/>
  <c r="H47" i="10" a="1"/>
  <c r="E819" i="10" a="1"/>
  <c r="E170" i="10" a="1"/>
  <c r="H1555" i="10" a="1"/>
  <c r="E635" i="10" a="1"/>
  <c r="H2382" i="10" a="1"/>
  <c r="E669" i="10" a="1"/>
  <c r="E1869" i="10" a="1"/>
  <c r="F2043" i="10" a="1"/>
  <c r="G156" i="10" a="1"/>
  <c r="E366" i="10" a="1"/>
  <c r="H1955" i="10" a="1"/>
  <c r="G333" i="10" a="1"/>
  <c r="E1789" i="10" a="1"/>
  <c r="G1223" i="10" a="1"/>
  <c r="F634" i="10" a="1"/>
  <c r="H1169" i="10" a="1"/>
  <c r="G254" i="10" a="1"/>
  <c r="E1755" i="10" a="1"/>
  <c r="F1128" i="10" a="1"/>
  <c r="E1475" i="10" a="1"/>
  <c r="E1056" i="10" a="1"/>
  <c r="G2034" i="10" a="1"/>
  <c r="H651" i="10" a="1"/>
  <c r="H1552" i="10" a="1"/>
  <c r="E1214" i="10" a="1"/>
  <c r="E1672" i="10" a="1"/>
  <c r="G1580" i="10" a="1"/>
  <c r="H1477" i="10" a="1"/>
  <c r="G1974" i="10" a="1"/>
  <c r="F2016" i="10" a="1"/>
  <c r="E1204" i="10" a="1"/>
  <c r="E492" i="10" a="1"/>
  <c r="F1862" i="10" a="1"/>
  <c r="E2512" i="10" a="1"/>
  <c r="E2642" i="10" a="1"/>
  <c r="G1440" i="10" a="1"/>
  <c r="G2465" i="10" a="1"/>
  <c r="E892" i="10" a="1"/>
  <c r="G859" i="10" a="1"/>
  <c r="G1310" i="10" a="1"/>
  <c r="G680" i="10" a="1"/>
  <c r="G467" i="10" a="1"/>
  <c r="G1662" i="10" a="1"/>
  <c r="G1883" i="10" a="1"/>
  <c r="E469" i="10" a="1"/>
  <c r="E2285" i="10" a="1"/>
  <c r="E872" i="10" a="1"/>
  <c r="E2230" i="10" a="1"/>
  <c r="G952" i="10" a="1"/>
  <c r="E2487" i="10" a="1"/>
  <c r="G1160" i="10" a="1"/>
  <c r="H2473" i="10" a="1"/>
  <c r="F1655" i="10" a="1"/>
  <c r="F872" i="10" a="1"/>
  <c r="H1658" i="10" a="1"/>
  <c r="H675" i="10" a="1"/>
  <c r="E1355" i="10" a="1"/>
  <c r="E984" i="10" a="1"/>
  <c r="E1216" i="10" a="1"/>
  <c r="E2480" i="10" a="1"/>
  <c r="G531" i="10" a="1"/>
  <c r="F1154" i="10" a="1"/>
  <c r="E175" i="10" a="1"/>
  <c r="E718" i="10" a="1"/>
  <c r="H23" i="10" a="1"/>
  <c r="E1779" i="10" a="1"/>
  <c r="H2664" i="10" a="1"/>
  <c r="H552" i="10" a="1"/>
  <c r="E1575" i="10" a="1"/>
  <c r="H1388" i="10" a="1"/>
  <c r="F2269" i="10" a="1"/>
  <c r="G1514" i="10" a="1"/>
  <c r="E1682" i="10" a="1"/>
  <c r="G1167" i="10" a="1"/>
  <c r="G1124" i="10" a="1"/>
  <c r="G825" i="10" a="1"/>
  <c r="H2625" i="10" a="1"/>
  <c r="E842" i="10" a="1"/>
  <c r="H482" i="10" a="1"/>
  <c r="G183" i="10" a="1"/>
  <c r="H736" i="10" a="1"/>
  <c r="H1533" i="10" a="1"/>
  <c r="G1120" i="10" a="1"/>
  <c r="H2536" i="10" a="1"/>
  <c r="E144" i="10" a="1"/>
  <c r="H1687" i="10" a="1"/>
  <c r="H1453" i="10" a="1"/>
  <c r="G1935" i="10" a="1"/>
  <c r="H713" i="10" a="1"/>
  <c r="G2483" i="10" a="1"/>
  <c r="E115" i="10" a="1"/>
  <c r="G2469" i="10" a="1"/>
  <c r="H862" i="10" a="1"/>
  <c r="E623" i="10" a="1"/>
  <c r="G1022" i="10" a="1"/>
  <c r="E1125" i="10" a="1"/>
  <c r="E1966" i="10" a="1"/>
  <c r="G2280" i="10" a="1"/>
  <c r="H655" i="10" a="1"/>
  <c r="F272" i="10" a="1"/>
  <c r="E1733" i="10" a="1"/>
  <c r="H1232" i="10" a="1"/>
  <c r="H435" i="10" a="1"/>
  <c r="H2144" i="10" a="1"/>
  <c r="E851" i="10" a="1"/>
  <c r="H2118" i="10" a="1"/>
  <c r="E868" i="10" a="1"/>
  <c r="E381" i="10" a="1"/>
  <c r="F2059" i="10" a="1"/>
  <c r="G1154" i="10" a="1"/>
  <c r="H1840" i="10" a="1"/>
  <c r="G1954" i="10" a="1"/>
  <c r="G1541" i="10" a="1"/>
  <c r="E1744" i="10" a="1"/>
  <c r="H1635" i="10" a="1"/>
  <c r="G2081" i="10" a="1"/>
  <c r="G912" i="10" a="1"/>
  <c r="H623" i="10" a="1"/>
  <c r="G1605" i="10" a="1"/>
  <c r="E1874" i="10" a="1"/>
  <c r="G2379" i="10" a="1"/>
  <c r="E2047" i="10" a="1"/>
  <c r="G432" i="10" a="1"/>
  <c r="F2416" i="10" a="1"/>
  <c r="H2152" i="10" a="1"/>
  <c r="H572" i="10" a="1"/>
  <c r="E1726" i="10" a="1"/>
  <c r="E725" i="10" a="1"/>
  <c r="H1118" i="10" a="1"/>
  <c r="H2345" i="10" a="1"/>
  <c r="G2041" i="10" a="1"/>
  <c r="E2732" i="10" a="1"/>
  <c r="H827" i="10" a="1"/>
  <c r="E2710" i="10" a="1"/>
  <c r="G145" i="10" a="1"/>
  <c r="G2523" i="10" a="1"/>
  <c r="G2328" i="10" a="1"/>
  <c r="E1375" i="10" a="1"/>
  <c r="F1104" i="10" a="1"/>
  <c r="H1634" i="10" a="1"/>
  <c r="E321" i="10" a="1"/>
  <c r="H2366" i="10" a="1"/>
  <c r="F647" i="10" a="1"/>
  <c r="F1088" i="10" a="1"/>
  <c r="E2140" i="10" a="1"/>
  <c r="F154" i="10" a="1"/>
  <c r="G326" i="10" a="1"/>
  <c r="E567" i="10" a="1"/>
  <c r="E1654" i="10" a="1"/>
  <c r="F1769" i="10" a="1"/>
  <c r="E2331" i="10" a="1"/>
  <c r="E1312" i="10" a="1"/>
  <c r="E1371" i="10" a="1"/>
  <c r="H2384" i="10" a="1"/>
  <c r="G1672" i="10" a="1"/>
  <c r="G1482" i="10" a="1"/>
  <c r="E838" i="10" a="1"/>
  <c r="H2444" i="10" a="1"/>
  <c r="E1137" i="10" a="1"/>
  <c r="E1962" i="10" a="1"/>
  <c r="H1621" i="10" a="1"/>
  <c r="E905" i="10" a="1"/>
  <c r="G1827" i="10" a="1"/>
  <c r="H1834" i="10" a="1"/>
  <c r="G2155" i="10" a="1"/>
  <c r="G968" i="10" a="1"/>
  <c r="H1120" i="10" a="1"/>
  <c r="H75" i="10" a="1"/>
  <c r="G644" i="10" a="1"/>
  <c r="H826" i="10" a="1"/>
  <c r="H1392" i="10" a="1"/>
  <c r="E323" i="10" a="1"/>
  <c r="H147" i="10" a="1"/>
  <c r="F2625" i="10" a="1"/>
  <c r="G1943" i="10" a="1"/>
  <c r="G762" i="10" a="1"/>
  <c r="F1325" i="10" a="1"/>
  <c r="E2083" i="10" a="1"/>
  <c r="E1539" i="10" a="1"/>
  <c r="E2431" i="10" a="1"/>
  <c r="E1831" i="10" a="1"/>
  <c r="H312" i="10" a="1"/>
  <c r="G1274" i="10" a="1"/>
  <c r="G2104" i="10" a="1"/>
  <c r="E957" i="10" a="1"/>
  <c r="H1668" i="10" a="1"/>
  <c r="H932" i="10" a="1"/>
  <c r="F2225" i="10" a="1"/>
  <c r="G583" i="10" a="1"/>
  <c r="H1421" i="10" a="1"/>
  <c r="H2188" i="10" a="1"/>
  <c r="F2372" i="10" a="1"/>
  <c r="E2368" i="10" a="1"/>
  <c r="H2163" i="10" a="1"/>
  <c r="G1408" i="10" a="1"/>
  <c r="E658" i="10" a="1"/>
  <c r="G1074" i="10" a="1"/>
  <c r="E2265" i="10" a="1"/>
  <c r="H1079" i="10" a="1"/>
  <c r="E2026" i="10" a="1"/>
  <c r="G2058" i="10" a="1"/>
  <c r="E1845" i="10" a="1"/>
  <c r="H2023" i="10" a="1"/>
  <c r="E1287" i="10" a="1"/>
  <c r="G1335" i="10" a="1"/>
  <c r="G875" i="10" a="1"/>
  <c r="E1072" i="10" a="1"/>
  <c r="G540" i="10" a="1"/>
  <c r="E1920" i="10" a="1"/>
  <c r="E1649" i="10" a="1"/>
  <c r="F2337" i="10" a="1"/>
  <c r="G1419" i="10" a="1"/>
  <c r="H2555" i="10" a="1"/>
  <c r="H382" i="10" a="1"/>
  <c r="G1277" i="10" a="1"/>
  <c r="E654" i="10" a="1"/>
  <c r="H2466" i="10" a="1"/>
  <c r="H554" i="10" a="1"/>
  <c r="F625" i="10" a="1"/>
  <c r="G2284" i="10" a="1"/>
  <c r="E864" i="10" a="1"/>
  <c r="E2014" i="10" a="1"/>
  <c r="G1128" i="10" a="1"/>
  <c r="G1138" i="10" a="1"/>
  <c r="H1726" i="10" a="1"/>
  <c r="G417" i="10" a="1"/>
  <c r="F2166" i="10" a="1"/>
  <c r="E431" i="10" a="1"/>
  <c r="E1584" i="10" a="1"/>
  <c r="E1646" i="10" a="1"/>
  <c r="E2417" i="10" a="1"/>
  <c r="G2255" i="10" a="1"/>
  <c r="G2145" i="10" a="1"/>
  <c r="F1528" i="10" a="1"/>
  <c r="E2475" i="10" a="1"/>
  <c r="E2366" i="10" a="1"/>
  <c r="G711" i="10" a="1"/>
  <c r="G2214" i="10" a="1"/>
  <c r="F451" i="10" a="1"/>
  <c r="H74" i="10" a="1"/>
  <c r="H1582" i="10" a="1"/>
  <c r="H1934" i="10" a="1"/>
  <c r="E2219" i="10" a="1"/>
  <c r="E336" i="10" a="1"/>
  <c r="H1316" i="10" a="1"/>
  <c r="H2539" i="10" a="1"/>
  <c r="F1587" i="10" a="1"/>
  <c r="H140" i="10" a="1"/>
  <c r="H2134" i="10" a="1"/>
  <c r="F2455" i="10" a="1"/>
  <c r="G2116" i="10" a="1"/>
  <c r="E1424" i="10" a="1"/>
  <c r="E1384" i="10" a="1"/>
  <c r="E2161" i="10" a="1"/>
  <c r="H2183" i="10" a="1"/>
  <c r="G757" i="10" a="1"/>
  <c r="H2661" i="10" a="1"/>
  <c r="H2265" i="10" a="1"/>
  <c r="F1646" i="10" a="1"/>
  <c r="G470" i="10" a="1"/>
  <c r="F1246" i="10" a="1"/>
  <c r="G630" i="10" a="1"/>
  <c r="F1650" i="10" a="1"/>
  <c r="F1955" i="10" a="1"/>
  <c r="F1834" i="10" a="1"/>
  <c r="E539" i="10" a="1"/>
  <c r="H2457" i="10" a="1"/>
  <c r="H1685" i="10" a="1"/>
  <c r="G2264" i="10" a="1"/>
  <c r="H1788" i="10" a="1"/>
  <c r="H1229" i="10" a="1"/>
  <c r="H1334" i="10" a="1"/>
  <c r="E1029" i="10" a="1"/>
  <c r="E2144" i="10" a="1"/>
  <c r="E451" i="10" a="1"/>
  <c r="H231" i="10" a="1"/>
  <c r="F1278" i="10" a="1"/>
  <c r="F1262" i="10" a="1"/>
  <c r="H1261" i="10" a="1"/>
  <c r="E543" i="10" a="1"/>
  <c r="F854" i="10" a="1"/>
  <c r="H1813" i="10" a="1"/>
  <c r="G1518" i="10" a="1"/>
  <c r="H750" i="10" a="1"/>
  <c r="E2623" i="10" a="1"/>
  <c r="H719" i="10" a="1"/>
  <c r="G1029" i="10" a="1"/>
  <c r="E2589" i="10" a="1"/>
  <c r="H918" i="10" a="1"/>
  <c r="E1535" i="10" a="1"/>
  <c r="E1519" i="10" a="1"/>
  <c r="H1450" i="10" a="1"/>
  <c r="H1458" i="10" a="1"/>
  <c r="G1173" i="10" a="1"/>
  <c r="H640" i="10" a="1"/>
  <c r="E1180" i="10" a="1"/>
  <c r="F734" i="10" a="1"/>
  <c r="E2424" i="10" a="1"/>
  <c r="E1870" i="10" a="1"/>
  <c r="H1354" i="10" a="1"/>
  <c r="E88" i="10" a="1"/>
  <c r="H2219" i="10" a="1"/>
  <c r="H2318" i="10" a="1"/>
  <c r="E1982" i="10" a="1"/>
  <c r="G31" i="10" a="1"/>
  <c r="H45" i="10" a="1"/>
  <c r="G368" i="10" a="1"/>
  <c r="E2244" i="10" a="1"/>
  <c r="F1259" i="10" a="1"/>
  <c r="E980" i="10" a="1"/>
  <c r="G1286" i="10" a="1"/>
  <c r="F978" i="10" a="1"/>
  <c r="E1961" i="10" a="1"/>
  <c r="E1104" i="10" a="1"/>
  <c r="G2111" i="10" a="1"/>
  <c r="F1756" i="10" a="1"/>
  <c r="E2268" i="10" a="1"/>
  <c r="H986" i="10" a="1"/>
  <c r="H2526" i="10" a="1"/>
  <c r="G1517" i="10" a="1"/>
  <c r="G323" i="10" a="1"/>
  <c r="F2263" i="10" a="1"/>
  <c r="H1960" i="10" a="1"/>
  <c r="H720" i="10" a="1"/>
  <c r="E1279" i="10" a="1"/>
  <c r="E949" i="10" a="1"/>
  <c r="E1578" i="10" a="1"/>
  <c r="F643" i="10" a="1"/>
  <c r="E825" i="10" a="1"/>
  <c r="H177" i="10" a="1"/>
  <c r="E356" i="10" a="1"/>
  <c r="G718" i="10" a="1"/>
  <c r="G957" i="10" a="1"/>
  <c r="F1188" i="10" a="1"/>
  <c r="G619" i="10" a="1"/>
  <c r="G816" i="10" a="1"/>
  <c r="G862" i="10" a="1"/>
  <c r="H329" i="10" a="1"/>
  <c r="F1431" i="10" a="1"/>
  <c r="G2170" i="10" a="1"/>
  <c r="E2406" i="10" a="1"/>
  <c r="H44" i="10" a="1"/>
  <c r="H1744" i="10" a="1"/>
  <c r="G2016" i="10" a="1"/>
  <c r="F1554" i="10" a="1"/>
  <c r="E636" i="10" a="1"/>
  <c r="H2586" i="10" a="1"/>
  <c r="G1287" i="10" a="1"/>
  <c r="H2655" i="10" a="1"/>
  <c r="G51" i="10" a="1"/>
  <c r="H707" i="10" a="1"/>
  <c r="G1577" i="10" a="1"/>
  <c r="G2707" i="10" a="1"/>
  <c r="H2716" i="10" a="1"/>
  <c r="G256" i="10" a="1"/>
  <c r="H1546" i="10" a="1"/>
  <c r="F1037" i="10" a="1"/>
  <c r="H1781" i="10" a="1"/>
  <c r="G1948" i="10" a="1"/>
  <c r="H1338" i="10" a="1"/>
  <c r="F2587" i="10" a="1"/>
  <c r="F428" i="10" a="1"/>
  <c r="F1543" i="10" a="1"/>
  <c r="H2583" i="10" a="1"/>
  <c r="H113" i="10" a="1"/>
  <c r="H2085" i="10" a="1"/>
  <c r="H368" i="10" a="1"/>
  <c r="E1022" i="10" a="1"/>
  <c r="E686" i="10" a="1"/>
  <c r="H1637" i="10" a="1"/>
  <c r="H1104" i="10" a="1"/>
  <c r="H1073" i="10" a="1"/>
  <c r="H276" i="10" a="1"/>
  <c r="G1233" i="10" a="1"/>
  <c r="H820" i="10" a="1"/>
  <c r="H1238" i="10" a="1"/>
  <c r="F1755" i="10" a="1"/>
  <c r="H455" i="10" a="1"/>
  <c r="G364" i="10" a="1"/>
  <c r="G2792" i="10" a="1"/>
  <c r="G461" i="10" a="1"/>
  <c r="H2325" i="10" a="1"/>
  <c r="G119" i="10" a="1"/>
  <c r="E2421" i="10" a="1"/>
  <c r="H335" i="10" a="1"/>
  <c r="G2331" i="10" a="1"/>
  <c r="E1835" i="10" a="1"/>
  <c r="H811" i="10" a="1"/>
  <c r="G385" i="10" a="1"/>
  <c r="E1426" i="10" a="1"/>
  <c r="G1322" i="10" a="1"/>
  <c r="E1536" i="10" a="1"/>
  <c r="E229" i="10" a="1"/>
  <c r="F1404" i="10" a="1"/>
  <c r="H641" i="10" a="1"/>
  <c r="G2064" i="10" a="1"/>
  <c r="E487" i="10" a="1"/>
  <c r="E360" i="10" a="1"/>
  <c r="E30" i="10" a="1"/>
  <c r="H330" i="10" a="1"/>
  <c r="H2045" i="10" a="1"/>
  <c r="G276" i="10" a="1"/>
  <c r="H938" i="10" a="1"/>
  <c r="E1438" i="10" a="1"/>
  <c r="H2730" i="10" a="1"/>
  <c r="E318" i="10" a="1"/>
  <c r="E42" i="10" a="1"/>
  <c r="G1366" i="10" a="1"/>
  <c r="F2316" i="10" a="1"/>
  <c r="E1425" i="10" a="1"/>
  <c r="F2104" i="10" a="1"/>
  <c r="H229" i="10" a="1"/>
  <c r="E771" i="10" a="1"/>
  <c r="G1578" i="10" a="1"/>
  <c r="G2717" i="10" a="1"/>
  <c r="H2236" i="10" a="1"/>
  <c r="H1878" i="10" a="1"/>
  <c r="E1134" i="10" a="1"/>
  <c r="E383" i="10" a="1"/>
  <c r="E246" i="10" a="1"/>
  <c r="G491" i="10" a="1"/>
  <c r="H272" i="10" a="1"/>
  <c r="H166" i="10" a="1"/>
  <c r="G358" i="10" a="1"/>
  <c r="E407" i="10" a="1"/>
  <c r="E2308" i="10" a="1"/>
  <c r="G2360" i="10" a="1"/>
  <c r="E2746" i="10" a="1"/>
  <c r="H642" i="10" a="1"/>
  <c r="E739" i="10" a="1"/>
  <c r="E739" i="10" l="1"/>
  <c r="H642" i="10"/>
  <c r="E2746" i="10"/>
  <c r="G2360" i="10"/>
  <c r="E2308" i="10"/>
  <c r="E407" i="10"/>
  <c r="G358" i="10"/>
  <c r="H166" i="10"/>
  <c r="H272" i="10"/>
  <c r="G491" i="10"/>
  <c r="E246" i="10"/>
  <c r="E383" i="10"/>
  <c r="E1134" i="10"/>
  <c r="H1878" i="10"/>
  <c r="H2236" i="10"/>
  <c r="G2717" i="10"/>
  <c r="G1578" i="10"/>
  <c r="E771" i="10"/>
  <c r="H229" i="10"/>
  <c r="F2104" i="10"/>
  <c r="E1425" i="10"/>
  <c r="F2316" i="10"/>
  <c r="G1366" i="10"/>
  <c r="E42" i="10"/>
  <c r="E318" i="10"/>
  <c r="H2730" i="10"/>
  <c r="E1438" i="10"/>
  <c r="H938" i="10"/>
  <c r="G276" i="10"/>
  <c r="I276" i="10" s="1"/>
  <c r="H2045" i="10"/>
  <c r="H330" i="10"/>
  <c r="E30" i="10"/>
  <c r="E360" i="10"/>
  <c r="E487" i="10"/>
  <c r="G2064" i="10"/>
  <c r="H641" i="10"/>
  <c r="F1404" i="10"/>
  <c r="E229" i="10"/>
  <c r="E1536" i="10"/>
  <c r="G1322" i="10"/>
  <c r="E1426" i="10"/>
  <c r="G385" i="10"/>
  <c r="H811" i="10"/>
  <c r="E1835" i="10"/>
  <c r="G2331" i="10"/>
  <c r="H335" i="10"/>
  <c r="E2421" i="10"/>
  <c r="G119" i="10"/>
  <c r="H2325" i="10"/>
  <c r="G461" i="10"/>
  <c r="G2792" i="10"/>
  <c r="G364" i="10"/>
  <c r="H455" i="10"/>
  <c r="F1755" i="10"/>
  <c r="H1238" i="10"/>
  <c r="H820" i="10"/>
  <c r="G1233" i="10"/>
  <c r="H276" i="10"/>
  <c r="H1073" i="10"/>
  <c r="H1104" i="10"/>
  <c r="H1637" i="10"/>
  <c r="E686" i="10"/>
  <c r="E1022" i="10"/>
  <c r="H368" i="10"/>
  <c r="H2085" i="10"/>
  <c r="H113" i="10"/>
  <c r="H2583" i="10"/>
  <c r="F1543" i="10"/>
  <c r="F428" i="10"/>
  <c r="F2587" i="10"/>
  <c r="H1338" i="10"/>
  <c r="G1948" i="10"/>
  <c r="H1781" i="10"/>
  <c r="F1037" i="10"/>
  <c r="H1546" i="10"/>
  <c r="G256" i="10"/>
  <c r="H2716" i="10"/>
  <c r="G2707" i="10"/>
  <c r="G1577" i="10"/>
  <c r="H707" i="10"/>
  <c r="G51" i="10"/>
  <c r="H2655" i="10"/>
  <c r="G1287" i="10"/>
  <c r="H2586" i="10"/>
  <c r="E636" i="10"/>
  <c r="F1554" i="10"/>
  <c r="G2016" i="10"/>
  <c r="H1744" i="10"/>
  <c r="H44" i="10"/>
  <c r="E2406" i="10"/>
  <c r="G2170" i="10"/>
  <c r="F1431" i="10"/>
  <c r="H329" i="10"/>
  <c r="G862" i="10"/>
  <c r="G816" i="10"/>
  <c r="G619" i="10"/>
  <c r="F1188" i="10"/>
  <c r="G957" i="10"/>
  <c r="G718" i="10"/>
  <c r="E356" i="10"/>
  <c r="H177" i="10"/>
  <c r="E825" i="10"/>
  <c r="F643" i="10"/>
  <c r="E1578" i="10"/>
  <c r="E949" i="10"/>
  <c r="E1279" i="10"/>
  <c r="H720" i="10"/>
  <c r="H1960" i="10"/>
  <c r="F2263" i="10"/>
  <c r="G323" i="10"/>
  <c r="G1517" i="10"/>
  <c r="H2526" i="10"/>
  <c r="H986" i="10"/>
  <c r="E2268" i="10"/>
  <c r="F1756" i="10"/>
  <c r="G2111" i="10"/>
  <c r="E1104" i="10"/>
  <c r="E1961" i="10"/>
  <c r="F978" i="10"/>
  <c r="G1286" i="10"/>
  <c r="E980" i="10"/>
  <c r="F1259" i="10"/>
  <c r="E2244" i="10"/>
  <c r="G368" i="10"/>
  <c r="H45" i="10"/>
  <c r="G31" i="10"/>
  <c r="E1982" i="10"/>
  <c r="H2318" i="10"/>
  <c r="H2219" i="10"/>
  <c r="E88" i="10"/>
  <c r="H1354" i="10"/>
  <c r="E1870" i="10"/>
  <c r="E2424" i="10"/>
  <c r="F734" i="10"/>
  <c r="E1180" i="10"/>
  <c r="H640" i="10"/>
  <c r="G1173" i="10"/>
  <c r="H1458" i="10"/>
  <c r="H1450" i="10"/>
  <c r="E1519" i="10"/>
  <c r="E1535" i="10"/>
  <c r="H918" i="10"/>
  <c r="E2589" i="10"/>
  <c r="G1029" i="10"/>
  <c r="H719" i="10"/>
  <c r="E2623" i="10"/>
  <c r="H750" i="10"/>
  <c r="G1518" i="10"/>
  <c r="H1813" i="10"/>
  <c r="F854" i="10"/>
  <c r="E543" i="10"/>
  <c r="H1261" i="10"/>
  <c r="F1262" i="10"/>
  <c r="F1278" i="10"/>
  <c r="H231" i="10"/>
  <c r="E451" i="10"/>
  <c r="E2144" i="10"/>
  <c r="E1029" i="10"/>
  <c r="H1334" i="10"/>
  <c r="H1229" i="10"/>
  <c r="H1788" i="10"/>
  <c r="G2264" i="10"/>
  <c r="H1685" i="10"/>
  <c r="H2457" i="10"/>
  <c r="E539" i="10"/>
  <c r="F1834" i="10"/>
  <c r="F1955" i="10"/>
  <c r="F1650" i="10"/>
  <c r="G630" i="10"/>
  <c r="F1246" i="10"/>
  <c r="G470" i="10"/>
  <c r="F1646" i="10"/>
  <c r="H2265" i="10"/>
  <c r="H2661" i="10"/>
  <c r="G757" i="10"/>
  <c r="H2183" i="10"/>
  <c r="E2161" i="10"/>
  <c r="E1384" i="10"/>
  <c r="E1424" i="10"/>
  <c r="G2116" i="10"/>
  <c r="F2455" i="10"/>
  <c r="H2134" i="10"/>
  <c r="H140" i="10"/>
  <c r="F1587" i="10"/>
  <c r="H2539" i="10"/>
  <c r="H1316" i="10"/>
  <c r="E336" i="10"/>
  <c r="E2219" i="10"/>
  <c r="H1934" i="10"/>
  <c r="H1582" i="10"/>
  <c r="H74" i="10"/>
  <c r="F451" i="10"/>
  <c r="G2214" i="10"/>
  <c r="G711" i="10"/>
  <c r="E2366" i="10"/>
  <c r="E2475" i="10"/>
  <c r="F1528" i="10"/>
  <c r="G2145" i="10"/>
  <c r="G2255" i="10"/>
  <c r="E2417" i="10"/>
  <c r="E1646" i="10"/>
  <c r="E1584" i="10"/>
  <c r="E431" i="10"/>
  <c r="F2166" i="10"/>
  <c r="G417" i="10"/>
  <c r="H1726" i="10"/>
  <c r="G1138" i="10"/>
  <c r="G1128" i="10"/>
  <c r="E2014" i="10"/>
  <c r="E864" i="10"/>
  <c r="G2284" i="10"/>
  <c r="F625" i="10"/>
  <c r="H554" i="10"/>
  <c r="H2466" i="10"/>
  <c r="E654" i="10"/>
  <c r="G1277" i="10"/>
  <c r="H382" i="10"/>
  <c r="H2555" i="10"/>
  <c r="G1419" i="10"/>
  <c r="F2337" i="10"/>
  <c r="E1649" i="10"/>
  <c r="E1920" i="10"/>
  <c r="G540" i="10"/>
  <c r="E1072" i="10"/>
  <c r="G875" i="10"/>
  <c r="G1335" i="10"/>
  <c r="E1287" i="10"/>
  <c r="H2023" i="10"/>
  <c r="E1845" i="10"/>
  <c r="G2058" i="10"/>
  <c r="E2026" i="10"/>
  <c r="H1079" i="10"/>
  <c r="E2265" i="10"/>
  <c r="G1074" i="10"/>
  <c r="E658" i="10"/>
  <c r="G1408" i="10"/>
  <c r="H2163" i="10"/>
  <c r="E2368" i="10"/>
  <c r="F2372" i="10"/>
  <c r="H2188" i="10"/>
  <c r="H1421" i="10"/>
  <c r="G583" i="10"/>
  <c r="F2225" i="10"/>
  <c r="H932" i="10"/>
  <c r="H1668" i="10"/>
  <c r="E957" i="10"/>
  <c r="G2104" i="10"/>
  <c r="G1274" i="10"/>
  <c r="H312" i="10"/>
  <c r="E1831" i="10"/>
  <c r="E2431" i="10"/>
  <c r="E1539" i="10"/>
  <c r="E2083" i="10"/>
  <c r="F1325" i="10"/>
  <c r="G762" i="10"/>
  <c r="G1943" i="10"/>
  <c r="F2625" i="10"/>
  <c r="H147" i="10"/>
  <c r="E323" i="10"/>
  <c r="H1392" i="10"/>
  <c r="H826" i="10"/>
  <c r="G644" i="10"/>
  <c r="H75" i="10"/>
  <c r="H1120" i="10"/>
  <c r="G968" i="10"/>
  <c r="G2155" i="10"/>
  <c r="H1834" i="10"/>
  <c r="G1827" i="10"/>
  <c r="E905" i="10"/>
  <c r="H1621" i="10"/>
  <c r="E1962" i="10"/>
  <c r="E1137" i="10"/>
  <c r="H2444" i="10"/>
  <c r="E838" i="10"/>
  <c r="G1482" i="10"/>
  <c r="G1672" i="10"/>
  <c r="H2384" i="10"/>
  <c r="E1371" i="10"/>
  <c r="E1312" i="10"/>
  <c r="E2331" i="10"/>
  <c r="F1769" i="10"/>
  <c r="E1654" i="10"/>
  <c r="E567" i="10"/>
  <c r="G326" i="10"/>
  <c r="F154" i="10"/>
  <c r="E2140" i="10"/>
  <c r="F1088" i="10"/>
  <c r="F647" i="10"/>
  <c r="H2366" i="10"/>
  <c r="E321" i="10"/>
  <c r="H1634" i="10"/>
  <c r="F1104" i="10"/>
  <c r="E1375" i="10"/>
  <c r="G2328" i="10"/>
  <c r="G2523" i="10"/>
  <c r="G145" i="10"/>
  <c r="E2710" i="10"/>
  <c r="H827" i="10"/>
  <c r="E2732" i="10"/>
  <c r="G2041" i="10"/>
  <c r="H2345" i="10"/>
  <c r="H1118" i="10"/>
  <c r="E725" i="10"/>
  <c r="E1726" i="10"/>
  <c r="H572" i="10"/>
  <c r="H2152" i="10"/>
  <c r="F2416" i="10"/>
  <c r="G432" i="10"/>
  <c r="E2047" i="10"/>
  <c r="G2379" i="10"/>
  <c r="E1874" i="10"/>
  <c r="G1605" i="10"/>
  <c r="H623" i="10"/>
  <c r="G912" i="10"/>
  <c r="G2081" i="10"/>
  <c r="H1635" i="10"/>
  <c r="E1744" i="10"/>
  <c r="G1541" i="10"/>
  <c r="G1954" i="10"/>
  <c r="H1840" i="10"/>
  <c r="G1154" i="10"/>
  <c r="F2059" i="10"/>
  <c r="E381" i="10"/>
  <c r="E868" i="10"/>
  <c r="H2118" i="10"/>
  <c r="E851" i="10"/>
  <c r="H2144" i="10"/>
  <c r="H435" i="10"/>
  <c r="H1232" i="10"/>
  <c r="E1733" i="10"/>
  <c r="F272" i="10"/>
  <c r="H655" i="10"/>
  <c r="G2280" i="10"/>
  <c r="E1966" i="10"/>
  <c r="E1125" i="10"/>
  <c r="G1022" i="10"/>
  <c r="E623" i="10"/>
  <c r="H862" i="10"/>
  <c r="G2469" i="10"/>
  <c r="E115" i="10"/>
  <c r="G2483" i="10"/>
  <c r="H713" i="10"/>
  <c r="G1935" i="10"/>
  <c r="H1453" i="10"/>
  <c r="H1687" i="10"/>
  <c r="E144" i="10"/>
  <c r="H2536" i="10"/>
  <c r="G1120" i="10"/>
  <c r="H1533" i="10"/>
  <c r="H736" i="10"/>
  <c r="G183" i="10"/>
  <c r="H482" i="10"/>
  <c r="E842" i="10"/>
  <c r="H2625" i="10"/>
  <c r="G825" i="10"/>
  <c r="G1124" i="10"/>
  <c r="G1167" i="10"/>
  <c r="E1682" i="10"/>
  <c r="G1514" i="10"/>
  <c r="F2269" i="10"/>
  <c r="H1388" i="10"/>
  <c r="E1575" i="10"/>
  <c r="H552" i="10"/>
  <c r="H2664" i="10"/>
  <c r="E1779" i="10"/>
  <c r="H23" i="10"/>
  <c r="E718" i="10"/>
  <c r="E175" i="10"/>
  <c r="F1154" i="10"/>
  <c r="G531" i="10"/>
  <c r="E2480" i="10"/>
  <c r="E1216" i="10"/>
  <c r="E984" i="10"/>
  <c r="E1355" i="10"/>
  <c r="H675" i="10"/>
  <c r="H1658" i="10"/>
  <c r="F872" i="10"/>
  <c r="F1655" i="10"/>
  <c r="H2473" i="10"/>
  <c r="G1160" i="10"/>
  <c r="I1160" i="10" s="1"/>
  <c r="E2487" i="10"/>
  <c r="G952" i="10"/>
  <c r="I952" i="10" s="1"/>
  <c r="E2230" i="10"/>
  <c r="E872" i="10"/>
  <c r="E2285" i="10"/>
  <c r="E469" i="10"/>
  <c r="G1883" i="10"/>
  <c r="G1662" i="10"/>
  <c r="G467" i="10"/>
  <c r="G680" i="10"/>
  <c r="G1310" i="10"/>
  <c r="G859" i="10"/>
  <c r="E892" i="10"/>
  <c r="G2465" i="10"/>
  <c r="G1440" i="10"/>
  <c r="E2642" i="10"/>
  <c r="E2512" i="10"/>
  <c r="F1862" i="10"/>
  <c r="E492" i="10"/>
  <c r="E1204" i="10"/>
  <c r="F2016" i="10"/>
  <c r="G1974" i="10"/>
  <c r="H1477" i="10"/>
  <c r="G1580" i="10"/>
  <c r="E1672" i="10"/>
  <c r="E1214" i="10"/>
  <c r="H1552" i="10"/>
  <c r="H651" i="10"/>
  <c r="G2034" i="10"/>
  <c r="E1056" i="10"/>
  <c r="E1475" i="10"/>
  <c r="F1128" i="10"/>
  <c r="E1755" i="10"/>
  <c r="G254" i="10"/>
  <c r="H1169" i="10"/>
  <c r="F634" i="10"/>
  <c r="G1223" i="10"/>
  <c r="E1789" i="10"/>
  <c r="G333" i="10"/>
  <c r="H1955" i="10"/>
  <c r="E366" i="10"/>
  <c r="G156" i="10"/>
  <c r="F2043" i="10"/>
  <c r="E1869" i="10"/>
  <c r="E669" i="10"/>
  <c r="H2382" i="10"/>
  <c r="E635" i="10"/>
  <c r="H1555" i="10"/>
  <c r="E170" i="10"/>
  <c r="E819" i="10"/>
  <c r="H47" i="10"/>
  <c r="G1772" i="10"/>
  <c r="E1741" i="10"/>
  <c r="E317" i="10"/>
  <c r="G535" i="10"/>
  <c r="G2716" i="10"/>
  <c r="E782" i="10"/>
  <c r="G6" i="10"/>
  <c r="E775" i="10"/>
  <c r="H1772" i="10"/>
  <c r="E713" i="10"/>
  <c r="G1462" i="10"/>
  <c r="H1180" i="10"/>
  <c r="G1324" i="10"/>
  <c r="G1336" i="10"/>
  <c r="H138" i="10"/>
  <c r="H1819" i="10"/>
  <c r="G1554" i="10"/>
  <c r="E2283" i="10"/>
  <c r="F1378" i="10"/>
  <c r="G942" i="10"/>
  <c r="F2246" i="10"/>
  <c r="G2240" i="10"/>
  <c r="G431" i="10"/>
  <c r="F2572" i="10"/>
  <c r="G1368" i="10"/>
  <c r="F1937" i="10"/>
  <c r="H741" i="10"/>
  <c r="H766" i="10"/>
  <c r="E2766" i="10"/>
  <c r="E1680" i="10"/>
  <c r="H1054" i="10"/>
  <c r="E633" i="10"/>
  <c r="H76" i="10"/>
  <c r="E2076" i="10"/>
  <c r="E983" i="10"/>
  <c r="G391" i="10"/>
  <c r="G346" i="10"/>
  <c r="E518" i="10"/>
  <c r="E1709" i="10"/>
  <c r="E24" i="10"/>
  <c r="F1155" i="10"/>
  <c r="H2423" i="10"/>
  <c r="H2069" i="10"/>
  <c r="H711" i="10"/>
  <c r="G2229" i="10"/>
  <c r="H565" i="10"/>
  <c r="H1271" i="10"/>
  <c r="G953" i="10"/>
  <c r="H1730" i="10"/>
  <c r="H1412" i="10"/>
  <c r="E1734" i="10"/>
  <c r="H118" i="10"/>
  <c r="H520" i="10"/>
  <c r="G2450" i="10"/>
  <c r="H1922" i="10"/>
  <c r="E1469" i="10"/>
  <c r="E937" i="10"/>
  <c r="E250" i="10"/>
  <c r="H1473" i="10"/>
  <c r="E1271" i="10"/>
  <c r="G1370" i="10"/>
  <c r="G468" i="10"/>
  <c r="E2607" i="10"/>
  <c r="H326" i="10"/>
  <c r="E1061" i="10"/>
  <c r="H420" i="10"/>
  <c r="H1479" i="10"/>
  <c r="H458" i="10"/>
  <c r="H129" i="10"/>
  <c r="H784" i="10"/>
  <c r="H1823" i="10"/>
  <c r="H1059" i="10"/>
  <c r="G623" i="10"/>
  <c r="F662" i="10"/>
  <c r="H952" i="10"/>
  <c r="E1250" i="10"/>
  <c r="G1279" i="10"/>
  <c r="E2139" i="10"/>
  <c r="H1692" i="10"/>
  <c r="G2373" i="10"/>
  <c r="G1161" i="10"/>
  <c r="G550" i="10"/>
  <c r="E419" i="10"/>
  <c r="E2755" i="10"/>
  <c r="H27" i="10"/>
  <c r="H2364" i="10"/>
  <c r="E486" i="10"/>
  <c r="H845" i="10"/>
  <c r="G2330" i="10"/>
  <c r="G1843" i="10"/>
  <c r="H919" i="10"/>
  <c r="E720" i="10"/>
  <c r="G2051" i="10"/>
  <c r="E774" i="10"/>
  <c r="H2004" i="10"/>
  <c r="H925" i="10"/>
  <c r="G2711" i="10"/>
  <c r="G2405" i="10"/>
  <c r="F1855" i="10"/>
  <c r="E2184" i="10"/>
  <c r="G1415" i="10"/>
  <c r="H2140" i="10"/>
  <c r="G2125" i="10"/>
  <c r="H1257" i="10"/>
  <c r="H1157" i="10"/>
  <c r="H2533" i="10"/>
  <c r="G2416" i="10"/>
  <c r="H2283" i="10"/>
  <c r="E171" i="10"/>
  <c r="H1083" i="10"/>
  <c r="G733" i="10"/>
  <c r="G376" i="10"/>
  <c r="G2505" i="10"/>
  <c r="E2271" i="10"/>
  <c r="E867" i="10"/>
  <c r="E2681" i="10"/>
  <c r="G1907" i="10"/>
  <c r="E276" i="10"/>
  <c r="E1560" i="10"/>
  <c r="F1725" i="10"/>
  <c r="G427" i="10"/>
  <c r="H940" i="10"/>
  <c r="E1368" i="10"/>
  <c r="E452" i="10"/>
  <c r="G2158" i="10"/>
  <c r="G1604" i="10"/>
  <c r="F1451" i="10"/>
  <c r="H1260" i="10"/>
  <c r="E2133" i="10"/>
  <c r="E1229" i="10"/>
  <c r="G1175" i="10"/>
  <c r="F562" i="10"/>
  <c r="G974" i="10"/>
  <c r="E138" i="10"/>
  <c r="E921" i="10"/>
  <c r="E2347" i="10"/>
  <c r="G286" i="10"/>
  <c r="E2518" i="10"/>
  <c r="H2729" i="10"/>
  <c r="F2643" i="10"/>
  <c r="G1164" i="10"/>
  <c r="E2238" i="10"/>
  <c r="G1957" i="10"/>
  <c r="F1872" i="10"/>
  <c r="H2243" i="10"/>
  <c r="H1875" i="10"/>
  <c r="F1028" i="10"/>
  <c r="H2192" i="10"/>
  <c r="H224" i="10"/>
  <c r="E1660" i="10"/>
  <c r="G234" i="10"/>
  <c r="G641" i="10"/>
  <c r="G846" i="10"/>
  <c r="E1318" i="10"/>
  <c r="G481" i="10"/>
  <c r="E1205" i="10"/>
  <c r="H765" i="10"/>
  <c r="G336" i="10"/>
  <c r="E1177" i="10"/>
  <c r="E2055" i="10"/>
  <c r="E740" i="10"/>
  <c r="E2169" i="10"/>
  <c r="E2277" i="10"/>
  <c r="H275" i="10"/>
  <c r="G2371" i="10"/>
  <c r="H2084" i="10"/>
  <c r="H375" i="10"/>
  <c r="H1068" i="10"/>
  <c r="H2647" i="10"/>
  <c r="G1005" i="10"/>
  <c r="H2113" i="10"/>
  <c r="H566" i="10"/>
  <c r="H2127" i="10"/>
  <c r="H1067" i="10"/>
  <c r="E1729" i="10"/>
  <c r="H268" i="10"/>
  <c r="H2038" i="10"/>
  <c r="G1450" i="10"/>
  <c r="E1434" i="10"/>
  <c r="E1074" i="10"/>
  <c r="E1622" i="10"/>
  <c r="H1741" i="10"/>
  <c r="F2550" i="10"/>
  <c r="G2068" i="10"/>
  <c r="H905" i="10"/>
  <c r="H788" i="10"/>
  <c r="H2073" i="10"/>
  <c r="E1477" i="10"/>
  <c r="E2182" i="10"/>
  <c r="E777" i="10"/>
  <c r="G2117" i="10"/>
  <c r="F2775" i="10"/>
  <c r="H2115" i="10"/>
  <c r="H772" i="10"/>
  <c r="E1713" i="10"/>
  <c r="E86" i="10"/>
  <c r="E2131" i="10"/>
  <c r="E552" i="10"/>
  <c r="H2683" i="10"/>
  <c r="G2207" i="10"/>
  <c r="G1407" i="10"/>
  <c r="H1219" i="10"/>
  <c r="G2611" i="10"/>
  <c r="E1678" i="10"/>
  <c r="H2226" i="10"/>
  <c r="F650" i="10"/>
  <c r="E522" i="10"/>
  <c r="G2651" i="10"/>
  <c r="E1541" i="10"/>
  <c r="H373" i="10"/>
  <c r="G357" i="10"/>
  <c r="G911" i="10"/>
  <c r="G1759" i="10"/>
  <c r="G350" i="10"/>
  <c r="H1228" i="10"/>
  <c r="G1483" i="10"/>
  <c r="F843" i="10"/>
  <c r="E2281" i="10"/>
  <c r="H913" i="10"/>
  <c r="H71" i="10"/>
  <c r="H1931" i="10"/>
  <c r="F756" i="10"/>
  <c r="E384" i="10"/>
  <c r="H24" i="10"/>
  <c r="H343" i="10"/>
  <c r="E671" i="10"/>
  <c r="E651" i="10"/>
  <c r="E1210" i="10"/>
  <c r="E2070" i="10"/>
  <c r="G1821" i="10"/>
  <c r="E136" i="10"/>
  <c r="G1413" i="10"/>
  <c r="G1378" i="10"/>
  <c r="F359" i="10"/>
  <c r="G2211" i="10"/>
  <c r="G1964" i="10"/>
  <c r="H1729" i="10"/>
  <c r="E1243" i="10"/>
  <c r="E1153" i="10"/>
  <c r="E519" i="10"/>
  <c r="G1481" i="10"/>
  <c r="E339" i="10"/>
  <c r="G2789" i="10"/>
  <c r="H2492" i="10"/>
  <c r="G555" i="10"/>
  <c r="G624" i="10"/>
  <c r="E2416" i="10"/>
  <c r="G1565" i="10"/>
  <c r="E1638" i="10"/>
  <c r="E931" i="10"/>
  <c r="G166" i="10"/>
  <c r="G1754" i="10"/>
  <c r="E1377" i="10"/>
  <c r="G1551" i="10"/>
  <c r="E643" i="10"/>
  <c r="E1564" i="10"/>
  <c r="H1128" i="10"/>
  <c r="E306" i="10"/>
  <c r="G2443" i="10"/>
  <c r="E417" i="10"/>
  <c r="E305" i="10"/>
  <c r="G488" i="10"/>
  <c r="G2137" i="10"/>
  <c r="G1647" i="10"/>
  <c r="G1972" i="10"/>
  <c r="G1268" i="10"/>
  <c r="H1830" i="10"/>
  <c r="E1328" i="10"/>
  <c r="E1472" i="10"/>
  <c r="H605" i="10"/>
  <c r="F2354" i="10"/>
  <c r="E1621" i="10"/>
  <c r="G1552" i="10"/>
  <c r="H1025" i="10"/>
  <c r="H1278" i="10"/>
  <c r="E1552" i="10"/>
  <c r="H1957" i="10"/>
  <c r="F188" i="10"/>
  <c r="F447" i="10"/>
  <c r="G2333" i="10"/>
  <c r="G260" i="10"/>
  <c r="E137" i="10"/>
  <c r="G17" i="10"/>
  <c r="G1414" i="10"/>
  <c r="E1090" i="10"/>
  <c r="E483" i="10"/>
  <c r="G2459" i="10"/>
  <c r="G1818" i="10"/>
  <c r="H1564" i="10"/>
  <c r="H742" i="10"/>
  <c r="F2366" i="10"/>
  <c r="E2673" i="10"/>
  <c r="E1544" i="10"/>
  <c r="F2255" i="10"/>
  <c r="F2028" i="10"/>
  <c r="F2387" i="10"/>
  <c r="E1677" i="10"/>
  <c r="G744" i="10"/>
  <c r="I744" i="10" s="1"/>
  <c r="H2450" i="10"/>
  <c r="F2204" i="10"/>
  <c r="H732" i="10"/>
  <c r="H1311" i="10"/>
  <c r="H1492" i="10"/>
  <c r="H956" i="10"/>
  <c r="E2167" i="10"/>
  <c r="G1837" i="10"/>
  <c r="E2129" i="10"/>
  <c r="G1457" i="10"/>
  <c r="H613" i="10"/>
  <c r="G1661" i="10"/>
  <c r="H22" i="10"/>
  <c r="H1626" i="10"/>
  <c r="G591" i="10"/>
  <c r="E546" i="10"/>
  <c r="H2487" i="10"/>
  <c r="H2778" i="10"/>
  <c r="E1286" i="10"/>
  <c r="H744" i="10"/>
  <c r="E2337" i="10"/>
  <c r="F347" i="10"/>
  <c r="G1955" i="10"/>
  <c r="H2428" i="10"/>
  <c r="G2355" i="10"/>
  <c r="G532" i="10"/>
  <c r="G1532" i="10"/>
  <c r="E23" i="10"/>
  <c r="G225" i="10"/>
  <c r="G1130" i="10"/>
  <c r="G1012" i="10"/>
  <c r="G1119" i="10"/>
  <c r="E1630" i="10"/>
  <c r="G524" i="10"/>
  <c r="G1144" i="10"/>
  <c r="G2007" i="10"/>
  <c r="F728" i="10"/>
  <c r="E124" i="10"/>
  <c r="G2413" i="10"/>
  <c r="H278" i="10"/>
  <c r="F40" i="10"/>
  <c r="E2240" i="10"/>
  <c r="G127" i="10"/>
  <c r="E778" i="10"/>
  <c r="E2272" i="10"/>
  <c r="G2430" i="10"/>
  <c r="G1683" i="10"/>
  <c r="E1840" i="10"/>
  <c r="F1859" i="10"/>
  <c r="G1342" i="10"/>
  <c r="E430" i="10"/>
  <c r="H965" i="10"/>
  <c r="H1091" i="10"/>
  <c r="G1579" i="10"/>
  <c r="G1023" i="10"/>
  <c r="F2162" i="10"/>
  <c r="H850" i="10"/>
  <c r="H274" i="10"/>
  <c r="H2061" i="10"/>
  <c r="E158" i="10"/>
  <c r="G2238" i="10"/>
  <c r="G2385" i="10"/>
  <c r="E1379" i="10"/>
  <c r="G687" i="10"/>
  <c r="G676" i="10"/>
  <c r="F287" i="10"/>
  <c r="E2269" i="10"/>
  <c r="F2054" i="10"/>
  <c r="H2154" i="10"/>
  <c r="G944" i="10"/>
  <c r="E2165" i="10"/>
  <c r="G1425" i="10"/>
  <c r="G584" i="10"/>
  <c r="G1941" i="10"/>
  <c r="H2027" i="10"/>
  <c r="E1341" i="10"/>
  <c r="E585" i="10"/>
  <c r="H241" i="10"/>
  <c r="G2286" i="10"/>
  <c r="E722" i="10"/>
  <c r="G1559" i="10"/>
  <c r="G1240" i="10"/>
  <c r="E1557" i="10"/>
  <c r="H973" i="10"/>
  <c r="G1386" i="10"/>
  <c r="G363" i="10"/>
  <c r="H1866" i="10"/>
  <c r="G579" i="10"/>
  <c r="H1778" i="10"/>
  <c r="H1763" i="10"/>
  <c r="G1971" i="10"/>
  <c r="G381" i="10"/>
  <c r="G844" i="10"/>
  <c r="E2005" i="10"/>
  <c r="G2171" i="10"/>
  <c r="H1021" i="10"/>
  <c r="F1131" i="10"/>
  <c r="H2753" i="10"/>
  <c r="H62" i="10"/>
  <c r="F1356" i="10"/>
  <c r="E1439" i="10"/>
  <c r="G2648" i="10"/>
  <c r="E151" i="10"/>
  <c r="E2448" i="10"/>
  <c r="H1373" i="10"/>
  <c r="G971" i="10"/>
  <c r="G2363" i="10"/>
  <c r="E2473" i="10"/>
  <c r="H2171" i="10"/>
  <c r="H1248" i="10"/>
  <c r="F1331" i="10"/>
  <c r="H637" i="10"/>
  <c r="E2608" i="10"/>
  <c r="E2760" i="10"/>
  <c r="G959" i="10"/>
  <c r="H2440" i="10"/>
  <c r="H1616" i="10"/>
  <c r="F704" i="10"/>
  <c r="H1057" i="10"/>
  <c r="F775" i="10"/>
  <c r="G1009" i="10"/>
  <c r="F2356" i="10"/>
  <c r="F2078" i="10"/>
  <c r="E2157" i="10"/>
  <c r="E2606" i="10"/>
  <c r="H669" i="10"/>
  <c r="G207" i="10"/>
  <c r="G2228" i="10"/>
  <c r="H574" i="10"/>
  <c r="E1354" i="10"/>
  <c r="G1140" i="10"/>
  <c r="E1664" i="10"/>
  <c r="H767" i="10"/>
  <c r="E1055" i="10"/>
  <c r="H1964" i="10"/>
  <c r="H2435" i="10"/>
  <c r="G2709" i="10"/>
  <c r="G2114" i="10"/>
  <c r="E1128" i="10"/>
  <c r="G2631" i="10"/>
  <c r="H1906" i="10"/>
  <c r="G178" i="10"/>
  <c r="E2427" i="10"/>
  <c r="E1482" i="10"/>
  <c r="F2287" i="10"/>
  <c r="G1036" i="10"/>
  <c r="H1264" i="10"/>
  <c r="E930" i="10"/>
  <c r="H2308" i="10"/>
  <c r="G242" i="10"/>
  <c r="F988" i="10"/>
  <c r="F1563" i="10"/>
  <c r="E1679" i="10"/>
  <c r="H962" i="10"/>
  <c r="E837" i="10"/>
  <c r="E2785" i="10"/>
  <c r="H2251" i="10"/>
  <c r="E1974" i="10"/>
  <c r="G1737" i="10"/>
  <c r="H1649" i="10"/>
  <c r="H136" i="10"/>
  <c r="G1177" i="10"/>
  <c r="G884" i="10"/>
  <c r="G821" i="10"/>
  <c r="G1258" i="10"/>
  <c r="H448" i="10"/>
  <c r="G2055" i="10"/>
  <c r="E2650" i="10"/>
  <c r="G1775" i="10"/>
  <c r="G620" i="10"/>
  <c r="H2724" i="10"/>
  <c r="E642" i="10"/>
  <c r="E1665" i="10"/>
  <c r="E1486" i="10"/>
  <c r="E1233" i="10"/>
  <c r="H50" i="10"/>
  <c r="E828" i="10"/>
  <c r="H776" i="10"/>
  <c r="E575" i="10"/>
  <c r="G1780" i="10"/>
  <c r="E1481" i="10"/>
  <c r="H620" i="10"/>
  <c r="G1438" i="10"/>
  <c r="E1211" i="10"/>
  <c r="H1327" i="10"/>
  <c r="E927" i="10"/>
  <c r="F1392" i="10"/>
  <c r="H1882" i="10"/>
  <c r="G2583" i="10"/>
  <c r="H945" i="10"/>
  <c r="E1721" i="10"/>
  <c r="G1105" i="10"/>
  <c r="H885" i="10"/>
  <c r="E2226" i="10"/>
  <c r="E1867" i="10"/>
  <c r="H205" i="10"/>
  <c r="E1422" i="10"/>
  <c r="F1316" i="10"/>
  <c r="H423" i="10"/>
  <c r="G1710" i="10"/>
  <c r="G331" i="10"/>
  <c r="H25" i="10"/>
  <c r="H668" i="10"/>
  <c r="F1766" i="10"/>
  <c r="G1665" i="10"/>
  <c r="E664" i="10"/>
  <c r="G2790" i="10"/>
  <c r="G1148" i="10"/>
  <c r="I1148" i="10" s="1"/>
  <c r="H724" i="10"/>
  <c r="G2029" i="10"/>
  <c r="E958" i="10"/>
  <c r="H1754" i="10"/>
  <c r="E787" i="10"/>
  <c r="H841" i="10"/>
  <c r="H35" i="10"/>
  <c r="F1062" i="10"/>
  <c r="G1884" i="10"/>
  <c r="G807" i="10"/>
  <c r="E338" i="10"/>
  <c r="G206" i="10"/>
  <c r="G149" i="10"/>
  <c r="E1591" i="10"/>
  <c r="H1235" i="10"/>
  <c r="E490" i="10"/>
  <c r="H1033" i="10"/>
  <c r="F1359" i="10"/>
  <c r="E1288" i="10"/>
  <c r="E2343" i="10"/>
  <c r="G321" i="10"/>
  <c r="F1947" i="10"/>
  <c r="G804" i="10"/>
  <c r="H764" i="10"/>
  <c r="F1569" i="10"/>
  <c r="H442" i="10"/>
  <c r="G891" i="10"/>
  <c r="H624" i="10"/>
  <c r="F1687" i="10"/>
  <c r="F1525" i="10"/>
  <c r="H1325" i="10"/>
  <c r="H2280" i="10"/>
  <c r="H1723" i="10"/>
  <c r="F1555" i="10"/>
  <c r="F416" i="10"/>
  <c r="H510" i="10"/>
  <c r="E1454" i="10"/>
  <c r="G1758" i="10"/>
  <c r="G730" i="10"/>
  <c r="E878" i="10"/>
  <c r="H1956" i="10"/>
  <c r="G2589" i="10"/>
  <c r="G480" i="10"/>
  <c r="E2568" i="10"/>
  <c r="E663" i="10"/>
  <c r="E2121" i="10"/>
  <c r="G1266" i="10"/>
  <c r="H2033" i="10"/>
  <c r="G320" i="10"/>
  <c r="E1558" i="10"/>
  <c r="F1746" i="10"/>
  <c r="G2258" i="10"/>
  <c r="E873" i="10"/>
  <c r="H1439" i="10"/>
  <c r="E2156" i="10"/>
  <c r="E1791" i="10"/>
  <c r="G1075" i="10"/>
  <c r="G761" i="10"/>
  <c r="G2186" i="10"/>
  <c r="H1905" i="10"/>
  <c r="G2344" i="10"/>
  <c r="E60" i="10"/>
  <c r="H1426" i="10"/>
  <c r="H186" i="10"/>
  <c r="E2628" i="10"/>
  <c r="H2276" i="10"/>
  <c r="G541" i="10"/>
  <c r="G130" i="10"/>
  <c r="E2143" i="10"/>
  <c r="H49" i="10"/>
  <c r="H2186" i="10"/>
  <c r="H2566" i="10"/>
  <c r="E2378" i="10"/>
  <c r="E1364" i="10"/>
  <c r="G1751" i="10"/>
  <c r="G2059" i="10"/>
  <c r="H617" i="10"/>
  <c r="G416" i="10"/>
  <c r="E123" i="10"/>
  <c r="G85" i="10"/>
  <c r="G354" i="10"/>
  <c r="G441" i="10"/>
  <c r="G2322" i="10"/>
  <c r="G2323" i="10"/>
  <c r="E1976" i="10"/>
  <c r="F2504" i="10"/>
  <c r="G2685" i="10"/>
  <c r="E1604" i="10"/>
  <c r="E1505" i="10"/>
  <c r="H1307" i="10"/>
  <c r="E435" i="10"/>
  <c r="G2472" i="10"/>
  <c r="E2287" i="10"/>
  <c r="H230" i="10"/>
  <c r="H2252" i="10"/>
  <c r="G349" i="10"/>
  <c r="G564" i="10"/>
  <c r="I564" i="10" s="1"/>
  <c r="H353" i="10"/>
  <c r="H1864" i="10"/>
  <c r="F1992" i="10"/>
  <c r="H1548" i="10"/>
  <c r="E1238" i="10"/>
  <c r="G458" i="10"/>
  <c r="H2034" i="10"/>
  <c r="G160" i="10"/>
  <c r="G2533" i="10"/>
  <c r="G2464" i="10"/>
  <c r="G1817" i="10"/>
  <c r="H359" i="10"/>
  <c r="E911" i="10"/>
  <c r="G1989" i="10"/>
  <c r="G2152" i="10"/>
  <c r="E2056" i="10"/>
  <c r="F2331" i="10"/>
  <c r="H1429" i="10"/>
  <c r="E2235" i="10"/>
  <c r="H1167" i="10"/>
  <c r="H2041" i="10"/>
  <c r="E982" i="10"/>
  <c r="G666" i="10"/>
  <c r="H1821" i="10"/>
  <c r="G1045" i="10"/>
  <c r="H1319" i="10"/>
  <c r="E677" i="10"/>
  <c r="G76" i="10"/>
  <c r="H2630" i="10"/>
  <c r="H2130" i="10"/>
  <c r="E1487" i="10"/>
  <c r="H1377" i="10"/>
  <c r="H726" i="10"/>
  <c r="E2320" i="10"/>
  <c r="G2454" i="10"/>
  <c r="H2170" i="10"/>
  <c r="E210" i="10"/>
  <c r="E1386" i="10"/>
  <c r="G1931" i="10"/>
  <c r="E1873" i="10"/>
  <c r="G1126" i="10"/>
  <c r="E450" i="10"/>
  <c r="E2120" i="10"/>
  <c r="G30" i="10"/>
  <c r="F804" i="10"/>
  <c r="F1251" i="10"/>
  <c r="E178" i="10"/>
  <c r="G12" i="10"/>
  <c r="H336" i="10"/>
  <c r="G1779" i="10"/>
  <c r="F1946" i="10"/>
  <c r="H743" i="10"/>
  <c r="F1659" i="10"/>
  <c r="G335" i="10"/>
  <c r="I335" i="10" s="1"/>
  <c r="E442" i="10"/>
  <c r="G1280" i="10"/>
  <c r="H1937" i="10"/>
  <c r="E1921" i="10"/>
  <c r="G460" i="10"/>
  <c r="E1419" i="10"/>
  <c r="E1040" i="10"/>
  <c r="H81" i="10"/>
  <c r="G1752" i="10"/>
  <c r="H1082" i="10"/>
  <c r="H1140" i="10"/>
  <c r="G249" i="10"/>
  <c r="H1366" i="10"/>
  <c r="G2335" i="10"/>
  <c r="E939" i="10"/>
  <c r="G2423" i="10"/>
  <c r="G622" i="10"/>
  <c r="G1125" i="10"/>
  <c r="E461" i="10"/>
  <c r="H2169" i="10"/>
  <c r="E373" i="10"/>
  <c r="E907" i="10"/>
  <c r="E1751" i="10"/>
  <c r="G705" i="10"/>
  <c r="H650" i="10"/>
  <c r="F1478" i="10"/>
  <c r="G1090" i="10"/>
  <c r="H1836" i="10"/>
  <c r="G257" i="10"/>
  <c r="H2174" i="10"/>
  <c r="G787" i="10"/>
  <c r="H2056" i="10"/>
  <c r="E536" i="10"/>
  <c r="G809" i="10"/>
  <c r="H2419" i="10"/>
  <c r="G558" i="10"/>
  <c r="F1962" i="10"/>
  <c r="G2372" i="10"/>
  <c r="H658" i="10"/>
  <c r="E2620" i="10"/>
  <c r="G528" i="10"/>
  <c r="E2181" i="10"/>
  <c r="H950" i="10"/>
  <c r="E172" i="10"/>
  <c r="H1561" i="10"/>
  <c r="E1078" i="10"/>
  <c r="G1429" i="10"/>
  <c r="G2435" i="10"/>
  <c r="F469" i="10"/>
  <c r="E1031" i="10"/>
  <c r="G2354" i="10"/>
  <c r="G918" i="10"/>
  <c r="H1883" i="10"/>
  <c r="E2325" i="10"/>
  <c r="H2483" i="10"/>
  <c r="H2479" i="10"/>
  <c r="G2039" i="10"/>
  <c r="E2160" i="10"/>
  <c r="E920" i="10"/>
  <c r="H659" i="10"/>
  <c r="E668" i="10"/>
  <c r="H232" i="10"/>
  <c r="G1204" i="10"/>
  <c r="H855" i="10"/>
  <c r="H860" i="10"/>
  <c r="F840" i="10"/>
  <c r="E2565" i="10"/>
  <c r="E2154" i="10"/>
  <c r="G2030" i="10"/>
  <c r="E1257" i="10"/>
  <c r="H169" i="10"/>
  <c r="H646" i="10"/>
  <c r="E1154" i="10"/>
  <c r="H2259" i="10"/>
  <c r="G1469" i="10"/>
  <c r="G2714" i="10"/>
  <c r="G246" i="10"/>
  <c r="E1778" i="10"/>
  <c r="E1566" i="10"/>
  <c r="G285" i="10"/>
  <c r="H577" i="10"/>
  <c r="E882" i="10"/>
  <c r="H1943" i="10"/>
  <c r="F1547" i="10"/>
  <c r="E1722" i="10"/>
  <c r="E2223" i="10"/>
  <c r="E1319" i="10"/>
  <c r="E1320" i="10"/>
  <c r="H2454" i="10"/>
  <c r="F2256" i="10"/>
  <c r="G507" i="10"/>
  <c r="F962" i="10"/>
  <c r="H1547" i="10"/>
  <c r="G1037" i="10"/>
  <c r="E2482" i="10"/>
  <c r="H484" i="10"/>
  <c r="G1158" i="10"/>
  <c r="F1204" i="10"/>
  <c r="E1936" i="10"/>
  <c r="E1806" i="10"/>
  <c r="H1040" i="10"/>
  <c r="G1905" i="10"/>
  <c r="H2482" i="10"/>
  <c r="G1205" i="10"/>
  <c r="G1966" i="10"/>
  <c r="G2439" i="10"/>
  <c r="E1842" i="10"/>
  <c r="H2506" i="10"/>
  <c r="G177" i="10"/>
  <c r="G2167" i="10"/>
  <c r="G1424" i="10"/>
  <c r="F1063" i="10"/>
  <c r="G1289" i="10"/>
  <c r="I1289" i="10" s="1"/>
  <c r="E924" i="10"/>
  <c r="G1270" i="10"/>
  <c r="G2361" i="10"/>
  <c r="G1058" i="10"/>
  <c r="E440" i="10"/>
  <c r="G2275" i="10"/>
  <c r="H1938" i="10"/>
  <c r="G636" i="10"/>
  <c r="H289" i="10"/>
  <c r="H2629" i="10"/>
  <c r="E2256" i="10"/>
  <c r="H319" i="10"/>
  <c r="F1791" i="10"/>
  <c r="E2134" i="10"/>
  <c r="G1753" i="10"/>
  <c r="H365" i="10"/>
  <c r="E463" i="10"/>
  <c r="F340" i="10"/>
  <c r="F2237" i="10"/>
  <c r="E1938" i="10"/>
  <c r="G1057" i="10"/>
  <c r="G1360" i="10"/>
  <c r="F1472" i="10"/>
  <c r="G2575" i="10"/>
  <c r="H1543" i="10"/>
  <c r="H1417" i="10"/>
  <c r="G1253" i="10"/>
  <c r="H1326" i="10"/>
  <c r="E314" i="10"/>
  <c r="G332" i="10"/>
  <c r="H357" i="10"/>
  <c r="H242" i="10"/>
  <c r="E1710" i="10"/>
  <c r="G1364" i="10"/>
  <c r="E913" i="10"/>
  <c r="G1956" i="10"/>
  <c r="F672" i="10"/>
  <c r="F37" i="10"/>
  <c r="F1728" i="10"/>
  <c r="G1629" i="10"/>
  <c r="F656" i="10"/>
  <c r="G2410" i="10"/>
  <c r="H104" i="10"/>
  <c r="G544" i="10"/>
  <c r="G1741" i="10"/>
  <c r="F547" i="10"/>
  <c r="G855" i="10"/>
  <c r="H133" i="10"/>
  <c r="G805" i="10"/>
  <c r="F834" i="10"/>
  <c r="G2187" i="10"/>
  <c r="E1555" i="10"/>
  <c r="H2253" i="10"/>
  <c r="F1672" i="10"/>
  <c r="F2359" i="10"/>
  <c r="E113" i="10"/>
  <c r="E1586" i="10"/>
  <c r="H439" i="10"/>
  <c r="H1869" i="10"/>
  <c r="F1540" i="10"/>
  <c r="H882" i="10"/>
  <c r="H852" i="10"/>
  <c r="E1981" i="10"/>
  <c r="G1421" i="10"/>
  <c r="F1462" i="10"/>
  <c r="F578" i="10"/>
  <c r="H2167" i="10"/>
  <c r="F2434" i="10"/>
  <c r="G728" i="10"/>
  <c r="E2345" i="10"/>
  <c r="G2418" i="10"/>
  <c r="G727" i="10"/>
  <c r="H1776" i="10"/>
  <c r="F2259" i="10"/>
  <c r="H1986" i="10"/>
  <c r="E1813" i="10"/>
  <c r="F1450" i="10"/>
  <c r="E1142" i="10"/>
  <c r="F455" i="10"/>
  <c r="E1572" i="10"/>
  <c r="E2081" i="10"/>
  <c r="E1537" i="10"/>
  <c r="G2243" i="10"/>
  <c r="H729" i="10"/>
  <c r="F1191" i="10"/>
  <c r="E2476" i="10"/>
  <c r="G340" i="10"/>
  <c r="F1763" i="10"/>
  <c r="E2485" i="10"/>
  <c r="E604" i="10"/>
  <c r="F1669" i="10"/>
  <c r="E855" i="10"/>
  <c r="E1820" i="10"/>
  <c r="G1016" i="10"/>
  <c r="G1861" i="10"/>
  <c r="E2233" i="10"/>
  <c r="E389" i="10"/>
  <c r="E1261" i="10"/>
  <c r="H2443" i="10"/>
  <c r="F137" i="10"/>
  <c r="G390" i="10"/>
  <c r="E2149" i="10"/>
  <c r="E2516" i="10"/>
  <c r="E415" i="10"/>
  <c r="G2044" i="10"/>
  <c r="G18" i="10"/>
  <c r="G655" i="10"/>
  <c r="E621" i="10"/>
  <c r="H1665" i="10"/>
  <c r="H2468" i="10"/>
  <c r="G2120" i="10"/>
  <c r="G972" i="10"/>
  <c r="G566" i="10"/>
  <c r="H1305" i="10"/>
  <c r="E1020" i="10"/>
  <c r="F778" i="10"/>
  <c r="G633" i="10"/>
  <c r="H1265" i="10"/>
  <c r="E326" i="10"/>
  <c r="E1769" i="10"/>
  <c r="E2019" i="10"/>
  <c r="G764" i="10"/>
  <c r="H52" i="10"/>
  <c r="E1863" i="10"/>
  <c r="G1343" i="10"/>
  <c r="E985" i="10"/>
  <c r="F1372" i="10"/>
  <c r="H2632" i="10"/>
  <c r="G2073" i="10"/>
  <c r="H80" i="10"/>
  <c r="E729" i="10"/>
  <c r="F1428" i="10"/>
  <c r="H1963" i="10"/>
  <c r="E1929" i="10"/>
  <c r="E235" i="10"/>
  <c r="H11" i="10"/>
  <c r="G2647" i="10"/>
  <c r="E951" i="10"/>
  <c r="H887" i="10"/>
  <c r="H286" i="10"/>
  <c r="H1786" i="10"/>
  <c r="G683" i="10"/>
  <c r="G1537" i="10"/>
  <c r="G1070" i="10"/>
  <c r="H1734" i="10"/>
  <c r="H1170" i="10"/>
  <c r="G1347" i="10"/>
  <c r="E107" i="10"/>
  <c r="G2066" i="10"/>
  <c r="G120" i="10"/>
  <c r="E576" i="10"/>
  <c r="G1679" i="10"/>
  <c r="G1122" i="10"/>
  <c r="H1832" i="10"/>
  <c r="H328" i="10"/>
  <c r="H2053" i="10"/>
  <c r="G751" i="10"/>
  <c r="H1051" i="10"/>
  <c r="F462" i="10"/>
  <c r="H687" i="10"/>
  <c r="H1339" i="10"/>
  <c r="F1892" i="10"/>
  <c r="E1550" i="10"/>
  <c r="E1369" i="10"/>
  <c r="G713" i="10"/>
  <c r="E284" i="10"/>
  <c r="H987" i="10"/>
  <c r="G421" i="10"/>
  <c r="G1650" i="10"/>
  <c r="G1281" i="10"/>
  <c r="E1909" i="10"/>
  <c r="E2085" i="10"/>
  <c r="H1145" i="10"/>
  <c r="G2421" i="10"/>
  <c r="H582" i="10"/>
  <c r="G1822" i="10"/>
  <c r="E2071" i="10"/>
  <c r="E2280" i="10"/>
  <c r="H1587" i="10"/>
  <c r="E581" i="10"/>
  <c r="E1886" i="10"/>
  <c r="F2040" i="10"/>
  <c r="E2773" i="10"/>
  <c r="E365" i="10"/>
  <c r="F959" i="10"/>
  <c r="H1669" i="10"/>
  <c r="G1456" i="10"/>
  <c r="E1528" i="10"/>
  <c r="H1034" i="10"/>
  <c r="E1236" i="10"/>
  <c r="G1685" i="10"/>
  <c r="G921" i="10"/>
  <c r="H159" i="10"/>
  <c r="G1433" i="10"/>
  <c r="H457" i="10"/>
  <c r="G182" i="10"/>
  <c r="E2279" i="10"/>
  <c r="G1162" i="10"/>
  <c r="G1760" i="10"/>
  <c r="H571" i="10"/>
  <c r="H2518" i="10"/>
  <c r="G142" i="10"/>
  <c r="E1516" i="10"/>
  <c r="E1861" i="10"/>
  <c r="E2180" i="10"/>
  <c r="H1940" i="10"/>
  <c r="H2120" i="10"/>
  <c r="E2040" i="10"/>
  <c r="H2353" i="10"/>
  <c r="G375" i="10"/>
  <c r="E2231" i="10"/>
  <c r="H178" i="10"/>
  <c r="H1664" i="10"/>
  <c r="E118" i="10"/>
  <c r="G258" i="10"/>
  <c r="G2369" i="10"/>
  <c r="E628" i="10"/>
  <c r="E1725" i="10"/>
  <c r="E1922" i="10"/>
  <c r="H859" i="10"/>
  <c r="F1931" i="10"/>
  <c r="G1375" i="10"/>
  <c r="F1847" i="10"/>
  <c r="G932" i="10"/>
  <c r="H60" i="10"/>
  <c r="E779" i="10"/>
  <c r="H1768" i="10"/>
  <c r="G631" i="10"/>
  <c r="G1141" i="10"/>
  <c r="H2117" i="10"/>
  <c r="G1487" i="10"/>
  <c r="F1972" i="10"/>
  <c r="H1531" i="10"/>
  <c r="G525" i="10"/>
  <c r="G1757" i="10"/>
  <c r="G2244" i="10"/>
  <c r="G2089" i="10"/>
  <c r="E1376" i="10"/>
  <c r="E750" i="10"/>
  <c r="E2292" i="10"/>
  <c r="H1575" i="10"/>
  <c r="H2081" i="10"/>
  <c r="F175" i="10"/>
  <c r="E345" i="10"/>
  <c r="G2062" i="10"/>
  <c r="G863" i="10"/>
  <c r="H1125" i="10"/>
  <c r="E776" i="10"/>
  <c r="E233" i="10"/>
  <c r="G625" i="10"/>
  <c r="G1420" i="10"/>
  <c r="H471" i="10"/>
  <c r="G1886" i="10"/>
  <c r="E533" i="10"/>
  <c r="E2029" i="10"/>
  <c r="F850" i="10"/>
  <c r="G2036" i="10"/>
  <c r="F1640" i="10"/>
  <c r="G739" i="10"/>
  <c r="E2105" i="10"/>
  <c r="G2219" i="10"/>
  <c r="F1656" i="10"/>
  <c r="F1225" i="10"/>
  <c r="E1321" i="10"/>
  <c r="E329" i="10"/>
  <c r="E831" i="10"/>
  <c r="E632" i="10"/>
  <c r="G933" i="10"/>
  <c r="G857" i="10"/>
  <c r="G818" i="10"/>
  <c r="E1759" i="10"/>
  <c r="H2256" i="10"/>
  <c r="H1652" i="10"/>
  <c r="G1659" i="10"/>
  <c r="E1787" i="10"/>
  <c r="H34" i="10"/>
  <c r="G1555" i="10"/>
  <c r="H1892" i="10"/>
  <c r="H2222" i="10"/>
  <c r="H273" i="10"/>
  <c r="E1323" i="10"/>
  <c r="G935" i="10"/>
  <c r="E2341" i="10"/>
  <c r="H1855" i="10"/>
  <c r="G559" i="10"/>
  <c r="G886" i="10"/>
  <c r="G2590" i="10"/>
  <c r="H172" i="10"/>
  <c r="E1460" i="10"/>
  <c r="G1735" i="10"/>
  <c r="E425" i="10"/>
  <c r="H1679" i="10"/>
  <c r="F1256" i="10"/>
  <c r="H1925" i="10"/>
  <c r="E269" i="10"/>
  <c r="E281" i="10"/>
  <c r="E734" i="10"/>
  <c r="E304" i="10"/>
  <c r="H1362" i="10"/>
  <c r="G2752" i="10"/>
  <c r="I2752" i="10" s="1"/>
  <c r="F488" i="10"/>
  <c r="H1475" i="10"/>
  <c r="H5" i="10"/>
  <c r="G736" i="10"/>
  <c r="H1639" i="10"/>
  <c r="G1376" i="10"/>
  <c r="E368" i="10"/>
  <c r="H1912" i="10"/>
  <c r="H1789" i="10"/>
  <c r="E1918" i="10"/>
  <c r="H2339" i="10"/>
  <c r="H2185" i="10"/>
  <c r="H631" i="10"/>
  <c r="G1666" i="10"/>
  <c r="G924" i="10"/>
  <c r="F2466" i="10"/>
  <c r="G328" i="10"/>
  <c r="H1375" i="10"/>
  <c r="H1356" i="10"/>
  <c r="G569" i="10"/>
  <c r="G277" i="10"/>
  <c r="E1075" i="10"/>
  <c r="G1876" i="10"/>
  <c r="F28" i="10"/>
  <c r="E1931" i="10"/>
  <c r="G1083" i="10"/>
  <c r="H943" i="10"/>
  <c r="E765" i="10"/>
  <c r="H2565" i="10"/>
  <c r="H2612" i="10"/>
  <c r="G1736" i="10"/>
  <c r="E1032" i="10"/>
  <c r="H2617" i="10"/>
  <c r="H2173" i="10"/>
  <c r="G2241" i="10"/>
  <c r="H354" i="10"/>
  <c r="H1630" i="10"/>
  <c r="H84" i="10"/>
  <c r="H2124" i="10"/>
  <c r="G1575" i="10"/>
  <c r="E789" i="10"/>
  <c r="G389" i="10"/>
  <c r="G752" i="10"/>
  <c r="G977" i="10"/>
  <c r="G1638" i="10"/>
  <c r="E2364" i="10"/>
  <c r="E910" i="10"/>
  <c r="H656" i="10"/>
  <c r="G2628" i="10"/>
  <c r="F934" i="10"/>
  <c r="G2458" i="10"/>
  <c r="G1272" i="10"/>
  <c r="H1620" i="10"/>
  <c r="H1873" i="10"/>
  <c r="G1053" i="10"/>
  <c r="E972" i="10"/>
  <c r="H2043" i="10"/>
  <c r="H280" i="10"/>
  <c r="E871" i="10"/>
  <c r="G2220" i="10"/>
  <c r="H2116" i="10"/>
  <c r="F943" i="10"/>
  <c r="E1087" i="10"/>
  <c r="G955" i="10"/>
  <c r="E334" i="10"/>
  <c r="F1366" i="10"/>
  <c r="H2333" i="10"/>
  <c r="G2239" i="10"/>
  <c r="H1184" i="10"/>
  <c r="E311" i="10"/>
  <c r="G662" i="10"/>
  <c r="G856" i="10"/>
  <c r="G2067" i="10"/>
  <c r="E2344" i="10"/>
  <c r="G1783" i="10"/>
  <c r="F2051" i="10"/>
  <c r="E1166" i="10"/>
  <c r="F156" i="10"/>
  <c r="E2356" i="10"/>
  <c r="H2456" i="10"/>
  <c r="F1459" i="10"/>
  <c r="G1856" i="10"/>
  <c r="H2240" i="10"/>
  <c r="G433" i="10"/>
  <c r="H2485" i="10"/>
  <c r="G1571" i="10"/>
  <c r="H1927" i="10"/>
  <c r="E462" i="10"/>
  <c r="H1471" i="10"/>
  <c r="E275" i="10"/>
  <c r="E583" i="10"/>
  <c r="E1362" i="10"/>
  <c r="G1226" i="10"/>
  <c r="H1173" i="10"/>
  <c r="E1538" i="10"/>
  <c r="E34" i="10"/>
  <c r="E261" i="10"/>
  <c r="F2459" i="10"/>
  <c r="G1586" i="10"/>
  <c r="G1028" i="10"/>
  <c r="H2016" i="10"/>
  <c r="E1758" i="10"/>
  <c r="F2669" i="10"/>
  <c r="G1339" i="10"/>
  <c r="G2357" i="10"/>
  <c r="G1153" i="10"/>
  <c r="H2155" i="10"/>
  <c r="E817" i="10"/>
  <c r="F1240" i="10"/>
  <c r="E2687" i="10"/>
  <c r="E455" i="10"/>
  <c r="H1935" i="10"/>
  <c r="H2178" i="10"/>
  <c r="G271" i="10"/>
  <c r="H1584" i="10"/>
  <c r="G411" i="10"/>
  <c r="H2312" i="10"/>
  <c r="H544" i="10"/>
  <c r="G1924" i="10"/>
  <c r="E257" i="10"/>
  <c r="H737" i="10"/>
  <c r="G280" i="10"/>
  <c r="G775" i="10"/>
  <c r="H2052" i="10"/>
  <c r="E766" i="10"/>
  <c r="E2282" i="10"/>
  <c r="H763" i="10"/>
  <c r="H2172" i="10"/>
  <c r="E534" i="10"/>
  <c r="H1066" i="10"/>
  <c r="E2781" i="10"/>
  <c r="H2072" i="10"/>
  <c r="G1769" i="10"/>
  <c r="H1845" i="10"/>
  <c r="H618" i="10"/>
  <c r="G562" i="10"/>
  <c r="G853" i="10"/>
  <c r="G1123" i="10"/>
  <c r="G2105" i="10"/>
  <c r="G139" i="10"/>
  <c r="H30" i="10"/>
  <c r="G2072" i="10"/>
  <c r="F1863" i="10"/>
  <c r="H542" i="10"/>
  <c r="E2447" i="10"/>
  <c r="G185" i="10"/>
  <c r="F1537" i="10"/>
  <c r="E2176" i="10"/>
  <c r="E2145" i="10"/>
  <c r="H1560" i="10"/>
  <c r="E2661" i="10"/>
  <c r="G59" i="10"/>
  <c r="E1742" i="10"/>
  <c r="E2505" i="10"/>
  <c r="H1322" i="10"/>
  <c r="H183" i="10"/>
  <c r="E1771" i="10"/>
  <c r="E1950" i="10"/>
  <c r="E477" i="10"/>
  <c r="G1705" i="10"/>
  <c r="H1158" i="10"/>
  <c r="F2156" i="10"/>
  <c r="H2126" i="10"/>
  <c r="H790" i="10"/>
  <c r="E762" i="10"/>
  <c r="E1904" i="10"/>
  <c r="E1524" i="10"/>
  <c r="G1073" i="10"/>
  <c r="H1461" i="10"/>
  <c r="G308" i="10"/>
  <c r="H639" i="10"/>
  <c r="G1448" i="10"/>
  <c r="G2249" i="10"/>
  <c r="G2407" i="10"/>
  <c r="G2691" i="10"/>
  <c r="F1837" i="10"/>
  <c r="E1504" i="10"/>
  <c r="G885" i="10"/>
  <c r="E1170" i="10"/>
  <c r="G1528" i="10"/>
  <c r="H1971" i="10"/>
  <c r="G652" i="10"/>
  <c r="H828" i="10"/>
  <c r="G486" i="10"/>
  <c r="G270" i="10"/>
  <c r="E950" i="10"/>
  <c r="E2351" i="10"/>
  <c r="H1085" i="10"/>
  <c r="G2042" i="10"/>
  <c r="F2278" i="10"/>
  <c r="F356" i="10"/>
  <c r="F1747" i="10"/>
  <c r="G607" i="10"/>
  <c r="G1831" i="10"/>
  <c r="G1127" i="10"/>
  <c r="G938" i="10"/>
  <c r="F1304" i="10"/>
  <c r="G2427" i="10"/>
  <c r="G232" i="10"/>
  <c r="G2560" i="10"/>
  <c r="G2705" i="10"/>
  <c r="H1661" i="10"/>
  <c r="F1156" i="10"/>
  <c r="F2604" i="10"/>
  <c r="F387" i="10"/>
  <c r="F240" i="10"/>
  <c r="H14" i="10"/>
  <c r="H760" i="10"/>
  <c r="G351" i="10"/>
  <c r="F2292" i="10"/>
  <c r="F66" i="10"/>
  <c r="G2451" i="10"/>
  <c r="H436" i="10"/>
  <c r="F159" i="10"/>
  <c r="H2570" i="10"/>
  <c r="E1510" i="10"/>
  <c r="G1981" i="10"/>
  <c r="E427" i="10"/>
  <c r="H447" i="10"/>
  <c r="G2710" i="10"/>
  <c r="H2262" i="10"/>
  <c r="F816" i="10"/>
  <c r="F1446" i="10"/>
  <c r="E1234" i="10"/>
  <c r="H1139" i="10"/>
  <c r="G45" i="10"/>
  <c r="G1561" i="10"/>
  <c r="E938" i="10"/>
  <c r="H783" i="10"/>
  <c r="H653" i="10"/>
  <c r="E1945" i="10"/>
  <c r="F1087" i="10"/>
  <c r="G172" i="10"/>
  <c r="H666" i="10"/>
  <c r="G1968" i="10"/>
  <c r="H2376" i="10"/>
  <c r="F1625" i="10"/>
  <c r="G1576" i="10"/>
  <c r="I1576" i="10" s="1"/>
  <c r="E1169" i="10"/>
  <c r="G1436" i="10"/>
  <c r="E2611" i="10"/>
  <c r="H2018" i="10"/>
  <c r="H1368" i="10"/>
  <c r="E1255" i="10"/>
  <c r="E1657" i="10"/>
  <c r="F2656" i="10"/>
  <c r="H1122" i="10"/>
  <c r="H344" i="10"/>
  <c r="H1491" i="10"/>
  <c r="H1029" i="10"/>
  <c r="E1365" i="10"/>
  <c r="G360" i="10"/>
  <c r="E678" i="10"/>
  <c r="H1636" i="10"/>
  <c r="E2067" i="10"/>
  <c r="H704" i="10"/>
  <c r="H91" i="10"/>
  <c r="H2031" i="10"/>
  <c r="E1231" i="10"/>
  <c r="G268" i="10"/>
  <c r="G1034" i="10"/>
  <c r="G28" i="10"/>
  <c r="E471" i="10"/>
  <c r="H830" i="10"/>
  <c r="H190" i="10"/>
  <c r="E43" i="10"/>
  <c r="F369" i="10"/>
  <c r="F228" i="10"/>
  <c r="H2608" i="10"/>
  <c r="E369" i="10"/>
  <c r="H314" i="10"/>
  <c r="H686" i="10"/>
  <c r="E1027" i="10"/>
  <c r="F291" i="10"/>
  <c r="E1830" i="10"/>
  <c r="E2651" i="10"/>
  <c r="G824" i="10"/>
  <c r="E1545" i="10"/>
  <c r="H751" i="10"/>
  <c r="F725" i="10"/>
  <c r="H2070" i="10"/>
  <c r="H1275" i="10"/>
  <c r="E1404" i="10"/>
  <c r="G2224" i="10"/>
  <c r="H1062" i="10"/>
  <c r="E21" i="10"/>
  <c r="G1052" i="10"/>
  <c r="E2645" i="10"/>
  <c r="G1835" i="10"/>
  <c r="F1275" i="10"/>
  <c r="E2164" i="10"/>
  <c r="E429" i="10"/>
  <c r="E1445" i="10"/>
  <c r="E1353" i="10"/>
  <c r="G1082" i="10"/>
  <c r="G1262" i="10"/>
  <c r="G1950" i="10"/>
  <c r="G1243" i="10"/>
  <c r="G2347" i="10"/>
  <c r="H1175" i="10"/>
  <c r="G1319" i="10"/>
  <c r="H2255" i="10"/>
  <c r="H162" i="10"/>
  <c r="E2358" i="10"/>
  <c r="G561" i="10"/>
  <c r="G1427" i="10"/>
  <c r="H535" i="10"/>
  <c r="G1019" i="10"/>
  <c r="H2368" i="10"/>
  <c r="E940" i="10"/>
  <c r="G866" i="10"/>
  <c r="E1367" i="10"/>
  <c r="E2259" i="10"/>
  <c r="H1369" i="10"/>
  <c r="E1639" i="10"/>
  <c r="G552" i="10"/>
  <c r="E1435" i="10"/>
  <c r="G2746" i="10"/>
  <c r="E1862" i="10"/>
  <c r="G515" i="10"/>
  <c r="E1317" i="10"/>
  <c r="G845" i="10"/>
  <c r="H1370" i="10"/>
  <c r="G422" i="10"/>
  <c r="F1666" i="10"/>
  <c r="F1743" i="10"/>
  <c r="H325" i="10"/>
  <c r="G217" i="10"/>
  <c r="F2137" i="10"/>
  <c r="H257" i="10"/>
  <c r="E832" i="10"/>
  <c r="G2175" i="10"/>
  <c r="G1562" i="10"/>
  <c r="F59" i="10"/>
  <c r="H450" i="10"/>
  <c r="E1144" i="10"/>
  <c r="F531" i="10"/>
  <c r="E1016" i="10"/>
  <c r="F1069" i="10"/>
  <c r="G629" i="10"/>
  <c r="H989" i="10"/>
  <c r="H1350" i="10"/>
  <c r="H1886" i="10"/>
  <c r="E79" i="10"/>
  <c r="H352" i="10"/>
  <c r="G1568" i="10"/>
  <c r="E1934" i="10"/>
  <c r="E556" i="10"/>
  <c r="E541" i="10"/>
  <c r="H2415" i="10"/>
  <c r="E2547" i="10"/>
  <c r="F1854" i="10"/>
  <c r="E2187" i="10"/>
  <c r="E1854" i="10"/>
  <c r="G582" i="10"/>
  <c r="G1809" i="10"/>
  <c r="E279" i="10"/>
  <c r="H2029" i="10"/>
  <c r="E211" i="10"/>
  <c r="H2355" i="10"/>
  <c r="H1524" i="10"/>
  <c r="H1913" i="10"/>
  <c r="H2184" i="10"/>
  <c r="H2334" i="10"/>
  <c r="E528" i="10"/>
  <c r="H786" i="10"/>
  <c r="E858" i="10"/>
  <c r="G2529" i="10"/>
  <c r="H1747" i="10"/>
  <c r="F2588" i="10"/>
  <c r="E2335" i="10"/>
  <c r="G1970" i="10"/>
  <c r="G2456" i="10"/>
  <c r="H187" i="10"/>
  <c r="H161" i="10"/>
  <c r="F1175" i="10"/>
  <c r="H2129" i="10"/>
  <c r="E2618" i="10"/>
  <c r="E1841" i="10"/>
  <c r="E508" i="10"/>
  <c r="E1607" i="10"/>
  <c r="E2471" i="10"/>
  <c r="F2146" i="10"/>
  <c r="G2326" i="10"/>
  <c r="G784" i="10"/>
  <c r="E2276" i="10"/>
  <c r="E1220" i="10"/>
  <c r="E456" i="10"/>
  <c r="G720" i="10"/>
  <c r="G377" i="10"/>
  <c r="G719" i="10"/>
  <c r="G1239" i="10"/>
  <c r="H1341" i="10"/>
  <c r="H2429" i="10"/>
  <c r="H1269" i="10"/>
  <c r="E620" i="10"/>
  <c r="E1915" i="10"/>
  <c r="E836" i="10"/>
  <c r="G2140" i="10"/>
  <c r="E2445" i="10"/>
  <c r="H738" i="10"/>
  <c r="H2125" i="10"/>
  <c r="E1289" i="10"/>
  <c r="G1444" i="10"/>
  <c r="G379" i="10"/>
  <c r="G2383" i="10"/>
  <c r="H2249" i="10"/>
  <c r="G537" i="10"/>
  <c r="G1742" i="10"/>
  <c r="H2245" i="10"/>
  <c r="G877" i="10"/>
  <c r="E2317" i="10"/>
  <c r="G2339" i="10"/>
  <c r="H584" i="10"/>
  <c r="F1963" i="10"/>
  <c r="H2266" i="10"/>
  <c r="H667" i="10"/>
  <c r="G661" i="10"/>
  <c r="F1272" i="10"/>
  <c r="E933" i="10"/>
  <c r="H575" i="10"/>
  <c r="H1142" i="10"/>
  <c r="G408" i="10"/>
  <c r="E1661" i="10"/>
  <c r="G1675" i="10"/>
  <c r="E1064" i="10"/>
  <c r="H2406" i="10"/>
  <c r="G2353" i="10"/>
  <c r="G362" i="10"/>
  <c r="F2375" i="10"/>
  <c r="F655" i="10"/>
  <c r="G834" i="10"/>
  <c r="H660" i="10"/>
  <c r="G2332" i="10"/>
  <c r="H2590" i="10"/>
  <c r="G440" i="10"/>
  <c r="G545" i="10"/>
  <c r="E1070" i="10"/>
  <c r="F2469" i="10"/>
  <c r="H969" i="10"/>
  <c r="E443" i="10"/>
  <c r="G407" i="10"/>
  <c r="G274" i="10"/>
  <c r="E145" i="10"/>
  <c r="E226" i="10"/>
  <c r="G2683" i="10"/>
  <c r="G1546" i="10"/>
  <c r="E45" i="10"/>
  <c r="G1350" i="10"/>
  <c r="G969" i="10"/>
  <c r="H59" i="10"/>
  <c r="H944" i="10"/>
  <c r="G709" i="10"/>
  <c r="H585" i="10"/>
  <c r="G773" i="10"/>
  <c r="F669" i="10"/>
  <c r="G2680" i="10"/>
  <c r="E1331" i="10"/>
  <c r="E1138" i="10"/>
  <c r="F1534" i="10"/>
  <c r="F2254" i="10"/>
  <c r="E731" i="10"/>
  <c r="H1976" i="10"/>
  <c r="G1851" i="10"/>
  <c r="G1474" i="10"/>
  <c r="E1939" i="10"/>
  <c r="E2266" i="10"/>
  <c r="H2123" i="10"/>
  <c r="E1324" i="10"/>
  <c r="F351" i="10"/>
  <c r="G2477" i="10"/>
  <c r="E2490" i="10"/>
  <c r="E143" i="10"/>
  <c r="E1351" i="10"/>
  <c r="G1627" i="10"/>
  <c r="H2329" i="10"/>
  <c r="G2035" i="10"/>
  <c r="I2035" i="10" s="1"/>
  <c r="E209" i="10"/>
  <c r="E1723" i="10"/>
  <c r="H2404" i="10"/>
  <c r="G2237" i="10"/>
  <c r="H2281" i="10"/>
  <c r="G1674" i="10"/>
  <c r="H1544" i="10"/>
  <c r="F250" i="10"/>
  <c r="G222" i="10"/>
  <c r="E2439" i="10"/>
  <c r="G473" i="10"/>
  <c r="H216" i="10"/>
  <c r="H1165" i="10"/>
  <c r="G1642" i="10"/>
  <c r="H1653" i="10"/>
  <c r="H1672" i="10"/>
  <c r="G1468" i="10"/>
  <c r="E704" i="10"/>
  <c r="H1752" i="10"/>
  <c r="F1287" i="10"/>
  <c r="E2171" i="10"/>
  <c r="H960" i="10"/>
  <c r="E337" i="10"/>
  <c r="G240" i="10"/>
  <c r="H2335" i="10"/>
  <c r="E378" i="10"/>
  <c r="E482" i="10"/>
  <c r="G153" i="10"/>
  <c r="G1250" i="10"/>
  <c r="H1719" i="10"/>
  <c r="G778" i="10"/>
  <c r="E2725" i="10"/>
  <c r="G1588" i="10"/>
  <c r="G1920" i="10"/>
  <c r="F2662" i="10"/>
  <c r="G1359" i="10"/>
  <c r="G1356" i="10"/>
  <c r="E922" i="10"/>
  <c r="H1148" i="10"/>
  <c r="E77" i="10"/>
  <c r="E2524" i="10"/>
  <c r="H240" i="10"/>
  <c r="G83" i="10"/>
  <c r="E653" i="10"/>
  <c r="H1404" i="10"/>
  <c r="E743" i="10"/>
  <c r="G1774" i="10"/>
  <c r="G2652" i="10"/>
  <c r="H1055" i="10"/>
  <c r="G1043" i="10"/>
  <c r="E571" i="10"/>
  <c r="G2045" i="10"/>
  <c r="E2456" i="10"/>
  <c r="H412" i="10"/>
  <c r="H2035" i="10"/>
  <c r="G26" i="10"/>
  <c r="E117" i="10"/>
  <c r="E660" i="10"/>
  <c r="E1452" i="10"/>
  <c r="E2477" i="10"/>
  <c r="E2372" i="10"/>
  <c r="E2060" i="10"/>
  <c r="H883" i="10"/>
  <c r="H974" i="10"/>
  <c r="F125" i="10"/>
  <c r="G1849" i="10"/>
  <c r="H1985" i="10"/>
  <c r="H1336" i="10"/>
  <c r="E1518" i="10"/>
  <c r="E553" i="10"/>
  <c r="G1076" i="10"/>
  <c r="E2474" i="10"/>
  <c r="E1334" i="10"/>
  <c r="H63" i="10"/>
  <c r="E371" i="10"/>
  <c r="G1544" i="10"/>
  <c r="E2257" i="10"/>
  <c r="E1858" i="10"/>
  <c r="F366" i="10"/>
  <c r="G1967" i="10"/>
  <c r="I1967" i="10" s="1"/>
  <c r="E132" i="10"/>
  <c r="G865" i="10"/>
  <c r="E1627" i="10"/>
  <c r="E2348" i="10"/>
  <c r="G916" i="10"/>
  <c r="H927" i="10"/>
  <c r="E2018" i="10"/>
  <c r="H2234" i="10"/>
  <c r="H1852" i="10"/>
  <c r="H1650" i="10"/>
  <c r="E1711" i="10"/>
  <c r="G1560" i="10"/>
  <c r="G227" i="10"/>
  <c r="E153" i="10"/>
  <c r="H522" i="10"/>
  <c r="H2182" i="10"/>
  <c r="G2112" i="10"/>
  <c r="E2433" i="10"/>
  <c r="G950" i="10"/>
  <c r="G1958" i="10"/>
  <c r="E374" i="10"/>
  <c r="G1844" i="10"/>
  <c r="E1634" i="10"/>
  <c r="G634" i="10"/>
  <c r="E2148" i="10"/>
  <c r="F966" i="10"/>
  <c r="H1272" i="10"/>
  <c r="F1072" i="10"/>
  <c r="F2163" i="10"/>
  <c r="E2089" i="10"/>
  <c r="E923" i="10"/>
  <c r="H1862" i="10"/>
  <c r="H1773" i="10"/>
  <c r="G1176" i="10"/>
  <c r="H1566" i="10"/>
  <c r="G1363" i="10"/>
  <c r="H307" i="10"/>
  <c r="H2678" i="10"/>
  <c r="G1380" i="10"/>
  <c r="E2361" i="10"/>
  <c r="G2755" i="10"/>
  <c r="G1218" i="10"/>
  <c r="E1225" i="10"/>
  <c r="F372" i="10"/>
  <c r="H417" i="10"/>
  <c r="G1852" i="10"/>
  <c r="H1530" i="10"/>
  <c r="E1623" i="10"/>
  <c r="H2227" i="10"/>
  <c r="G2037" i="10"/>
  <c r="H1105" i="10"/>
  <c r="E532" i="10"/>
  <c r="G1909" i="10"/>
  <c r="E355" i="10"/>
  <c r="F746" i="10"/>
  <c r="E1735" i="10"/>
  <c r="G371" i="10"/>
  <c r="G628" i="10"/>
  <c r="E167" i="10"/>
  <c r="H1911" i="10"/>
  <c r="H715" i="10"/>
  <c r="G1117" i="10"/>
  <c r="E977" i="10"/>
  <c r="E1662" i="10"/>
  <c r="H1434" i="10"/>
  <c r="H1717" i="10"/>
  <c r="G1865" i="10"/>
  <c r="G1078" i="10"/>
  <c r="G372" i="10"/>
  <c r="E190" i="10"/>
  <c r="G1224" i="10"/>
  <c r="G1061" i="10"/>
  <c r="H1220" i="10"/>
  <c r="E2720" i="10"/>
  <c r="F2446" i="10"/>
  <c r="E169" i="10"/>
  <c r="E2318" i="10"/>
  <c r="H1161" i="10"/>
  <c r="H191" i="10"/>
  <c r="G830" i="10"/>
  <c r="E2787" i="10"/>
  <c r="H968" i="10"/>
  <c r="H836" i="10"/>
  <c r="E2218" i="10"/>
  <c r="G732" i="10"/>
  <c r="G1842" i="10"/>
  <c r="E1325" i="10"/>
  <c r="F269" i="10"/>
  <c r="E935" i="10"/>
  <c r="G2065" i="10"/>
  <c r="H536" i="10"/>
  <c r="E40" i="10"/>
  <c r="F163" i="10"/>
  <c r="H1556" i="10"/>
  <c r="G1635" i="10"/>
  <c r="H1609" i="10"/>
  <c r="F1169" i="10"/>
  <c r="E2159" i="10"/>
  <c r="G1611" i="10"/>
  <c r="E1073" i="10"/>
  <c r="G2250" i="10"/>
  <c r="H1780" i="10"/>
  <c r="H1236" i="10"/>
  <c r="H21" i="10"/>
  <c r="H638" i="10"/>
  <c r="E1456" i="10"/>
  <c r="E1724" i="10"/>
  <c r="E1184" i="10"/>
  <c r="E569" i="10"/>
  <c r="H983" i="10"/>
  <c r="G264" i="10"/>
  <c r="G231" i="10"/>
  <c r="H1348" i="10"/>
  <c r="E1311" i="10"/>
  <c r="H141" i="10"/>
  <c r="G34" i="10"/>
  <c r="G563" i="10"/>
  <c r="H1187" i="10"/>
  <c r="H2686" i="10"/>
  <c r="E2174" i="10"/>
  <c r="H1190" i="10"/>
  <c r="H1618" i="10"/>
  <c r="F1151" i="10"/>
  <c r="G517" i="10"/>
  <c r="G961" i="10"/>
  <c r="G581" i="10"/>
  <c r="G626" i="10"/>
  <c r="E220" i="10"/>
  <c r="G2604" i="10"/>
  <c r="H880" i="10"/>
  <c r="H332" i="10"/>
  <c r="E1110" i="10"/>
  <c r="H247" i="10"/>
  <c r="H1766" i="10"/>
  <c r="F2328" i="10"/>
  <c r="E652" i="10"/>
  <c r="H18" i="10"/>
  <c r="G2554" i="10"/>
  <c r="G2422" i="10"/>
  <c r="H1877" i="10"/>
  <c r="E1186" i="10"/>
  <c r="H2019" i="10"/>
  <c r="H1245" i="10"/>
  <c r="G291" i="10"/>
  <c r="E1050" i="10"/>
  <c r="H1743" i="10"/>
  <c r="H1826" i="10"/>
  <c r="E1520" i="10"/>
  <c r="G980" i="10"/>
  <c r="H2175" i="10"/>
  <c r="H821" i="10"/>
  <c r="E357" i="10"/>
  <c r="E1659" i="10"/>
  <c r="F931" i="10"/>
  <c r="H1519" i="10"/>
  <c r="H168" i="10"/>
  <c r="E1978" i="10"/>
  <c r="G1985" i="10"/>
  <c r="E2115" i="10"/>
  <c r="F878" i="10"/>
  <c r="G2061" i="10"/>
  <c r="E781" i="10"/>
  <c r="E1235" i="10"/>
  <c r="H622" i="10"/>
  <c r="H916" i="10"/>
  <c r="G2329" i="10"/>
  <c r="F1434" i="10"/>
  <c r="E822" i="10"/>
  <c r="E2217" i="10"/>
  <c r="E2723" i="10"/>
  <c r="H1383" i="10"/>
  <c r="E1160" i="10"/>
  <c r="G1934" i="10"/>
  <c r="G2742" i="10"/>
  <c r="H318" i="10"/>
  <c r="G2165" i="10"/>
  <c r="F2388" i="10"/>
  <c r="E2737" i="10"/>
  <c r="G1137" i="10"/>
  <c r="G2390" i="10"/>
  <c r="E1423" i="10"/>
  <c r="G1313" i="10"/>
  <c r="E676" i="10"/>
  <c r="G2574" i="10"/>
  <c r="E833" i="10"/>
  <c r="H120" i="10"/>
  <c r="H2119" i="10"/>
  <c r="F534" i="10"/>
  <c r="H529" i="10"/>
  <c r="H1691" i="10"/>
  <c r="G870" i="10"/>
  <c r="G2320" i="10"/>
  <c r="G1092" i="10"/>
  <c r="G1875" i="10"/>
  <c r="H1020" i="10"/>
  <c r="E854" i="10"/>
  <c r="E1527" i="10"/>
  <c r="E1838" i="10"/>
  <c r="E181" i="10"/>
  <c r="H2066" i="10"/>
  <c r="E1248" i="10"/>
  <c r="G2012" i="10"/>
  <c r="H43" i="10"/>
  <c r="H1038" i="10"/>
  <c r="G114" i="10"/>
  <c r="H1853" i="10"/>
  <c r="H176" i="10"/>
  <c r="H1705" i="10"/>
  <c r="G2160" i="10"/>
  <c r="E2515" i="10"/>
  <c r="H1654" i="10"/>
  <c r="E459" i="10"/>
  <c r="F2404" i="10"/>
  <c r="E80" i="10"/>
  <c r="E320" i="10"/>
  <c r="G369" i="10"/>
  <c r="G2251" i="10"/>
  <c r="E423" i="10"/>
  <c r="E1148" i="10"/>
  <c r="E1809" i="10"/>
  <c r="H472" i="10"/>
  <c r="G162" i="10"/>
  <c r="H2626" i="10"/>
  <c r="E727" i="10"/>
  <c r="G766" i="10"/>
  <c r="E1641" i="10"/>
  <c r="E31" i="10"/>
  <c r="E963" i="10"/>
  <c r="G2645" i="10"/>
  <c r="E928" i="10"/>
  <c r="H1984" i="10"/>
  <c r="G1874" i="10"/>
  <c r="E2346" i="10"/>
  <c r="G516" i="10"/>
  <c r="E2188" i="10"/>
  <c r="E126" i="10"/>
  <c r="H1131" i="10"/>
  <c r="G2032" i="10"/>
  <c r="F772" i="10"/>
  <c r="F1969" i="10"/>
  <c r="G514" i="10"/>
  <c r="H243" i="10"/>
  <c r="H109" i="10"/>
  <c r="H1962" i="10"/>
  <c r="E1876" i="10"/>
  <c r="G2461" i="10"/>
  <c r="H1617" i="10"/>
  <c r="E839" i="10"/>
  <c r="F637" i="10"/>
  <c r="H2341" i="10"/>
  <c r="E1277" i="10"/>
  <c r="E2041" i="10"/>
  <c r="H1667" i="10"/>
  <c r="G2391" i="10"/>
  <c r="H1944" i="10"/>
  <c r="H167" i="10"/>
  <c r="E1088" i="10"/>
  <c r="G2018" i="10"/>
  <c r="H1680" i="10"/>
  <c r="H2731" i="10"/>
  <c r="G2138" i="10"/>
  <c r="H255" i="10"/>
  <c r="E2377" i="10"/>
  <c r="F1469" i="10"/>
  <c r="H866" i="10"/>
  <c r="G1278" i="10"/>
  <c r="F72" i="10"/>
  <c r="F2369" i="10"/>
  <c r="F47" i="10"/>
  <c r="G1525" i="10"/>
  <c r="G1104" i="10"/>
  <c r="G1521" i="10"/>
  <c r="G2265" i="10"/>
  <c r="E420" i="10"/>
  <c r="G1936" i="10"/>
  <c r="E753" i="10"/>
  <c r="H1917" i="10"/>
  <c r="H1081" i="10"/>
  <c r="E962" i="10"/>
  <c r="G1344" i="10"/>
  <c r="G1816" i="10"/>
  <c r="E886" i="10"/>
  <c r="E1753" i="10"/>
  <c r="E353" i="10"/>
  <c r="E1732" i="10"/>
  <c r="E866" i="10"/>
  <c r="H2640" i="10"/>
  <c r="E647" i="10"/>
  <c r="H2582" i="10"/>
  <c r="H61" i="10"/>
  <c r="H1409" i="10"/>
  <c r="F1566" i="10"/>
  <c r="F940" i="10"/>
  <c r="E2274" i="10"/>
  <c r="E521" i="10"/>
  <c r="G233" i="10"/>
  <c r="H383" i="10"/>
  <c r="E2413" i="10"/>
  <c r="E1437" i="10"/>
  <c r="E1843" i="10"/>
  <c r="E1879" i="10"/>
  <c r="E2790" i="10"/>
  <c r="F1178" i="10"/>
  <c r="E1285" i="10"/>
  <c r="E1956" i="10"/>
  <c r="G2146" i="10"/>
  <c r="H2067" i="10"/>
  <c r="H970" i="10"/>
  <c r="H2139" i="10"/>
  <c r="G1325" i="10"/>
  <c r="G567" i="10"/>
  <c r="H256" i="10"/>
  <c r="E1451" i="10"/>
  <c r="F1166" i="10"/>
  <c r="E1926" i="10"/>
  <c r="F337" i="10"/>
  <c r="G951" i="10"/>
  <c r="G983" i="10"/>
  <c r="E627" i="10"/>
  <c r="H2330" i="10"/>
  <c r="H1149" i="10"/>
  <c r="E784" i="10"/>
  <c r="G361" i="10"/>
  <c r="G1139" i="10"/>
  <c r="E168" i="10"/>
  <c r="H2362" i="10"/>
  <c r="F392" i="10"/>
  <c r="E840" i="10"/>
  <c r="H1454" i="10"/>
  <c r="E630" i="10"/>
  <c r="E557" i="10"/>
  <c r="E2339" i="10"/>
  <c r="E2185" i="10"/>
  <c r="H1420" i="10"/>
  <c r="E1777" i="10"/>
  <c r="H1549" i="10"/>
  <c r="E2051" i="10"/>
  <c r="G1473" i="10"/>
  <c r="E2064" i="10"/>
  <c r="H1487" i="10"/>
  <c r="F2262" i="10"/>
  <c r="E1363" i="10"/>
  <c r="E2667" i="10"/>
  <c r="G2730" i="10"/>
  <c r="E127" i="10"/>
  <c r="E1681" i="10"/>
  <c r="G2023" i="10"/>
  <c r="E1168" i="10"/>
  <c r="H1027" i="10"/>
  <c r="H2028" i="10"/>
  <c r="G1651" i="10"/>
  <c r="E1018" i="10"/>
  <c r="E564" i="10"/>
  <c r="E2035" i="10"/>
  <c r="E421" i="10"/>
  <c r="H2462" i="10"/>
  <c r="E1141" i="10"/>
  <c r="H116" i="10"/>
  <c r="H1831" i="10"/>
  <c r="F1888" i="10"/>
  <c r="G543" i="10"/>
  <c r="G2038" i="10"/>
  <c r="H253" i="10"/>
  <c r="H2241" i="10"/>
  <c r="F1578" i="10"/>
  <c r="H1084" i="10"/>
  <c r="E1388" i="10"/>
  <c r="E434" i="10"/>
  <c r="F688" i="10"/>
  <c r="H1676" i="10"/>
  <c r="H1464" i="10"/>
  <c r="H589" i="10"/>
  <c r="H2585" i="10"/>
  <c r="H1861" i="10"/>
  <c r="G1230" i="10"/>
  <c r="F1647" i="10"/>
  <c r="E2062" i="10"/>
  <c r="H516" i="10"/>
  <c r="G1918" i="10"/>
  <c r="F169" i="10"/>
  <c r="H2230" i="10"/>
  <c r="H260" i="10"/>
  <c r="H868" i="10"/>
  <c r="G484" i="10"/>
  <c r="F987" i="10"/>
  <c r="F678" i="10"/>
  <c r="E458" i="10"/>
  <c r="E1079" i="10"/>
  <c r="F431" i="10"/>
  <c r="E1740" i="10"/>
  <c r="G169" i="10"/>
  <c r="G1442" i="10"/>
  <c r="H2649" i="10"/>
  <c r="E586" i="10"/>
  <c r="E687" i="10"/>
  <c r="G456" i="10"/>
  <c r="G874" i="10"/>
  <c r="H2238" i="10"/>
  <c r="H1681" i="10"/>
  <c r="E445" i="10"/>
  <c r="F2488" i="10"/>
  <c r="H2416" i="10"/>
  <c r="H223" i="10"/>
  <c r="F2334" i="10"/>
  <c r="G1064" i="10"/>
  <c r="G882" i="10"/>
  <c r="E1037" i="10"/>
  <c r="G1241" i="10"/>
  <c r="H1959" i="10"/>
  <c r="G1208" i="10"/>
  <c r="F362" i="10"/>
  <c r="H1638" i="10"/>
  <c r="F1869" i="10"/>
  <c r="G1275" i="10"/>
  <c r="H2051" i="10"/>
  <c r="G1807" i="10"/>
  <c r="E1965" i="10"/>
  <c r="G2327" i="10"/>
  <c r="G1864" i="10"/>
  <c r="E1455" i="10"/>
  <c r="H958" i="10"/>
  <c r="H754" i="10"/>
  <c r="H1774" i="10"/>
  <c r="H361" i="10"/>
  <c r="F2672" i="10"/>
  <c r="H517" i="10"/>
  <c r="H1133" i="10"/>
  <c r="G235" i="10"/>
  <c r="H2008" i="10"/>
  <c r="F1163" i="10"/>
  <c r="G964" i="10"/>
  <c r="E768" i="10"/>
  <c r="E1192" i="10"/>
  <c r="H877" i="10"/>
  <c r="E109" i="10"/>
  <c r="E661" i="10"/>
  <c r="E1745" i="10"/>
  <c r="E869" i="10"/>
  <c r="G1721" i="10"/>
  <c r="G155" i="10"/>
  <c r="H2254" i="10"/>
  <c r="F1092" i="10"/>
  <c r="J1092" i="10" s="1"/>
  <c r="E757" i="10"/>
  <c r="H1769" i="10"/>
  <c r="H2316" i="10"/>
  <c r="H863" i="10"/>
  <c r="H1553" i="10"/>
  <c r="E2467" i="10"/>
  <c r="G1051" i="10"/>
  <c r="H1987" i="10"/>
  <c r="F1066" i="10"/>
  <c r="H1213" i="10"/>
  <c r="G1784" i="10"/>
  <c r="E814" i="10"/>
  <c r="E2554" i="10"/>
  <c r="H914" i="10"/>
  <c r="H362" i="10"/>
  <c r="H539" i="10"/>
  <c r="G347" i="10"/>
  <c r="E1853" i="10"/>
  <c r="E1720" i="10"/>
  <c r="H1114" i="10"/>
  <c r="E2066" i="10"/>
  <c r="E1181" i="10"/>
  <c r="G1839" i="10"/>
  <c r="G2392" i="10"/>
  <c r="G131" i="10"/>
  <c r="G745" i="10"/>
  <c r="H1459" i="10"/>
  <c r="G140" i="10"/>
  <c r="G1455" i="10"/>
  <c r="G1890" i="10"/>
  <c r="E946" i="10"/>
  <c r="F1447" i="10"/>
  <c r="F869" i="10"/>
  <c r="F1951" i="10"/>
  <c r="E1124" i="10"/>
  <c r="E619" i="10"/>
  <c r="E1833" i="10"/>
  <c r="E285" i="10"/>
  <c r="G987" i="10"/>
  <c r="G2090" i="10"/>
  <c r="G769" i="10"/>
  <c r="E971" i="10"/>
  <c r="G2424" i="10"/>
  <c r="G1063" i="10"/>
  <c r="H182" i="10"/>
  <c r="G157" i="10"/>
  <c r="H838" i="10"/>
  <c r="E1077" i="10"/>
  <c r="E1157" i="10"/>
  <c r="E745" i="10"/>
  <c r="H935" i="10"/>
  <c r="H2062" i="10"/>
  <c r="G2060" i="10"/>
  <c r="G1260" i="10"/>
  <c r="E2241" i="10"/>
  <c r="H2328" i="10"/>
  <c r="E2263" i="10"/>
  <c r="E225" i="10"/>
  <c r="E1573" i="10"/>
  <c r="E1821" i="10"/>
  <c r="E1827" i="10"/>
  <c r="F1788" i="10"/>
  <c r="E2486" i="10"/>
  <c r="H691" i="10"/>
  <c r="E243" i="10"/>
  <c r="G1531" i="10"/>
  <c r="G2558" i="10"/>
  <c r="H1087" i="10"/>
  <c r="F1988" i="10"/>
  <c r="E1113" i="10"/>
  <c r="E2668" i="10"/>
  <c r="E616" i="10"/>
  <c r="E1914" i="10"/>
  <c r="F475" i="10"/>
  <c r="H1805" i="10"/>
  <c r="H2358" i="10"/>
  <c r="H1210" i="10"/>
  <c r="G2254" i="10"/>
  <c r="H214" i="10"/>
  <c r="G2236" i="10"/>
  <c r="H1748" i="10"/>
  <c r="G930" i="10"/>
  <c r="F2362" i="10"/>
  <c r="E965" i="10"/>
  <c r="E177" i="10"/>
  <c r="G46" i="10"/>
  <c r="H2784" i="10"/>
  <c r="E2613" i="10"/>
  <c r="H781" i="10"/>
  <c r="G435" i="10"/>
  <c r="G1761" i="10"/>
  <c r="E176" i="10"/>
  <c r="H490" i="10"/>
  <c r="E2748" i="10"/>
  <c r="F555" i="10"/>
  <c r="H1671" i="10"/>
  <c r="H128" i="10"/>
  <c r="H2528" i="10"/>
  <c r="H239" i="10"/>
  <c r="H1720" i="10"/>
  <c r="H717" i="10"/>
  <c r="G180" i="10"/>
  <c r="G646" i="10"/>
  <c r="F43" i="10"/>
  <c r="G975" i="10"/>
  <c r="H269" i="10"/>
  <c r="G1682" i="10"/>
  <c r="H2071" i="10"/>
  <c r="G353" i="10"/>
  <c r="H145" i="10"/>
  <c r="H1045" i="10"/>
  <c r="F740" i="10"/>
  <c r="H716" i="10"/>
  <c r="F2091" i="10"/>
  <c r="F2063" i="10"/>
  <c r="G2017" i="10"/>
  <c r="G2676" i="10"/>
  <c r="G1385" i="10"/>
  <c r="G189" i="10"/>
  <c r="I189" i="10" s="1"/>
  <c r="E1430" i="10"/>
  <c r="G2576" i="10"/>
  <c r="H957" i="10"/>
  <c r="G1645" i="10"/>
  <c r="E2465" i="10"/>
  <c r="H2168" i="10"/>
  <c r="E2735" i="10"/>
  <c r="G2378" i="10"/>
  <c r="G1479" i="10"/>
  <c r="G167" i="10"/>
  <c r="G2380" i="10"/>
  <c r="F2737" i="10"/>
  <c r="H422" i="10"/>
  <c r="E2523" i="10"/>
  <c r="G21" i="10"/>
  <c r="G614" i="10"/>
  <c r="G2543" i="10"/>
  <c r="E1106" i="10"/>
  <c r="G1718" i="10"/>
  <c r="E605" i="10"/>
  <c r="H1168" i="10"/>
  <c r="E433" i="10"/>
  <c r="H1181" i="10"/>
  <c r="G556" i="10"/>
  <c r="E1676" i="10"/>
  <c r="E1810" i="10"/>
  <c r="E316" i="10"/>
  <c r="H1274" i="10"/>
  <c r="H2410" i="10"/>
  <c r="G1585" i="10"/>
  <c r="H227" i="10"/>
  <c r="E2118" i="10"/>
  <c r="H679" i="10"/>
  <c r="E2556" i="10"/>
  <c r="H2578" i="10"/>
  <c r="H1991" i="10"/>
  <c r="G2425" i="10"/>
  <c r="H228" i="10"/>
  <c r="G43" i="10"/>
  <c r="E2168" i="10"/>
  <c r="G741" i="10"/>
  <c r="E1062" i="10"/>
  <c r="G2031" i="10"/>
  <c r="E1282" i="10"/>
  <c r="E1768" i="10"/>
  <c r="E464" i="10"/>
  <c r="F2728" i="10"/>
  <c r="H2422" i="10"/>
  <c r="G1381" i="10"/>
  <c r="H1771" i="10"/>
  <c r="H1554" i="10"/>
  <c r="H1586" i="10"/>
  <c r="H418" i="10"/>
  <c r="E1441" i="10"/>
  <c r="H1262" i="10"/>
  <c r="G2259" i="10"/>
  <c r="H1225" i="10"/>
  <c r="H1359" i="10"/>
  <c r="E84" i="10"/>
  <c r="E1083" i="10"/>
  <c r="H252" i="10"/>
  <c r="E953" i="10"/>
  <c r="F375" i="10"/>
  <c r="E2330" i="10"/>
  <c r="G107" i="10"/>
  <c r="E1991" i="10"/>
  <c r="H306" i="10"/>
  <c r="H1178" i="10"/>
  <c r="H629" i="10"/>
  <c r="F1228" i="10"/>
  <c r="E1155" i="10"/>
  <c r="F1463" i="10"/>
  <c r="H1942" i="10"/>
  <c r="E1872" i="10"/>
  <c r="H849" i="10"/>
  <c r="G2176" i="10"/>
  <c r="E1822" i="10"/>
  <c r="H26" i="10"/>
  <c r="H1783" i="10"/>
  <c r="G1810" i="10"/>
  <c r="F904" i="10"/>
  <c r="G67" i="10"/>
  <c r="G443" i="10"/>
  <c r="H2448" i="10"/>
  <c r="H1574" i="10"/>
  <c r="E932" i="10"/>
  <c r="E2435" i="10"/>
  <c r="G2455" i="10"/>
  <c r="G1887" i="10"/>
  <c r="F237" i="10"/>
  <c r="G2510" i="10"/>
  <c r="E2178" i="10"/>
  <c r="G2546" i="10"/>
  <c r="H1952" i="10"/>
  <c r="H188" i="10"/>
  <c r="G37" i="10"/>
  <c r="E551" i="10"/>
  <c r="H1049" i="10"/>
  <c r="H1240" i="10"/>
  <c r="G1165" i="10"/>
  <c r="G1133" i="10"/>
  <c r="E1281" i="10"/>
  <c r="G1566" i="10"/>
  <c r="F1843" i="10"/>
  <c r="E617" i="10"/>
  <c r="H1280" i="10"/>
  <c r="F846" i="10"/>
  <c r="G817" i="10"/>
  <c r="G774" i="10"/>
  <c r="H437" i="10"/>
  <c r="G188" i="10"/>
  <c r="F2740" i="10"/>
  <c r="E74" i="10"/>
  <c r="G68" i="10"/>
  <c r="E1933" i="10"/>
  <c r="H578" i="10"/>
  <c r="H2005" i="10"/>
  <c r="F25" i="10"/>
  <c r="G2414" i="10"/>
  <c r="H1711" i="10"/>
  <c r="E2224" i="10"/>
  <c r="E592" i="10"/>
  <c r="E2460" i="10"/>
  <c r="G1670" i="10"/>
  <c r="G1590" i="10"/>
  <c r="G91" i="10"/>
  <c r="H2260" i="10"/>
  <c r="H226" i="10"/>
  <c r="G1973" i="10"/>
  <c r="G1644" i="10"/>
  <c r="H673" i="10"/>
  <c r="E966" i="10"/>
  <c r="H284" i="10"/>
  <c r="G75" i="10"/>
  <c r="G1416" i="10"/>
  <c r="H1006" i="10"/>
  <c r="E674" i="10"/>
  <c r="G575" i="10"/>
  <c r="F437" i="10"/>
  <c r="E1714" i="10"/>
  <c r="H2759" i="10"/>
  <c r="G1529" i="10"/>
  <c r="G754" i="10"/>
  <c r="E1011" i="10"/>
  <c r="E1592" i="10"/>
  <c r="H1123" i="10"/>
  <c r="H1330" i="10"/>
  <c r="G1060" i="10"/>
  <c r="G1859" i="10"/>
  <c r="G19" i="10"/>
  <c r="H211" i="10"/>
  <c r="G1465" i="10"/>
  <c r="H1036" i="10"/>
  <c r="H1360" i="10"/>
  <c r="G2475" i="10"/>
  <c r="G1756" i="10"/>
  <c r="E47" i="10"/>
  <c r="H564" i="10"/>
  <c r="E2767" i="10"/>
  <c r="G1787" i="10"/>
  <c r="G536" i="10"/>
  <c r="E540" i="10"/>
  <c r="H1239" i="10"/>
  <c r="H1628" i="10"/>
  <c r="E807" i="10"/>
  <c r="E55" i="10"/>
  <c r="F1254" i="10"/>
  <c r="E1340" i="10"/>
  <c r="E1230" i="10"/>
  <c r="E1818" i="10"/>
  <c r="E2152" i="10"/>
  <c r="F1940" i="10"/>
  <c r="G437" i="10"/>
  <c r="E1276" i="10"/>
  <c r="G1781" i="10"/>
  <c r="G434" i="10"/>
  <c r="G788" i="10"/>
  <c r="G2434" i="10"/>
  <c r="E1774" i="10"/>
  <c r="H1822" i="10"/>
  <c r="H1565" i="10"/>
  <c r="H2463" i="10"/>
  <c r="E955" i="10"/>
  <c r="G1879" i="10"/>
  <c r="H2480" i="10"/>
  <c r="H757" i="10"/>
  <c r="E961" i="10"/>
  <c r="E2012" i="10"/>
  <c r="F2340" i="10"/>
  <c r="E624" i="10"/>
  <c r="H2459" i="10"/>
  <c r="F172" i="10"/>
  <c r="H1718" i="10"/>
  <c r="H1423" i="10"/>
  <c r="H1511" i="10"/>
  <c r="H979" i="10"/>
  <c r="G2374" i="10"/>
  <c r="G129" i="10"/>
  <c r="H2524" i="10"/>
  <c r="H1072" i="10"/>
  <c r="G1072" i="10"/>
  <c r="H2032" i="10"/>
  <c r="G2492" i="10"/>
  <c r="G1246" i="10"/>
  <c r="H2365" i="10"/>
  <c r="E327" i="10"/>
  <c r="E54" i="10"/>
  <c r="G1732" i="10"/>
  <c r="H663" i="10"/>
  <c r="H2790" i="10"/>
  <c r="F1454" i="10"/>
  <c r="H2180" i="10"/>
  <c r="E1343" i="10"/>
  <c r="G1504" i="10"/>
  <c r="G1986" i="10"/>
  <c r="H479" i="10"/>
  <c r="G2384" i="10"/>
  <c r="E2432" i="10"/>
  <c r="H1233" i="10"/>
  <c r="F2428" i="10"/>
  <c r="H2215" i="10"/>
  <c r="E2753" i="10"/>
  <c r="G2779" i="10"/>
  <c r="H262" i="10"/>
  <c r="E2405" i="10"/>
  <c r="H1137" i="10"/>
  <c r="H105" i="10"/>
  <c r="E805" i="10"/>
  <c r="H908" i="10"/>
  <c r="E1044" i="10"/>
  <c r="F1616" i="10"/>
  <c r="F556" i="10"/>
  <c r="G1443" i="10"/>
  <c r="E2470" i="10"/>
  <c r="F1956" i="10"/>
  <c r="H682" i="10"/>
  <c r="H155" i="10"/>
  <c r="G760" i="10"/>
  <c r="G1508" i="10"/>
  <c r="E1272" i="10"/>
  <c r="H2484" i="10"/>
  <c r="E952" i="10"/>
  <c r="H1929" i="10"/>
  <c r="G835" i="10"/>
  <c r="H1357" i="10"/>
  <c r="E409" i="10"/>
  <c r="H2458" i="10"/>
  <c r="H645" i="10"/>
  <c r="G330" i="10"/>
  <c r="H1663" i="10"/>
  <c r="G205" i="10"/>
  <c r="G928" i="10"/>
  <c r="H440" i="10"/>
  <c r="G1026" i="10"/>
  <c r="G1988" i="10"/>
  <c r="F2592" i="10"/>
  <c r="G2183" i="10"/>
  <c r="H755" i="10"/>
  <c r="E992" i="10"/>
  <c r="H2231" i="10"/>
  <c r="F1247" i="10"/>
  <c r="E705" i="10"/>
  <c r="E656" i="10"/>
  <c r="G1728" i="10"/>
  <c r="F666" i="10"/>
  <c r="E708" i="10"/>
  <c r="G1805" i="10"/>
  <c r="E1136" i="10"/>
  <c r="F1047" i="10"/>
  <c r="F1162" i="10"/>
  <c r="E881" i="10"/>
  <c r="G2689" i="10"/>
  <c r="F525" i="10"/>
  <c r="H1983" i="10"/>
  <c r="H1431" i="10"/>
  <c r="G756" i="10"/>
  <c r="E472" i="10"/>
  <c r="E343" i="10"/>
  <c r="H1246" i="10"/>
  <c r="E1116" i="10"/>
  <c r="E589" i="10"/>
  <c r="F2150" i="10"/>
  <c r="E29" i="10"/>
  <c r="E1844" i="10"/>
  <c r="H2557" i="10"/>
  <c r="E1067" i="10"/>
  <c r="G1712" i="10"/>
  <c r="H2476" i="10"/>
  <c r="F2216" i="10"/>
  <c r="H922" i="10"/>
  <c r="G1684" i="10"/>
  <c r="H2785" i="10"/>
  <c r="H117" i="10"/>
  <c r="H1745" i="10"/>
  <c r="H478" i="10"/>
  <c r="E289" i="10"/>
  <c r="F2272" i="10"/>
  <c r="E760" i="10"/>
  <c r="H139" i="10"/>
  <c r="G2467" i="10"/>
  <c r="E1828" i="10"/>
  <c r="H508" i="10"/>
  <c r="G2486" i="10"/>
  <c r="H358" i="10"/>
  <c r="F1456" i="10"/>
  <c r="G263" i="10"/>
  <c r="E936" i="10"/>
  <c r="E1270" i="10"/>
  <c r="E625" i="10"/>
  <c r="H1629" i="10"/>
  <c r="G639" i="10"/>
  <c r="E251" i="10"/>
  <c r="G2408" i="10"/>
  <c r="E1080" i="10"/>
  <c r="F459" i="10"/>
  <c r="G1535" i="10"/>
  <c r="E981" i="10"/>
  <c r="G914" i="10"/>
  <c r="H839" i="10"/>
  <c r="H1961" i="10"/>
  <c r="H452" i="10"/>
  <c r="G529" i="10"/>
  <c r="G2351" i="10"/>
  <c r="E2261" i="10"/>
  <c r="E1473" i="10"/>
  <c r="G1387" i="10"/>
  <c r="H858" i="10"/>
  <c r="E2388" i="10"/>
  <c r="E2336" i="10"/>
  <c r="F1592" i="10"/>
  <c r="E2204" i="10"/>
  <c r="H1226" i="10"/>
  <c r="E1826" i="10"/>
  <c r="E438" i="10"/>
  <c r="F4" i="10"/>
  <c r="H873" i="10"/>
  <c r="E1105" i="10"/>
  <c r="E370" i="10"/>
  <c r="G851" i="10"/>
  <c r="E823" i="10"/>
  <c r="H4" i="10"/>
  <c r="E35" i="10"/>
  <c r="H1216" i="10"/>
  <c r="G273" i="10"/>
  <c r="G325" i="10"/>
  <c r="H39" i="10"/>
  <c r="H31" i="10"/>
  <c r="E125" i="10"/>
  <c r="E1923" i="10"/>
  <c r="F1975" i="10"/>
  <c r="H82" i="10"/>
  <c r="E2273" i="10"/>
  <c r="G1179" i="10"/>
  <c r="F2451" i="10"/>
  <c r="G1329" i="10"/>
  <c r="G1919" i="10"/>
  <c r="H1535" i="10"/>
  <c r="E870" i="10"/>
  <c r="H2651" i="10"/>
  <c r="E726" i="10"/>
  <c r="G690" i="10"/>
  <c r="E2675" i="10"/>
  <c r="G134" i="10"/>
  <c r="E1674" i="10"/>
  <c r="H415" i="10"/>
  <c r="G738" i="10"/>
  <c r="I738" i="10" s="1"/>
  <c r="H347" i="10"/>
  <c r="E1158" i="10"/>
  <c r="G906" i="10"/>
  <c r="E1453" i="10"/>
  <c r="E223" i="10"/>
  <c r="G2172" i="10"/>
  <c r="E846" i="10"/>
  <c r="H680" i="10"/>
  <c r="H2263" i="10"/>
  <c r="G1238" i="10"/>
  <c r="E2436" i="10"/>
  <c r="G1869" i="10"/>
  <c r="H954" i="10"/>
  <c r="E578" i="10"/>
  <c r="E481" i="10"/>
  <c r="H2547" i="10"/>
  <c r="G2630" i="10"/>
  <c r="E717" i="10"/>
  <c r="H621" i="10"/>
  <c r="G967" i="10"/>
  <c r="G126" i="10"/>
  <c r="E1935" i="10"/>
  <c r="F2346" i="10"/>
  <c r="E2636" i="10"/>
  <c r="G871" i="10"/>
  <c r="E2072" i="10"/>
  <c r="G1952" i="10"/>
  <c r="G1891" i="10"/>
  <c r="G2164" i="10"/>
  <c r="G1833" i="10"/>
  <c r="G966" i="10"/>
  <c r="H2474" i="10"/>
  <c r="G1628" i="10"/>
  <c r="H174" i="10"/>
  <c r="H2221" i="10"/>
  <c r="G2288" i="10"/>
  <c r="G1185" i="10"/>
  <c r="E231" i="10"/>
  <c r="E2222" i="10"/>
  <c r="G2340" i="10"/>
  <c r="E919" i="10"/>
  <c r="G1625" i="10"/>
  <c r="G504" i="10"/>
  <c r="H56" i="10"/>
  <c r="E2591" i="10"/>
  <c r="G1188" i="10"/>
  <c r="H2432" i="10"/>
  <c r="G1445" i="10"/>
  <c r="H2142" i="10"/>
  <c r="H846" i="10"/>
  <c r="E2242" i="10"/>
  <c r="H1342" i="10"/>
  <c r="H730" i="10"/>
  <c r="H158" i="10"/>
  <c r="H2022" i="10"/>
  <c r="H1435" i="10"/>
  <c r="E1655" i="10"/>
  <c r="G219" i="10"/>
  <c r="G1828" i="10"/>
  <c r="G1545" i="10"/>
  <c r="H2342" i="10"/>
  <c r="G723" i="10"/>
  <c r="G1717" i="10"/>
  <c r="F1787" i="10"/>
  <c r="H568" i="10"/>
  <c r="G2525" i="10"/>
  <c r="H1731" i="10"/>
  <c r="H731" i="10"/>
  <c r="E964" i="10"/>
  <c r="H1759" i="10"/>
  <c r="G1470" i="10"/>
  <c r="H2233" i="10"/>
  <c r="G1121" i="10"/>
  <c r="E1754" i="10"/>
  <c r="H1432" i="10"/>
  <c r="H1947" i="10"/>
  <c r="E2215" i="10"/>
  <c r="H984" i="10"/>
  <c r="H1688" i="10"/>
  <c r="E1941" i="10"/>
  <c r="E2428" i="10"/>
  <c r="E2653" i="10"/>
  <c r="E1258" i="10"/>
  <c r="H2787" i="10"/>
  <c r="F2191" i="10"/>
  <c r="G2267" i="10"/>
  <c r="E2504" i="10"/>
  <c r="G1059" i="10"/>
  <c r="H1089" i="10"/>
  <c r="H1244" i="10"/>
  <c r="H2757" i="10"/>
  <c r="G1326" i="10"/>
  <c r="H263" i="10"/>
  <c r="E770" i="10"/>
  <c r="E1167" i="10"/>
  <c r="F2347" i="10"/>
  <c r="H2273" i="10"/>
  <c r="G1643" i="10"/>
  <c r="E406" i="10"/>
  <c r="G2230" i="10"/>
  <c r="H829" i="10"/>
  <c r="H2648" i="10"/>
  <c r="E1910" i="10"/>
  <c r="F328" i="10"/>
  <c r="F1034" i="10"/>
  <c r="F1025" i="10"/>
  <c r="G1649" i="10"/>
  <c r="G181" i="10"/>
  <c r="G2591" i="10"/>
  <c r="H1135" i="10"/>
  <c r="E1084" i="10"/>
  <c r="E1224" i="10"/>
  <c r="G2311" i="10"/>
  <c r="H2351" i="10"/>
  <c r="H173" i="10"/>
  <c r="E1405" i="10"/>
  <c r="H2427" i="10"/>
  <c r="H1881" i="10"/>
  <c r="F956" i="10"/>
  <c r="E457" i="10"/>
  <c r="E1731" i="10"/>
  <c r="G378" i="10"/>
  <c r="G1428" i="10"/>
  <c r="G118" i="10"/>
  <c r="G152" i="10"/>
  <c r="E2730" i="10"/>
  <c r="E2782" i="10"/>
  <c r="H1829" i="10"/>
  <c r="H451" i="10"/>
  <c r="H1615" i="10"/>
  <c r="E538" i="10"/>
  <c r="H184" i="10"/>
  <c r="H2277" i="10"/>
  <c r="E2028" i="10"/>
  <c r="H1570" i="10"/>
  <c r="E468" i="10"/>
  <c r="E1860" i="10"/>
  <c r="E1576" i="10"/>
  <c r="E1172" i="10"/>
  <c r="E2722" i="10"/>
  <c r="G250" i="10"/>
  <c r="F628" i="10"/>
  <c r="G1570" i="10"/>
  <c r="H2370" i="10"/>
  <c r="H2176" i="10"/>
  <c r="G2627" i="10"/>
  <c r="H976" i="10"/>
  <c r="G1558" i="10"/>
  <c r="H864" i="10"/>
  <c r="F537" i="10"/>
  <c r="E1123" i="10"/>
  <c r="G1980" i="10"/>
  <c r="E763" i="10"/>
  <c r="E2239" i="10"/>
  <c r="G560" i="10"/>
  <c r="G1459" i="10"/>
  <c r="E335" i="10"/>
  <c r="E1859" i="10"/>
  <c r="E2453" i="10"/>
  <c r="G542" i="10"/>
  <c r="E270" i="10"/>
  <c r="H511" i="10"/>
  <c r="E2443" i="10"/>
  <c r="F2343" i="10"/>
  <c r="G2056" i="10"/>
  <c r="G1352" i="10"/>
  <c r="H865" i="10"/>
  <c r="F616" i="10"/>
  <c r="G2083" i="10"/>
  <c r="E1839" i="10"/>
  <c r="G2545" i="10"/>
  <c r="E588" i="10"/>
  <c r="F1934" i="10"/>
  <c r="G128" i="10"/>
  <c r="H1624" i="10"/>
  <c r="H1132" i="10"/>
  <c r="G1715" i="10"/>
  <c r="G2582" i="10"/>
  <c r="H1844" i="10"/>
  <c r="G1244" i="10"/>
  <c r="G1540" i="10"/>
  <c r="H929" i="10"/>
  <c r="G425" i="10"/>
  <c r="H1528" i="10"/>
  <c r="H459" i="10"/>
  <c r="E1819" i="10"/>
  <c r="F1772" i="10"/>
  <c r="H906" i="10"/>
  <c r="E2478" i="10"/>
  <c r="H33" i="10"/>
  <c r="G605" i="10"/>
  <c r="G2009" i="10"/>
  <c r="H1010" i="10"/>
  <c r="E2414" i="10"/>
  <c r="G1530" i="10"/>
  <c r="G2345" i="10"/>
  <c r="H371" i="10"/>
  <c r="G1826" i="10"/>
  <c r="E2054" i="10"/>
  <c r="H1154" i="10"/>
  <c r="E1485" i="10"/>
  <c r="H1425" i="10"/>
  <c r="E2048" i="10"/>
  <c r="E2717" i="10"/>
  <c r="H1329" i="10"/>
  <c r="F2443" i="10"/>
  <c r="H2391" i="10"/>
  <c r="G1976" i="10"/>
  <c r="H2464" i="10"/>
  <c r="G2692" i="10"/>
  <c r="G2278" i="10"/>
  <c r="E1385" i="10"/>
  <c r="H777" i="10"/>
  <c r="F50" i="10"/>
  <c r="E579" i="10"/>
  <c r="F2169" i="10"/>
  <c r="G2283" i="10"/>
  <c r="H2460" i="10"/>
  <c r="H735" i="10"/>
  <c r="H331" i="10"/>
  <c r="H2451" i="10"/>
  <c r="H753" i="10"/>
  <c r="G1048" i="10"/>
  <c r="E1805" i="10"/>
  <c r="E325" i="10"/>
  <c r="G1681" i="10"/>
  <c r="G1727" i="10"/>
  <c r="G1015" i="10"/>
  <c r="F2559" i="10"/>
  <c r="F2031" i="10"/>
  <c r="E2286" i="10"/>
  <c r="G2514" i="10"/>
  <c r="H2278" i="10"/>
  <c r="G686" i="10"/>
  <c r="H1214" i="10"/>
  <c r="G414" i="10"/>
  <c r="H1255" i="10"/>
  <c r="G1020" i="10"/>
  <c r="H1926" i="10"/>
  <c r="G1388" i="10"/>
  <c r="H2039" i="10"/>
  <c r="G1492" i="10"/>
  <c r="H1340" i="10"/>
  <c r="G1050" i="10"/>
  <c r="E1556" i="10"/>
  <c r="E2017" i="10"/>
  <c r="H747" i="10"/>
  <c r="E1983" i="10"/>
  <c r="G1722" i="10"/>
  <c r="H1611" i="10"/>
  <c r="H525" i="10"/>
  <c r="G869" i="10"/>
  <c r="E217" i="10"/>
  <c r="G519" i="10"/>
  <c r="G780" i="10"/>
  <c r="G2566" i="10"/>
  <c r="G509" i="10"/>
  <c r="G2428" i="10"/>
  <c r="E561" i="10"/>
  <c r="G1422" i="10"/>
  <c r="H222" i="10"/>
  <c r="G2375" i="10"/>
  <c r="E38" i="10"/>
  <c r="E192" i="10"/>
  <c r="H2417" i="10"/>
  <c r="H1445" i="10"/>
  <c r="G79" i="10"/>
  <c r="H2742" i="10"/>
  <c r="G287" i="10"/>
  <c r="H722" i="10"/>
  <c r="E152" i="10"/>
  <c r="G2232" i="10"/>
  <c r="H648" i="10"/>
  <c r="E364" i="10"/>
  <c r="H2078" i="10"/>
  <c r="E637" i="10"/>
  <c r="F1634" i="10"/>
  <c r="E131" i="10"/>
  <c r="H727" i="10"/>
  <c r="F863" i="10"/>
  <c r="G1713" i="10"/>
  <c r="E841" i="10"/>
  <c r="E385" i="10"/>
  <c r="G2438" i="10"/>
  <c r="G2520" i="10"/>
  <c r="H1333" i="10"/>
  <c r="E1776" i="10"/>
  <c r="H1640" i="10"/>
  <c r="G1217" i="10"/>
  <c r="E1656" i="10"/>
  <c r="G1770" i="10"/>
  <c r="I1770" i="10" s="1"/>
  <c r="E1381" i="10"/>
  <c r="H1251" i="10"/>
  <c r="E26" i="10"/>
  <c r="E2192" i="10"/>
  <c r="G2262" i="10"/>
  <c r="E32" i="10"/>
  <c r="H870" i="10"/>
  <c r="E2614" i="10"/>
  <c r="H2048" i="10"/>
  <c r="G2677" i="10"/>
  <c r="F55" i="10"/>
  <c r="E46" i="10"/>
  <c r="H124" i="10"/>
  <c r="E2728" i="10"/>
  <c r="H1243" i="10"/>
  <c r="E611" i="10"/>
  <c r="H842" i="10"/>
  <c r="H2542" i="10"/>
  <c r="G1484" i="10"/>
  <c r="E1135" i="10"/>
  <c r="E2123" i="10"/>
  <c r="G1678" i="10"/>
  <c r="E2777" i="10"/>
  <c r="H1841" i="10"/>
  <c r="E2765" i="10"/>
  <c r="H1252" i="10"/>
  <c r="E1206" i="10"/>
  <c r="H2239" i="10"/>
  <c r="G187" i="10"/>
  <c r="F2247" i="10"/>
  <c r="F1172" i="10"/>
  <c r="H456" i="10"/>
  <c r="H528" i="10"/>
  <c r="E1533" i="10"/>
  <c r="E161" i="10"/>
  <c r="H1916" i="10"/>
  <c r="E2172" i="10"/>
  <c r="E531" i="10"/>
  <c r="E249" i="10"/>
  <c r="H10" i="10"/>
  <c r="H1851" i="10"/>
  <c r="H685" i="10"/>
  <c r="H1042" i="10"/>
  <c r="G122" i="10"/>
  <c r="H2725" i="10"/>
  <c r="G1446" i="10"/>
  <c r="F1825" i="10"/>
  <c r="E2635" i="10"/>
  <c r="G1437" i="10"/>
  <c r="E120" i="10"/>
  <c r="G1309" i="10"/>
  <c r="H981" i="10"/>
  <c r="E1837" i="10"/>
  <c r="G632" i="10"/>
  <c r="F2487" i="10"/>
  <c r="H789" i="10"/>
  <c r="H2383" i="10"/>
  <c r="E363" i="10"/>
  <c r="G1926" i="10"/>
  <c r="H2225" i="10"/>
  <c r="H2556" i="10"/>
  <c r="H1015" i="10"/>
  <c r="G2263" i="10"/>
  <c r="F1046" i="10"/>
  <c r="H453" i="10"/>
  <c r="H1770" i="10"/>
  <c r="E157" i="10"/>
  <c r="E2329" i="10"/>
  <c r="F16" i="10"/>
  <c r="H2013" i="10"/>
  <c r="E2705" i="10"/>
  <c r="H1992" i="10"/>
  <c r="G1071" i="10"/>
  <c r="G2189" i="10"/>
  <c r="F954" i="10"/>
  <c r="F2562" i="10"/>
  <c r="H469" i="10"/>
  <c r="E772" i="10"/>
  <c r="G2289" i="10"/>
  <c r="G759" i="10"/>
  <c r="H2441" i="10"/>
  <c r="E424" i="10"/>
  <c r="G2721" i="10"/>
  <c r="H2471" i="10"/>
  <c r="G2764" i="10"/>
  <c r="H964" i="10"/>
  <c r="G2315" i="10"/>
  <c r="H515" i="10"/>
  <c r="G1953" i="10"/>
  <c r="H1573" i="10"/>
  <c r="H1465" i="10"/>
  <c r="G1573" i="10"/>
  <c r="E2665" i="10"/>
  <c r="G135" i="10"/>
  <c r="H2104" i="10"/>
  <c r="G1338" i="10"/>
  <c r="F262" i="10"/>
  <c r="F1750" i="10"/>
  <c r="E1057" i="10"/>
  <c r="H1353" i="10"/>
  <c r="H769" i="10"/>
  <c r="E2362" i="10"/>
  <c r="H555" i="10"/>
  <c r="G2151" i="10"/>
  <c r="E2108" i="10"/>
  <c r="G2484" i="10"/>
  <c r="H917" i="10"/>
  <c r="G2270" i="10"/>
  <c r="E1507" i="10"/>
  <c r="E2742" i="10"/>
  <c r="E1461" i="10"/>
  <c r="E1917" i="10"/>
  <c r="E1344" i="10"/>
  <c r="G365" i="10"/>
  <c r="E1905" i="10"/>
  <c r="E122" i="10"/>
  <c r="E1852" i="10"/>
  <c r="H2270" i="10"/>
  <c r="E2539" i="10"/>
  <c r="E1706" i="10"/>
  <c r="F1716" i="10"/>
  <c r="G23" i="10"/>
  <c r="H148" i="10"/>
  <c r="G1305" i="10"/>
  <c r="E89" i="10"/>
  <c r="H292" i="10"/>
  <c r="E2057" i="10"/>
  <c r="F155" i="10"/>
  <c r="E2179" i="10"/>
  <c r="F1875" i="10"/>
  <c r="G1745" i="10"/>
  <c r="G1550" i="10"/>
  <c r="G1963" i="10"/>
  <c r="F1966" i="10"/>
  <c r="H785" i="10"/>
  <c r="E2573" i="10"/>
  <c r="H2747" i="10"/>
  <c r="H107" i="10"/>
  <c r="E1824" i="10"/>
  <c r="F2678" i="10"/>
  <c r="E2762" i="10"/>
  <c r="H2285" i="10"/>
  <c r="E259" i="10"/>
  <c r="H2179" i="10"/>
  <c r="E1427" i="10"/>
  <c r="F762" i="10"/>
  <c r="E755" i="10"/>
  <c r="G1461" i="10"/>
  <c r="E140" i="10"/>
  <c r="H55" i="10"/>
  <c r="H530" i="10"/>
  <c r="H2706" i="10"/>
  <c r="E2674" i="10"/>
  <c r="H2208" i="10"/>
  <c r="F588" i="10"/>
  <c r="H664" i="10"/>
  <c r="E277" i="10"/>
  <c r="E874" i="10"/>
  <c r="H2036" i="10"/>
  <c r="E2386" i="10"/>
  <c r="F2266" i="10"/>
  <c r="G1945" i="10"/>
  <c r="H1433" i="10"/>
  <c r="E1436" i="10"/>
  <c r="G2113" i="10"/>
  <c r="E1963" i="10"/>
  <c r="G2622" i="10"/>
  <c r="H2074" i="10"/>
  <c r="G1790" i="10"/>
  <c r="E767" i="10"/>
  <c r="F2650" i="10"/>
  <c r="E263" i="10"/>
  <c r="H671" i="10"/>
  <c r="H2531" i="10"/>
  <c r="G2780" i="10"/>
  <c r="H886" i="10"/>
  <c r="G1944" i="10"/>
  <c r="G1383" i="10"/>
  <c r="E76" i="10"/>
  <c r="E1342" i="10"/>
  <c r="G658" i="10"/>
  <c r="H2020" i="10"/>
  <c r="E1730" i="10"/>
  <c r="G2153" i="10"/>
  <c r="E2466" i="10"/>
  <c r="E2418" i="10"/>
  <c r="G2592" i="10"/>
  <c r="E806" i="10"/>
  <c r="G255" i="10"/>
  <c r="H1608" i="10"/>
  <c r="H1039" i="10"/>
  <c r="G230" i="10"/>
  <c r="H387" i="10"/>
  <c r="H454" i="10"/>
  <c r="H1578" i="10"/>
  <c r="G573" i="10"/>
  <c r="H143" i="10"/>
  <c r="G482" i="10"/>
  <c r="E1085" i="10"/>
  <c r="H1043" i="10"/>
  <c r="E1048" i="10"/>
  <c r="H949" i="10"/>
  <c r="E62" i="10"/>
  <c r="E2567" i="10"/>
  <c r="E978" i="10"/>
  <c r="G1046" i="10"/>
  <c r="G42" i="10"/>
  <c r="F2275" i="10"/>
  <c r="G133" i="10"/>
  <c r="G653" i="10"/>
  <c r="E1159" i="10"/>
  <c r="F969" i="10"/>
  <c r="H560" i="10"/>
  <c r="E418" i="10"/>
  <c r="G2069" i="10"/>
  <c r="G2307" i="10"/>
  <c r="E2045" i="10"/>
  <c r="H16" i="10"/>
  <c r="E1310" i="10"/>
  <c r="H854" i="10"/>
  <c r="G1743" i="10"/>
  <c r="H1787" i="10"/>
  <c r="G2528" i="10"/>
  <c r="F1416" i="10"/>
  <c r="E2349" i="10"/>
  <c r="H2689" i="10"/>
  <c r="G32" i="10"/>
  <c r="G677" i="10"/>
  <c r="G931" i="10"/>
  <c r="G1522" i="10"/>
  <c r="H2267" i="10"/>
  <c r="H12" i="10"/>
  <c r="E1185" i="10"/>
  <c r="H1408" i="10"/>
  <c r="G1451" i="10"/>
  <c r="H1159" i="10"/>
  <c r="G907" i="10"/>
  <c r="E1581" i="10"/>
  <c r="H1850" i="10"/>
  <c r="H2057" i="10"/>
  <c r="G826" i="10"/>
  <c r="G585" i="10"/>
  <c r="E386" i="10"/>
  <c r="G244" i="10"/>
  <c r="H1953" i="10"/>
  <c r="E1763" i="10"/>
  <c r="G2071" i="10"/>
  <c r="G790" i="10"/>
  <c r="G1118" i="10"/>
  <c r="H1684" i="10"/>
  <c r="E1307" i="10"/>
  <c r="H2740" i="10"/>
  <c r="E2404" i="10"/>
  <c r="F104" i="10"/>
  <c r="E975" i="10"/>
  <c r="H1954" i="10"/>
  <c r="E2434" i="10"/>
  <c r="H2181" i="10"/>
  <c r="G1961" i="10"/>
  <c r="G1328" i="10"/>
  <c r="E758" i="10"/>
  <c r="E1149" i="10"/>
  <c r="G1689" i="10"/>
  <c r="H1291" i="10"/>
  <c r="E237" i="10"/>
  <c r="E148" i="10"/>
  <c r="G1132" i="10"/>
  <c r="E1076" i="10"/>
  <c r="E2206" i="10"/>
  <c r="H1185" i="10"/>
  <c r="H1775" i="10"/>
  <c r="H51" i="10"/>
  <c r="G1382" i="10"/>
  <c r="E422" i="10"/>
  <c r="F1816" i="10"/>
  <c r="E1316" i="10"/>
  <c r="E475" i="10"/>
  <c r="H2447" i="10"/>
  <c r="H1468" i="10"/>
  <c r="E2454" i="10"/>
  <c r="G2650" i="10"/>
  <c r="E2111" i="10"/>
  <c r="H237" i="10"/>
  <c r="H2704" i="10"/>
  <c r="F143" i="10"/>
  <c r="G121" i="10"/>
  <c r="G2078" i="10"/>
  <c r="H2024" i="10"/>
  <c r="H774" i="10"/>
  <c r="G2556" i="10"/>
  <c r="H1838" i="10"/>
  <c r="G685" i="10"/>
  <c r="F450" i="10"/>
  <c r="E163" i="10"/>
  <c r="E2572" i="10"/>
  <c r="E1848" i="10"/>
  <c r="F2128" i="10"/>
  <c r="E159" i="10"/>
  <c r="G489" i="10"/>
  <c r="E1790" i="10"/>
  <c r="E1115" i="10"/>
  <c r="G2166" i="10"/>
  <c r="E1571" i="10"/>
  <c r="E1554" i="10"/>
  <c r="F551" i="10"/>
  <c r="E1071" i="10"/>
  <c r="G2757" i="10"/>
  <c r="E1857" i="10"/>
  <c r="G1930" i="10"/>
  <c r="G2605" i="10"/>
  <c r="E2367" i="10"/>
  <c r="H1372" i="10"/>
  <c r="G1669" i="10"/>
  <c r="H386" i="10"/>
  <c r="F1643" i="10"/>
  <c r="E1739" i="10"/>
  <c r="H2348" i="10"/>
  <c r="H1345" i="10"/>
  <c r="E1151" i="10"/>
  <c r="G750" i="10"/>
  <c r="E2316" i="10"/>
  <c r="G2436" i="10"/>
  <c r="E826" i="10"/>
  <c r="F1243" i="10"/>
  <c r="G36" i="10"/>
  <c r="F2147" i="10"/>
  <c r="E2074" i="10"/>
  <c r="G986" i="10"/>
  <c r="E1484" i="10"/>
  <c r="H1282" i="10"/>
  <c r="G2362" i="10"/>
  <c r="H1162" i="10"/>
  <c r="G2708" i="10"/>
  <c r="H2158" i="10"/>
  <c r="H1358" i="10"/>
  <c r="G2123" i="10"/>
  <c r="F146" i="10"/>
  <c r="E1718" i="10"/>
  <c r="H2261" i="10"/>
  <c r="H1444" i="10"/>
  <c r="E2119" i="10"/>
  <c r="F766" i="10"/>
  <c r="H532" i="10"/>
  <c r="E1666" i="10"/>
  <c r="G1813" i="10"/>
  <c r="H1857" i="10"/>
  <c r="F2663" i="10"/>
  <c r="H1318" i="10"/>
  <c r="H909" i="10"/>
  <c r="E719" i="10"/>
  <c r="E2444" i="10"/>
  <c r="H470" i="10"/>
  <c r="G1384" i="10"/>
  <c r="E655" i="10"/>
  <c r="H1460" i="10"/>
  <c r="H1381" i="10"/>
  <c r="G643" i="10"/>
  <c r="G1084" i="10"/>
  <c r="G5" i="10"/>
  <c r="F2616" i="10"/>
  <c r="E1262" i="10"/>
  <c r="H2548" i="10"/>
  <c r="E960" i="10"/>
  <c r="E1350" i="10"/>
  <c r="E67" i="10"/>
  <c r="E2437" i="10"/>
  <c r="E1428" i="10"/>
  <c r="G726" i="10"/>
  <c r="H277" i="10"/>
  <c r="F1978" i="10"/>
  <c r="H625" i="10"/>
  <c r="G1285" i="10"/>
  <c r="E2533" i="10"/>
  <c r="H723" i="10"/>
  <c r="E2462" i="10"/>
  <c r="F2231" i="10"/>
  <c r="E1009" i="10"/>
  <c r="G2678" i="10"/>
  <c r="H2540" i="10"/>
  <c r="G310" i="10"/>
  <c r="E448" i="10"/>
  <c r="G374" i="10"/>
  <c r="E253" i="10"/>
  <c r="E1360" i="10"/>
  <c r="E517" i="10"/>
  <c r="G132" i="10"/>
  <c r="G218" i="10"/>
  <c r="G191" i="10"/>
  <c r="E2117" i="10"/>
  <c r="H759" i="10"/>
  <c r="E712" i="10"/>
  <c r="G1315" i="10"/>
  <c r="H2250" i="10"/>
  <c r="E2585" i="10"/>
  <c r="F1692" i="10"/>
  <c r="G533" i="10"/>
  <c r="E41" i="10"/>
  <c r="G2092" i="10"/>
  <c r="G2133" i="10"/>
  <c r="E1304" i="10"/>
  <c r="E1958" i="10"/>
  <c r="H2371" i="10"/>
  <c r="H1816" i="10"/>
  <c r="H2228" i="10"/>
  <c r="E2350" i="10"/>
  <c r="F2528" i="10"/>
  <c r="H2770" i="10"/>
  <c r="E1747" i="10"/>
  <c r="G1838" i="10"/>
  <c r="E405" i="10"/>
  <c r="G2535" i="10"/>
  <c r="H1143" i="10"/>
  <c r="E2065" i="10"/>
  <c r="F487" i="10"/>
  <c r="E1953" i="10"/>
  <c r="G1564" i="10"/>
  <c r="E188" i="10"/>
  <c r="F1351" i="10"/>
  <c r="G2429" i="10"/>
  <c r="E1559" i="10"/>
  <c r="H1558" i="10"/>
  <c r="G2485" i="10"/>
  <c r="H1970" i="10"/>
  <c r="E1780" i="10"/>
  <c r="H221" i="10"/>
  <c r="G2272" i="10"/>
  <c r="G1116" i="10"/>
  <c r="H2291" i="10"/>
  <c r="H2512" i="10"/>
  <c r="G1621" i="10"/>
  <c r="G1168" i="10"/>
  <c r="E1760" i="10"/>
  <c r="G521" i="10"/>
  <c r="H7" i="10"/>
  <c r="H1485" i="10"/>
  <c r="G158" i="10"/>
  <c r="E2221" i="10"/>
  <c r="H551" i="10"/>
  <c r="E1173" i="10"/>
  <c r="G1251" i="10"/>
  <c r="E1583" i="10"/>
  <c r="G1112" i="10"/>
  <c r="G2745" i="10"/>
  <c r="G2356" i="10"/>
  <c r="G1858" i="10"/>
  <c r="F1688" i="10"/>
  <c r="G1922" i="10"/>
  <c r="E1517" i="10"/>
  <c r="H1416" i="10"/>
  <c r="E1543" i="10"/>
  <c r="G1025" i="10"/>
  <c r="E239" i="10"/>
  <c r="E811" i="10"/>
  <c r="H1237" i="10"/>
  <c r="G1868" i="10"/>
  <c r="E1492" i="10"/>
  <c r="F2534" i="10"/>
  <c r="H1981" i="10"/>
  <c r="G954" i="10"/>
  <c r="H1677" i="10"/>
  <c r="G469" i="10"/>
  <c r="G1854" i="10"/>
  <c r="E1122" i="10"/>
  <c r="H1442" i="10"/>
  <c r="G1320" i="10"/>
  <c r="E1127" i="10"/>
  <c r="G2179" i="10"/>
  <c r="E2225" i="10"/>
  <c r="E2440" i="10"/>
  <c r="G852" i="10"/>
  <c r="H316" i="10"/>
  <c r="H356" i="10"/>
  <c r="G1932" i="10"/>
  <c r="E520" i="10"/>
  <c r="F563" i="10"/>
  <c r="E1416" i="10"/>
  <c r="H869" i="10"/>
  <c r="E387" i="10"/>
  <c r="E2255" i="10"/>
  <c r="E2267" i="10"/>
  <c r="H559" i="10"/>
  <c r="G1358" i="10"/>
  <c r="E1629" i="10"/>
  <c r="G729" i="10"/>
  <c r="G1283" i="10"/>
  <c r="H851" i="10"/>
  <c r="H2636" i="10"/>
  <c r="H526" i="10"/>
  <c r="E764" i="10"/>
  <c r="E2073" i="10"/>
  <c r="H1147" i="10"/>
  <c r="E2254" i="10"/>
  <c r="G570" i="10"/>
  <c r="F1056" i="10"/>
  <c r="H220" i="10"/>
  <c r="E1030" i="10"/>
  <c r="H2510" i="10"/>
  <c r="H1378" i="10"/>
  <c r="G1477" i="10"/>
  <c r="G115" i="10"/>
  <c r="H635" i="10"/>
  <c r="G1142" i="10"/>
  <c r="E70" i="10"/>
  <c r="H2574" i="10"/>
  <c r="E2213" i="10"/>
  <c r="G2659" i="10"/>
  <c r="H1364" i="10"/>
  <c r="H1371" i="10"/>
  <c r="E1253" i="10"/>
  <c r="F1759" i="10"/>
  <c r="E1770" i="10"/>
  <c r="E2484" i="10"/>
  <c r="H1673" i="10"/>
  <c r="H1231" i="10"/>
  <c r="E662" i="10"/>
  <c r="F1754" i="10"/>
  <c r="G2737" i="10"/>
  <c r="E1849" i="10"/>
  <c r="E1145" i="10"/>
  <c r="H2735" i="10"/>
  <c r="G2684" i="10"/>
  <c r="H192" i="10"/>
  <c r="E1652" i="10"/>
  <c r="G2738" i="10"/>
  <c r="E1547" i="10"/>
  <c r="G848" i="10"/>
  <c r="E2363" i="10"/>
  <c r="G2321" i="10"/>
  <c r="F751" i="10"/>
  <c r="G522" i="10"/>
  <c r="H2381" i="10"/>
  <c r="F1740" i="10"/>
  <c r="G1871" i="10"/>
  <c r="E1885" i="10"/>
  <c r="H985" i="10"/>
  <c r="E2130" i="10"/>
  <c r="G1857" i="10"/>
  <c r="F2131" i="10"/>
  <c r="H2380" i="10"/>
  <c r="E2375" i="10"/>
  <c r="E2756" i="10"/>
  <c r="G318" i="10"/>
  <c r="E1686" i="10"/>
  <c r="E453" i="10"/>
  <c r="F1628" i="10"/>
  <c r="G1316" i="10"/>
  <c r="G35" i="10"/>
  <c r="H670" i="10"/>
  <c r="E2464" i="10"/>
  <c r="H2763" i="10"/>
  <c r="H2319" i="10"/>
  <c r="F2234" i="10"/>
  <c r="H1469" i="10"/>
  <c r="G2387" i="10"/>
  <c r="G2216" i="10"/>
  <c r="F2675" i="10"/>
  <c r="H674" i="10"/>
  <c r="G1312" i="10"/>
  <c r="E78" i="10"/>
  <c r="G1271" i="10"/>
  <c r="F1887" i="10"/>
  <c r="E754" i="10"/>
  <c r="E2042" i="10"/>
  <c r="G627" i="10"/>
  <c r="E2743" i="10"/>
  <c r="E162" i="10"/>
  <c r="F2243" i="10"/>
  <c r="F687" i="10"/>
  <c r="H768" i="10"/>
  <c r="G1733" i="10"/>
  <c r="F191" i="10"/>
  <c r="H2367" i="10"/>
  <c r="E2009" i="10"/>
  <c r="H2420" i="10"/>
  <c r="E679" i="10"/>
  <c r="H370" i="10"/>
  <c r="E783" i="10"/>
  <c r="H1483" i="10"/>
  <c r="H2153" i="10"/>
  <c r="E2125" i="10"/>
  <c r="H58" i="10"/>
  <c r="E362" i="10"/>
  <c r="G551" i="10"/>
  <c r="G267" i="10"/>
  <c r="F2351" i="10"/>
  <c r="E1890" i="10"/>
  <c r="F1340" i="10"/>
  <c r="F1250" i="10"/>
  <c r="F263" i="10"/>
  <c r="G1284" i="10"/>
  <c r="G137" i="10"/>
  <c r="E480" i="10"/>
  <c r="G1668" i="10"/>
  <c r="H1918" i="10"/>
  <c r="F2251" i="10"/>
  <c r="F2437" i="10"/>
  <c r="E183" i="10"/>
  <c r="E142" i="10"/>
  <c r="G2726" i="10"/>
  <c r="E218" i="10"/>
  <c r="H857" i="10"/>
  <c r="E2788" i="10"/>
  <c r="G770" i="10"/>
  <c r="H2656" i="10"/>
  <c r="E273" i="10"/>
  <c r="E1479" i="10"/>
  <c r="E1361" i="10"/>
  <c r="H934" i="10"/>
  <c r="H179" i="10"/>
  <c r="H1017" i="10"/>
  <c r="E2469" i="10"/>
  <c r="E1068" i="10"/>
  <c r="G430" i="10"/>
  <c r="H782" i="10"/>
  <c r="G1170" i="10"/>
  <c r="G2473" i="10"/>
  <c r="G2352" i="10"/>
  <c r="F1443" i="10"/>
  <c r="H2161" i="10"/>
  <c r="E2050" i="10"/>
  <c r="F2240" i="10"/>
  <c r="E230" i="10"/>
  <c r="F750" i="10"/>
  <c r="G2511" i="10"/>
  <c r="H966" i="10"/>
  <c r="H1150" i="10"/>
  <c r="G478" i="10"/>
  <c r="G455" i="10"/>
  <c r="G2086" i="10"/>
  <c r="H556" i="10"/>
  <c r="E2627" i="10"/>
  <c r="E1256" i="10"/>
  <c r="G538" i="10"/>
  <c r="H1012" i="10"/>
  <c r="G1390" i="10"/>
  <c r="G14" i="10"/>
  <c r="E1129" i="10"/>
  <c r="F1846" i="10"/>
  <c r="H2040" i="10"/>
  <c r="G1150" i="10"/>
  <c r="G159" i="10"/>
  <c r="H2387" i="10"/>
  <c r="G2184" i="10"/>
  <c r="E1392" i="10"/>
  <c r="G829" i="10"/>
  <c r="E2692" i="10"/>
  <c r="E1570" i="10"/>
  <c r="H40" i="10"/>
  <c r="E2446" i="10"/>
  <c r="G2557" i="10"/>
  <c r="H2390" i="10"/>
  <c r="E2004" i="10"/>
  <c r="H245" i="10"/>
  <c r="F204" i="10"/>
  <c r="E266" i="10"/>
  <c r="G2109" i="10"/>
  <c r="H1259" i="10"/>
  <c r="E1187" i="10"/>
  <c r="F1050" i="10"/>
  <c r="H752" i="10"/>
  <c r="G2636" i="10"/>
  <c r="F631" i="10"/>
  <c r="F275" i="10"/>
  <c r="H941" i="10"/>
  <c r="H971" i="10"/>
  <c r="H308" i="10"/>
  <c r="E2278" i="10"/>
  <c r="H2160" i="10"/>
  <c r="G2778" i="10"/>
  <c r="H217" i="10"/>
  <c r="H1933" i="10"/>
  <c r="E174" i="10"/>
  <c r="G2417" i="10"/>
  <c r="G415" i="10"/>
  <c r="E916" i="10"/>
  <c r="E454" i="10"/>
  <c r="E2491" i="10"/>
  <c r="H616" i="10"/>
  <c r="E219" i="10"/>
  <c r="E428" i="10"/>
  <c r="G272" i="10"/>
  <c r="F88" i="10"/>
  <c r="H1735" i="10"/>
  <c r="G426" i="10"/>
  <c r="G2381" i="10"/>
  <c r="G1855" i="10"/>
  <c r="E476" i="10"/>
  <c r="G880" i="10"/>
  <c r="H1455" i="10"/>
  <c r="E667" i="10"/>
  <c r="H871" i="10"/>
  <c r="H2279" i="10"/>
  <c r="G2370" i="10"/>
  <c r="I2370" i="10" s="1"/>
  <c r="H2290" i="10"/>
  <c r="H1457" i="10"/>
  <c r="H2532" i="10"/>
  <c r="H461" i="10"/>
  <c r="E1474" i="10"/>
  <c r="G879" i="10"/>
  <c r="E2153" i="10"/>
  <c r="E2205" i="10"/>
  <c r="H2317" i="10"/>
  <c r="E1834" i="10"/>
  <c r="H486" i="10"/>
  <c r="F651" i="10"/>
  <c r="E2676" i="10"/>
  <c r="E1150" i="10"/>
  <c r="E1025" i="10"/>
  <c r="H1513" i="10"/>
  <c r="H1285" i="10"/>
  <c r="H545" i="10"/>
  <c r="H419" i="10"/>
  <c r="G2168" i="10"/>
  <c r="F1354" i="10"/>
  <c r="H1784" i="10"/>
  <c r="G2466" i="10"/>
  <c r="G2147" i="10"/>
  <c r="H939" i="10"/>
  <c r="E523" i="10"/>
  <c r="G2204" i="10"/>
  <c r="G2720" i="10"/>
  <c r="H1384" i="10"/>
  <c r="H930" i="10"/>
  <c r="E1007" i="10"/>
  <c r="H2354" i="10"/>
  <c r="H324" i="10"/>
  <c r="E974" i="10"/>
  <c r="H2187" i="10"/>
  <c r="G1237" i="10"/>
  <c r="G1439" i="10"/>
  <c r="E2321" i="10"/>
  <c r="E372" i="10"/>
  <c r="H460" i="10"/>
  <c r="G476" i="10"/>
  <c r="G319" i="10"/>
  <c r="F2751" i="10"/>
  <c r="H959" i="10"/>
  <c r="H1644" i="10"/>
  <c r="E2126" i="10"/>
  <c r="E2209" i="10"/>
  <c r="G2476" i="10"/>
  <c r="G1079" i="10"/>
  <c r="H1833" i="10"/>
  <c r="H2224" i="10"/>
  <c r="F1954" i="10"/>
  <c r="E666" i="10"/>
  <c r="E1521" i="10"/>
  <c r="G776" i="10"/>
  <c r="F1556" i="10"/>
  <c r="G2740" i="10"/>
  <c r="F1631" i="10"/>
  <c r="E1480" i="10"/>
  <c r="G1171" i="10"/>
  <c r="G1351" i="10"/>
  <c r="F646" i="10"/>
  <c r="G1077" i="10"/>
  <c r="H2065" i="10"/>
  <c r="F2092" i="10"/>
  <c r="E944" i="10"/>
  <c r="E2580" i="10"/>
  <c r="E1207" i="10"/>
  <c r="H2746" i="10"/>
  <c r="E945" i="10"/>
  <c r="H2177" i="10"/>
  <c r="G229" i="10"/>
  <c r="G927" i="10"/>
  <c r="E1008" i="10"/>
  <c r="G704" i="10"/>
  <c r="H1166" i="10"/>
  <c r="G526" i="10"/>
  <c r="F2187" i="10"/>
  <c r="G785" i="10"/>
  <c r="G820" i="10"/>
  <c r="G2088" i="10"/>
  <c r="H2009" i="10"/>
  <c r="H1656" i="10"/>
  <c r="H2156" i="10"/>
  <c r="E1609" i="10"/>
  <c r="H1848" i="10"/>
  <c r="E1429" i="10"/>
  <c r="G2221" i="10"/>
  <c r="H1974" i="10"/>
  <c r="E1217" i="10"/>
  <c r="G1765" i="10"/>
  <c r="F1663" i="10"/>
  <c r="F2566" i="10"/>
  <c r="H2237" i="10"/>
  <c r="G265" i="10"/>
  <c r="G1942" i="10"/>
  <c r="F51" i="10"/>
  <c r="G960" i="10"/>
  <c r="F255" i="10"/>
  <c r="H872" i="10"/>
  <c r="E331" i="10"/>
  <c r="G1609" i="10"/>
  <c r="E2210" i="10"/>
  <c r="E2191" i="10"/>
  <c r="G2763" i="10"/>
  <c r="G978" i="10"/>
  <c r="H2529" i="10"/>
  <c r="G1657" i="10"/>
  <c r="F443" i="10"/>
  <c r="G2366" i="10"/>
  <c r="E1086" i="10"/>
  <c r="G1711" i="10"/>
  <c r="E411" i="10"/>
  <c r="H1670" i="10"/>
  <c r="E2032" i="10"/>
  <c r="H2645" i="10"/>
  <c r="E2380" i="10"/>
  <c r="G1091" i="10"/>
  <c r="H1041" i="10"/>
  <c r="H1849" i="10"/>
  <c r="H384" i="10"/>
  <c r="H1657" i="10"/>
  <c r="H990" i="10"/>
  <c r="E236" i="10"/>
  <c r="E2132" i="10"/>
  <c r="G1960" i="10"/>
  <c r="H2151" i="10"/>
  <c r="E1907" i="10"/>
  <c r="H1825" i="10"/>
  <c r="E1977" i="10"/>
  <c r="G2748" i="10"/>
  <c r="G2744" i="10"/>
  <c r="H465" i="10"/>
  <c r="E759" i="10"/>
  <c r="H773" i="10"/>
  <c r="H1867" i="10"/>
  <c r="G2350" i="10"/>
  <c r="F587" i="10"/>
  <c r="E351" i="10"/>
  <c r="E1579" i="10"/>
  <c r="E1165" i="10"/>
  <c r="G2130" i="10"/>
  <c r="H170" i="10"/>
  <c r="E473" i="10"/>
  <c r="E2147" i="10"/>
  <c r="E287" i="10"/>
  <c r="F975" i="10"/>
  <c r="G283" i="10"/>
  <c r="F2654" i="10"/>
  <c r="E155" i="10"/>
  <c r="F1466" i="10"/>
  <c r="G262" i="10"/>
  <c r="G783" i="10"/>
  <c r="E1421" i="10"/>
  <c r="F2151" i="10"/>
  <c r="E829" i="10"/>
  <c r="E1333" i="10"/>
  <c r="G1227" i="10"/>
  <c r="H432" i="10"/>
  <c r="F2472" i="10"/>
  <c r="H527" i="10"/>
  <c r="E1618" i="10"/>
  <c r="H2246" i="10"/>
  <c r="E2561" i="10"/>
  <c r="E290" i="10"/>
  <c r="G324" i="10"/>
  <c r="F1016" i="10"/>
  <c r="G2004" i="10"/>
  <c r="H2060" i="10"/>
  <c r="E859" i="10"/>
  <c r="G2233" i="10"/>
  <c r="E1954" i="10"/>
  <c r="G329" i="10"/>
  <c r="G2376" i="10"/>
  <c r="G151" i="10"/>
  <c r="E2522" i="10"/>
  <c r="H185" i="10"/>
  <c r="E746" i="10"/>
  <c r="E1383" i="10"/>
  <c r="G1557" i="10"/>
  <c r="G1519" i="10"/>
  <c r="G1056" i="10"/>
  <c r="G355" i="10"/>
  <c r="E1825" i="10"/>
  <c r="E129" i="10"/>
  <c r="G651" i="10"/>
  <c r="G530" i="10"/>
  <c r="E2419" i="10"/>
  <c r="E1269" i="10"/>
  <c r="G1720" i="10"/>
  <c r="G2468" i="10"/>
  <c r="F259" i="10"/>
  <c r="E1513" i="10"/>
  <c r="G1667" i="10"/>
  <c r="G1405" i="10"/>
  <c r="H1792" i="10"/>
  <c r="H1163" i="10"/>
  <c r="G568" i="10"/>
  <c r="E2237" i="10"/>
  <c r="E2369" i="10"/>
  <c r="E2409" i="10"/>
  <c r="G2338" i="10"/>
  <c r="E1865" i="10"/>
  <c r="H1936" i="10"/>
  <c r="G27" i="10"/>
  <c r="G1317" i="10"/>
  <c r="H2080" i="10"/>
  <c r="H2666" i="10"/>
  <c r="G1219" i="10"/>
  <c r="H1655" i="10"/>
  <c r="H1060" i="10"/>
  <c r="H1674" i="10"/>
  <c r="E1352" i="10"/>
  <c r="G226" i="10"/>
  <c r="G1563" i="10"/>
  <c r="E827" i="10"/>
  <c r="H2605" i="10"/>
  <c r="E876" i="10"/>
  <c r="H251" i="10"/>
  <c r="E548" i="10"/>
  <c r="G1245" i="10"/>
  <c r="E737" i="10"/>
  <c r="G251" i="10"/>
  <c r="G1039" i="10"/>
  <c r="G423" i="10"/>
  <c r="H1463" i="10"/>
  <c r="E1553" i="10"/>
  <c r="H1539" i="10"/>
  <c r="H2191" i="10"/>
  <c r="G2548" i="10"/>
  <c r="G765" i="10"/>
  <c r="H1721" i="10"/>
  <c r="F234" i="10"/>
  <c r="G616" i="10"/>
  <c r="E2763" i="10"/>
  <c r="G1527" i="10"/>
  <c r="G334" i="10"/>
  <c r="E1457" i="10"/>
  <c r="G1111" i="10"/>
  <c r="G1008" i="10"/>
  <c r="H1344" i="10"/>
  <c r="E2122" i="10"/>
  <c r="F2731" i="10"/>
  <c r="H1254" i="10"/>
  <c r="H822" i="10"/>
  <c r="G1587" i="10"/>
  <c r="H1716" i="10"/>
  <c r="E505" i="10"/>
  <c r="H271" i="10"/>
  <c r="E1156" i="10"/>
  <c r="H1958" i="10"/>
  <c r="H1266" i="10"/>
  <c r="E1252" i="10"/>
  <c r="G2273" i="10"/>
  <c r="H1820" i="10"/>
  <c r="G1088" i="10"/>
  <c r="E2669" i="10"/>
  <c r="H1779" i="10"/>
  <c r="H1728" i="10"/>
  <c r="G2749" i="10"/>
  <c r="E2383" i="10"/>
  <c r="E19" i="10"/>
  <c r="E1882" i="10"/>
  <c r="H28" i="10"/>
  <c r="G1157" i="10"/>
  <c r="G1921" i="10"/>
  <c r="G2640" i="10"/>
  <c r="F292" i="10"/>
  <c r="E2328" i="10"/>
  <c r="H590" i="10"/>
  <c r="G2508" i="10"/>
  <c r="E730" i="10"/>
  <c r="E1577" i="10"/>
  <c r="H1230" i="10"/>
  <c r="E835" i="10"/>
  <c r="G2537" i="10"/>
  <c r="G1232" i="10"/>
  <c r="E2560" i="10"/>
  <c r="G2222" i="10"/>
  <c r="G1978" i="10"/>
  <c r="G840" i="10"/>
  <c r="E1112" i="10"/>
  <c r="G1353" i="10"/>
  <c r="H2287" i="10"/>
  <c r="G878" i="10"/>
  <c r="F254" i="10"/>
  <c r="H2414" i="10"/>
  <c r="H1424" i="10"/>
  <c r="E2489" i="10"/>
  <c r="H806" i="10"/>
  <c r="H2715" i="10"/>
  <c r="H562" i="10"/>
  <c r="G742" i="10"/>
  <c r="E1968" i="10"/>
  <c r="F543" i="10"/>
  <c r="E2425" i="10"/>
  <c r="G1330" i="10"/>
  <c r="E33" i="10"/>
  <c r="G1222" i="10"/>
  <c r="H2437" i="10"/>
  <c r="G2136" i="10"/>
  <c r="G2633" i="10"/>
  <c r="E566" i="10"/>
  <c r="E1274" i="10"/>
  <c r="F716" i="10"/>
  <c r="G1632" i="10"/>
  <c r="G2139" i="10"/>
  <c r="G2768" i="10"/>
  <c r="G352" i="10"/>
  <c r="H834" i="10"/>
  <c r="H131" i="10"/>
  <c r="G261" i="10"/>
  <c r="G1334" i="10"/>
  <c r="E2552" i="10"/>
  <c r="E470" i="10"/>
  <c r="H443" i="10"/>
  <c r="F231" i="10"/>
  <c r="G2572" i="10"/>
  <c r="F1959" i="10"/>
  <c r="G1106" i="10"/>
  <c r="E2774" i="10"/>
  <c r="E2564" i="10"/>
  <c r="G2209" i="10"/>
  <c r="G755" i="10"/>
  <c r="G657" i="10"/>
  <c r="E1470" i="10"/>
  <c r="E2104" i="10"/>
  <c r="G1348" i="10"/>
  <c r="H928" i="10"/>
  <c r="H1872" i="10"/>
  <c r="H488" i="10"/>
  <c r="E2151" i="10"/>
  <c r="E2332" i="10"/>
  <c r="G2642" i="10"/>
  <c r="G1345" i="10"/>
  <c r="G2688" i="10"/>
  <c r="F434" i="10"/>
  <c r="G112" i="10"/>
  <c r="E555" i="10"/>
  <c r="E308" i="10"/>
  <c r="H411" i="10"/>
  <c r="H580" i="10"/>
  <c r="E141" i="10"/>
  <c r="E2649" i="10"/>
  <c r="G1652" i="10"/>
  <c r="H848" i="10"/>
  <c r="H1250" i="10"/>
  <c r="H345" i="10"/>
  <c r="H377" i="10"/>
  <c r="F2072" i="10"/>
  <c r="E367" i="10"/>
  <c r="G731" i="10"/>
  <c r="E221" i="10"/>
  <c r="H678" i="10"/>
  <c r="H135" i="10"/>
  <c r="G1719" i="10"/>
  <c r="E1708" i="10"/>
  <c r="H1206" i="10"/>
  <c r="E1082" i="10"/>
  <c r="G854" i="10"/>
  <c r="G2174" i="10"/>
  <c r="F888" i="10"/>
  <c r="E1462" i="10"/>
  <c r="E1589" i="10"/>
  <c r="G168" i="10"/>
  <c r="H2068" i="10"/>
  <c r="G2028" i="10"/>
  <c r="G1035" i="10"/>
  <c r="H531" i="10"/>
  <c r="G1641" i="10"/>
  <c r="H2522" i="10"/>
  <c r="G2118" i="10"/>
  <c r="H573" i="10"/>
  <c r="E51" i="10"/>
  <c r="E1163" i="10"/>
  <c r="H2659" i="10"/>
  <c r="E1188" i="10"/>
  <c r="E2058" i="10"/>
  <c r="G1778" i="10"/>
  <c r="E166" i="10"/>
  <c r="H936" i="10"/>
  <c r="G645" i="10"/>
  <c r="H1790" i="10"/>
  <c r="H1989" i="10"/>
  <c r="G474" i="10"/>
  <c r="E926" i="10"/>
  <c r="H1824" i="10"/>
  <c r="E2275" i="10"/>
  <c r="H2750" i="10"/>
  <c r="G2641" i="10"/>
  <c r="F928" i="10"/>
  <c r="H1478" i="10"/>
  <c r="G827" i="10"/>
  <c r="G1476" i="10"/>
  <c r="G1965" i="10"/>
  <c r="G1062" i="10"/>
  <c r="G2386" i="10"/>
  <c r="G439" i="10"/>
  <c r="H151" i="10"/>
  <c r="H807" i="10"/>
  <c r="H749" i="10"/>
  <c r="G453" i="10"/>
  <c r="E1308" i="10"/>
  <c r="F2543" i="10"/>
  <c r="E7" i="10"/>
  <c r="G1392" i="10"/>
  <c r="E2138" i="10"/>
  <c r="E1624" i="10"/>
  <c r="F604" i="10"/>
  <c r="H2150" i="10"/>
  <c r="E1625" i="10"/>
  <c r="F2551" i="10"/>
  <c r="G2231" i="10"/>
  <c r="G1914" i="10"/>
  <c r="H2372" i="10"/>
  <c r="E525" i="10"/>
  <c r="G2669" i="10"/>
  <c r="G2431" i="10"/>
  <c r="H541" i="10"/>
  <c r="G1663" i="10"/>
  <c r="G604" i="10"/>
  <c r="E1762" i="10"/>
  <c r="G923" i="10"/>
  <c r="G174" i="10"/>
  <c r="E1119" i="10"/>
  <c r="H153" i="10"/>
  <c r="H758" i="10"/>
  <c r="H2162" i="10"/>
  <c r="G1755" i="10"/>
  <c r="G2162" i="10"/>
  <c r="G2367" i="10"/>
  <c r="G1412" i="10"/>
  <c r="G1592" i="10"/>
  <c r="F2456" i="10"/>
  <c r="G1991" i="10"/>
  <c r="H2086" i="10"/>
  <c r="E87" i="10"/>
  <c r="E2626" i="10"/>
  <c r="H2541" i="10"/>
  <c r="G925" i="10"/>
  <c r="E2384" i="10"/>
  <c r="E883" i="10"/>
  <c r="H665" i="10"/>
  <c r="G1333" i="10"/>
  <c r="E1943" i="10"/>
  <c r="G781" i="10"/>
  <c r="E1111" i="10"/>
  <c r="E2584" i="10"/>
  <c r="G936" i="10"/>
  <c r="G1478" i="10"/>
  <c r="E1866" i="10"/>
  <c r="E959" i="10"/>
  <c r="E514" i="10"/>
  <c r="G1323" i="10"/>
  <c r="G721" i="10"/>
  <c r="G1863" i="10"/>
  <c r="G1880" i="10"/>
  <c r="E1326" i="10"/>
  <c r="H122" i="10"/>
  <c r="F866" i="10"/>
  <c r="G1033" i="10"/>
  <c r="G413" i="10"/>
  <c r="H1871" i="10"/>
  <c r="F1187" i="10"/>
  <c r="G2261" i="10"/>
  <c r="E2190" i="10"/>
  <c r="G557" i="10"/>
  <c r="G2542" i="10"/>
  <c r="F1363" i="10"/>
  <c r="F1950" i="10"/>
  <c r="H152" i="10"/>
  <c r="F1388" i="10"/>
  <c r="H2592" i="10"/>
  <c r="H819" i="10"/>
  <c r="G2291" i="10"/>
  <c r="H2378" i="10"/>
  <c r="G1080" i="10"/>
  <c r="E2789" i="10"/>
  <c r="G210" i="10"/>
  <c r="H1016" i="10"/>
  <c r="E186" i="10"/>
  <c r="G572" i="10"/>
  <c r="H2652" i="10"/>
  <c r="E2068" i="10"/>
  <c r="G1791" i="10"/>
  <c r="H2340" i="10"/>
  <c r="F446" i="10"/>
  <c r="H1585" i="10"/>
  <c r="G1763" i="10"/>
  <c r="F737" i="10"/>
  <c r="E2458" i="10"/>
  <c r="H369" i="10"/>
  <c r="F2478" i="10"/>
  <c r="F1075" i="10"/>
  <c r="F1704" i="10"/>
  <c r="H540" i="10"/>
  <c r="E1466" i="10"/>
  <c r="H718" i="10"/>
  <c r="H1538" i="10"/>
  <c r="F140" i="10"/>
  <c r="E1967" i="10"/>
  <c r="H137" i="10"/>
  <c r="E466" i="10"/>
  <c r="F1040" i="10"/>
  <c r="G2337" i="10"/>
  <c r="H144" i="10"/>
  <c r="H2361" i="10"/>
  <c r="E1585" i="10"/>
  <c r="G767" i="10"/>
  <c r="G635" i="10"/>
  <c r="E577" i="10"/>
  <c r="F1055" i="10"/>
  <c r="G2667" i="10"/>
  <c r="E2326" i="10"/>
  <c r="G2754" i="10"/>
  <c r="G2584" i="10"/>
  <c r="G171" i="10"/>
  <c r="H2760" i="10"/>
  <c r="G671" i="10"/>
  <c r="E2043" i="10"/>
  <c r="H1887" i="10"/>
  <c r="G451" i="10"/>
  <c r="G1209" i="10"/>
  <c r="H2306" i="10"/>
  <c r="G1584" i="10"/>
  <c r="E1415" i="10"/>
  <c r="G237" i="10"/>
  <c r="G84" i="10"/>
  <c r="G1789" i="10"/>
  <c r="H2315" i="10"/>
  <c r="G2655" i="10"/>
  <c r="G2718" i="10"/>
  <c r="H305" i="10"/>
  <c r="H1678" i="10"/>
  <c r="E2166" i="10"/>
  <c r="H2015" i="10"/>
  <c r="H725" i="10"/>
  <c r="H1028" i="10"/>
  <c r="E1059" i="10"/>
  <c r="H1053" i="10"/>
  <c r="G1744" i="10"/>
  <c r="G979" i="10"/>
  <c r="G1068" i="10"/>
  <c r="E614" i="10"/>
  <c r="E2609" i="10"/>
  <c r="E2459" i="10"/>
  <c r="E1951" i="10"/>
  <c r="F2250" i="10"/>
  <c r="G948" i="10"/>
  <c r="F2056" i="10"/>
  <c r="G1180" i="10"/>
  <c r="H1321" i="10"/>
  <c r="E918" i="10"/>
  <c r="E286" i="10"/>
  <c r="H320" i="10"/>
  <c r="G2020" i="10"/>
  <c r="H770" i="10"/>
  <c r="G16" i="10"/>
  <c r="H20" i="10"/>
  <c r="E2551" i="10"/>
  <c r="G2719" i="10"/>
  <c r="G1923" i="10"/>
  <c r="H1631" i="10"/>
  <c r="H1767" i="10"/>
  <c r="E1232" i="10"/>
  <c r="G1766" i="10"/>
  <c r="F178" i="10"/>
  <c r="H250" i="10"/>
  <c r="G1739" i="10"/>
  <c r="H1273" i="10"/>
  <c r="H1258" i="10"/>
  <c r="G1159" i="10"/>
  <c r="H672" i="10"/>
  <c r="H2386" i="10"/>
  <c r="E1239" i="10"/>
  <c r="H1422" i="10"/>
  <c r="H2275" i="10"/>
  <c r="G1406" i="10"/>
  <c r="G2624" i="10"/>
  <c r="E1382" i="10"/>
  <c r="E969" i="10"/>
  <c r="H2733" i="10"/>
  <c r="E1290" i="10"/>
  <c r="H1520" i="10"/>
  <c r="G2479" i="10"/>
  <c r="E2652" i="10"/>
  <c r="G2462" i="10"/>
  <c r="G2712" i="10"/>
  <c r="G1410" i="10"/>
  <c r="H1391" i="10"/>
  <c r="H1923" i="10"/>
  <c r="E1408" i="10"/>
  <c r="G2048" i="10"/>
  <c r="G892" i="10"/>
  <c r="G72" i="10"/>
  <c r="H915" i="10"/>
  <c r="H1222" i="10"/>
  <c r="E485" i="10"/>
  <c r="H2614" i="10"/>
  <c r="E184" i="10"/>
  <c r="H1462" i="10"/>
  <c r="G1533" i="10"/>
  <c r="H2560" i="10"/>
  <c r="G943" i="10"/>
  <c r="H1837" i="10"/>
  <c r="G518" i="10"/>
  <c r="H1843" i="10"/>
  <c r="G1933" i="10"/>
  <c r="E2173" i="10"/>
  <c r="H351" i="10"/>
  <c r="H2077" i="10"/>
  <c r="H424" i="10"/>
  <c r="E1246" i="10"/>
  <c r="E1637" i="10"/>
  <c r="H225" i="10"/>
  <c r="H1343" i="10"/>
  <c r="E1913" i="10"/>
  <c r="G941" i="10"/>
  <c r="E37" i="10"/>
  <c r="G2463" i="10"/>
  <c r="F731" i="10"/>
  <c r="F1134" i="10"/>
  <c r="E559" i="10"/>
  <c r="H2788" i="10"/>
  <c r="H1523" i="10"/>
  <c r="G1845" i="10"/>
  <c r="E85" i="10"/>
  <c r="H2207" i="10"/>
  <c r="E1345" i="10"/>
  <c r="H832" i="10"/>
  <c r="H1242" i="10"/>
  <c r="G419" i="10"/>
  <c r="G1556" i="10"/>
  <c r="E39" i="10"/>
  <c r="G724" i="10"/>
  <c r="H1484" i="10"/>
  <c r="E2546" i="10"/>
  <c r="G2674" i="10"/>
  <c r="H734" i="10"/>
  <c r="E1940" i="10"/>
  <c r="H1452" i="10"/>
  <c r="H1177" i="10"/>
  <c r="H2112" i="10"/>
  <c r="H2446" i="10"/>
  <c r="G1634" i="10"/>
  <c r="F991" i="10"/>
  <c r="F2062" i="10"/>
  <c r="H844" i="10"/>
  <c r="E710" i="10"/>
  <c r="G548" i="10"/>
  <c r="E416" i="10"/>
  <c r="G2033" i="10"/>
  <c r="H1742" i="10"/>
  <c r="G2663" i="10"/>
  <c r="H1192" i="10"/>
  <c r="G1066" i="10"/>
  <c r="G2791" i="10"/>
  <c r="E2390" i="10"/>
  <c r="F1637" i="10"/>
  <c r="G2552" i="10"/>
  <c r="E1975" i="10"/>
  <c r="H861" i="10"/>
  <c r="E2077" i="10"/>
  <c r="G864" i="10"/>
  <c r="E1176" i="10"/>
  <c r="F334" i="10"/>
  <c r="H1919" i="10"/>
  <c r="G1716" i="10"/>
  <c r="E2517" i="10"/>
  <c r="H2021" i="10"/>
  <c r="H462" i="10"/>
  <c r="G1155" i="10"/>
  <c r="E2768" i="10"/>
  <c r="G747" i="10"/>
  <c r="E818" i="10"/>
  <c r="E2411" i="10"/>
  <c r="E723" i="10"/>
  <c r="F659" i="10"/>
  <c r="H876" i="10"/>
  <c r="H1121" i="10"/>
  <c r="E1028" i="10"/>
  <c r="H1755" i="10"/>
  <c r="H1785" i="10"/>
  <c r="G2027" i="10"/>
  <c r="G117" i="10"/>
  <c r="E1458" i="10"/>
  <c r="G1623" i="10"/>
  <c r="E1746" i="10"/>
  <c r="G2785" i="10"/>
  <c r="F69" i="10"/>
  <c r="F2634" i="10"/>
  <c r="H978" i="10"/>
  <c r="F225" i="10"/>
  <c r="H630" i="10"/>
  <c r="G1234" i="10"/>
  <c r="G1041" i="10"/>
  <c r="H1376" i="10"/>
  <c r="G717" i="10"/>
  <c r="E1642" i="10"/>
  <c r="G2310" i="10"/>
  <c r="H1753" i="10"/>
  <c r="H1660" i="10"/>
  <c r="E2305" i="10"/>
  <c r="G831" i="10"/>
  <c r="H2204" i="10"/>
  <c r="E2015" i="10"/>
  <c r="H518" i="10"/>
  <c r="E2232" i="10"/>
  <c r="E529" i="10"/>
  <c r="H1241" i="10"/>
  <c r="H728" i="10"/>
  <c r="G1516" i="10"/>
  <c r="E160" i="10"/>
  <c r="H2635" i="10"/>
  <c r="H264" i="10"/>
  <c r="E1005" i="10"/>
  <c r="H1141" i="10"/>
  <c r="H1047" i="10"/>
  <c r="F554" i="10"/>
  <c r="F2125" i="10"/>
  <c r="H367" i="10"/>
  <c r="G2432" i="10"/>
  <c r="E2370" i="10"/>
  <c r="H2705" i="10"/>
  <c r="H1474" i="10"/>
  <c r="H338" i="10"/>
  <c r="E573" i="10"/>
  <c r="G1840" i="10"/>
  <c r="H1019" i="10"/>
  <c r="H379" i="10"/>
  <c r="F472" i="10"/>
  <c r="E1814" i="10"/>
  <c r="H1075" i="10"/>
  <c r="E917" i="10"/>
  <c r="H1418" i="10"/>
  <c r="G1004" i="10"/>
  <c r="E1927" i="10"/>
  <c r="F2355" i="10"/>
  <c r="E681" i="10"/>
  <c r="G956" i="10"/>
  <c r="G2704" i="10"/>
  <c r="G1341" i="10"/>
  <c r="H1480" i="10"/>
  <c r="H1516" i="10"/>
  <c r="F1737" i="10"/>
  <c r="E1120" i="10"/>
  <c r="E2359" i="10"/>
  <c r="G836" i="10"/>
  <c r="E1213" i="10"/>
  <c r="G2015" i="10"/>
  <c r="H2465" i="10"/>
  <c r="F569" i="10"/>
  <c r="E1463" i="10"/>
  <c r="G2419" i="10"/>
  <c r="H2722" i="10"/>
  <c r="G2482" i="10"/>
  <c r="G1746" i="10"/>
  <c r="G1054" i="10"/>
  <c r="F1234" i="10"/>
  <c r="E1336" i="10"/>
  <c r="E670" i="10"/>
  <c r="H175" i="10"/>
  <c r="G2625" i="10"/>
  <c r="G2180" i="10"/>
  <c r="H2568" i="10"/>
  <c r="E1534" i="10"/>
  <c r="E382" i="10"/>
  <c r="E2381" i="10"/>
  <c r="G2579" i="10"/>
  <c r="E2707" i="10"/>
  <c r="H473" i="10"/>
  <c r="E1514" i="10"/>
  <c r="E1529" i="10"/>
  <c r="F1675" i="10"/>
  <c r="F1559" i="10"/>
  <c r="H2284" i="10"/>
  <c r="G1087" i="10"/>
  <c r="F2159" i="10"/>
  <c r="G252" i="10"/>
  <c r="E14" i="10"/>
  <c r="H1467" i="10"/>
  <c r="E68" i="10"/>
  <c r="G1673" i="10"/>
  <c r="E1540" i="10"/>
  <c r="E1092" i="10"/>
  <c r="D1092" i="10" s="1"/>
  <c r="E1012" i="10"/>
  <c r="E1179" i="10"/>
  <c r="H291" i="10"/>
  <c r="F1531" i="10"/>
  <c r="H1979" i="10"/>
  <c r="F247" i="10"/>
  <c r="G670" i="10"/>
  <c r="E1784" i="10"/>
  <c r="H339" i="10"/>
  <c r="G984" i="10"/>
  <c r="H123" i="10"/>
  <c r="E1878" i="10"/>
  <c r="E545" i="10"/>
  <c r="G2638" i="10"/>
  <c r="H1614" i="10"/>
  <c r="E1531" i="10"/>
  <c r="E1542" i="10"/>
  <c r="G1841" i="10"/>
  <c r="G2568" i="10"/>
  <c r="E2037" i="10"/>
  <c r="G2276" i="10"/>
  <c r="H2131" i="10"/>
  <c r="F2492" i="10"/>
  <c r="H683" i="10"/>
  <c r="E2162" i="10"/>
  <c r="F875" i="10"/>
  <c r="G963" i="10"/>
  <c r="H1078" i="10"/>
  <c r="G1704" i="10"/>
  <c r="G2516" i="10"/>
  <c r="E2387" i="10"/>
  <c r="G722" i="10"/>
  <c r="G370" i="10"/>
  <c r="I370" i="10" s="1"/>
  <c r="E622" i="10"/>
  <c r="E610" i="10"/>
  <c r="H706" i="10"/>
  <c r="H1481" i="10"/>
  <c r="E2531" i="10"/>
  <c r="G2368" i="10"/>
  <c r="H2218" i="10"/>
  <c r="E1491" i="10"/>
  <c r="G2143" i="10"/>
  <c r="E2688" i="10"/>
  <c r="G1131" i="10"/>
  <c r="G1881" i="10"/>
  <c r="E2408" i="10"/>
  <c r="H2055" i="10"/>
  <c r="E4" i="10"/>
  <c r="E361" i="10"/>
  <c r="H2668" i="10"/>
  <c r="G2460" i="10"/>
  <c r="G2665" i="10"/>
  <c r="H86" i="10"/>
  <c r="H164" i="10"/>
  <c r="G373" i="10"/>
  <c r="E1015" i="10"/>
  <c r="F754" i="10"/>
  <c r="E1716" i="10"/>
  <c r="H2149" i="10"/>
  <c r="H2571" i="10"/>
  <c r="F1125" i="10"/>
  <c r="F2734" i="10"/>
  <c r="H1413" i="10"/>
  <c r="H1112" i="10"/>
  <c r="E1942" i="10"/>
  <c r="H2662" i="10"/>
  <c r="E2288" i="10"/>
  <c r="G2658" i="10"/>
  <c r="G2760" i="10"/>
  <c r="E1356" i="10"/>
  <c r="E2376" i="10"/>
  <c r="E1468" i="10"/>
  <c r="E1644" i="10"/>
  <c r="H2663" i="10"/>
  <c r="F1078" i="10"/>
  <c r="E1174" i="10"/>
  <c r="F759" i="10"/>
  <c r="E1574" i="10"/>
  <c r="F1851" i="10"/>
  <c r="G1750" i="10"/>
  <c r="G2253" i="10"/>
  <c r="E1750" i="10"/>
  <c r="F1266" i="10"/>
  <c r="F478" i="10"/>
  <c r="H1323" i="10"/>
  <c r="G2444" i="10"/>
  <c r="I2444" i="10" s="1"/>
  <c r="H1155" i="10"/>
  <c r="H833" i="10"/>
  <c r="G1304" i="10"/>
  <c r="G1327" i="10"/>
  <c r="E860" i="10"/>
  <c r="H1415" i="10"/>
  <c r="H1221" i="10"/>
  <c r="F856" i="10"/>
  <c r="E1626" i="10"/>
  <c r="G654" i="10"/>
  <c r="G1113" i="10"/>
  <c r="E572" i="10"/>
  <c r="G2063" i="10"/>
  <c r="G269" i="10"/>
  <c r="H1879" i="10"/>
  <c r="G1572" i="10"/>
  <c r="E204" i="10"/>
  <c r="H972" i="10"/>
  <c r="G2235" i="10"/>
  <c r="H282" i="10"/>
  <c r="G1247" i="10"/>
  <c r="F1346" i="10"/>
  <c r="E2109" i="10"/>
  <c r="F54" i="10"/>
  <c r="H2286" i="10"/>
  <c r="E1338" i="10"/>
  <c r="E49" i="10"/>
  <c r="G1608" i="10"/>
  <c r="H2375" i="10"/>
  <c r="E834" i="10"/>
  <c r="H721" i="10"/>
  <c r="G1236" i="10"/>
  <c r="H791" i="10"/>
  <c r="G2005" i="10"/>
  <c r="H550" i="10"/>
  <c r="H323" i="10"/>
  <c r="E590" i="10"/>
  <c r="G25" i="10"/>
  <c r="G1169" i="10"/>
  <c r="E1880" i="10"/>
  <c r="F2134" i="10"/>
  <c r="G1848" i="10"/>
  <c r="I1848" i="10" s="1"/>
  <c r="H2431" i="10"/>
  <c r="G1862" i="10"/>
  <c r="H1732" i="10"/>
  <c r="G576" i="10"/>
  <c r="G673" i="10"/>
  <c r="I673" i="10" s="1"/>
  <c r="E260" i="10"/>
  <c r="E1045" i="10"/>
  <c r="E2457" i="10"/>
  <c r="H1580" i="10"/>
  <c r="E2127" i="10"/>
  <c r="F528" i="10"/>
  <c r="E2063" i="10"/>
  <c r="H1842" i="10"/>
  <c r="E2520" i="10"/>
  <c r="E2333" i="10"/>
  <c r="G108" i="10"/>
  <c r="H1174" i="10"/>
  <c r="H2145" i="10"/>
  <c r="G116" i="10"/>
  <c r="H89" i="10"/>
  <c r="H581" i="10"/>
  <c r="E1969" i="10"/>
  <c r="E268" i="10"/>
  <c r="H1545" i="10"/>
  <c r="H1571" i="10"/>
  <c r="G1782" i="10"/>
  <c r="G832" i="10"/>
  <c r="E970" i="10"/>
  <c r="E504" i="10"/>
  <c r="F1491" i="10"/>
  <c r="F951" i="10"/>
  <c r="G211" i="10"/>
  <c r="G2227" i="10"/>
  <c r="E479" i="10"/>
  <c r="G758" i="10"/>
  <c r="G463" i="10"/>
  <c r="F847" i="10"/>
  <c r="E1522" i="10"/>
  <c r="G937" i="10"/>
  <c r="G1471" i="10"/>
  <c r="H1009" i="10"/>
  <c r="E813" i="10"/>
  <c r="H36" i="10"/>
  <c r="F2025" i="10"/>
  <c r="H2527" i="10"/>
  <c r="F837" i="10"/>
  <c r="E562" i="10"/>
  <c r="H2392" i="10"/>
  <c r="H831" i="10"/>
  <c r="G2507" i="10"/>
  <c r="G2218" i="10"/>
  <c r="E2080" i="10"/>
  <c r="H235" i="10"/>
  <c r="E2027" i="10"/>
  <c r="G786" i="10"/>
  <c r="H778" i="10"/>
  <c r="H1859" i="10"/>
  <c r="H1124" i="10"/>
  <c r="F763" i="10"/>
  <c r="F2425" i="10"/>
  <c r="H1456" i="10"/>
  <c r="F2188" i="10"/>
  <c r="H1945" i="10"/>
  <c r="H586" i="10"/>
  <c r="E1244" i="10"/>
  <c r="H1973" i="10"/>
  <c r="E1568" i="10"/>
  <c r="G1464" i="10"/>
  <c r="H433" i="10"/>
  <c r="F466" i="10"/>
  <c r="G309" i="10"/>
  <c r="F887" i="10"/>
  <c r="H2385" i="10"/>
  <c r="E2666" i="10"/>
  <c r="E2312" i="10"/>
  <c r="E2373" i="10"/>
  <c r="E629" i="10"/>
  <c r="H333" i="10"/>
  <c r="G1538" i="10"/>
  <c r="H1612" i="10"/>
  <c r="G24" i="10"/>
  <c r="H920" i="10"/>
  <c r="H2332" i="10"/>
  <c r="G1143" i="10"/>
  <c r="H1762" i="10"/>
  <c r="G344" i="10"/>
  <c r="H1256" i="10"/>
  <c r="H2478" i="10"/>
  <c r="G976" i="10"/>
  <c r="H483" i="10"/>
  <c r="H2090" i="10"/>
  <c r="H1129" i="10"/>
  <c r="E2141" i="10"/>
  <c r="H591" i="10"/>
  <c r="G47" i="10"/>
  <c r="E1390" i="10"/>
  <c r="E2078" i="10"/>
  <c r="E1060" i="10"/>
  <c r="G356" i="10"/>
  <c r="G839" i="10"/>
  <c r="H2059" i="10"/>
  <c r="H924" i="10"/>
  <c r="H1765" i="10"/>
  <c r="G1136" i="10"/>
  <c r="H2026" i="10"/>
  <c r="H1712" i="10"/>
  <c r="H548" i="10"/>
  <c r="H2774" i="10"/>
  <c r="G184" i="10"/>
  <c r="G679" i="10"/>
  <c r="E908" i="10"/>
  <c r="E291" i="10"/>
  <c r="E1582" i="10"/>
  <c r="F1751" i="10"/>
  <c r="G2653" i="10"/>
  <c r="F46" i="10"/>
  <c r="G475" i="10"/>
  <c r="E1669" i="10"/>
  <c r="E1131" i="10"/>
  <c r="E565" i="10"/>
  <c r="H270" i="10"/>
  <c r="E2049" i="10"/>
  <c r="E1616" i="10"/>
  <c r="E2771" i="10"/>
  <c r="H2347" i="10"/>
  <c r="G11" i="10"/>
  <c r="E2604" i="10"/>
  <c r="E711" i="10"/>
  <c r="H1361" i="10"/>
  <c r="G1452" i="10"/>
  <c r="H154" i="10"/>
  <c r="G245" i="10"/>
  <c r="E1042" i="10"/>
  <c r="H2624" i="10"/>
  <c r="G1220" i="10"/>
  <c r="G1977" i="10"/>
  <c r="G1018" i="10"/>
  <c r="E2538" i="10"/>
  <c r="H884" i="10"/>
  <c r="E861" i="10"/>
  <c r="G753" i="10"/>
  <c r="E121" i="10"/>
  <c r="H813" i="10"/>
  <c r="F1231" i="10"/>
  <c r="G4" i="10"/>
  <c r="E2124" i="10"/>
  <c r="E436" i="10"/>
  <c r="G123" i="10"/>
  <c r="H1888" i="10"/>
  <c r="G860" i="10"/>
  <c r="E274" i="10"/>
  <c r="H1529" i="10"/>
  <c r="E1937" i="10"/>
  <c r="E2309" i="10"/>
  <c r="H523" i="10"/>
  <c r="E1643" i="10"/>
  <c r="H2511" i="10"/>
  <c r="E2183" i="10"/>
  <c r="G221" i="10"/>
  <c r="F2525" i="10"/>
  <c r="G2664" i="10"/>
  <c r="G163" i="10"/>
  <c r="H1756" i="10"/>
  <c r="E1322" i="10"/>
  <c r="H2611" i="10"/>
  <c r="E1960" i="10"/>
  <c r="G405" i="10"/>
  <c r="H363" i="10"/>
  <c r="E2357" i="10"/>
  <c r="H2751" i="10"/>
  <c r="H2374" i="10"/>
  <c r="G1636" i="10"/>
  <c r="E2092" i="10"/>
  <c r="H1760" i="10"/>
  <c r="G80" i="10"/>
  <c r="H611" i="10"/>
  <c r="G1292" i="10"/>
  <c r="H1427" i="10"/>
  <c r="G2608" i="10"/>
  <c r="H1437" i="10"/>
  <c r="H1153" i="10"/>
  <c r="E478" i="10"/>
  <c r="H2507" i="10"/>
  <c r="H2433" i="10"/>
  <c r="H1380" i="10"/>
  <c r="G2452" i="10"/>
  <c r="E283" i="10"/>
  <c r="E612" i="10"/>
  <c r="H2257" i="10"/>
  <c r="E809" i="10"/>
  <c r="F1916" i="10"/>
  <c r="E2175" i="10"/>
  <c r="H2732" i="10"/>
  <c r="G1371" i="10"/>
  <c r="G1773" i="10"/>
  <c r="G1355" i="10"/>
  <c r="G125" i="10"/>
  <c r="G216" i="10"/>
  <c r="E1467" i="10"/>
  <c r="G867" i="10"/>
  <c r="E554" i="10"/>
  <c r="E224" i="10"/>
  <c r="G970" i="10"/>
  <c r="E2536" i="10"/>
  <c r="G1261" i="10"/>
  <c r="G2442" i="10"/>
  <c r="G1820" i="10"/>
  <c r="G454" i="10"/>
  <c r="E2712" i="10"/>
  <c r="H843" i="10"/>
  <c r="E2352" i="10"/>
  <c r="E672" i="10"/>
  <c r="E2052" i="10"/>
  <c r="E1970" i="10"/>
  <c r="G2169" i="10"/>
  <c r="E2229" i="10"/>
  <c r="E182" i="10"/>
  <c r="G777" i="10"/>
  <c r="G1044" i="10"/>
  <c r="F325" i="10"/>
  <c r="F743" i="10"/>
  <c r="H146" i="10"/>
  <c r="F1928" i="10"/>
  <c r="G1434" i="10"/>
  <c r="E1292" i="10"/>
  <c r="E631" i="10"/>
  <c r="G1834" i="10"/>
  <c r="E1254" i="10"/>
  <c r="F2066" i="10"/>
  <c r="E732" i="10"/>
  <c r="G236" i="10"/>
  <c r="G1242" i="10"/>
  <c r="H2453" i="10"/>
  <c r="G1365" i="10"/>
  <c r="H2075" i="10"/>
  <c r="E1684" i="10"/>
  <c r="E344" i="10"/>
  <c r="H2669" i="10"/>
  <c r="G2343" i="10"/>
  <c r="H17" i="10"/>
  <c r="G1249" i="10"/>
  <c r="E1959" i="10"/>
  <c r="G1979" i="10"/>
  <c r="E650" i="10"/>
  <c r="H856" i="10"/>
  <c r="H521" i="10"/>
  <c r="E1041" i="10"/>
  <c r="E2423" i="10"/>
  <c r="E265" i="10"/>
  <c r="G1748" i="10"/>
  <c r="H2133" i="10"/>
  <c r="H567" i="10"/>
  <c r="H2044" i="10"/>
  <c r="H70" i="10"/>
  <c r="G1215" i="10"/>
  <c r="G1680" i="10"/>
  <c r="H937" i="10"/>
  <c r="G715" i="10"/>
  <c r="H1279" i="10"/>
  <c r="E942" i="10"/>
  <c r="F946" i="10"/>
  <c r="G2610" i="10"/>
  <c r="E1043" i="10"/>
  <c r="G667" i="10"/>
  <c r="I667" i="10" s="1"/>
  <c r="H279" i="10"/>
  <c r="G1379" i="10"/>
  <c r="E2025" i="10"/>
  <c r="E242" i="10"/>
  <c r="H553" i="10"/>
  <c r="H2684" i="10"/>
  <c r="G412" i="10"/>
  <c r="G442" i="10"/>
  <c r="G1354" i="10"/>
  <c r="E426" i="10"/>
  <c r="F540" i="10"/>
  <c r="G341" i="10"/>
  <c r="E5" i="10"/>
  <c r="H2360" i="10"/>
  <c r="G2107" i="10"/>
  <c r="H425" i="10"/>
  <c r="G668" i="10"/>
  <c r="E11" i="10"/>
  <c r="H2769" i="10"/>
  <c r="G1178" i="10"/>
  <c r="G1624" i="10"/>
  <c r="H1567" i="10"/>
  <c r="F2766" i="10"/>
  <c r="E282" i="10"/>
  <c r="G929" i="10"/>
  <c r="E1633" i="10"/>
  <c r="H2562" i="10"/>
  <c r="F559" i="10"/>
  <c r="H1659" i="10"/>
  <c r="G523" i="10"/>
  <c r="E154" i="10"/>
  <c r="E17" i="10"/>
  <c r="H775" i="10"/>
  <c r="H2159" i="10"/>
  <c r="E1569" i="10"/>
  <c r="H2467" i="10"/>
  <c r="E252" i="10"/>
  <c r="G345" i="10"/>
  <c r="E1783" i="10"/>
  <c r="H1605" i="10"/>
  <c r="G2324" i="10"/>
  <c r="G1256" i="10"/>
  <c r="G1658" i="10"/>
  <c r="F2463" i="10"/>
  <c r="E570" i="10"/>
  <c r="H2242" i="10"/>
  <c r="E2527" i="10"/>
  <c r="E1980" i="10"/>
  <c r="G815" i="10"/>
  <c r="G881" i="10"/>
  <c r="G2649" i="10"/>
  <c r="H108" i="10"/>
  <c r="G2629" i="10"/>
  <c r="E2415" i="10"/>
  <c r="F755" i="10"/>
  <c r="E2684" i="10"/>
  <c r="G2282" i="10"/>
  <c r="H342" i="10"/>
  <c r="E2479" i="10"/>
  <c r="E358" i="10"/>
  <c r="H982" i="10"/>
  <c r="F316" i="10"/>
  <c r="H1739" i="10"/>
  <c r="E530" i="10"/>
  <c r="E173" i="10"/>
  <c r="G477" i="10"/>
  <c r="E2492" i="10"/>
  <c r="F363" i="10"/>
  <c r="G2666" i="10"/>
  <c r="E439" i="10"/>
  <c r="E1143" i="10"/>
  <c r="G1523" i="10"/>
  <c r="G1069" i="10"/>
  <c r="H150" i="10"/>
  <c r="E1263" i="10"/>
  <c r="H1736" i="10"/>
  <c r="H1270" i="10"/>
  <c r="H1541" i="10"/>
  <c r="G1792" i="10"/>
  <c r="F1731" i="10"/>
  <c r="G1613" i="10"/>
  <c r="H2554" i="10"/>
  <c r="H2618" i="10"/>
  <c r="G838" i="10"/>
  <c r="E1208" i="10"/>
  <c r="H388" i="10"/>
  <c r="G2715" i="10"/>
  <c r="H427" i="10"/>
  <c r="G2316" i="10"/>
  <c r="H1005" i="10"/>
  <c r="G1314" i="10"/>
  <c r="E349" i="10"/>
  <c r="E736" i="10"/>
  <c r="G1369" i="10"/>
  <c r="H2426" i="10"/>
  <c r="G2135" i="10"/>
  <c r="H2011" i="10"/>
  <c r="G2743" i="10"/>
  <c r="E1139" i="10"/>
  <c r="G2010" i="10"/>
  <c r="E2142" i="10"/>
  <c r="G2248" i="10"/>
  <c r="G1591" i="10"/>
  <c r="H627" i="10"/>
  <c r="H2331" i="10"/>
  <c r="H1263" i="10"/>
  <c r="H632" i="10"/>
  <c r="E2061" i="10"/>
  <c r="H2305" i="10"/>
  <c r="F769" i="10"/>
  <c r="E1924" i="10"/>
  <c r="E1021" i="10"/>
  <c r="E1588" i="10"/>
  <c r="G2480" i="10"/>
  <c r="G1690" i="10"/>
  <c r="E1515" i="10"/>
  <c r="E2745" i="10"/>
  <c r="E2542" i="10"/>
  <c r="G2621" i="10"/>
  <c r="F1488" i="10"/>
  <c r="H426" i="10"/>
  <c r="E657" i="10"/>
  <c r="G1640" i="10"/>
  <c r="H468" i="10"/>
  <c r="H180" i="10"/>
  <c r="E135" i="10"/>
  <c r="G2426" i="10"/>
  <c r="E332" i="10"/>
  <c r="E1526" i="10"/>
  <c r="F350" i="10"/>
  <c r="E1069" i="10"/>
  <c r="H512" i="10"/>
  <c r="H2405" i="10"/>
  <c r="G1109" i="10"/>
  <c r="H1014" i="10"/>
  <c r="H171" i="10"/>
  <c r="F859" i="10"/>
  <c r="G204" i="10"/>
  <c r="H2054" i="10"/>
  <c r="E187" i="10"/>
  <c r="H604" i="10"/>
  <c r="H2136" i="10"/>
  <c r="E53" i="10"/>
  <c r="G1134" i="10"/>
  <c r="G1846" i="10"/>
  <c r="H126" i="10"/>
  <c r="E1259" i="10"/>
  <c r="E2374" i="10"/>
  <c r="H322" i="10"/>
  <c r="E1478" i="10"/>
  <c r="E2036" i="10"/>
  <c r="H1106" i="10"/>
  <c r="F2087" i="10"/>
  <c r="E2558" i="10"/>
  <c r="E863" i="10"/>
  <c r="H1065" i="10"/>
  <c r="F2288" i="10"/>
  <c r="E2252" i="10"/>
  <c r="H2025" i="10"/>
  <c r="F251" i="10"/>
  <c r="G316" i="10"/>
  <c r="H1284" i="10"/>
  <c r="F1572" i="10"/>
  <c r="E850" i="10"/>
  <c r="H2122" i="10"/>
  <c r="G2487" i="10"/>
  <c r="H2369" i="10"/>
  <c r="G141" i="10"/>
  <c r="G1172" i="10"/>
  <c r="E526" i="10"/>
  <c r="F354" i="10"/>
  <c r="E2264" i="10"/>
  <c r="F346" i="10"/>
  <c r="E2544" i="10"/>
  <c r="H2343" i="10"/>
  <c r="E618" i="10"/>
  <c r="H1411" i="10"/>
  <c r="E1549" i="10"/>
  <c r="G1212" i="10"/>
  <c r="G611" i="10"/>
  <c r="G2047" i="10"/>
  <c r="G2524" i="10"/>
  <c r="E2659" i="10"/>
  <c r="G1830" i="10"/>
  <c r="G367" i="10"/>
  <c r="H2006" i="10"/>
  <c r="G2177" i="10"/>
  <c r="E1373" i="10"/>
  <c r="G1825" i="10"/>
  <c r="E1736" i="10"/>
  <c r="G1265" i="10"/>
  <c r="G2075" i="10"/>
  <c r="E744" i="10"/>
  <c r="G1085" i="10"/>
  <c r="E1775" i="10"/>
  <c r="E2069" i="10"/>
  <c r="E1227" i="10"/>
  <c r="E1930" i="10"/>
  <c r="H507" i="10"/>
  <c r="G1331" i="10"/>
  <c r="E733" i="10"/>
  <c r="G2245" i="10"/>
  <c r="E25" i="10"/>
  <c r="E1850" i="10"/>
  <c r="G436" i="10"/>
  <c r="G380" i="10"/>
  <c r="H1928" i="10"/>
  <c r="E943" i="10"/>
  <c r="F1369" i="10"/>
  <c r="G104" i="10"/>
  <c r="H1331" i="10"/>
  <c r="G22" i="10"/>
  <c r="H1217" i="10"/>
  <c r="G71" i="10"/>
  <c r="H1013" i="10"/>
  <c r="G1276" i="10"/>
  <c r="E830" i="10"/>
  <c r="F378" i="10"/>
  <c r="G2777" i="10"/>
  <c r="E1019" i="10"/>
  <c r="H313" i="10"/>
  <c r="G828" i="10"/>
  <c r="E2034" i="10"/>
  <c r="E2038" i="10"/>
  <c r="G1740" i="10"/>
  <c r="F1269" i="10"/>
  <c r="G1423" i="10"/>
  <c r="E887" i="10"/>
  <c r="H2087" i="10"/>
  <c r="G1866" i="10"/>
  <c r="H1675" i="10"/>
  <c r="E1306" i="10"/>
  <c r="G2091" i="10"/>
  <c r="G2252" i="10"/>
  <c r="H2434" i="10"/>
  <c r="E1984" i="10"/>
  <c r="H543" i="10"/>
  <c r="H1622" i="10"/>
  <c r="G1362" i="10"/>
  <c r="E1182" i="10"/>
  <c r="G420" i="10"/>
  <c r="E2713" i="10"/>
  <c r="G520" i="10"/>
  <c r="G1637" i="10"/>
  <c r="F2034" i="10"/>
  <c r="E709" i="10"/>
  <c r="G2132" i="10"/>
  <c r="H955" i="10"/>
  <c r="G985" i="10"/>
  <c r="E165" i="10"/>
  <c r="G527" i="10"/>
  <c r="E2075" i="10"/>
  <c r="G822" i="10"/>
  <c r="E1054" i="10"/>
  <c r="F1328" i="10"/>
  <c r="H710" i="10"/>
  <c r="G44" i="10"/>
  <c r="H1136" i="10"/>
  <c r="H463" i="10"/>
  <c r="G1619" i="10"/>
  <c r="H1253" i="10"/>
  <c r="E1280" i="10"/>
  <c r="G55" i="10"/>
  <c r="E2022" i="10"/>
  <c r="H2321" i="10"/>
  <c r="H2091" i="10"/>
  <c r="F1255" i="10"/>
  <c r="G934" i="10"/>
  <c r="E460" i="10"/>
  <c r="E330" i="10"/>
  <c r="H1715" i="10"/>
  <c r="H1024" i="10"/>
  <c r="G2242" i="10"/>
  <c r="H477" i="10"/>
  <c r="E820" i="10"/>
  <c r="F1137" i="10"/>
  <c r="E2354" i="10"/>
  <c r="E1640" i="10"/>
  <c r="E2441" i="10"/>
  <c r="H818" i="10"/>
  <c r="H1885" i="10"/>
  <c r="H438" i="10"/>
  <c r="G359" i="10"/>
  <c r="E1611" i="10"/>
  <c r="G1916" i="10"/>
  <c r="E773" i="10"/>
  <c r="G637" i="10"/>
  <c r="E408" i="10"/>
  <c r="H160" i="10"/>
  <c r="G2445" i="10"/>
  <c r="H1407" i="10"/>
  <c r="H835" i="10"/>
  <c r="E1223" i="10"/>
  <c r="H1004" i="10"/>
  <c r="E2792" i="10"/>
  <c r="F131" i="10"/>
  <c r="E1952" i="10"/>
  <c r="H912" i="10"/>
  <c r="F2431" i="10"/>
  <c r="E558" i="10"/>
  <c r="G1724" i="10"/>
  <c r="H1116" i="10"/>
  <c r="G1486" i="10"/>
  <c r="H376" i="10"/>
  <c r="E2079" i="10"/>
  <c r="G1786" i="10"/>
  <c r="E1647" i="10"/>
  <c r="H1865" i="10"/>
  <c r="E2360" i="10"/>
  <c r="F2447" i="10"/>
  <c r="H2573" i="10"/>
  <c r="G20" i="10"/>
  <c r="E1562" i="10"/>
  <c r="H1324" i="10"/>
  <c r="H549" i="10"/>
  <c r="G2420" i="10"/>
  <c r="E788" i="10"/>
  <c r="G2076" i="10"/>
  <c r="E1855" i="10"/>
  <c r="G165" i="10"/>
  <c r="H614" i="10"/>
  <c r="H2654" i="10"/>
  <c r="H2734" i="10"/>
  <c r="H2363" i="10"/>
  <c r="G384" i="10"/>
  <c r="F1355" i="10"/>
  <c r="G429" i="10"/>
  <c r="E2438" i="10"/>
  <c r="E2234" i="10"/>
  <c r="E856" i="10"/>
  <c r="G1267" i="10"/>
  <c r="H238" i="10"/>
  <c r="E185" i="10"/>
  <c r="H1858" i="10"/>
  <c r="H2037" i="10"/>
  <c r="H837" i="10"/>
  <c r="H1758" i="10"/>
  <c r="E1190" i="10"/>
  <c r="E1108" i="10"/>
  <c r="F516" i="10"/>
  <c r="G640" i="10"/>
  <c r="E350" i="10"/>
  <c r="E1670" i="10"/>
  <c r="F566" i="10"/>
  <c r="G2334" i="10"/>
  <c r="G2173" i="10"/>
  <c r="H538" i="10"/>
  <c r="H2481" i="10"/>
  <c r="G580" i="10"/>
  <c r="G2359" i="10"/>
  <c r="F256" i="10"/>
  <c r="G2457" i="10"/>
  <c r="E2379" i="10"/>
  <c r="H2424" i="10"/>
  <c r="G1526" i="10"/>
  <c r="H2164" i="10"/>
  <c r="G1589" i="10"/>
  <c r="E925" i="10"/>
  <c r="E1884" i="10"/>
  <c r="G505" i="10"/>
  <c r="G592" i="10"/>
  <c r="H259" i="10"/>
  <c r="G1042" i="10"/>
  <c r="G842" i="10"/>
  <c r="F1551" i="10"/>
  <c r="E410" i="10"/>
  <c r="G1340" i="10"/>
  <c r="H907" i="10"/>
  <c r="E164" i="10"/>
  <c r="H2491" i="10"/>
  <c r="E1606" i="10"/>
  <c r="G247" i="10"/>
  <c r="E815" i="10"/>
  <c r="H509" i="10"/>
  <c r="F2325" i="10"/>
  <c r="G1908" i="10"/>
  <c r="E967" i="10"/>
  <c r="E465" i="10"/>
  <c r="E1823" i="10"/>
  <c r="H1522" i="10"/>
  <c r="H569" i="10"/>
  <c r="E1719" i="10"/>
  <c r="F2651" i="10"/>
  <c r="H2504" i="10"/>
  <c r="G2126" i="10"/>
  <c r="H1662" i="10"/>
  <c r="E1712" i="10"/>
  <c r="G2771" i="10"/>
  <c r="G253" i="10"/>
  <c r="H1751" i="10"/>
  <c r="H2352" i="10"/>
  <c r="H1430" i="10"/>
  <c r="E1178" i="10"/>
  <c r="E941" i="10"/>
  <c r="E1283" i="10"/>
  <c r="E1986" i="10"/>
  <c r="H1972" i="10"/>
  <c r="G2260" i="10"/>
  <c r="G2079" i="10"/>
  <c r="H1623" i="10"/>
  <c r="G1878" i="10"/>
  <c r="E756" i="10"/>
  <c r="G887" i="10"/>
  <c r="F1143" i="10"/>
  <c r="H1346" i="10"/>
  <c r="H2088" i="10"/>
  <c r="G913" i="10"/>
  <c r="G1823" i="10"/>
  <c r="G1655" i="10"/>
  <c r="G1152" i="10"/>
  <c r="G1321" i="10"/>
  <c r="G487" i="10"/>
  <c r="E615" i="10"/>
  <c r="E1651" i="10"/>
  <c r="G266" i="10"/>
  <c r="G2687" i="10"/>
  <c r="F692" i="10"/>
  <c r="H1026" i="10"/>
  <c r="H2766" i="10"/>
  <c r="G1836" i="10"/>
  <c r="H2613" i="10"/>
  <c r="G889" i="10"/>
  <c r="E1109" i="10"/>
  <c r="H963" i="10"/>
  <c r="E36" i="10"/>
  <c r="G1771" i="10"/>
  <c r="E58" i="10"/>
  <c r="G2134" i="10"/>
  <c r="F787" i="10"/>
  <c r="E1260" i="10"/>
  <c r="E267" i="10"/>
  <c r="E2106" i="10"/>
  <c r="G2531" i="10"/>
  <c r="G1788" i="10"/>
  <c r="G712" i="10"/>
  <c r="E682" i="10"/>
  <c r="H1666" i="10"/>
  <c r="G2144" i="10"/>
  <c r="F2454" i="10"/>
  <c r="G577" i="10"/>
  <c r="E544" i="10"/>
  <c r="E2228" i="10"/>
  <c r="H2377" i="10"/>
  <c r="E2212" i="10"/>
  <c r="F128" i="10"/>
  <c r="G2080" i="10"/>
  <c r="H733" i="10"/>
  <c r="E1357" i="10"/>
  <c r="E2663" i="10"/>
  <c r="H1227" i="10"/>
  <c r="E1971" i="10"/>
  <c r="H1126" i="10"/>
  <c r="H519" i="10"/>
  <c r="H779" i="10"/>
  <c r="E934" i="10"/>
  <c r="G1937" i="10"/>
  <c r="G1951" i="10"/>
  <c r="E1631" i="10"/>
  <c r="F2747" i="10"/>
  <c r="E2342" i="10"/>
  <c r="G2317" i="10"/>
  <c r="H677" i="10"/>
  <c r="G1337" i="10"/>
  <c r="G1166" i="10"/>
  <c r="H817" i="10"/>
  <c r="H615" i="10"/>
  <c r="E1683" i="10"/>
  <c r="G215" i="10"/>
  <c r="G2522" i="10"/>
  <c r="H1389" i="10"/>
  <c r="F1866" i="10"/>
  <c r="G1671" i="10"/>
  <c r="G1631" i="10"/>
  <c r="G1913" i="10"/>
  <c r="E1851" i="10"/>
  <c r="E133" i="10"/>
  <c r="E110" i="10"/>
  <c r="E288" i="10"/>
  <c r="H1160" i="10"/>
  <c r="H792" i="10"/>
  <c r="G1982" i="10"/>
  <c r="E2706" i="10"/>
  <c r="G1182" i="10"/>
  <c r="H2350" i="10"/>
  <c r="E116" i="10"/>
  <c r="E1332" i="10"/>
  <c r="F1775" i="10"/>
  <c r="G1183" i="10"/>
  <c r="H285" i="10"/>
  <c r="H1939" i="10"/>
  <c r="F2140" i="10"/>
  <c r="G1768" i="10"/>
  <c r="H654" i="10"/>
  <c r="H1365" i="10"/>
  <c r="G1714" i="10"/>
  <c r="E130" i="10"/>
  <c r="H1910" i="10"/>
  <c r="G1024" i="10"/>
  <c r="G2478" i="10"/>
  <c r="H2619" i="10"/>
  <c r="H1191" i="10"/>
  <c r="H130" i="10"/>
  <c r="H236" i="10"/>
  <c r="H1518" i="10"/>
  <c r="H2408" i="10"/>
  <c r="H1476" i="10"/>
  <c r="H1551" i="10"/>
  <c r="E1704" i="10"/>
  <c r="H429" i="10"/>
  <c r="G2087" i="10"/>
  <c r="G2040" i="10"/>
  <c r="E216" i="10"/>
  <c r="E2442" i="10"/>
  <c r="G1214" i="10"/>
  <c r="G922" i="10"/>
  <c r="H41" i="10"/>
  <c r="F747" i="10"/>
  <c r="H2436" i="10"/>
  <c r="F950" i="10"/>
  <c r="F343" i="10"/>
  <c r="H2461" i="10"/>
  <c r="H1211" i="10"/>
  <c r="E1081" i="10"/>
  <c r="H2269" i="10"/>
  <c r="F1140" i="10"/>
  <c r="G2481" i="10"/>
  <c r="H392" i="10"/>
  <c r="E2146" i="10"/>
  <c r="G1290" i="10"/>
  <c r="F1051" i="10"/>
  <c r="E1567" i="10"/>
  <c r="E2488" i="10"/>
  <c r="G1163" i="10"/>
  <c r="E2508" i="10"/>
  <c r="E560" i="10"/>
  <c r="H281" i="10"/>
  <c r="G40" i="10"/>
  <c r="H1023" i="10"/>
  <c r="G2722" i="10"/>
  <c r="G2185" i="10"/>
  <c r="H163" i="10"/>
  <c r="G150" i="10"/>
  <c r="H891" i="10"/>
  <c r="H2421" i="10"/>
  <c r="G663" i="10"/>
  <c r="F1475" i="10"/>
  <c r="H1386" i="10"/>
  <c r="H2089" i="10"/>
  <c r="H1920" i="10"/>
  <c r="G1441" i="10"/>
  <c r="G1184" i="10"/>
  <c r="H466" i="10"/>
  <c r="E2455" i="10"/>
  <c r="G1785" i="10"/>
  <c r="E1580" i="10"/>
  <c r="H1686" i="10"/>
  <c r="G2504" i="10"/>
  <c r="H416" i="10"/>
  <c r="G2341" i="10"/>
  <c r="H1526" i="10"/>
  <c r="E2749" i="10"/>
  <c r="H1627" i="10"/>
  <c r="H1374" i="10"/>
  <c r="G1259" i="10"/>
  <c r="F572" i="10"/>
  <c r="G1040" i="10"/>
  <c r="G2124" i="10"/>
  <c r="F31" i="10"/>
  <c r="G1221" i="10"/>
  <c r="G1135" i="10"/>
  <c r="E150" i="10"/>
  <c r="H1625" i="10"/>
  <c r="G1582" i="10"/>
  <c r="E1372" i="10"/>
  <c r="G1490" i="10"/>
  <c r="E1013" i="10"/>
  <c r="E313" i="10"/>
  <c r="E1222" i="10"/>
  <c r="H2470" i="10"/>
  <c r="E1446" i="10"/>
  <c r="E1121" i="10"/>
  <c r="E1464" i="10"/>
  <c r="H1352" i="10"/>
  <c r="G1010" i="10"/>
  <c r="E2407" i="10"/>
  <c r="G2382" i="10"/>
  <c r="E2236" i="10"/>
  <c r="E1267" i="10"/>
  <c r="E885" i="10"/>
  <c r="H1306" i="10"/>
  <c r="G1017" i="10"/>
  <c r="H2244" i="10"/>
  <c r="G241" i="10"/>
  <c r="F2647" i="10"/>
  <c r="E2177" i="10"/>
  <c r="E1617" i="10"/>
  <c r="G1311" i="10"/>
  <c r="F2772" i="10"/>
  <c r="E2617" i="10"/>
  <c r="H619" i="10"/>
  <c r="H2388" i="10"/>
  <c r="G740" i="10"/>
  <c r="G438" i="10"/>
  <c r="F2462" i="10"/>
  <c r="G1318" i="10"/>
  <c r="F1147" i="10"/>
  <c r="E1808" i="10"/>
  <c r="G1962" i="10"/>
  <c r="E968" i="10"/>
  <c r="G464" i="10"/>
  <c r="F1678" i="10"/>
  <c r="G113" i="10"/>
  <c r="F640" i="10"/>
  <c r="H1932" i="10"/>
  <c r="H2017" i="10"/>
  <c r="E1370" i="10"/>
  <c r="G665" i="10"/>
  <c r="H2217" i="10"/>
  <c r="E2086" i="10"/>
  <c r="E1017" i="10"/>
  <c r="G1731" i="10"/>
  <c r="G2521" i="10"/>
  <c r="E6" i="10"/>
  <c r="H2289" i="10"/>
  <c r="H1704" i="10"/>
  <c r="F463" i="10"/>
  <c r="G143" i="10"/>
  <c r="E1337" i="10"/>
  <c r="E1957" i="10"/>
  <c r="E752" i="10"/>
  <c r="E2010" i="10"/>
  <c r="H1817" i="10"/>
  <c r="H1069" i="10"/>
  <c r="E580" i="10"/>
  <c r="G2024" i="10"/>
  <c r="F1878" i="10"/>
  <c r="E2137" i="10"/>
  <c r="G485" i="10"/>
  <c r="E1420" i="10"/>
  <c r="H626" i="10"/>
  <c r="H921" i="10"/>
  <c r="F591" i="10"/>
  <c r="G674" i="10"/>
  <c r="H1074" i="10"/>
  <c r="G735" i="10"/>
  <c r="E845" i="10"/>
  <c r="E1756" i="10"/>
  <c r="H2272" i="10"/>
  <c r="F947" i="10"/>
  <c r="G973" i="10"/>
  <c r="F1455" i="10"/>
  <c r="G2215" i="10"/>
  <c r="H1011" i="10"/>
  <c r="G424" i="10"/>
  <c r="F788" i="10"/>
  <c r="H1076" i="10"/>
  <c r="G1282" i="10"/>
  <c r="E2690" i="10"/>
  <c r="H1643" i="10"/>
  <c r="G2732" i="10"/>
  <c r="G382" i="10"/>
  <c r="E973" i="10"/>
  <c r="E1816" i="10"/>
  <c r="H2670" i="10"/>
  <c r="F1604" i="10"/>
  <c r="G1174" i="10"/>
  <c r="E1268" i="10"/>
  <c r="H1647" i="10"/>
  <c r="H1508" i="10"/>
  <c r="E563" i="10"/>
  <c r="E2248" i="10"/>
  <c r="E2426" i="10"/>
  <c r="G339" i="10"/>
  <c r="E2319" i="10"/>
  <c r="E2315" i="10"/>
  <c r="E688" i="10"/>
  <c r="E1132" i="10"/>
  <c r="H119" i="10"/>
  <c r="G819" i="10"/>
  <c r="H2782" i="10"/>
  <c r="G1038" i="10"/>
  <c r="E189" i="10"/>
  <c r="E105" i="10"/>
  <c r="H662" i="10"/>
  <c r="F34" i="10"/>
  <c r="H1682" i="10"/>
  <c r="G1489" i="10"/>
  <c r="H2672" i="10"/>
  <c r="H1117" i="10"/>
  <c r="E2662" i="10"/>
  <c r="G1707" i="10"/>
  <c r="G2549" i="10"/>
  <c r="E1685" i="10"/>
  <c r="E147" i="10"/>
  <c r="E1561" i="10"/>
  <c r="H878" i="10"/>
  <c r="E1829" i="10"/>
  <c r="F2378" i="10"/>
  <c r="G1409" i="10"/>
  <c r="H2322" i="10"/>
  <c r="H840" i="10"/>
  <c r="F1856" i="10"/>
  <c r="H1641" i="10"/>
  <c r="H1968" i="10"/>
  <c r="H366" i="10"/>
  <c r="H787" i="10"/>
  <c r="H487" i="10"/>
  <c r="G1725" i="10"/>
  <c r="E2044" i="10"/>
  <c r="E1506" i="10"/>
  <c r="H1542" i="10"/>
  <c r="H2042" i="10"/>
  <c r="F1591" i="10"/>
  <c r="E1551" i="10"/>
  <c r="E1614" i="10"/>
  <c r="H1977" i="10"/>
  <c r="E2186" i="10"/>
  <c r="G1653" i="10"/>
  <c r="H2324" i="10"/>
  <c r="G2728" i="10"/>
  <c r="E1440" i="10"/>
  <c r="G2547" i="10"/>
  <c r="H1304" i="10"/>
  <c r="E1221" i="10"/>
  <c r="H1207" i="10"/>
  <c r="G586" i="10"/>
  <c r="E1152" i="10"/>
  <c r="E240" i="10"/>
  <c r="G1372" i="10"/>
  <c r="E2033" i="10"/>
  <c r="G1616" i="10"/>
  <c r="E1650" i="10"/>
  <c r="H2310" i="10"/>
  <c r="E207" i="10"/>
  <c r="E1668" i="10"/>
  <c r="E1658" i="10"/>
  <c r="E467" i="10"/>
  <c r="G1654" i="10"/>
  <c r="G1264" i="10"/>
  <c r="H1428" i="10"/>
  <c r="E2633" i="10"/>
  <c r="H2486" i="10"/>
  <c r="H1337" i="10"/>
  <c r="F1291" i="10"/>
  <c r="E929" i="10"/>
  <c r="E2208" i="10"/>
  <c r="H933" i="10"/>
  <c r="G1811" i="10"/>
  <c r="G1738" i="10"/>
  <c r="G2119" i="10"/>
  <c r="E71" i="10"/>
  <c r="H2247" i="10"/>
  <c r="G479" i="10"/>
  <c r="E1052" i="10"/>
  <c r="E875" i="10"/>
  <c r="F1387" i="10"/>
  <c r="H132" i="10"/>
  <c r="F355" i="10"/>
  <c r="H563" i="10"/>
  <c r="H1332" i="10"/>
  <c r="H1267" i="10"/>
  <c r="H1761" i="10"/>
  <c r="H684" i="10"/>
  <c r="E156" i="10"/>
  <c r="G1027" i="10"/>
  <c r="F440" i="10"/>
  <c r="G2617" i="10"/>
  <c r="G1418" i="10"/>
  <c r="H1127" i="10"/>
  <c r="E1653" i="10"/>
  <c r="F862" i="10"/>
  <c r="F1288" i="10"/>
  <c r="H1286" i="10"/>
  <c r="H1441" i="10"/>
  <c r="G2325" i="10"/>
  <c r="E2087" i="10"/>
  <c r="E1065" i="10"/>
  <c r="H1642" i="10"/>
  <c r="F388" i="10"/>
  <c r="F1425" i="10"/>
  <c r="E1628" i="10"/>
  <c r="F2704" i="10"/>
  <c r="E1240" i="10"/>
  <c r="G1231" i="10"/>
  <c r="H67" i="10"/>
  <c r="H1504" i="10"/>
  <c r="H385" i="10"/>
  <c r="G1687" i="10"/>
  <c r="G883" i="10"/>
  <c r="E1162" i="10"/>
  <c r="E1715" i="10"/>
  <c r="H1980" i="10"/>
  <c r="H2430" i="10"/>
  <c r="E954" i="10"/>
  <c r="F1891" i="10"/>
  <c r="G1225" i="10"/>
  <c r="G1946" i="10"/>
  <c r="G2085" i="10"/>
  <c r="H2210" i="10"/>
  <c r="H1390" i="10"/>
  <c r="G472" i="10"/>
  <c r="G618" i="10"/>
  <c r="H1367" i="10"/>
  <c r="E48" i="10"/>
  <c r="F116" i="10"/>
  <c r="H1183" i="10"/>
  <c r="H537" i="10"/>
  <c r="H1949" i="10"/>
  <c r="E609" i="10"/>
  <c r="G281" i="10"/>
  <c r="G1524" i="10"/>
  <c r="H1486" i="10"/>
  <c r="E2024" i="10"/>
  <c r="G1617" i="10"/>
  <c r="E852" i="10"/>
  <c r="E2006" i="10"/>
  <c r="G77" i="10"/>
  <c r="H327" i="10"/>
  <c r="E1189" i="10"/>
  <c r="H1292" i="10"/>
  <c r="G1187" i="10"/>
  <c r="E1973" i="10"/>
  <c r="E2313" i="10"/>
  <c r="E1888" i="10"/>
  <c r="H1914" i="10"/>
  <c r="E238" i="10"/>
  <c r="F828" i="10"/>
  <c r="H1064" i="10"/>
  <c r="H942" i="10"/>
  <c r="H1218" i="10"/>
  <c r="G1431" i="10"/>
  <c r="F2037" i="10"/>
  <c r="H157" i="10"/>
  <c r="G209" i="10"/>
  <c r="G2767" i="10"/>
  <c r="G342" i="10"/>
  <c r="G74" i="10"/>
  <c r="H1283" i="10"/>
  <c r="E1832" i="10"/>
  <c r="G2052" i="10"/>
  <c r="G124" i="10"/>
  <c r="E735" i="10"/>
  <c r="G861" i="10"/>
  <c r="E638" i="10"/>
  <c r="F2050" i="10"/>
  <c r="H1186" i="10"/>
  <c r="H1287" i="10"/>
  <c r="H1815" i="10"/>
  <c r="H1517" i="10"/>
  <c r="H288" i="10"/>
  <c r="E205" i="10"/>
  <c r="G981" i="10"/>
  <c r="H875" i="10"/>
  <c r="G248" i="10"/>
  <c r="H1737" i="10"/>
  <c r="F2475" i="10"/>
  <c r="H634" i="10"/>
  <c r="H561" i="10"/>
  <c r="H1733" i="10"/>
  <c r="H267" i="10"/>
  <c r="G322" i="10"/>
  <c r="G2121" i="10"/>
  <c r="E2757" i="10"/>
  <c r="E1164" i="10"/>
  <c r="E20" i="10"/>
  <c r="H1205" i="10"/>
  <c r="G876" i="10"/>
  <c r="E1512" i="10"/>
  <c r="H2736" i="10"/>
  <c r="E2605" i="10"/>
  <c r="E2726" i="10"/>
  <c r="E2340" i="10"/>
  <c r="E262" i="10"/>
  <c r="G1969" i="10"/>
  <c r="G1688" i="10"/>
  <c r="E319" i="10"/>
  <c r="G837" i="10"/>
  <c r="H1632" i="10"/>
  <c r="H2205" i="10"/>
  <c r="E2371" i="10"/>
  <c r="E680" i="10"/>
  <c r="G1520" i="10"/>
  <c r="F2350" i="10"/>
  <c r="H1930" i="10"/>
  <c r="E1689" i="10"/>
  <c r="H1563" i="10"/>
  <c r="G366" i="10"/>
  <c r="H1750" i="10"/>
  <c r="H42" i="10"/>
  <c r="H1440" i="10"/>
  <c r="E1757" i="10"/>
  <c r="H1044" i="10"/>
  <c r="H1146" i="10"/>
  <c r="G2734" i="10"/>
  <c r="G1992" i="10"/>
  <c r="G1726" i="10"/>
  <c r="G2163" i="10"/>
  <c r="H2634" i="10"/>
  <c r="H2106" i="10"/>
  <c r="G2563" i="10"/>
  <c r="E347" i="10"/>
  <c r="F1762" i="10"/>
  <c r="E2039" i="10"/>
  <c r="E844" i="10"/>
  <c r="E1327" i="10"/>
  <c r="G682" i="10"/>
  <c r="G1938" i="10"/>
  <c r="G58" i="10"/>
  <c r="E853" i="10"/>
  <c r="H1724" i="10"/>
  <c r="H2771" i="10"/>
  <c r="H85" i="10"/>
  <c r="H413" i="10"/>
  <c r="G1543" i="10"/>
  <c r="F216" i="10"/>
  <c r="G2274" i="10"/>
  <c r="E2112" i="10"/>
  <c r="G642" i="10"/>
  <c r="G418" i="10"/>
  <c r="G1873" i="10"/>
  <c r="I1873" i="10" s="1"/>
  <c r="H2082" i="10"/>
  <c r="E742" i="10"/>
  <c r="H1521" i="10"/>
  <c r="H1846" i="10"/>
  <c r="H2379" i="10"/>
  <c r="G190" i="10"/>
  <c r="H533" i="10"/>
  <c r="E2327" i="10"/>
  <c r="G2471" i="10"/>
  <c r="E1687" i="10"/>
  <c r="H66" i="10"/>
  <c r="H2248" i="10"/>
  <c r="E989" i="10"/>
  <c r="G2314" i="10"/>
  <c r="H2229" i="10"/>
  <c r="G1435" i="10"/>
  <c r="E2545" i="10"/>
  <c r="H633" i="10"/>
  <c r="E2579" i="10"/>
  <c r="E1871" i="10"/>
  <c r="G386" i="10"/>
  <c r="G2008" i="10"/>
  <c r="G179" i="10"/>
  <c r="G1081" i="10"/>
  <c r="H1113" i="10"/>
  <c r="E2090" i="10"/>
  <c r="G2786" i="10"/>
  <c r="G1877" i="10"/>
  <c r="G1449" i="10"/>
  <c r="G1885" i="10"/>
  <c r="H1590" i="10"/>
  <c r="H1847" i="10"/>
  <c r="E1675" i="10"/>
  <c r="G926" i="10"/>
  <c r="G841" i="10"/>
  <c r="G1485" i="10"/>
  <c r="F166" i="10"/>
  <c r="E956" i="10"/>
  <c r="G675" i="10"/>
  <c r="H1387" i="10"/>
  <c r="G2226" i="10"/>
  <c r="E1033" i="10"/>
  <c r="F2178" i="10"/>
  <c r="H1351" i="10"/>
  <c r="G1734" i="10"/>
  <c r="H355" i="10"/>
  <c r="H1835" i="10"/>
  <c r="H2680" i="10"/>
  <c r="G1466" i="10"/>
  <c r="G1463" i="10"/>
  <c r="E2251" i="10"/>
  <c r="G1235" i="10"/>
  <c r="H961" i="10"/>
  <c r="G2054" i="10"/>
  <c r="H2223" i="10"/>
  <c r="G681" i="10"/>
  <c r="G1929" i="10"/>
  <c r="F1840" i="10"/>
  <c r="E212" i="10"/>
  <c r="F1778" i="10"/>
  <c r="E665" i="10"/>
  <c r="E1314" i="10"/>
  <c r="E1488" i="10"/>
  <c r="E1391" i="10"/>
  <c r="G2639" i="10"/>
  <c r="G2348" i="10"/>
  <c r="G2409" i="10"/>
  <c r="G1480" i="10"/>
  <c r="F825" i="10"/>
  <c r="H2623" i="10"/>
  <c r="E1964" i="10"/>
  <c r="F1651" i="10"/>
  <c r="G1762" i="10"/>
  <c r="G1633" i="10"/>
  <c r="H2063" i="10"/>
  <c r="F1343" i="10"/>
  <c r="G2210" i="10"/>
  <c r="G660" i="10"/>
  <c r="G2234" i="10"/>
  <c r="H1032" i="10"/>
  <c r="E857" i="10"/>
  <c r="E1782" i="10"/>
  <c r="E272" i="10"/>
  <c r="E1985" i="10"/>
  <c r="H1385" i="10"/>
  <c r="G1542" i="10"/>
  <c r="G915" i="10"/>
  <c r="E2150" i="10"/>
  <c r="H1050" i="10"/>
  <c r="E1815" i="10"/>
  <c r="G1257" i="10"/>
  <c r="E824" i="10"/>
  <c r="E1671" i="10"/>
  <c r="H2356" i="10"/>
  <c r="G2022" i="10"/>
  <c r="G2128" i="10"/>
  <c r="H1633" i="10"/>
  <c r="F1831" i="10"/>
  <c r="E352" i="10"/>
  <c r="H1405" i="10"/>
  <c r="H106" i="10"/>
  <c r="E444" i="10"/>
  <c r="E1126" i="10"/>
  <c r="G2271" i="10"/>
  <c r="F2069" i="10"/>
  <c r="E2559" i="10"/>
  <c r="G2074" i="10"/>
  <c r="E1026" i="10"/>
  <c r="H1562" i="10"/>
  <c r="H2488" i="10"/>
  <c r="E2021" i="10"/>
  <c r="H1965" i="10"/>
  <c r="H2576" i="10"/>
  <c r="E1284" i="10"/>
  <c r="H1208" i="10"/>
  <c r="G763" i="10"/>
  <c r="G2256" i="10"/>
  <c r="E2136" i="10"/>
  <c r="G2404" i="10"/>
  <c r="H2030" i="10"/>
  <c r="E738" i="10"/>
  <c r="H967" i="10"/>
  <c r="H2671" i="10"/>
  <c r="H1152" i="10"/>
  <c r="G1767" i="10"/>
  <c r="E2116" i="10"/>
  <c r="H805" i="10"/>
  <c r="E1471" i="10"/>
  <c r="F331" i="10"/>
  <c r="F2175" i="10"/>
  <c r="H1077" i="10"/>
  <c r="E376" i="10"/>
  <c r="E310" i="10"/>
  <c r="H2337" i="10"/>
  <c r="H1854" i="10"/>
  <c r="H2425" i="10"/>
  <c r="H587" i="10"/>
  <c r="H2505" i="10"/>
  <c r="F1504" i="10"/>
  <c r="E527" i="10"/>
  <c r="E254" i="10"/>
  <c r="G383" i="10"/>
  <c r="G1458" i="10"/>
  <c r="G1357" i="10"/>
  <c r="G307" i="10"/>
  <c r="H1568" i="10"/>
  <c r="G327" i="10"/>
  <c r="E119" i="10"/>
  <c r="E1546" i="10"/>
  <c r="F2172" i="10"/>
  <c r="G808" i="10"/>
  <c r="E880" i="10"/>
  <c r="G1089" i="10"/>
  <c r="G106" i="10"/>
  <c r="G1906" i="10"/>
  <c r="E328" i="10"/>
  <c r="G2285" i="10"/>
  <c r="H1031" i="10"/>
  <c r="F550" i="10"/>
  <c r="F1116" i="10"/>
  <c r="F266" i="10"/>
  <c r="H430" i="10"/>
  <c r="G2562" i="10"/>
  <c r="G1032" i="10"/>
  <c r="E1667" i="10"/>
  <c r="G2115" i="10"/>
  <c r="F2046" i="10"/>
  <c r="G462" i="10"/>
  <c r="E1035" i="10"/>
  <c r="E639" i="10"/>
  <c r="H2710" i="10"/>
  <c r="H2517" i="10"/>
  <c r="G1417" i="10"/>
  <c r="E227" i="10"/>
  <c r="E2170" i="10"/>
  <c r="H1313" i="10"/>
  <c r="H576" i="10"/>
  <c r="E1014" i="10"/>
  <c r="F288" i="10"/>
  <c r="H1466" i="10"/>
  <c r="H1182" i="10"/>
  <c r="E2013" i="10"/>
  <c r="H337" i="10"/>
  <c r="E644" i="10"/>
  <c r="G549" i="10"/>
  <c r="G238" i="10"/>
  <c r="E1330" i="10"/>
  <c r="G749" i="10"/>
  <c r="E1315" i="10"/>
  <c r="H780" i="10"/>
  <c r="F916" i="10"/>
  <c r="G1086" i="10"/>
  <c r="E645" i="10"/>
  <c r="G2364" i="10"/>
  <c r="E333" i="10"/>
  <c r="E2519" i="10"/>
  <c r="E255" i="10"/>
  <c r="H2323" i="10"/>
  <c r="E1465" i="10"/>
  <c r="H2132" i="10"/>
  <c r="G513" i="10"/>
  <c r="G1850" i="10"/>
  <c r="H481" i="10"/>
  <c r="G2181" i="10"/>
  <c r="G920" i="10"/>
  <c r="F546" i="10"/>
  <c r="G41" i="10"/>
  <c r="H1727" i="10"/>
  <c r="E607" i="10"/>
  <c r="G38" i="10"/>
  <c r="H2157" i="10"/>
  <c r="E2323" i="10"/>
  <c r="H311" i="10"/>
  <c r="G2205" i="10"/>
  <c r="H853" i="10"/>
  <c r="H2677" i="10"/>
  <c r="H583" i="10"/>
  <c r="H1870" i="10"/>
  <c r="H608" i="10"/>
  <c r="E1836" i="10"/>
  <c r="H1171" i="10"/>
  <c r="G105" i="10"/>
  <c r="E2304" i="10"/>
  <c r="E2220" i="10"/>
  <c r="E1039" i="10"/>
  <c r="G2049" i="10"/>
  <c r="E2629" i="10"/>
  <c r="H1052" i="10"/>
  <c r="E2741" i="10"/>
  <c r="G138" i="10"/>
  <c r="F2363" i="10"/>
  <c r="H1890" i="10"/>
  <c r="G1553" i="10"/>
  <c r="G2585" i="10"/>
  <c r="G2671" i="10"/>
  <c r="G239" i="10"/>
  <c r="E139" i="10"/>
  <c r="H2455" i="10"/>
  <c r="G1983" i="10"/>
  <c r="E816" i="10"/>
  <c r="F1546" i="10"/>
  <c r="H2469" i="10"/>
  <c r="E1444" i="10"/>
  <c r="E2483" i="10"/>
  <c r="E234" i="10"/>
  <c r="H2220" i="10"/>
  <c r="G1853" i="10"/>
  <c r="E1773" i="10"/>
  <c r="H1725" i="10"/>
  <c r="E2472" i="10"/>
  <c r="H867" i="10"/>
  <c r="H2674" i="10"/>
  <c r="G1361" i="10"/>
  <c r="E976" i="10"/>
  <c r="G1829" i="10"/>
  <c r="E516" i="10"/>
  <c r="G161" i="10"/>
  <c r="F937" i="10"/>
  <c r="G466" i="10"/>
  <c r="G1255" i="10"/>
  <c r="E2385" i="10"/>
  <c r="E1418" i="10"/>
  <c r="G1536" i="10"/>
  <c r="G1377" i="10"/>
  <c r="E1608" i="10"/>
  <c r="E1525" i="10"/>
  <c r="H2292" i="10"/>
  <c r="H1288" i="10"/>
  <c r="H317" i="10"/>
  <c r="G1021" i="10"/>
  <c r="E1219" i="10"/>
  <c r="E1023" i="10"/>
  <c r="F2440" i="10"/>
  <c r="F1334" i="10"/>
  <c r="G1129" i="10"/>
  <c r="E1925" i="10"/>
  <c r="H2509" i="10"/>
  <c r="E2247" i="10"/>
  <c r="E2570" i="10"/>
  <c r="G148" i="10"/>
  <c r="H480" i="10"/>
  <c r="H209" i="10"/>
  <c r="E542" i="10"/>
  <c r="F243" i="10"/>
  <c r="E2452" i="10"/>
  <c r="E1737" i="10"/>
  <c r="F1487" i="10"/>
  <c r="G2661" i="10"/>
  <c r="E721" i="10"/>
  <c r="E1979" i="10"/>
  <c r="H2690" i="10"/>
  <c r="E2246" i="10"/>
  <c r="G1928" i="10"/>
  <c r="H1690" i="10"/>
  <c r="G2013" i="10"/>
  <c r="G2637" i="10"/>
  <c r="E1688" i="10"/>
  <c r="G688" i="10"/>
  <c r="G1949" i="10"/>
  <c r="F2659" i="10"/>
  <c r="E2682" i="10"/>
  <c r="H1746" i="10"/>
  <c r="E1349" i="10"/>
  <c r="G2178" i="10"/>
  <c r="H2413" i="10"/>
  <c r="G1515" i="10"/>
  <c r="E1191" i="10"/>
  <c r="H2762" i="10"/>
  <c r="E22" i="10"/>
  <c r="G571" i="10"/>
  <c r="H1924" i="10"/>
  <c r="E1228" i="10"/>
  <c r="G1190" i="10"/>
  <c r="H992" i="10"/>
  <c r="E2592" i="10"/>
  <c r="E66" i="10"/>
  <c r="E2622" i="10"/>
  <c r="E2529" i="10"/>
  <c r="H2258" i="10"/>
  <c r="H2264" i="10"/>
  <c r="G1030" i="10"/>
  <c r="H1948" i="10"/>
  <c r="H1907" i="10"/>
  <c r="H1604" i="10"/>
  <c r="E689" i="10"/>
  <c r="G279" i="10"/>
  <c r="H2743" i="10"/>
  <c r="E1483" i="10"/>
  <c r="G1648" i="10"/>
  <c r="E2783" i="10"/>
  <c r="H315" i="10"/>
  <c r="G2154" i="10"/>
  <c r="H1320" i="10"/>
  <c r="E810" i="10"/>
  <c r="F1792" i="10"/>
  <c r="E2637" i="10"/>
  <c r="H1812" i="10"/>
  <c r="H249" i="10"/>
  <c r="G146" i="10"/>
  <c r="H321" i="10"/>
  <c r="G2587" i="10"/>
  <c r="H2739" i="10"/>
  <c r="E1948" i="10"/>
  <c r="H2577" i="10"/>
  <c r="H78" i="10"/>
  <c r="H2050" i="10"/>
  <c r="E749" i="10"/>
  <c r="E1748" i="10"/>
  <c r="H266" i="10"/>
  <c r="E748" i="10"/>
  <c r="H1290" i="10"/>
  <c r="H2092" i="10"/>
  <c r="H2141" i="10"/>
  <c r="E1359" i="10"/>
  <c r="E1459" i="10"/>
  <c r="F2637" i="10"/>
  <c r="H1777" i="10"/>
  <c r="H1909" i="10"/>
  <c r="E2574" i="10"/>
  <c r="G725" i="10"/>
  <c r="F2759" i="10"/>
  <c r="H2767" i="10"/>
  <c r="G2070" i="10"/>
  <c r="H1188" i="10"/>
  <c r="G1475" i="10"/>
  <c r="G872" i="10"/>
  <c r="E947" i="10"/>
  <c r="H1176" i="10"/>
  <c r="H1018" i="10"/>
  <c r="G890" i="10"/>
  <c r="H1557" i="10"/>
  <c r="H2620" i="10"/>
  <c r="E81" i="10"/>
  <c r="H1921" i="10"/>
  <c r="E2334" i="10"/>
  <c r="H607" i="10"/>
  <c r="F2762" i="10"/>
  <c r="G512" i="10"/>
  <c r="E2575" i="10"/>
  <c r="H1209" i="10"/>
  <c r="E2562" i="10"/>
  <c r="G905" i="10"/>
  <c r="H1189" i="10"/>
  <c r="E1946" i="10"/>
  <c r="G2762" i="10"/>
  <c r="H904" i="10"/>
  <c r="F162" i="10"/>
  <c r="E2163" i="10"/>
  <c r="H1070" i="10"/>
  <c r="H1046" i="10"/>
  <c r="G2540" i="10"/>
  <c r="H2309" i="10"/>
  <c r="H19" i="10"/>
  <c r="G2733" i="10"/>
  <c r="H1525" i="10"/>
  <c r="E2521" i="10"/>
  <c r="H261" i="10"/>
  <c r="G1332" i="10"/>
  <c r="G1013" i="10"/>
  <c r="G2527" i="10"/>
  <c r="E1038" i="10"/>
  <c r="H2534" i="10"/>
  <c r="H809" i="10"/>
  <c r="H1606" i="10"/>
  <c r="E437" i="10"/>
  <c r="E348" i="10"/>
  <c r="H592" i="10"/>
  <c r="F1263" i="10"/>
  <c r="E1476" i="10"/>
  <c r="F2531" i="10"/>
  <c r="E278" i="10"/>
  <c r="E2338" i="10"/>
  <c r="H1581" i="10"/>
  <c r="F1691" i="10"/>
  <c r="F1192" i="10"/>
  <c r="E769" i="10"/>
  <c r="G2561" i="10"/>
  <c r="H2326" i="10"/>
  <c r="H1110" i="10"/>
  <c r="G1904" i="10"/>
  <c r="G2632" i="10"/>
  <c r="H1648" i="10"/>
  <c r="H2389" i="10"/>
  <c r="E1237" i="10"/>
  <c r="H1967" i="10"/>
  <c r="H2628" i="10"/>
  <c r="E2007" i="10"/>
  <c r="H2789" i="10"/>
  <c r="E1887" i="10"/>
  <c r="G1549" i="10"/>
  <c r="H2564" i="10"/>
  <c r="G2208" i="10"/>
  <c r="G1047" i="10"/>
  <c r="G546" i="10"/>
  <c r="E1906" i="10"/>
  <c r="E2644" i="10"/>
  <c r="G2057" i="10"/>
  <c r="E1988" i="10"/>
  <c r="H2665" i="10"/>
  <c r="G609" i="10"/>
  <c r="H681" i="10"/>
  <c r="G534" i="10"/>
  <c r="E1912" i="10"/>
  <c r="G2449" i="10"/>
  <c r="G1925" i="10"/>
  <c r="E574" i="10"/>
  <c r="H2780" i="10"/>
  <c r="H847" i="10"/>
  <c r="G2308" i="10"/>
  <c r="H2712" i="10"/>
  <c r="E388" i="10"/>
  <c r="E1692" i="10"/>
  <c r="H431" i="10"/>
  <c r="G904" i="10"/>
  <c r="H2049" i="10"/>
  <c r="G1426" i="10"/>
  <c r="E2686" i="10"/>
  <c r="H485" i="10"/>
  <c r="H73" i="10"/>
  <c r="H2108" i="10"/>
  <c r="H2756" i="10"/>
  <c r="E1107" i="10"/>
  <c r="E550" i="10"/>
  <c r="E346" i="10"/>
  <c r="H378" i="10"/>
  <c r="G81" i="10"/>
  <c r="F1150" i="10"/>
  <c r="G1189" i="10"/>
  <c r="H2558" i="10"/>
  <c r="E1006" i="10"/>
  <c r="G2106" i="10"/>
  <c r="E1508" i="10"/>
  <c r="G1049" i="10"/>
  <c r="H771" i="10"/>
  <c r="H1884" i="10"/>
  <c r="G223" i="10"/>
  <c r="G457" i="10"/>
  <c r="H476" i="10"/>
  <c r="H2313" i="10"/>
  <c r="H2327" i="10"/>
  <c r="G1014" i="10"/>
  <c r="H1904" i="10"/>
  <c r="G2515" i="10"/>
  <c r="H708" i="10"/>
  <c r="H2235" i="10"/>
  <c r="E1911" i="10"/>
  <c r="G2141" i="10"/>
  <c r="G1630" i="10"/>
  <c r="E2643" i="10"/>
  <c r="H2047" i="10"/>
  <c r="H2579" i="10"/>
  <c r="G2581" i="10"/>
  <c r="E380" i="10"/>
  <c r="E1147" i="10"/>
  <c r="G1812" i="10"/>
  <c r="H64" i="10"/>
  <c r="H1224" i="10"/>
  <c r="H2589" i="10"/>
  <c r="E780" i="10"/>
  <c r="G1472" i="10"/>
  <c r="G1911" i="10"/>
  <c r="H1915" i="10"/>
  <c r="E206" i="10"/>
  <c r="E1792" i="10"/>
  <c r="H446" i="10"/>
  <c r="E2754" i="10"/>
  <c r="G965" i="10"/>
  <c r="E2091" i="10"/>
  <c r="G2406" i="10"/>
  <c r="E2780" i="10"/>
  <c r="G2713" i="10"/>
  <c r="G2783" i="10"/>
  <c r="G445" i="10"/>
  <c r="H90" i="10"/>
  <c r="E649" i="10"/>
  <c r="F1391" i="10"/>
  <c r="H1419" i="10"/>
  <c r="H1179" i="10"/>
  <c r="G1404" i="10"/>
  <c r="E786" i="10"/>
  <c r="G284" i="10"/>
  <c r="E1690" i="10"/>
  <c r="G2578" i="10"/>
  <c r="H1707" i="10"/>
  <c r="E248" i="10"/>
  <c r="F2116" i="10"/>
  <c r="G2084" i="10"/>
  <c r="H2711" i="10"/>
  <c r="H2587" i="10"/>
  <c r="G1987" i="10"/>
  <c r="H2610" i="10"/>
  <c r="E213" i="10"/>
  <c r="G2440" i="10"/>
  <c r="G806" i="10"/>
  <c r="G2679" i="10"/>
  <c r="G578" i="10"/>
  <c r="G2766" i="10"/>
  <c r="H219" i="10"/>
  <c r="H341" i="10"/>
  <c r="G2318" i="10"/>
  <c r="F691" i="10"/>
  <c r="G89" i="10"/>
  <c r="F2754" i="10"/>
  <c r="H1510" i="10"/>
  <c r="H2307" i="10"/>
  <c r="H661" i="10"/>
  <c r="H1317" i="10"/>
  <c r="E1046" i="10"/>
  <c r="E2365" i="10"/>
  <c r="G1867" i="10"/>
  <c r="E1916" i="10"/>
  <c r="E1291" i="10"/>
  <c r="G554" i="10"/>
  <c r="H1505" i="10"/>
  <c r="G1248" i="10"/>
  <c r="E1523" i="10"/>
  <c r="G2612" i="10"/>
  <c r="G772" i="10"/>
  <c r="E1278" i="10"/>
  <c r="E2588" i="10"/>
  <c r="G1614" i="10"/>
  <c r="H1490" i="10"/>
  <c r="H2758" i="10"/>
  <c r="E379" i="10"/>
  <c r="H810" i="10"/>
  <c r="G1889" i="10"/>
  <c r="I1889" i="10" s="1"/>
  <c r="E515" i="10"/>
  <c r="E2739" i="10"/>
  <c r="E2548" i="10"/>
  <c r="H244" i="10"/>
  <c r="H142" i="10"/>
  <c r="G2788" i="10"/>
  <c r="E890" i="10"/>
  <c r="E2770" i="10"/>
  <c r="G621" i="10"/>
  <c r="E359" i="10"/>
  <c r="H579" i="10"/>
  <c r="E507" i="10"/>
  <c r="G52" i="10"/>
  <c r="G64" i="10"/>
  <c r="H1782" i="10"/>
  <c r="H2754" i="10"/>
  <c r="H1056" i="10"/>
  <c r="G1191" i="10"/>
  <c r="E2563" i="10"/>
  <c r="H1063" i="10"/>
  <c r="E1587" i="10"/>
  <c r="H2643" i="10"/>
  <c r="H1613" i="10"/>
  <c r="F2688" i="10"/>
  <c r="H824" i="10"/>
  <c r="H1447" i="10"/>
  <c r="H2692" i="10"/>
  <c r="E2392" i="10"/>
  <c r="E2582" i="10"/>
  <c r="H2064" i="10"/>
  <c r="E2245" i="10"/>
  <c r="E2731" i="10"/>
  <c r="H2442" i="10"/>
  <c r="E2641" i="10"/>
  <c r="H514" i="10"/>
  <c r="H1714" i="10"/>
  <c r="G2657" i="10"/>
  <c r="H1446" i="10"/>
  <c r="G2247" i="10"/>
  <c r="G2150" i="10"/>
  <c r="G1460" i="10"/>
  <c r="G1709" i="10"/>
  <c r="H2749" i="10"/>
  <c r="G2690" i="10"/>
  <c r="G1567" i="10"/>
  <c r="E2243" i="10"/>
  <c r="E1511" i="10"/>
  <c r="H1645" i="10"/>
  <c r="G1115" i="10"/>
  <c r="F955" i="10"/>
  <c r="H1030" i="10"/>
  <c r="G990" i="10"/>
  <c r="F1588" i="10"/>
  <c r="H2359" i="10"/>
  <c r="F2450" i="10"/>
  <c r="G1691" i="10"/>
  <c r="H1588" i="10"/>
  <c r="G1832" i="10"/>
  <c r="H1828" i="10"/>
  <c r="E626" i="10"/>
  <c r="H1058" i="10"/>
  <c r="F1375" i="10"/>
  <c r="H1809" i="10"/>
  <c r="E2640" i="10"/>
  <c r="H740" i="10"/>
  <c r="E987" i="10"/>
  <c r="E128" i="10"/>
  <c r="E247" i="10"/>
  <c r="G10" i="10"/>
  <c r="H408" i="10"/>
  <c r="G1814" i="10"/>
  <c r="E675" i="10"/>
  <c r="H1713" i="10"/>
  <c r="F504" i="10"/>
  <c r="E1812" i="10"/>
  <c r="E75" i="10"/>
  <c r="G147" i="10"/>
  <c r="H2581" i="10"/>
  <c r="G1228" i="10"/>
  <c r="H2138" i="10"/>
  <c r="E10" i="10"/>
  <c r="H125" i="10"/>
  <c r="E324" i="10"/>
  <c r="E2155" i="10"/>
  <c r="H2058" i="10"/>
  <c r="E441" i="10"/>
  <c r="G1031" i="10"/>
  <c r="H1576" i="10"/>
  <c r="H1811" i="10"/>
  <c r="H748" i="10"/>
  <c r="G448" i="10"/>
  <c r="G1819" i="10"/>
  <c r="E1548" i="10"/>
  <c r="E2449" i="10"/>
  <c r="E1118" i="10"/>
  <c r="H1982" i="10"/>
  <c r="H2439" i="10"/>
  <c r="E879" i="10"/>
  <c r="E2672" i="10"/>
  <c r="F1159" i="10"/>
  <c r="H156" i="10"/>
  <c r="H890" i="10"/>
  <c r="G288" i="10"/>
  <c r="G1910" i="10"/>
  <c r="F791" i="10"/>
  <c r="E2632" i="10"/>
  <c r="F1059" i="10"/>
  <c r="G1447" i="10"/>
  <c r="H2508" i="10"/>
  <c r="G348" i="10"/>
  <c r="G2110" i="10"/>
  <c r="E2549" i="10"/>
  <c r="E1161" i="10"/>
  <c r="E1433" i="10"/>
  <c r="E1251" i="10"/>
  <c r="G2564" i="10"/>
  <c r="H1506" i="10"/>
  <c r="H1138" i="10"/>
  <c r="H215" i="10"/>
  <c r="H879" i="10"/>
  <c r="H745" i="10"/>
  <c r="H2714" i="10"/>
  <c r="G1513" i="10"/>
  <c r="F1043" i="10"/>
  <c r="G1007" i="10"/>
  <c r="E1648" i="10"/>
  <c r="H2681" i="10"/>
  <c r="G684" i="10"/>
  <c r="H1314" i="10"/>
  <c r="H1315" i="10"/>
  <c r="H2516" i="10"/>
  <c r="E1410" i="10"/>
  <c r="G1206" i="10"/>
  <c r="E447" i="10"/>
  <c r="E2253" i="10"/>
  <c r="E1817" i="10"/>
  <c r="G946" i="10"/>
  <c r="H2514" i="10"/>
  <c r="E13" i="10"/>
  <c r="E1590" i="10"/>
  <c r="E2249" i="10"/>
  <c r="H1309" i="10"/>
  <c r="F1734" i="10"/>
  <c r="G2225" i="10"/>
  <c r="H657" i="10"/>
  <c r="G306" i="10"/>
  <c r="F2788" i="10"/>
  <c r="G1511" i="10"/>
  <c r="H1868" i="10"/>
  <c r="G2682" i="10"/>
  <c r="H1308" i="10"/>
  <c r="G1453" i="10"/>
  <c r="E1366" i="10"/>
  <c r="G1612" i="10"/>
  <c r="G29" i="10"/>
  <c r="I29" i="10" s="1"/>
  <c r="F2569" i="10"/>
  <c r="G2550" i="10"/>
  <c r="G1306" i="10"/>
  <c r="H2676" i="10"/>
  <c r="E506" i="10"/>
  <c r="E808" i="10"/>
  <c r="E512" i="10"/>
  <c r="G1269" i="10"/>
  <c r="G317" i="10"/>
  <c r="H2513" i="10"/>
  <c r="G2567" i="10"/>
  <c r="E2654" i="10"/>
  <c r="E948" i="10"/>
  <c r="F1437" i="10"/>
  <c r="H1876" i="10"/>
  <c r="E673" i="10"/>
  <c r="H1277" i="10"/>
  <c r="H1086" i="10"/>
  <c r="G743" i="10"/>
  <c r="G2635" i="10"/>
  <c r="F2646" i="10"/>
  <c r="G2538" i="10"/>
  <c r="G1747" i="10"/>
  <c r="G1011" i="10"/>
  <c r="H2777" i="10"/>
  <c r="G49" i="10"/>
  <c r="E790" i="10"/>
  <c r="H290" i="10"/>
  <c r="H474" i="10"/>
  <c r="E491" i="10"/>
  <c r="G1569" i="10"/>
  <c r="G2555" i="10"/>
  <c r="E2569" i="10"/>
  <c r="H2719" i="10"/>
  <c r="F675" i="10"/>
  <c r="H111" i="10"/>
  <c r="F2047" i="10"/>
  <c r="F1350" i="10"/>
  <c r="E1358" i="10"/>
  <c r="G2441" i="10"/>
  <c r="I2441" i="10" s="1"/>
  <c r="G669" i="10"/>
  <c r="H1978" i="10"/>
  <c r="H38" i="10"/>
  <c r="G617" i="10"/>
  <c r="G2769" i="10"/>
  <c r="H2667" i="10"/>
  <c r="E2634" i="10"/>
  <c r="H189" i="10"/>
  <c r="G387" i="10"/>
  <c r="G1804" i="10"/>
  <c r="E245" i="10"/>
  <c r="F1054" i="10"/>
  <c r="E413" i="10"/>
  <c r="E1305" i="10"/>
  <c r="F2575" i="10"/>
  <c r="G565" i="10"/>
  <c r="H254" i="10"/>
  <c r="G2781" i="10"/>
  <c r="E2082" i="10"/>
  <c r="E2689" i="10"/>
  <c r="H1839" i="10"/>
  <c r="G792" i="10"/>
  <c r="H2314" i="10"/>
  <c r="H37" i="10"/>
  <c r="E847" i="10"/>
  <c r="E1490" i="10"/>
  <c r="H2776" i="10"/>
  <c r="H2761" i="10"/>
  <c r="G1990" i="10"/>
  <c r="G656" i="10"/>
  <c r="E228" i="10"/>
  <c r="E354" i="10"/>
  <c r="G782" i="10"/>
  <c r="E2481" i="10"/>
  <c r="G917" i="10"/>
  <c r="G176" i="10"/>
  <c r="E747" i="10"/>
  <c r="E1450" i="10"/>
  <c r="G716" i="10"/>
  <c r="H812" i="10"/>
  <c r="E1636" i="10"/>
  <c r="H1810" i="10"/>
  <c r="H644" i="10"/>
  <c r="H2105" i="10"/>
  <c r="E2270" i="10"/>
  <c r="H445" i="10"/>
  <c r="H1950" i="10"/>
  <c r="E2461" i="10"/>
  <c r="H2012" i="10"/>
  <c r="E2733" i="10"/>
  <c r="H1536" i="10"/>
  <c r="F1091" i="10"/>
  <c r="G1507" i="10"/>
  <c r="H2559" i="10"/>
  <c r="E258" i="10"/>
  <c r="G768" i="10"/>
  <c r="E1024" i="10"/>
  <c r="G2490" i="10"/>
  <c r="H79" i="10"/>
  <c r="E191" i="10"/>
  <c r="G313" i="10"/>
  <c r="E2023" i="10"/>
  <c r="G2157" i="10"/>
  <c r="E2769" i="10"/>
  <c r="G1373" i="10"/>
  <c r="E1847" i="10"/>
  <c r="G988" i="10"/>
  <c r="H1988" i="10"/>
  <c r="G1055" i="10"/>
  <c r="E1051" i="10"/>
  <c r="H1048" i="10"/>
  <c r="G1808" i="10"/>
  <c r="E535" i="10"/>
  <c r="H1355" i="10"/>
  <c r="G734" i="10"/>
  <c r="G2753" i="10"/>
  <c r="G173" i="10"/>
  <c r="G1626" i="10"/>
  <c r="H1268" i="10"/>
  <c r="G2142" i="10"/>
  <c r="F2787" i="10"/>
  <c r="G1192" i="10"/>
  <c r="G2784" i="10"/>
  <c r="H1610" i="10"/>
  <c r="H1856" i="10"/>
  <c r="G574" i="10"/>
  <c r="E2030" i="10"/>
  <c r="G958" i="10"/>
  <c r="E111" i="10"/>
  <c r="E2740" i="10"/>
  <c r="E12" i="10"/>
  <c r="E2430" i="10"/>
  <c r="H1807" i="10"/>
  <c r="F663" i="10"/>
  <c r="H350" i="10"/>
  <c r="H1534" i="10"/>
  <c r="G1307" i="10"/>
  <c r="H947" i="10"/>
  <c r="H2007" i="10"/>
  <c r="H1607" i="10"/>
  <c r="F491" i="10"/>
  <c r="H2530" i="10"/>
  <c r="E1728" i="10"/>
  <c r="E1610" i="10"/>
  <c r="G1730" i="10"/>
  <c r="G1622" i="10"/>
  <c r="E474" i="10"/>
  <c r="E2615" i="10"/>
  <c r="G337" i="10"/>
  <c r="H975" i="10"/>
  <c r="E114" i="10"/>
  <c r="G338" i="10"/>
  <c r="H1234" i="10"/>
  <c r="G539" i="10"/>
  <c r="G710" i="10"/>
  <c r="G2246" i="10"/>
  <c r="H1689" i="10"/>
  <c r="H643" i="10"/>
  <c r="H1966" i="10"/>
  <c r="G1216" i="10"/>
  <c r="H444" i="10"/>
  <c r="G1107" i="10"/>
  <c r="G2156" i="10"/>
  <c r="H1347" i="10"/>
  <c r="E1509" i="10"/>
  <c r="E2216" i="10"/>
  <c r="G2541" i="10"/>
  <c r="G1432" i="10"/>
  <c r="E1346" i="10"/>
  <c r="H628" i="10"/>
  <c r="G940" i="10"/>
  <c r="G69" i="10"/>
  <c r="G2491" i="10"/>
  <c r="H2791" i="10"/>
  <c r="E2658" i="10"/>
  <c r="E1949" i="10"/>
  <c r="G1207" i="10"/>
  <c r="E2750" i="10"/>
  <c r="G1488" i="10"/>
  <c r="E513" i="10"/>
  <c r="G2412" i="10"/>
  <c r="E2322" i="10"/>
  <c r="E2008" i="10"/>
  <c r="H218" i="10"/>
  <c r="F192" i="10"/>
  <c r="F2563" i="10"/>
  <c r="G2530" i="10"/>
  <c r="E884" i="10"/>
  <c r="E988" i="10"/>
  <c r="H1908" i="10"/>
  <c r="H87" i="10"/>
  <c r="E1183" i="10"/>
  <c r="E2625" i="10"/>
  <c r="G2606" i="10"/>
  <c r="G192" i="10"/>
  <c r="E1765" i="10"/>
  <c r="G428" i="10"/>
  <c r="G86" i="10"/>
  <c r="E1761" i="10"/>
  <c r="E2227" i="10"/>
  <c r="G771" i="10"/>
  <c r="G1776" i="10"/>
  <c r="E761" i="10"/>
  <c r="E1004" i="10"/>
  <c r="H334" i="10"/>
  <c r="E2110" i="10"/>
  <c r="G2787" i="10"/>
  <c r="E1329" i="10"/>
  <c r="E28" i="10"/>
  <c r="G312" i="10"/>
  <c r="H53" i="10"/>
  <c r="G1806" i="10"/>
  <c r="H2679" i="10"/>
  <c r="G2761" i="10"/>
  <c r="H1527" i="10"/>
  <c r="H1107" i="10"/>
  <c r="H2268" i="10"/>
  <c r="G314" i="10"/>
  <c r="H2212" i="10"/>
  <c r="H1579" i="10"/>
  <c r="F992" i="10"/>
  <c r="G2161" i="10"/>
  <c r="G949" i="10"/>
  <c r="E112" i="10"/>
  <c r="H110" i="10"/>
  <c r="E1786" i="10"/>
  <c r="H1559" i="10"/>
  <c r="F892" i="10"/>
  <c r="H2544" i="10"/>
  <c r="F2756" i="10"/>
  <c r="E2759" i="10"/>
  <c r="E1212" i="10"/>
  <c r="H712" i="10"/>
  <c r="H1111" i="10"/>
  <c r="G553" i="10"/>
  <c r="G2616" i="10"/>
  <c r="H1740" i="10"/>
  <c r="F78" i="10"/>
  <c r="H2646" i="10"/>
  <c r="E27" i="10"/>
  <c r="G311" i="10"/>
  <c r="G588" i="10"/>
  <c r="H2768" i="10"/>
  <c r="H246" i="10"/>
  <c r="H1540" i="10"/>
  <c r="G1509" i="10"/>
  <c r="E2610" i="10"/>
  <c r="G2349" i="10"/>
  <c r="G1211" i="10"/>
  <c r="H926" i="10"/>
  <c r="G2217" i="10"/>
  <c r="G2190" i="10"/>
  <c r="G1723" i="10"/>
  <c r="E2290" i="10"/>
  <c r="G2346" i="10"/>
  <c r="E2718" i="10"/>
  <c r="G9" i="10"/>
  <c r="G2706" i="10"/>
  <c r="H2713" i="10"/>
  <c r="G109" i="10"/>
  <c r="G2281" i="10"/>
  <c r="G2082" i="10"/>
  <c r="E2581" i="10"/>
  <c r="E685" i="10"/>
  <c r="F1237" i="10"/>
  <c r="H2779" i="10"/>
  <c r="H1172" i="10"/>
  <c r="E1635" i="10"/>
  <c r="H825" i="10"/>
  <c r="E1932" i="10"/>
  <c r="E714" i="10"/>
  <c r="G1606" i="10"/>
  <c r="E648" i="10"/>
  <c r="G714" i="10"/>
  <c r="H874" i="10"/>
  <c r="E1218" i="10"/>
  <c r="G2127" i="10"/>
  <c r="H2745" i="10"/>
  <c r="F63" i="10"/>
  <c r="E280" i="10"/>
  <c r="H2783" i="10"/>
  <c r="H823" i="10"/>
  <c r="H2412" i="10"/>
  <c r="H2765" i="10"/>
  <c r="G2025" i="10"/>
  <c r="G1491" i="10"/>
  <c r="G292" i="10"/>
  <c r="G1676" i="10"/>
  <c r="G164" i="10"/>
  <c r="E1063" i="10"/>
  <c r="H1482" i="10"/>
  <c r="G1777" i="10"/>
  <c r="H2633" i="10"/>
  <c r="G649" i="10"/>
  <c r="F1292" i="10"/>
  <c r="E1989" i="10"/>
  <c r="E432" i="10"/>
  <c r="H1860" i="10"/>
  <c r="E2412" i="10"/>
  <c r="F1562" i="10"/>
  <c r="H1349" i="10"/>
  <c r="E2751" i="10"/>
  <c r="F2716" i="10"/>
  <c r="H1722" i="10"/>
  <c r="E1620" i="10"/>
  <c r="E2583" i="10"/>
  <c r="H2752" i="10"/>
  <c r="H1071" i="10"/>
  <c r="E751" i="10"/>
  <c r="E222" i="10"/>
  <c r="H2569" i="10"/>
  <c r="G1108" i="10"/>
  <c r="G1870" i="10"/>
  <c r="E377" i="10"/>
  <c r="H2475" i="10"/>
  <c r="H2271" i="10"/>
  <c r="H2631" i="10"/>
  <c r="G613" i="10"/>
  <c r="E1781" i="10"/>
  <c r="H808" i="10"/>
  <c r="H32" i="10"/>
  <c r="H2165" i="10"/>
  <c r="E2727" i="10"/>
  <c r="H2764" i="10"/>
  <c r="H2639" i="10"/>
  <c r="E1563" i="10"/>
  <c r="G2358" i="10"/>
  <c r="H2135" i="10"/>
  <c r="G659" i="10"/>
  <c r="E2786" i="10"/>
  <c r="E1140" i="10"/>
  <c r="G1539" i="10"/>
  <c r="H756" i="10"/>
  <c r="H2553" i="10"/>
  <c r="G1656" i="10"/>
  <c r="E716" i="10"/>
  <c r="E785" i="10"/>
  <c r="E1613" i="10"/>
  <c r="E1245" i="10"/>
  <c r="E390" i="10"/>
  <c r="H134" i="10"/>
  <c r="E18" i="10"/>
  <c r="E2506" i="10"/>
  <c r="G2736" i="10"/>
  <c r="E1171" i="10"/>
  <c r="H204" i="10"/>
  <c r="G2518" i="10"/>
  <c r="E2422" i="10"/>
  <c r="H1488" i="10"/>
  <c r="G1607" i="10"/>
  <c r="E1380" i="10"/>
  <c r="G66" i="10"/>
  <c r="F1943" i="10"/>
  <c r="H2121" i="10"/>
  <c r="E59" i="10"/>
  <c r="E1387" i="10"/>
  <c r="E582" i="10"/>
  <c r="E2011" i="10"/>
  <c r="E2310" i="10"/>
  <c r="H2320" i="10"/>
  <c r="G706" i="10"/>
  <c r="E1348" i="10"/>
  <c r="H2718" i="10"/>
  <c r="H505" i="10"/>
  <c r="G746" i="10"/>
  <c r="E307" i="10"/>
  <c r="H2552" i="10"/>
  <c r="F2640" i="10"/>
  <c r="G82" i="10"/>
  <c r="F1337" i="10"/>
  <c r="H1550" i="10"/>
  <c r="H349" i="10"/>
  <c r="H1410" i="10"/>
  <c r="G1912" i="10"/>
  <c r="G2614" i="10"/>
  <c r="H2549" i="10"/>
  <c r="H2409" i="10"/>
  <c r="E180" i="10"/>
  <c r="E2532" i="10"/>
  <c r="H92" i="10"/>
  <c r="G2519" i="10"/>
  <c r="H1589" i="10"/>
  <c r="E1215" i="10"/>
  <c r="G2470" i="10"/>
  <c r="G2758" i="10"/>
  <c r="H213" i="10"/>
  <c r="E1807" i="10"/>
  <c r="H547" i="10"/>
  <c r="H72" i="10"/>
  <c r="G13" i="10"/>
  <c r="G843" i="10"/>
  <c r="H1382" i="10"/>
  <c r="H2638" i="10"/>
  <c r="E2779" i="10"/>
  <c r="H612" i="10"/>
  <c r="F1550" i="10"/>
  <c r="H652" i="10"/>
  <c r="G1181" i="10"/>
  <c r="H1363" i="10"/>
  <c r="E2311" i="10"/>
  <c r="H54" i="10"/>
  <c r="H534" i="10"/>
  <c r="E2510" i="10"/>
  <c r="H2543" i="10"/>
  <c r="G2539" i="10"/>
  <c r="G2662" i="10"/>
  <c r="G2050" i="10"/>
  <c r="G61" i="10"/>
  <c r="E591" i="10"/>
  <c r="H2537" i="10"/>
  <c r="H1436" i="10"/>
  <c r="H374" i="10"/>
  <c r="G2656" i="10"/>
  <c r="H888" i="10"/>
  <c r="G945" i="10"/>
  <c r="F1516" i="10"/>
  <c r="G1411" i="10"/>
  <c r="H762" i="10"/>
  <c r="E537" i="10"/>
  <c r="E2775" i="10"/>
  <c r="H2519" i="10"/>
  <c r="H1683" i="10"/>
  <c r="E2764" i="10"/>
  <c r="G868" i="10"/>
  <c r="H504" i="10"/>
  <c r="G2191" i="10"/>
  <c r="G471" i="10"/>
  <c r="H1472" i="10"/>
  <c r="G2312" i="10"/>
  <c r="G850" i="10"/>
  <c r="F2392" i="10"/>
  <c r="H1709" i="10"/>
  <c r="H2076" i="10"/>
  <c r="E2657" i="10"/>
  <c r="E1442" i="10"/>
  <c r="E608" i="10"/>
  <c r="G136" i="10"/>
  <c r="F1804" i="10"/>
  <c r="G2411" i="10"/>
  <c r="E1992" i="10"/>
  <c r="G2751" i="10"/>
  <c r="H287" i="10"/>
  <c r="G2670" i="10"/>
  <c r="E1117" i="10"/>
  <c r="G2447" i="10"/>
  <c r="E2291" i="10"/>
  <c r="E646" i="10"/>
  <c r="G1975" i="10"/>
  <c r="E1707" i="10"/>
  <c r="G2660" i="10"/>
  <c r="E2587" i="10"/>
  <c r="H2744" i="10"/>
  <c r="G2159" i="10"/>
  <c r="G909" i="10"/>
  <c r="E2624" i="10"/>
  <c r="G39" i="10"/>
  <c r="G2268" i="10"/>
  <c r="G2342" i="10"/>
  <c r="F2055" i="10"/>
  <c r="H1946" i="10"/>
  <c r="H1532" i="10"/>
  <c r="G1940" i="10"/>
  <c r="G2559" i="10"/>
  <c r="E915" i="10"/>
  <c r="H1119" i="10"/>
  <c r="E1663" i="10"/>
  <c r="G1308" i="10"/>
  <c r="G392" i="10"/>
  <c r="G1708" i="10"/>
  <c r="G2607" i="10"/>
  <c r="G2623" i="10"/>
  <c r="G186" i="10"/>
  <c r="E340" i="10"/>
  <c r="G1430" i="10"/>
  <c r="G2131" i="10"/>
  <c r="E741" i="10"/>
  <c r="E821" i="10"/>
  <c r="G1692" i="10"/>
  <c r="G2053" i="10"/>
  <c r="G144" i="10"/>
  <c r="H9" i="10"/>
  <c r="E1632" i="10"/>
  <c r="H2773" i="10"/>
  <c r="G1252" i="10"/>
  <c r="E889" i="10"/>
  <c r="G110" i="10"/>
  <c r="H2214" i="10"/>
  <c r="H2523" i="10"/>
  <c r="G2415" i="10"/>
  <c r="G2389" i="10"/>
  <c r="E1743" i="10"/>
  <c r="E549" i="10"/>
  <c r="E909" i="10"/>
  <c r="E724" i="10"/>
  <c r="H1941" i="10"/>
  <c r="G2011" i="10"/>
  <c r="G170" i="10"/>
  <c r="G60" i="10"/>
  <c r="G2615" i="10"/>
  <c r="H692" i="10"/>
  <c r="H258" i="10"/>
  <c r="E1944" i="10"/>
  <c r="E1772" i="10"/>
  <c r="G664" i="10"/>
  <c r="E2158" i="10"/>
  <c r="E292" i="10"/>
  <c r="E1130" i="10"/>
  <c r="H2538" i="10"/>
  <c r="G2287" i="10"/>
  <c r="G410" i="10"/>
  <c r="H2216" i="10"/>
  <c r="G48" i="10"/>
  <c r="H2691" i="10"/>
  <c r="H1577" i="10"/>
  <c r="E606" i="10"/>
  <c r="E1891" i="10"/>
  <c r="G2580" i="10"/>
  <c r="G65" i="10"/>
  <c r="H2726" i="10"/>
  <c r="E1615" i="10"/>
  <c r="F1575" i="10"/>
  <c r="G1346" i="10"/>
  <c r="H1990" i="10"/>
  <c r="E2646" i="10"/>
  <c r="E1406" i="10"/>
  <c r="G87" i="10"/>
  <c r="G2319" i="10"/>
  <c r="E312" i="10"/>
  <c r="H467" i="10"/>
  <c r="F1987" i="10"/>
  <c r="G2043" i="10"/>
  <c r="G2773" i="10"/>
  <c r="H1804" i="10"/>
  <c r="G1454" i="10"/>
  <c r="H1223" i="10"/>
  <c r="G1729" i="10"/>
  <c r="H1080" i="10"/>
  <c r="E2046" i="10"/>
  <c r="H2615" i="10"/>
  <c r="G2569" i="10"/>
  <c r="H57" i="10"/>
  <c r="H2546" i="10"/>
  <c r="E449" i="10"/>
  <c r="E2509" i="10"/>
  <c r="G208" i="10"/>
  <c r="E2324" i="10"/>
  <c r="E690" i="10"/>
  <c r="H892" i="10"/>
  <c r="G2673" i="10"/>
  <c r="G154" i="10"/>
  <c r="H475" i="10"/>
  <c r="G2077" i="10"/>
  <c r="H2707" i="10"/>
  <c r="H1791" i="10"/>
  <c r="E1749" i="10"/>
  <c r="E1804" i="10"/>
  <c r="G1872" i="10"/>
  <c r="E309" i="10"/>
  <c r="F2792" i="10"/>
  <c r="H2472" i="10"/>
  <c r="F2628" i="10"/>
  <c r="E1868" i="10"/>
  <c r="G459" i="10"/>
  <c r="E2630" i="10"/>
  <c r="G259" i="10"/>
  <c r="E912" i="10"/>
  <c r="G2618" i="10"/>
  <c r="H649" i="10"/>
  <c r="E2016" i="10"/>
  <c r="E1875" i="10"/>
  <c r="G212" i="10"/>
  <c r="G1145" i="10"/>
  <c r="E489" i="10"/>
  <c r="H1889" i="10"/>
  <c r="G1273" i="10"/>
  <c r="H1975" i="10"/>
  <c r="E2543" i="10"/>
  <c r="H1874" i="10"/>
  <c r="G388" i="10"/>
  <c r="H1537" i="10"/>
  <c r="G813" i="10"/>
  <c r="G910" i="10"/>
  <c r="H1328" i="10"/>
  <c r="F2075" i="10"/>
  <c r="G2513" i="10"/>
  <c r="E2514" i="10"/>
  <c r="H8" i="10"/>
  <c r="G1915" i="10"/>
  <c r="F1216" i="10"/>
  <c r="G510" i="10"/>
  <c r="E56" i="10"/>
  <c r="E215" i="10"/>
  <c r="E2714" i="10"/>
  <c r="E683" i="10"/>
  <c r="E232" i="10"/>
  <c r="G2672" i="10"/>
  <c r="H1108" i="10"/>
  <c r="E2391" i="10"/>
  <c r="F2537" i="10"/>
  <c r="G847" i="10"/>
  <c r="H304" i="10"/>
  <c r="G406" i="10"/>
  <c r="E1645" i="10"/>
  <c r="G2565" i="10"/>
  <c r="H1443" i="10"/>
  <c r="E65" i="10"/>
  <c r="F1347" i="10"/>
  <c r="H13" i="10"/>
  <c r="G2279" i="10"/>
  <c r="G992" i="10"/>
  <c r="G689" i="10"/>
  <c r="E1766" i="10"/>
  <c r="G2577" i="10"/>
  <c r="E2525" i="10"/>
  <c r="H491" i="10"/>
  <c r="F1828" i="10"/>
  <c r="H1276" i="10"/>
  <c r="G919" i="10"/>
  <c r="H2673" i="10"/>
  <c r="F2746" i="10"/>
  <c r="E1036" i="10"/>
  <c r="G2509" i="10"/>
  <c r="G939" i="10"/>
  <c r="H1008" i="10"/>
  <c r="E1047" i="10"/>
  <c r="E914" i="10"/>
  <c r="E1264" i="10"/>
  <c r="G1349" i="10"/>
  <c r="G638" i="10"/>
  <c r="H709" i="10"/>
  <c r="F454" i="10"/>
  <c r="H1592" i="10"/>
  <c r="H2148" i="10"/>
  <c r="E1605" i="10"/>
  <c r="H1115" i="10"/>
  <c r="E2778" i="10"/>
  <c r="E1133" i="10"/>
  <c r="G511" i="10"/>
  <c r="G213" i="10"/>
  <c r="H804" i="10"/>
  <c r="E214" i="10"/>
  <c r="E2566" i="10"/>
  <c r="H2650" i="10"/>
  <c r="H2675" i="10"/>
  <c r="H2490" i="10"/>
  <c r="G2588" i="10"/>
  <c r="H2213" i="10"/>
  <c r="G650" i="10"/>
  <c r="H1891" i="10"/>
  <c r="H2717" i="10"/>
  <c r="E1247" i="10"/>
  <c r="H2079" i="10"/>
  <c r="E1447" i="10"/>
  <c r="E2314" i="10"/>
  <c r="E1877" i="10"/>
  <c r="F2491" i="10"/>
  <c r="G2388" i="10"/>
  <c r="H2604" i="10"/>
  <c r="G587" i="10"/>
  <c r="H2535" i="10"/>
  <c r="H506" i="10"/>
  <c r="E906" i="10"/>
  <c r="G2257" i="10"/>
  <c r="G2729" i="10"/>
  <c r="E2776" i="10"/>
  <c r="G409" i="10"/>
  <c r="E2576" i="10"/>
  <c r="G315" i="10"/>
  <c r="G1824" i="10"/>
  <c r="E2612" i="10"/>
  <c r="H953" i="10"/>
  <c r="E1864" i="10"/>
  <c r="H2727" i="10"/>
  <c r="H2687" i="10"/>
  <c r="H1310" i="10"/>
  <c r="E1443" i="10"/>
  <c r="H1414" i="10"/>
  <c r="H464" i="10"/>
  <c r="G447" i="10"/>
  <c r="G1660" i="10"/>
  <c r="G610" i="10"/>
  <c r="E2736" i="10"/>
  <c r="H1022" i="10"/>
  <c r="H1130" i="10"/>
  <c r="E1691" i="10"/>
  <c r="G2765" i="10"/>
  <c r="G1574" i="10"/>
  <c r="G2019" i="10"/>
  <c r="F2778" i="10"/>
  <c r="H310" i="10"/>
  <c r="G282" i="10"/>
  <c r="G2192" i="10"/>
  <c r="H127" i="10"/>
  <c r="H1880" i="10"/>
  <c r="H1569" i="10"/>
  <c r="G446" i="10"/>
  <c r="H405" i="10"/>
  <c r="H2657" i="10"/>
  <c r="G823" i="10"/>
  <c r="F2763" i="10"/>
  <c r="H816" i="10"/>
  <c r="H1061" i="10"/>
  <c r="H1037" i="10"/>
  <c r="G2686" i="10"/>
  <c r="H206" i="10"/>
  <c r="H889" i="10"/>
  <c r="E256" i="10"/>
  <c r="G2634" i="10"/>
  <c r="G2731" i="10"/>
  <c r="E862" i="10"/>
  <c r="H705" i="10"/>
  <c r="G814" i="10"/>
  <c r="E1091" i="10"/>
  <c r="G1229" i="10"/>
  <c r="E1764" i="10"/>
  <c r="H265" i="10"/>
  <c r="G888" i="10"/>
  <c r="H2685" i="10"/>
  <c r="H2660" i="10"/>
  <c r="G1749" i="10"/>
  <c r="F75" i="10"/>
  <c r="E2450" i="10"/>
  <c r="F2391" i="10"/>
  <c r="G8" i="10"/>
  <c r="E488" i="10"/>
  <c r="E2671" i="10"/>
  <c r="E391" i="10"/>
  <c r="G2474" i="10"/>
  <c r="H48" i="10"/>
  <c r="H2445" i="10"/>
  <c r="H1509" i="10"/>
  <c r="H2109" i="10"/>
  <c r="E1034" i="10"/>
  <c r="E2683" i="10"/>
  <c r="G2534" i="10"/>
  <c r="E83" i="10"/>
  <c r="E1717" i="10"/>
  <c r="E640" i="10"/>
  <c r="E659" i="10"/>
  <c r="E587" i="10"/>
  <c r="G2770" i="10"/>
  <c r="E1335" i="10"/>
  <c r="G1686" i="10"/>
  <c r="F2750" i="10"/>
  <c r="H2644" i="10"/>
  <c r="H2438" i="10"/>
  <c r="H676" i="10"/>
  <c r="H647" i="10"/>
  <c r="H1489" i="10"/>
  <c r="E843" i="10"/>
  <c r="E2250" i="10"/>
  <c r="G2148" i="10"/>
  <c r="E2711" i="10"/>
  <c r="H2563" i="10"/>
  <c r="E1881" i="10"/>
  <c r="F575" i="10"/>
  <c r="G111" i="10"/>
  <c r="E1378" i="10"/>
  <c r="G691" i="10"/>
  <c r="E412" i="10"/>
  <c r="H372" i="10"/>
  <c r="F147" i="10"/>
  <c r="H2010" i="10"/>
  <c r="E16" i="10"/>
  <c r="H489" i="10"/>
  <c r="E509" i="10"/>
  <c r="E2289" i="10"/>
  <c r="E1432" i="10"/>
  <c r="H2642" i="10"/>
  <c r="E2260" i="10"/>
  <c r="G1534" i="10"/>
  <c r="G1389" i="10"/>
  <c r="E2656" i="10"/>
  <c r="H2525" i="10"/>
  <c r="F278" i="10"/>
  <c r="H1088" i="10"/>
  <c r="E1266" i="10"/>
  <c r="E2729" i="10"/>
  <c r="E2306" i="10"/>
  <c r="E2708" i="10"/>
  <c r="E1489" i="10"/>
  <c r="E2528" i="10"/>
  <c r="G70" i="10"/>
  <c r="E2791" i="10"/>
  <c r="E2463" i="10"/>
  <c r="H65" i="10"/>
  <c r="G2756" i="10"/>
  <c r="E241" i="10"/>
  <c r="H1470" i="10"/>
  <c r="E1409" i="10"/>
  <c r="E484" i="10"/>
  <c r="G1510" i="10"/>
  <c r="H911" i="10"/>
  <c r="F2791" i="10"/>
  <c r="G1677" i="10"/>
  <c r="E2704" i="10"/>
  <c r="H364" i="10"/>
  <c r="H513" i="10"/>
  <c r="G1610" i="10"/>
  <c r="G1888" i="10"/>
  <c r="H15" i="10"/>
  <c r="E2382" i="10"/>
  <c r="E315" i="10"/>
  <c r="E2535" i="10"/>
  <c r="G991" i="10"/>
  <c r="H380" i="10"/>
  <c r="E149" i="10"/>
  <c r="H910" i="10"/>
  <c r="H2232" i="10"/>
  <c r="G2775" i="10"/>
  <c r="G53" i="10"/>
  <c r="H2737" i="10"/>
  <c r="F2755" i="10"/>
  <c r="G858" i="10"/>
  <c r="G33" i="10"/>
  <c r="H2728" i="10"/>
  <c r="E106" i="10"/>
  <c r="E1928" i="10"/>
  <c r="H2755" i="10"/>
  <c r="E584" i="10"/>
  <c r="H558" i="10"/>
  <c r="F2155" i="10"/>
  <c r="F2631" i="10"/>
  <c r="F92" i="10"/>
  <c r="F62" i="10"/>
  <c r="F2692" i="10"/>
  <c r="G1939" i="10"/>
  <c r="H1215" i="10"/>
  <c r="E692" i="10"/>
  <c r="G62" i="10"/>
  <c r="E511" i="10"/>
  <c r="H814" i="10"/>
  <c r="E91" i="10"/>
  <c r="H1507" i="10"/>
  <c r="G947" i="10"/>
  <c r="G2774" i="10"/>
  <c r="H2720" i="10"/>
  <c r="F2725" i="10"/>
  <c r="E2571" i="10"/>
  <c r="H557" i="10"/>
  <c r="G791" i="10"/>
  <c r="F1654" i="10"/>
  <c r="H690" i="10"/>
  <c r="G444" i="10"/>
  <c r="F391" i="10"/>
  <c r="E792" i="10"/>
  <c r="H1808" i="10"/>
  <c r="H2723" i="10"/>
  <c r="E1846" i="10"/>
  <c r="E2530" i="10"/>
  <c r="E1705" i="10"/>
  <c r="H1708" i="10"/>
  <c r="H2709" i="10"/>
  <c r="H2282" i="10"/>
  <c r="F304" i="10"/>
  <c r="G305" i="10"/>
  <c r="G2188" i="10"/>
  <c r="H2637" i="10"/>
  <c r="F456" i="10"/>
  <c r="H2128" i="10"/>
  <c r="H2606" i="10"/>
  <c r="H181" i="10"/>
  <c r="E865" i="10"/>
  <c r="H815" i="10"/>
  <c r="G1639" i="10"/>
  <c r="E2621" i="10"/>
  <c r="G54" i="10"/>
  <c r="E8" i="10"/>
  <c r="H1818" i="10"/>
  <c r="E1374" i="10"/>
  <c r="G1927" i="10"/>
  <c r="G2553" i="10"/>
  <c r="H946" i="10"/>
  <c r="E2114" i="10"/>
  <c r="H441" i="10"/>
  <c r="F2143" i="10"/>
  <c r="E2784" i="10"/>
  <c r="H112" i="10"/>
  <c r="E1619" i="10"/>
  <c r="E52" i="10"/>
  <c r="H1379" i="10"/>
  <c r="G2306" i="10"/>
  <c r="E2451" i="10"/>
  <c r="G2309" i="10"/>
  <c r="H2143" i="10"/>
  <c r="E1413" i="10"/>
  <c r="F592" i="10"/>
  <c r="E392" i="10"/>
  <c r="E2772" i="10"/>
  <c r="E706" i="10"/>
  <c r="G789" i="10"/>
  <c r="E2511" i="10"/>
  <c r="G50" i="10"/>
  <c r="E1275" i="10"/>
  <c r="F2004" i="10"/>
  <c r="E1114" i="10"/>
  <c r="G243" i="10"/>
  <c r="F2578" i="10"/>
  <c r="E1889" i="10"/>
  <c r="E812" i="10"/>
  <c r="H2682" i="10"/>
  <c r="E1273" i="10"/>
  <c r="E2648" i="10"/>
  <c r="F425" i="10"/>
  <c r="E1146" i="10"/>
  <c r="G812" i="10"/>
  <c r="E1955" i="10"/>
  <c r="G2046" i="10"/>
  <c r="H570" i="10"/>
  <c r="F405" i="10"/>
  <c r="G2573" i="10"/>
  <c r="F492" i="10"/>
  <c r="H115" i="10"/>
  <c r="E1389" i="10"/>
  <c r="E2355" i="10"/>
  <c r="E2189" i="10"/>
  <c r="H348" i="10"/>
  <c r="G1548" i="10"/>
  <c r="G2725" i="10"/>
  <c r="F2547" i="10"/>
  <c r="E2716" i="10"/>
  <c r="H610" i="10"/>
  <c r="H2114" i="10"/>
  <c r="E92" i="10"/>
  <c r="G1959" i="10"/>
  <c r="G2266" i="10"/>
  <c r="E877" i="10"/>
  <c r="G1213" i="10"/>
  <c r="E849" i="10"/>
  <c r="G2772" i="10"/>
  <c r="E2020" i="10"/>
  <c r="H1109" i="10"/>
  <c r="H492" i="10"/>
  <c r="E1612" i="10"/>
  <c r="G589" i="10"/>
  <c r="G1067" i="10"/>
  <c r="E2691" i="10"/>
  <c r="H1951" i="10"/>
  <c r="G1254" i="10"/>
  <c r="E1449" i="10"/>
  <c r="E684" i="10"/>
  <c r="E414" i="10"/>
  <c r="F87" i="10"/>
  <c r="E2389" i="10"/>
  <c r="G506" i="10"/>
  <c r="G56" i="10"/>
  <c r="H2616" i="10"/>
  <c r="E2660" i="10"/>
  <c r="G73" i="10"/>
  <c r="E146" i="10"/>
  <c r="E2761" i="10"/>
  <c r="E804" i="10"/>
  <c r="G1664" i="10"/>
  <c r="I1664" i="10" s="1"/>
  <c r="E715" i="10"/>
  <c r="H1281" i="10"/>
  <c r="E2550" i="10"/>
  <c r="G2750" i="10"/>
  <c r="H208" i="10"/>
  <c r="H1249" i="10"/>
  <c r="H212" i="10"/>
  <c r="H2658" i="10"/>
  <c r="G2305" i="10"/>
  <c r="H149" i="10"/>
  <c r="E1058" i="10"/>
  <c r="H410" i="10"/>
  <c r="H421" i="10"/>
  <c r="F2088" i="10"/>
  <c r="E1947" i="10"/>
  <c r="H1806" i="10"/>
  <c r="H1312" i="10"/>
  <c r="E707" i="10"/>
  <c r="H2111" i="10"/>
  <c r="G2446" i="10"/>
  <c r="E2353" i="10"/>
  <c r="F1440" i="10"/>
  <c r="H923" i="10"/>
  <c r="F2546" i="10"/>
  <c r="G1186" i="10"/>
  <c r="H1090" i="10"/>
  <c r="E2709" i="10"/>
  <c r="G833" i="10"/>
  <c r="E2534" i="10"/>
  <c r="G2654" i="10"/>
  <c r="H391" i="10"/>
  <c r="E888" i="10"/>
  <c r="H407" i="10"/>
  <c r="H980" i="10"/>
  <c r="E634" i="10"/>
  <c r="H1289" i="10"/>
  <c r="H1710" i="10"/>
  <c r="H2621" i="10"/>
  <c r="F91" i="10"/>
  <c r="E1785" i="10"/>
  <c r="H2209" i="10"/>
  <c r="H2515" i="10"/>
  <c r="E2724" i="10"/>
  <c r="E2541" i="10"/>
  <c r="H2721" i="10"/>
  <c r="E2670" i="10"/>
  <c r="H83" i="10"/>
  <c r="E1811" i="10"/>
  <c r="H1646" i="10"/>
  <c r="H1512" i="10"/>
  <c r="E2113" i="10"/>
  <c r="E1209" i="10"/>
  <c r="E2540" i="10"/>
  <c r="H2561" i="10"/>
  <c r="H2336" i="10"/>
  <c r="F1991" i="10"/>
  <c r="H1134" i="10"/>
  <c r="F2556" i="10"/>
  <c r="H2357" i="10"/>
  <c r="E2715" i="10"/>
  <c r="H739" i="10"/>
  <c r="H609" i="10"/>
  <c r="H931" i="10"/>
  <c r="H2792" i="10"/>
  <c r="F56" i="10"/>
  <c r="G2681" i="10"/>
  <c r="E1347" i="10"/>
  <c r="E2107" i="10"/>
  <c r="H2786" i="10"/>
  <c r="H689" i="10"/>
  <c r="F2516" i="10"/>
  <c r="E82" i="10"/>
  <c r="E2084" i="10"/>
  <c r="G810" i="10"/>
  <c r="H2206" i="10"/>
  <c r="E108" i="10"/>
  <c r="G779" i="10"/>
  <c r="E2639" i="10"/>
  <c r="G449" i="10"/>
  <c r="G78" i="10"/>
  <c r="G2739" i="10"/>
  <c r="G465" i="10"/>
  <c r="G1984" i="10"/>
  <c r="G2014" i="10"/>
  <c r="E2685" i="10"/>
  <c r="H2741" i="10"/>
  <c r="H2346" i="10"/>
  <c r="G2021" i="10"/>
  <c r="H2046" i="10"/>
  <c r="H434" i="10"/>
  <c r="H1204" i="10"/>
  <c r="G2304" i="10"/>
  <c r="G2723" i="10"/>
  <c r="H406" i="10"/>
  <c r="G2759" i="10"/>
  <c r="G2006" i="10"/>
  <c r="E1010" i="10"/>
  <c r="H2584" i="10"/>
  <c r="G2149" i="10"/>
  <c r="G175" i="10"/>
  <c r="H234" i="10"/>
  <c r="G2213" i="10"/>
  <c r="E2307" i="10"/>
  <c r="G2586" i="10"/>
  <c r="G1156" i="10"/>
  <c r="G15" i="10"/>
  <c r="G962" i="10"/>
  <c r="E73" i="10"/>
  <c r="E1309" i="10"/>
  <c r="G490" i="10"/>
  <c r="H1449" i="10"/>
  <c r="E2678" i="10"/>
  <c r="H2609" i="10"/>
  <c r="G452" i="10"/>
  <c r="E1411" i="10"/>
  <c r="G2532" i="10"/>
  <c r="E179" i="10"/>
  <c r="H2575" i="10"/>
  <c r="E2526" i="10"/>
  <c r="H546" i="10"/>
  <c r="G2735" i="10"/>
  <c r="H2551" i="10"/>
  <c r="G2512" i="10"/>
  <c r="H2489" i="10"/>
  <c r="H688" i="10"/>
  <c r="G1706" i="10"/>
  <c r="E134" i="10"/>
  <c r="H68" i="10"/>
  <c r="H524" i="10"/>
  <c r="G2626" i="10"/>
  <c r="E2211" i="10"/>
  <c r="G1367" i="10"/>
  <c r="G90" i="10"/>
  <c r="G1110" i="10"/>
  <c r="E641" i="10"/>
  <c r="E1226" i="10"/>
  <c r="E1532" i="10"/>
  <c r="H2190" i="10"/>
  <c r="G2223" i="10"/>
  <c r="F972" i="10"/>
  <c r="H2418" i="10"/>
  <c r="H2137" i="10"/>
  <c r="H248" i="10"/>
  <c r="G1815" i="10"/>
  <c r="F851" i="10"/>
  <c r="H165" i="10"/>
  <c r="H951" i="10"/>
  <c r="G1467" i="10"/>
  <c r="E2619" i="10"/>
  <c r="G1547" i="10"/>
  <c r="G1149" i="10"/>
  <c r="G483" i="10"/>
  <c r="G1583" i="10"/>
  <c r="H1451" i="10"/>
  <c r="G224" i="10"/>
  <c r="G2433" i="10"/>
  <c r="H2373" i="10"/>
  <c r="H1092" i="10"/>
  <c r="H2211" i="10"/>
  <c r="H1591" i="10"/>
  <c r="H1651" i="10"/>
  <c r="G1288" i="10"/>
  <c r="E1448" i="10"/>
  <c r="G1882" i="10"/>
  <c r="G1151" i="10"/>
  <c r="H414" i="10"/>
  <c r="E63" i="10"/>
  <c r="E2258" i="10"/>
  <c r="E2214" i="10"/>
  <c r="G606" i="10"/>
  <c r="H2166" i="10"/>
  <c r="E1892" i="10"/>
  <c r="H88" i="10"/>
  <c r="E1990" i="10"/>
  <c r="E1883" i="10"/>
  <c r="H2146" i="10"/>
  <c r="H2014" i="10"/>
  <c r="H1438" i="10"/>
  <c r="E2553" i="10"/>
  <c r="G1618" i="10"/>
  <c r="E791" i="10"/>
  <c r="G1374" i="10"/>
  <c r="G2129" i="10"/>
  <c r="G648" i="10"/>
  <c r="G2741" i="10"/>
  <c r="H2274" i="10"/>
  <c r="E547" i="10"/>
  <c r="E2719" i="10"/>
  <c r="G2643" i="10"/>
  <c r="G692" i="10"/>
  <c r="H1749" i="10"/>
  <c r="E446" i="10"/>
  <c r="H389" i="10"/>
  <c r="H2477" i="10"/>
  <c r="H346" i="10"/>
  <c r="F1004" i="10"/>
  <c r="E728" i="10"/>
  <c r="F2304" i="10"/>
  <c r="F925" i="10"/>
  <c r="E50" i="10"/>
  <c r="G2609" i="10"/>
  <c r="E1249" i="10"/>
  <c r="H233" i="10"/>
  <c r="E1175" i="10"/>
  <c r="H2708" i="10"/>
  <c r="F2769" i="10"/>
  <c r="E2677" i="10"/>
  <c r="E342" i="10"/>
  <c r="G1147" i="10"/>
  <c r="G2727" i="10"/>
  <c r="E2135" i="10"/>
  <c r="G2108" i="10"/>
  <c r="G2526" i="10"/>
  <c r="H746" i="10"/>
  <c r="G2544" i="10"/>
  <c r="G873" i="10"/>
  <c r="I873" i="10" s="1"/>
  <c r="G1065" i="10"/>
  <c r="E990" i="10"/>
  <c r="G57" i="10"/>
  <c r="G1615" i="10"/>
  <c r="F1146" i="10"/>
  <c r="E322" i="10"/>
  <c r="H881" i="10"/>
  <c r="G450" i="10"/>
  <c r="G2536" i="10"/>
  <c r="F1925" i="10"/>
  <c r="F2655" i="10"/>
  <c r="H2545" i="10"/>
  <c r="E2738" i="10"/>
  <c r="E2053" i="10"/>
  <c r="E57" i="10"/>
  <c r="G1006" i="10"/>
  <c r="H340" i="10"/>
  <c r="E1313" i="10"/>
  <c r="E891" i="10"/>
  <c r="G2277" i="10"/>
  <c r="H121" i="10"/>
  <c r="H2304" i="10"/>
  <c r="E1788" i="10"/>
  <c r="E1919" i="10"/>
  <c r="F831" i="10"/>
  <c r="F2228" i="10"/>
  <c r="H2344" i="10"/>
  <c r="H588" i="10"/>
  <c r="H2107" i="10"/>
  <c r="E9" i="10"/>
  <c r="G615" i="10"/>
  <c r="G304" i="10"/>
  <c r="F2291" i="10"/>
  <c r="G278" i="10"/>
  <c r="E1407" i="10"/>
  <c r="G2292" i="10"/>
  <c r="H2311" i="10"/>
  <c r="E2410" i="10"/>
  <c r="G1646" i="10"/>
  <c r="H1738" i="10"/>
  <c r="H1572" i="10"/>
  <c r="E2664" i="10"/>
  <c r="G492" i="10"/>
  <c r="F2666" i="10"/>
  <c r="E904" i="10"/>
  <c r="G1892" i="10"/>
  <c r="E244" i="10"/>
  <c r="F187" i="10"/>
  <c r="H2083" i="10"/>
  <c r="E1053" i="10"/>
  <c r="H1757" i="10"/>
  <c r="E524" i="10"/>
  <c r="F1850" i="10"/>
  <c r="G672" i="10"/>
  <c r="G2570" i="10"/>
  <c r="H2520" i="10"/>
  <c r="G1917" i="10"/>
  <c r="F1904" i="10"/>
  <c r="G908" i="10"/>
  <c r="H1035" i="10"/>
  <c r="H2411" i="10"/>
  <c r="F1031" i="10"/>
  <c r="H283" i="10"/>
  <c r="E2557" i="10"/>
  <c r="E2758" i="10"/>
  <c r="G2290" i="10"/>
  <c r="H991" i="10"/>
  <c r="E2752" i="10"/>
  <c r="E2590" i="10"/>
  <c r="F963" i="10"/>
  <c r="G7" i="10"/>
  <c r="H2147" i="10"/>
  <c r="H46" i="10"/>
  <c r="E2747" i="10"/>
  <c r="G2619" i="10"/>
  <c r="G1847" i="10"/>
  <c r="G2313" i="10"/>
  <c r="E208" i="10"/>
  <c r="G2506" i="10"/>
  <c r="G1146" i="10"/>
  <c r="G1391" i="10"/>
  <c r="G1620" i="10"/>
  <c r="G214" i="10"/>
  <c r="H2452" i="10"/>
  <c r="G612" i="10"/>
  <c r="H606" i="10"/>
  <c r="F1492" i="10"/>
  <c r="H2775" i="10"/>
  <c r="E1752" i="10"/>
  <c r="G1263" i="10"/>
  <c r="G2782" i="10"/>
  <c r="H1448" i="10"/>
  <c r="E15" i="10"/>
  <c r="H2738" i="10"/>
  <c r="H1764" i="10"/>
  <c r="E69" i="10"/>
  <c r="H1164" i="10"/>
  <c r="H2627" i="10"/>
  <c r="F1362" i="10"/>
  <c r="E691" i="10"/>
  <c r="E1767" i="10"/>
  <c r="G1512" i="10"/>
  <c r="H6" i="10"/>
  <c r="E2721" i="10"/>
  <c r="E2059" i="10"/>
  <c r="E1412" i="10"/>
  <c r="F2554" i="10"/>
  <c r="G2448" i="10"/>
  <c r="G1506" i="10"/>
  <c r="F792" i="10"/>
  <c r="E2647" i="10"/>
  <c r="H2110" i="10"/>
  <c r="G2122" i="10"/>
  <c r="G1764" i="10"/>
  <c r="E510" i="10"/>
  <c r="G2571" i="10"/>
  <c r="G92" i="10"/>
  <c r="E2128" i="10"/>
  <c r="E986" i="10"/>
  <c r="H409" i="10"/>
  <c r="G2517" i="10"/>
  <c r="G2724" i="10"/>
  <c r="H1212" i="10"/>
  <c r="E375" i="10"/>
  <c r="E1856" i="10"/>
  <c r="E2616" i="10"/>
  <c r="H428" i="10"/>
  <c r="E613" i="10"/>
  <c r="F2691" i="10"/>
  <c r="H977" i="10"/>
  <c r="E341" i="10"/>
  <c r="E2586" i="10"/>
  <c r="H1706" i="10"/>
  <c r="H1007" i="10"/>
  <c r="G2551" i="10"/>
  <c r="E2638" i="10"/>
  <c r="E1417" i="10"/>
  <c r="H2591" i="10"/>
  <c r="E1727" i="10"/>
  <c r="E2655" i="10"/>
  <c r="G748" i="10"/>
  <c r="I748" i="10" s="1"/>
  <c r="G811" i="10"/>
  <c r="G2644" i="10"/>
  <c r="G275" i="10"/>
  <c r="E1241" i="10"/>
  <c r="H988" i="10"/>
  <c r="F134" i="10"/>
  <c r="H2572" i="10"/>
  <c r="H2748" i="10"/>
  <c r="E1414" i="10"/>
  <c r="G1210" i="10"/>
  <c r="F891" i="10"/>
  <c r="E2284" i="10"/>
  <c r="E979" i="10"/>
  <c r="E264" i="10"/>
  <c r="F2540" i="10"/>
  <c r="G608" i="10"/>
  <c r="E2262" i="10"/>
  <c r="G2365" i="10"/>
  <c r="E1738" i="10"/>
  <c r="E2031" i="10"/>
  <c r="H2641" i="10"/>
  <c r="H2622" i="10"/>
  <c r="E2207" i="10"/>
  <c r="H2781" i="10"/>
  <c r="H2688" i="10"/>
  <c r="F2154" i="10"/>
  <c r="H2607" i="10"/>
  <c r="E1049" i="10"/>
  <c r="F654" i="10"/>
  <c r="H1515" i="10"/>
  <c r="H2521" i="10"/>
  <c r="E1565" i="10"/>
  <c r="G1860" i="10"/>
  <c r="G2377" i="10"/>
  <c r="G2453" i="10"/>
  <c r="E1673" i="10"/>
  <c r="F246" i="10"/>
  <c r="H1335" i="10"/>
  <c r="H29" i="10"/>
  <c r="G2620" i="10"/>
  <c r="E2631" i="10"/>
  <c r="G2437" i="10"/>
  <c r="F2555" i="10"/>
  <c r="E2680" i="10"/>
  <c r="G2026" i="10"/>
  <c r="G2747" i="10"/>
  <c r="G289" i="10"/>
  <c r="E1431" i="10"/>
  <c r="H210" i="10"/>
  <c r="G1114" i="10"/>
  <c r="E2679" i="10"/>
  <c r="F2743" i="10"/>
  <c r="H309" i="10"/>
  <c r="H114" i="10"/>
  <c r="H2567" i="10"/>
  <c r="G2206" i="10"/>
  <c r="H69" i="10"/>
  <c r="H2338" i="10"/>
  <c r="G220" i="10"/>
  <c r="H2449" i="10"/>
  <c r="E2577" i="10"/>
  <c r="F151" i="10"/>
  <c r="E2513" i="10"/>
  <c r="H360" i="10"/>
  <c r="H1827" i="10"/>
  <c r="G228" i="10"/>
  <c r="G2269" i="10"/>
  <c r="H948" i="10"/>
  <c r="E1908" i="10"/>
  <c r="E2429" i="10"/>
  <c r="F1662" i="10"/>
  <c r="H2349" i="10"/>
  <c r="E1530" i="10"/>
  <c r="E1972" i="10"/>
  <c r="G989" i="10"/>
  <c r="E64" i="10"/>
  <c r="G2675" i="10"/>
  <c r="H1583" i="10"/>
  <c r="F2687" i="10"/>
  <c r="E1066" i="10"/>
  <c r="G290" i="10"/>
  <c r="E2555" i="10"/>
  <c r="E2744" i="10"/>
  <c r="G737" i="10"/>
  <c r="H2580" i="10"/>
  <c r="F2192" i="10"/>
  <c r="H2189" i="10"/>
  <c r="H1156" i="10"/>
  <c r="G63" i="10"/>
  <c r="H636" i="10"/>
  <c r="E2468" i="10"/>
  <c r="H1814" i="10"/>
  <c r="G2182" i="10"/>
  <c r="G1505" i="10"/>
  <c r="G2488" i="10"/>
  <c r="H390" i="10"/>
  <c r="E2088" i="10"/>
  <c r="G2776" i="10"/>
  <c r="H381" i="10"/>
  <c r="H714" i="10"/>
  <c r="G678" i="10"/>
  <c r="H1406" i="10"/>
  <c r="H1969" i="10"/>
  <c r="G707" i="10"/>
  <c r="H761" i="10"/>
  <c r="H2550" i="10"/>
  <c r="E2507" i="10"/>
  <c r="H1619" i="10"/>
  <c r="F2591" i="10"/>
  <c r="G547" i="10"/>
  <c r="H2653" i="10"/>
  <c r="H449" i="10"/>
  <c r="E991" i="10"/>
  <c r="H2588" i="10"/>
  <c r="E2578" i="10"/>
  <c r="H1151" i="10"/>
  <c r="H2288" i="10"/>
  <c r="G2668" i="10"/>
  <c r="G2646" i="10"/>
  <c r="G1581" i="10"/>
  <c r="G343" i="10"/>
  <c r="G647" i="10"/>
  <c r="G590" i="10"/>
  <c r="E2537" i="10"/>
  <c r="E44" i="10"/>
  <c r="E61" i="10"/>
  <c r="E2734" i="10"/>
  <c r="G2613" i="10"/>
  <c r="G2489" i="10"/>
  <c r="E1339" i="10"/>
  <c r="E1987" i="10"/>
  <c r="G508" i="10"/>
  <c r="G2212" i="10"/>
  <c r="E1265" i="10"/>
  <c r="H1247" i="10"/>
  <c r="E1242" i="10"/>
  <c r="E271" i="10"/>
  <c r="H2772" i="10"/>
  <c r="G708" i="10"/>
  <c r="G88" i="10"/>
  <c r="E72" i="10"/>
  <c r="E1089" i="10"/>
  <c r="H1144" i="10"/>
  <c r="G1291" i="10"/>
  <c r="H1514" i="10"/>
  <c r="H1863" i="10"/>
  <c r="E2420" i="10"/>
  <c r="H207" i="10"/>
  <c r="F150" i="10"/>
  <c r="E848" i="10"/>
  <c r="G982" i="10"/>
  <c r="F855" i="10"/>
  <c r="H2407" i="10"/>
  <c r="G849" i="10"/>
  <c r="G1947" i="10"/>
  <c r="G2336" i="10"/>
  <c r="E568" i="10"/>
  <c r="H77" i="10"/>
  <c r="F1189" i="10" a="1"/>
  <c r="F2626" i="10" a="1"/>
  <c r="F2017" i="10" a="1"/>
  <c r="F776" i="10" a="1"/>
  <c r="F1564" i="10" a="1"/>
  <c r="F470" i="10" a="1"/>
  <c r="F2329" i="10" a="1"/>
  <c r="F1435" i="10" a="1"/>
  <c r="F1229" i="10" a="1"/>
  <c r="F26" i="10" a="1"/>
  <c r="F329" i="10" a="1"/>
  <c r="F617" i="10" a="1"/>
  <c r="F2170" i="10" a="1"/>
  <c r="F864" i="10" a="1"/>
  <c r="F17" i="10" a="1"/>
  <c r="F2473" i="10" a="1"/>
  <c r="F260" i="10" a="1"/>
  <c r="F2126" i="10" a="1"/>
  <c r="F570" i="10" a="1"/>
  <c r="F1852" i="10" a="1"/>
  <c r="F2135" i="10" a="1"/>
  <c r="F952" i="10" a="1"/>
  <c r="F1917" i="10" a="1"/>
  <c r="F1929" i="10" a="1"/>
  <c r="F2767" i="10" a="1"/>
  <c r="F1867" i="10" a="1"/>
  <c r="F1776" i="10" a="1"/>
  <c r="F917" i="10" a="1"/>
  <c r="F1438" i="10" a="1"/>
  <c r="F79" i="10" a="1"/>
  <c r="F406" i="10" a="1"/>
  <c r="F2060" i="10" a="1"/>
  <c r="F1379" i="10" a="1"/>
  <c r="F1029" i="10" a="1"/>
  <c r="F2367" i="10" a="1"/>
  <c r="F41" i="10" a="1"/>
  <c r="F1570" i="10" a="1"/>
  <c r="F841" i="10" a="1"/>
  <c r="F1205" i="10" a="1"/>
  <c r="F1305" i="10" a="1"/>
  <c r="F1667" i="10" a="1"/>
  <c r="F270" i="10" a="1"/>
  <c r="F1470" i="10" a="1"/>
  <c r="F1889" i="10" a="1"/>
  <c r="F1648" i="10" a="1"/>
  <c r="F1789" i="10" a="1"/>
  <c r="F1617" i="10" a="1"/>
  <c r="F1035" i="10" a="1"/>
  <c r="F1967" i="10" a="1"/>
  <c r="F2148" i="10" a="1"/>
  <c r="F767" i="10" a="1"/>
  <c r="F2529" i="10" a="1"/>
  <c r="F632" i="10" a="1"/>
  <c r="F52" i="10" a="1"/>
  <c r="F717" i="10" a="1"/>
  <c r="F435" i="10" a="1"/>
  <c r="F1232" i="10" a="1"/>
  <c r="F2526" i="10" a="1"/>
  <c r="F1489" i="10" a="1"/>
  <c r="F132" i="10" a="1"/>
  <c r="F567" i="10" a="1"/>
  <c r="F344" i="10" a="1"/>
  <c r="F32" i="10" a="1"/>
  <c r="F2476" i="10" a="1"/>
  <c r="F1117" i="10" a="1"/>
  <c r="F505" i="10" a="1"/>
  <c r="F2717" i="10" a="1"/>
  <c r="F1348" i="10" a="1"/>
  <c r="F2005" i="10" a="1"/>
  <c r="F1441" i="10" a="1"/>
  <c r="F2305" i="10" a="1"/>
  <c r="F1032" i="10" a="1"/>
  <c r="F1757" i="10" a="1"/>
  <c r="F2226" i="10" a="1"/>
  <c r="F2417" i="10" a="1"/>
  <c r="F2357" i="10" a="1"/>
  <c r="F341" i="10" a="1"/>
  <c r="F835" i="10" a="1"/>
  <c r="F579" i="10" a="1"/>
  <c r="F1641" i="10" a="1"/>
  <c r="F160" i="10" a="1"/>
  <c r="F2657" i="10" a="1"/>
  <c r="F1744" i="10" a="1"/>
  <c r="F352" i="10" a="1"/>
  <c r="F638" i="10" a="1"/>
  <c r="F2673" i="10" a="1"/>
  <c r="F1464" i="10" a="1"/>
  <c r="F1844" i="10" a="1"/>
  <c r="F557" i="10" a="1"/>
  <c r="F1026" i="10" a="1"/>
  <c r="F2244" i="10" a="1"/>
  <c r="F276" i="10" a="1"/>
  <c r="F2457" i="10" a="1"/>
  <c r="F70" i="10" a="1"/>
  <c r="F860" i="10" a="1"/>
  <c r="F948" i="10" a="1"/>
  <c r="F1605" i="10" a="1"/>
  <c r="F332" i="10" a="1"/>
  <c r="F267" i="10" a="1"/>
  <c r="F2441" i="10" a="1"/>
  <c r="F1060" i="10" a="1"/>
  <c r="F2641" i="10" a="1"/>
  <c r="F1517" i="10" a="1"/>
  <c r="F2517" i="10" a="1"/>
  <c r="F926" i="10" a="1"/>
  <c r="F2105" i="10" a="1"/>
  <c r="F1544" i="10" a="1"/>
  <c r="F626" i="10" a="1"/>
  <c r="F1105" i="10" a="1"/>
  <c r="F2079" i="10" a="1"/>
  <c r="F1548" i="10" a="1"/>
  <c r="F2238" i="10" a="1"/>
  <c r="F176" i="10" a="1"/>
  <c r="F2670" i="10" a="1"/>
  <c r="F2470" i="10" a="1"/>
  <c r="F967" i="10" a="1"/>
  <c r="F932" i="10" a="1"/>
  <c r="F1167" i="10" a="1"/>
  <c r="F1448" i="10" a="1"/>
  <c r="F741" i="10" a="1"/>
  <c r="F667" i="10" a="1"/>
  <c r="F2273" i="10" a="1"/>
  <c r="F1773" i="10" a="1"/>
  <c r="F2617" i="10" a="1"/>
  <c r="F2232" i="10" a="1"/>
  <c r="F2235" i="10" a="1"/>
  <c r="F976" i="10" a="1"/>
  <c r="F2732" i="10" a="1"/>
  <c r="F1638" i="10" a="1"/>
  <c r="F2635" i="10" a="1"/>
  <c r="F1752" i="10" a="1"/>
  <c r="F379" i="10" a="1"/>
  <c r="F2379" i="10" a="1"/>
  <c r="F1832" i="10" a="1"/>
  <c r="F2176" i="10" a="1"/>
  <c r="F938" i="10" a="1"/>
  <c r="F1335" i="10" a="1"/>
  <c r="F1044" i="10" a="1"/>
  <c r="F2570" i="10" a="1"/>
  <c r="F1944" i="10" a="1"/>
  <c r="F2629" i="10" a="1"/>
  <c r="F2779" i="10" a="1"/>
  <c r="F76" i="10" a="1"/>
  <c r="F1405" i="10" a="1"/>
  <c r="F429" i="10" a="1"/>
  <c r="F1529" i="10" a="1"/>
  <c r="F189" i="10" a="1"/>
  <c r="F1767" i="10" a="1"/>
  <c r="F2435" i="10" a="1"/>
  <c r="F138" i="10" a="1"/>
  <c r="F779" i="10" a="1"/>
  <c r="F1429" i="10" a="1"/>
  <c r="F29" i="10" a="1"/>
  <c r="F726" i="10" a="1"/>
  <c r="F1176" i="10" a="1"/>
  <c r="F670" i="10" a="1"/>
  <c r="F1152" i="10" a="1"/>
  <c r="F73" i="10" a="1"/>
  <c r="F870" i="10" a="1"/>
  <c r="F238" i="10" a="1"/>
  <c r="F1717" i="10" a="1"/>
  <c r="F2129" i="10" a="1"/>
  <c r="F2535" i="10" a="1"/>
  <c r="F2352" i="10" a="1"/>
  <c r="F2544" i="10" a="1"/>
  <c r="F141" i="10" a="1"/>
  <c r="F1267" i="10" a="1"/>
  <c r="F541" i="10" a="1"/>
  <c r="F2432" i="10" a="1"/>
  <c r="F2748" i="10" a="1"/>
  <c r="F2141" i="10" a="1"/>
  <c r="F389" i="10" a="1"/>
  <c r="F829" i="10" a="1"/>
  <c r="F289" i="10" a="1"/>
  <c r="F1338" i="10" a="1"/>
  <c r="F2579" i="10" a="1"/>
  <c r="F2744" i="10" a="1"/>
  <c r="F2317" i="10" a="1"/>
  <c r="F735" i="10" a="1"/>
  <c r="F1835" i="10" a="1"/>
  <c r="F448" i="10" a="1"/>
  <c r="F2029" i="10" a="1"/>
  <c r="F673" i="10" a="1"/>
  <c r="F1257" i="10" a="1"/>
  <c r="F2138" i="10" a="1"/>
  <c r="F1073" i="10" a="1"/>
  <c r="F373" i="10" a="1"/>
  <c r="F535" i="10" a="1"/>
  <c r="F2370" i="10" a="1"/>
  <c r="F338" i="10" a="1"/>
  <c r="F170" i="10" a="1"/>
  <c r="F1952" i="10" a="1"/>
  <c r="F438" i="10" a="1"/>
  <c r="F1957" i="10" a="1"/>
  <c r="F460" i="10" a="1"/>
  <c r="F1935" i="10" a="1"/>
  <c r="F2132" i="10" a="1"/>
  <c r="F1444" i="10" a="1"/>
  <c r="F89" i="10" a="1"/>
  <c r="F1364" i="10" a="1"/>
  <c r="F226" i="10" a="1"/>
  <c r="F1532" i="10" a="1"/>
  <c r="F479" i="10" a="1"/>
  <c r="F560" i="10" a="1"/>
  <c r="F2464" i="10" a="1"/>
  <c r="F1879" i="10" a="1"/>
  <c r="F1426" i="10" a="1"/>
  <c r="F2638" i="10" a="1"/>
  <c r="F1376" i="10" a="1"/>
  <c r="F676" i="10" a="1"/>
  <c r="F2557" i="10" a="1"/>
  <c r="F644" i="10" a="1"/>
  <c r="F979" i="10" a="1"/>
  <c r="F2044" i="10" a="1"/>
  <c r="F2573" i="10" a="1"/>
  <c r="F1726" i="10" a="1"/>
  <c r="F1526" i="10" a="1"/>
  <c r="F805" i="10" a="1"/>
  <c r="F38" i="10" a="1"/>
  <c r="F1673" i="10" a="1"/>
  <c r="F2041" i="10" a="1"/>
  <c r="F1657" i="10" a="1"/>
  <c r="F2164" i="10" a="1"/>
  <c r="F164" i="10" a="1"/>
  <c r="F48" i="10" a="1"/>
  <c r="F1579" i="10" a="1"/>
  <c r="F1870" i="10" a="1"/>
  <c r="F2064" i="10" a="1"/>
  <c r="F2738" i="10" a="1"/>
  <c r="F1941" i="10" a="1"/>
  <c r="F2429" i="10" a="1"/>
  <c r="F629" i="10" a="1"/>
  <c r="F2444" i="10" a="1"/>
  <c r="F589" i="10" a="1"/>
  <c r="F1644" i="10" a="1"/>
  <c r="F2664" i="10" a="1"/>
  <c r="F564" i="10" a="1"/>
  <c r="F1341" i="10" a="1"/>
  <c r="F2057" i="10" a="1"/>
  <c r="F660" i="10" a="1"/>
  <c r="F1676" i="10" a="1"/>
  <c r="F848" i="10" a="1"/>
  <c r="F2067" i="10" a="1"/>
  <c r="F2289" i="10" a="1"/>
  <c r="F1552" i="10" a="1"/>
  <c r="F129" i="10" a="1"/>
  <c r="F1141" i="10" a="1"/>
  <c r="F35" i="10" a="1"/>
  <c r="F167" i="10" a="1"/>
  <c r="F826" i="10" a="1"/>
  <c r="F1735" i="10" a="1"/>
  <c r="F576" i="10" a="1"/>
  <c r="F135" i="10" a="1"/>
  <c r="F2270" i="10" a="1"/>
  <c r="F844" i="10" a="1"/>
  <c r="F1332" i="10" a="1"/>
  <c r="F1252" i="10" a="1"/>
  <c r="F1473" i="10" a="1"/>
  <c r="F1729" i="10" a="1"/>
  <c r="F2360" i="10" a="1"/>
  <c r="F1226" i="10" a="1"/>
  <c r="F1157" i="10" a="1"/>
  <c r="F370" i="10" a="1"/>
  <c r="F1164" i="10" a="1"/>
  <c r="F2341" i="10" a="1"/>
  <c r="F1048" i="10" a="1"/>
  <c r="F2679" i="10" a="1"/>
  <c r="F2676" i="10" a="1"/>
  <c r="F1467" i="10" a="1"/>
  <c r="F1017" i="10" a="1"/>
  <c r="F544" i="10" a="1"/>
  <c r="F929" i="10" a="1"/>
  <c r="F179" i="10" a="1"/>
  <c r="F1235" i="10" a="1"/>
  <c r="F1560" i="10" a="1"/>
  <c r="F248" i="10" a="1"/>
  <c r="F467" i="10" a="1"/>
  <c r="F317" i="10" a="1"/>
  <c r="F770" i="10" a="1"/>
  <c r="F1148" i="10" a="1"/>
  <c r="F1857" i="10" a="1"/>
  <c r="F441" i="10" a="1"/>
  <c r="F2705" i="10" a="1"/>
  <c r="F2173" i="10" a="1"/>
  <c r="F2048" i="10" a="1"/>
  <c r="F973" i="10" a="1"/>
  <c r="F1770" i="10" a="1"/>
  <c r="F873" i="10" a="1"/>
  <c r="F1938" i="10" a="1"/>
  <c r="F360" i="10" a="1"/>
  <c r="F1764" i="10" a="1"/>
  <c r="F1973" i="10" a="1"/>
  <c r="F2052" i="10" a="1"/>
  <c r="F2605" i="10" a="1"/>
  <c r="F229" i="10" a="1"/>
  <c r="F1535" i="10" a="1"/>
  <c r="F367" i="10" a="1"/>
  <c r="F773" i="10" a="1"/>
  <c r="F1179" i="10" a="1"/>
  <c r="F1989" i="10" a="1"/>
  <c r="F1976" i="10" a="1"/>
  <c r="F2348" i="10" a="1"/>
  <c r="F144" i="10" a="1"/>
  <c r="F264" i="10" a="1"/>
  <c r="F2241" i="10" a="1"/>
  <c r="F1557" i="10" a="1"/>
  <c r="F1389" i="10" a="1"/>
  <c r="F1041" i="10" a="1"/>
  <c r="F1329" i="10" a="1"/>
  <c r="F257" i="10" a="1"/>
  <c r="F2652" i="10" a="1"/>
  <c r="F789" i="10" a="1"/>
  <c r="F2364" i="10" a="1"/>
  <c r="F664" i="10" a="1"/>
  <c r="F2757" i="10" a="1"/>
  <c r="F1805" i="10" a="1"/>
  <c r="F2726" i="10" a="1"/>
  <c r="F1038" i="10" a="1"/>
  <c r="F1260" i="10" a="1"/>
  <c r="F1279" i="10" a="1"/>
  <c r="F1860" i="10" a="1"/>
  <c r="F1132" i="10" a="1"/>
  <c r="F1479" i="10" a="1"/>
  <c r="F2257" i="10" a="1"/>
  <c r="F657" i="10" a="1"/>
  <c r="F960" i="10" a="1"/>
  <c r="F1241" i="10" a="1"/>
  <c r="F1626" i="10" a="1"/>
  <c r="F879" i="10" a="1"/>
  <c r="F1970" i="10" a="1"/>
  <c r="F2729" i="10" a="1"/>
  <c r="F376" i="10" a="1"/>
  <c r="F5" i="10" a="1"/>
  <c r="F2248" i="10" a="1"/>
  <c r="F105" i="10" a="1"/>
  <c r="F1689" i="10" a="1"/>
  <c r="F1057" i="10" a="1"/>
  <c r="F1760" i="10" a="1"/>
  <c r="F205" i="10" a="1"/>
  <c r="F235" i="10" a="1"/>
  <c r="F605" i="10" a="1"/>
  <c r="F1738" i="10" a="1"/>
  <c r="F1732" i="10" a="1"/>
  <c r="F252" i="10" a="1"/>
  <c r="F2038" i="10" a="1"/>
  <c r="F1652" i="10" a="1"/>
  <c r="F1264" i="10" a="1"/>
  <c r="F2576" i="10" a="1"/>
  <c r="F64" i="10" a="1"/>
  <c r="F2538" i="10" a="1"/>
  <c r="F279" i="10" a="1"/>
  <c r="F2632" i="10" a="1"/>
  <c r="F305" i="10" a="1"/>
  <c r="F2089" i="10" a="1"/>
  <c r="F2770" i="10" a="1"/>
  <c r="F964" i="10" a="1"/>
  <c r="F273" i="10" a="1"/>
  <c r="F2644" i="10" a="1"/>
  <c r="F2205" i="10" a="1"/>
  <c r="F1360" i="10" a="1"/>
  <c r="F2332" i="10" a="1"/>
  <c r="F2260" i="10" a="1"/>
  <c r="F944" i="10" a="1"/>
  <c r="F157" i="10" a="1"/>
  <c r="F2279" i="10" a="1"/>
  <c r="F241" i="10" a="1"/>
  <c r="F817" i="10" a="1"/>
  <c r="F60" i="10" a="1"/>
  <c r="F2376" i="10" a="1"/>
  <c r="F126" i="10" a="1"/>
  <c r="F1170" i="10" a="1"/>
  <c r="F2389" i="10" a="1"/>
  <c r="F689" i="10" a="1"/>
  <c r="F2489" i="10" a="1"/>
  <c r="F2741" i="10" a="1"/>
  <c r="F173" i="10" a="1"/>
  <c r="F1173" i="10" a="1"/>
  <c r="F1826" i="10" a="1"/>
  <c r="F1632" i="10" a="1"/>
  <c r="F889" i="10" a="1"/>
  <c r="F738" i="10" a="1"/>
  <c r="F335" i="10" a="1"/>
  <c r="F2160" i="10" a="1"/>
  <c r="F1370" i="10" a="1"/>
  <c r="F2070" i="10" a="1"/>
  <c r="F2760" i="10" a="1"/>
  <c r="F2789" i="10" a="1"/>
  <c r="F2076" i="10" a="1"/>
  <c r="F1829" i="10" a="1"/>
  <c r="F426" i="10" a="1"/>
  <c r="F2548" i="10" a="1"/>
  <c r="F1432" i="10" a="1"/>
  <c r="F2167" i="10" a="1"/>
  <c r="F2338" i="10" a="1"/>
  <c r="F1129" i="10" a="1"/>
  <c r="F417" i="10" a="1"/>
  <c r="F1670" i="10" a="1"/>
  <c r="F1864" i="10" a="1"/>
  <c r="F357" i="10" a="1"/>
  <c r="F1964" i="10" a="1"/>
  <c r="F679" i="10" a="1"/>
  <c r="F44" i="10" a="1"/>
  <c r="F905" i="10" a="1"/>
  <c r="F526" i="10" a="1"/>
  <c r="F2217" i="10" a="1"/>
  <c r="F1457" i="10" a="1"/>
  <c r="F2276" i="10" a="1"/>
  <c r="F1417" i="10" a="1"/>
  <c r="F2752" i="10" a="1"/>
  <c r="F2152" i="10" a="1"/>
  <c r="F473" i="10" a="1"/>
  <c r="F876" i="10" a="1"/>
  <c r="F1270" i="10" a="1"/>
  <c r="F1052" i="10" a="1"/>
  <c r="F1476" i="10" a="1"/>
  <c r="F2648" i="10" a="1"/>
  <c r="F464" i="10" a="1"/>
  <c r="F1841" i="10" a="1"/>
  <c r="F2532" i="10" a="1"/>
  <c r="F1160" i="10" a="1"/>
  <c r="F1238" i="10" a="1"/>
  <c r="F1576" i="10" a="1"/>
  <c r="F2264" i="10" a="1"/>
  <c r="F757" i="10" a="1"/>
  <c r="F1357" i="10" a="1"/>
  <c r="F1541" i="10" a="1"/>
  <c r="F2467" i="10" a="1"/>
  <c r="F1838" i="10" a="1"/>
  <c r="F1748" i="10" a="1"/>
  <c r="F1067" i="10" a="1"/>
  <c r="F2452" i="10" a="1"/>
  <c r="F2344" i="10" a="1"/>
  <c r="F2267" i="10" a="1"/>
  <c r="F552" i="10" a="1"/>
  <c r="F752" i="10" a="1"/>
  <c r="F1629" i="10" a="1"/>
  <c r="F652" i="10" a="1"/>
  <c r="F1664" i="10" a="1"/>
  <c r="F2552" i="10" a="1"/>
  <c r="F867" i="10" a="1"/>
  <c r="F1079" i="10" a="1"/>
  <c r="F529" i="10" a="1"/>
  <c r="F764" i="10" a="1"/>
  <c r="F1573" i="10" a="1"/>
  <c r="F1679" i="10" a="1"/>
  <c r="F217" i="10" a="1"/>
  <c r="F2179" i="10" a="1"/>
  <c r="F1505" i="10" a="1"/>
  <c r="F1589" i="10" a="1"/>
  <c r="F2564" i="10" a="1"/>
  <c r="F148" i="10" a="1"/>
  <c r="F57" i="10" a="1"/>
  <c r="F852" i="10" a="1"/>
  <c r="F832" i="10" a="1"/>
  <c r="F1326" i="10" a="1"/>
  <c r="F1452" i="10" a="1"/>
  <c r="F729" i="10" a="1"/>
  <c r="F1932" i="10" a="1"/>
  <c r="F489" i="10" a="1"/>
  <c r="F1460" i="10" a="1"/>
  <c r="F532" i="10" a="1"/>
  <c r="F1567" i="10" a="1"/>
  <c r="F2335" i="10" a="1"/>
  <c r="F476" i="10" a="1"/>
  <c r="F2560" i="10" a="1"/>
  <c r="F1635" i="10" a="1"/>
  <c r="F1876" i="10" a="1"/>
  <c r="F1979" i="10" a="1"/>
  <c r="F1352" i="10" a="1"/>
  <c r="F2567" i="10" a="1"/>
  <c r="F444" i="10" a="1"/>
  <c r="F232" i="10" a="1"/>
  <c r="F2479" i="10" a="1"/>
  <c r="F732" i="10" a="1"/>
  <c r="F2026" i="10" a="1"/>
  <c r="F2426" i="10" a="1"/>
  <c r="F326" i="10" a="1"/>
  <c r="F364" i="10" a="1"/>
  <c r="F1138" i="10" a="1"/>
  <c r="F517" i="10" a="1"/>
  <c r="F1144" i="10" a="1"/>
  <c r="F1289" i="10" a="1"/>
  <c r="F1779" i="10" a="1"/>
  <c r="F1344" i="10" a="1"/>
  <c r="F244" i="10" a="1"/>
  <c r="F2660" i="10" a="1"/>
  <c r="F457" i="10" a="1"/>
  <c r="F1926" i="10" a="1"/>
  <c r="F2229" i="10" a="1"/>
  <c r="F1905" i="10" a="1"/>
  <c r="F2373" i="10" a="1"/>
  <c r="F1089" i="10" a="1"/>
  <c r="F1873" i="10" a="1"/>
  <c r="F2776" i="10" a="1"/>
  <c r="F348" i="10" a="1"/>
  <c r="F705" i="10" a="1"/>
  <c r="F1317" i="10" a="1"/>
  <c r="F1948" i="10" a="1"/>
  <c r="F2505" i="10" a="1"/>
  <c r="F1660" i="10" a="1"/>
  <c r="F548" i="10" a="1"/>
  <c r="F935" i="10" a="1"/>
  <c r="F1367" i="10" a="1"/>
  <c r="F2460" i="10" a="1"/>
  <c r="F2157" i="10" a="1"/>
  <c r="F1276" i="10" a="1"/>
  <c r="F2589" i="10" a="1"/>
  <c r="F2405" i="10" a="1"/>
  <c r="F941" i="10" a="1"/>
  <c r="F432" i="10" a="1"/>
  <c r="F538" i="10" a="1"/>
  <c r="F2032" i="10" a="1"/>
  <c r="F1817" i="10" a="1"/>
  <c r="F2252" i="10" a="1"/>
  <c r="F2073" i="10" a="1"/>
  <c r="F1076" i="10" a="1"/>
  <c r="F1135" i="10" a="1"/>
  <c r="F1126" i="10" a="1"/>
  <c r="F760" i="10" a="1"/>
  <c r="F744" i="10" a="1"/>
  <c r="F2035" i="10" a="1"/>
  <c r="F748" i="10" a="1"/>
  <c r="F573" i="10" a="1"/>
  <c r="F641" i="10" a="1"/>
  <c r="F117" i="10" a="1"/>
  <c r="F2764" i="10" a="1"/>
  <c r="F2144" i="10" a="1"/>
  <c r="F152" i="10" a="1"/>
  <c r="F452" i="10" a="1"/>
  <c r="F648" i="10" a="1"/>
  <c r="F635" i="10" a="1"/>
  <c r="F989" i="10" a="1"/>
  <c r="F1064" i="10" a="1"/>
  <c r="F1373" i="10" a="1"/>
  <c r="F1848" i="10" a="1"/>
  <c r="F1538" i="10" a="1"/>
  <c r="F67" i="10" a="1"/>
  <c r="F1070" i="10" a="1"/>
  <c r="F1273" i="10" a="1"/>
  <c r="F1248" i="10" a="1"/>
  <c r="F957" i="10" a="1"/>
  <c r="F970" i="10" a="1"/>
  <c r="F1244" i="10" a="1"/>
  <c r="F1741" i="10" a="1"/>
  <c r="F2438" i="10" a="1"/>
  <c r="F1960" i="10" a="1"/>
  <c r="F1705" i="10" a="1"/>
  <c r="F2735" i="10" a="1"/>
  <c r="F857" i="10" a="1"/>
  <c r="F838" i="10" a="1"/>
  <c r="F2189" i="10" a="1"/>
  <c r="F2448" i="10" a="1"/>
  <c r="F2773" i="10" a="1"/>
  <c r="F2117" i="10" a="1"/>
  <c r="F2689" i="10" a="1"/>
  <c r="F1217" i="10" a="1"/>
  <c r="F1005" i="10" a="1"/>
  <c r="F2667" i="10" a="1"/>
  <c r="F2541" i="10" a="1"/>
  <c r="F2326" i="10" a="1"/>
  <c r="F2326" i="10" l="1"/>
  <c r="F2541" i="10"/>
  <c r="F2667" i="10"/>
  <c r="F1005" i="10"/>
  <c r="F1217" i="10"/>
  <c r="F2689" i="10"/>
  <c r="F2117" i="10"/>
  <c r="F2773" i="10"/>
  <c r="F2448" i="10"/>
  <c r="C2448" i="10" s="1"/>
  <c r="K2448" i="10" s="1"/>
  <c r="F2189" i="10"/>
  <c r="F838" i="10"/>
  <c r="F857" i="10"/>
  <c r="F2735" i="10"/>
  <c r="F1705" i="10"/>
  <c r="F1960" i="10"/>
  <c r="C1960" i="10" s="1"/>
  <c r="K1960" i="10" s="1"/>
  <c r="F2438" i="10"/>
  <c r="F1741" i="10"/>
  <c r="F1244" i="10"/>
  <c r="F970" i="10"/>
  <c r="F957" i="10"/>
  <c r="F1248" i="10"/>
  <c r="F1273" i="10"/>
  <c r="F1070" i="10"/>
  <c r="F67" i="10"/>
  <c r="F1538" i="10"/>
  <c r="F1848" i="10"/>
  <c r="F1373" i="10"/>
  <c r="F1064" i="10"/>
  <c r="F989" i="10"/>
  <c r="F635" i="10"/>
  <c r="F648" i="10"/>
  <c r="C648" i="10" s="1"/>
  <c r="K648" i="10" s="1"/>
  <c r="F452" i="10"/>
  <c r="F152" i="10"/>
  <c r="F2144" i="10"/>
  <c r="F2764" i="10"/>
  <c r="F117" i="10"/>
  <c r="F641" i="10"/>
  <c r="F573" i="10"/>
  <c r="F748" i="10"/>
  <c r="F2035" i="10"/>
  <c r="F744" i="10"/>
  <c r="F760" i="10"/>
  <c r="F1126" i="10"/>
  <c r="F1135" i="10"/>
  <c r="F1076" i="10"/>
  <c r="F2073" i="10"/>
  <c r="F2252" i="10"/>
  <c r="C2252" i="10" s="1"/>
  <c r="K2252" i="10" s="1"/>
  <c r="F1817" i="10"/>
  <c r="F2032" i="10"/>
  <c r="F538" i="10"/>
  <c r="F432" i="10"/>
  <c r="F941" i="10"/>
  <c r="F2405" i="10"/>
  <c r="F2589" i="10"/>
  <c r="F1276" i="10"/>
  <c r="F2157" i="10"/>
  <c r="F2460" i="10"/>
  <c r="F1367" i="10"/>
  <c r="F935" i="10"/>
  <c r="F548" i="10"/>
  <c r="F1660" i="10"/>
  <c r="F2505" i="10"/>
  <c r="F1948" i="10"/>
  <c r="C1948" i="10" s="1"/>
  <c r="K1948" i="10" s="1"/>
  <c r="F1317" i="10"/>
  <c r="F705" i="10"/>
  <c r="F348" i="10"/>
  <c r="F2776" i="10"/>
  <c r="F1873" i="10"/>
  <c r="F1089" i="10"/>
  <c r="F2373" i="10"/>
  <c r="F1905" i="10"/>
  <c r="F2229" i="10"/>
  <c r="F1926" i="10"/>
  <c r="F457" i="10"/>
  <c r="F2660" i="10"/>
  <c r="F244" i="10"/>
  <c r="F1344" i="10"/>
  <c r="F1779" i="10"/>
  <c r="F1289" i="10"/>
  <c r="F1144" i="10"/>
  <c r="F517" i="10"/>
  <c r="F1138" i="10"/>
  <c r="F364" i="10"/>
  <c r="F326" i="10"/>
  <c r="F2426" i="10"/>
  <c r="F2026" i="10"/>
  <c r="F732" i="10"/>
  <c r="F2479" i="10"/>
  <c r="F232" i="10"/>
  <c r="F444" i="10"/>
  <c r="F2567" i="10"/>
  <c r="F1352" i="10"/>
  <c r="F1979" i="10"/>
  <c r="F1876" i="10"/>
  <c r="F1635" i="10"/>
  <c r="C1635" i="10" s="1"/>
  <c r="K1635" i="10" s="1"/>
  <c r="F2560" i="10"/>
  <c r="F476" i="10"/>
  <c r="F2335" i="10"/>
  <c r="F1567" i="10"/>
  <c r="F532" i="10"/>
  <c r="F1460" i="10"/>
  <c r="F489" i="10"/>
  <c r="F1932" i="10"/>
  <c r="F729" i="10"/>
  <c r="F1452" i="10"/>
  <c r="F1326" i="10"/>
  <c r="F832" i="10"/>
  <c r="F852" i="10"/>
  <c r="F57" i="10"/>
  <c r="F148" i="10"/>
  <c r="F2564" i="10"/>
  <c r="C2564" i="10" s="1"/>
  <c r="K2564" i="10" s="1"/>
  <c r="F1589" i="10"/>
  <c r="F1505" i="10"/>
  <c r="F2179" i="10"/>
  <c r="F217" i="10"/>
  <c r="F1679" i="10"/>
  <c r="F1573" i="10"/>
  <c r="F764" i="10"/>
  <c r="F529" i="10"/>
  <c r="F1079" i="10"/>
  <c r="F867" i="10"/>
  <c r="F2552" i="10"/>
  <c r="F1664" i="10"/>
  <c r="F652" i="10"/>
  <c r="F1629" i="10"/>
  <c r="F752" i="10"/>
  <c r="F552" i="10"/>
  <c r="C552" i="10" s="1"/>
  <c r="K552" i="10" s="1"/>
  <c r="F2267" i="10"/>
  <c r="F2344" i="10"/>
  <c r="F2452" i="10"/>
  <c r="F1067" i="10"/>
  <c r="F1748" i="10"/>
  <c r="F1838" i="10"/>
  <c r="F2467" i="10"/>
  <c r="F1541" i="10"/>
  <c r="F1357" i="10"/>
  <c r="F757" i="10"/>
  <c r="F2264" i="10"/>
  <c r="F1576" i="10"/>
  <c r="F1238" i="10"/>
  <c r="F1160" i="10"/>
  <c r="F2532" i="10"/>
  <c r="F1841" i="10"/>
  <c r="C1841" i="10" s="1"/>
  <c r="K1841" i="10" s="1"/>
  <c r="F464" i="10"/>
  <c r="F2648" i="10"/>
  <c r="F1476" i="10"/>
  <c r="F1052" i="10"/>
  <c r="F1270" i="10"/>
  <c r="F876" i="10"/>
  <c r="F473" i="10"/>
  <c r="F2152" i="10"/>
  <c r="F2752" i="10"/>
  <c r="F1417" i="10"/>
  <c r="F2276" i="10"/>
  <c r="F1457" i="10"/>
  <c r="F2217" i="10"/>
  <c r="F526" i="10"/>
  <c r="F905" i="10"/>
  <c r="C905" i="10" s="1"/>
  <c r="K905" i="10" s="1"/>
  <c r="F44" i="10"/>
  <c r="C44" i="10" s="1"/>
  <c r="K44" i="10" s="1"/>
  <c r="F679" i="10"/>
  <c r="F1964" i="10"/>
  <c r="F357" i="10"/>
  <c r="F1864" i="10"/>
  <c r="F1670" i="10"/>
  <c r="F417" i="10"/>
  <c r="F1129" i="10"/>
  <c r="F2338" i="10"/>
  <c r="F2167" i="10"/>
  <c r="F1432" i="10"/>
  <c r="F2548" i="10"/>
  <c r="F426" i="10"/>
  <c r="F1829" i="10"/>
  <c r="F2076" i="10"/>
  <c r="F2789" i="10"/>
  <c r="F2760" i="10"/>
  <c r="C2760" i="10" s="1"/>
  <c r="K2760" i="10" s="1"/>
  <c r="F2070" i="10"/>
  <c r="F1370" i="10"/>
  <c r="F2160" i="10"/>
  <c r="F335" i="10"/>
  <c r="F738" i="10"/>
  <c r="F889" i="10"/>
  <c r="C889" i="10" s="1"/>
  <c r="K889" i="10" s="1"/>
  <c r="F1632" i="10"/>
  <c r="F1826" i="10"/>
  <c r="F1173" i="10"/>
  <c r="F173" i="10"/>
  <c r="F2741" i="10"/>
  <c r="F2489" i="10"/>
  <c r="F689" i="10"/>
  <c r="F2389" i="10"/>
  <c r="F1170" i="10"/>
  <c r="F126" i="10"/>
  <c r="F2376" i="10"/>
  <c r="F60" i="10"/>
  <c r="F817" i="10"/>
  <c r="F241" i="10"/>
  <c r="F2279" i="10"/>
  <c r="F157" i="10"/>
  <c r="F944" i="10"/>
  <c r="F2260" i="10"/>
  <c r="F2332" i="10"/>
  <c r="F1360" i="10"/>
  <c r="F2205" i="10"/>
  <c r="F2644" i="10"/>
  <c r="F273" i="10"/>
  <c r="F964" i="10"/>
  <c r="F2770" i="10"/>
  <c r="F2089" i="10"/>
  <c r="C2089" i="10" s="1"/>
  <c r="K2089" i="10" s="1"/>
  <c r="F305" i="10"/>
  <c r="F2632" i="10"/>
  <c r="F279" i="10"/>
  <c r="F2538" i="10"/>
  <c r="F64" i="10"/>
  <c r="F2576" i="10"/>
  <c r="F1264" i="10"/>
  <c r="F1652" i="10"/>
  <c r="F2038" i="10"/>
  <c r="F252" i="10"/>
  <c r="F1732" i="10"/>
  <c r="F1738" i="10"/>
  <c r="F605" i="10"/>
  <c r="F235" i="10"/>
  <c r="F205" i="10"/>
  <c r="F1760" i="10"/>
  <c r="C1760" i="10" s="1"/>
  <c r="K1760" i="10" s="1"/>
  <c r="F1057" i="10"/>
  <c r="F1689" i="10"/>
  <c r="F105" i="10"/>
  <c r="F2248" i="10"/>
  <c r="F5" i="10"/>
  <c r="F376" i="10"/>
  <c r="F2729" i="10"/>
  <c r="F1970" i="10"/>
  <c r="F879" i="10"/>
  <c r="F1626" i="10"/>
  <c r="F1241" i="10"/>
  <c r="F960" i="10"/>
  <c r="F657" i="10"/>
  <c r="F2257" i="10"/>
  <c r="F1479" i="10"/>
  <c r="F1132" i="10"/>
  <c r="C1132" i="10" s="1"/>
  <c r="K1132" i="10" s="1"/>
  <c r="F1860" i="10"/>
  <c r="F1279" i="10"/>
  <c r="F1260" i="10"/>
  <c r="F1038" i="10"/>
  <c r="F2726" i="10"/>
  <c r="F1805" i="10"/>
  <c r="F2757" i="10"/>
  <c r="F664" i="10"/>
  <c r="F2364" i="10"/>
  <c r="F789" i="10"/>
  <c r="F2652" i="10"/>
  <c r="F257" i="10"/>
  <c r="F1329" i="10"/>
  <c r="F1041" i="10"/>
  <c r="F1389" i="10"/>
  <c r="F1557" i="10"/>
  <c r="C1557" i="10" s="1"/>
  <c r="K1557" i="10" s="1"/>
  <c r="F2241" i="10"/>
  <c r="F264" i="10"/>
  <c r="F144" i="10"/>
  <c r="F2348" i="10"/>
  <c r="F1976" i="10"/>
  <c r="F1989" i="10"/>
  <c r="F1179" i="10"/>
  <c r="F773" i="10"/>
  <c r="F367" i="10"/>
  <c r="F1535" i="10"/>
  <c r="F229" i="10"/>
  <c r="F2605" i="10"/>
  <c r="F2052" i="10"/>
  <c r="F1973" i="10"/>
  <c r="F1764" i="10"/>
  <c r="F360" i="10"/>
  <c r="C360" i="10" s="1"/>
  <c r="K360" i="10" s="1"/>
  <c r="F1938" i="10"/>
  <c r="F873" i="10"/>
  <c r="F1770" i="10"/>
  <c r="F973" i="10"/>
  <c r="F2048" i="10"/>
  <c r="F2173" i="10"/>
  <c r="F2705" i="10"/>
  <c r="F441" i="10"/>
  <c r="F1857" i="10"/>
  <c r="F1148" i="10"/>
  <c r="F770" i="10"/>
  <c r="F317" i="10"/>
  <c r="F467" i="10"/>
  <c r="F248" i="10"/>
  <c r="F1560" i="10"/>
  <c r="F1235" i="10"/>
  <c r="C1235" i="10" s="1"/>
  <c r="K1235" i="10" s="1"/>
  <c r="F179" i="10"/>
  <c r="F929" i="10"/>
  <c r="F544" i="10"/>
  <c r="F1017" i="10"/>
  <c r="F1467" i="10"/>
  <c r="F2676" i="10"/>
  <c r="F2679" i="10"/>
  <c r="F1048" i="10"/>
  <c r="F2341" i="10"/>
  <c r="F1164" i="10"/>
  <c r="F370" i="10"/>
  <c r="F1157" i="10"/>
  <c r="F1226" i="10"/>
  <c r="F2360" i="10"/>
  <c r="F1729" i="10"/>
  <c r="F1473" i="10"/>
  <c r="C1473" i="10" s="1"/>
  <c r="K1473" i="10" s="1"/>
  <c r="F1252" i="10"/>
  <c r="F1332" i="10"/>
  <c r="F844" i="10"/>
  <c r="F2270" i="10"/>
  <c r="F135" i="10"/>
  <c r="F576" i="10"/>
  <c r="F1735" i="10"/>
  <c r="F826" i="10"/>
  <c r="F167" i="10"/>
  <c r="F35" i="10"/>
  <c r="F1141" i="10"/>
  <c r="F129" i="10"/>
  <c r="F1552" i="10"/>
  <c r="F2289" i="10"/>
  <c r="F2067" i="10"/>
  <c r="F848" i="10"/>
  <c r="C848" i="10" s="1"/>
  <c r="K848" i="10" s="1"/>
  <c r="F1676" i="10"/>
  <c r="F660" i="10"/>
  <c r="F2057" i="10"/>
  <c r="F1341" i="10"/>
  <c r="F564" i="10"/>
  <c r="F2664" i="10"/>
  <c r="F1644" i="10"/>
  <c r="F589" i="10"/>
  <c r="F2444" i="10"/>
  <c r="F629" i="10"/>
  <c r="F2429" i="10"/>
  <c r="F1941" i="10"/>
  <c r="F2738" i="10"/>
  <c r="F2064" i="10"/>
  <c r="F1870" i="10"/>
  <c r="F1579" i="10"/>
  <c r="C1579" i="10" s="1"/>
  <c r="K1579" i="10" s="1"/>
  <c r="F48" i="10"/>
  <c r="F164" i="10"/>
  <c r="F2164" i="10"/>
  <c r="F1657" i="10"/>
  <c r="F2041" i="10"/>
  <c r="F1673" i="10"/>
  <c r="F38" i="10"/>
  <c r="F805" i="10"/>
  <c r="F1526" i="10"/>
  <c r="F1726" i="10"/>
  <c r="F2573" i="10"/>
  <c r="F2044" i="10"/>
  <c r="F979" i="10"/>
  <c r="F644" i="10"/>
  <c r="F2557" i="10"/>
  <c r="F676" i="10"/>
  <c r="C676" i="10" s="1"/>
  <c r="K676" i="10" s="1"/>
  <c r="F1376" i="10"/>
  <c r="F2638" i="10"/>
  <c r="F1426" i="10"/>
  <c r="F1879" i="10"/>
  <c r="F2464" i="10"/>
  <c r="F560" i="10"/>
  <c r="F479" i="10"/>
  <c r="F1532" i="10"/>
  <c r="F226" i="10"/>
  <c r="F1364" i="10"/>
  <c r="F89" i="10"/>
  <c r="F1444" i="10"/>
  <c r="F2132" i="10"/>
  <c r="F1935" i="10"/>
  <c r="F460" i="10"/>
  <c r="F1957" i="10"/>
  <c r="C1957" i="10" s="1"/>
  <c r="K1957" i="10" s="1"/>
  <c r="F438" i="10"/>
  <c r="F1952" i="10"/>
  <c r="F170" i="10"/>
  <c r="F338" i="10"/>
  <c r="F2370" i="10"/>
  <c r="F535" i="10"/>
  <c r="F373" i="10"/>
  <c r="F1073" i="10"/>
  <c r="F2138" i="10"/>
  <c r="F1257" i="10"/>
  <c r="F673" i="10"/>
  <c r="F2029" i="10"/>
  <c r="F448" i="10"/>
  <c r="F1835" i="10"/>
  <c r="F735" i="10"/>
  <c r="F2317" i="10"/>
  <c r="C2317" i="10" s="1"/>
  <c r="F2744" i="10"/>
  <c r="F2579" i="10"/>
  <c r="F1338" i="10"/>
  <c r="F289" i="10"/>
  <c r="F829" i="10"/>
  <c r="F389" i="10"/>
  <c r="F2141" i="10"/>
  <c r="F2748" i="10"/>
  <c r="F2432" i="10"/>
  <c r="F541" i="10"/>
  <c r="F1267" i="10"/>
  <c r="F141" i="10"/>
  <c r="F2544" i="10"/>
  <c r="F2352" i="10"/>
  <c r="F2535" i="10"/>
  <c r="F2129" i="10"/>
  <c r="C2129" i="10" s="1"/>
  <c r="K2129" i="10" s="1"/>
  <c r="F1717" i="10"/>
  <c r="F238" i="10"/>
  <c r="F870" i="10"/>
  <c r="F73" i="10"/>
  <c r="F1152" i="10"/>
  <c r="F670" i="10"/>
  <c r="F1176" i="10"/>
  <c r="F726" i="10"/>
  <c r="F29" i="10"/>
  <c r="F1429" i="10"/>
  <c r="F779" i="10"/>
  <c r="F138" i="10"/>
  <c r="F2435" i="10"/>
  <c r="F1767" i="10"/>
  <c r="F189" i="10"/>
  <c r="F1529" i="10"/>
  <c r="C1529" i="10" s="1"/>
  <c r="K1529" i="10" s="1"/>
  <c r="F429" i="10"/>
  <c r="F1405" i="10"/>
  <c r="F76" i="10"/>
  <c r="F2779" i="10"/>
  <c r="F2629" i="10"/>
  <c r="F1944" i="10"/>
  <c r="F2570" i="10"/>
  <c r="F1044" i="10"/>
  <c r="F1335" i="10"/>
  <c r="F938" i="10"/>
  <c r="F2176" i="10"/>
  <c r="F1832" i="10"/>
  <c r="F2379" i="10"/>
  <c r="F379" i="10"/>
  <c r="F1752" i="10"/>
  <c r="F2635" i="10"/>
  <c r="C2635" i="10" s="1"/>
  <c r="K2635" i="10" s="1"/>
  <c r="F1638" i="10"/>
  <c r="F2732" i="10"/>
  <c r="F976" i="10"/>
  <c r="F2235" i="10"/>
  <c r="F2232" i="10"/>
  <c r="F2617" i="10"/>
  <c r="F1773" i="10"/>
  <c r="F2273" i="10"/>
  <c r="F667" i="10"/>
  <c r="F741" i="10"/>
  <c r="F1448" i="10"/>
  <c r="F1167" i="10"/>
  <c r="F932" i="10"/>
  <c r="F967" i="10"/>
  <c r="F2470" i="10"/>
  <c r="F2670" i="10"/>
  <c r="F176" i="10"/>
  <c r="F2238" i="10"/>
  <c r="F1548" i="10"/>
  <c r="F2079" i="10"/>
  <c r="F1105" i="10"/>
  <c r="F626" i="10"/>
  <c r="F1544" i="10"/>
  <c r="F2105" i="10"/>
  <c r="F926" i="10"/>
  <c r="F2517" i="10"/>
  <c r="F1517" i="10"/>
  <c r="F2641" i="10"/>
  <c r="F1060" i="10"/>
  <c r="F2441" i="10"/>
  <c r="F267" i="10"/>
  <c r="F332" i="10"/>
  <c r="C332" i="10" s="1"/>
  <c r="K332" i="10" s="1"/>
  <c r="F1605" i="10"/>
  <c r="F948" i="10"/>
  <c r="F860" i="10"/>
  <c r="F70" i="10"/>
  <c r="F2457" i="10"/>
  <c r="F276" i="10"/>
  <c r="F2244" i="10"/>
  <c r="F1026" i="10"/>
  <c r="F557" i="10"/>
  <c r="F1844" i="10"/>
  <c r="F1464" i="10"/>
  <c r="F2673" i="10"/>
  <c r="F638" i="10"/>
  <c r="F352" i="10"/>
  <c r="F1744" i="10"/>
  <c r="F2657" i="10"/>
  <c r="C2657" i="10" s="1"/>
  <c r="K2657" i="10" s="1"/>
  <c r="F160" i="10"/>
  <c r="F1641" i="10"/>
  <c r="F579" i="10"/>
  <c r="F835" i="10"/>
  <c r="F341" i="10"/>
  <c r="F2357" i="10"/>
  <c r="F2417" i="10"/>
  <c r="F2226" i="10"/>
  <c r="F1757" i="10"/>
  <c r="F1032" i="10"/>
  <c r="F2305" i="10"/>
  <c r="F1441" i="10"/>
  <c r="F2005" i="10"/>
  <c r="F1348" i="10"/>
  <c r="F2717" i="10"/>
  <c r="F505" i="10"/>
  <c r="C505" i="10" s="1"/>
  <c r="F1117" i="10"/>
  <c r="F2476" i="10"/>
  <c r="F32" i="10"/>
  <c r="F344" i="10"/>
  <c r="F567" i="10"/>
  <c r="F132" i="10"/>
  <c r="F1489" i="10"/>
  <c r="F2526" i="10"/>
  <c r="F1232" i="10"/>
  <c r="F435" i="10"/>
  <c r="F717" i="10"/>
  <c r="F52" i="10"/>
  <c r="F632" i="10"/>
  <c r="F2529" i="10"/>
  <c r="F767" i="10"/>
  <c r="F2148" i="10"/>
  <c r="C2148" i="10" s="1"/>
  <c r="K2148" i="10" s="1"/>
  <c r="F1967" i="10"/>
  <c r="F1035" i="10"/>
  <c r="F1617" i="10"/>
  <c r="F1789" i="10"/>
  <c r="F1648" i="10"/>
  <c r="F1889" i="10"/>
  <c r="F1470" i="10"/>
  <c r="F270" i="10"/>
  <c r="F1667" i="10"/>
  <c r="F1305" i="10"/>
  <c r="F1205" i="10"/>
  <c r="F841" i="10"/>
  <c r="F1570" i="10"/>
  <c r="F41" i="10"/>
  <c r="F2367" i="10"/>
  <c r="F1029" i="10"/>
  <c r="C1029" i="10" s="1"/>
  <c r="K1029" i="10" s="1"/>
  <c r="F1379" i="10"/>
  <c r="F2060" i="10"/>
  <c r="F406" i="10"/>
  <c r="F79" i="10"/>
  <c r="F1438" i="10"/>
  <c r="F917" i="10"/>
  <c r="F1776" i="10"/>
  <c r="F1867" i="10"/>
  <c r="F2767" i="10"/>
  <c r="F1929" i="10"/>
  <c r="F1917" i="10"/>
  <c r="F952" i="10"/>
  <c r="F2135" i="10"/>
  <c r="F1852" i="10"/>
  <c r="F570" i="10"/>
  <c r="F2126" i="10"/>
  <c r="C2126" i="10" s="1"/>
  <c r="K2126" i="10" s="1"/>
  <c r="F260" i="10"/>
  <c r="F2473" i="10"/>
  <c r="F17" i="10"/>
  <c r="F864" i="10"/>
  <c r="F2170" i="10"/>
  <c r="F617" i="10"/>
  <c r="F329" i="10"/>
  <c r="F26" i="10"/>
  <c r="F1229" i="10"/>
  <c r="F1435" i="10"/>
  <c r="F2329" i="10"/>
  <c r="F470" i="10"/>
  <c r="F1564" i="10"/>
  <c r="F776" i="10"/>
  <c r="F2017" i="10"/>
  <c r="F2626" i="10"/>
  <c r="C2626" i="10" s="1"/>
  <c r="K2626" i="10" s="1"/>
  <c r="F1189" i="10"/>
  <c r="I858" i="10"/>
  <c r="D2325" i="10"/>
  <c r="J2325" i="10"/>
  <c r="C2488" i="10"/>
  <c r="K2488" i="10" s="1"/>
  <c r="J2687" i="10"/>
  <c r="D2687" i="10"/>
  <c r="L2687" i="10" s="1" a="1"/>
  <c r="L2687" i="10" s="1"/>
  <c r="C289" i="10"/>
  <c r="K289" i="10" s="1"/>
  <c r="I289" i="10"/>
  <c r="D2540" i="10"/>
  <c r="J2540" i="10"/>
  <c r="I2448" i="10"/>
  <c r="C1847" i="10"/>
  <c r="K1847" i="10" s="1"/>
  <c r="D2666" i="10"/>
  <c r="J2666" i="10"/>
  <c r="J1004" i="10"/>
  <c r="D1004" i="10"/>
  <c r="C1467" i="10"/>
  <c r="K1467" i="10" s="1"/>
  <c r="I1467" i="10"/>
  <c r="C1367" i="10"/>
  <c r="K1367" i="10" s="1"/>
  <c r="I1367" i="10"/>
  <c r="I2532" i="10"/>
  <c r="C2532" i="10"/>
  <c r="K2532" i="10" s="1"/>
  <c r="C175" i="10"/>
  <c r="K175" i="10" s="1"/>
  <c r="C2446" i="10"/>
  <c r="K2446" i="10" s="1"/>
  <c r="C2750" i="10"/>
  <c r="K2750" i="10" s="1"/>
  <c r="C1959" i="10"/>
  <c r="K1959" i="10" s="1"/>
  <c r="C50" i="10"/>
  <c r="K50" i="10" s="1"/>
  <c r="J391" i="10"/>
  <c r="D391" i="10"/>
  <c r="J2755" i="10"/>
  <c r="D2755" i="10"/>
  <c r="C888" i="10"/>
  <c r="K888" i="10" s="1"/>
  <c r="J1216" i="10"/>
  <c r="D1216" i="10"/>
  <c r="C1872" i="10"/>
  <c r="K1872" i="10" s="1"/>
  <c r="C2287" i="10"/>
  <c r="K2287" i="10" s="1"/>
  <c r="C2447" i="10"/>
  <c r="K2447" i="10" s="1"/>
  <c r="C2656" i="10"/>
  <c r="K2656" i="10" s="1"/>
  <c r="C746" i="10"/>
  <c r="K746" i="10" s="1"/>
  <c r="C2025" i="10"/>
  <c r="K2025" i="10" s="1"/>
  <c r="D992" i="10"/>
  <c r="J992" i="10"/>
  <c r="C2491" i="10"/>
  <c r="K2491" i="10" s="1"/>
  <c r="J491" i="10"/>
  <c r="D491" i="10"/>
  <c r="C1055" i="10"/>
  <c r="K1055" i="10" s="1"/>
  <c r="C2769" i="10"/>
  <c r="K2769" i="10" s="1"/>
  <c r="I1453" i="10"/>
  <c r="C1691" i="10"/>
  <c r="K1691" i="10" s="1"/>
  <c r="C2150" i="10"/>
  <c r="K2150" i="10" s="1"/>
  <c r="D2688" i="10"/>
  <c r="J2688" i="10"/>
  <c r="C772" i="10"/>
  <c r="K772" i="10" s="1"/>
  <c r="I89" i="10"/>
  <c r="C89" i="10"/>
  <c r="K89" i="10" s="1"/>
  <c r="D2116" i="10"/>
  <c r="J2116" i="10"/>
  <c r="I1549" i="10"/>
  <c r="J1691" i="10"/>
  <c r="D1691" i="10"/>
  <c r="C1332" i="10"/>
  <c r="K1332" i="10" s="1"/>
  <c r="I1332" i="10"/>
  <c r="C872" i="10"/>
  <c r="K872" i="10" s="1"/>
  <c r="C105" i="10"/>
  <c r="K105" i="10" s="1"/>
  <c r="D546" i="10"/>
  <c r="J546" i="10"/>
  <c r="C660" i="10"/>
  <c r="K660" i="10" s="1"/>
  <c r="I660" i="10"/>
  <c r="I642" i="10"/>
  <c r="J1762" i="10"/>
  <c r="D1762" i="10"/>
  <c r="I248" i="10"/>
  <c r="C248" i="10"/>
  <c r="K248" i="10" s="1"/>
  <c r="J355" i="10"/>
  <c r="D355" i="10"/>
  <c r="J2772" i="10"/>
  <c r="D2772" i="10"/>
  <c r="C1040" i="10"/>
  <c r="K1040" i="10" s="1"/>
  <c r="I1441" i="10"/>
  <c r="C1441" i="10"/>
  <c r="K1441" i="10" s="1"/>
  <c r="I2144" i="10"/>
  <c r="C2144" i="10"/>
  <c r="K2144" i="10" s="1"/>
  <c r="I889" i="10"/>
  <c r="D1355" i="10"/>
  <c r="J1355" i="10"/>
  <c r="J2447" i="10"/>
  <c r="D2447" i="10"/>
  <c r="C1866" i="10"/>
  <c r="K1866" i="10" s="1"/>
  <c r="I71" i="10"/>
  <c r="C2487" i="10"/>
  <c r="K2487" i="10" s="1"/>
  <c r="I2248" i="10"/>
  <c r="C2248" i="10"/>
  <c r="K2248" i="10" s="1"/>
  <c r="I345" i="10"/>
  <c r="I2442" i="10"/>
  <c r="C679" i="10"/>
  <c r="K679" i="10" s="1"/>
  <c r="I679" i="10"/>
  <c r="J2188" i="10"/>
  <c r="D2188" i="10"/>
  <c r="J837" i="10"/>
  <c r="D837" i="10"/>
  <c r="J1491" i="10"/>
  <c r="D1491" i="10"/>
  <c r="D54" i="10"/>
  <c r="L54" i="10" s="1" a="1"/>
  <c r="L54" i="10" s="1"/>
  <c r="J54" i="10"/>
  <c r="J856" i="10"/>
  <c r="D856" i="10"/>
  <c r="J2734" i="10"/>
  <c r="D2734" i="10"/>
  <c r="L2734" i="10" s="1" a="1"/>
  <c r="L2734" i="10" s="1"/>
  <c r="C2516" i="10"/>
  <c r="K2516" i="10" s="1"/>
  <c r="I2638" i="10"/>
  <c r="C2638" i="10"/>
  <c r="K2638" i="10" s="1"/>
  <c r="I1673" i="10"/>
  <c r="C1673" i="10"/>
  <c r="K1673" i="10" s="1"/>
  <c r="J554" i="10"/>
  <c r="D554" i="10"/>
  <c r="I1068" i="10"/>
  <c r="C237" i="10"/>
  <c r="K237" i="10" s="1"/>
  <c r="J1704" i="10"/>
  <c r="D1704" i="10"/>
  <c r="C2367" i="10"/>
  <c r="K2367" i="10" s="1"/>
  <c r="I2367" i="10"/>
  <c r="C2028" i="10"/>
  <c r="K2028" i="10" s="1"/>
  <c r="I1345" i="10"/>
  <c r="J1959" i="10"/>
  <c r="D1959" i="10"/>
  <c r="C251" i="10"/>
  <c r="K251" i="10" s="1"/>
  <c r="I251" i="10"/>
  <c r="I2468" i="10"/>
  <c r="C151" i="10"/>
  <c r="K151" i="10" s="1"/>
  <c r="I265" i="10"/>
  <c r="I1077" i="10"/>
  <c r="C455" i="10"/>
  <c r="K455" i="10" s="1"/>
  <c r="D2437" i="10"/>
  <c r="J2437" i="10"/>
  <c r="I627" i="10"/>
  <c r="D1740" i="10"/>
  <c r="J1740" i="10"/>
  <c r="J1754" i="10"/>
  <c r="D1754" i="10"/>
  <c r="I729" i="10"/>
  <c r="C729" i="10"/>
  <c r="K729" i="10" s="1"/>
  <c r="I158" i="10"/>
  <c r="C191" i="10"/>
  <c r="K191" i="10" s="1"/>
  <c r="J1243" i="10"/>
  <c r="D1243" i="10"/>
  <c r="C1328" i="10"/>
  <c r="K1328" i="10" s="1"/>
  <c r="I244" i="10"/>
  <c r="C244" i="10"/>
  <c r="K244" i="10" s="1"/>
  <c r="I677" i="10"/>
  <c r="D969" i="10"/>
  <c r="J969" i="10"/>
  <c r="C573" i="10"/>
  <c r="K573" i="10" s="1"/>
  <c r="I573" i="10"/>
  <c r="I1461" i="10"/>
  <c r="C1550" i="10"/>
  <c r="K1550" i="10" s="1"/>
  <c r="I1550" i="10"/>
  <c r="C425" i="10"/>
  <c r="K425" i="10" s="1"/>
  <c r="J956" i="10"/>
  <c r="D956" i="10"/>
  <c r="I1470" i="10"/>
  <c r="C1470" i="10"/>
  <c r="K1470" i="10" s="1"/>
  <c r="D2346" i="10"/>
  <c r="J2346" i="10"/>
  <c r="J1247" i="10"/>
  <c r="D1247" i="10"/>
  <c r="I2374" i="10"/>
  <c r="C1859" i="10"/>
  <c r="K1859" i="10" s="1"/>
  <c r="I1133" i="10"/>
  <c r="C2425" i="10"/>
  <c r="K2425" i="10" s="1"/>
  <c r="C1063" i="10"/>
  <c r="K1063" i="10" s="1"/>
  <c r="C140" i="10"/>
  <c r="K140" i="10" s="1"/>
  <c r="C1325" i="10"/>
  <c r="K1325" i="10" s="1"/>
  <c r="I2461" i="10"/>
  <c r="I2329" i="10"/>
  <c r="C2329" i="10"/>
  <c r="K2329" i="10" s="1"/>
  <c r="I1842" i="10"/>
  <c r="C1844" i="10"/>
  <c r="K1844" i="10" s="1"/>
  <c r="I1844" i="10"/>
  <c r="I1674" i="10"/>
  <c r="D1272" i="10"/>
  <c r="J1272" i="10"/>
  <c r="J1069" i="10"/>
  <c r="D1069" i="10"/>
  <c r="I1561" i="10"/>
  <c r="J66" i="10"/>
  <c r="D66" i="10"/>
  <c r="I1127" i="10"/>
  <c r="D1537" i="10"/>
  <c r="J1537" i="10"/>
  <c r="I2458" i="10"/>
  <c r="I2241" i="10"/>
  <c r="C2241" i="10"/>
  <c r="K2241" i="10" s="1"/>
  <c r="I2590" i="10"/>
  <c r="D1847" i="10"/>
  <c r="J1847" i="10"/>
  <c r="J462" i="10"/>
  <c r="D462" i="10"/>
  <c r="C1537" i="10"/>
  <c r="K1537" i="10" s="1"/>
  <c r="J1372" i="10"/>
  <c r="D1372" i="10"/>
  <c r="I1861" i="10"/>
  <c r="D455" i="10"/>
  <c r="J455" i="10"/>
  <c r="C855" i="10"/>
  <c r="K855" i="10" s="1"/>
  <c r="I1753" i="10"/>
  <c r="D1063" i="10"/>
  <c r="J1063" i="10"/>
  <c r="C2435" i="10"/>
  <c r="K2435" i="10" s="1"/>
  <c r="I2435" i="10"/>
  <c r="I458" i="10"/>
  <c r="I730" i="10"/>
  <c r="C804" i="10"/>
  <c r="K804" i="10" s="1"/>
  <c r="I1438" i="10"/>
  <c r="C1438" i="10"/>
  <c r="K1438" i="10" s="1"/>
  <c r="C2055" i="10"/>
  <c r="K2055" i="10" s="1"/>
  <c r="J988" i="10"/>
  <c r="D988" i="10"/>
  <c r="C1955" i="10"/>
  <c r="K1955" i="10" s="1"/>
  <c r="I1552" i="10"/>
  <c r="C1552" i="10"/>
  <c r="K1552" i="10" s="1"/>
  <c r="C2505" i="10"/>
  <c r="K2505" i="10" s="1"/>
  <c r="I1161" i="10"/>
  <c r="C1554" i="10"/>
  <c r="K1554" i="10" s="1"/>
  <c r="C1772" i="10"/>
  <c r="K1772" i="10" s="1"/>
  <c r="J634" i="10"/>
  <c r="D634" i="10"/>
  <c r="D647" i="10"/>
  <c r="J647" i="10"/>
  <c r="C1943" i="10"/>
  <c r="K1943" i="10" s="1"/>
  <c r="C1128" i="10"/>
  <c r="K1128" i="10" s="1"/>
  <c r="D451" i="10"/>
  <c r="J451" i="10"/>
  <c r="I1029" i="10"/>
  <c r="C2717" i="10"/>
  <c r="K2717" i="10" s="1"/>
  <c r="C1151" i="10"/>
  <c r="K1151" i="10" s="1"/>
  <c r="C547" i="10"/>
  <c r="K547" i="10" s="1"/>
  <c r="C1505" i="10"/>
  <c r="K1505" i="10" s="1"/>
  <c r="D151" i="10"/>
  <c r="J151" i="10"/>
  <c r="C2747" i="10"/>
  <c r="K2747" i="10" s="1"/>
  <c r="D2554" i="10"/>
  <c r="L2554" i="10" s="1" a="1"/>
  <c r="L2554" i="10" s="1"/>
  <c r="J2554" i="10"/>
  <c r="C492" i="10"/>
  <c r="K492" i="10" s="1"/>
  <c r="J2655" i="10"/>
  <c r="D2655" i="10"/>
  <c r="I2149" i="10"/>
  <c r="C2046" i="10"/>
  <c r="K2046" i="10" s="1"/>
  <c r="D2143" i="10"/>
  <c r="J2143" i="10"/>
  <c r="C444" i="10"/>
  <c r="K444" i="10" s="1"/>
  <c r="I444" i="10"/>
  <c r="J2763" i="10"/>
  <c r="D2763" i="10"/>
  <c r="D2746" i="10"/>
  <c r="J2746" i="10"/>
  <c r="I2565" i="10"/>
  <c r="I1145" i="10"/>
  <c r="C2569" i="10"/>
  <c r="K2569" i="10" s="1"/>
  <c r="I2569" i="10"/>
  <c r="J1550" i="10"/>
  <c r="D1550" i="10"/>
  <c r="I1539" i="10"/>
  <c r="J1562" i="10"/>
  <c r="D1562" i="10"/>
  <c r="I2190" i="10"/>
  <c r="C2616" i="10"/>
  <c r="K2616" i="10" s="1"/>
  <c r="C69" i="10"/>
  <c r="K69" i="10" s="1"/>
  <c r="C2246" i="10"/>
  <c r="K2246" i="10" s="1"/>
  <c r="J1091" i="10"/>
  <c r="D1091" i="10"/>
  <c r="I176" i="10"/>
  <c r="C176" i="10"/>
  <c r="K176" i="10" s="1"/>
  <c r="C617" i="10"/>
  <c r="K617" i="10" s="1"/>
  <c r="C288" i="10"/>
  <c r="K288" i="10" s="1"/>
  <c r="C1031" i="10"/>
  <c r="K1031" i="10" s="1"/>
  <c r="J2450" i="10"/>
  <c r="D2450" i="10"/>
  <c r="C2247" i="10"/>
  <c r="K2247" i="10" s="1"/>
  <c r="J691" i="10"/>
  <c r="D691" i="10"/>
  <c r="I457" i="10"/>
  <c r="C457" i="10"/>
  <c r="K457" i="10" s="1"/>
  <c r="C1925" i="10"/>
  <c r="K1925" i="10" s="1"/>
  <c r="C1475" i="10"/>
  <c r="K1475" i="10" s="1"/>
  <c r="I1361" i="10"/>
  <c r="C1417" i="10"/>
  <c r="K1417" i="10" s="1"/>
  <c r="I1417" i="10"/>
  <c r="I1767" i="10"/>
  <c r="C1767" i="10"/>
  <c r="K1767" i="10" s="1"/>
  <c r="C1734" i="10"/>
  <c r="K1734" i="10" s="1"/>
  <c r="I1449" i="10"/>
  <c r="I74" i="10"/>
  <c r="C1187" i="10"/>
  <c r="K1187" i="10" s="1"/>
  <c r="J116" i="10"/>
  <c r="D116" i="10"/>
  <c r="C735" i="10"/>
  <c r="K735" i="10" s="1"/>
  <c r="I735" i="10"/>
  <c r="J640" i="10"/>
  <c r="D640" i="10"/>
  <c r="J572" i="10"/>
  <c r="D572" i="10"/>
  <c r="C1163" i="10"/>
  <c r="K1163" i="10" s="1"/>
  <c r="D747" i="10"/>
  <c r="J747" i="10"/>
  <c r="I253" i="10"/>
  <c r="I1589" i="10"/>
  <c r="C1589" i="10"/>
  <c r="K1589" i="10" s="1"/>
  <c r="C640" i="10"/>
  <c r="K640" i="10" s="1"/>
  <c r="J2034" i="10"/>
  <c r="D2034" i="10"/>
  <c r="C2047" i="10"/>
  <c r="K2047" i="10" s="1"/>
  <c r="C2666" i="10"/>
  <c r="K2666" i="10" s="1"/>
  <c r="I2666" i="10"/>
  <c r="I2629" i="10"/>
  <c r="C2629" i="10"/>
  <c r="K2629" i="10" s="1"/>
  <c r="J743" i="10"/>
  <c r="D743" i="10"/>
  <c r="I1261" i="10"/>
  <c r="I753" i="10"/>
  <c r="C1169" i="10"/>
  <c r="K1169" i="10" s="1"/>
  <c r="J759" i="10"/>
  <c r="D759" i="10"/>
  <c r="D1125" i="10"/>
  <c r="J1125" i="10"/>
  <c r="C1704" i="10"/>
  <c r="K1704" i="10" s="1"/>
  <c r="C2663" i="10"/>
  <c r="K2663" i="10" s="1"/>
  <c r="I2674" i="10"/>
  <c r="D1134" i="10"/>
  <c r="J1134" i="10"/>
  <c r="C16" i="10"/>
  <c r="K16" i="10" s="1"/>
  <c r="C979" i="10"/>
  <c r="K979" i="10" s="1"/>
  <c r="I979" i="10"/>
  <c r="I635" i="10"/>
  <c r="C635" i="10"/>
  <c r="K635" i="10" s="1"/>
  <c r="D1075" i="10"/>
  <c r="J1075" i="10"/>
  <c r="C2162" i="10"/>
  <c r="K2162" i="10" s="1"/>
  <c r="I439" i="10"/>
  <c r="I645" i="10"/>
  <c r="D2072" i="10"/>
  <c r="J2072" i="10"/>
  <c r="I2642" i="10"/>
  <c r="C2572" i="10"/>
  <c r="K2572" i="10" s="1"/>
  <c r="I2633" i="10"/>
  <c r="D254" i="10"/>
  <c r="J254" i="10"/>
  <c r="C2273" i="10"/>
  <c r="K2273" i="10" s="1"/>
  <c r="I2273" i="10"/>
  <c r="C1317" i="10"/>
  <c r="K1317" i="10" s="1"/>
  <c r="C2376" i="10"/>
  <c r="K2376" i="10" s="1"/>
  <c r="I2376" i="10"/>
  <c r="I1227" i="10"/>
  <c r="I2130" i="10"/>
  <c r="I1960" i="10"/>
  <c r="C2366" i="10"/>
  <c r="K2366" i="10" s="1"/>
  <c r="J2187" i="10"/>
  <c r="D2187" i="10"/>
  <c r="J646" i="10"/>
  <c r="D646" i="10"/>
  <c r="D1050" i="10"/>
  <c r="J1050" i="10"/>
  <c r="C478" i="10"/>
  <c r="K478" i="10" s="1"/>
  <c r="J2251" i="10"/>
  <c r="D2251" i="10"/>
  <c r="C35" i="10"/>
  <c r="K35" i="10" s="1"/>
  <c r="I35" i="10"/>
  <c r="I1477" i="10"/>
  <c r="C2179" i="10"/>
  <c r="K2179" i="10" s="1"/>
  <c r="I2179" i="10"/>
  <c r="C1025" i="10"/>
  <c r="K1025" i="10" s="1"/>
  <c r="C2429" i="10"/>
  <c r="K2429" i="10" s="1"/>
  <c r="I2429" i="10"/>
  <c r="C2757" i="10"/>
  <c r="K2757" i="10" s="1"/>
  <c r="I2757" i="10"/>
  <c r="D1816" i="10"/>
  <c r="J1816" i="10"/>
  <c r="I1961" i="10"/>
  <c r="C32" i="10"/>
  <c r="K32" i="10" s="1"/>
  <c r="I32" i="10"/>
  <c r="I1745" i="10"/>
  <c r="C2375" i="10"/>
  <c r="K2375" i="10" s="1"/>
  <c r="D2031" i="10"/>
  <c r="J2031" i="10"/>
  <c r="J50" i="10"/>
  <c r="D50" i="10"/>
  <c r="I1826" i="10"/>
  <c r="C1826" i="10"/>
  <c r="K1826" i="10" s="1"/>
  <c r="I1352" i="10"/>
  <c r="C1352" i="10"/>
  <c r="K1352" i="10" s="1"/>
  <c r="J537" i="10"/>
  <c r="D537" i="10"/>
  <c r="C2267" i="10"/>
  <c r="K2267" i="10" s="1"/>
  <c r="I2267" i="10"/>
  <c r="C2172" i="10"/>
  <c r="K2172" i="10" s="1"/>
  <c r="C756" i="10"/>
  <c r="K756" i="10" s="1"/>
  <c r="I835" i="10"/>
  <c r="C835" i="10"/>
  <c r="K835" i="10" s="1"/>
  <c r="I1060" i="10"/>
  <c r="C1060" i="10"/>
  <c r="K1060" i="10" s="1"/>
  <c r="I1165" i="10"/>
  <c r="I1645" i="10"/>
  <c r="I1761" i="10"/>
  <c r="I1064" i="10"/>
  <c r="C1064" i="10"/>
  <c r="K1064" i="10" s="1"/>
  <c r="D431" i="10"/>
  <c r="J431" i="10"/>
  <c r="J2262" i="10"/>
  <c r="D2262" i="10"/>
  <c r="J940" i="10"/>
  <c r="D940" i="10"/>
  <c r="I2138" i="10"/>
  <c r="C2138" i="10"/>
  <c r="K2138" i="10" s="1"/>
  <c r="I2645" i="10"/>
  <c r="D2404" i="10"/>
  <c r="J2404" i="10"/>
  <c r="C563" i="10"/>
  <c r="K563" i="10" s="1"/>
  <c r="C2250" i="10"/>
  <c r="K2250" i="10" s="1"/>
  <c r="I732" i="10"/>
  <c r="C732" i="10"/>
  <c r="K732" i="10" s="1"/>
  <c r="C372" i="10"/>
  <c r="K372" i="10" s="1"/>
  <c r="C916" i="10"/>
  <c r="K916" i="10" s="1"/>
  <c r="C1356" i="10"/>
  <c r="K1356" i="10" s="1"/>
  <c r="C969" i="10"/>
  <c r="K969" i="10" s="1"/>
  <c r="I2332" i="10"/>
  <c r="C2332" i="10"/>
  <c r="K2332" i="10" s="1"/>
  <c r="I661" i="10"/>
  <c r="J2588" i="10"/>
  <c r="D2588" i="10"/>
  <c r="I845" i="10"/>
  <c r="I1427" i="10"/>
  <c r="J1275" i="10"/>
  <c r="D1275" i="10"/>
  <c r="D291" i="10"/>
  <c r="J291" i="10"/>
  <c r="I45" i="10"/>
  <c r="D2292" i="10"/>
  <c r="J2292" i="10"/>
  <c r="C1831" i="10"/>
  <c r="K1831" i="10" s="1"/>
  <c r="J2156" i="10"/>
  <c r="D2156" i="10"/>
  <c r="I271" i="10"/>
  <c r="J2459" i="10"/>
  <c r="D2459" i="10"/>
  <c r="C1856" i="10"/>
  <c r="K1856" i="10" s="1"/>
  <c r="D1366" i="10"/>
  <c r="J1366" i="10"/>
  <c r="D934" i="10"/>
  <c r="J934" i="10"/>
  <c r="C1375" i="10"/>
  <c r="K1375" i="10" s="1"/>
  <c r="C1016" i="10"/>
  <c r="K1016" i="10" s="1"/>
  <c r="J547" i="10"/>
  <c r="D547" i="10"/>
  <c r="I332" i="10"/>
  <c r="C1204" i="10"/>
  <c r="K1204" i="10" s="1"/>
  <c r="C1429" i="10"/>
  <c r="K1429" i="10" s="1"/>
  <c r="I1429" i="10"/>
  <c r="C787" i="10"/>
  <c r="K787" i="10" s="1"/>
  <c r="D1659" i="10"/>
  <c r="J1659" i="10"/>
  <c r="D2504" i="10"/>
  <c r="J2504" i="10"/>
  <c r="I1758" i="10"/>
  <c r="D1947" i="10"/>
  <c r="J1947" i="10"/>
  <c r="J1316" i="10"/>
  <c r="D1316" i="10"/>
  <c r="I242" i="10"/>
  <c r="D704" i="10"/>
  <c r="J704" i="10"/>
  <c r="I2648" i="10"/>
  <c r="C2648" i="10"/>
  <c r="K2648" i="10" s="1"/>
  <c r="C363" i="10"/>
  <c r="K363" i="10" s="1"/>
  <c r="C944" i="10"/>
  <c r="K944" i="10" s="1"/>
  <c r="I944" i="10"/>
  <c r="D347" i="10"/>
  <c r="J347" i="10"/>
  <c r="C2651" i="10"/>
  <c r="K2651" i="10" s="1"/>
  <c r="D2775" i="10"/>
  <c r="J2775" i="10"/>
  <c r="J1872" i="10"/>
  <c r="D1872" i="10"/>
  <c r="I376" i="10"/>
  <c r="C376" i="10"/>
  <c r="K376" i="10" s="1"/>
  <c r="C2373" i="10"/>
  <c r="K2373" i="10" s="1"/>
  <c r="I2373" i="10"/>
  <c r="I953" i="10"/>
  <c r="C1954" i="10"/>
  <c r="K1954" i="10" s="1"/>
  <c r="D1088" i="10"/>
  <c r="J1088" i="10"/>
  <c r="C762" i="10"/>
  <c r="K762" i="10" s="1"/>
  <c r="J2372" i="10"/>
  <c r="D2372" i="10"/>
  <c r="C540" i="10"/>
  <c r="K540" i="10" s="1"/>
  <c r="I1138" i="10"/>
  <c r="C1138" i="10"/>
  <c r="K1138" i="10" s="1"/>
  <c r="C757" i="10"/>
  <c r="K757" i="10" s="1"/>
  <c r="I757" i="10"/>
  <c r="C1517" i="10"/>
  <c r="K1517" i="10" s="1"/>
  <c r="C816" i="10"/>
  <c r="K816" i="10" s="1"/>
  <c r="I1577" i="10"/>
  <c r="J2591" i="10"/>
  <c r="D2591" i="10"/>
  <c r="C2675" i="10"/>
  <c r="K2675" i="10" s="1"/>
  <c r="C2026" i="10"/>
  <c r="K2026" i="10" s="1"/>
  <c r="I2026" i="10"/>
  <c r="D654" i="10"/>
  <c r="J654" i="10"/>
  <c r="C1263" i="10"/>
  <c r="K1263" i="10" s="1"/>
  <c r="D1904" i="10"/>
  <c r="J1904" i="10"/>
  <c r="J2228" i="10"/>
  <c r="D2228" i="10"/>
  <c r="J1925" i="10"/>
  <c r="D1925" i="10"/>
  <c r="I2727" i="10"/>
  <c r="C1288" i="10"/>
  <c r="K1288" i="10" s="1"/>
  <c r="I2626" i="10"/>
  <c r="I452" i="10"/>
  <c r="C452" i="10"/>
  <c r="K452" i="10" s="1"/>
  <c r="I465" i="10"/>
  <c r="C1254" i="10"/>
  <c r="K1254" i="10" s="1"/>
  <c r="I1254" i="10"/>
  <c r="C789" i="10"/>
  <c r="K789" i="10" s="1"/>
  <c r="I789" i="10"/>
  <c r="J456" i="10"/>
  <c r="D456" i="10"/>
  <c r="I1939" i="10"/>
  <c r="I53" i="10"/>
  <c r="I1677" i="10"/>
  <c r="C2131" i="10"/>
  <c r="K2131" i="10" s="1"/>
  <c r="D2055" i="10"/>
  <c r="J2055" i="10"/>
  <c r="I2670" i="10"/>
  <c r="C2670" i="10"/>
  <c r="K2670" i="10" s="1"/>
  <c r="I471" i="10"/>
  <c r="C2217" i="10"/>
  <c r="K2217" i="10" s="1"/>
  <c r="I553" i="10"/>
  <c r="I2530" i="10"/>
  <c r="C940" i="10"/>
  <c r="K940" i="10" s="1"/>
  <c r="C988" i="10"/>
  <c r="K988" i="10" s="1"/>
  <c r="C917" i="10"/>
  <c r="K917" i="10" s="1"/>
  <c r="I2567" i="10"/>
  <c r="C2567" i="10"/>
  <c r="K2567" i="10" s="1"/>
  <c r="C2788" i="10"/>
  <c r="K2788" i="10" s="1"/>
  <c r="I2449" i="10"/>
  <c r="C2154" i="10"/>
  <c r="K2154" i="10" s="1"/>
  <c r="D2659" i="10"/>
  <c r="J2659" i="10"/>
  <c r="J243" i="10"/>
  <c r="D243" i="10"/>
  <c r="I239" i="10"/>
  <c r="I749" i="10"/>
  <c r="D1343" i="10"/>
  <c r="J1343" i="10"/>
  <c r="J1778" i="10"/>
  <c r="D1778" i="10"/>
  <c r="I1877" i="10"/>
  <c r="I2274" i="10"/>
  <c r="C2563" i="10"/>
  <c r="K2563" i="10" s="1"/>
  <c r="I342" i="10"/>
  <c r="C1687" i="10"/>
  <c r="K1687" i="10" s="1"/>
  <c r="D1288" i="10"/>
  <c r="J1288" i="10"/>
  <c r="D1387" i="10"/>
  <c r="J1387" i="10"/>
  <c r="C1725" i="10"/>
  <c r="K1725" i="10" s="1"/>
  <c r="I2549" i="10"/>
  <c r="I2732" i="10"/>
  <c r="C2732" i="10"/>
  <c r="K2732" i="10" s="1"/>
  <c r="C1259" i="10"/>
  <c r="K1259" i="10" s="1"/>
  <c r="I1836" i="10"/>
  <c r="J1143" i="10"/>
  <c r="D1143" i="10"/>
  <c r="I2771" i="10"/>
  <c r="C247" i="10"/>
  <c r="K247" i="10" s="1"/>
  <c r="D516" i="10"/>
  <c r="J516" i="10"/>
  <c r="D1137" i="10"/>
  <c r="J1137" i="10"/>
  <c r="C1637" i="10"/>
  <c r="K1637" i="10" s="1"/>
  <c r="I838" i="10"/>
  <c r="C838" i="10"/>
  <c r="K838" i="10" s="1"/>
  <c r="D363" i="10"/>
  <c r="J363" i="10"/>
  <c r="C1178" i="10"/>
  <c r="K1178" i="10" s="1"/>
  <c r="J325" i="10"/>
  <c r="D325" i="10"/>
  <c r="I1636" i="10"/>
  <c r="J2425" i="10"/>
  <c r="D2425" i="10"/>
  <c r="D2025" i="10"/>
  <c r="J2025" i="10"/>
  <c r="C25" i="10"/>
  <c r="K25" i="10" s="1"/>
  <c r="D1346" i="10"/>
  <c r="J1346" i="10"/>
  <c r="C1131" i="10"/>
  <c r="K1131" i="10" s="1"/>
  <c r="C117" i="10"/>
  <c r="K117" i="10" s="1"/>
  <c r="D731" i="10"/>
  <c r="J731" i="10"/>
  <c r="I1744" i="10"/>
  <c r="C1744" i="10"/>
  <c r="K1744" i="10" s="1"/>
  <c r="I767" i="10"/>
  <c r="C767" i="10"/>
  <c r="K767" i="10" s="1"/>
  <c r="D2478" i="10"/>
  <c r="J2478" i="10"/>
  <c r="I1033" i="10"/>
  <c r="C1755" i="10"/>
  <c r="K1755" i="10" s="1"/>
  <c r="I1755" i="10"/>
  <c r="C2231" i="10"/>
  <c r="K2231" i="10" s="1"/>
  <c r="I168" i="10"/>
  <c r="D231" i="10"/>
  <c r="J231" i="10"/>
  <c r="I2136" i="10"/>
  <c r="C878" i="10"/>
  <c r="K878" i="10" s="1"/>
  <c r="C334" i="10"/>
  <c r="K334" i="10" s="1"/>
  <c r="I1245" i="10"/>
  <c r="I27" i="10"/>
  <c r="I329" i="10"/>
  <c r="C329" i="10"/>
  <c r="K329" i="10" s="1"/>
  <c r="J443" i="10"/>
  <c r="D443" i="10"/>
  <c r="J2566" i="10"/>
  <c r="D2566" i="10"/>
  <c r="I526" i="10"/>
  <c r="C526" i="10"/>
  <c r="K526" i="10" s="1"/>
  <c r="C1351" i="10"/>
  <c r="K1351" i="10" s="1"/>
  <c r="C1316" i="10"/>
  <c r="K1316" i="10" s="1"/>
  <c r="I1358" i="10"/>
  <c r="J1351" i="10"/>
  <c r="D1351" i="10"/>
  <c r="I132" i="10"/>
  <c r="C132" i="10"/>
  <c r="K132" i="10" s="1"/>
  <c r="D1978" i="10"/>
  <c r="J1978" i="10"/>
  <c r="I2436" i="10"/>
  <c r="C2556" i="10"/>
  <c r="K2556" i="10" s="1"/>
  <c r="I653" i="10"/>
  <c r="I1945" i="10"/>
  <c r="D762" i="10"/>
  <c r="J762" i="10"/>
  <c r="J1875" i="10"/>
  <c r="D1875" i="10"/>
  <c r="I365" i="10"/>
  <c r="D1750" i="10"/>
  <c r="J1750" i="10"/>
  <c r="J1634" i="10"/>
  <c r="D1634" i="10"/>
  <c r="J2559" i="10"/>
  <c r="D2559" i="10"/>
  <c r="C1540" i="10"/>
  <c r="K1540" i="10" s="1"/>
  <c r="C2056" i="10"/>
  <c r="K2056" i="10" s="1"/>
  <c r="J2191" i="10"/>
  <c r="D2191" i="10"/>
  <c r="I126" i="10"/>
  <c r="C126" i="10"/>
  <c r="K126" i="10" s="1"/>
  <c r="I1329" i="10"/>
  <c r="C1329" i="10"/>
  <c r="K1329" i="10" s="1"/>
  <c r="C851" i="10"/>
  <c r="K851" i="10" s="1"/>
  <c r="C2351" i="10"/>
  <c r="K2351" i="10" s="1"/>
  <c r="J1454" i="10"/>
  <c r="D1454" i="10"/>
  <c r="C443" i="10"/>
  <c r="K443" i="10" s="1"/>
  <c r="I435" i="10"/>
  <c r="C435" i="10"/>
  <c r="K435" i="10" s="1"/>
  <c r="J475" i="10"/>
  <c r="D475" i="10"/>
  <c r="I745" i="10"/>
  <c r="J2334" i="10"/>
  <c r="D2334" i="10"/>
  <c r="I1139" i="10"/>
  <c r="D1566" i="10"/>
  <c r="J1566" i="10"/>
  <c r="I2390" i="10"/>
  <c r="C34" i="10"/>
  <c r="K34" i="10" s="1"/>
  <c r="C1078" i="10"/>
  <c r="K1078" i="10" s="1"/>
  <c r="C1363" i="10"/>
  <c r="K1363" i="10" s="1"/>
  <c r="I1958" i="10"/>
  <c r="I2045" i="10"/>
  <c r="C1359" i="10"/>
  <c r="K1359" i="10" s="1"/>
  <c r="D1287" i="10"/>
  <c r="J1287" i="10"/>
  <c r="C2237" i="10"/>
  <c r="K2237" i="10" s="1"/>
  <c r="I1474" i="10"/>
  <c r="C1350" i="10"/>
  <c r="K1350" i="10" s="1"/>
  <c r="I1350" i="10"/>
  <c r="D531" i="10"/>
  <c r="J531" i="10"/>
  <c r="I561" i="10"/>
  <c r="I1835" i="10"/>
  <c r="C1835" i="10"/>
  <c r="K1835" i="10" s="1"/>
  <c r="C351" i="10"/>
  <c r="K351" i="10" s="1"/>
  <c r="J1459" i="10"/>
  <c r="D1459" i="10"/>
  <c r="C2628" i="10"/>
  <c r="K2628" i="10" s="1"/>
  <c r="I2628" i="10"/>
  <c r="C328" i="10"/>
  <c r="K328" i="10" s="1"/>
  <c r="J488" i="10"/>
  <c r="D488" i="10"/>
  <c r="C559" i="10"/>
  <c r="K559" i="10" s="1"/>
  <c r="I857" i="10"/>
  <c r="C857" i="10"/>
  <c r="K857" i="10" s="1"/>
  <c r="I2089" i="10"/>
  <c r="J1931" i="10"/>
  <c r="D1931" i="10"/>
  <c r="C751" i="10"/>
  <c r="K751" i="10" s="1"/>
  <c r="C1343" i="10"/>
  <c r="K1343" i="10" s="1"/>
  <c r="J1450" i="10"/>
  <c r="D1450" i="10"/>
  <c r="I1741" i="10"/>
  <c r="C1741" i="10"/>
  <c r="K1741" i="10" s="1"/>
  <c r="J1791" i="10"/>
  <c r="D1791" i="10"/>
  <c r="I2167" i="10"/>
  <c r="C2167" i="10"/>
  <c r="K2167" i="10" s="1"/>
  <c r="C1037" i="10"/>
  <c r="K1037" i="10" s="1"/>
  <c r="I2335" i="10"/>
  <c r="C2335" i="10"/>
  <c r="K2335" i="10" s="1"/>
  <c r="I1258" i="10"/>
  <c r="D728" i="10"/>
  <c r="J728" i="10"/>
  <c r="C2459" i="10"/>
  <c r="K2459" i="10" s="1"/>
  <c r="D2354" i="10"/>
  <c r="J2354" i="10"/>
  <c r="C2117" i="10"/>
  <c r="K2117" i="10" s="1"/>
  <c r="I1957" i="10"/>
  <c r="D1451" i="10"/>
  <c r="J1451" i="10"/>
  <c r="I733" i="10"/>
  <c r="C254" i="10"/>
  <c r="K254" i="10" s="1"/>
  <c r="I254" i="10"/>
  <c r="J1862" i="10"/>
  <c r="D1862" i="10"/>
  <c r="I1541" i="10"/>
  <c r="C1541" i="10"/>
  <c r="K1541" i="10" s="1"/>
  <c r="J1325" i="10"/>
  <c r="D1325" i="10"/>
  <c r="C31" i="10"/>
  <c r="K31" i="10" s="1"/>
  <c r="C862" i="10"/>
  <c r="K862" i="10" s="1"/>
  <c r="I2336" i="10"/>
  <c r="C88" i="10"/>
  <c r="K88" i="10" s="1"/>
  <c r="C2517" i="10"/>
  <c r="K2517" i="10" s="1"/>
  <c r="J831" i="10"/>
  <c r="D831" i="10"/>
  <c r="I2536" i="10"/>
  <c r="C1147" i="10"/>
  <c r="K1147" i="10" s="1"/>
  <c r="J851" i="10"/>
  <c r="D851" i="10"/>
  <c r="I2739" i="10"/>
  <c r="D56" i="10"/>
  <c r="J56" i="10"/>
  <c r="J1654" i="10"/>
  <c r="D1654" i="10"/>
  <c r="D2692" i="10"/>
  <c r="J2692" i="10"/>
  <c r="C2775" i="10"/>
  <c r="K2775" i="10" s="1"/>
  <c r="D2791" i="10"/>
  <c r="J2791" i="10"/>
  <c r="D147" i="10"/>
  <c r="J147" i="10"/>
  <c r="I1229" i="10"/>
  <c r="C1229" i="10"/>
  <c r="K1229" i="10" s="1"/>
  <c r="C1346" i="10"/>
  <c r="K1346" i="10" s="1"/>
  <c r="I2389" i="10"/>
  <c r="C2389" i="10"/>
  <c r="K2389" i="10" s="1"/>
  <c r="I1430" i="10"/>
  <c r="I2342" i="10"/>
  <c r="C2191" i="10"/>
  <c r="K2191" i="10" s="1"/>
  <c r="C1776" i="10"/>
  <c r="K1776" i="10" s="1"/>
  <c r="I1776" i="10"/>
  <c r="D2563" i="10"/>
  <c r="J2563" i="10"/>
  <c r="I539" i="10"/>
  <c r="C1192" i="10"/>
  <c r="K1192" i="10" s="1"/>
  <c r="I49" i="10"/>
  <c r="D1588" i="10"/>
  <c r="J1588" i="10"/>
  <c r="I2657" i="10"/>
  <c r="I1248" i="10"/>
  <c r="C1248" i="10"/>
  <c r="K1248" i="10" s="1"/>
  <c r="C2578" i="10"/>
  <c r="K2578" i="10" s="1"/>
  <c r="I965" i="10"/>
  <c r="C2070" i="10"/>
  <c r="K2070" i="10" s="1"/>
  <c r="I2070" i="10"/>
  <c r="I1949" i="10"/>
  <c r="I2671" i="10"/>
  <c r="D1504" i="10"/>
  <c r="J1504" i="10"/>
  <c r="I2074" i="10"/>
  <c r="I1257" i="10"/>
  <c r="C1257" i="10"/>
  <c r="K1257" i="10" s="1"/>
  <c r="D2178" i="10"/>
  <c r="J2178" i="10"/>
  <c r="D216" i="10"/>
  <c r="J216" i="10"/>
  <c r="D2350" i="10"/>
  <c r="J2350" i="10"/>
  <c r="I876" i="10"/>
  <c r="C876" i="10"/>
  <c r="K876" i="10" s="1"/>
  <c r="I2767" i="10"/>
  <c r="C2767" i="10"/>
  <c r="K2767" i="10" s="1"/>
  <c r="J862" i="10"/>
  <c r="D862" i="10"/>
  <c r="I1264" i="10"/>
  <c r="C1264" i="10"/>
  <c r="K1264" i="10" s="1"/>
  <c r="I674" i="10"/>
  <c r="C143" i="10"/>
  <c r="K143" i="10" s="1"/>
  <c r="J1678" i="10"/>
  <c r="D1678" i="10"/>
  <c r="C2478" i="10"/>
  <c r="K2478" i="10" s="1"/>
  <c r="C887" i="10"/>
  <c r="K887" i="10" s="1"/>
  <c r="I1526" i="10"/>
  <c r="C1526" i="10"/>
  <c r="K1526" i="10" s="1"/>
  <c r="D1572" i="10"/>
  <c r="J1572" i="10"/>
  <c r="I1690" i="10"/>
  <c r="I2649" i="10"/>
  <c r="C1044" i="10"/>
  <c r="K1044" i="10" s="1"/>
  <c r="I1044" i="10"/>
  <c r="I970" i="10"/>
  <c r="C970" i="10"/>
  <c r="K970" i="10" s="1"/>
  <c r="J763" i="10"/>
  <c r="D763" i="10"/>
  <c r="I832" i="10"/>
  <c r="C832" i="10"/>
  <c r="K832" i="10" s="1"/>
  <c r="J528" i="10"/>
  <c r="D528" i="10"/>
  <c r="C1247" i="10"/>
  <c r="K1247" i="10" s="1"/>
  <c r="D1078" i="10"/>
  <c r="J1078" i="10"/>
  <c r="C963" i="10"/>
  <c r="K963" i="10" s="1"/>
  <c r="I836" i="10"/>
  <c r="I2027" i="10"/>
  <c r="C1716" i="10"/>
  <c r="K1716" i="10" s="1"/>
  <c r="I2033" i="10"/>
  <c r="C2463" i="10"/>
  <c r="K2463" i="10" s="1"/>
  <c r="C943" i="10"/>
  <c r="K943" i="10" s="1"/>
  <c r="C1159" i="10"/>
  <c r="K1159" i="10" s="1"/>
  <c r="I1159" i="10"/>
  <c r="D866" i="10"/>
  <c r="J866" i="10"/>
  <c r="I1333" i="10"/>
  <c r="D2551" i="10"/>
  <c r="L2551" i="10" s="1" a="1"/>
  <c r="L2551" i="10" s="1"/>
  <c r="J2551" i="10"/>
  <c r="C1062" i="10"/>
  <c r="K1062" i="10" s="1"/>
  <c r="D292" i="10"/>
  <c r="J292" i="10"/>
  <c r="I1527" i="10"/>
  <c r="C1657" i="10"/>
  <c r="K1657" i="10" s="1"/>
  <c r="I1657" i="10"/>
  <c r="J1663" i="10"/>
  <c r="D1663" i="10"/>
  <c r="I1171" i="10"/>
  <c r="D651" i="10"/>
  <c r="J651" i="10"/>
  <c r="C2417" i="10"/>
  <c r="K2417" i="10" s="1"/>
  <c r="C159" i="10"/>
  <c r="K159" i="10" s="1"/>
  <c r="I1668" i="10"/>
  <c r="J1887" i="10"/>
  <c r="D1887" i="10"/>
  <c r="J1628" i="10"/>
  <c r="D1628" i="10"/>
  <c r="J751" i="10"/>
  <c r="D751" i="10"/>
  <c r="J146" i="10"/>
  <c r="D146" i="10"/>
  <c r="J551" i="10"/>
  <c r="D551" i="10"/>
  <c r="C826" i="10"/>
  <c r="K826" i="10" s="1"/>
  <c r="I826" i="10"/>
  <c r="I133" i="10"/>
  <c r="I1944" i="10"/>
  <c r="C1944" i="10"/>
  <c r="K1944" i="10" s="1"/>
  <c r="J2266" i="10"/>
  <c r="D2266" i="10"/>
  <c r="J262" i="10"/>
  <c r="D262" i="10"/>
  <c r="C1437" i="10"/>
  <c r="K1437" i="10" s="1"/>
  <c r="C1050" i="10"/>
  <c r="K1050" i="10" s="1"/>
  <c r="I2345" i="10"/>
  <c r="I1244" i="10"/>
  <c r="C1244" i="10"/>
  <c r="K1244" i="10" s="1"/>
  <c r="J2343" i="10"/>
  <c r="D2343" i="10"/>
  <c r="I1558" i="10"/>
  <c r="I2230" i="10"/>
  <c r="C2288" i="10"/>
  <c r="K2288" i="10" s="1"/>
  <c r="I967" i="10"/>
  <c r="C967" i="10"/>
  <c r="K967" i="10" s="1"/>
  <c r="J2451" i="10"/>
  <c r="D2451" i="10"/>
  <c r="I529" i="10"/>
  <c r="C529" i="10"/>
  <c r="K529" i="10" s="1"/>
  <c r="C263" i="10"/>
  <c r="K263" i="10" s="1"/>
  <c r="C2434" i="10"/>
  <c r="K2434" i="10" s="1"/>
  <c r="I1644" i="10"/>
  <c r="C1644" i="10"/>
  <c r="K1644" i="10" s="1"/>
  <c r="I68" i="10"/>
  <c r="I67" i="10"/>
  <c r="C67" i="10"/>
  <c r="K67" i="10" s="1"/>
  <c r="I2576" i="10"/>
  <c r="C2576" i="10"/>
  <c r="K2576" i="10" s="1"/>
  <c r="C975" i="10"/>
  <c r="K975" i="10" s="1"/>
  <c r="C769" i="10"/>
  <c r="K769" i="10" s="1"/>
  <c r="I769" i="10"/>
  <c r="C131" i="10"/>
  <c r="K131" i="10" s="1"/>
  <c r="J1066" i="10"/>
  <c r="D1066" i="10"/>
  <c r="I1864" i="10"/>
  <c r="C1864" i="10"/>
  <c r="K1864" i="10" s="1"/>
  <c r="I361" i="10"/>
  <c r="I1936" i="10"/>
  <c r="C1137" i="10"/>
  <c r="K1137" i="10" s="1"/>
  <c r="I1865" i="10"/>
  <c r="C950" i="10"/>
  <c r="K950" i="10" s="1"/>
  <c r="J2662" i="10"/>
  <c r="D2662" i="10"/>
  <c r="L2662" i="10" s="1" a="1"/>
  <c r="L2662" i="10" s="1"/>
  <c r="C1851" i="10"/>
  <c r="K1851" i="10" s="1"/>
  <c r="C834" i="10"/>
  <c r="K834" i="10" s="1"/>
  <c r="C2326" i="10"/>
  <c r="K2326" i="10" s="1"/>
  <c r="I2326" i="10"/>
  <c r="C2529" i="10"/>
  <c r="K2529" i="10" s="1"/>
  <c r="I2529" i="10"/>
  <c r="J1854" i="10"/>
  <c r="D1854" i="10"/>
  <c r="I1436" i="10"/>
  <c r="J1747" i="10"/>
  <c r="D1747" i="10"/>
  <c r="D1837" i="10"/>
  <c r="J1837" i="10"/>
  <c r="C1705" i="10"/>
  <c r="K1705" i="10" s="1"/>
  <c r="C955" i="10"/>
  <c r="K955" i="10" s="1"/>
  <c r="D2466" i="10"/>
  <c r="J2466" i="10"/>
  <c r="I933" i="10"/>
  <c r="C2244" i="10"/>
  <c r="K2244" i="10" s="1"/>
  <c r="I2244" i="10"/>
  <c r="D1540" i="10"/>
  <c r="J1540" i="10"/>
  <c r="C544" i="10"/>
  <c r="K544" i="10" s="1"/>
  <c r="I544" i="10"/>
  <c r="I177" i="10"/>
  <c r="C246" i="10"/>
  <c r="K246" i="10" s="1"/>
  <c r="C257" i="10"/>
  <c r="K257" i="10" s="1"/>
  <c r="I257" i="10"/>
  <c r="J1946" i="10"/>
  <c r="D1946" i="10"/>
  <c r="C2454" i="10"/>
  <c r="K2454" i="10" s="1"/>
  <c r="D1992" i="10"/>
  <c r="J1992" i="10"/>
  <c r="I130" i="10"/>
  <c r="I2258" i="10"/>
  <c r="D1356" i="10"/>
  <c r="J1356" i="10"/>
  <c r="D2054" i="10"/>
  <c r="J2054" i="10"/>
  <c r="C1551" i="10"/>
  <c r="K1551" i="10" s="1"/>
  <c r="J756" i="10"/>
  <c r="D756" i="10"/>
  <c r="J650" i="10"/>
  <c r="D650" i="10"/>
  <c r="I336" i="10"/>
  <c r="C1604" i="10"/>
  <c r="K1604" i="10" s="1"/>
  <c r="I468" i="10"/>
  <c r="I1336" i="10"/>
  <c r="D154" i="10"/>
  <c r="J154" i="10"/>
  <c r="C417" i="10"/>
  <c r="K417" i="10" s="1"/>
  <c r="J2263" i="10"/>
  <c r="D2263" i="10"/>
  <c r="C2331" i="10"/>
  <c r="K2331" i="10" s="1"/>
  <c r="I590" i="10"/>
  <c r="I989" i="10"/>
  <c r="C989" i="10"/>
  <c r="K989" i="10" s="1"/>
  <c r="D2555" i="10"/>
  <c r="J2555" i="10"/>
  <c r="D891" i="10"/>
  <c r="J891" i="10"/>
  <c r="C450" i="10"/>
  <c r="K450" i="10" s="1"/>
  <c r="C78" i="10"/>
  <c r="K78" i="10" s="1"/>
  <c r="C2188" i="10"/>
  <c r="K2188" i="10" s="1"/>
  <c r="C791" i="10"/>
  <c r="K791" i="10" s="1"/>
  <c r="J62" i="10"/>
  <c r="D62" i="10"/>
  <c r="D1575" i="10"/>
  <c r="J1575" i="10"/>
  <c r="I2268" i="10"/>
  <c r="C2751" i="10"/>
  <c r="K2751" i="10" s="1"/>
  <c r="C659" i="10"/>
  <c r="K659" i="10" s="1"/>
  <c r="I1870" i="10"/>
  <c r="C1870" i="10"/>
  <c r="K1870" i="10" s="1"/>
  <c r="D1237" i="10"/>
  <c r="J1237" i="10"/>
  <c r="I771" i="10"/>
  <c r="J192" i="10"/>
  <c r="D192" i="10"/>
  <c r="J2787" i="10"/>
  <c r="D2787" i="10"/>
  <c r="L2787" i="10" s="1" a="1"/>
  <c r="L2787" i="10" s="1"/>
  <c r="C1373" i="10"/>
  <c r="K1373" i="10" s="1"/>
  <c r="I1373" i="10"/>
  <c r="C669" i="10"/>
  <c r="K669" i="10" s="1"/>
  <c r="C317" i="10"/>
  <c r="K317" i="10" s="1"/>
  <c r="I2564" i="10"/>
  <c r="D1159" i="10"/>
  <c r="J1159" i="10"/>
  <c r="I990" i="10"/>
  <c r="C534" i="10"/>
  <c r="K534" i="10" s="1"/>
  <c r="D2531" i="10"/>
  <c r="L2531" i="10" s="1" a="1"/>
  <c r="L2531" i="10" s="1"/>
  <c r="J2531" i="10"/>
  <c r="I2733" i="10"/>
  <c r="C688" i="10"/>
  <c r="K688" i="10" s="1"/>
  <c r="C1850" i="10"/>
  <c r="K1850" i="10" s="1"/>
  <c r="I238" i="10"/>
  <c r="C238" i="10"/>
  <c r="K238" i="10" s="1"/>
  <c r="I1633" i="10"/>
  <c r="D1840" i="10"/>
  <c r="J1840" i="10"/>
  <c r="C1543" i="10"/>
  <c r="K1543" i="10" s="1"/>
  <c r="C1654" i="10"/>
  <c r="K1654" i="10" s="1"/>
  <c r="C2547" i="10"/>
  <c r="K2547" i="10" s="1"/>
  <c r="J591" i="10"/>
  <c r="D591" i="10"/>
  <c r="D463" i="10"/>
  <c r="J463" i="10"/>
  <c r="I464" i="10"/>
  <c r="C464" i="10"/>
  <c r="K464" i="10" s="1"/>
  <c r="J2647" i="10"/>
  <c r="D2647" i="10"/>
  <c r="D1475" i="10"/>
  <c r="J1475" i="10"/>
  <c r="D1051" i="10"/>
  <c r="J1051" i="10"/>
  <c r="C1788" i="10"/>
  <c r="K1788" i="10" s="1"/>
  <c r="I2445" i="10"/>
  <c r="J1269" i="10"/>
  <c r="D1269" i="10"/>
  <c r="C104" i="10"/>
  <c r="K104" i="10" s="1"/>
  <c r="J350" i="10"/>
  <c r="D350" i="10"/>
  <c r="C2743" i="10"/>
  <c r="K2743" i="10" s="1"/>
  <c r="I477" i="10"/>
  <c r="C1379" i="10"/>
  <c r="K1379" i="10" s="1"/>
  <c r="I1748" i="10"/>
  <c r="C1748" i="10"/>
  <c r="K1748" i="10" s="1"/>
  <c r="I1365" i="10"/>
  <c r="I777" i="10"/>
  <c r="I2452" i="10"/>
  <c r="C2452" i="10"/>
  <c r="K2452" i="10" s="1"/>
  <c r="I1327" i="10"/>
  <c r="C2143" i="10"/>
  <c r="K2143" i="10" s="1"/>
  <c r="D875" i="10"/>
  <c r="J875" i="10"/>
  <c r="C252" i="10"/>
  <c r="K252" i="10" s="1"/>
  <c r="I252" i="10"/>
  <c r="C2625" i="10"/>
  <c r="K2625" i="10" s="1"/>
  <c r="D472" i="10"/>
  <c r="J472" i="10"/>
  <c r="C2462" i="10"/>
  <c r="K2462" i="10" s="1"/>
  <c r="C2291" i="10"/>
  <c r="K2291" i="10" s="1"/>
  <c r="I1965" i="10"/>
  <c r="C1778" i="10"/>
  <c r="K1778" i="10" s="1"/>
  <c r="I1353" i="10"/>
  <c r="C2640" i="10"/>
  <c r="K2640" i="10" s="1"/>
  <c r="I530" i="10"/>
  <c r="I2233" i="10"/>
  <c r="J2151" i="10"/>
  <c r="D2151" i="10"/>
  <c r="I1765" i="10"/>
  <c r="C704" i="10"/>
  <c r="K704" i="10" s="1"/>
  <c r="J2751" i="10"/>
  <c r="D2751" i="10"/>
  <c r="L2751" i="10" s="1" a="1"/>
  <c r="L2751" i="10" s="1"/>
  <c r="C2204" i="10"/>
  <c r="K2204" i="10" s="1"/>
  <c r="C1150" i="10"/>
  <c r="K1150" i="10" s="1"/>
  <c r="I1271" i="10"/>
  <c r="I1564" i="10"/>
  <c r="C1564" i="10"/>
  <c r="K1564" i="10" s="1"/>
  <c r="I726" i="10"/>
  <c r="C726" i="10"/>
  <c r="K726" i="10" s="1"/>
  <c r="C750" i="10"/>
  <c r="K750" i="10" s="1"/>
  <c r="D1416" i="10"/>
  <c r="J1416" i="10"/>
  <c r="J2275" i="10"/>
  <c r="D2275" i="10"/>
  <c r="I230" i="10"/>
  <c r="D155" i="10"/>
  <c r="J155" i="10"/>
  <c r="C1338" i="10"/>
  <c r="K1338" i="10" s="1"/>
  <c r="I1338" i="10"/>
  <c r="C759" i="10"/>
  <c r="K759" i="10" s="1"/>
  <c r="D1046" i="10"/>
  <c r="J1046" i="10"/>
  <c r="I1727" i="10"/>
  <c r="C2278" i="10"/>
  <c r="K2278" i="10" s="1"/>
  <c r="I1530" i="10"/>
  <c r="C1179" i="10"/>
  <c r="K1179" i="10" s="1"/>
  <c r="D1456" i="10"/>
  <c r="J1456" i="10"/>
  <c r="D2216" i="10"/>
  <c r="J2216" i="10"/>
  <c r="J525" i="10"/>
  <c r="D525" i="10"/>
  <c r="C788" i="10"/>
  <c r="K788" i="10" s="1"/>
  <c r="I536" i="10"/>
  <c r="I1973" i="10"/>
  <c r="C1973" i="10"/>
  <c r="K1973" i="10" s="1"/>
  <c r="D904" i="10"/>
  <c r="J904" i="10"/>
  <c r="C2543" i="10"/>
  <c r="K2543" i="10" s="1"/>
  <c r="D43" i="10"/>
  <c r="J43" i="10"/>
  <c r="I2090" i="10"/>
  <c r="C2392" i="10"/>
  <c r="K2392" i="10" s="1"/>
  <c r="I2327" i="10"/>
  <c r="D678" i="10"/>
  <c r="J678" i="10"/>
  <c r="I1473" i="10"/>
  <c r="C2146" i="10"/>
  <c r="K2146" i="10" s="1"/>
  <c r="C1875" i="10"/>
  <c r="K1875" i="10" s="1"/>
  <c r="C2037" i="10"/>
  <c r="K2037" i="10" s="1"/>
  <c r="I1176" i="10"/>
  <c r="C1176" i="10"/>
  <c r="K1176" i="10" s="1"/>
  <c r="I865" i="10"/>
  <c r="I1849" i="10"/>
  <c r="C1043" i="10"/>
  <c r="K1043" i="10" s="1"/>
  <c r="C1546" i="10"/>
  <c r="K1546" i="10" s="1"/>
  <c r="I1546" i="10"/>
  <c r="D655" i="10"/>
  <c r="J655" i="10"/>
  <c r="J1963" i="10"/>
  <c r="D1963" i="10"/>
  <c r="C2140" i="10"/>
  <c r="K2140" i="10" s="1"/>
  <c r="D2146" i="10"/>
  <c r="J2146" i="10"/>
  <c r="C1052" i="10"/>
  <c r="K1052" i="10" s="1"/>
  <c r="I1052" i="10"/>
  <c r="J1446" i="10"/>
  <c r="D1446" i="10"/>
  <c r="D356" i="10"/>
  <c r="J356" i="10"/>
  <c r="C2691" i="10"/>
  <c r="K2691" i="10" s="1"/>
  <c r="I2691" i="10"/>
  <c r="J1863" i="10"/>
  <c r="D1863" i="10"/>
  <c r="I1736" i="10"/>
  <c r="I1757" i="10"/>
  <c r="C1757" i="10"/>
  <c r="K1757" i="10" s="1"/>
  <c r="C1456" i="10"/>
  <c r="K1456" i="10" s="1"/>
  <c r="C655" i="10"/>
  <c r="K655" i="10" s="1"/>
  <c r="J1669" i="10"/>
  <c r="D1669" i="10"/>
  <c r="I1253" i="10"/>
  <c r="J962" i="10"/>
  <c r="D962" i="10"/>
  <c r="I249" i="10"/>
  <c r="I541" i="10"/>
  <c r="C541" i="10"/>
  <c r="K541" i="10" s="1"/>
  <c r="J1746" i="10"/>
  <c r="D1746" i="10"/>
  <c r="J416" i="10"/>
  <c r="D416" i="10"/>
  <c r="C1140" i="10"/>
  <c r="K1140" i="10" s="1"/>
  <c r="C959" i="10"/>
  <c r="K959" i="10" s="1"/>
  <c r="I1144" i="10"/>
  <c r="C1144" i="10"/>
  <c r="K1144" i="10" s="1"/>
  <c r="I1164" i="10"/>
  <c r="C1164" i="10"/>
  <c r="K1164" i="10" s="1"/>
  <c r="I2158" i="10"/>
  <c r="C2051" i="10"/>
  <c r="K2051" i="10" s="1"/>
  <c r="C1279" i="10"/>
  <c r="K1279" i="10" s="1"/>
  <c r="I1370" i="10"/>
  <c r="C1370" i="10"/>
  <c r="K1370" i="10" s="1"/>
  <c r="C2229" i="10"/>
  <c r="K2229" i="10" s="1"/>
  <c r="I2229" i="10"/>
  <c r="D1128" i="10"/>
  <c r="J1128" i="10"/>
  <c r="I2041" i="10"/>
  <c r="C2041" i="10"/>
  <c r="K2041" i="10" s="1"/>
  <c r="C326" i="10"/>
  <c r="K326" i="10" s="1"/>
  <c r="I326" i="10"/>
  <c r="I1827" i="10"/>
  <c r="J2337" i="10"/>
  <c r="D2337" i="10"/>
  <c r="D2166" i="10"/>
  <c r="J2166" i="10"/>
  <c r="J1646" i="10"/>
  <c r="D1646" i="10"/>
  <c r="I368" i="10"/>
  <c r="J1431" i="10"/>
  <c r="D1431" i="10"/>
  <c r="C256" i="10"/>
  <c r="K256" i="10" s="1"/>
  <c r="C647" i="10"/>
  <c r="K647" i="10" s="1"/>
  <c r="C2437" i="10"/>
  <c r="K2437" i="10" s="1"/>
  <c r="D2154" i="10"/>
  <c r="J2154" i="10"/>
  <c r="C2551" i="10"/>
  <c r="K2551" i="10" s="1"/>
  <c r="J1492" i="10"/>
  <c r="D1492" i="10"/>
  <c r="I2570" i="10"/>
  <c r="C2570" i="10"/>
  <c r="K2570" i="10" s="1"/>
  <c r="C1646" i="10"/>
  <c r="K1646" i="10" s="1"/>
  <c r="C2759" i="10"/>
  <c r="K2759" i="10" s="1"/>
  <c r="I449" i="10"/>
  <c r="I1067" i="10"/>
  <c r="C1067" i="10"/>
  <c r="K1067" i="10" s="1"/>
  <c r="D2547" i="10"/>
  <c r="J2547" i="10"/>
  <c r="D425" i="10"/>
  <c r="J425" i="10"/>
  <c r="I2553" i="10"/>
  <c r="C305" i="10"/>
  <c r="K305" i="10" s="1"/>
  <c r="D92" i="10"/>
  <c r="J92" i="10"/>
  <c r="J2750" i="10"/>
  <c r="D2750" i="10"/>
  <c r="L2750" i="10" s="1" a="1"/>
  <c r="L2750" i="10" s="1"/>
  <c r="I2474" i="10"/>
  <c r="C446" i="10"/>
  <c r="K446" i="10" s="1"/>
  <c r="I446" i="10"/>
  <c r="I1660" i="10"/>
  <c r="C1660" i="10"/>
  <c r="K1660" i="10" s="1"/>
  <c r="I2729" i="10"/>
  <c r="C2729" i="10"/>
  <c r="K2729" i="10" s="1"/>
  <c r="C650" i="10"/>
  <c r="K650" i="10" s="1"/>
  <c r="J1828" i="10"/>
  <c r="D1828" i="10"/>
  <c r="C847" i="10"/>
  <c r="K847" i="10" s="1"/>
  <c r="J2075" i="10"/>
  <c r="D2075" i="10"/>
  <c r="I2077" i="10"/>
  <c r="I1729" i="10"/>
  <c r="C1729" i="10"/>
  <c r="K1729" i="10" s="1"/>
  <c r="C664" i="10"/>
  <c r="K664" i="10" s="1"/>
  <c r="I664" i="10"/>
  <c r="I39" i="10"/>
  <c r="I868" i="10"/>
  <c r="I61" i="10"/>
  <c r="I2736" i="10"/>
  <c r="I2349" i="10"/>
  <c r="I1432" i="10"/>
  <c r="C1432" i="10"/>
  <c r="K1432" i="10" s="1"/>
  <c r="I338" i="10"/>
  <c r="C338" i="10"/>
  <c r="K338" i="10" s="1"/>
  <c r="I2142" i="10"/>
  <c r="I565" i="10"/>
  <c r="C1269" i="10"/>
  <c r="K1269" i="10" s="1"/>
  <c r="J2788" i="10"/>
  <c r="D2788" i="10"/>
  <c r="C554" i="10"/>
  <c r="K554" i="10" s="1"/>
  <c r="C2766" i="10"/>
  <c r="K2766" i="10" s="1"/>
  <c r="I1049" i="10"/>
  <c r="J2762" i="10"/>
  <c r="D2762" i="10"/>
  <c r="L2762" i="10" s="1" a="1"/>
  <c r="L2762" i="10" s="1"/>
  <c r="D2759" i="10"/>
  <c r="J2759" i="10"/>
  <c r="I1648" i="10"/>
  <c r="C1648" i="10"/>
  <c r="K1648" i="10" s="1"/>
  <c r="I1190" i="10"/>
  <c r="I1553" i="10"/>
  <c r="I549" i="10"/>
  <c r="I1089" i="10"/>
  <c r="C1089" i="10"/>
  <c r="K1089" i="10" s="1"/>
  <c r="D2069" i="10"/>
  <c r="J2069" i="10"/>
  <c r="C1762" i="10"/>
  <c r="K1762" i="10" s="1"/>
  <c r="I1929" i="10"/>
  <c r="C1929" i="10"/>
  <c r="K1929" i="10" s="1"/>
  <c r="C2226" i="10"/>
  <c r="K2226" i="10" s="1"/>
  <c r="I2226" i="10"/>
  <c r="I2471" i="10"/>
  <c r="C2163" i="10"/>
  <c r="K2163" i="10" s="1"/>
  <c r="I77" i="10"/>
  <c r="C472" i="10"/>
  <c r="K472" i="10" s="1"/>
  <c r="C479" i="10"/>
  <c r="K479" i="10" s="1"/>
  <c r="I339" i="10"/>
  <c r="I241" i="10"/>
  <c r="C241" i="10"/>
  <c r="K241" i="10" s="1"/>
  <c r="C663" i="10"/>
  <c r="K663" i="10" s="1"/>
  <c r="I1290" i="10"/>
  <c r="C2531" i="10"/>
  <c r="K2531" i="10" s="1"/>
  <c r="J692" i="10"/>
  <c r="D692" i="10"/>
  <c r="C1878" i="10"/>
  <c r="K1878" i="10" s="1"/>
  <c r="I1878" i="10"/>
  <c r="I2126" i="10"/>
  <c r="I2242" i="10"/>
  <c r="I44" i="10"/>
  <c r="C1740" i="10"/>
  <c r="K1740" i="10" s="1"/>
  <c r="I1740" i="10"/>
  <c r="D1369" i="10"/>
  <c r="J1369" i="10"/>
  <c r="C316" i="10"/>
  <c r="K316" i="10" s="1"/>
  <c r="C1846" i="10"/>
  <c r="K1846" i="10" s="1"/>
  <c r="I1846" i="10"/>
  <c r="I668" i="10"/>
  <c r="I976" i="10"/>
  <c r="C976" i="10"/>
  <c r="K976" i="10" s="1"/>
  <c r="C2235" i="10"/>
  <c r="K2235" i="10" s="1"/>
  <c r="I2235" i="10"/>
  <c r="C1304" i="10"/>
  <c r="K1304" i="10" s="1"/>
  <c r="D754" i="10"/>
  <c r="J754" i="10"/>
  <c r="D2159" i="10"/>
  <c r="J2159" i="10"/>
  <c r="C717" i="10"/>
  <c r="K717" i="10" s="1"/>
  <c r="D334" i="10"/>
  <c r="J334" i="10"/>
  <c r="I548" i="10"/>
  <c r="C548" i="10"/>
  <c r="K548" i="10" s="1"/>
  <c r="I941" i="10"/>
  <c r="C941" i="10"/>
  <c r="K941" i="10" s="1"/>
  <c r="I1533" i="10"/>
  <c r="C451" i="10"/>
  <c r="K451" i="10" s="1"/>
  <c r="J737" i="10"/>
  <c r="D737" i="10"/>
  <c r="I1476" i="10"/>
  <c r="C1476" i="10"/>
  <c r="K1476" i="10" s="1"/>
  <c r="D888" i="10"/>
  <c r="J888" i="10"/>
  <c r="C616" i="10"/>
  <c r="K616" i="10" s="1"/>
  <c r="C2338" i="10"/>
  <c r="K2338" i="10" s="1"/>
  <c r="I2338" i="10"/>
  <c r="C651" i="10"/>
  <c r="K651" i="10" s="1"/>
  <c r="J587" i="10"/>
  <c r="D587" i="10"/>
  <c r="C978" i="10"/>
  <c r="K978" i="10" s="1"/>
  <c r="J1631" i="10"/>
  <c r="D1631" i="10"/>
  <c r="J750" i="10"/>
  <c r="D750" i="10"/>
  <c r="C137" i="10"/>
  <c r="K137" i="10" s="1"/>
  <c r="I1168" i="10"/>
  <c r="I2133" i="10"/>
  <c r="C2078" i="10"/>
  <c r="K2078" i="10" s="1"/>
  <c r="C2528" i="10"/>
  <c r="K2528" i="10" s="1"/>
  <c r="I42" i="10"/>
  <c r="I2289" i="10"/>
  <c r="C2289" i="10"/>
  <c r="K2289" i="10" s="1"/>
  <c r="C2263" i="10"/>
  <c r="K2263" i="10" s="1"/>
  <c r="I2263" i="10"/>
  <c r="J1825" i="10"/>
  <c r="D1825" i="10"/>
  <c r="D1172" i="10"/>
  <c r="J1172" i="10"/>
  <c r="C2428" i="10"/>
  <c r="K2428" i="10" s="1"/>
  <c r="I2428" i="10"/>
  <c r="C1492" i="10"/>
  <c r="K1492" i="10" s="1"/>
  <c r="C2692" i="10"/>
  <c r="K2692" i="10" s="1"/>
  <c r="I2627" i="10"/>
  <c r="C1643" i="10"/>
  <c r="K1643" i="10" s="1"/>
  <c r="C2525" i="10"/>
  <c r="K2525" i="10" s="1"/>
  <c r="I2689" i="10"/>
  <c r="C2689" i="10"/>
  <c r="K2689" i="10" s="1"/>
  <c r="D2592" i="10"/>
  <c r="J2592" i="10"/>
  <c r="I1732" i="10"/>
  <c r="C1732" i="10"/>
  <c r="K1732" i="10" s="1"/>
  <c r="J172" i="10"/>
  <c r="D172" i="10"/>
  <c r="C434" i="10"/>
  <c r="K434" i="10" s="1"/>
  <c r="C1787" i="10"/>
  <c r="K1787" i="10" s="1"/>
  <c r="I1787" i="10"/>
  <c r="J2740" i="10"/>
  <c r="D2740" i="10"/>
  <c r="C37" i="10"/>
  <c r="K37" i="10" s="1"/>
  <c r="C646" i="10"/>
  <c r="K646" i="10" s="1"/>
  <c r="C987" i="10"/>
  <c r="K987" i="10" s="1"/>
  <c r="I987" i="10"/>
  <c r="I1839" i="10"/>
  <c r="C1051" i="10"/>
  <c r="K1051" i="10" s="1"/>
  <c r="I1051" i="10"/>
  <c r="J2488" i="10"/>
  <c r="D2488" i="10"/>
  <c r="J987" i="10"/>
  <c r="D987" i="10"/>
  <c r="D688" i="10"/>
  <c r="J688" i="10"/>
  <c r="I2265" i="10"/>
  <c r="C766" i="10"/>
  <c r="K766" i="10" s="1"/>
  <c r="I766" i="10"/>
  <c r="I2160" i="10"/>
  <c r="C2160" i="10"/>
  <c r="K2160" i="10" s="1"/>
  <c r="C1092" i="10"/>
  <c r="K1092" i="10" s="1"/>
  <c r="I1092" i="10"/>
  <c r="J2388" i="10"/>
  <c r="D2388" i="10"/>
  <c r="I2061" i="10"/>
  <c r="C2604" i="10"/>
  <c r="K2604" i="10" s="1"/>
  <c r="I2604" i="10"/>
  <c r="D1169" i="10"/>
  <c r="J1169" i="10"/>
  <c r="J125" i="10"/>
  <c r="D125" i="10"/>
  <c r="C1588" i="10"/>
  <c r="K1588" i="10" s="1"/>
  <c r="I1468" i="10"/>
  <c r="J2375" i="10"/>
  <c r="D2375" i="10"/>
  <c r="J59" i="10"/>
  <c r="D59" i="10"/>
  <c r="C2746" i="10"/>
  <c r="K2746" i="10" s="1"/>
  <c r="D816" i="10"/>
  <c r="J816" i="10"/>
  <c r="D240" i="10"/>
  <c r="J240" i="10"/>
  <c r="J2278" i="10"/>
  <c r="D2278" i="10"/>
  <c r="C2072" i="10"/>
  <c r="K2072" i="10" s="1"/>
  <c r="D156" i="10"/>
  <c r="J156" i="10"/>
  <c r="D943" i="10"/>
  <c r="J943" i="10"/>
  <c r="C1666" i="10"/>
  <c r="K1666" i="10" s="1"/>
  <c r="I935" i="10"/>
  <c r="C935" i="10"/>
  <c r="K935" i="10" s="1"/>
  <c r="C625" i="10"/>
  <c r="K625" i="10" s="1"/>
  <c r="C525" i="10"/>
  <c r="K525" i="10" s="1"/>
  <c r="I142" i="10"/>
  <c r="I764" i="10"/>
  <c r="C764" i="10"/>
  <c r="K764" i="10" s="1"/>
  <c r="J2259" i="10"/>
  <c r="D2259" i="10"/>
  <c r="C1469" i="10"/>
  <c r="K1469" i="10" s="1"/>
  <c r="I1090" i="10"/>
  <c r="D2331" i="10"/>
  <c r="J2331" i="10"/>
  <c r="C441" i="10"/>
  <c r="K441" i="10" s="1"/>
  <c r="I441" i="10"/>
  <c r="D1555" i="10"/>
  <c r="J1555" i="10"/>
  <c r="D1359" i="10"/>
  <c r="J1359" i="10"/>
  <c r="I2029" i="10"/>
  <c r="C2029" i="10"/>
  <c r="K2029" i="10" s="1"/>
  <c r="I1177" i="10"/>
  <c r="I1036" i="10"/>
  <c r="C1240" i="10"/>
  <c r="K1240" i="10" s="1"/>
  <c r="D287" i="10"/>
  <c r="J287" i="10"/>
  <c r="I1342" i="10"/>
  <c r="D2204" i="10"/>
  <c r="J2204" i="10"/>
  <c r="C1754" i="10"/>
  <c r="K1754" i="10" s="1"/>
  <c r="I1964" i="10"/>
  <c r="C1964" i="10"/>
  <c r="K1964" i="10" s="1"/>
  <c r="D2643" i="10"/>
  <c r="J2643" i="10"/>
  <c r="C1440" i="10"/>
  <c r="K1440" i="10" s="1"/>
  <c r="J272" i="10"/>
  <c r="D272" i="10"/>
  <c r="I470" i="10"/>
  <c r="C470" i="10"/>
  <c r="K470" i="10" s="1"/>
  <c r="C2170" i="10"/>
  <c r="K2170" i="10" s="1"/>
  <c r="I2170" i="10"/>
  <c r="I849" i="10"/>
  <c r="C343" i="10"/>
  <c r="K343" i="10" s="1"/>
  <c r="C63" i="10"/>
  <c r="K63" i="10" s="1"/>
  <c r="J963" i="10"/>
  <c r="D963" i="10"/>
  <c r="C672" i="10"/>
  <c r="K672" i="10" s="1"/>
  <c r="J2769" i="10"/>
  <c r="D2769" i="10"/>
  <c r="C692" i="10"/>
  <c r="K692" i="10" s="1"/>
  <c r="I692" i="10"/>
  <c r="I490" i="10"/>
  <c r="C2654" i="10"/>
  <c r="K2654" i="10" s="1"/>
  <c r="D2088" i="10"/>
  <c r="J2088" i="10"/>
  <c r="I589" i="10"/>
  <c r="C589" i="10"/>
  <c r="K589" i="10" s="1"/>
  <c r="C2725" i="10"/>
  <c r="K2725" i="10" s="1"/>
  <c r="J592" i="10"/>
  <c r="D592" i="10"/>
  <c r="I1927" i="10"/>
  <c r="D304" i="10"/>
  <c r="J304" i="10"/>
  <c r="J2631" i="10"/>
  <c r="D2631" i="10"/>
  <c r="L2631" i="10" s="1" a="1"/>
  <c r="L2631" i="10" s="1"/>
  <c r="J278" i="10"/>
  <c r="D278" i="10"/>
  <c r="C691" i="10"/>
  <c r="K691" i="10" s="1"/>
  <c r="C447" i="10"/>
  <c r="K447" i="10" s="1"/>
  <c r="C2257" i="10"/>
  <c r="K2257" i="10" s="1"/>
  <c r="I2257" i="10"/>
  <c r="J454" i="10"/>
  <c r="D454" i="10"/>
  <c r="J2537" i="10"/>
  <c r="D2537" i="10"/>
  <c r="C2050" i="10"/>
  <c r="K2050" i="10" s="1"/>
  <c r="I2050" i="10"/>
  <c r="C843" i="10"/>
  <c r="K843" i="10" s="1"/>
  <c r="I2358" i="10"/>
  <c r="D1292" i="10"/>
  <c r="J1292" i="10"/>
  <c r="J63" i="10"/>
  <c r="D63" i="10"/>
  <c r="C2541" i="10"/>
  <c r="K2541" i="10" s="1"/>
  <c r="I2541" i="10"/>
  <c r="I2157" i="10"/>
  <c r="C2157" i="10"/>
  <c r="K2157" i="10" s="1"/>
  <c r="J2575" i="10"/>
  <c r="D2575" i="10"/>
  <c r="C1747" i="10"/>
  <c r="K1747" i="10" s="1"/>
  <c r="D955" i="10"/>
  <c r="J955" i="10"/>
  <c r="C1191" i="10"/>
  <c r="K1191" i="10" s="1"/>
  <c r="C578" i="10"/>
  <c r="K578" i="10" s="1"/>
  <c r="I578" i="10"/>
  <c r="I1630" i="10"/>
  <c r="I1426" i="10"/>
  <c r="C1426" i="10"/>
  <c r="K1426" i="10" s="1"/>
  <c r="J1263" i="10"/>
  <c r="D1263" i="10"/>
  <c r="C725" i="10"/>
  <c r="K725" i="10" s="1"/>
  <c r="C2637" i="10"/>
  <c r="K2637" i="10" s="1"/>
  <c r="I148" i="10"/>
  <c r="C148" i="10"/>
  <c r="K148" i="10" s="1"/>
  <c r="I1377" i="10"/>
  <c r="C462" i="10"/>
  <c r="K462" i="10" s="1"/>
  <c r="I2271" i="10"/>
  <c r="D1651" i="10"/>
  <c r="J1651" i="10"/>
  <c r="I1726" i="10"/>
  <c r="C1726" i="10"/>
  <c r="K1726" i="10" s="1"/>
  <c r="J2037" i="10"/>
  <c r="D2037" i="10"/>
  <c r="C1231" i="10"/>
  <c r="K1231" i="10" s="1"/>
  <c r="C2728" i="10"/>
  <c r="K2728" i="10" s="1"/>
  <c r="C1962" i="10"/>
  <c r="K1962" i="10" s="1"/>
  <c r="I1962" i="10"/>
  <c r="C1166" i="10"/>
  <c r="K1166" i="10" s="1"/>
  <c r="C2687" i="10"/>
  <c r="K2687" i="10" s="1"/>
  <c r="C2457" i="10"/>
  <c r="K2457" i="10" s="1"/>
  <c r="I2457" i="10"/>
  <c r="I165" i="10"/>
  <c r="C2075" i="10"/>
  <c r="K2075" i="10" s="1"/>
  <c r="D251" i="10"/>
  <c r="J251" i="10"/>
  <c r="C1134" i="10"/>
  <c r="K1134" i="10" s="1"/>
  <c r="C2135" i="10"/>
  <c r="K2135" i="10" s="1"/>
  <c r="I2135" i="10"/>
  <c r="J1731" i="10"/>
  <c r="D1731" i="10"/>
  <c r="I1242" i="10"/>
  <c r="C867" i="10"/>
  <c r="K867" i="10" s="1"/>
  <c r="I867" i="10"/>
  <c r="I1977" i="10"/>
  <c r="I1136" i="10"/>
  <c r="J887" i="10"/>
  <c r="D887" i="10"/>
  <c r="I1471" i="10"/>
  <c r="C2005" i="10"/>
  <c r="K2005" i="10" s="1"/>
  <c r="C1087" i="10"/>
  <c r="K1087" i="10" s="1"/>
  <c r="I1087" i="10"/>
  <c r="D1737" i="10"/>
  <c r="J1737" i="10"/>
  <c r="C1556" i="10"/>
  <c r="K1556" i="10" s="1"/>
  <c r="C2479" i="10"/>
  <c r="K2479" i="10" s="1"/>
  <c r="I1739" i="10"/>
  <c r="C2337" i="10"/>
  <c r="K2337" i="10" s="1"/>
  <c r="C1763" i="10"/>
  <c r="K1763" i="10" s="1"/>
  <c r="D604" i="10"/>
  <c r="J604" i="10"/>
  <c r="I827" i="10"/>
  <c r="I2174" i="10"/>
  <c r="C1652" i="10"/>
  <c r="K1652" i="10" s="1"/>
  <c r="I1652" i="10"/>
  <c r="C1334" i="10"/>
  <c r="K1334" i="10" s="1"/>
  <c r="I1330" i="10"/>
  <c r="C840" i="10"/>
  <c r="K840" i="10" s="1"/>
  <c r="C1157" i="10"/>
  <c r="K1157" i="10" s="1"/>
  <c r="I1157" i="10"/>
  <c r="J234" i="10"/>
  <c r="D234" i="10"/>
  <c r="C2350" i="10"/>
  <c r="K2350" i="10" s="1"/>
  <c r="C2763" i="10"/>
  <c r="K2763" i="10" s="1"/>
  <c r="I927" i="10"/>
  <c r="C2740" i="10"/>
  <c r="K2740" i="10" s="1"/>
  <c r="I476" i="10"/>
  <c r="C476" i="10"/>
  <c r="K476" i="10" s="1"/>
  <c r="C1855" i="10"/>
  <c r="K1855" i="10" s="1"/>
  <c r="I1855" i="10"/>
  <c r="D204" i="10"/>
  <c r="J204" i="10"/>
  <c r="J1846" i="10"/>
  <c r="D1846" i="10"/>
  <c r="I848" i="10"/>
  <c r="J1759" i="10"/>
  <c r="D1759" i="10"/>
  <c r="J1056" i="10"/>
  <c r="D1056" i="10"/>
  <c r="C1854" i="10"/>
  <c r="K1854" i="10" s="1"/>
  <c r="I1854" i="10"/>
  <c r="J1688" i="10"/>
  <c r="D1688" i="10"/>
  <c r="D487" i="10"/>
  <c r="J487" i="10"/>
  <c r="C2092" i="10"/>
  <c r="K2092" i="10" s="1"/>
  <c r="I374" i="10"/>
  <c r="C2166" i="10"/>
  <c r="K2166" i="10" s="1"/>
  <c r="D104" i="10"/>
  <c r="J104" i="10"/>
  <c r="C1046" i="10"/>
  <c r="K1046" i="10" s="1"/>
  <c r="C135" i="10"/>
  <c r="K135" i="10" s="1"/>
  <c r="I135" i="10"/>
  <c r="C1446" i="10"/>
  <c r="K1446" i="10" s="1"/>
  <c r="J2247" i="10"/>
  <c r="D2247" i="10"/>
  <c r="C1217" i="10"/>
  <c r="K1217" i="10" s="1"/>
  <c r="C1628" i="10"/>
  <c r="K1628" i="10" s="1"/>
  <c r="I2630" i="10"/>
  <c r="D4" i="10"/>
  <c r="J4" i="10"/>
  <c r="C1988" i="10"/>
  <c r="K1988" i="10" s="1"/>
  <c r="C2779" i="10"/>
  <c r="K2779" i="10" s="1"/>
  <c r="I2779" i="10"/>
  <c r="C754" i="10"/>
  <c r="K754" i="10" s="1"/>
  <c r="C188" i="10"/>
  <c r="K188" i="10" s="1"/>
  <c r="J375" i="10"/>
  <c r="D375" i="10"/>
  <c r="D2728" i="10"/>
  <c r="J2728" i="10"/>
  <c r="C46" i="10"/>
  <c r="K46" i="10" s="1"/>
  <c r="I1260" i="10"/>
  <c r="C1260" i="10"/>
  <c r="K1260" i="10" s="1"/>
  <c r="D1969" i="10"/>
  <c r="J1969" i="10"/>
  <c r="I2165" i="10"/>
  <c r="D878" i="10"/>
  <c r="J878" i="10"/>
  <c r="C291" i="10"/>
  <c r="K291" i="10" s="1"/>
  <c r="C231" i="10"/>
  <c r="K231" i="10" s="1"/>
  <c r="I830" i="10"/>
  <c r="C2652" i="10"/>
  <c r="K2652" i="10" s="1"/>
  <c r="I2652" i="10"/>
  <c r="D2254" i="10"/>
  <c r="J2254" i="10"/>
  <c r="C362" i="10"/>
  <c r="K362" i="10" s="1"/>
  <c r="I2339" i="10"/>
  <c r="C1562" i="10"/>
  <c r="K1562" i="10" s="1"/>
  <c r="J1625" i="10"/>
  <c r="D1625" i="10"/>
  <c r="J387" i="10"/>
  <c r="D387" i="10"/>
  <c r="I2042" i="10"/>
  <c r="I2249" i="10"/>
  <c r="D1240" i="10"/>
  <c r="J1240" i="10"/>
  <c r="I1226" i="10"/>
  <c r="C1226" i="10"/>
  <c r="K1226" i="10" s="1"/>
  <c r="C1638" i="10"/>
  <c r="K1638" i="10" s="1"/>
  <c r="I1638" i="10"/>
  <c r="D959" i="10"/>
  <c r="J959" i="10"/>
  <c r="C1650" i="10"/>
  <c r="K1650" i="10" s="1"/>
  <c r="C2647" i="10"/>
  <c r="K2647" i="10" s="1"/>
  <c r="C2044" i="10"/>
  <c r="K2044" i="10" s="1"/>
  <c r="I2044" i="10"/>
  <c r="D656" i="10"/>
  <c r="J656" i="10"/>
  <c r="I2439" i="10"/>
  <c r="J2256" i="10"/>
  <c r="D2256" i="10"/>
  <c r="D1478" i="10"/>
  <c r="J1478" i="10"/>
  <c r="C354" i="10"/>
  <c r="K354" i="10" s="1"/>
  <c r="I354" i="10"/>
  <c r="J2287" i="10"/>
  <c r="D2287" i="10"/>
  <c r="J1131" i="10"/>
  <c r="D1131" i="10"/>
  <c r="C1559" i="10"/>
  <c r="K1559" i="10" s="1"/>
  <c r="I676" i="10"/>
  <c r="J1859" i="10"/>
  <c r="D1859" i="10"/>
  <c r="C17" i="10"/>
  <c r="K17" i="10" s="1"/>
  <c r="C166" i="10"/>
  <c r="K166" i="10" s="1"/>
  <c r="C2416" i="10"/>
  <c r="K2416" i="10" s="1"/>
  <c r="C1462" i="10"/>
  <c r="K1462" i="10" s="1"/>
  <c r="I2465" i="10"/>
  <c r="J1655" i="10"/>
  <c r="D1655" i="10"/>
  <c r="C2155" i="10"/>
  <c r="K2155" i="10" s="1"/>
  <c r="I1074" i="10"/>
  <c r="D1246" i="10"/>
  <c r="J1246" i="10"/>
  <c r="D1278" i="10"/>
  <c r="J1278" i="10"/>
  <c r="D1259" i="10"/>
  <c r="J1259" i="10"/>
  <c r="D1037" i="10"/>
  <c r="J1037" i="10"/>
  <c r="C491" i="10"/>
  <c r="K491" i="10" s="1"/>
  <c r="D855" i="10"/>
  <c r="J855" i="10"/>
  <c r="C92" i="10"/>
  <c r="K92" i="10" s="1"/>
  <c r="I92" i="10"/>
  <c r="J1850" i="10"/>
  <c r="D1850" i="10"/>
  <c r="D1146" i="10"/>
  <c r="J1146" i="10"/>
  <c r="C2643" i="10"/>
  <c r="K2643" i="10" s="1"/>
  <c r="C779" i="10"/>
  <c r="K779" i="10" s="1"/>
  <c r="I1548" i="10"/>
  <c r="C1548" i="10"/>
  <c r="K1548" i="10" s="1"/>
  <c r="J2725" i="10"/>
  <c r="D2725" i="10"/>
  <c r="D2155" i="10"/>
  <c r="J2155" i="10"/>
  <c r="C2588" i="10"/>
  <c r="K2588" i="10" s="1"/>
  <c r="I2588" i="10"/>
  <c r="C154" i="10"/>
  <c r="K154" i="10" s="1"/>
  <c r="C1454" i="10"/>
  <c r="K1454" i="10" s="1"/>
  <c r="I65" i="10"/>
  <c r="D1804" i="10"/>
  <c r="J1804" i="10"/>
  <c r="C2662" i="10"/>
  <c r="K2662" i="10" s="1"/>
  <c r="I649" i="10"/>
  <c r="D2756" i="10"/>
  <c r="J2756" i="10"/>
  <c r="I2761" i="10"/>
  <c r="J663" i="10"/>
  <c r="D663" i="10"/>
  <c r="C1626" i="10"/>
  <c r="K1626" i="10" s="1"/>
  <c r="I1626" i="10"/>
  <c r="C656" i="10"/>
  <c r="K656" i="10" s="1"/>
  <c r="J1350" i="10"/>
  <c r="D1350" i="10"/>
  <c r="I2538" i="10"/>
  <c r="C2538" i="10"/>
  <c r="K2538" i="10" s="1"/>
  <c r="C2679" i="10"/>
  <c r="K2679" i="10" s="1"/>
  <c r="C1404" i="10"/>
  <c r="K1404" i="10" s="1"/>
  <c r="C2141" i="10"/>
  <c r="K2141" i="10" s="1"/>
  <c r="I2141" i="10"/>
  <c r="C2540" i="10"/>
  <c r="K2540" i="10" s="1"/>
  <c r="I2540" i="10"/>
  <c r="I1536" i="10"/>
  <c r="I1853" i="10"/>
  <c r="D2363" i="10"/>
  <c r="J2363" i="10"/>
  <c r="D2046" i="10"/>
  <c r="J2046" i="10"/>
  <c r="C2404" i="10"/>
  <c r="K2404" i="10" s="1"/>
  <c r="C675" i="10"/>
  <c r="K675" i="10" s="1"/>
  <c r="C179" i="10"/>
  <c r="K179" i="10" s="1"/>
  <c r="C1992" i="10"/>
  <c r="K1992" i="10" s="1"/>
  <c r="C1431" i="10"/>
  <c r="K1431" i="10" s="1"/>
  <c r="C2617" i="10"/>
  <c r="K2617" i="10" s="1"/>
  <c r="I1489" i="10"/>
  <c r="C1489" i="10"/>
  <c r="K1489" i="10" s="1"/>
  <c r="J788" i="10"/>
  <c r="D788" i="10"/>
  <c r="C1017" i="10"/>
  <c r="K1017" i="10" s="1"/>
  <c r="I1490" i="10"/>
  <c r="C2341" i="10"/>
  <c r="K2341" i="10" s="1"/>
  <c r="I2341" i="10"/>
  <c r="C2040" i="10"/>
  <c r="K2040" i="10" s="1"/>
  <c r="C1337" i="10"/>
  <c r="K1337" i="10" s="1"/>
  <c r="C266" i="10"/>
  <c r="K266" i="10" s="1"/>
  <c r="C2079" i="10"/>
  <c r="K2079" i="10" s="1"/>
  <c r="I2079" i="10"/>
  <c r="J2651" i="10"/>
  <c r="D2651" i="10"/>
  <c r="L2651" i="10" s="1" a="1"/>
  <c r="L2651" i="10" s="1"/>
  <c r="C1340" i="10"/>
  <c r="K1340" i="10" s="1"/>
  <c r="D256" i="10"/>
  <c r="J256" i="10"/>
  <c r="C637" i="10"/>
  <c r="K637" i="10" s="1"/>
  <c r="J1328" i="10"/>
  <c r="D1328" i="10"/>
  <c r="C1362" i="10"/>
  <c r="K1362" i="10" s="1"/>
  <c r="I1265" i="10"/>
  <c r="C2426" i="10"/>
  <c r="K2426" i="10" s="1"/>
  <c r="I2426" i="10"/>
  <c r="C1792" i="10"/>
  <c r="K1792" i="10" s="1"/>
  <c r="I236" i="10"/>
  <c r="C2169" i="10"/>
  <c r="K2169" i="10" s="1"/>
  <c r="I2169" i="10"/>
  <c r="C405" i="10"/>
  <c r="K405" i="10" s="1"/>
  <c r="C937" i="10"/>
  <c r="K937" i="10" s="1"/>
  <c r="C373" i="10"/>
  <c r="K373" i="10" s="1"/>
  <c r="I373" i="10"/>
  <c r="I2368" i="10"/>
  <c r="D2492" i="10"/>
  <c r="J2492" i="10"/>
  <c r="I670" i="10"/>
  <c r="C670" i="10"/>
  <c r="K670" i="10" s="1"/>
  <c r="C1840" i="10"/>
  <c r="K1840" i="10" s="1"/>
  <c r="C1516" i="10"/>
  <c r="K1516" i="10" s="1"/>
  <c r="C1041" i="10"/>
  <c r="K1041" i="10" s="1"/>
  <c r="I1041" i="10"/>
  <c r="I864" i="10"/>
  <c r="C864" i="10"/>
  <c r="K864" i="10" s="1"/>
  <c r="J1040" i="10"/>
  <c r="D1040" i="10"/>
  <c r="J1388" i="10"/>
  <c r="D1388" i="10"/>
  <c r="C1863" i="10"/>
  <c r="K1863" i="10" s="1"/>
  <c r="C925" i="10"/>
  <c r="K925" i="10" s="1"/>
  <c r="I174" i="10"/>
  <c r="C854" i="10"/>
  <c r="K854" i="10" s="1"/>
  <c r="C1348" i="10"/>
  <c r="K1348" i="10" s="1"/>
  <c r="I1348" i="10"/>
  <c r="I261" i="10"/>
  <c r="C1978" i="10"/>
  <c r="K1978" i="10" s="1"/>
  <c r="C2004" i="10"/>
  <c r="K2004" i="10" s="1"/>
  <c r="C262" i="10"/>
  <c r="K262" i="10" s="1"/>
  <c r="I229" i="10"/>
  <c r="C229" i="10"/>
  <c r="K229" i="10" s="1"/>
  <c r="J1556" i="10"/>
  <c r="D1556" i="10"/>
  <c r="C2147" i="10"/>
  <c r="K2147" i="10" s="1"/>
  <c r="C2778" i="10"/>
  <c r="K2778" i="10" s="1"/>
  <c r="J2240" i="10"/>
  <c r="D2240" i="10"/>
  <c r="D263" i="10"/>
  <c r="J263" i="10"/>
  <c r="C570" i="10"/>
  <c r="K570" i="10" s="1"/>
  <c r="I570" i="10"/>
  <c r="C469" i="10"/>
  <c r="K469" i="10" s="1"/>
  <c r="I469" i="10"/>
  <c r="I1858" i="10"/>
  <c r="J143" i="10"/>
  <c r="D143" i="10"/>
  <c r="C1743" i="10"/>
  <c r="K1743" i="10" s="1"/>
  <c r="C255" i="10"/>
  <c r="K255" i="10" s="1"/>
  <c r="C187" i="10"/>
  <c r="K187" i="10" s="1"/>
  <c r="I2232" i="10"/>
  <c r="C2232" i="10"/>
  <c r="K2232" i="10" s="1"/>
  <c r="C2566" i="10"/>
  <c r="K2566" i="10" s="1"/>
  <c r="I2566" i="10"/>
  <c r="C1388" i="10"/>
  <c r="K1388" i="10" s="1"/>
  <c r="I1976" i="10"/>
  <c r="C1976" i="10"/>
  <c r="K1976" i="10" s="1"/>
  <c r="I542" i="10"/>
  <c r="D2347" i="10"/>
  <c r="J2347" i="10"/>
  <c r="D1787" i="10"/>
  <c r="J1787" i="10"/>
  <c r="I1445" i="10"/>
  <c r="D1975" i="10"/>
  <c r="J1975" i="10"/>
  <c r="J1162" i="10"/>
  <c r="D1162" i="10"/>
  <c r="I1026" i="10"/>
  <c r="C1026" i="10"/>
  <c r="K1026" i="10" s="1"/>
  <c r="I760" i="10"/>
  <c r="C760" i="10"/>
  <c r="K760" i="10" s="1"/>
  <c r="I1529" i="10"/>
  <c r="C91" i="10"/>
  <c r="K91" i="10" s="1"/>
  <c r="I2676" i="10"/>
  <c r="C2676" i="10"/>
  <c r="K2676" i="10" s="1"/>
  <c r="D1988" i="10"/>
  <c r="J1988" i="10"/>
  <c r="I2060" i="10"/>
  <c r="C2060" i="10"/>
  <c r="K2060" i="10" s="1"/>
  <c r="I964" i="10"/>
  <c r="C964" i="10"/>
  <c r="K964" i="10" s="1"/>
  <c r="C1651" i="10"/>
  <c r="K1651" i="10" s="1"/>
  <c r="D1178" i="10"/>
  <c r="J1178" i="10"/>
  <c r="C1104" i="10"/>
  <c r="K1104" i="10" s="1"/>
  <c r="D772" i="10"/>
  <c r="J772" i="10"/>
  <c r="C870" i="10"/>
  <c r="K870" i="10" s="1"/>
  <c r="I870" i="10"/>
  <c r="I626" i="10"/>
  <c r="C626" i="10"/>
  <c r="K626" i="10" s="1"/>
  <c r="C264" i="10"/>
  <c r="K264" i="10" s="1"/>
  <c r="I264" i="10"/>
  <c r="I1635" i="10"/>
  <c r="J366" i="10"/>
  <c r="D366" i="10"/>
  <c r="I1774" i="10"/>
  <c r="C778" i="10"/>
  <c r="K778" i="10" s="1"/>
  <c r="D1534" i="10"/>
  <c r="J1534" i="10"/>
  <c r="I2353" i="10"/>
  <c r="C2175" i="10"/>
  <c r="K2175" i="10" s="1"/>
  <c r="I552" i="10"/>
  <c r="J228" i="10"/>
  <c r="D228" i="10"/>
  <c r="I360" i="10"/>
  <c r="D2604" i="10"/>
  <c r="J2604" i="10"/>
  <c r="I1448" i="10"/>
  <c r="C1448" i="10"/>
  <c r="K1448" i="10" s="1"/>
  <c r="I139" i="10"/>
  <c r="J2051" i="10"/>
  <c r="D2051" i="10"/>
  <c r="I977" i="10"/>
  <c r="D1972" i="10"/>
  <c r="J1972" i="10"/>
  <c r="C2369" i="10"/>
  <c r="K2369" i="10" s="1"/>
  <c r="I2369" i="10"/>
  <c r="C1679" i="10"/>
  <c r="K1679" i="10" s="1"/>
  <c r="J1763" i="10"/>
  <c r="D1763" i="10"/>
  <c r="I727" i="10"/>
  <c r="I1629" i="10"/>
  <c r="C1629" i="10"/>
  <c r="K1629" i="10" s="1"/>
  <c r="C2575" i="10"/>
  <c r="K2575" i="10" s="1"/>
  <c r="I636" i="10"/>
  <c r="C1966" i="10"/>
  <c r="K1966" i="10" s="1"/>
  <c r="I1966" i="10"/>
  <c r="I2039" i="10"/>
  <c r="C528" i="10"/>
  <c r="K528" i="10" s="1"/>
  <c r="I528" i="10"/>
  <c r="I1752" i="10"/>
  <c r="C1752" i="10"/>
  <c r="K1752" i="10" s="1"/>
  <c r="C2152" i="10"/>
  <c r="K2152" i="10" s="1"/>
  <c r="I2152" i="10"/>
  <c r="I349" i="10"/>
  <c r="C1105" i="10"/>
  <c r="K1105" i="10" s="1"/>
  <c r="C2228" i="10"/>
  <c r="K2228" i="10" s="1"/>
  <c r="C687" i="10"/>
  <c r="K687" i="10" s="1"/>
  <c r="I1268" i="10"/>
  <c r="D359" i="10"/>
  <c r="J359" i="10"/>
  <c r="C1005" i="10"/>
  <c r="K1005" i="10" s="1"/>
  <c r="C1843" i="10"/>
  <c r="K1843" i="10" s="1"/>
  <c r="D662" i="10"/>
  <c r="J662" i="10"/>
  <c r="D1937" i="10"/>
  <c r="J1937" i="10"/>
  <c r="C2034" i="10"/>
  <c r="K2034" i="10" s="1"/>
  <c r="J872" i="10"/>
  <c r="D872" i="10"/>
  <c r="D1769" i="10"/>
  <c r="J1769" i="10"/>
  <c r="I968" i="10"/>
  <c r="I630" i="10"/>
  <c r="J1262" i="10"/>
  <c r="D1262" i="10"/>
  <c r="I1173" i="10"/>
  <c r="C1173" i="10"/>
  <c r="K1173" i="10" s="1"/>
  <c r="I1233" i="10"/>
  <c r="C1947" i="10"/>
  <c r="K1947" i="10" s="1"/>
  <c r="C2646" i="10"/>
  <c r="K2646" i="10" s="1"/>
  <c r="D1662" i="10"/>
  <c r="J1662" i="10"/>
  <c r="I2571" i="10"/>
  <c r="C2292" i="10"/>
  <c r="K2292" i="10" s="1"/>
  <c r="I2292" i="10"/>
  <c r="I2277" i="10"/>
  <c r="I2433" i="10"/>
  <c r="J972" i="10"/>
  <c r="D972" i="10"/>
  <c r="C2304" i="10"/>
  <c r="K2304" i="10" s="1"/>
  <c r="I833" i="10"/>
  <c r="I73" i="10"/>
  <c r="C73" i="10"/>
  <c r="K73" i="10" s="1"/>
  <c r="C991" i="10"/>
  <c r="K991" i="10" s="1"/>
  <c r="C2770" i="10"/>
  <c r="K2770" i="10" s="1"/>
  <c r="I2770" i="10"/>
  <c r="C2731" i="10"/>
  <c r="K2731" i="10" s="1"/>
  <c r="I2731" i="10"/>
  <c r="C638" i="10"/>
  <c r="K638" i="10" s="1"/>
  <c r="I638" i="10"/>
  <c r="I2577" i="10"/>
  <c r="C259" i="10"/>
  <c r="K259" i="10" s="1"/>
  <c r="I2673" i="10"/>
  <c r="C2673" i="10"/>
  <c r="K2673" i="10" s="1"/>
  <c r="C2159" i="10"/>
  <c r="K2159" i="10" s="1"/>
  <c r="I136" i="10"/>
  <c r="I2539" i="10"/>
  <c r="I2127" i="10"/>
  <c r="C428" i="10"/>
  <c r="K428" i="10" s="1"/>
  <c r="C337" i="10"/>
  <c r="K337" i="10" s="1"/>
  <c r="I173" i="10"/>
  <c r="C173" i="10"/>
  <c r="K173" i="10" s="1"/>
  <c r="I1990" i="10"/>
  <c r="J2047" i="10"/>
  <c r="D2047" i="10"/>
  <c r="D2646" i="10"/>
  <c r="J2646" i="10"/>
  <c r="C2225" i="10"/>
  <c r="K2225" i="10" s="1"/>
  <c r="I1867" i="10"/>
  <c r="C1867" i="10"/>
  <c r="K1867" i="10" s="1"/>
  <c r="C904" i="10"/>
  <c r="K904" i="10" s="1"/>
  <c r="C279" i="10"/>
  <c r="K279" i="10" s="1"/>
  <c r="I571" i="10"/>
  <c r="C138" i="10"/>
  <c r="K138" i="10" s="1"/>
  <c r="I138" i="10"/>
  <c r="C2205" i="10"/>
  <c r="K2205" i="10" s="1"/>
  <c r="I2205" i="10"/>
  <c r="J2172" i="10"/>
  <c r="D2172" i="10"/>
  <c r="I1542" i="10"/>
  <c r="C2054" i="10"/>
  <c r="K2054" i="10" s="1"/>
  <c r="I190" i="10"/>
  <c r="C2734" i="10"/>
  <c r="K2734" i="10" s="1"/>
  <c r="C1617" i="10"/>
  <c r="K1617" i="10" s="1"/>
  <c r="D2704" i="10"/>
  <c r="J2704" i="10"/>
  <c r="D440" i="10"/>
  <c r="J440" i="10"/>
  <c r="I1653" i="10"/>
  <c r="J1856" i="10"/>
  <c r="D1856" i="10"/>
  <c r="D1147" i="10"/>
  <c r="J1147" i="10"/>
  <c r="C150" i="10"/>
  <c r="K150" i="10" s="1"/>
  <c r="C2087" i="10"/>
  <c r="K2087" i="10" s="1"/>
  <c r="I2260" i="10"/>
  <c r="C2260" i="10"/>
  <c r="K2260" i="10" s="1"/>
  <c r="C2359" i="10"/>
  <c r="K2359" i="10" s="1"/>
  <c r="C2076" i="10"/>
  <c r="K2076" i="10" s="1"/>
  <c r="I2076" i="10"/>
  <c r="C828" i="10"/>
  <c r="K828" i="10" s="1"/>
  <c r="J769" i="10"/>
  <c r="D769" i="10"/>
  <c r="C1369" i="10"/>
  <c r="K1369" i="10" s="1"/>
  <c r="I1369" i="10"/>
  <c r="D316" i="10"/>
  <c r="J316" i="10"/>
  <c r="C216" i="10"/>
  <c r="K216" i="10" s="1"/>
  <c r="I216" i="10"/>
  <c r="C860" i="10"/>
  <c r="K860" i="10" s="1"/>
  <c r="I860" i="10"/>
  <c r="C344" i="10"/>
  <c r="K344" i="10" s="1"/>
  <c r="I344" i="10"/>
  <c r="D466" i="10"/>
  <c r="J466" i="10"/>
  <c r="I1236" i="10"/>
  <c r="C1572" i="10"/>
  <c r="K1572" i="10" s="1"/>
  <c r="J247" i="10"/>
  <c r="D247" i="10"/>
  <c r="D1559" i="10"/>
  <c r="J1559" i="10"/>
  <c r="D1234" i="10"/>
  <c r="J1234" i="10"/>
  <c r="C1234" i="10"/>
  <c r="K1234" i="10" s="1"/>
  <c r="I1234" i="10"/>
  <c r="J2062" i="10"/>
  <c r="D2062" i="10"/>
  <c r="J178" i="10"/>
  <c r="D178" i="10"/>
  <c r="I671" i="10"/>
  <c r="D446" i="10"/>
  <c r="J446" i="10"/>
  <c r="J928" i="10"/>
  <c r="D928" i="10"/>
  <c r="D543" i="10"/>
  <c r="J543" i="10"/>
  <c r="I765" i="10"/>
  <c r="C1563" i="10"/>
  <c r="K1563" i="10" s="1"/>
  <c r="C355" i="10"/>
  <c r="K355" i="10" s="1"/>
  <c r="J1016" i="10"/>
  <c r="D1016" i="10"/>
  <c r="D1466" i="10"/>
  <c r="J1466" i="10"/>
  <c r="I776" i="10"/>
  <c r="C776" i="10"/>
  <c r="K776" i="10" s="1"/>
  <c r="C2466" i="10"/>
  <c r="K2466" i="10" s="1"/>
  <c r="I426" i="10"/>
  <c r="C426" i="10"/>
  <c r="K426" i="10" s="1"/>
  <c r="D1250" i="10"/>
  <c r="J1250" i="10"/>
  <c r="J2675" i="10"/>
  <c r="D2675" i="10"/>
  <c r="I2738" i="10"/>
  <c r="C2738" i="10"/>
  <c r="K2738" i="10" s="1"/>
  <c r="C2356" i="10"/>
  <c r="K2356" i="10" s="1"/>
  <c r="I533" i="10"/>
  <c r="J2678" i="10"/>
  <c r="D2678" i="10"/>
  <c r="L2678" i="10" s="1" a="1"/>
  <c r="L2678" i="10" s="1"/>
  <c r="C1305" i="10"/>
  <c r="K1305" i="10" s="1"/>
  <c r="C2270" i="10"/>
  <c r="K2270" i="10" s="1"/>
  <c r="I2270" i="10"/>
  <c r="I1573" i="10"/>
  <c r="C1573" i="10"/>
  <c r="K1573" i="10" s="1"/>
  <c r="D2562" i="10"/>
  <c r="L2562" i="10" s="1" a="1"/>
  <c r="L2562" i="10" s="1"/>
  <c r="J2562" i="10"/>
  <c r="I1048" i="10"/>
  <c r="C1048" i="10"/>
  <c r="K1048" i="10" s="1"/>
  <c r="C605" i="10"/>
  <c r="K605" i="10" s="1"/>
  <c r="I605" i="10"/>
  <c r="C1570" i="10"/>
  <c r="K1570" i="10" s="1"/>
  <c r="I1570" i="10"/>
  <c r="C1717" i="10"/>
  <c r="K1717" i="10" s="1"/>
  <c r="C966" i="10"/>
  <c r="K966" i="10" s="1"/>
  <c r="D1047" i="10"/>
  <c r="J1047" i="10"/>
  <c r="D2340" i="10"/>
  <c r="J2340" i="10"/>
  <c r="C437" i="10"/>
  <c r="K437" i="10" s="1"/>
  <c r="I437" i="10"/>
  <c r="I1590" i="10"/>
  <c r="I774" i="10"/>
  <c r="C2546" i="10"/>
  <c r="K2546" i="10" s="1"/>
  <c r="C2017" i="10"/>
  <c r="K2017" i="10" s="1"/>
  <c r="J1163" i="10"/>
  <c r="D1163" i="10"/>
  <c r="C1275" i="10"/>
  <c r="K1275" i="10" s="1"/>
  <c r="C1525" i="10"/>
  <c r="K1525" i="10" s="1"/>
  <c r="C2391" i="10"/>
  <c r="K2391" i="10" s="1"/>
  <c r="I2032" i="10"/>
  <c r="C2032" i="10"/>
  <c r="K2032" i="10" s="1"/>
  <c r="C162" i="10"/>
  <c r="K162" i="10" s="1"/>
  <c r="I162" i="10"/>
  <c r="I2742" i="10"/>
  <c r="C1117" i="10"/>
  <c r="K1117" i="10" s="1"/>
  <c r="I1117" i="10"/>
  <c r="I1852" i="10"/>
  <c r="C1852" i="10"/>
  <c r="K1852" i="10" s="1"/>
  <c r="I1642" i="10"/>
  <c r="I1627" i="10"/>
  <c r="I274" i="10"/>
  <c r="I877" i="10"/>
  <c r="C2347" i="10"/>
  <c r="K2347" i="10" s="1"/>
  <c r="J369" i="10"/>
  <c r="D369" i="10"/>
  <c r="I1968" i="10"/>
  <c r="J1156" i="10"/>
  <c r="D1156" i="10"/>
  <c r="C2105" i="10"/>
  <c r="K2105" i="10" s="1"/>
  <c r="C775" i="10"/>
  <c r="K775" i="10" s="1"/>
  <c r="C752" i="10"/>
  <c r="K752" i="10" s="1"/>
  <c r="I752" i="10"/>
  <c r="D1225" i="10"/>
  <c r="J1225" i="10"/>
  <c r="C1487" i="10"/>
  <c r="K1487" i="10" s="1"/>
  <c r="I258" i="10"/>
  <c r="I1760" i="10"/>
  <c r="C340" i="10"/>
  <c r="K340" i="10" s="1"/>
  <c r="D2359" i="10"/>
  <c r="J2359" i="10"/>
  <c r="D1728" i="10"/>
  <c r="J1728" i="10"/>
  <c r="D1472" i="10"/>
  <c r="J1472" i="10"/>
  <c r="C1205" i="10"/>
  <c r="K1205" i="10" s="1"/>
  <c r="C705" i="10"/>
  <c r="K705" i="10" s="1"/>
  <c r="D1251" i="10"/>
  <c r="J1251" i="10"/>
  <c r="I1989" i="10"/>
  <c r="C1989" i="10"/>
  <c r="K1989" i="10" s="1"/>
  <c r="C1266" i="10"/>
  <c r="K1266" i="10" s="1"/>
  <c r="I2790" i="10"/>
  <c r="C1737" i="10"/>
  <c r="K1737" i="10" s="1"/>
  <c r="J1331" i="10"/>
  <c r="D1331" i="10"/>
  <c r="I2171" i="10"/>
  <c r="C591" i="10"/>
  <c r="K591" i="10" s="1"/>
  <c r="C260" i="10"/>
  <c r="K260" i="10" s="1"/>
  <c r="I260" i="10"/>
  <c r="C1972" i="10"/>
  <c r="K1972" i="10" s="1"/>
  <c r="I1972" i="10"/>
  <c r="C1378" i="10"/>
  <c r="K1378" i="10" s="1"/>
  <c r="D843" i="10"/>
  <c r="J843" i="10"/>
  <c r="C846" i="10"/>
  <c r="K846" i="10" s="1"/>
  <c r="I427" i="10"/>
  <c r="I2330" i="10"/>
  <c r="J1155" i="10"/>
  <c r="D1155" i="10"/>
  <c r="I1368" i="10"/>
  <c r="C859" i="10"/>
  <c r="K859" i="10" s="1"/>
  <c r="J2269" i="10"/>
  <c r="D2269" i="10"/>
  <c r="C1605" i="10"/>
  <c r="K1605" i="10" s="1"/>
  <c r="I145" i="10"/>
  <c r="I1274" i="10"/>
  <c r="I1277" i="10"/>
  <c r="J1587" i="10"/>
  <c r="D1587" i="10"/>
  <c r="D1650" i="10"/>
  <c r="J1650" i="10"/>
  <c r="I1948" i="10"/>
  <c r="I2668" i="10"/>
  <c r="D2192" i="10"/>
  <c r="J2192" i="10"/>
  <c r="J134" i="10"/>
  <c r="D134" i="10"/>
  <c r="D1362" i="10"/>
  <c r="J1362" i="10"/>
  <c r="I57" i="10"/>
  <c r="C57" i="10"/>
  <c r="K57" i="10" s="1"/>
  <c r="C962" i="10"/>
  <c r="K962" i="10" s="1"/>
  <c r="I2774" i="10"/>
  <c r="I1389" i="10"/>
  <c r="C1389" i="10"/>
  <c r="K1389" i="10" s="1"/>
  <c r="J575" i="10"/>
  <c r="D575" i="10"/>
  <c r="C2634" i="10"/>
  <c r="K2634" i="10" s="1"/>
  <c r="C2192" i="10"/>
  <c r="K2192" i="10" s="1"/>
  <c r="I1349" i="10"/>
  <c r="C2672" i="10"/>
  <c r="K2672" i="10" s="1"/>
  <c r="I2773" i="10"/>
  <c r="C2773" i="10"/>
  <c r="K2773" i="10" s="1"/>
  <c r="C1252" i="10"/>
  <c r="K1252" i="10" s="1"/>
  <c r="I1252" i="10"/>
  <c r="C392" i="10"/>
  <c r="K392" i="10" s="1"/>
  <c r="I1777" i="10"/>
  <c r="J892" i="10"/>
  <c r="D892" i="10"/>
  <c r="I2753" i="10"/>
  <c r="D1054" i="10"/>
  <c r="J1054" i="10"/>
  <c r="I2635" i="10"/>
  <c r="D1734" i="10"/>
  <c r="J1734" i="10"/>
  <c r="C1228" i="10"/>
  <c r="K1228" i="10" s="1"/>
  <c r="C2440" i="10"/>
  <c r="K2440" i="10" s="1"/>
  <c r="I2057" i="10"/>
  <c r="C2057" i="10"/>
  <c r="K2057" i="10" s="1"/>
  <c r="I2632" i="10"/>
  <c r="C2632" i="10"/>
  <c r="K2632" i="10" s="1"/>
  <c r="C2587" i="10"/>
  <c r="K2587" i="10" s="1"/>
  <c r="I2587" i="10"/>
  <c r="C1928" i="10"/>
  <c r="K1928" i="10" s="1"/>
  <c r="I1928" i="10"/>
  <c r="C2256" i="10"/>
  <c r="K2256" i="10" s="1"/>
  <c r="D825" i="10"/>
  <c r="J825" i="10"/>
  <c r="D166" i="10"/>
  <c r="J166" i="10"/>
  <c r="C837" i="10"/>
  <c r="K837" i="10" s="1"/>
  <c r="D2050" i="10"/>
  <c r="J2050" i="10"/>
  <c r="C1946" i="10"/>
  <c r="K1946" i="10" s="1"/>
  <c r="I1946" i="10"/>
  <c r="I1027" i="10"/>
  <c r="C1738" i="10"/>
  <c r="K1738" i="10" s="1"/>
  <c r="I1738" i="10"/>
  <c r="D34" i="10"/>
  <c r="J34" i="10"/>
  <c r="C1731" i="10"/>
  <c r="K1731" i="10" s="1"/>
  <c r="C2504" i="10"/>
  <c r="K2504" i="10" s="1"/>
  <c r="J1140" i="10"/>
  <c r="D1140" i="10"/>
  <c r="J128" i="10"/>
  <c r="D128" i="10"/>
  <c r="D787" i="10"/>
  <c r="J787" i="10"/>
  <c r="J1551" i="10"/>
  <c r="D1551" i="10"/>
  <c r="C1916" i="10"/>
  <c r="K1916" i="10" s="1"/>
  <c r="I436" i="10"/>
  <c r="C1825" i="10"/>
  <c r="K1825" i="10" s="1"/>
  <c r="J346" i="10"/>
  <c r="D346" i="10"/>
  <c r="D2288" i="10"/>
  <c r="J2288" i="10"/>
  <c r="D946" i="10"/>
  <c r="J946" i="10"/>
  <c r="D2066" i="10"/>
  <c r="J2066" i="10"/>
  <c r="C125" i="10"/>
  <c r="K125" i="10" s="1"/>
  <c r="C475" i="10"/>
  <c r="K475" i="10" s="1"/>
  <c r="D847" i="10"/>
  <c r="J847" i="10"/>
  <c r="I2760" i="10"/>
  <c r="I2276" i="10"/>
  <c r="C2276" i="10"/>
  <c r="K2276" i="10" s="1"/>
  <c r="D1675" i="10"/>
  <c r="J1675" i="10"/>
  <c r="C1054" i="10"/>
  <c r="K1054" i="10" s="1"/>
  <c r="I1341" i="10"/>
  <c r="C1341" i="10"/>
  <c r="K1341" i="10" s="1"/>
  <c r="J659" i="10"/>
  <c r="D659" i="10"/>
  <c r="J991" i="10"/>
  <c r="D991" i="10"/>
  <c r="C1766" i="10"/>
  <c r="K1766" i="10" s="1"/>
  <c r="D2056" i="10"/>
  <c r="J2056" i="10"/>
  <c r="D1950" i="10"/>
  <c r="J1950" i="10"/>
  <c r="C1392" i="10"/>
  <c r="K1392" i="10" s="1"/>
  <c r="I2641" i="10"/>
  <c r="C2641" i="10"/>
  <c r="K2641" i="10" s="1"/>
  <c r="C1587" i="10"/>
  <c r="K1587" i="10" s="1"/>
  <c r="C2548" i="10"/>
  <c r="K2548" i="10" s="1"/>
  <c r="I2548" i="10"/>
  <c r="I226" i="10"/>
  <c r="C226" i="10"/>
  <c r="K226" i="10" s="1"/>
  <c r="I568" i="10"/>
  <c r="C1056" i="10"/>
  <c r="K1056" i="10" s="1"/>
  <c r="C1091" i="10"/>
  <c r="K1091" i="10" s="1"/>
  <c r="C879" i="10"/>
  <c r="K879" i="10" s="1"/>
  <c r="I879" i="10"/>
  <c r="I1390" i="10"/>
  <c r="C770" i="10"/>
  <c r="K770" i="10" s="1"/>
  <c r="I770" i="10"/>
  <c r="J1340" i="10"/>
  <c r="D1340" i="10"/>
  <c r="J191" i="10"/>
  <c r="D191" i="10"/>
  <c r="C2216" i="10"/>
  <c r="K2216" i="10" s="1"/>
  <c r="D563" i="10"/>
  <c r="J563" i="10"/>
  <c r="C954" i="10"/>
  <c r="K954" i="10" s="1"/>
  <c r="I2745" i="10"/>
  <c r="C1116" i="10"/>
  <c r="K1116" i="10" s="1"/>
  <c r="I2535" i="10"/>
  <c r="C2535" i="10"/>
  <c r="K2535" i="10" s="1"/>
  <c r="D1692" i="10"/>
  <c r="J1692" i="10"/>
  <c r="D2663" i="10"/>
  <c r="J2663" i="10"/>
  <c r="C2362" i="10"/>
  <c r="K2362" i="10" s="1"/>
  <c r="D1643" i="10"/>
  <c r="J1643" i="10"/>
  <c r="I489" i="10"/>
  <c r="C489" i="10"/>
  <c r="K489" i="10" s="1"/>
  <c r="I1132" i="10"/>
  <c r="C1451" i="10"/>
  <c r="K1451" i="10" s="1"/>
  <c r="C2592" i="10"/>
  <c r="K2592" i="10" s="1"/>
  <c r="I2592" i="10"/>
  <c r="J2650" i="10"/>
  <c r="D2650" i="10"/>
  <c r="L2650" i="10" s="1" a="1"/>
  <c r="L2650" i="10" s="1"/>
  <c r="J588" i="10"/>
  <c r="D588" i="10"/>
  <c r="D954" i="10"/>
  <c r="J954" i="10"/>
  <c r="I1926" i="10"/>
  <c r="C1926" i="10"/>
  <c r="K1926" i="10" s="1"/>
  <c r="J55" i="10"/>
  <c r="D55" i="10"/>
  <c r="D2443" i="10"/>
  <c r="J2443" i="10"/>
  <c r="C128" i="10"/>
  <c r="K128" i="10" s="1"/>
  <c r="D628" i="10"/>
  <c r="J628" i="10"/>
  <c r="C1188" i="10"/>
  <c r="K1188" i="10" s="1"/>
  <c r="I1833" i="10"/>
  <c r="I1535" i="10"/>
  <c r="C1535" i="10"/>
  <c r="K1535" i="10" s="1"/>
  <c r="I2467" i="10"/>
  <c r="C2467" i="10"/>
  <c r="K2467" i="10" s="1"/>
  <c r="C928" i="10"/>
  <c r="K928" i="10" s="1"/>
  <c r="I928" i="10"/>
  <c r="D2428" i="10"/>
  <c r="J2428" i="10"/>
  <c r="C1246" i="10"/>
  <c r="K1246" i="10" s="1"/>
  <c r="J1940" i="10"/>
  <c r="D1940" i="10"/>
  <c r="C1756" i="10"/>
  <c r="K1756" i="10" s="1"/>
  <c r="I1756" i="10"/>
  <c r="C1670" i="10"/>
  <c r="K1670" i="10" s="1"/>
  <c r="I1670" i="10"/>
  <c r="C817" i="10"/>
  <c r="K817" i="10" s="1"/>
  <c r="I2176" i="10"/>
  <c r="C2176" i="10"/>
  <c r="K2176" i="10" s="1"/>
  <c r="D2737" i="10"/>
  <c r="J2737" i="10"/>
  <c r="J2063" i="10"/>
  <c r="D2063" i="10"/>
  <c r="D2362" i="10"/>
  <c r="J2362" i="10"/>
  <c r="I2558" i="10"/>
  <c r="D1869" i="10"/>
  <c r="J1869" i="10"/>
  <c r="I874" i="10"/>
  <c r="D1578" i="10"/>
  <c r="J1578" i="10"/>
  <c r="C951" i="10"/>
  <c r="K951" i="10" s="1"/>
  <c r="J47" i="10"/>
  <c r="D47" i="10"/>
  <c r="C1934" i="10"/>
  <c r="K1934" i="10" s="1"/>
  <c r="I961" i="10"/>
  <c r="J163" i="10"/>
  <c r="D163" i="10"/>
  <c r="J2163" i="10"/>
  <c r="D2163" i="10"/>
  <c r="I227" i="10"/>
  <c r="C1250" i="10"/>
  <c r="K1250" i="10" s="1"/>
  <c r="I1568" i="10"/>
  <c r="C1243" i="10"/>
  <c r="K1243" i="10" s="1"/>
  <c r="I1243" i="10"/>
  <c r="I1153" i="10"/>
  <c r="I389" i="10"/>
  <c r="C389" i="10"/>
  <c r="K389" i="10" s="1"/>
  <c r="D1656" i="10"/>
  <c r="J1656" i="10"/>
  <c r="C863" i="10"/>
  <c r="K863" i="10" s="1"/>
  <c r="I863" i="10"/>
  <c r="C1162" i="10"/>
  <c r="K1162" i="10" s="1"/>
  <c r="D2040" i="10"/>
  <c r="J2040" i="10"/>
  <c r="D1672" i="10"/>
  <c r="J1672" i="10"/>
  <c r="D37" i="10"/>
  <c r="J37" i="10"/>
  <c r="I1360" i="10"/>
  <c r="C1360" i="10"/>
  <c r="K1360" i="10" s="1"/>
  <c r="C2275" i="10"/>
  <c r="K2275" i="10" s="1"/>
  <c r="J804" i="10"/>
  <c r="D804" i="10"/>
  <c r="C416" i="10"/>
  <c r="K416" i="10" s="1"/>
  <c r="D1525" i="10"/>
  <c r="J1525" i="10"/>
  <c r="C178" i="10"/>
  <c r="K178" i="10" s="1"/>
  <c r="I2430" i="10"/>
  <c r="I1130" i="10"/>
  <c r="D2387" i="10"/>
  <c r="J2387" i="10"/>
  <c r="I2333" i="10"/>
  <c r="C1647" i="10"/>
  <c r="K1647" i="10" s="1"/>
  <c r="I1565" i="10"/>
  <c r="I2068" i="10"/>
  <c r="I641" i="10"/>
  <c r="C641" i="10"/>
  <c r="K641" i="10" s="1"/>
  <c r="D1725" i="10"/>
  <c r="J1725" i="10"/>
  <c r="D2572" i="10"/>
  <c r="J2572" i="10"/>
  <c r="D2043" i="10"/>
  <c r="J2043" i="10"/>
  <c r="I1935" i="10"/>
  <c r="C1935" i="10"/>
  <c r="K1935" i="10" s="1"/>
  <c r="C2104" i="10"/>
  <c r="K2104" i="10" s="1"/>
  <c r="C2255" i="10"/>
  <c r="K2255" i="10" s="1"/>
  <c r="D1955" i="10"/>
  <c r="J1955" i="10"/>
  <c r="J978" i="10"/>
  <c r="D978" i="10"/>
  <c r="D643" i="10"/>
  <c r="J643" i="10"/>
  <c r="C2016" i="10"/>
  <c r="K2016" i="10" s="1"/>
  <c r="C1366" i="10"/>
  <c r="K1366" i="10" s="1"/>
  <c r="I358" i="10"/>
  <c r="D150" i="10"/>
  <c r="J150" i="10"/>
  <c r="C678" i="10"/>
  <c r="K678" i="10" s="1"/>
  <c r="J246" i="10"/>
  <c r="D246" i="10"/>
  <c r="I1764" i="10"/>
  <c r="C1764" i="10"/>
  <c r="K1764" i="10" s="1"/>
  <c r="I2290" i="10"/>
  <c r="C278" i="10"/>
  <c r="K278" i="10" s="1"/>
  <c r="I278" i="10"/>
  <c r="D2556" i="10"/>
  <c r="J2556" i="10"/>
  <c r="C54" i="10"/>
  <c r="K54" i="10" s="1"/>
  <c r="C947" i="10"/>
  <c r="K947" i="10" s="1"/>
  <c r="C2756" i="10"/>
  <c r="K2756" i="10" s="1"/>
  <c r="C1534" i="10"/>
  <c r="K1534" i="10" s="1"/>
  <c r="D2391" i="10"/>
  <c r="J2391" i="10"/>
  <c r="C587" i="10"/>
  <c r="K587" i="10" s="1"/>
  <c r="C689" i="10"/>
  <c r="K689" i="10" s="1"/>
  <c r="I689" i="10"/>
  <c r="C388" i="10"/>
  <c r="K388" i="10" s="1"/>
  <c r="C459" i="10"/>
  <c r="K459" i="10" s="1"/>
  <c r="I459" i="10"/>
  <c r="C2043" i="10"/>
  <c r="K2043" i="10" s="1"/>
  <c r="C192" i="10"/>
  <c r="K192" i="10" s="1"/>
  <c r="C1488" i="10"/>
  <c r="K1488" i="10" s="1"/>
  <c r="C2156" i="10"/>
  <c r="K2156" i="10" s="1"/>
  <c r="C734" i="10"/>
  <c r="K734" i="10" s="1"/>
  <c r="D675" i="10"/>
  <c r="J675" i="10"/>
  <c r="C743" i="10"/>
  <c r="K743" i="10" s="1"/>
  <c r="I743" i="10"/>
  <c r="I348" i="10"/>
  <c r="C348" i="10"/>
  <c r="K348" i="10" s="1"/>
  <c r="J1375" i="10"/>
  <c r="D1375" i="10"/>
  <c r="C64" i="10"/>
  <c r="K64" i="10" s="1"/>
  <c r="I64" i="10"/>
  <c r="D1391" i="10"/>
  <c r="J1391" i="10"/>
  <c r="C1472" i="10"/>
  <c r="K1472" i="10" s="1"/>
  <c r="I1189" i="10"/>
  <c r="C1189" i="10"/>
  <c r="K1189" i="10" s="1"/>
  <c r="C1904" i="10"/>
  <c r="K1904" i="10" s="1"/>
  <c r="I1904" i="10"/>
  <c r="J2637" i="10"/>
  <c r="D2637" i="10"/>
  <c r="C1255" i="10"/>
  <c r="K1255" i="10" s="1"/>
  <c r="C1032" i="10"/>
  <c r="K1032" i="10" s="1"/>
  <c r="I1032" i="10"/>
  <c r="C763" i="10"/>
  <c r="K763" i="10" s="1"/>
  <c r="I1235" i="10"/>
  <c r="I58" i="10"/>
  <c r="C1225" i="10"/>
  <c r="K1225" i="10" s="1"/>
  <c r="I1225" i="10"/>
  <c r="D1425" i="10"/>
  <c r="J1425" i="10"/>
  <c r="J1878" i="10"/>
  <c r="D1878" i="10"/>
  <c r="J2462" i="10"/>
  <c r="D2462" i="10"/>
  <c r="I1768" i="10"/>
  <c r="C2134" i="10"/>
  <c r="K2134" i="10" s="1"/>
  <c r="C487" i="10"/>
  <c r="K487" i="10" s="1"/>
  <c r="I842" i="10"/>
  <c r="C934" i="10"/>
  <c r="K934" i="10" s="1"/>
  <c r="D2463" i="10"/>
  <c r="J2463" i="10"/>
  <c r="J559" i="10"/>
  <c r="D559" i="10"/>
  <c r="C341" i="10"/>
  <c r="K341" i="10" s="1"/>
  <c r="I341" i="10"/>
  <c r="C1355" i="10"/>
  <c r="K1355" i="10" s="1"/>
  <c r="I245" i="10"/>
  <c r="J46" i="10"/>
  <c r="D46" i="10"/>
  <c r="I839" i="10"/>
  <c r="C1143" i="10"/>
  <c r="K1143" i="10" s="1"/>
  <c r="C1464" i="10"/>
  <c r="K1464" i="10" s="1"/>
  <c r="I1464" i="10"/>
  <c r="C463" i="10"/>
  <c r="K463" i="10" s="1"/>
  <c r="C576" i="10"/>
  <c r="K576" i="10" s="1"/>
  <c r="I576" i="10"/>
  <c r="C269" i="10"/>
  <c r="K269" i="10" s="1"/>
  <c r="I269" i="10"/>
  <c r="J478" i="10"/>
  <c r="D478" i="10"/>
  <c r="I2658" i="10"/>
  <c r="I2665" i="10"/>
  <c r="D1531" i="10"/>
  <c r="J1531" i="10"/>
  <c r="C1746" i="10"/>
  <c r="K1746" i="10" s="1"/>
  <c r="C2704" i="10"/>
  <c r="K2704" i="10" s="1"/>
  <c r="D225" i="10"/>
  <c r="J225" i="10"/>
  <c r="C1634" i="10"/>
  <c r="K1634" i="10" s="1"/>
  <c r="I948" i="10"/>
  <c r="C948" i="10"/>
  <c r="K948" i="10" s="1"/>
  <c r="I171" i="10"/>
  <c r="C1791" i="10"/>
  <c r="K1791" i="10" s="1"/>
  <c r="J1363" i="10"/>
  <c r="D1363" i="10"/>
  <c r="C604" i="10"/>
  <c r="K604" i="10" s="1"/>
  <c r="I604" i="10"/>
  <c r="I657" i="10"/>
  <c r="C657" i="10"/>
  <c r="K657" i="10" s="1"/>
  <c r="I352" i="10"/>
  <c r="C352" i="10"/>
  <c r="K352" i="10" s="1"/>
  <c r="I742" i="10"/>
  <c r="C1232" i="10"/>
  <c r="K1232" i="10" s="1"/>
  <c r="I1232" i="10"/>
  <c r="J2654" i="10"/>
  <c r="D2654" i="10"/>
  <c r="L2654" i="10" s="1" a="1"/>
  <c r="L2654" i="10" s="1"/>
  <c r="I1439" i="10"/>
  <c r="D1354" i="10"/>
  <c r="J1354" i="10"/>
  <c r="D88" i="10"/>
  <c r="J88" i="10"/>
  <c r="I2557" i="10"/>
  <c r="C2557" i="10"/>
  <c r="K2557" i="10" s="1"/>
  <c r="D1443" i="10"/>
  <c r="J1443" i="10"/>
  <c r="I1733" i="10"/>
  <c r="C2387" i="10"/>
  <c r="K2387" i="10" s="1"/>
  <c r="D2131" i="10"/>
  <c r="J2131" i="10"/>
  <c r="C2659" i="10"/>
  <c r="K2659" i="10" s="1"/>
  <c r="C2272" i="10"/>
  <c r="K2272" i="10" s="1"/>
  <c r="C2678" i="10"/>
  <c r="K2678" i="10" s="1"/>
  <c r="I2189" i="10"/>
  <c r="C2189" i="10"/>
  <c r="K2189" i="10" s="1"/>
  <c r="I2677" i="10"/>
  <c r="C287" i="10"/>
  <c r="K287" i="10" s="1"/>
  <c r="J1934" i="10"/>
  <c r="D1934" i="10"/>
  <c r="C250" i="10"/>
  <c r="K250" i="10" s="1"/>
  <c r="I152" i="10"/>
  <c r="C152" i="10"/>
  <c r="K152" i="10" s="1"/>
  <c r="C2591" i="10"/>
  <c r="K2591" i="10" s="1"/>
  <c r="I2164" i="10"/>
  <c r="C2164" i="10"/>
  <c r="K2164" i="10" s="1"/>
  <c r="C134" i="10"/>
  <c r="K134" i="10" s="1"/>
  <c r="D459" i="10"/>
  <c r="J459" i="10"/>
  <c r="C1805" i="10"/>
  <c r="K1805" i="10" s="1"/>
  <c r="I1805" i="10"/>
  <c r="C205" i="10"/>
  <c r="K205" i="10" s="1"/>
  <c r="J1956" i="10"/>
  <c r="D1956" i="10"/>
  <c r="C2492" i="10"/>
  <c r="K2492" i="10" s="1"/>
  <c r="C2475" i="10"/>
  <c r="K2475" i="10" s="1"/>
  <c r="D437" i="10"/>
  <c r="J437" i="10"/>
  <c r="D846" i="10"/>
  <c r="J846" i="10"/>
  <c r="C2031" i="10"/>
  <c r="K2031" i="10" s="1"/>
  <c r="J2091" i="10"/>
  <c r="D2091" i="10"/>
  <c r="I930" i="10"/>
  <c r="C1531" i="10"/>
  <c r="K1531" i="10" s="1"/>
  <c r="D1951" i="10"/>
  <c r="J1951" i="10"/>
  <c r="I235" i="10"/>
  <c r="C235" i="10"/>
  <c r="K235" i="10" s="1"/>
  <c r="C456" i="10"/>
  <c r="K456" i="10" s="1"/>
  <c r="D169" i="10"/>
  <c r="J169" i="10"/>
  <c r="D337" i="10"/>
  <c r="J337" i="10"/>
  <c r="J2369" i="10"/>
  <c r="D2369" i="10"/>
  <c r="J534" i="10"/>
  <c r="D534" i="10"/>
  <c r="C517" i="10"/>
  <c r="K517" i="10" s="1"/>
  <c r="I517" i="10"/>
  <c r="D372" i="10"/>
  <c r="J372" i="10"/>
  <c r="J1072" i="10"/>
  <c r="D1072" i="10"/>
  <c r="I1560" i="10"/>
  <c r="C1560" i="10"/>
  <c r="K1560" i="10" s="1"/>
  <c r="I1544" i="10"/>
  <c r="C1544" i="10"/>
  <c r="K1544" i="10" s="1"/>
  <c r="I153" i="10"/>
  <c r="C1675" i="10"/>
  <c r="K1675" i="10" s="1"/>
  <c r="I1675" i="10"/>
  <c r="I1742" i="10"/>
  <c r="J2137" i="10"/>
  <c r="D2137" i="10"/>
  <c r="C1950" i="10"/>
  <c r="K1950" i="10" s="1"/>
  <c r="I1950" i="10"/>
  <c r="C172" i="10"/>
  <c r="K172" i="10" s="1"/>
  <c r="C2705" i="10"/>
  <c r="K2705" i="10" s="1"/>
  <c r="I270" i="10"/>
  <c r="C270" i="10"/>
  <c r="K270" i="10" s="1"/>
  <c r="I853" i="10"/>
  <c r="C2357" i="10"/>
  <c r="K2357" i="10" s="1"/>
  <c r="I2357" i="10"/>
  <c r="I2067" i="10"/>
  <c r="C2067" i="10"/>
  <c r="K2067" i="10" s="1"/>
  <c r="J1256" i="10"/>
  <c r="D1256" i="10"/>
  <c r="C1555" i="10"/>
  <c r="K1555" i="10" s="1"/>
  <c r="C2062" i="10"/>
  <c r="K2062" i="10" s="1"/>
  <c r="I2062" i="10"/>
  <c r="C1141" i="10"/>
  <c r="K1141" i="10" s="1"/>
  <c r="I1141" i="10"/>
  <c r="C2066" i="10"/>
  <c r="K2066" i="10" s="1"/>
  <c r="I633" i="10"/>
  <c r="I390" i="10"/>
  <c r="D1191" i="10"/>
  <c r="J1191" i="10"/>
  <c r="C728" i="10"/>
  <c r="K728" i="10" s="1"/>
  <c r="D672" i="10"/>
  <c r="J672" i="10"/>
  <c r="C1057" i="10"/>
  <c r="K1057" i="10" s="1"/>
  <c r="I1057" i="10"/>
  <c r="C1905" i="10"/>
  <c r="K1905" i="10" s="1"/>
  <c r="I1905" i="10"/>
  <c r="C2372" i="10"/>
  <c r="K2372" i="10" s="1"/>
  <c r="I30" i="10"/>
  <c r="I76" i="10"/>
  <c r="C76" i="10"/>
  <c r="K76" i="10" s="1"/>
  <c r="I2344" i="10"/>
  <c r="C2344" i="10"/>
  <c r="K2344" i="10" s="1"/>
  <c r="D1687" i="10"/>
  <c r="J1687" i="10"/>
  <c r="I149" i="10"/>
  <c r="I1665" i="10"/>
  <c r="C844" i="10"/>
  <c r="K844" i="10" s="1"/>
  <c r="I844" i="10"/>
  <c r="I2238" i="10"/>
  <c r="C2238" i="10"/>
  <c r="K2238" i="10" s="1"/>
  <c r="C225" i="10"/>
  <c r="K225" i="10" s="1"/>
  <c r="I225" i="10"/>
  <c r="D2028" i="10"/>
  <c r="J2028" i="10"/>
  <c r="D447" i="10"/>
  <c r="J447" i="10"/>
  <c r="C2137" i="10"/>
  <c r="K2137" i="10" s="1"/>
  <c r="D2550" i="10"/>
  <c r="L2550" i="10" s="1" a="1"/>
  <c r="L2550" i="10" s="1"/>
  <c r="J2550" i="10"/>
  <c r="C234" i="10"/>
  <c r="K234" i="10" s="1"/>
  <c r="C2125" i="10"/>
  <c r="K2125" i="10" s="1"/>
  <c r="C431" i="10"/>
  <c r="K431" i="10" s="1"/>
  <c r="C156" i="10"/>
  <c r="K156" i="10" s="1"/>
  <c r="C2379" i="10"/>
  <c r="K2379" i="10" s="1"/>
  <c r="I2379" i="10"/>
  <c r="C2328" i="10"/>
  <c r="K2328" i="10" s="1"/>
  <c r="I2328" i="10"/>
  <c r="I644" i="10"/>
  <c r="C644" i="10"/>
  <c r="K644" i="10" s="1"/>
  <c r="I2058" i="10"/>
  <c r="I2145" i="10"/>
  <c r="J1834" i="10"/>
  <c r="D1834" i="10"/>
  <c r="J854" i="10"/>
  <c r="D854" i="10"/>
  <c r="J734" i="10"/>
  <c r="D734" i="10"/>
  <c r="D1554" i="10"/>
  <c r="J1554" i="10"/>
  <c r="D2587" i="10"/>
  <c r="L2587" i="10" s="1" a="1"/>
  <c r="L2587" i="10" s="1"/>
  <c r="J2587" i="10"/>
  <c r="J1755" i="10"/>
  <c r="D1755" i="10"/>
  <c r="J2316" i="10"/>
  <c r="D2316" i="10"/>
  <c r="C737" i="10"/>
  <c r="K737" i="10" s="1"/>
  <c r="D2743" i="10"/>
  <c r="J2743" i="10"/>
  <c r="J2691" i="10"/>
  <c r="D2691" i="10"/>
  <c r="C1391" i="10"/>
  <c r="K1391" i="10" s="1"/>
  <c r="J2291" i="10"/>
  <c r="D2291" i="10"/>
  <c r="I1065" i="10"/>
  <c r="I2741" i="10"/>
  <c r="C2741" i="10"/>
  <c r="K2741" i="10" s="1"/>
  <c r="C2735" i="10"/>
  <c r="K2735" i="10" s="1"/>
  <c r="I2735" i="10"/>
  <c r="C1156" i="10"/>
  <c r="K1156" i="10" s="1"/>
  <c r="C2305" i="10"/>
  <c r="K2305" i="10" s="1"/>
  <c r="C56" i="10"/>
  <c r="K56" i="10" s="1"/>
  <c r="C2772" i="10"/>
  <c r="K2772" i="10" s="1"/>
  <c r="D2578" i="10"/>
  <c r="L2578" i="10" s="1" a="1"/>
  <c r="L2578" i="10" s="1"/>
  <c r="J2578" i="10"/>
  <c r="C992" i="10"/>
  <c r="K992" i="10" s="1"/>
  <c r="D1987" i="10"/>
  <c r="J1987" i="10"/>
  <c r="C60" i="10"/>
  <c r="K60" i="10" s="1"/>
  <c r="I60" i="10"/>
  <c r="I2660" i="10"/>
  <c r="C2660" i="10"/>
  <c r="K2660" i="10" s="1"/>
  <c r="D1337" i="10"/>
  <c r="J1337" i="10"/>
  <c r="C588" i="10"/>
  <c r="K588" i="10" s="1"/>
  <c r="I2490" i="10"/>
  <c r="C1804" i="10"/>
  <c r="K1804" i="10" s="1"/>
  <c r="C2550" i="10"/>
  <c r="K2550" i="10" s="1"/>
  <c r="I2550" i="10"/>
  <c r="C147" i="10"/>
  <c r="K147" i="10" s="1"/>
  <c r="I147" i="10"/>
  <c r="I1567" i="10"/>
  <c r="C1567" i="10"/>
  <c r="K1567" i="10" s="1"/>
  <c r="I52" i="10"/>
  <c r="C52" i="10"/>
  <c r="K52" i="10" s="1"/>
  <c r="J1150" i="10"/>
  <c r="D1150" i="10"/>
  <c r="D162" i="10"/>
  <c r="J162" i="10"/>
  <c r="C146" i="10"/>
  <c r="K146" i="10" s="1"/>
  <c r="I146" i="10"/>
  <c r="I1129" i="10"/>
  <c r="C1129" i="10"/>
  <c r="K1129" i="10" s="1"/>
  <c r="C466" i="10"/>
  <c r="K466" i="10" s="1"/>
  <c r="I466" i="10"/>
  <c r="D288" i="10"/>
  <c r="J288" i="10"/>
  <c r="C2562" i="10"/>
  <c r="K2562" i="10" s="1"/>
  <c r="I2562" i="10"/>
  <c r="I327" i="10"/>
  <c r="I841" i="10"/>
  <c r="C841" i="10"/>
  <c r="K841" i="10" s="1"/>
  <c r="I1938" i="10"/>
  <c r="C1938" i="10"/>
  <c r="K1938" i="10" s="1"/>
  <c r="C1688" i="10"/>
  <c r="K1688" i="10" s="1"/>
  <c r="I861" i="10"/>
  <c r="J828" i="10"/>
  <c r="D828" i="10"/>
  <c r="D1891" i="10"/>
  <c r="J1891" i="10"/>
  <c r="J388" i="10"/>
  <c r="D388" i="10"/>
  <c r="C1616" i="10"/>
  <c r="K1616" i="10" s="1"/>
  <c r="J1455" i="10"/>
  <c r="D1455" i="10"/>
  <c r="C438" i="10"/>
  <c r="K438" i="10" s="1"/>
  <c r="I438" i="10"/>
  <c r="D2140" i="10"/>
  <c r="J2140" i="10"/>
  <c r="D2747" i="10"/>
  <c r="J2747" i="10"/>
  <c r="I1042" i="10"/>
  <c r="I1267" i="10"/>
  <c r="C1267" i="10"/>
  <c r="K1267" i="10" s="1"/>
  <c r="J2431" i="10"/>
  <c r="D2431" i="10"/>
  <c r="C359" i="10"/>
  <c r="K359" i="10" s="1"/>
  <c r="D1255" i="10"/>
  <c r="J1255" i="10"/>
  <c r="I527" i="10"/>
  <c r="I2777" i="10"/>
  <c r="I2177" i="10"/>
  <c r="J354" i="10"/>
  <c r="D354" i="10"/>
  <c r="C1640" i="10"/>
  <c r="K1640" i="10" s="1"/>
  <c r="I1658" i="10"/>
  <c r="D540" i="10"/>
  <c r="J540" i="10"/>
  <c r="C1979" i="10"/>
  <c r="K1979" i="10" s="1"/>
  <c r="C1834" i="10"/>
  <c r="K1834" i="10" s="1"/>
  <c r="I1834" i="10"/>
  <c r="I1773" i="10"/>
  <c r="C1773" i="10"/>
  <c r="K1773" i="10" s="1"/>
  <c r="I2653" i="10"/>
  <c r="C356" i="10"/>
  <c r="K356" i="10" s="1"/>
  <c r="I758" i="10"/>
  <c r="C116" i="10"/>
  <c r="K116" i="10" s="1"/>
  <c r="C2063" i="10"/>
  <c r="K2063" i="10" s="1"/>
  <c r="D1266" i="10"/>
  <c r="J1266" i="10"/>
  <c r="I2460" i="10"/>
  <c r="C2460" i="10"/>
  <c r="K2460" i="10" s="1"/>
  <c r="I2568" i="10"/>
  <c r="C956" i="10"/>
  <c r="K956" i="10" s="1"/>
  <c r="I2552" i="10"/>
  <c r="C2552" i="10"/>
  <c r="K2552" i="10" s="1"/>
  <c r="J2250" i="10"/>
  <c r="D2250" i="10"/>
  <c r="J140" i="10"/>
  <c r="D140" i="10"/>
  <c r="I2542" i="10"/>
  <c r="C1663" i="10"/>
  <c r="K1663" i="10" s="1"/>
  <c r="J2543" i="10"/>
  <c r="D2543" i="10"/>
  <c r="C755" i="10"/>
  <c r="K755" i="10" s="1"/>
  <c r="I2768" i="10"/>
  <c r="C2537" i="10"/>
  <c r="K2537" i="10" s="1"/>
  <c r="I2749" i="10"/>
  <c r="I1557" i="10"/>
  <c r="I2744" i="10"/>
  <c r="C2744" i="10"/>
  <c r="K2744" i="10" s="1"/>
  <c r="D1954" i="10"/>
  <c r="J1954" i="10"/>
  <c r="C1237" i="10"/>
  <c r="K1237" i="10" s="1"/>
  <c r="I2168" i="10"/>
  <c r="C272" i="10"/>
  <c r="K272" i="10" s="1"/>
  <c r="I538" i="10"/>
  <c r="C538" i="10"/>
  <c r="K538" i="10" s="1"/>
  <c r="I2352" i="10"/>
  <c r="C2352" i="10"/>
  <c r="K2352" i="10" s="1"/>
  <c r="J2351" i="10"/>
  <c r="D2351" i="10"/>
  <c r="I1857" i="10"/>
  <c r="C1857" i="10"/>
  <c r="K1857" i="10" s="1"/>
  <c r="C1932" i="10"/>
  <c r="K1932" i="10" s="1"/>
  <c r="I1932" i="10"/>
  <c r="D2534" i="10"/>
  <c r="L2534" i="10" s="1" a="1"/>
  <c r="L2534" i="10" s="1"/>
  <c r="J2534" i="10"/>
  <c r="I1838" i="10"/>
  <c r="C1838" i="10"/>
  <c r="K1838" i="10" s="1"/>
  <c r="C1669" i="10"/>
  <c r="K1669" i="10" s="1"/>
  <c r="J2128" i="10"/>
  <c r="D2128" i="10"/>
  <c r="C2650" i="10"/>
  <c r="K2650" i="10" s="1"/>
  <c r="I1790" i="10"/>
  <c r="J1716" i="10"/>
  <c r="D1716" i="10"/>
  <c r="I1953" i="10"/>
  <c r="I1071" i="10"/>
  <c r="C2438" i="10"/>
  <c r="K2438" i="10" s="1"/>
  <c r="I2438" i="10"/>
  <c r="C869" i="10"/>
  <c r="K869" i="10" s="1"/>
  <c r="C1459" i="10"/>
  <c r="K1459" i="10" s="1"/>
  <c r="I1326" i="10"/>
  <c r="C1326" i="10"/>
  <c r="K1326" i="10" s="1"/>
  <c r="I1545" i="10"/>
  <c r="C1891" i="10"/>
  <c r="K1891" i="10" s="1"/>
  <c r="C1869" i="10"/>
  <c r="K1869" i="10" s="1"/>
  <c r="J1592" i="10"/>
  <c r="D1592" i="10"/>
  <c r="D2150" i="10"/>
  <c r="J2150" i="10"/>
  <c r="C575" i="10"/>
  <c r="K575" i="10" s="1"/>
  <c r="I575" i="10"/>
  <c r="J237" i="10"/>
  <c r="D237" i="10"/>
  <c r="I167" i="10"/>
  <c r="C167" i="10"/>
  <c r="K167" i="10" s="1"/>
  <c r="D869" i="10"/>
  <c r="J869" i="10"/>
  <c r="C347" i="10"/>
  <c r="K347" i="10" s="1"/>
  <c r="D362" i="10"/>
  <c r="J362" i="10"/>
  <c r="J72" i="10"/>
  <c r="D72" i="10"/>
  <c r="D1151" i="10"/>
  <c r="J1151" i="10"/>
  <c r="D2446" i="10"/>
  <c r="J2446" i="10"/>
  <c r="I473" i="10"/>
  <c r="C473" i="10"/>
  <c r="K473" i="10" s="1"/>
  <c r="D669" i="10"/>
  <c r="J669" i="10"/>
  <c r="C537" i="10"/>
  <c r="K537" i="10" s="1"/>
  <c r="I1239" i="10"/>
  <c r="J1175" i="10"/>
  <c r="D1175" i="10"/>
  <c r="C217" i="10"/>
  <c r="K217" i="10" s="1"/>
  <c r="I217" i="10"/>
  <c r="C1262" i="10"/>
  <c r="K1262" i="10" s="1"/>
  <c r="J725" i="10"/>
  <c r="D725" i="10"/>
  <c r="J1087" i="10"/>
  <c r="D1087" i="10"/>
  <c r="I2560" i="10"/>
  <c r="C2560" i="10"/>
  <c r="K2560" i="10" s="1"/>
  <c r="C1073" i="10"/>
  <c r="K1073" i="10" s="1"/>
  <c r="I1073" i="10"/>
  <c r="C59" i="10"/>
  <c r="K59" i="10" s="1"/>
  <c r="C562" i="10"/>
  <c r="K562" i="10" s="1"/>
  <c r="I562" i="10"/>
  <c r="I1339" i="10"/>
  <c r="C856" i="10"/>
  <c r="K856" i="10" s="1"/>
  <c r="I856" i="10"/>
  <c r="C1575" i="10"/>
  <c r="K1575" i="10" s="1"/>
  <c r="J28" i="10"/>
  <c r="D28" i="10"/>
  <c r="C631" i="10"/>
  <c r="K631" i="10" s="1"/>
  <c r="I631" i="10"/>
  <c r="J1428" i="10"/>
  <c r="D1428" i="10"/>
  <c r="J778" i="10"/>
  <c r="D778" i="10"/>
  <c r="D137" i="10"/>
  <c r="J137" i="10"/>
  <c r="D2434" i="10"/>
  <c r="J2434" i="10"/>
  <c r="C1956" i="10"/>
  <c r="K1956" i="10" s="1"/>
  <c r="I1956" i="10"/>
  <c r="I1058" i="10"/>
  <c r="I2030" i="10"/>
  <c r="D1962" i="10"/>
  <c r="J1962" i="10"/>
  <c r="I460" i="10"/>
  <c r="C460" i="10"/>
  <c r="K460" i="10" s="1"/>
  <c r="C2472" i="10"/>
  <c r="K2472" i="10" s="1"/>
  <c r="C2059" i="10"/>
  <c r="K2059" i="10" s="1"/>
  <c r="D1766" i="10"/>
  <c r="J1766" i="10"/>
  <c r="C2631" i="10"/>
  <c r="K2631" i="10" s="1"/>
  <c r="I1661" i="10"/>
  <c r="D2255" i="10"/>
  <c r="J2255" i="10"/>
  <c r="D188" i="10"/>
  <c r="J188" i="10"/>
  <c r="C488" i="10"/>
  <c r="K488" i="10" s="1"/>
  <c r="C350" i="10"/>
  <c r="K350" i="10" s="1"/>
  <c r="C2450" i="10"/>
  <c r="K2450" i="10" s="1"/>
  <c r="C2240" i="10"/>
  <c r="K2240" i="10" s="1"/>
  <c r="I467" i="10"/>
  <c r="C467" i="10"/>
  <c r="K467" i="10" s="1"/>
  <c r="I1167" i="10"/>
  <c r="C1167" i="10"/>
  <c r="K1167" i="10" s="1"/>
  <c r="J1528" i="10"/>
  <c r="D1528" i="10"/>
  <c r="J2455" i="10"/>
  <c r="D2455" i="10"/>
  <c r="J428" i="10"/>
  <c r="D428" i="10"/>
  <c r="D1404" i="10"/>
  <c r="J1404" i="10"/>
  <c r="C2269" i="10"/>
  <c r="K2269" i="10" s="1"/>
  <c r="I2453" i="10"/>
  <c r="C275" i="10"/>
  <c r="K275" i="10" s="1"/>
  <c r="C1146" i="10"/>
  <c r="K1146" i="10" s="1"/>
  <c r="J187" i="10"/>
  <c r="D187" i="10"/>
  <c r="C304" i="10"/>
  <c r="K304" i="10" s="1"/>
  <c r="I304" i="10"/>
  <c r="I648" i="10"/>
  <c r="J1991" i="10"/>
  <c r="D1991" i="10"/>
  <c r="D2546" i="10"/>
  <c r="J2546" i="10"/>
  <c r="C243" i="10"/>
  <c r="K243" i="10" s="1"/>
  <c r="I243" i="10"/>
  <c r="I1639" i="10"/>
  <c r="J75" i="10"/>
  <c r="D75" i="10"/>
  <c r="J2778" i="10"/>
  <c r="D2778" i="10"/>
  <c r="L2778" i="10" s="1" a="1"/>
  <c r="L2778" i="10" s="1"/>
  <c r="C2388" i="10"/>
  <c r="K2388" i="10" s="1"/>
  <c r="C2279" i="10"/>
  <c r="K2279" i="10" s="1"/>
  <c r="D2628" i="10"/>
  <c r="J2628" i="10"/>
  <c r="I170" i="10"/>
  <c r="C170" i="10"/>
  <c r="K170" i="10" s="1"/>
  <c r="I2758" i="10"/>
  <c r="D1943" i="10"/>
  <c r="J1943" i="10"/>
  <c r="I164" i="10"/>
  <c r="C164" i="10"/>
  <c r="K164" i="10" s="1"/>
  <c r="I1730" i="10"/>
  <c r="C387" i="10"/>
  <c r="K387" i="10" s="1"/>
  <c r="D2569" i="10"/>
  <c r="J2569" i="10"/>
  <c r="D1043" i="10"/>
  <c r="J1043" i="10"/>
  <c r="C1447" i="10"/>
  <c r="K1447" i="10" s="1"/>
  <c r="I1447" i="10"/>
  <c r="I2690" i="10"/>
  <c r="C1987" i="10"/>
  <c r="K1987" i="10" s="1"/>
  <c r="C546" i="10"/>
  <c r="K546" i="10" s="1"/>
  <c r="I890" i="10"/>
  <c r="J1334" i="10"/>
  <c r="D1334" i="10"/>
  <c r="D937" i="10"/>
  <c r="J937" i="10"/>
  <c r="I2049" i="10"/>
  <c r="I38" i="10"/>
  <c r="C38" i="10"/>
  <c r="K38" i="10" s="1"/>
  <c r="I2364" i="10"/>
  <c r="C2364" i="10"/>
  <c r="K2364" i="10" s="1"/>
  <c r="D2175" i="10"/>
  <c r="J2175" i="10"/>
  <c r="J1831" i="10"/>
  <c r="D1831" i="10"/>
  <c r="I2348" i="10"/>
  <c r="C2348" i="10"/>
  <c r="K2348" i="10" s="1"/>
  <c r="C1463" i="10"/>
  <c r="K1463" i="10" s="1"/>
  <c r="C926" i="10"/>
  <c r="K926" i="10" s="1"/>
  <c r="I926" i="10"/>
  <c r="C1969" i="10"/>
  <c r="K1969" i="10" s="1"/>
  <c r="D2378" i="10"/>
  <c r="J2378" i="10"/>
  <c r="I1174" i="10"/>
  <c r="I973" i="10"/>
  <c r="C973" i="10"/>
  <c r="K973" i="10" s="1"/>
  <c r="C740" i="10"/>
  <c r="K740" i="10" s="1"/>
  <c r="I740" i="10"/>
  <c r="I1135" i="10"/>
  <c r="C1135" i="10"/>
  <c r="K1135" i="10" s="1"/>
  <c r="I1771" i="10"/>
  <c r="I1152" i="10"/>
  <c r="C1152" i="10"/>
  <c r="K1152" i="10" s="1"/>
  <c r="I2173" i="10"/>
  <c r="C2173" i="10"/>
  <c r="K2173" i="10" s="1"/>
  <c r="I2252" i="10"/>
  <c r="J378" i="10"/>
  <c r="D378" i="10"/>
  <c r="I2245" i="10"/>
  <c r="C204" i="10"/>
  <c r="K204" i="10" s="1"/>
  <c r="C1256" i="10"/>
  <c r="K1256" i="10" s="1"/>
  <c r="I1371" i="10"/>
  <c r="C163" i="10"/>
  <c r="K163" i="10" s="1"/>
  <c r="C1452" i="10"/>
  <c r="K1452" i="10" s="1"/>
  <c r="I1452" i="10"/>
  <c r="J1751" i="10"/>
  <c r="D1751" i="10"/>
  <c r="C1862" i="10"/>
  <c r="K1862" i="10" s="1"/>
  <c r="I1841" i="10"/>
  <c r="J2634" i="10"/>
  <c r="D2634" i="10"/>
  <c r="L2634" i="10" s="1" a="1"/>
  <c r="L2634" i="10" s="1"/>
  <c r="D1637" i="10"/>
  <c r="J1637" i="10"/>
  <c r="C72" i="10"/>
  <c r="K72" i="10" s="1"/>
  <c r="I72" i="10"/>
  <c r="C2655" i="10"/>
  <c r="K2655" i="10" s="1"/>
  <c r="C2754" i="10"/>
  <c r="K2754" i="10" s="1"/>
  <c r="C557" i="10"/>
  <c r="K557" i="10" s="1"/>
  <c r="I557" i="10"/>
  <c r="C1991" i="10"/>
  <c r="K1991" i="10" s="1"/>
  <c r="I2139" i="10"/>
  <c r="D2731" i="10"/>
  <c r="L2731" i="10" s="1" a="1"/>
  <c r="L2731" i="10" s="1"/>
  <c r="J2731" i="10"/>
  <c r="C1405" i="10"/>
  <c r="K1405" i="10" s="1"/>
  <c r="J975" i="10"/>
  <c r="D975" i="10"/>
  <c r="I2748" i="10"/>
  <c r="C2748" i="10"/>
  <c r="K2748" i="10" s="1"/>
  <c r="J255" i="10"/>
  <c r="D255" i="10"/>
  <c r="I2473" i="10"/>
  <c r="C2473" i="10"/>
  <c r="K2473" i="10" s="1"/>
  <c r="C267" i="10"/>
  <c r="K267" i="10" s="1"/>
  <c r="I267" i="10"/>
  <c r="J687" i="10"/>
  <c r="D687" i="10"/>
  <c r="J2234" i="10"/>
  <c r="D2234" i="10"/>
  <c r="C1251" i="10"/>
  <c r="K1251" i="10" s="1"/>
  <c r="J2231" i="10"/>
  <c r="D2231" i="10"/>
  <c r="D2616" i="10"/>
  <c r="L2616" i="10" s="1" a="1"/>
  <c r="L2616" i="10" s="1"/>
  <c r="J2616" i="10"/>
  <c r="I790" i="10"/>
  <c r="I2153" i="10"/>
  <c r="C2151" i="10"/>
  <c r="K2151" i="10" s="1"/>
  <c r="C79" i="10"/>
  <c r="K79" i="10" s="1"/>
  <c r="J1772" i="10"/>
  <c r="D1772" i="10"/>
  <c r="I2545" i="10"/>
  <c r="I560" i="10"/>
  <c r="C560" i="10"/>
  <c r="K560" i="10" s="1"/>
  <c r="C1428" i="10"/>
  <c r="K1428" i="10" s="1"/>
  <c r="I1428" i="10"/>
  <c r="I1649" i="10"/>
  <c r="C1828" i="10"/>
  <c r="K1828" i="10" s="1"/>
  <c r="C504" i="10"/>
  <c r="K504" i="10" s="1"/>
  <c r="C1952" i="10"/>
  <c r="K1952" i="10" s="1"/>
  <c r="I1952" i="10"/>
  <c r="I690" i="10"/>
  <c r="C325" i="10"/>
  <c r="K325" i="10" s="1"/>
  <c r="D2272" i="10"/>
  <c r="J2272" i="10"/>
  <c r="D666" i="10"/>
  <c r="J666" i="10"/>
  <c r="I330" i="10"/>
  <c r="C1443" i="10"/>
  <c r="K1443" i="10" s="1"/>
  <c r="C1072" i="10"/>
  <c r="K1072" i="10" s="1"/>
  <c r="C1887" i="10"/>
  <c r="K1887" i="10" s="1"/>
  <c r="C741" i="10"/>
  <c r="K741" i="10" s="1"/>
  <c r="I741" i="10"/>
  <c r="C1479" i="10"/>
  <c r="K1479" i="10" s="1"/>
  <c r="I1479" i="10"/>
  <c r="D740" i="10"/>
  <c r="J740" i="10"/>
  <c r="I2236" i="10"/>
  <c r="J1447" i="10"/>
  <c r="D1447" i="10"/>
  <c r="C2038" i="10"/>
  <c r="K2038" i="10" s="1"/>
  <c r="I2038" i="10"/>
  <c r="D1166" i="10"/>
  <c r="J1166" i="10"/>
  <c r="C1278" i="10"/>
  <c r="K1278" i="10" s="1"/>
  <c r="C516" i="10"/>
  <c r="K516" i="10" s="1"/>
  <c r="J931" i="10"/>
  <c r="D931" i="10"/>
  <c r="C2554" i="10"/>
  <c r="K2554" i="10" s="1"/>
  <c r="I2065" i="10"/>
  <c r="C628" i="10"/>
  <c r="K628" i="10" s="1"/>
  <c r="D966" i="10"/>
  <c r="J966" i="10"/>
  <c r="I2477" i="10"/>
  <c r="I773" i="10"/>
  <c r="C773" i="10"/>
  <c r="K773" i="10" s="1"/>
  <c r="D2469" i="10"/>
  <c r="J2469" i="10"/>
  <c r="C866" i="10"/>
  <c r="K866" i="10" s="1"/>
  <c r="I232" i="10"/>
  <c r="C232" i="10"/>
  <c r="K232" i="10" s="1"/>
  <c r="J2669" i="10"/>
  <c r="D2669" i="10"/>
  <c r="C662" i="10"/>
  <c r="K662" i="10" s="1"/>
  <c r="I1053" i="10"/>
  <c r="I1876" i="10"/>
  <c r="C1876" i="10"/>
  <c r="K1876" i="10" s="1"/>
  <c r="I739" i="10"/>
  <c r="D175" i="10"/>
  <c r="J175" i="10"/>
  <c r="C1347" i="10"/>
  <c r="K1347" i="10" s="1"/>
  <c r="C2243" i="10"/>
  <c r="K2243" i="10" s="1"/>
  <c r="I2243" i="10"/>
  <c r="C2187" i="10"/>
  <c r="K2187" i="10" s="1"/>
  <c r="D2237" i="10"/>
  <c r="J2237" i="10"/>
  <c r="I2361" i="10"/>
  <c r="J1547" i="10"/>
  <c r="D1547" i="10"/>
  <c r="I558" i="10"/>
  <c r="I2464" i="10"/>
  <c r="C2464" i="10"/>
  <c r="K2464" i="10" s="1"/>
  <c r="C1751" i="10"/>
  <c r="K1751" i="10" s="1"/>
  <c r="C891" i="10"/>
  <c r="K891" i="10" s="1"/>
  <c r="D1392" i="10"/>
  <c r="J1392" i="10"/>
  <c r="J2078" i="10"/>
  <c r="D2078" i="10"/>
  <c r="C2363" i="10"/>
  <c r="K2363" i="10" s="1"/>
  <c r="I1971" i="10"/>
  <c r="I127" i="10"/>
  <c r="C1532" i="10"/>
  <c r="K1532" i="10" s="1"/>
  <c r="I1532" i="10"/>
  <c r="C555" i="10"/>
  <c r="K555" i="10" s="1"/>
  <c r="C1759" i="10"/>
  <c r="K1759" i="10" s="1"/>
  <c r="I2371" i="10"/>
  <c r="I974" i="10"/>
  <c r="C346" i="10"/>
  <c r="K346" i="10" s="1"/>
  <c r="D2246" i="10"/>
  <c r="J2246" i="10"/>
  <c r="C2716" i="10"/>
  <c r="K2716" i="10" s="1"/>
  <c r="C1662" i="10"/>
  <c r="K1662" i="10" s="1"/>
  <c r="I1662" i="10"/>
  <c r="I432" i="10"/>
  <c r="C432" i="10"/>
  <c r="K432" i="10" s="1"/>
  <c r="D1104" i="10"/>
  <c r="J1104" i="10"/>
  <c r="C1672" i="10"/>
  <c r="K1672" i="10" s="1"/>
  <c r="D625" i="10"/>
  <c r="J625" i="10"/>
  <c r="C2116" i="10"/>
  <c r="K2116" i="10" s="1"/>
  <c r="D1543" i="10"/>
  <c r="J1543" i="10"/>
  <c r="I364" i="10"/>
  <c r="C364" i="10"/>
  <c r="K364" i="10" s="1"/>
  <c r="D2104" i="10"/>
  <c r="J2104" i="10"/>
  <c r="C2360" i="10"/>
  <c r="K2360" i="10" s="1"/>
  <c r="I2360" i="10"/>
  <c r="I2776" i="10"/>
  <c r="C2776" i="10"/>
  <c r="K2776" i="10" s="1"/>
  <c r="C228" i="10"/>
  <c r="K228" i="10" s="1"/>
  <c r="I2377" i="10"/>
  <c r="I2365" i="10"/>
  <c r="I2644" i="10"/>
  <c r="C2644" i="10"/>
  <c r="K2644" i="10" s="1"/>
  <c r="C2544" i="10"/>
  <c r="K2544" i="10" s="1"/>
  <c r="I2544" i="10"/>
  <c r="J925" i="10"/>
  <c r="D925" i="10"/>
  <c r="I2129" i="10"/>
  <c r="I1149" i="10"/>
  <c r="J2516" i="10"/>
  <c r="D2516" i="10"/>
  <c r="L2516" i="10" s="1" a="1"/>
  <c r="L2516" i="10" s="1"/>
  <c r="D91" i="10"/>
  <c r="J91" i="10"/>
  <c r="D492" i="10"/>
  <c r="J492" i="10"/>
  <c r="C1888" i="10"/>
  <c r="K1888" i="10" s="1"/>
  <c r="I2148" i="10"/>
  <c r="I1749" i="10"/>
  <c r="D2491" i="10"/>
  <c r="J2491" i="10"/>
  <c r="C48" i="10"/>
  <c r="K48" i="10" s="1"/>
  <c r="I48" i="10"/>
  <c r="I144" i="10"/>
  <c r="C144" i="10"/>
  <c r="K144" i="10" s="1"/>
  <c r="C1975" i="10"/>
  <c r="K1975" i="10" s="1"/>
  <c r="D1516" i="10"/>
  <c r="J1516" i="10"/>
  <c r="I2470" i="10"/>
  <c r="C2470" i="10"/>
  <c r="K2470" i="10" s="1"/>
  <c r="D2640" i="10"/>
  <c r="J2640" i="10"/>
  <c r="C66" i="10"/>
  <c r="K66" i="10" s="1"/>
  <c r="I1676" i="10"/>
  <c r="C1676" i="10"/>
  <c r="K1676" i="10" s="1"/>
  <c r="C1216" i="10"/>
  <c r="K1216" i="10" s="1"/>
  <c r="I958" i="10"/>
  <c r="I768" i="10"/>
  <c r="C2555" i="10"/>
  <c r="K2555" i="10" s="1"/>
  <c r="I2555" i="10"/>
  <c r="J1059" i="10"/>
  <c r="D1059" i="10"/>
  <c r="I448" i="10"/>
  <c r="C448" i="10"/>
  <c r="K448" i="10" s="1"/>
  <c r="I445" i="10"/>
  <c r="C1047" i="10"/>
  <c r="K1047" i="10" s="1"/>
  <c r="I1047" i="10"/>
  <c r="I2561" i="10"/>
  <c r="C2762" i="10"/>
  <c r="K2762" i="10" s="1"/>
  <c r="I1030" i="10"/>
  <c r="J2440" i="10"/>
  <c r="D2440" i="10"/>
  <c r="I161" i="10"/>
  <c r="D1546" i="10"/>
  <c r="J1546" i="10"/>
  <c r="D266" i="10"/>
  <c r="J266" i="10"/>
  <c r="D331" i="10"/>
  <c r="J331" i="10"/>
  <c r="I2639" i="10"/>
  <c r="C1466" i="10"/>
  <c r="K1466" i="10" s="1"/>
  <c r="C1372" i="10"/>
  <c r="K1372" i="10" s="1"/>
  <c r="J1591" i="10"/>
  <c r="D1591" i="10"/>
  <c r="I1038" i="10"/>
  <c r="C1038" i="10"/>
  <c r="K1038" i="10" s="1"/>
  <c r="J1604" i="10"/>
  <c r="D1604" i="10"/>
  <c r="J947" i="10"/>
  <c r="D947" i="10"/>
  <c r="I665" i="10"/>
  <c r="C40" i="10"/>
  <c r="K40" i="10" s="1"/>
  <c r="C1631" i="10"/>
  <c r="K1631" i="10" s="1"/>
  <c r="C1951" i="10"/>
  <c r="K1951" i="10" s="1"/>
  <c r="C1655" i="10"/>
  <c r="K1655" i="10" s="1"/>
  <c r="I1655" i="10"/>
  <c r="C592" i="10"/>
  <c r="K592" i="10" s="1"/>
  <c r="C2334" i="10"/>
  <c r="K2334" i="10" s="1"/>
  <c r="C2091" i="10"/>
  <c r="K2091" i="10" s="1"/>
  <c r="I367" i="10"/>
  <c r="C367" i="10"/>
  <c r="K367" i="10" s="1"/>
  <c r="C1172" i="10"/>
  <c r="K1172" i="10" s="1"/>
  <c r="D2087" i="10"/>
  <c r="J2087" i="10"/>
  <c r="D859" i="10"/>
  <c r="J859" i="10"/>
  <c r="C2316" i="10"/>
  <c r="K2316" i="10" s="1"/>
  <c r="C1069" i="10"/>
  <c r="K1069" i="10" s="1"/>
  <c r="I929" i="10"/>
  <c r="C929" i="10"/>
  <c r="K929" i="10" s="1"/>
  <c r="C1354" i="10"/>
  <c r="K1354" i="10" s="1"/>
  <c r="I1249" i="10"/>
  <c r="C1292" i="10"/>
  <c r="K1292" i="10" s="1"/>
  <c r="C2664" i="10"/>
  <c r="K2664" i="10" s="1"/>
  <c r="I2664" i="10"/>
  <c r="C4" i="10"/>
  <c r="K4" i="10" s="1"/>
  <c r="I2227" i="10"/>
  <c r="I2253" i="10"/>
  <c r="J2355" i="10"/>
  <c r="D2355" i="10"/>
  <c r="C2432" i="10"/>
  <c r="K2432" i="10" s="1"/>
  <c r="I2432" i="10"/>
  <c r="D69" i="10"/>
  <c r="J69" i="10"/>
  <c r="C747" i="10"/>
  <c r="K747" i="10" s="1"/>
  <c r="I1845" i="10"/>
  <c r="C892" i="10"/>
  <c r="K892" i="10" s="1"/>
  <c r="C572" i="10"/>
  <c r="K572" i="10" s="1"/>
  <c r="C1478" i="10"/>
  <c r="K1478" i="10" s="1"/>
  <c r="I1478" i="10"/>
  <c r="J2456" i="10"/>
  <c r="D2456" i="10"/>
  <c r="C2431" i="10"/>
  <c r="K2431" i="10" s="1"/>
  <c r="I2431" i="10"/>
  <c r="I453" i="10"/>
  <c r="I1641" i="10"/>
  <c r="C1641" i="10"/>
  <c r="K1641" i="10" s="1"/>
  <c r="C1632" i="10"/>
  <c r="K1632" i="10" s="1"/>
  <c r="I1632" i="10"/>
  <c r="I1667" i="10"/>
  <c r="C1667" i="10"/>
  <c r="K1667" i="10" s="1"/>
  <c r="I960" i="10"/>
  <c r="C960" i="10"/>
  <c r="K960" i="10" s="1"/>
  <c r="J275" i="10"/>
  <c r="D275" i="10"/>
  <c r="I1170" i="10"/>
  <c r="C1170" i="10"/>
  <c r="K1170" i="10" s="1"/>
  <c r="I2726" i="10"/>
  <c r="C2726" i="10"/>
  <c r="K2726" i="10" s="1"/>
  <c r="C551" i="10"/>
  <c r="K551" i="10" s="1"/>
  <c r="J2243" i="10"/>
  <c r="D2243" i="10"/>
  <c r="I1868" i="10"/>
  <c r="C5" i="10"/>
  <c r="K5" i="10" s="1"/>
  <c r="C1689" i="10"/>
  <c r="K1689" i="10" s="1"/>
  <c r="I1689" i="10"/>
  <c r="I2071" i="10"/>
  <c r="C2069" i="10"/>
  <c r="K2069" i="10" s="1"/>
  <c r="I2069" i="10"/>
  <c r="J2487" i="10"/>
  <c r="D2487" i="10"/>
  <c r="C378" i="10"/>
  <c r="K378" i="10" s="1"/>
  <c r="J1025" i="10"/>
  <c r="D1025" i="10"/>
  <c r="C1625" i="10"/>
  <c r="K1625" i="10" s="1"/>
  <c r="I1625" i="10"/>
  <c r="I1238" i="10"/>
  <c r="C1238" i="10"/>
  <c r="K1238" i="10" s="1"/>
  <c r="C273" i="10"/>
  <c r="K273" i="10" s="1"/>
  <c r="I273" i="10"/>
  <c r="C1728" i="10"/>
  <c r="K1728" i="10" s="1"/>
  <c r="J556" i="10"/>
  <c r="D556" i="10"/>
  <c r="C1879" i="10"/>
  <c r="K1879" i="10" s="1"/>
  <c r="I1465" i="10"/>
  <c r="J1843" i="10"/>
  <c r="D1843" i="10"/>
  <c r="C2455" i="10"/>
  <c r="K2455" i="10" s="1"/>
  <c r="D1463" i="10"/>
  <c r="J1463" i="10"/>
  <c r="C2259" i="10"/>
  <c r="K2259" i="10" s="1"/>
  <c r="C556" i="10"/>
  <c r="K556" i="10" s="1"/>
  <c r="C2378" i="10"/>
  <c r="K2378" i="10" s="1"/>
  <c r="D555" i="10"/>
  <c r="J555" i="10"/>
  <c r="D2672" i="10"/>
  <c r="J2672" i="10"/>
  <c r="C543" i="10"/>
  <c r="K543" i="10" s="1"/>
  <c r="C1816" i="10"/>
  <c r="K1816" i="10" s="1"/>
  <c r="I1816" i="10"/>
  <c r="J637" i="10"/>
  <c r="D637" i="10"/>
  <c r="C2251" i="10"/>
  <c r="K2251" i="10" s="1"/>
  <c r="I371" i="10"/>
  <c r="C2755" i="10"/>
  <c r="K2755" i="10" s="1"/>
  <c r="D351" i="10"/>
  <c r="J351" i="10"/>
  <c r="I377" i="10"/>
  <c r="D1743" i="10"/>
  <c r="J1743" i="10"/>
  <c r="C28" i="10"/>
  <c r="K28" i="10" s="1"/>
  <c r="I28" i="10"/>
  <c r="J2656" i="10"/>
  <c r="D2656" i="10"/>
  <c r="J159" i="10"/>
  <c r="D159" i="10"/>
  <c r="I2427" i="10"/>
  <c r="I652" i="10"/>
  <c r="C652" i="10"/>
  <c r="K652" i="10" s="1"/>
  <c r="I1571" i="10"/>
  <c r="I1376" i="10"/>
  <c r="C1376" i="10"/>
  <c r="K1376" i="10" s="1"/>
  <c r="I1735" i="10"/>
  <c r="C1735" i="10"/>
  <c r="K1735" i="10" s="1"/>
  <c r="C1659" i="10"/>
  <c r="K1659" i="10" s="1"/>
  <c r="D1640" i="10"/>
  <c r="J1640" i="10"/>
  <c r="C375" i="10"/>
  <c r="K375" i="10" s="1"/>
  <c r="I1433" i="10"/>
  <c r="D1892" i="10"/>
  <c r="J1892" i="10"/>
  <c r="D578" i="10"/>
  <c r="J578" i="10"/>
  <c r="D834" i="10"/>
  <c r="J834" i="10"/>
  <c r="I1364" i="10"/>
  <c r="C1364" i="10"/>
  <c r="K1364" i="10" s="1"/>
  <c r="D340" i="10"/>
  <c r="J340" i="10"/>
  <c r="I1270" i="10"/>
  <c r="C1270" i="10"/>
  <c r="K1270" i="10" s="1"/>
  <c r="C2354" i="10"/>
  <c r="K2354" i="10" s="1"/>
  <c r="I1126" i="10"/>
  <c r="C1126" i="10"/>
  <c r="K1126" i="10" s="1"/>
  <c r="I1045" i="10"/>
  <c r="I2533" i="10"/>
  <c r="I761" i="10"/>
  <c r="C2589" i="10"/>
  <c r="K2589" i="10" s="1"/>
  <c r="I2589" i="10"/>
  <c r="J2356" i="10"/>
  <c r="D2356" i="10"/>
  <c r="I971" i="10"/>
  <c r="I1941" i="10"/>
  <c r="C1941" i="10"/>
  <c r="K1941" i="10" s="1"/>
  <c r="I532" i="10"/>
  <c r="C532" i="10"/>
  <c r="K532" i="10" s="1"/>
  <c r="C1457" i="10"/>
  <c r="K1457" i="10" s="1"/>
  <c r="I1457" i="10"/>
  <c r="D562" i="10"/>
  <c r="J562" i="10"/>
  <c r="C391" i="10"/>
  <c r="K391" i="10" s="1"/>
  <c r="I942" i="10"/>
  <c r="I535" i="10"/>
  <c r="C535" i="10"/>
  <c r="K535" i="10" s="1"/>
  <c r="I333" i="10"/>
  <c r="C825" i="10"/>
  <c r="K825" i="10" s="1"/>
  <c r="I825" i="10"/>
  <c r="C2469" i="10"/>
  <c r="K2469" i="10" s="1"/>
  <c r="J2416" i="10"/>
  <c r="D2416" i="10"/>
  <c r="J2225" i="10"/>
  <c r="D2225" i="10"/>
  <c r="J1756" i="10"/>
  <c r="D1756" i="10"/>
  <c r="C1287" i="10"/>
  <c r="K1287" i="10" s="1"/>
  <c r="C2792" i="10"/>
  <c r="K2792" i="10" s="1"/>
  <c r="I2064" i="10"/>
  <c r="C2064" i="10"/>
  <c r="K2064" i="10" s="1"/>
  <c r="I2489" i="10"/>
  <c r="C2489" i="10"/>
  <c r="K2489" i="10" s="1"/>
  <c r="I290" i="10"/>
  <c r="C1860" i="10"/>
  <c r="K1860" i="10" s="1"/>
  <c r="I1860" i="10"/>
  <c r="D792" i="10"/>
  <c r="J792" i="10"/>
  <c r="D1031" i="10"/>
  <c r="J1031" i="10"/>
  <c r="C1892" i="10"/>
  <c r="K1892" i="10" s="1"/>
  <c r="J2304" i="10"/>
  <c r="D2304" i="10"/>
  <c r="I1374" i="10"/>
  <c r="C1547" i="10"/>
  <c r="K1547" i="10" s="1"/>
  <c r="J1440" i="10"/>
  <c r="D1440" i="10"/>
  <c r="J87" i="10"/>
  <c r="D87" i="10"/>
  <c r="C2573" i="10"/>
  <c r="K2573" i="10" s="1"/>
  <c r="I2573" i="10"/>
  <c r="D2004" i="10"/>
  <c r="J2004" i="10"/>
  <c r="I33" i="10"/>
  <c r="I70" i="10"/>
  <c r="C70" i="10"/>
  <c r="K70" i="10" s="1"/>
  <c r="C2534" i="10"/>
  <c r="K2534" i="10" s="1"/>
  <c r="I1574" i="10"/>
  <c r="I939" i="10"/>
  <c r="D1347" i="10"/>
  <c r="J1347" i="10"/>
  <c r="I1273" i="10"/>
  <c r="C1273" i="10"/>
  <c r="K1273" i="10" s="1"/>
  <c r="D2792" i="10"/>
  <c r="J2792" i="10"/>
  <c r="I2053" i="10"/>
  <c r="C2559" i="10"/>
  <c r="K2559" i="10" s="1"/>
  <c r="J2392" i="10"/>
  <c r="D2392" i="10"/>
  <c r="I945" i="10"/>
  <c r="C1656" i="10"/>
  <c r="K1656" i="10" s="1"/>
  <c r="J2716" i="10"/>
  <c r="D2716" i="10"/>
  <c r="L2716" i="10" s="1" a="1"/>
  <c r="L2716" i="10" s="1"/>
  <c r="C292" i="10"/>
  <c r="K292" i="10" s="1"/>
  <c r="C2346" i="10"/>
  <c r="K2346" i="10" s="1"/>
  <c r="I949" i="10"/>
  <c r="C2787" i="10"/>
  <c r="K2787" i="10" s="1"/>
  <c r="C716" i="10"/>
  <c r="K716" i="10" s="1"/>
  <c r="I716" i="10"/>
  <c r="C1569" i="10"/>
  <c r="K1569" i="10" s="1"/>
  <c r="J504" i="10"/>
  <c r="D504" i="10"/>
  <c r="I1832" i="10"/>
  <c r="C1832" i="10"/>
  <c r="K1832" i="10" s="1"/>
  <c r="I2527" i="10"/>
  <c r="C2178" i="10"/>
  <c r="K2178" i="10" s="1"/>
  <c r="I2178" i="10"/>
  <c r="I2661" i="10"/>
  <c r="J1116" i="10"/>
  <c r="D1116" i="10"/>
  <c r="C1357" i="10"/>
  <c r="K1357" i="10" s="1"/>
  <c r="I1357" i="10"/>
  <c r="C2128" i="10"/>
  <c r="K2128" i="10" s="1"/>
  <c r="C1435" i="10"/>
  <c r="K1435" i="10" s="1"/>
  <c r="I1435" i="10"/>
  <c r="D2475" i="10"/>
  <c r="J2475" i="10"/>
  <c r="I2052" i="10"/>
  <c r="C2052" i="10"/>
  <c r="K2052" i="10" s="1"/>
  <c r="J1291" i="10"/>
  <c r="D1291" i="10"/>
  <c r="J31" i="10"/>
  <c r="D31" i="10"/>
  <c r="D343" i="10"/>
  <c r="J343" i="10"/>
  <c r="I1671" i="10"/>
  <c r="C1937" i="10"/>
  <c r="K1937" i="10" s="1"/>
  <c r="I577" i="10"/>
  <c r="J566" i="10"/>
  <c r="D566" i="10"/>
  <c r="J131" i="10"/>
  <c r="D131" i="10"/>
  <c r="I1276" i="10"/>
  <c r="C1276" i="10"/>
  <c r="K1276" i="10" s="1"/>
  <c r="C1331" i="10"/>
  <c r="K1331" i="10" s="1"/>
  <c r="I1830" i="10"/>
  <c r="I141" i="10"/>
  <c r="C141" i="10"/>
  <c r="K141" i="10" s="1"/>
  <c r="D1488" i="10"/>
  <c r="J1488" i="10"/>
  <c r="I442" i="10"/>
  <c r="C1434" i="10"/>
  <c r="K1434" i="10" s="1"/>
  <c r="C454" i="10"/>
  <c r="K454" i="10" s="1"/>
  <c r="I454" i="10"/>
  <c r="J2525" i="10"/>
  <c r="D2525" i="10"/>
  <c r="J1231" i="10"/>
  <c r="D1231" i="10"/>
  <c r="C654" i="10"/>
  <c r="K654" i="10" s="1"/>
  <c r="C1750" i="10"/>
  <c r="K1750" i="10" s="1"/>
  <c r="N1092" i="10" a="1"/>
  <c r="N1092" i="10" s="1"/>
  <c r="M1092" i="10" a="1"/>
  <c r="M1092" i="10" s="1"/>
  <c r="L1092" i="10" a="1"/>
  <c r="L1092" i="10" s="1"/>
  <c r="C2579" i="10"/>
  <c r="K2579" i="10" s="1"/>
  <c r="C2791" i="10"/>
  <c r="K2791" i="10" s="1"/>
  <c r="C2048" i="10"/>
  <c r="K2048" i="10" s="1"/>
  <c r="I2048" i="10"/>
  <c r="I1789" i="10"/>
  <c r="C1789" i="10"/>
  <c r="K1789" i="10" s="1"/>
  <c r="C2667" i="10"/>
  <c r="K2667" i="10" s="1"/>
  <c r="I2667" i="10"/>
  <c r="I2261" i="10"/>
  <c r="I936" i="10"/>
  <c r="C1592" i="10"/>
  <c r="K1592" i="10" s="1"/>
  <c r="C2669" i="10"/>
  <c r="K2669" i="10" s="1"/>
  <c r="I2669" i="10"/>
  <c r="I474" i="10"/>
  <c r="J434" i="10"/>
  <c r="D434" i="10"/>
  <c r="D716" i="10"/>
  <c r="J716" i="10"/>
  <c r="D51" i="10"/>
  <c r="J51" i="10"/>
  <c r="C2088" i="10"/>
  <c r="K2088" i="10" s="1"/>
  <c r="J2092" i="10"/>
  <c r="D2092" i="10"/>
  <c r="C1079" i="10"/>
  <c r="K1079" i="10" s="1"/>
  <c r="J631" i="10"/>
  <c r="D631" i="10"/>
  <c r="I1142" i="10"/>
  <c r="I852" i="10"/>
  <c r="C852" i="10"/>
  <c r="K852" i="10" s="1"/>
  <c r="D2528" i="10"/>
  <c r="J2528" i="10"/>
  <c r="J766" i="10"/>
  <c r="D766" i="10"/>
  <c r="D2147" i="10"/>
  <c r="J2147" i="10"/>
  <c r="C2605" i="10"/>
  <c r="K2605" i="10" s="1"/>
  <c r="I2605" i="10"/>
  <c r="J1966" i="10"/>
  <c r="D1966" i="10"/>
  <c r="C632" i="10"/>
  <c r="K632" i="10" s="1"/>
  <c r="I632" i="10"/>
  <c r="C1678" i="10"/>
  <c r="K1678" i="10" s="1"/>
  <c r="D1034" i="10"/>
  <c r="J1034" i="10"/>
  <c r="I871" i="10"/>
  <c r="I639" i="10"/>
  <c r="D1616" i="10"/>
  <c r="J1616" i="10"/>
  <c r="D1254" i="10"/>
  <c r="J1254" i="10"/>
  <c r="C1416" i="10"/>
  <c r="K1416" i="10" s="1"/>
  <c r="C1566" i="10"/>
  <c r="K1566" i="10" s="1"/>
  <c r="I1566" i="10"/>
  <c r="C43" i="10"/>
  <c r="K43" i="10" s="1"/>
  <c r="I43" i="10"/>
  <c r="C2254" i="10"/>
  <c r="K2254" i="10" s="1"/>
  <c r="J1788" i="10"/>
  <c r="D1788" i="10"/>
  <c r="I157" i="10"/>
  <c r="C157" i="10"/>
  <c r="K157" i="10" s="1"/>
  <c r="I1890" i="10"/>
  <c r="C155" i="10"/>
  <c r="K155" i="10" s="1"/>
  <c r="I1241" i="10"/>
  <c r="C1241" i="10"/>
  <c r="K1241" i="10" s="1"/>
  <c r="I1442" i="10"/>
  <c r="J1647" i="10"/>
  <c r="D1647" i="10"/>
  <c r="D1888" i="10"/>
  <c r="J1888" i="10"/>
  <c r="I2730" i="10"/>
  <c r="I233" i="10"/>
  <c r="I1344" i="10"/>
  <c r="C1344" i="10"/>
  <c r="K1344" i="10" s="1"/>
  <c r="D1469" i="10"/>
  <c r="J1469" i="10"/>
  <c r="I1874" i="10"/>
  <c r="C369" i="10"/>
  <c r="K369" i="10" s="1"/>
  <c r="I2574" i="10"/>
  <c r="J269" i="10"/>
  <c r="D269" i="10"/>
  <c r="I1061" i="10"/>
  <c r="C634" i="10"/>
  <c r="K634" i="10" s="1"/>
  <c r="I634" i="10"/>
  <c r="I26" i="10"/>
  <c r="C26" i="10"/>
  <c r="K26" i="10" s="1"/>
  <c r="C240" i="10"/>
  <c r="K240" i="10" s="1"/>
  <c r="J250" i="10"/>
  <c r="D250" i="10"/>
  <c r="I545" i="10"/>
  <c r="C379" i="10"/>
  <c r="K379" i="10" s="1"/>
  <c r="C2456" i="10"/>
  <c r="K2456" i="10" s="1"/>
  <c r="I2456" i="10"/>
  <c r="J1666" i="10"/>
  <c r="D1666" i="10"/>
  <c r="C1034" i="10"/>
  <c r="K1034" i="10" s="1"/>
  <c r="J1304" i="10"/>
  <c r="D1304" i="10"/>
  <c r="C1769" i="10"/>
  <c r="K1769" i="10" s="1"/>
  <c r="I1769" i="10"/>
  <c r="I277" i="10"/>
  <c r="I2036" i="10"/>
  <c r="I2073" i="10"/>
  <c r="C2073" i="10"/>
  <c r="K2073" i="10" s="1"/>
  <c r="C566" i="10"/>
  <c r="K566" i="10" s="1"/>
  <c r="I566" i="10"/>
  <c r="D1462" i="10"/>
  <c r="J1462" i="10"/>
  <c r="C805" i="10"/>
  <c r="K805" i="10" s="1"/>
  <c r="D1204" i="10"/>
  <c r="J1204" i="10"/>
  <c r="J840" i="10"/>
  <c r="D840" i="10"/>
  <c r="C1125" i="10"/>
  <c r="K1125" i="10" s="1"/>
  <c r="I1125" i="10"/>
  <c r="C160" i="10"/>
  <c r="K160" i="10" s="1"/>
  <c r="I160" i="10"/>
  <c r="C1075" i="10"/>
  <c r="K1075" i="10" s="1"/>
  <c r="D1569" i="10"/>
  <c r="J1569" i="10"/>
  <c r="C331" i="10"/>
  <c r="K331" i="10" s="1"/>
  <c r="I331" i="10"/>
  <c r="C1775" i="10"/>
  <c r="K1775" i="10" s="1"/>
  <c r="J40" i="10"/>
  <c r="D40" i="10"/>
  <c r="C2355" i="10"/>
  <c r="K2355" i="10" s="1"/>
  <c r="D2366" i="10"/>
  <c r="J2366" i="10"/>
  <c r="C2443" i="10"/>
  <c r="K2443" i="10" s="1"/>
  <c r="I2443" i="10"/>
  <c r="I2789" i="10"/>
  <c r="C2789" i="10"/>
  <c r="K2789" i="10" s="1"/>
  <c r="C357" i="10"/>
  <c r="K357" i="10" s="1"/>
  <c r="I357" i="10"/>
  <c r="D1028" i="10"/>
  <c r="J1028" i="10"/>
  <c r="C1175" i="10"/>
  <c r="K1175" i="10" s="1"/>
  <c r="I1175" i="10"/>
  <c r="J1855" i="10"/>
  <c r="D1855" i="10"/>
  <c r="D1378" i="10"/>
  <c r="J1378" i="10"/>
  <c r="I1974" i="10"/>
  <c r="C531" i="10"/>
  <c r="K531" i="10" s="1"/>
  <c r="I531" i="10"/>
  <c r="J2059" i="10"/>
  <c r="D2059" i="10"/>
  <c r="I1335" i="10"/>
  <c r="C1335" i="10"/>
  <c r="K1335" i="10" s="1"/>
  <c r="I2264" i="10"/>
  <c r="C2264" i="10"/>
  <c r="K2264" i="10" s="1"/>
  <c r="I957" i="10"/>
  <c r="C957" i="10"/>
  <c r="K957" i="10" s="1"/>
  <c r="I461" i="10"/>
  <c r="C1291" i="10"/>
  <c r="K1291" i="10" s="1"/>
  <c r="I2526" i="10"/>
  <c r="C2526" i="10"/>
  <c r="K2526" i="10" s="1"/>
  <c r="I90" i="10"/>
  <c r="C2266" i="10"/>
  <c r="K2266" i="10" s="1"/>
  <c r="D405" i="10"/>
  <c r="J405" i="10"/>
  <c r="C62" i="10"/>
  <c r="K62" i="10" s="1"/>
  <c r="I2765" i="10"/>
  <c r="C87" i="10"/>
  <c r="K87" i="10" s="1"/>
  <c r="C1692" i="10"/>
  <c r="K1692" i="10" s="1"/>
  <c r="C1940" i="10"/>
  <c r="K1940" i="10" s="1"/>
  <c r="C850" i="10"/>
  <c r="K850" i="10" s="1"/>
  <c r="C1491" i="10"/>
  <c r="K1491" i="10" s="1"/>
  <c r="J78" i="10"/>
  <c r="D78" i="10"/>
  <c r="I2161" i="10"/>
  <c r="I574" i="10"/>
  <c r="C792" i="10"/>
  <c r="K792" i="10" s="1"/>
  <c r="D1437" i="10"/>
  <c r="J1437" i="10"/>
  <c r="C946" i="10"/>
  <c r="K946" i="10" s="1"/>
  <c r="D791" i="10"/>
  <c r="J791" i="10"/>
  <c r="I1460" i="10"/>
  <c r="C1460" i="10"/>
  <c r="K1460" i="10" s="1"/>
  <c r="J2754" i="10"/>
  <c r="D2754" i="10"/>
  <c r="L2754" i="10" s="1" a="1"/>
  <c r="L2754" i="10" s="1"/>
  <c r="J1192" i="10"/>
  <c r="D1192" i="10"/>
  <c r="D1792" i="10"/>
  <c r="J1792" i="10"/>
  <c r="J1487" i="10"/>
  <c r="D1487" i="10"/>
  <c r="I1829" i="10"/>
  <c r="C1829" i="10"/>
  <c r="K1829" i="10" s="1"/>
  <c r="I41" i="10"/>
  <c r="C41" i="10"/>
  <c r="K41" i="10" s="1"/>
  <c r="D916" i="10"/>
  <c r="J916" i="10"/>
  <c r="D550" i="10"/>
  <c r="J550" i="10"/>
  <c r="I1458" i="10"/>
  <c r="C2234" i="10"/>
  <c r="K2234" i="10" s="1"/>
  <c r="C366" i="10"/>
  <c r="K366" i="10" s="1"/>
  <c r="I366" i="10"/>
  <c r="C2325" i="10"/>
  <c r="K2325" i="10" s="1"/>
  <c r="J950" i="10"/>
  <c r="D950" i="10"/>
  <c r="D1775" i="10"/>
  <c r="J1775" i="10"/>
  <c r="J1866" i="10"/>
  <c r="D1866" i="10"/>
  <c r="D2454" i="10"/>
  <c r="J2454" i="10"/>
  <c r="I429" i="10"/>
  <c r="C429" i="10"/>
  <c r="K429" i="10" s="1"/>
  <c r="C55" i="10"/>
  <c r="K55" i="10" s="1"/>
  <c r="C2132" i="10"/>
  <c r="K2132" i="10" s="1"/>
  <c r="I2132" i="10"/>
  <c r="C1591" i="10"/>
  <c r="K1591" i="10" s="1"/>
  <c r="J755" i="10"/>
  <c r="D755" i="10"/>
  <c r="J2766" i="10"/>
  <c r="D2766" i="10"/>
  <c r="C2343" i="10"/>
  <c r="K2343" i="10" s="1"/>
  <c r="J1928" i="10"/>
  <c r="D1928" i="10"/>
  <c r="J1916" i="10"/>
  <c r="D1916" i="10"/>
  <c r="C47" i="10"/>
  <c r="K47" i="10" s="1"/>
  <c r="I1538" i="10"/>
  <c r="C1538" i="10"/>
  <c r="K1538" i="10" s="1"/>
  <c r="J951" i="10"/>
  <c r="D951" i="10"/>
  <c r="D2134" i="10"/>
  <c r="J2134" i="10"/>
  <c r="D1851" i="10"/>
  <c r="J1851" i="10"/>
  <c r="D569" i="10"/>
  <c r="J569" i="10"/>
  <c r="C1004" i="10"/>
  <c r="K1004" i="10" s="1"/>
  <c r="D2125" i="10"/>
  <c r="J2125" i="10"/>
  <c r="C831" i="10"/>
  <c r="K831" i="10" s="1"/>
  <c r="C1155" i="10"/>
  <c r="K1155" i="10" s="1"/>
  <c r="C1066" i="10"/>
  <c r="K1066" i="10" s="1"/>
  <c r="I1933" i="10"/>
  <c r="J1055" i="10"/>
  <c r="D1055" i="10"/>
  <c r="D1187" i="10"/>
  <c r="J1187" i="10"/>
  <c r="I1035" i="10"/>
  <c r="C1035" i="10"/>
  <c r="K1035" i="10" s="1"/>
  <c r="C731" i="10"/>
  <c r="K731" i="10" s="1"/>
  <c r="C2688" i="10"/>
  <c r="K2688" i="10" s="1"/>
  <c r="C1088" i="10"/>
  <c r="K1088" i="10" s="1"/>
  <c r="I1039" i="10"/>
  <c r="J259" i="10"/>
  <c r="D259" i="10"/>
  <c r="J2472" i="10"/>
  <c r="D2472" i="10"/>
  <c r="I1942" i="10"/>
  <c r="C2476" i="10"/>
  <c r="K2476" i="10" s="1"/>
  <c r="I2476" i="10"/>
  <c r="I2636" i="10"/>
  <c r="I829" i="10"/>
  <c r="C829" i="10"/>
  <c r="K829" i="10" s="1"/>
  <c r="I430" i="10"/>
  <c r="I1871" i="10"/>
  <c r="C2737" i="10"/>
  <c r="K2737" i="10" s="1"/>
  <c r="C643" i="10"/>
  <c r="K643" i="10" s="1"/>
  <c r="I36" i="10"/>
  <c r="I1930" i="10"/>
  <c r="J450" i="10"/>
  <c r="D450" i="10"/>
  <c r="C931" i="10"/>
  <c r="K931" i="10" s="1"/>
  <c r="I658" i="10"/>
  <c r="C1963" i="10"/>
  <c r="K1963" i="10" s="1"/>
  <c r="C2764" i="10"/>
  <c r="K2764" i="10" s="1"/>
  <c r="I2764" i="10"/>
  <c r="J16" i="10"/>
  <c r="D16" i="10"/>
  <c r="C2262" i="10"/>
  <c r="K2262" i="10" s="1"/>
  <c r="I2262" i="10"/>
  <c r="D863" i="10"/>
  <c r="J863" i="10"/>
  <c r="D2169" i="10"/>
  <c r="J2169" i="10"/>
  <c r="D616" i="10"/>
  <c r="J616" i="10"/>
  <c r="J328" i="10"/>
  <c r="D328" i="10"/>
  <c r="C1059" i="10"/>
  <c r="K1059" i="10" s="1"/>
  <c r="C2340" i="10"/>
  <c r="K2340" i="10" s="1"/>
  <c r="C1387" i="10"/>
  <c r="K1387" i="10" s="1"/>
  <c r="I1387" i="10"/>
  <c r="C1504" i="10"/>
  <c r="K1504" i="10" s="1"/>
  <c r="I129" i="10"/>
  <c r="C129" i="10"/>
  <c r="K129" i="10" s="1"/>
  <c r="C75" i="10"/>
  <c r="K75" i="10" s="1"/>
  <c r="D25" i="10"/>
  <c r="J25" i="10"/>
  <c r="D1228" i="10"/>
  <c r="J1228" i="10"/>
  <c r="I353" i="10"/>
  <c r="C1455" i="10"/>
  <c r="K1455" i="10" s="1"/>
  <c r="C169" i="10"/>
  <c r="K169" i="10" s="1"/>
  <c r="I1230" i="10"/>
  <c r="J392" i="10"/>
  <c r="D392" i="10"/>
  <c r="C567" i="10"/>
  <c r="K567" i="10" s="1"/>
  <c r="I567" i="10"/>
  <c r="D1434" i="10"/>
  <c r="J1434" i="10"/>
  <c r="J2328" i="10"/>
  <c r="D2328" i="10"/>
  <c r="J746" i="10"/>
  <c r="D746" i="10"/>
  <c r="I1076" i="10"/>
  <c r="C1076" i="10"/>
  <c r="K1076" i="10" s="1"/>
  <c r="C440" i="10"/>
  <c r="K440" i="10" s="1"/>
  <c r="I440" i="10"/>
  <c r="I1444" i="10"/>
  <c r="C1444" i="10"/>
  <c r="K1444" i="10" s="1"/>
  <c r="C1970" i="10"/>
  <c r="K1970" i="10" s="1"/>
  <c r="I1970" i="10"/>
  <c r="I629" i="10"/>
  <c r="C629" i="10"/>
  <c r="K629" i="10" s="1"/>
  <c r="I268" i="10"/>
  <c r="C2451" i="10"/>
  <c r="K2451" i="10" s="1"/>
  <c r="I2451" i="10"/>
  <c r="I938" i="10"/>
  <c r="C938" i="10"/>
  <c r="K938" i="10" s="1"/>
  <c r="C1528" i="10"/>
  <c r="K1528" i="10" s="1"/>
  <c r="C1028" i="10"/>
  <c r="K1028" i="10" s="1"/>
  <c r="I1028" i="10"/>
  <c r="I433" i="10"/>
  <c r="I2239" i="10"/>
  <c r="C1272" i="10"/>
  <c r="K1272" i="10" s="1"/>
  <c r="I1272" i="10"/>
  <c r="C569" i="10"/>
  <c r="K569" i="10" s="1"/>
  <c r="I736" i="10"/>
  <c r="D850" i="10"/>
  <c r="J850" i="10"/>
  <c r="I932" i="10"/>
  <c r="C932" i="10"/>
  <c r="K932" i="10" s="1"/>
  <c r="I1070" i="10"/>
  <c r="C1070" i="10"/>
  <c r="K1070" i="10" s="1"/>
  <c r="C972" i="10"/>
  <c r="K972" i="10" s="1"/>
  <c r="I1158" i="10"/>
  <c r="J469" i="10"/>
  <c r="D469" i="10"/>
  <c r="C1931" i="10"/>
  <c r="K1931" i="10" s="1"/>
  <c r="I1931" i="10"/>
  <c r="C666" i="10"/>
  <c r="K666" i="10" s="1"/>
  <c r="D1062" i="10"/>
  <c r="J1062" i="10"/>
  <c r="D1563" i="10"/>
  <c r="J1563" i="10"/>
  <c r="J775" i="10"/>
  <c r="D775" i="10"/>
  <c r="C579" i="10"/>
  <c r="K579" i="10" s="1"/>
  <c r="I579" i="10"/>
  <c r="C1425" i="10"/>
  <c r="K1425" i="10" s="1"/>
  <c r="D2162" i="10"/>
  <c r="J2162" i="10"/>
  <c r="C1837" i="10"/>
  <c r="K1837" i="10" s="1"/>
  <c r="C1450" i="10"/>
  <c r="K1450" i="10" s="1"/>
  <c r="I1450" i="10"/>
  <c r="C2405" i="10"/>
  <c r="K2405" i="10" s="1"/>
  <c r="C550" i="10"/>
  <c r="K550" i="10" s="1"/>
  <c r="I550" i="10"/>
  <c r="D2016" i="10"/>
  <c r="J2016" i="10"/>
  <c r="J1154" i="10"/>
  <c r="D1154" i="10"/>
  <c r="C1154" i="10"/>
  <c r="K1154" i="10" s="1"/>
  <c r="J2625" i="10"/>
  <c r="D2625" i="10"/>
  <c r="C875" i="10"/>
  <c r="K875" i="10" s="1"/>
  <c r="J1188" i="10"/>
  <c r="D1188" i="10"/>
  <c r="C51" i="10"/>
  <c r="K51" i="10" s="1"/>
  <c r="C1578" i="10"/>
  <c r="K1578" i="10" s="1"/>
  <c r="F2327" i="10" a="1"/>
  <c r="F1742" i="10" a="1"/>
  <c r="F153" i="10" a="1"/>
  <c r="F2033" i="10" a="1"/>
  <c r="F706" i="10" a="1"/>
  <c r="F518" i="10" a="1"/>
  <c r="F477" i="10" a="1"/>
  <c r="F1506" i="10" a="1"/>
  <c r="F2345" i="10" a="1"/>
  <c r="F2649" i="10" a="1"/>
  <c r="F1965" i="10" a="1"/>
  <c r="F1371" i="10" a="1"/>
  <c r="F61" i="10" a="1"/>
  <c r="F2633" i="10" a="1"/>
  <c r="F1690" i="10" a="1"/>
  <c r="F1280" i="10" a="1"/>
  <c r="F265" i="10" a="1"/>
  <c r="F874" i="10" a="1"/>
  <c r="F930" i="10" a="1"/>
  <c r="F1333" i="10" a="1"/>
  <c r="F661" i="10" a="1"/>
  <c r="F165" i="10" a="1"/>
  <c r="F2639" i="10" a="1"/>
  <c r="F1953" i="10" a="1"/>
  <c r="F2580" i="10" a="1"/>
  <c r="F239" i="10" a="1"/>
  <c r="F1406" i="10" a="1"/>
  <c r="F2733" i="10" a="1"/>
  <c r="F2239" i="10" a="1"/>
  <c r="F949" i="10" a="1"/>
  <c r="F1642" i="10" a="1"/>
  <c r="F2477" i="10" a="1"/>
  <c r="F1036" i="10" a="1"/>
  <c r="F2061" i="10" a="1"/>
  <c r="F2474" i="10" a="1"/>
  <c r="F2542" i="10" a="1"/>
  <c r="F1245" i="10" a="1"/>
  <c r="F2145" i="10" a="1"/>
  <c r="F539" i="10" a="1"/>
  <c r="F349" i="10" a="1"/>
  <c r="F1139" i="10" a="1"/>
  <c r="F2336" i="10" a="1"/>
  <c r="F2180" i="10" a="1"/>
  <c r="F2453" i="10" a="1"/>
  <c r="F1477" i="10" a="1"/>
  <c r="F358" i="10" a="1"/>
  <c r="F2161" i="10" a="1"/>
  <c r="F818" i="10" a="1"/>
  <c r="F280" i="10" a="1"/>
  <c r="F106" i="10" a="1"/>
  <c r="F1261" i="10" a="1"/>
  <c r="F145" i="10" a="1"/>
  <c r="F1771" i="10" a="1"/>
  <c r="F545" i="10" a="1"/>
  <c r="F845" i="10" a="1"/>
  <c r="F2058" i="10" a="1"/>
  <c r="F2165" i="10" a="1"/>
  <c r="F1427" i="10" a="1"/>
  <c r="F171" i="10" a="1"/>
  <c r="F1339" i="10" a="1"/>
  <c r="F871" i="10" a="1"/>
  <c r="F77" i="10" a="1"/>
  <c r="F977" i="10" a="1"/>
  <c r="F1549" i="10" a="1"/>
  <c r="F861" i="10" a="1"/>
  <c r="F580" i="10" a="1"/>
  <c r="F33" i="10" a="1"/>
  <c r="F1618" i="10" a="1"/>
  <c r="F407" i="10" a="1"/>
  <c r="F18" i="10" a="1"/>
  <c r="F2668" i="10" a="1"/>
  <c r="F971" i="10" a="1"/>
  <c r="F2765" i="10" a="1"/>
  <c r="F433" i="10" a="1"/>
  <c r="F2777" i="10" a="1"/>
  <c r="F365" i="10" a="1"/>
  <c r="F1568" i="10" a="1"/>
  <c r="F218" i="10" a="1"/>
  <c r="F1068" i="10" a="1"/>
  <c r="F1053" i="10" a="1"/>
  <c r="F1865" i="10" a="1"/>
  <c r="F336" i="10" a="1"/>
  <c r="F242" i="10" a="1"/>
  <c r="F2539" i="10" a="1"/>
  <c r="F2249" i="10" a="1"/>
  <c r="F1039" i="10" a="1"/>
  <c r="F2349" i="10" a="1"/>
  <c r="F974" i="10" a="1"/>
  <c r="F1018" i="10" a="1"/>
  <c r="F2271" i="10" a="1"/>
  <c r="F1342" i="10" a="1"/>
  <c r="F1658" i="10" a="1"/>
  <c r="F1880" i="10" a="1"/>
  <c r="F339" i="10" a="1"/>
  <c r="F290" i="10" a="1"/>
  <c r="F74" i="10" a="1"/>
  <c r="F2780" i="10" a="1"/>
  <c r="F2236" i="10" a="1"/>
  <c r="F2080" i="10" a="1"/>
  <c r="F71" i="10" a="1"/>
  <c r="F836" i="10" a="1"/>
  <c r="F345" i="10" a="1"/>
  <c r="F1790" i="10" a="1"/>
  <c r="F80" i="10" a="1"/>
  <c r="F865" i="10" a="1"/>
  <c r="F1006" i="10" a="1"/>
  <c r="F958" i="10" a="1"/>
  <c r="F118" i="10" a="1"/>
  <c r="F942" i="10" a="1"/>
  <c r="F1874" i="10" a="1"/>
  <c r="F327" i="10" a="1"/>
  <c r="F533" i="10" a="1"/>
  <c r="F1680" i="10" a="1"/>
  <c r="F1749" i="10" a="1"/>
  <c r="F1271" i="10" a="1"/>
  <c r="F1671" i="10" a="1"/>
  <c r="F739" i="10" a="1"/>
  <c r="F2280" i="10" a="1"/>
  <c r="F65" i="10" a="1"/>
  <c r="F6" i="10" a="1"/>
  <c r="F2727" i="10" a="1"/>
  <c r="F1977" i="10" a="1"/>
  <c r="F2049" i="10" a="1"/>
  <c r="F1468" i="10" a="1"/>
  <c r="F136" i="10" a="1"/>
  <c r="F565" i="10" a="1"/>
  <c r="F2042" i="10" a="1"/>
  <c r="F2465" i="10" a="1"/>
  <c r="F2371" i="10" a="1"/>
  <c r="F830" i="10" a="1"/>
  <c r="F1153" i="10" a="1"/>
  <c r="F2630" i="10" a="1"/>
  <c r="F2233" i="10" a="1"/>
  <c r="F1106" i="10" a="1"/>
  <c r="F2458" i="10" a="1"/>
  <c r="F342" i="10" a="1"/>
  <c r="F568" i="10" a="1"/>
  <c r="F1649" i="10" a="1"/>
  <c r="F1439" i="10" a="1"/>
  <c r="F2171" i="10" a="1"/>
  <c r="F1218" i="10" a="1"/>
  <c r="F1249" i="10" a="1"/>
  <c r="F642" i="10" a="1"/>
  <c r="F2406" i="10" a="1"/>
  <c r="F1090" i="10" a="1"/>
  <c r="F2427" i="10" a="1"/>
  <c r="F1461" i="10" a="1"/>
  <c r="F1574" i="10" a="1"/>
  <c r="F1839" i="10" a="1"/>
  <c r="F877" i="10" a="1"/>
  <c r="F418" i="10" a="1"/>
  <c r="F890" i="10" a="1"/>
  <c r="F158" i="10" a="1"/>
  <c r="F2577" i="10" a="1"/>
  <c r="F377" i="10" a="1"/>
  <c r="F1806" i="10" a="1"/>
  <c r="F1990" i="10" a="1"/>
  <c r="F2174" i="10" a="1"/>
  <c r="F2677" i="10" a="1"/>
  <c r="F577" i="10" a="1"/>
  <c r="F2665" i="10" a="1"/>
  <c r="F1674" i="10" a="1"/>
  <c r="F561" i="10" a="1"/>
  <c r="F536" i="10" a="1"/>
  <c r="F390" i="10" a="1"/>
  <c r="F671" i="10" a="1"/>
  <c r="F1945" i="10" a="1"/>
  <c r="F2618" i="10" a="1"/>
  <c r="F627" i="10" a="1"/>
  <c r="F277" i="10" a="1"/>
  <c r="F2358" i="10" a="1"/>
  <c r="F133" i="10" a="1"/>
  <c r="F1890" i="10" a="1"/>
  <c r="F918" i="10" a="1"/>
  <c r="F618" i="10" a="1"/>
  <c r="F2690" i="10" a="1"/>
  <c r="F1274" i="10" a="1"/>
  <c r="F574" i="10" a="1"/>
  <c r="F2590" i="10" a="1"/>
  <c r="F2374" i="10" a="1"/>
  <c r="F2027" i="10" a="1"/>
  <c r="F490" i="10" a="1"/>
  <c r="F765" i="10" a="1"/>
  <c r="F2468" i="10" a="1"/>
  <c r="F474" i="10" a="1"/>
  <c r="F1130" i="10" a="1"/>
  <c r="F1633" i="10" a="1"/>
  <c r="F945" i="10" a="1"/>
  <c r="F1265" i="10" a="1"/>
  <c r="F2730" i="10" a="1"/>
  <c r="F2758" i="10" a="1"/>
  <c r="F1180" i="10" a="1"/>
  <c r="F2706" i="10" a="1"/>
  <c r="F2680" i="10" a="1"/>
  <c r="F1736" i="10" a="1"/>
  <c r="F1645" i="10" a="1"/>
  <c r="F39" i="10" a="1"/>
  <c r="F480" i="10" a="1"/>
  <c r="F374" i="10" a="1"/>
  <c r="F2142" i="10" a="1"/>
  <c r="F1177" i="10" a="1"/>
  <c r="F2571" i="10" a="1"/>
  <c r="F1774" i="10" a="1"/>
  <c r="F1545" i="10" a="1"/>
  <c r="F2245" i="10" a="1"/>
  <c r="F2418" i="10" a="1"/>
  <c r="F1490" i="10" a="1"/>
  <c r="F1471" i="10" a="1"/>
  <c r="F1777" i="10" a="1"/>
  <c r="F330" i="10" a="1"/>
  <c r="F2118" i="10" a="1"/>
  <c r="F1071" i="10" a="1"/>
  <c r="F749" i="10" a="1"/>
  <c r="F1277" i="10" a="1"/>
  <c r="F1906" i="10" a="1"/>
  <c r="F733" i="10" a="1"/>
  <c r="F1933" i="10" a="1"/>
  <c r="F530" i="10" a="1"/>
  <c r="F1542" i="10" a="1"/>
  <c r="F2153" i="10" a="1"/>
  <c r="F2339" i="10" a="1"/>
  <c r="F1827" i="10" a="1"/>
  <c r="F2261" i="10" a="1"/>
  <c r="F1653" i="10" a="1"/>
  <c r="F1971" i="10" a="1"/>
  <c r="F665" i="10" a="1"/>
  <c r="F774" i="10" a="1"/>
  <c r="F442" i="10" a="1"/>
  <c r="F1049" i="10" a="1"/>
  <c r="F827" i="10" a="1"/>
  <c r="F590" i="10" a="1"/>
  <c r="F806" i="10" a="1"/>
  <c r="F1533" i="10" a="1"/>
  <c r="F1074" i="10" a="1"/>
  <c r="F2749" i="10" a="1"/>
  <c r="F727" i="10" a="1"/>
  <c r="F1045" i="10" a="1"/>
  <c r="F2274" i="10" a="1"/>
  <c r="F2106" i="10" a="1"/>
  <c r="F1027" i="10" a="1"/>
  <c r="F2227" i="10" a="1"/>
  <c r="F2527" i="10" a="1"/>
  <c r="F271" i="10" a="1"/>
  <c r="F1868" i="10" a="1"/>
  <c r="F27" i="10" a="1"/>
  <c r="F2774" i="10" a="1"/>
  <c r="F68" i="10" a="1"/>
  <c r="F2036" i="10" a="1"/>
  <c r="F2158" i="10" a="1"/>
  <c r="F2230" i="10" a="1"/>
  <c r="F2480" i="10" a="1"/>
  <c r="F730" i="10" a="1"/>
  <c r="F1080" i="10" a="1"/>
  <c r="F1358" i="10" a="1"/>
  <c r="F2753" i="10" a="1"/>
  <c r="F2168" i="10" a="1"/>
  <c r="F1174" i="10" a="1"/>
  <c r="F2333" i="10" a="1"/>
  <c r="F2039" i="10" a="1"/>
  <c r="F880" i="10" a="1"/>
  <c r="F2365" i="10" a="1"/>
  <c r="F368" i="10" a="1"/>
  <c r="F1858" i="10" a="1"/>
  <c r="F2342" i="10" a="1"/>
  <c r="F168" i="10" a="1"/>
  <c r="F2445" i="10" a="1"/>
  <c r="F1527" i="10" a="1"/>
  <c r="F227" i="10" a="1"/>
  <c r="F2139" i="10" a="1"/>
  <c r="F2433" i="10" a="1"/>
  <c r="F30" i="10" a="1"/>
  <c r="F1336" i="10" a="1"/>
  <c r="F668" i="10" a="1"/>
  <c r="F927" i="10" a="1"/>
  <c r="F558" i="10" a="1"/>
  <c r="F1758" i="10" a="1"/>
  <c r="F1233" i="10" a="1"/>
  <c r="F1668" i="10" a="1"/>
  <c r="F2768" i="10" a="1"/>
  <c r="F1230" i="10" a="1"/>
  <c r="F2449" i="10" a="1"/>
  <c r="F1539" i="10" a="1"/>
  <c r="F745" i="10" a="1"/>
  <c r="F2461" i="10" a="1"/>
  <c r="F1927" i="10" a="1"/>
  <c r="F233" i="10" a="1"/>
  <c r="F1453" i="10" a="1"/>
  <c r="F868" i="10" a="1"/>
  <c r="F758" i="10" a="1"/>
  <c r="F1418" i="10" a="1"/>
  <c r="F1433" i="10" a="1"/>
  <c r="F174" i="10" a="1"/>
  <c r="F1361" i="10" a="1"/>
  <c r="F253" i="10" a="1"/>
  <c r="F1627" i="10" a="1"/>
  <c r="F790" i="10" a="1"/>
  <c r="F1536" i="10" a="1"/>
  <c r="F1149" i="10" a="1"/>
  <c r="F1165" i="10" a="1"/>
  <c r="F36" i="10" a="1"/>
  <c r="F630" i="10" a="1"/>
  <c r="F1727" i="10" a="1"/>
  <c r="F1365" i="10" a="1"/>
  <c r="F1258" i="10" a="1"/>
  <c r="F542" i="10" a="1"/>
  <c r="F1430" i="10" a="1"/>
  <c r="F939" i="10" a="1"/>
  <c r="F742" i="10" a="1"/>
  <c r="F2518" i="10" a="1"/>
  <c r="F1845" i="10" a="1"/>
  <c r="F1033" i="10" a="1"/>
  <c r="F436" i="10" a="1"/>
  <c r="F1306" i="10" a="1"/>
  <c r="F1930" i="10" a="1"/>
  <c r="F1436" i="10" a="1"/>
  <c r="F2190" i="10" a="1"/>
  <c r="F1849" i="10" a="1"/>
  <c r="F761" i="10" a="1"/>
  <c r="F1368" i="10" a="1"/>
  <c r="F458" i="10" a="1"/>
  <c r="F445" i="10" a="1"/>
  <c r="F1327" i="10" a="1"/>
  <c r="F2553" i="10" a="1"/>
  <c r="F2265" i="10" a="1"/>
  <c r="F2277" i="10" a="1"/>
  <c r="F2549" i="10" a="1"/>
  <c r="F2742" i="10" a="1"/>
  <c r="F2206" i="10" a="1"/>
  <c r="F1733" i="10" a="1"/>
  <c r="F1242" i="10" a="1"/>
  <c r="F2653" i="10" a="1"/>
  <c r="F230" i="10" a="1"/>
  <c r="F771" i="10" a="1"/>
  <c r="F371" i="10" a="1"/>
  <c r="F1142" i="10" a="1"/>
  <c r="F2430" i="10" a="1"/>
  <c r="F2574" i="10" a="1"/>
  <c r="F90" i="10" a="1"/>
  <c r="F674" i="10" a="1"/>
  <c r="F1268" i="10" a="1"/>
  <c r="F780" i="10" a="1"/>
  <c r="F2177" i="10" a="1"/>
  <c r="F1449" i="10" a="1"/>
  <c r="F1518" i="10" a="1"/>
  <c r="F1465" i="10" a="1"/>
  <c r="F2306" i="10" a="1"/>
  <c r="F718" i="10" a="1"/>
  <c r="F1206" i="10" a="1"/>
  <c r="F1918" i="10" a="1"/>
  <c r="F2330" i="10" a="1"/>
  <c r="F839" i="10" a="1"/>
  <c r="F1374" i="10" a="1"/>
  <c r="F1127" i="10" a="1"/>
  <c r="F936" i="10" a="1"/>
  <c r="F2661" i="10" a="1"/>
  <c r="F2568" i="10" a="1"/>
  <c r="F833" i="10" a="1"/>
  <c r="F1665" i="10" a="1"/>
  <c r="F1577" i="10" a="1"/>
  <c r="F1458" i="10" a="1"/>
  <c r="F427" i="10" a="1"/>
  <c r="F2490" i="10" a="1"/>
  <c r="F2645" i="10" a="1"/>
  <c r="F1739" i="10" a="1"/>
  <c r="F961" i="10" a="1"/>
  <c r="F258" i="10" a="1"/>
  <c r="F2606" i="10" a="1"/>
  <c r="F318" i="10" a="1"/>
  <c r="F1158" i="10" a="1"/>
  <c r="F130" i="10" a="1"/>
  <c r="F1942" i="10" a="1"/>
  <c r="F2045" i="10" a="1"/>
  <c r="F1445" i="10" a="1"/>
  <c r="F2030" i="10" a="1"/>
  <c r="F142" i="10" a="1"/>
  <c r="F139" i="10" a="1"/>
  <c r="F1833" i="10" a="1"/>
  <c r="F1168" i="10" a="1"/>
  <c r="F2642" i="10" a="1"/>
  <c r="F2674" i="10" a="1"/>
  <c r="F1442" i="10" a="1"/>
  <c r="F53" i="10" a="1"/>
  <c r="F842" i="10" a="1"/>
  <c r="F953" i="10" a="1"/>
  <c r="F471" i="10" a="1"/>
  <c r="F858" i="10" a="1"/>
  <c r="F1065" i="10" a="1"/>
  <c r="F1136" i="10" a="1"/>
  <c r="F549" i="10" a="1"/>
  <c r="F245" i="10" a="1"/>
  <c r="F1353" i="10" a="1"/>
  <c r="F853" i="10" a="1"/>
  <c r="F653" i="10" a="1"/>
  <c r="F1239" i="10" a="1"/>
  <c r="F2218" i="10" a="1"/>
  <c r="F1830" i="10" a="1"/>
  <c r="F690" i="10" a="1"/>
  <c r="F274" i="10" a="1"/>
  <c r="F606" i="10" a="1"/>
  <c r="F658" i="10" a="1"/>
  <c r="F1330" i="10" a="1"/>
  <c r="F2053" i="10" a="1"/>
  <c r="F468" i="10" a="1"/>
  <c r="F1227" i="10" a="1"/>
  <c r="F1553" i="10" a="1"/>
  <c r="F2739" i="10" a="1"/>
  <c r="F980" i="10" a="1"/>
  <c r="F2133" i="10" a="1"/>
  <c r="F449" i="10" a="1"/>
  <c r="F2545" i="10" a="1"/>
  <c r="F2436" i="10" a="1"/>
  <c r="F2380" i="10" a="1"/>
  <c r="F933" i="10" a="1"/>
  <c r="F1061" i="10" a="1"/>
  <c r="F639" i="10" a="1"/>
  <c r="F2006" i="10" a="1"/>
  <c r="F633" i="10" a="1"/>
  <c r="F1571" i="10" a="1"/>
  <c r="F2136" i="10" a="1"/>
  <c r="F1565" i="10" a="1"/>
  <c r="F2736" i="10" a="1"/>
  <c r="F990" i="10" a="1"/>
  <c r="F1077" i="10" a="1"/>
  <c r="F1661" i="10" a="1"/>
  <c r="F1345" i="10" a="1"/>
  <c r="F1980" i="10" a="1"/>
  <c r="F58" i="10" a="1"/>
  <c r="F1630" i="10" a="1"/>
  <c r="F1161" i="10" a="1"/>
  <c r="F527" i="10" a="1"/>
  <c r="F2077" i="10" a="1"/>
  <c r="F2390" i="10" a="1"/>
  <c r="F965" i="10" a="1"/>
  <c r="F236" i="10" a="1"/>
  <c r="F2258" i="10" a="1"/>
  <c r="F1042" i="10" a="1"/>
  <c r="F1974" i="10" a="1"/>
  <c r="F249" i="10" a="1"/>
  <c r="F2361" i="10" a="1"/>
  <c r="F2290" i="10" a="1"/>
  <c r="F2065" i="10" a="1"/>
  <c r="F645" i="10" a="1"/>
  <c r="F1936" i="10" a="1"/>
  <c r="F1836" i="10" a="1"/>
  <c r="F2353" i="10" a="1"/>
  <c r="F1768" i="10" a="1"/>
  <c r="F380" i="10" a="1"/>
  <c r="F968" i="10" a="1"/>
  <c r="F2442" i="10" a="1"/>
  <c r="F353" i="10" a="1"/>
  <c r="F1349" i="10" a="1"/>
  <c r="F2530" i="10" a="1"/>
  <c r="F42" i="10" a="1"/>
  <c r="F1853" i="10" a="1"/>
  <c r="F777" i="10" a="1"/>
  <c r="F1706" i="10" a="1"/>
  <c r="F636" i="10" a="1"/>
  <c r="F2074" i="10" a="1"/>
  <c r="F2506" i="10" a="1"/>
  <c r="F1780" i="10" a="1"/>
  <c r="F1877" i="10" a="1"/>
  <c r="F149" i="10" a="1"/>
  <c r="F753" i="10" a="1"/>
  <c r="F2533" i="10" a="1"/>
  <c r="F906" i="10" a="1"/>
  <c r="F2790" i="10" a="1"/>
  <c r="F1171" i="10" a="1"/>
  <c r="F2771" i="10" a="1"/>
  <c r="F206" i="10" a="1"/>
  <c r="F1480" i="10" a="1"/>
  <c r="F1390" i="10" a="1"/>
  <c r="F1765" i="10" a="1"/>
  <c r="F1561" i="10" a="1"/>
  <c r="F1730" i="10" a="1"/>
  <c r="F2068" i="10" a="1"/>
  <c r="F1871" i="10" a="1"/>
  <c r="F2558" i="10" a="1"/>
  <c r="F461" i="10" a="1"/>
  <c r="F736" i="10" a="1"/>
  <c r="F2536" i="10" a="1"/>
  <c r="F190" i="10" a="1"/>
  <c r="F1753" i="10" a="1"/>
  <c r="F2471" i="10" a="1"/>
  <c r="F268" i="10" a="1"/>
  <c r="F1745" i="10" a="1"/>
  <c r="F2718" i="10" a="1"/>
  <c r="F768" i="10" a="1"/>
  <c r="F2368" i="10" a="1"/>
  <c r="F571" i="10" a="1"/>
  <c r="F2018" i="10" a="1"/>
  <c r="F1961" i="10" a="1"/>
  <c r="F649" i="10" a="1"/>
  <c r="F2253" i="10" a="1"/>
  <c r="F1949" i="10" a="1"/>
  <c r="F1290" i="10" a="1"/>
  <c r="F1636" i="10" a="1"/>
  <c r="F2565" i="10" a="1"/>
  <c r="F553" i="10" a="1"/>
  <c r="F1842" i="10" a="1"/>
  <c r="F45" i="10" a="1"/>
  <c r="F2761" i="10" a="1"/>
  <c r="F127" i="10" a="1"/>
  <c r="F2090" i="10" a="1"/>
  <c r="F1761" i="10" a="1"/>
  <c r="F1133" i="10" a="1"/>
  <c r="F1558" i="10" a="1"/>
  <c r="F361" i="10" a="1"/>
  <c r="F1236" i="10" a="1"/>
  <c r="F1474" i="10" a="1"/>
  <c r="F849" i="10" a="1"/>
  <c r="F1580" i="10" a="1"/>
  <c r="F677" i="10" a="1"/>
  <c r="F1958" i="10" a="1"/>
  <c r="F2318" i="10" a="1"/>
  <c r="F2130" i="10" a="1"/>
  <c r="F1530" i="10" a="1"/>
  <c r="F2636" i="10" a="1"/>
  <c r="F2671" i="10" a="1"/>
  <c r="F333" i="10" a="1"/>
  <c r="F2658" i="10" a="1"/>
  <c r="F506" i="10" a="1"/>
  <c r="F2149" i="10" a="1"/>
  <c r="F1030" i="10" a="1"/>
  <c r="F2127" i="10" a="1"/>
  <c r="F2627" i="10" a="1"/>
  <c r="F2439" i="10" a="1"/>
  <c r="F453" i="10" a="1"/>
  <c r="F1818" i="10" a="1"/>
  <c r="F1318" i="10" a="1"/>
  <c r="F1145" i="10" a="1"/>
  <c r="F2561" i="10" a="1"/>
  <c r="F1590" i="10" a="1"/>
  <c r="F2268" i="10" a="1"/>
  <c r="F465" i="10" a="1"/>
  <c r="F680" i="10" a="1"/>
  <c r="F2071" i="10" a="1"/>
  <c r="F2377" i="10" a="1"/>
  <c r="F306" i="10" a="1"/>
  <c r="F1058" i="10" a="1"/>
  <c r="F1861" i="10" a="1"/>
  <c r="F2242" i="10" a="1"/>
  <c r="F1939" i="10" a="1"/>
  <c r="F180" i="10" a="1"/>
  <c r="F1253" i="10" a="1"/>
  <c r="F1677" i="10" a="1"/>
  <c r="F49" i="10" a="1"/>
  <c r="F1377" i="10" a="1"/>
  <c r="F439" i="10" a="1"/>
  <c r="F2745" i="10" a="1"/>
  <c r="F1718" i="10" a="1"/>
  <c r="F430" i="10" a="1"/>
  <c r="F1639" i="10" a="1"/>
  <c r="F177" i="10" a="1"/>
  <c r="F1606" i="10" a="1"/>
  <c r="F161" i="10" a="1"/>
  <c r="F1118" i="10" a="1"/>
  <c r="F1968" i="10" a="1"/>
  <c r="F1380" i="10" a="1"/>
  <c r="F261" i="10" a="1"/>
  <c r="F1190" i="10" a="1"/>
  <c r="I1425" i="10" l="1"/>
  <c r="I972" i="10"/>
  <c r="I1155" i="10"/>
  <c r="I292" i="10"/>
  <c r="I346" i="10"/>
  <c r="I1751" i="10"/>
  <c r="I1869" i="10"/>
  <c r="I992" i="10"/>
  <c r="I205" i="10"/>
  <c r="I287" i="10"/>
  <c r="I1056" i="10"/>
  <c r="I125" i="10"/>
  <c r="I778" i="10"/>
  <c r="I362" i="10"/>
  <c r="I343" i="10"/>
  <c r="I2543" i="10"/>
  <c r="I1259" i="10"/>
  <c r="I1228" i="10"/>
  <c r="I428" i="10"/>
  <c r="I1843" i="10"/>
  <c r="I1431" i="10"/>
  <c r="I1763" i="10"/>
  <c r="I1892" i="10"/>
  <c r="I628" i="10"/>
  <c r="I878" i="10"/>
  <c r="I1250" i="10"/>
  <c r="I266" i="10"/>
  <c r="I1454" i="10"/>
  <c r="I978" i="10"/>
  <c r="I2775" i="10"/>
  <c r="I75" i="10"/>
  <c r="I2343" i="10"/>
  <c r="I2266" i="10"/>
  <c r="I1954" i="10"/>
  <c r="I1331" i="10"/>
  <c r="I1888" i="10"/>
  <c r="I546" i="10"/>
  <c r="I1459" i="10"/>
  <c r="I2305" i="10"/>
  <c r="I2272" i="10"/>
  <c r="I934" i="10"/>
  <c r="I2104" i="10"/>
  <c r="I1246" i="10"/>
  <c r="I1054" i="10"/>
  <c r="I2256" i="10"/>
  <c r="I754" i="10"/>
  <c r="I840" i="10"/>
  <c r="I1556" i="10"/>
  <c r="I1231" i="10"/>
  <c r="I691" i="10"/>
  <c r="I1269" i="10"/>
  <c r="I2625" i="10"/>
  <c r="I2743" i="10"/>
  <c r="I862" i="10"/>
  <c r="I2405" i="10"/>
  <c r="I569" i="10"/>
  <c r="I572" i="10"/>
  <c r="I1466" i="10"/>
  <c r="I866" i="10"/>
  <c r="I1278" i="10"/>
  <c r="I1072" i="10"/>
  <c r="I487" i="10"/>
  <c r="I2466" i="10"/>
  <c r="I1334" i="10"/>
  <c r="I1134" i="10"/>
  <c r="I479" i="10"/>
  <c r="I959" i="10"/>
  <c r="I2131" i="10"/>
  <c r="I804" i="10"/>
  <c r="I1746" i="10"/>
  <c r="I1534" i="10"/>
  <c r="I843" i="10"/>
  <c r="I37" i="10"/>
  <c r="I2078" i="10"/>
  <c r="I169" i="10"/>
  <c r="I2340" i="10"/>
  <c r="I2388" i="10"/>
  <c r="I2492" i="10"/>
  <c r="I250" i="10"/>
  <c r="I1934" i="10"/>
  <c r="I1916" i="10"/>
  <c r="I1605" i="10"/>
  <c r="I1872" i="10"/>
  <c r="I875" i="10"/>
  <c r="I1455" i="10"/>
  <c r="I1059" i="10"/>
  <c r="I1963" i="10"/>
  <c r="I55" i="10"/>
  <c r="I1692" i="10"/>
  <c r="I204" i="10"/>
  <c r="I1146" i="10"/>
  <c r="I2391" i="10"/>
  <c r="I1788" i="10"/>
  <c r="K505" i="10"/>
  <c r="I505" i="10"/>
  <c r="K2317" i="10"/>
  <c r="I2317" i="10"/>
  <c r="I1578" i="10"/>
  <c r="I2737" i="10"/>
  <c r="I2688" i="10"/>
  <c r="I87" i="10"/>
  <c r="I1750" i="10"/>
  <c r="I1547" i="10"/>
  <c r="I2455" i="10"/>
  <c r="I551" i="10"/>
  <c r="I2316" i="10"/>
  <c r="I1987" i="10"/>
  <c r="I350" i="10"/>
  <c r="I869" i="10"/>
  <c r="I1237" i="10"/>
  <c r="I1663" i="10"/>
  <c r="I2063" i="10"/>
  <c r="I1156" i="10"/>
  <c r="I1634" i="10"/>
  <c r="I2756" i="10"/>
  <c r="I128" i="10"/>
  <c r="I1451" i="10"/>
  <c r="I1825" i="10"/>
  <c r="I2356" i="10"/>
  <c r="I2087" i="10"/>
  <c r="I2054" i="10"/>
  <c r="I91" i="10"/>
  <c r="I2004" i="10"/>
  <c r="I2005" i="10"/>
  <c r="I2692" i="10"/>
  <c r="I663" i="10"/>
  <c r="I554" i="10"/>
  <c r="I78" i="10"/>
  <c r="I1147" i="10"/>
  <c r="I762" i="10"/>
  <c r="I1537" i="10"/>
  <c r="I731" i="10"/>
  <c r="I1004" i="10"/>
  <c r="I946" i="10"/>
  <c r="I1079" i="10"/>
  <c r="I2792" i="10"/>
  <c r="I378" i="10"/>
  <c r="I40" i="10"/>
  <c r="I488" i="10"/>
  <c r="I116" i="10"/>
  <c r="I2066" i="10"/>
  <c r="I2705" i="10"/>
  <c r="I463" i="10"/>
  <c r="I192" i="10"/>
  <c r="I947" i="10"/>
  <c r="I1366" i="10"/>
  <c r="I1766" i="10"/>
  <c r="I2192" i="10"/>
  <c r="I859" i="10"/>
  <c r="I591" i="10"/>
  <c r="I775" i="10"/>
  <c r="I2546" i="10"/>
  <c r="I355" i="10"/>
  <c r="I150" i="10"/>
  <c r="I1104" i="10"/>
  <c r="I491" i="10"/>
  <c r="I2416" i="10"/>
  <c r="I2075" i="10"/>
  <c r="I1240" i="10"/>
  <c r="I1492" i="10"/>
  <c r="I2759" i="10"/>
  <c r="I104" i="10"/>
  <c r="I1287" i="10"/>
  <c r="I2187" i="10"/>
  <c r="I516" i="10"/>
  <c r="I2372" i="10"/>
  <c r="I1531" i="10"/>
  <c r="I2704" i="10"/>
  <c r="I2043" i="10"/>
  <c r="I2016" i="10"/>
  <c r="I475" i="10"/>
  <c r="I2634" i="10"/>
  <c r="I2105" i="10"/>
  <c r="I687" i="10"/>
  <c r="I2575" i="10"/>
  <c r="I1516" i="10"/>
  <c r="I166" i="10"/>
  <c r="I2350" i="10"/>
  <c r="I1879" i="10"/>
  <c r="I2279" i="10"/>
  <c r="I1575" i="10"/>
  <c r="I356" i="10"/>
  <c r="I1043" i="10"/>
  <c r="I2640" i="10"/>
  <c r="I1137" i="10"/>
  <c r="I746" i="10"/>
  <c r="I2750" i="10"/>
  <c r="I2228" i="10"/>
  <c r="I1651" i="10"/>
  <c r="I854" i="10"/>
  <c r="I1840" i="10"/>
  <c r="I179" i="10"/>
  <c r="I2679" i="10"/>
  <c r="I779" i="10"/>
  <c r="I291" i="10"/>
  <c r="I1304" i="10"/>
  <c r="I2051" i="10"/>
  <c r="I1654" i="10"/>
  <c r="I2563" i="10"/>
  <c r="I816" i="10"/>
  <c r="I1151" i="10"/>
  <c r="I1328" i="10"/>
  <c r="I2325" i="10"/>
  <c r="I1569" i="10"/>
  <c r="I1659" i="10"/>
  <c r="I1347" i="10"/>
  <c r="I1969" i="10"/>
  <c r="I2134" i="10"/>
  <c r="I2275" i="10"/>
  <c r="I1587" i="10"/>
  <c r="I340" i="10"/>
  <c r="I337" i="10"/>
  <c r="I2034" i="10"/>
  <c r="I1362" i="10"/>
  <c r="I2643" i="10"/>
  <c r="I2166" i="10"/>
  <c r="I1166" i="10"/>
  <c r="I1747" i="10"/>
  <c r="I672" i="10"/>
  <c r="I625" i="10"/>
  <c r="I451" i="10"/>
  <c r="I847" i="10"/>
  <c r="I305" i="10"/>
  <c r="I1050" i="10"/>
  <c r="I151" i="10"/>
  <c r="I175" i="10"/>
  <c r="I1154" i="10"/>
  <c r="I1528" i="10"/>
  <c r="I2355" i="10"/>
  <c r="I1034" i="10"/>
  <c r="I2791" i="10"/>
  <c r="I1434" i="10"/>
  <c r="I2559" i="10"/>
  <c r="I892" i="10"/>
  <c r="I1292" i="10"/>
  <c r="I2091" i="10"/>
  <c r="I1216" i="10"/>
  <c r="I1991" i="10"/>
  <c r="I1862" i="10"/>
  <c r="I387" i="10"/>
  <c r="I2631" i="10"/>
  <c r="I347" i="10"/>
  <c r="I1891" i="10"/>
  <c r="I2650" i="10"/>
  <c r="I2537" i="10"/>
  <c r="I956" i="10"/>
  <c r="I359" i="10"/>
  <c r="I1391" i="10"/>
  <c r="I2125" i="10"/>
  <c r="I2031" i="10"/>
  <c r="I1255" i="10"/>
  <c r="I951" i="10"/>
  <c r="I817" i="10"/>
  <c r="I392" i="10"/>
  <c r="I846" i="10"/>
  <c r="I1266" i="10"/>
  <c r="I828" i="10"/>
  <c r="I187" i="10"/>
  <c r="I925" i="10"/>
  <c r="I2404" i="10"/>
  <c r="I1988" i="10"/>
  <c r="I2746" i="10"/>
  <c r="I1066" i="10"/>
  <c r="I1291" i="10"/>
  <c r="I805" i="10"/>
  <c r="I2579" i="10"/>
  <c r="I5" i="10"/>
  <c r="I2762" i="10"/>
  <c r="I537" i="10"/>
  <c r="I234" i="10"/>
  <c r="I134" i="10"/>
  <c r="I1791" i="10"/>
  <c r="I1355" i="10"/>
  <c r="I837" i="10"/>
  <c r="I2440" i="10"/>
  <c r="I2347" i="10"/>
  <c r="I1305" i="10"/>
  <c r="I904" i="10"/>
  <c r="I991" i="10"/>
  <c r="I1947" i="10"/>
  <c r="I1679" i="10"/>
  <c r="I1559" i="10"/>
  <c r="I2092" i="10"/>
  <c r="I2637" i="10"/>
  <c r="I1754" i="10"/>
  <c r="I751" i="10"/>
  <c r="I1078" i="10"/>
  <c r="I940" i="10"/>
  <c r="I369" i="10"/>
  <c r="I1937" i="10"/>
  <c r="I2787" i="10"/>
  <c r="I2469" i="10"/>
  <c r="I2259" i="10"/>
  <c r="I747" i="10"/>
  <c r="I592" i="10"/>
  <c r="I1463" i="10"/>
  <c r="I275" i="10"/>
  <c r="I755" i="10"/>
  <c r="I1979" i="10"/>
  <c r="I56" i="10"/>
  <c r="I728" i="10"/>
  <c r="I2678" i="10"/>
  <c r="I2255" i="10"/>
  <c r="I1188" i="10"/>
  <c r="I1392" i="10"/>
  <c r="I1525" i="10"/>
  <c r="I966" i="10"/>
  <c r="I1743" i="10"/>
  <c r="I637" i="10"/>
  <c r="I1017" i="10"/>
  <c r="I656" i="10"/>
  <c r="I154" i="10"/>
  <c r="I2728" i="10"/>
  <c r="I2725" i="10"/>
  <c r="I1666" i="10"/>
  <c r="I2525" i="10"/>
  <c r="I2437" i="10"/>
  <c r="I2769" i="10"/>
  <c r="I79" i="10"/>
  <c r="I2754" i="10"/>
  <c r="I2240" i="10"/>
  <c r="I2059" i="10"/>
  <c r="I1669" i="10"/>
  <c r="I272" i="10"/>
  <c r="I791" i="10"/>
  <c r="I417" i="10"/>
  <c r="I851" i="10"/>
  <c r="I1316" i="10"/>
  <c r="I1375" i="10"/>
  <c r="I1128" i="10"/>
  <c r="I2055" i="10"/>
  <c r="I1063" i="10"/>
  <c r="I2346" i="10"/>
  <c r="I2251" i="10"/>
  <c r="I1672" i="10"/>
  <c r="I325" i="10"/>
  <c r="I2655" i="10"/>
  <c r="I163" i="10"/>
  <c r="I2269" i="10"/>
  <c r="I2472" i="10"/>
  <c r="I737" i="10"/>
  <c r="I2137" i="10"/>
  <c r="I2475" i="10"/>
  <c r="I2591" i="10"/>
  <c r="I2156" i="10"/>
  <c r="I1116" i="10"/>
  <c r="I1091" i="10"/>
  <c r="I2504" i="10"/>
  <c r="I2672" i="10"/>
  <c r="I705" i="10"/>
  <c r="I2225" i="10"/>
  <c r="I2159" i="10"/>
  <c r="I447" i="10"/>
  <c r="I2528" i="10"/>
  <c r="I316" i="10"/>
  <c r="I1762" i="10"/>
  <c r="I256" i="10"/>
  <c r="I1140" i="10"/>
  <c r="I1351" i="10"/>
  <c r="I1131" i="10"/>
  <c r="I617" i="10"/>
  <c r="F1190" i="10"/>
  <c r="F261" i="10"/>
  <c r="F1380" i="10"/>
  <c r="F1968" i="10"/>
  <c r="F1118" i="10"/>
  <c r="F161" i="10"/>
  <c r="F1606" i="10"/>
  <c r="F177" i="10"/>
  <c r="F1639" i="10"/>
  <c r="F430" i="10"/>
  <c r="F1718" i="10"/>
  <c r="F2745" i="10"/>
  <c r="F439" i="10"/>
  <c r="F1377" i="10"/>
  <c r="F49" i="10"/>
  <c r="F1677" i="10"/>
  <c r="F1253" i="10"/>
  <c r="F180" i="10"/>
  <c r="F1939" i="10"/>
  <c r="F2242" i="10"/>
  <c r="F1861" i="10"/>
  <c r="F1058" i="10"/>
  <c r="F306" i="10"/>
  <c r="F2377" i="10"/>
  <c r="F2071" i="10"/>
  <c r="F680" i="10"/>
  <c r="F465" i="10"/>
  <c r="F2268" i="10"/>
  <c r="F1590" i="10"/>
  <c r="F2561" i="10"/>
  <c r="F1145" i="10"/>
  <c r="F1318" i="10"/>
  <c r="F1818" i="10"/>
  <c r="F453" i="10"/>
  <c r="F2439" i="10"/>
  <c r="F2627" i="10"/>
  <c r="F2127" i="10"/>
  <c r="F1030" i="10"/>
  <c r="F2149" i="10"/>
  <c r="F506" i="10"/>
  <c r="F2658" i="10"/>
  <c r="F333" i="10"/>
  <c r="F2671" i="10"/>
  <c r="F2636" i="10"/>
  <c r="F1530" i="10"/>
  <c r="F2130" i="10"/>
  <c r="F2318" i="10"/>
  <c r="F1958" i="10"/>
  <c r="F677" i="10"/>
  <c r="F1580" i="10"/>
  <c r="F849" i="10"/>
  <c r="F1474" i="10"/>
  <c r="F1236" i="10"/>
  <c r="F361" i="10"/>
  <c r="F1558" i="10"/>
  <c r="F1133" i="10"/>
  <c r="F1761" i="10"/>
  <c r="F2090" i="10"/>
  <c r="F127" i="10"/>
  <c r="F2761" i="10"/>
  <c r="F45" i="10"/>
  <c r="F1842" i="10"/>
  <c r="F553" i="10"/>
  <c r="F2565" i="10"/>
  <c r="F1636" i="10"/>
  <c r="F1290" i="10"/>
  <c r="F1949" i="10"/>
  <c r="F2253" i="10"/>
  <c r="F649" i="10"/>
  <c r="F1961" i="10"/>
  <c r="F2018" i="10"/>
  <c r="F571" i="10"/>
  <c r="F2368" i="10"/>
  <c r="F768" i="10"/>
  <c r="F2718" i="10"/>
  <c r="F1745" i="10"/>
  <c r="F268" i="10"/>
  <c r="F2471" i="10"/>
  <c r="F1753" i="10"/>
  <c r="F190" i="10"/>
  <c r="F2536" i="10"/>
  <c r="F736" i="10"/>
  <c r="F461" i="10"/>
  <c r="F2558" i="10"/>
  <c r="F1871" i="10"/>
  <c r="F2068" i="10"/>
  <c r="F1730" i="10"/>
  <c r="F1561" i="10"/>
  <c r="F1765" i="10"/>
  <c r="F1390" i="10"/>
  <c r="F1480" i="10"/>
  <c r="F206" i="10"/>
  <c r="F2771" i="10"/>
  <c r="F1171" i="10"/>
  <c r="F2790" i="10"/>
  <c r="F906" i="10"/>
  <c r="F2533" i="10"/>
  <c r="F753" i="10"/>
  <c r="F149" i="10"/>
  <c r="F1877" i="10"/>
  <c r="F1780" i="10"/>
  <c r="F2506" i="10"/>
  <c r="F2074" i="10"/>
  <c r="F636" i="10"/>
  <c r="F1706" i="10"/>
  <c r="F777" i="10"/>
  <c r="F1853" i="10"/>
  <c r="F42" i="10"/>
  <c r="F2530" i="10"/>
  <c r="F1349" i="10"/>
  <c r="F353" i="10"/>
  <c r="F2442" i="10"/>
  <c r="F968" i="10"/>
  <c r="F380" i="10"/>
  <c r="F1768" i="10"/>
  <c r="F2353" i="10"/>
  <c r="F1836" i="10"/>
  <c r="F1936" i="10"/>
  <c r="F645" i="10"/>
  <c r="F2065" i="10"/>
  <c r="F2290" i="10"/>
  <c r="F2361" i="10"/>
  <c r="F249" i="10"/>
  <c r="F1974" i="10"/>
  <c r="F1042" i="10"/>
  <c r="F2258" i="10"/>
  <c r="F236" i="10"/>
  <c r="F965" i="10"/>
  <c r="F2390" i="10"/>
  <c r="F2077" i="10"/>
  <c r="F527" i="10"/>
  <c r="F1161" i="10"/>
  <c r="F1630" i="10"/>
  <c r="F58" i="10"/>
  <c r="F1980" i="10"/>
  <c r="F1345" i="10"/>
  <c r="F1661" i="10"/>
  <c r="F1077" i="10"/>
  <c r="F990" i="10"/>
  <c r="F2736" i="10"/>
  <c r="F1565" i="10"/>
  <c r="F2136" i="10"/>
  <c r="F1571" i="10"/>
  <c r="F633" i="10"/>
  <c r="F2006" i="10"/>
  <c r="F639" i="10"/>
  <c r="F1061" i="10"/>
  <c r="F933" i="10"/>
  <c r="F2380" i="10"/>
  <c r="F2436" i="10"/>
  <c r="F2545" i="10"/>
  <c r="F449" i="10"/>
  <c r="F2133" i="10"/>
  <c r="F980" i="10"/>
  <c r="F2739" i="10"/>
  <c r="F1553" i="10"/>
  <c r="F1227" i="10"/>
  <c r="F468" i="10"/>
  <c r="F2053" i="10"/>
  <c r="F1330" i="10"/>
  <c r="F658" i="10"/>
  <c r="F606" i="10"/>
  <c r="F274" i="10"/>
  <c r="F690" i="10"/>
  <c r="F1830" i="10"/>
  <c r="F2218" i="10"/>
  <c r="F1239" i="10"/>
  <c r="F653" i="10"/>
  <c r="F853" i="10"/>
  <c r="F1353" i="10"/>
  <c r="F245" i="10"/>
  <c r="F549" i="10"/>
  <c r="F1136" i="10"/>
  <c r="F1065" i="10"/>
  <c r="F858" i="10"/>
  <c r="F471" i="10"/>
  <c r="F953" i="10"/>
  <c r="F842" i="10"/>
  <c r="F53" i="10"/>
  <c r="F1442" i="10"/>
  <c r="F2674" i="10"/>
  <c r="F2642" i="10"/>
  <c r="F1168" i="10"/>
  <c r="F1833" i="10"/>
  <c r="F139" i="10"/>
  <c r="F142" i="10"/>
  <c r="F2030" i="10"/>
  <c r="F1445" i="10"/>
  <c r="F2045" i="10"/>
  <c r="F1942" i="10"/>
  <c r="F130" i="10"/>
  <c r="F1158" i="10"/>
  <c r="F318" i="10"/>
  <c r="F2606" i="10"/>
  <c r="F258" i="10"/>
  <c r="F961" i="10"/>
  <c r="F1739" i="10"/>
  <c r="F2645" i="10"/>
  <c r="F2490" i="10"/>
  <c r="F427" i="10"/>
  <c r="F1458" i="10"/>
  <c r="F1577" i="10"/>
  <c r="F1665" i="10"/>
  <c r="F833" i="10"/>
  <c r="F2568" i="10"/>
  <c r="F2661" i="10"/>
  <c r="F936" i="10"/>
  <c r="F1127" i="10"/>
  <c r="F1374" i="10"/>
  <c r="F839" i="10"/>
  <c r="F2330" i="10"/>
  <c r="F1918" i="10"/>
  <c r="F1206" i="10"/>
  <c r="F718" i="10"/>
  <c r="F2306" i="10"/>
  <c r="F1465" i="10"/>
  <c r="F1518" i="10"/>
  <c r="F1449" i="10"/>
  <c r="F2177" i="10"/>
  <c r="F780" i="10"/>
  <c r="F1268" i="10"/>
  <c r="F674" i="10"/>
  <c r="F90" i="10"/>
  <c r="F2574" i="10"/>
  <c r="F2430" i="10"/>
  <c r="F1142" i="10"/>
  <c r="F371" i="10"/>
  <c r="F771" i="10"/>
  <c r="F230" i="10"/>
  <c r="F2653" i="10"/>
  <c r="F1242" i="10"/>
  <c r="F1733" i="10"/>
  <c r="F2206" i="10"/>
  <c r="F2742" i="10"/>
  <c r="F2549" i="10"/>
  <c r="F2277" i="10"/>
  <c r="F2265" i="10"/>
  <c r="F2553" i="10"/>
  <c r="F1327" i="10"/>
  <c r="F445" i="10"/>
  <c r="F458" i="10"/>
  <c r="F1368" i="10"/>
  <c r="F761" i="10"/>
  <c r="F1849" i="10"/>
  <c r="F2190" i="10"/>
  <c r="F1436" i="10"/>
  <c r="F1930" i="10"/>
  <c r="F1306" i="10"/>
  <c r="F436" i="10"/>
  <c r="F1033" i="10"/>
  <c r="F1845" i="10"/>
  <c r="F2518" i="10"/>
  <c r="F742" i="10"/>
  <c r="F939" i="10"/>
  <c r="F1430" i="10"/>
  <c r="F542" i="10"/>
  <c r="F1258" i="10"/>
  <c r="F1365" i="10"/>
  <c r="F1727" i="10"/>
  <c r="F630" i="10"/>
  <c r="F36" i="10"/>
  <c r="F1165" i="10"/>
  <c r="F1149" i="10"/>
  <c r="F1536" i="10"/>
  <c r="F790" i="10"/>
  <c r="F1627" i="10"/>
  <c r="F253" i="10"/>
  <c r="F1361" i="10"/>
  <c r="F174" i="10"/>
  <c r="F1433" i="10"/>
  <c r="F1418" i="10"/>
  <c r="F758" i="10"/>
  <c r="F868" i="10"/>
  <c r="F1453" i="10"/>
  <c r="F233" i="10"/>
  <c r="F1927" i="10"/>
  <c r="F2461" i="10"/>
  <c r="F745" i="10"/>
  <c r="F1539" i="10"/>
  <c r="F2449" i="10"/>
  <c r="F1230" i="10"/>
  <c r="F2768" i="10"/>
  <c r="F1668" i="10"/>
  <c r="F1233" i="10"/>
  <c r="F1758" i="10"/>
  <c r="F558" i="10"/>
  <c r="F927" i="10"/>
  <c r="F668" i="10"/>
  <c r="F1336" i="10"/>
  <c r="F30" i="10"/>
  <c r="F2433" i="10"/>
  <c r="F2139" i="10"/>
  <c r="F227" i="10"/>
  <c r="F1527" i="10"/>
  <c r="F2445" i="10"/>
  <c r="F168" i="10"/>
  <c r="F2342" i="10"/>
  <c r="F1858" i="10"/>
  <c r="F368" i="10"/>
  <c r="F2365" i="10"/>
  <c r="F880" i="10"/>
  <c r="F2039" i="10"/>
  <c r="F2333" i="10"/>
  <c r="F1174" i="10"/>
  <c r="F2168" i="10"/>
  <c r="F2753" i="10"/>
  <c r="F1358" i="10"/>
  <c r="F1080" i="10"/>
  <c r="F730" i="10"/>
  <c r="F2480" i="10"/>
  <c r="F2230" i="10"/>
  <c r="F2158" i="10"/>
  <c r="F2036" i="10"/>
  <c r="F68" i="10"/>
  <c r="F2774" i="10"/>
  <c r="F27" i="10"/>
  <c r="F1868" i="10"/>
  <c r="F271" i="10"/>
  <c r="F2527" i="10"/>
  <c r="F2227" i="10"/>
  <c r="F1027" i="10"/>
  <c r="F2106" i="10"/>
  <c r="F2274" i="10"/>
  <c r="F1045" i="10"/>
  <c r="F727" i="10"/>
  <c r="F2749" i="10"/>
  <c r="F1074" i="10"/>
  <c r="F1533" i="10"/>
  <c r="F806" i="10"/>
  <c r="F590" i="10"/>
  <c r="F827" i="10"/>
  <c r="F1049" i="10"/>
  <c r="F442" i="10"/>
  <c r="F774" i="10"/>
  <c r="F665" i="10"/>
  <c r="F1971" i="10"/>
  <c r="F1653" i="10"/>
  <c r="F2261" i="10"/>
  <c r="F1827" i="10"/>
  <c r="F2339" i="10"/>
  <c r="F2153" i="10"/>
  <c r="F1542" i="10"/>
  <c r="F530" i="10"/>
  <c r="F1933" i="10"/>
  <c r="F733" i="10"/>
  <c r="F1906" i="10"/>
  <c r="F1277" i="10"/>
  <c r="F749" i="10"/>
  <c r="F1071" i="10"/>
  <c r="F2118" i="10"/>
  <c r="F330" i="10"/>
  <c r="F1777" i="10"/>
  <c r="F1471" i="10"/>
  <c r="F1490" i="10"/>
  <c r="F2418" i="10"/>
  <c r="F2245" i="10"/>
  <c r="F1545" i="10"/>
  <c r="F1774" i="10"/>
  <c r="F2571" i="10"/>
  <c r="F1177" i="10"/>
  <c r="F2142" i="10"/>
  <c r="F374" i="10"/>
  <c r="F480" i="10"/>
  <c r="F39" i="10"/>
  <c r="F1645" i="10"/>
  <c r="F1736" i="10"/>
  <c r="F2680" i="10"/>
  <c r="F2706" i="10"/>
  <c r="F1180" i="10"/>
  <c r="F2758" i="10"/>
  <c r="F2730" i="10"/>
  <c r="F1265" i="10"/>
  <c r="F945" i="10"/>
  <c r="F1633" i="10"/>
  <c r="F1130" i="10"/>
  <c r="F474" i="10"/>
  <c r="F2468" i="10"/>
  <c r="F765" i="10"/>
  <c r="F490" i="10"/>
  <c r="F2027" i="10"/>
  <c r="F2374" i="10"/>
  <c r="F2590" i="10"/>
  <c r="F574" i="10"/>
  <c r="F1274" i="10"/>
  <c r="F2690" i="10"/>
  <c r="F618" i="10"/>
  <c r="F918" i="10"/>
  <c r="F1890" i="10"/>
  <c r="F133" i="10"/>
  <c r="F2358" i="10"/>
  <c r="F277" i="10"/>
  <c r="F627" i="10"/>
  <c r="F2618" i="10"/>
  <c r="F1945" i="10"/>
  <c r="F671" i="10"/>
  <c r="F390" i="10"/>
  <c r="F536" i="10"/>
  <c r="F561" i="10"/>
  <c r="F1674" i="10"/>
  <c r="F2665" i="10"/>
  <c r="F577" i="10"/>
  <c r="F2677" i="10"/>
  <c r="F2174" i="10"/>
  <c r="F1990" i="10"/>
  <c r="F1806" i="10"/>
  <c r="F377" i="10"/>
  <c r="F2577" i="10"/>
  <c r="F158" i="10"/>
  <c r="F890" i="10"/>
  <c r="F418" i="10"/>
  <c r="F877" i="10"/>
  <c r="F1839" i="10"/>
  <c r="F1574" i="10"/>
  <c r="F1461" i="10"/>
  <c r="F2427" i="10"/>
  <c r="F1090" i="10"/>
  <c r="F2406" i="10"/>
  <c r="F642" i="10"/>
  <c r="F1249" i="10"/>
  <c r="F1218" i="10"/>
  <c r="F2171" i="10"/>
  <c r="F1439" i="10"/>
  <c r="F1649" i="10"/>
  <c r="F568" i="10"/>
  <c r="F342" i="10"/>
  <c r="F2458" i="10"/>
  <c r="F1106" i="10"/>
  <c r="F2233" i="10"/>
  <c r="F2630" i="10"/>
  <c r="F1153" i="10"/>
  <c r="F830" i="10"/>
  <c r="F2371" i="10"/>
  <c r="F2465" i="10"/>
  <c r="F2042" i="10"/>
  <c r="F565" i="10"/>
  <c r="F136" i="10"/>
  <c r="F1468" i="10"/>
  <c r="F2049" i="10"/>
  <c r="F1977" i="10"/>
  <c r="F2727" i="10"/>
  <c r="F6" i="10"/>
  <c r="F65" i="10"/>
  <c r="F2280" i="10"/>
  <c r="F739" i="10"/>
  <c r="F1671" i="10"/>
  <c r="F1271" i="10"/>
  <c r="F1749" i="10"/>
  <c r="F1680" i="10"/>
  <c r="F533" i="10"/>
  <c r="F327" i="10"/>
  <c r="F1874" i="10"/>
  <c r="F942" i="10"/>
  <c r="F118" i="10"/>
  <c r="F958" i="10"/>
  <c r="F1006" i="10"/>
  <c r="F865" i="10"/>
  <c r="F80" i="10"/>
  <c r="F1790" i="10"/>
  <c r="F345" i="10"/>
  <c r="F836" i="10"/>
  <c r="F71" i="10"/>
  <c r="F2080" i="10"/>
  <c r="F2236" i="10"/>
  <c r="F2780" i="10"/>
  <c r="F74" i="10"/>
  <c r="F290" i="10"/>
  <c r="F339" i="10"/>
  <c r="F1880" i="10"/>
  <c r="F1658" i="10"/>
  <c r="F1342" i="10"/>
  <c r="F2271" i="10"/>
  <c r="F1018" i="10"/>
  <c r="F974" i="10"/>
  <c r="F2349" i="10"/>
  <c r="F1039" i="10"/>
  <c r="F2249" i="10"/>
  <c r="F2539" i="10"/>
  <c r="F242" i="10"/>
  <c r="F336" i="10"/>
  <c r="F1865" i="10"/>
  <c r="F1053" i="10"/>
  <c r="F1068" i="10"/>
  <c r="F218" i="10"/>
  <c r="F1568" i="10"/>
  <c r="F365" i="10"/>
  <c r="F2777" i="10"/>
  <c r="F433" i="10"/>
  <c r="F2765" i="10"/>
  <c r="F971" i="10"/>
  <c r="F2668" i="10"/>
  <c r="F18" i="10"/>
  <c r="F407" i="10"/>
  <c r="F1618" i="10"/>
  <c r="F33" i="10"/>
  <c r="F580" i="10"/>
  <c r="F861" i="10"/>
  <c r="F1549" i="10"/>
  <c r="F977" i="10"/>
  <c r="F77" i="10"/>
  <c r="F871" i="10"/>
  <c r="F1339" i="10"/>
  <c r="F171" i="10"/>
  <c r="F1427" i="10"/>
  <c r="F2165" i="10"/>
  <c r="F2058" i="10"/>
  <c r="F845" i="10"/>
  <c r="F545" i="10"/>
  <c r="F1771" i="10"/>
  <c r="F145" i="10"/>
  <c r="F1261" i="10"/>
  <c r="F106" i="10"/>
  <c r="F280" i="10"/>
  <c r="F818" i="10"/>
  <c r="F2161" i="10"/>
  <c r="F358" i="10"/>
  <c r="F1477" i="10"/>
  <c r="F2453" i="10"/>
  <c r="F2180" i="10"/>
  <c r="F2336" i="10"/>
  <c r="F1139" i="10"/>
  <c r="F349" i="10"/>
  <c r="F539" i="10"/>
  <c r="F2145" i="10"/>
  <c r="F1245" i="10"/>
  <c r="F2542" i="10"/>
  <c r="F2474" i="10"/>
  <c r="F2061" i="10"/>
  <c r="F1036" i="10"/>
  <c r="F2477" i="10"/>
  <c r="F1642" i="10"/>
  <c r="F949" i="10"/>
  <c r="F2239" i="10"/>
  <c r="F2733" i="10"/>
  <c r="F1406" i="10"/>
  <c r="F239" i="10"/>
  <c r="F2580" i="10"/>
  <c r="F1953" i="10"/>
  <c r="F2639" i="10"/>
  <c r="F165" i="10"/>
  <c r="F661" i="10"/>
  <c r="F1333" i="10"/>
  <c r="F930" i="10"/>
  <c r="F874" i="10"/>
  <c r="F265" i="10"/>
  <c r="F1280" i="10"/>
  <c r="F1690" i="10"/>
  <c r="F2633" i="10"/>
  <c r="F61" i="10"/>
  <c r="F1371" i="10"/>
  <c r="F1965" i="10"/>
  <c r="F2649" i="10"/>
  <c r="F2345" i="10"/>
  <c r="F1506" i="10"/>
  <c r="F477" i="10"/>
  <c r="F518" i="10"/>
  <c r="F706" i="10"/>
  <c r="F2033" i="10"/>
  <c r="F153" i="10"/>
  <c r="F1742" i="10"/>
  <c r="F2327" i="10"/>
  <c r="I391" i="10"/>
  <c r="I2354" i="10"/>
  <c r="I375" i="10"/>
  <c r="I2755" i="10"/>
  <c r="I2378" i="10"/>
  <c r="I1951" i="10"/>
  <c r="M1591" i="10" a="1"/>
  <c r="M1591" i="10" s="1"/>
  <c r="L1591" i="10" a="1"/>
  <c r="L1591" i="10" s="1"/>
  <c r="N1591" i="10" a="1"/>
  <c r="N1591" i="10" s="1"/>
  <c r="I1759" i="10"/>
  <c r="I891" i="10"/>
  <c r="I2554" i="10"/>
  <c r="I1443" i="10"/>
  <c r="I504" i="10"/>
  <c r="I2151" i="10"/>
  <c r="I1251" i="10"/>
  <c r="I1405" i="10"/>
  <c r="M187" i="10" a="1"/>
  <c r="M187" i="10" s="1"/>
  <c r="N187" i="10" a="1"/>
  <c r="N187" i="10" s="1"/>
  <c r="L187" i="10" a="1"/>
  <c r="L187" i="10" s="1"/>
  <c r="L362" i="10" a="1"/>
  <c r="L362" i="10" s="1"/>
  <c r="N362" i="10" a="1"/>
  <c r="N362" i="10" s="1"/>
  <c r="M362" i="10" a="1"/>
  <c r="M362" i="10" s="1"/>
  <c r="M1987" i="10" a="1"/>
  <c r="M1987" i="10" s="1"/>
  <c r="L1987" i="10" a="1"/>
  <c r="L1987" i="10" s="1"/>
  <c r="N1987" i="10" a="1"/>
  <c r="N1987" i="10" s="1"/>
  <c r="N1554" i="10" a="1"/>
  <c r="N1554" i="10" s="1"/>
  <c r="L1554" i="10" a="1"/>
  <c r="L1554" i="10" s="1"/>
  <c r="M1554" i="10" a="1"/>
  <c r="M1554" i="10" s="1"/>
  <c r="L754" i="10" a="1"/>
  <c r="L754" i="10" s="1"/>
  <c r="M754" i="10" a="1"/>
  <c r="M754" i="10" s="1"/>
  <c r="N754" i="10" a="1"/>
  <c r="N754" i="10" s="1"/>
  <c r="M2154" i="10" a="1"/>
  <c r="M2154" i="10" s="1"/>
  <c r="L2154" i="10" a="1"/>
  <c r="L2154" i="10" s="1"/>
  <c r="N2154" i="10" a="1"/>
  <c r="N2154" i="10" s="1"/>
  <c r="L962" i="10" a="1"/>
  <c r="L962" i="10" s="1"/>
  <c r="M962" i="10" a="1"/>
  <c r="M962" i="10" s="1"/>
  <c r="N962" i="10" a="1"/>
  <c r="N962" i="10" s="1"/>
  <c r="I2037" i="10"/>
  <c r="I788" i="10"/>
  <c r="I2278" i="10"/>
  <c r="I1150" i="10"/>
  <c r="I2143" i="10"/>
  <c r="I1543" i="10"/>
  <c r="I317" i="10"/>
  <c r="I2331" i="10"/>
  <c r="I246" i="10"/>
  <c r="I1705" i="10"/>
  <c r="I834" i="10"/>
  <c r="I1437" i="10"/>
  <c r="I159" i="10"/>
  <c r="I943" i="10"/>
  <c r="I963" i="10"/>
  <c r="I2578" i="10"/>
  <c r="I1192" i="10"/>
  <c r="I31" i="10"/>
  <c r="I2117" i="10"/>
  <c r="I1037" i="10"/>
  <c r="I2237" i="10"/>
  <c r="I443" i="10"/>
  <c r="M2191" i="10" a="1"/>
  <c r="M2191" i="10" s="1"/>
  <c r="N2191" i="10" a="1"/>
  <c r="N2191" i="10" s="1"/>
  <c r="L2191" i="10" a="1"/>
  <c r="L2191" i="10" s="1"/>
  <c r="I25" i="10"/>
  <c r="I1725" i="10"/>
  <c r="I2154" i="10"/>
  <c r="I917" i="10"/>
  <c r="I1579" i="10"/>
  <c r="I563" i="10"/>
  <c r="I69" i="10"/>
  <c r="I2747" i="10"/>
  <c r="I1955" i="10"/>
  <c r="I191" i="10"/>
  <c r="I455" i="10"/>
  <c r="M1762" i="10" a="1"/>
  <c r="M1762" i="10" s="1"/>
  <c r="N1762" i="10" a="1"/>
  <c r="N1762" i="10" s="1"/>
  <c r="L1762" i="10" a="1"/>
  <c r="L1762" i="10" s="1"/>
  <c r="I772" i="10"/>
  <c r="I1055" i="10"/>
  <c r="I2656" i="10"/>
  <c r="I1847" i="10"/>
  <c r="J1189" i="10"/>
  <c r="D1189" i="10"/>
  <c r="J260" i="10"/>
  <c r="D260" i="10"/>
  <c r="D1379" i="10"/>
  <c r="J1379" i="10"/>
  <c r="C1967" i="10"/>
  <c r="K1967" i="10" s="1"/>
  <c r="J1967" i="10"/>
  <c r="D1967" i="10"/>
  <c r="D1117" i="10"/>
  <c r="J1117" i="10"/>
  <c r="D160" i="10"/>
  <c r="J160" i="10"/>
  <c r="D1605" i="10"/>
  <c r="J1605" i="10"/>
  <c r="J176" i="10"/>
  <c r="D176" i="10"/>
  <c r="J1638" i="10"/>
  <c r="D1638" i="10"/>
  <c r="D429" i="10"/>
  <c r="J429" i="10"/>
  <c r="J1717" i="10"/>
  <c r="D1717" i="10"/>
  <c r="J2744" i="10"/>
  <c r="D2744" i="10"/>
  <c r="J438" i="10"/>
  <c r="D438" i="10"/>
  <c r="J1376" i="10"/>
  <c r="D1376" i="10"/>
  <c r="J48" i="10"/>
  <c r="D48" i="10"/>
  <c r="J1676" i="10"/>
  <c r="D1676" i="10"/>
  <c r="D1252" i="10"/>
  <c r="J1252" i="10"/>
  <c r="D179" i="10"/>
  <c r="J179" i="10"/>
  <c r="J1938" i="10"/>
  <c r="D1938" i="10"/>
  <c r="J2241" i="10"/>
  <c r="D2241" i="10"/>
  <c r="D1860" i="10"/>
  <c r="J1860" i="10"/>
  <c r="D1057" i="10"/>
  <c r="J1057" i="10"/>
  <c r="J305" i="10"/>
  <c r="D305" i="10"/>
  <c r="D2376" i="10"/>
  <c r="J2376" i="10"/>
  <c r="D2070" i="10"/>
  <c r="J2070" i="10"/>
  <c r="J679" i="10"/>
  <c r="D679" i="10"/>
  <c r="D464" i="10"/>
  <c r="J464" i="10"/>
  <c r="J2267" i="10"/>
  <c r="D2267" i="10"/>
  <c r="J1589" i="10"/>
  <c r="D1589" i="10"/>
  <c r="J2560" i="10"/>
  <c r="D2560" i="10"/>
  <c r="D1144" i="10"/>
  <c r="J1144" i="10"/>
  <c r="J1317" i="10"/>
  <c r="D1317" i="10"/>
  <c r="C1817" i="10"/>
  <c r="D1817" i="10"/>
  <c r="J1817" i="10"/>
  <c r="D452" i="10"/>
  <c r="J452" i="10"/>
  <c r="D2438" i="10"/>
  <c r="J2438" i="10"/>
  <c r="D2626" i="10"/>
  <c r="J2626" i="10"/>
  <c r="J2126" i="10"/>
  <c r="D2126" i="10"/>
  <c r="D1029" i="10"/>
  <c r="J1029" i="10"/>
  <c r="J2148" i="10"/>
  <c r="D2148" i="10"/>
  <c r="D505" i="10"/>
  <c r="J505" i="10"/>
  <c r="J2657" i="10"/>
  <c r="D2657" i="10"/>
  <c r="J332" i="10"/>
  <c r="D332" i="10"/>
  <c r="D2670" i="10"/>
  <c r="J2670" i="10"/>
  <c r="J2635" i="10"/>
  <c r="D2635" i="10"/>
  <c r="L2635" i="10" s="1" a="1"/>
  <c r="L2635" i="10" s="1"/>
  <c r="J1529" i="10"/>
  <c r="D1529" i="10"/>
  <c r="J2129" i="10"/>
  <c r="D2129" i="10"/>
  <c r="D2317" i="10"/>
  <c r="J2317" i="10"/>
  <c r="J1957" i="10"/>
  <c r="D1957" i="10"/>
  <c r="J676" i="10"/>
  <c r="D676" i="10"/>
  <c r="D1579" i="10"/>
  <c r="J1579" i="10"/>
  <c r="J848" i="10"/>
  <c r="D848" i="10"/>
  <c r="D1473" i="10"/>
  <c r="J1473" i="10"/>
  <c r="D1235" i="10"/>
  <c r="J1235" i="10"/>
  <c r="D360" i="10"/>
  <c r="J360" i="10"/>
  <c r="D1557" i="10"/>
  <c r="J1557" i="10"/>
  <c r="J1132" i="10"/>
  <c r="D1132" i="10"/>
  <c r="D1760" i="10"/>
  <c r="J1760" i="10"/>
  <c r="D2089" i="10"/>
  <c r="J2089" i="10"/>
  <c r="J126" i="10"/>
  <c r="D126" i="10"/>
  <c r="D2760" i="10"/>
  <c r="J2760" i="10"/>
  <c r="D44" i="10"/>
  <c r="J44" i="10"/>
  <c r="D1841" i="10"/>
  <c r="J1841" i="10"/>
  <c r="D552" i="10"/>
  <c r="J552" i="10"/>
  <c r="D2564" i="10"/>
  <c r="J2564" i="10"/>
  <c r="J1635" i="10"/>
  <c r="D1635" i="10"/>
  <c r="C1289" i="10"/>
  <c r="K1289" i="10" s="1"/>
  <c r="D1289" i="10"/>
  <c r="J1289" i="10"/>
  <c r="J1948" i="10"/>
  <c r="D1948" i="10"/>
  <c r="J2252" i="10"/>
  <c r="D2252" i="10"/>
  <c r="J648" i="10"/>
  <c r="D648" i="10"/>
  <c r="J1960" i="10"/>
  <c r="D1960" i="10"/>
  <c r="N292" i="10" a="1"/>
  <c r="N292" i="10" s="1"/>
  <c r="M292" i="10" a="1"/>
  <c r="M292" i="10" s="1"/>
  <c r="L292" i="10" a="1"/>
  <c r="L292" i="10" s="1"/>
  <c r="N762" i="10" a="1"/>
  <c r="N762" i="10" s="1"/>
  <c r="L762" i="10" a="1"/>
  <c r="L762" i="10" s="1"/>
  <c r="M762" i="10" a="1"/>
  <c r="M762" i="10" s="1"/>
  <c r="L654" i="10" a="1"/>
  <c r="L654" i="10" s="1"/>
  <c r="M654" i="10" a="1"/>
  <c r="M654" i="10" s="1"/>
  <c r="N654" i="10" a="1"/>
  <c r="N654" i="10" s="1"/>
  <c r="N2292" i="10" a="1"/>
  <c r="N2292" i="10" s="1"/>
  <c r="L2292" i="10" a="1"/>
  <c r="L2292" i="10" s="1"/>
  <c r="M2292" i="10" a="1"/>
  <c r="M2292" i="10" s="1"/>
  <c r="N2162" i="10" a="1"/>
  <c r="N2162" i="10" s="1"/>
  <c r="L2162" i="10" a="1"/>
  <c r="L2162" i="10" s="1"/>
  <c r="M2162" i="10" a="1"/>
  <c r="M2162" i="10" s="1"/>
  <c r="N1291" i="10" a="1"/>
  <c r="N1291" i="10" s="1"/>
  <c r="L1291" i="10" a="1"/>
  <c r="L1291" i="10" s="1"/>
  <c r="M1291" i="10" a="1"/>
  <c r="M1291" i="10" s="1"/>
  <c r="I1656" i="10"/>
  <c r="I556" i="10"/>
  <c r="I1728" i="10"/>
  <c r="N2487" i="10" a="1"/>
  <c r="N2487" i="10" s="1"/>
  <c r="M2487" i="10" a="1"/>
  <c r="M2487" i="10" s="1"/>
  <c r="L2487" i="10" a="1"/>
  <c r="L2487" i="10" s="1"/>
  <c r="I1354" i="10"/>
  <c r="I1172" i="10"/>
  <c r="I1631" i="10"/>
  <c r="I1372" i="10"/>
  <c r="I1975" i="10"/>
  <c r="I228" i="10"/>
  <c r="I2116" i="10"/>
  <c r="I2716" i="10"/>
  <c r="I555" i="10"/>
  <c r="I662" i="10"/>
  <c r="I1828" i="10"/>
  <c r="N1991" i="10" a="1"/>
  <c r="N1991" i="10" s="1"/>
  <c r="L1991" i="10" a="1"/>
  <c r="L1991" i="10" s="1"/>
  <c r="M1991" i="10" a="1"/>
  <c r="M1991" i="10" s="1"/>
  <c r="N1687" i="10" a="1"/>
  <c r="N1687" i="10" s="1"/>
  <c r="M1687" i="10" a="1"/>
  <c r="M1687" i="10" s="1"/>
  <c r="L1687" i="10" a="1"/>
  <c r="L1687" i="10" s="1"/>
  <c r="M1354" i="10" a="1"/>
  <c r="M1354" i="10" s="1"/>
  <c r="N1354" i="10" a="1"/>
  <c r="N1354" i="10" s="1"/>
  <c r="L1354" i="10" a="1"/>
  <c r="L1354" i="10" s="1"/>
  <c r="M1787" i="10" a="1"/>
  <c r="M1787" i="10" s="1"/>
  <c r="L1787" i="10" a="1"/>
  <c r="L1787" i="10" s="1"/>
  <c r="N1787" i="10" a="1"/>
  <c r="N1787" i="10" s="1"/>
  <c r="L2254" i="10" a="1"/>
  <c r="L2254" i="10" s="1"/>
  <c r="N2254" i="10" a="1"/>
  <c r="N2254" i="10" s="1"/>
  <c r="M2254" i="10" a="1"/>
  <c r="M2254" i="10" s="1"/>
  <c r="I1875" i="10"/>
  <c r="I750" i="10"/>
  <c r="I2462" i="10"/>
  <c r="I669" i="10"/>
  <c r="I450" i="10"/>
  <c r="I1851" i="10"/>
  <c r="L262" i="10" a="1"/>
  <c r="L262" i="10" s="1"/>
  <c r="M262" i="10" a="1"/>
  <c r="M262" i="10" s="1"/>
  <c r="N262" i="10" a="1"/>
  <c r="N262" i="10" s="1"/>
  <c r="I2417" i="10"/>
  <c r="I1062" i="10"/>
  <c r="I2463" i="10"/>
  <c r="M862" i="10" a="1"/>
  <c r="M862" i="10" s="1"/>
  <c r="N862" i="10" a="1"/>
  <c r="N862" i="10" s="1"/>
  <c r="L862" i="10" a="1"/>
  <c r="L862" i="10" s="1"/>
  <c r="I1346" i="10"/>
  <c r="N2692" i="10" a="1"/>
  <c r="N2692" i="10" s="1"/>
  <c r="M2692" i="10" a="1"/>
  <c r="M2692" i="10" s="1"/>
  <c r="L2692" i="10" a="1"/>
  <c r="L2692" i="10" s="1"/>
  <c r="I351" i="10"/>
  <c r="N1454" i="10" a="1"/>
  <c r="N1454" i="10" s="1"/>
  <c r="M1454" i="10" a="1"/>
  <c r="M1454" i="10" s="1"/>
  <c r="L1454" i="10" a="1"/>
  <c r="L1454" i="10" s="1"/>
  <c r="I2056" i="10"/>
  <c r="I988" i="10"/>
  <c r="I1288" i="10"/>
  <c r="I1016" i="10"/>
  <c r="I1856" i="10"/>
  <c r="I969" i="10"/>
  <c r="I756" i="10"/>
  <c r="I2572" i="10"/>
  <c r="I2663" i="10"/>
  <c r="I1475" i="10"/>
  <c r="I2616" i="10"/>
  <c r="I1772" i="10"/>
  <c r="I1325" i="10"/>
  <c r="N1491" i="10" a="1"/>
  <c r="N1491" i="10" s="1"/>
  <c r="L1491" i="10" a="1"/>
  <c r="L1491" i="10" s="1"/>
  <c r="M1491" i="10" a="1"/>
  <c r="M1491" i="10" s="1"/>
  <c r="I872" i="10"/>
  <c r="L491" i="10" a="1"/>
  <c r="L491" i="10" s="1"/>
  <c r="N491" i="10" a="1"/>
  <c r="N491" i="10" s="1"/>
  <c r="M491" i="10" a="1"/>
  <c r="M491" i="10" s="1"/>
  <c r="M391" i="10" a="1"/>
  <c r="M391" i="10" s="1"/>
  <c r="N391" i="10" a="1"/>
  <c r="N391" i="10" s="1"/>
  <c r="L391" i="10" a="1"/>
  <c r="L391" i="10" s="1"/>
  <c r="J2017" i="10"/>
  <c r="D2017" i="10"/>
  <c r="D570" i="10"/>
  <c r="J570" i="10"/>
  <c r="D2367" i="10"/>
  <c r="J2367" i="10"/>
  <c r="J767" i="10"/>
  <c r="D767" i="10"/>
  <c r="J2717" i="10"/>
  <c r="D2717" i="10"/>
  <c r="L2717" i="10" s="1" a="1"/>
  <c r="L2717" i="10" s="1"/>
  <c r="J1744" i="10"/>
  <c r="D1744" i="10"/>
  <c r="J267" i="10"/>
  <c r="D267" i="10"/>
  <c r="D2470" i="10"/>
  <c r="J2470" i="10"/>
  <c r="D1752" i="10"/>
  <c r="J1752" i="10"/>
  <c r="C189" i="10"/>
  <c r="K189" i="10" s="1"/>
  <c r="J189" i="10"/>
  <c r="D189" i="10"/>
  <c r="D2535" i="10"/>
  <c r="L2535" i="10" s="1" a="1"/>
  <c r="L2535" i="10" s="1"/>
  <c r="J2535" i="10"/>
  <c r="D735" i="10"/>
  <c r="J735" i="10"/>
  <c r="J460" i="10"/>
  <c r="D460" i="10"/>
  <c r="D2557" i="10"/>
  <c r="J2557" i="10"/>
  <c r="D1870" i="10"/>
  <c r="J1870" i="10"/>
  <c r="D2067" i="10"/>
  <c r="J2067" i="10"/>
  <c r="D1729" i="10"/>
  <c r="J1729" i="10"/>
  <c r="J1560" i="10"/>
  <c r="D1560" i="10"/>
  <c r="J1764" i="10"/>
  <c r="D1764" i="10"/>
  <c r="D1389" i="10"/>
  <c r="J1389" i="10"/>
  <c r="J1479" i="10"/>
  <c r="D1479" i="10"/>
  <c r="D205" i="10"/>
  <c r="J205" i="10"/>
  <c r="J2770" i="10"/>
  <c r="D2770" i="10"/>
  <c r="J1170" i="10"/>
  <c r="D1170" i="10"/>
  <c r="D2789" i="10"/>
  <c r="J2789" i="10"/>
  <c r="D905" i="10"/>
  <c r="J905" i="10"/>
  <c r="D2532" i="10"/>
  <c r="L2532" i="10" s="1" a="1"/>
  <c r="L2532" i="10" s="1"/>
  <c r="J2532" i="10"/>
  <c r="D752" i="10"/>
  <c r="J752" i="10"/>
  <c r="D148" i="10"/>
  <c r="J148" i="10"/>
  <c r="J1876" i="10"/>
  <c r="D1876" i="10"/>
  <c r="C1779" i="10"/>
  <c r="J1779" i="10"/>
  <c r="D1779" i="10"/>
  <c r="J2505" i="10"/>
  <c r="D2505" i="10"/>
  <c r="D2073" i="10"/>
  <c r="J2073" i="10"/>
  <c r="J635" i="10"/>
  <c r="D635" i="10"/>
  <c r="D1705" i="10"/>
  <c r="J1705" i="10"/>
  <c r="I1262" i="10"/>
  <c r="I1640" i="10"/>
  <c r="I1688" i="10"/>
  <c r="I588" i="10"/>
  <c r="N854" i="10" a="1"/>
  <c r="N854" i="10" s="1"/>
  <c r="M854" i="10" a="1"/>
  <c r="M854" i="10" s="1"/>
  <c r="L854" i="10" a="1"/>
  <c r="L854" i="10" s="1"/>
  <c r="I156" i="10"/>
  <c r="I1555" i="10"/>
  <c r="I172" i="10"/>
  <c r="I456" i="10"/>
  <c r="I2659" i="10"/>
  <c r="I1143" i="10"/>
  <c r="L2462" i="10" a="1"/>
  <c r="L2462" i="10" s="1"/>
  <c r="N2462" i="10" a="1"/>
  <c r="N2462" i="10" s="1"/>
  <c r="M2462" i="10" a="1"/>
  <c r="M2462" i="10" s="1"/>
  <c r="I1472" i="10"/>
  <c r="I734" i="10"/>
  <c r="I388" i="10"/>
  <c r="I54" i="10"/>
  <c r="I178" i="10"/>
  <c r="I954" i="10"/>
  <c r="M1587" i="10" a="1"/>
  <c r="M1587" i="10" s="1"/>
  <c r="N1587" i="10" a="1"/>
  <c r="N1587" i="10" s="1"/>
  <c r="L1587" i="10" a="1"/>
  <c r="L1587" i="10" s="1"/>
  <c r="I1378" i="10"/>
  <c r="I1205" i="10"/>
  <c r="I1487" i="10"/>
  <c r="I1275" i="10"/>
  <c r="I2359" i="10"/>
  <c r="I1617" i="10"/>
  <c r="I1105" i="10"/>
  <c r="I255" i="10"/>
  <c r="I262" i="10"/>
  <c r="I1863" i="10"/>
  <c r="I405" i="10"/>
  <c r="I1337" i="10"/>
  <c r="I2617" i="10"/>
  <c r="I1404" i="10"/>
  <c r="I2662" i="10"/>
  <c r="I2155" i="10"/>
  <c r="I2647" i="10"/>
  <c r="I1217" i="10"/>
  <c r="I2740" i="10"/>
  <c r="I2337" i="10"/>
  <c r="N887" i="10" a="1"/>
  <c r="N887" i="10" s="1"/>
  <c r="L887" i="10" a="1"/>
  <c r="L887" i="10" s="1"/>
  <c r="M887" i="10" a="1"/>
  <c r="M887" i="10" s="1"/>
  <c r="I462" i="10"/>
  <c r="I2654" i="10"/>
  <c r="I63" i="10"/>
  <c r="I1440" i="10"/>
  <c r="I2072" i="10"/>
  <c r="I1643" i="10"/>
  <c r="I651" i="10"/>
  <c r="I2531" i="10"/>
  <c r="I472" i="10"/>
  <c r="I650" i="10"/>
  <c r="I1646" i="10"/>
  <c r="I647" i="10"/>
  <c r="I1279" i="10"/>
  <c r="L1654" i="10" a="1"/>
  <c r="L1654" i="10" s="1"/>
  <c r="M1654" i="10" a="1"/>
  <c r="M1654" i="10" s="1"/>
  <c r="N1654" i="10" a="1"/>
  <c r="N1654" i="10" s="1"/>
  <c r="L2354" i="10" a="1"/>
  <c r="L2354" i="10" s="1"/>
  <c r="M2354" i="10" a="1"/>
  <c r="M2354" i="10" s="1"/>
  <c r="N2354" i="10" a="1"/>
  <c r="N2354" i="10" s="1"/>
  <c r="M1287" i="10" a="1"/>
  <c r="M1287" i="10" s="1"/>
  <c r="N1287" i="10" a="1"/>
  <c r="N1287" i="10" s="1"/>
  <c r="L1287" i="10" a="1"/>
  <c r="L1287" i="10" s="1"/>
  <c r="N1387" i="10" a="1"/>
  <c r="N1387" i="10" s="1"/>
  <c r="L1387" i="10" a="1"/>
  <c r="L1387" i="10" s="1"/>
  <c r="M1387" i="10" a="1"/>
  <c r="M1387" i="10" s="1"/>
  <c r="D776" i="10"/>
  <c r="J776" i="10"/>
  <c r="D1852" i="10"/>
  <c r="J1852" i="10"/>
  <c r="J41" i="10"/>
  <c r="D41" i="10"/>
  <c r="D2529" i="10"/>
  <c r="J2529" i="10"/>
  <c r="D1348" i="10"/>
  <c r="J1348" i="10"/>
  <c r="J352" i="10"/>
  <c r="D352" i="10"/>
  <c r="C2441" i="10"/>
  <c r="K2441" i="10" s="1"/>
  <c r="J2441" i="10"/>
  <c r="D2441" i="10"/>
  <c r="J967" i="10"/>
  <c r="D967" i="10"/>
  <c r="J379" i="10"/>
  <c r="D379" i="10"/>
  <c r="J1767" i="10"/>
  <c r="D1767" i="10"/>
  <c r="J2352" i="10"/>
  <c r="D2352" i="10"/>
  <c r="D1835" i="10"/>
  <c r="J1835" i="10"/>
  <c r="D1935" i="10"/>
  <c r="J1935" i="10"/>
  <c r="J644" i="10"/>
  <c r="D644" i="10"/>
  <c r="J2064" i="10"/>
  <c r="D2064" i="10"/>
  <c r="D2289" i="10"/>
  <c r="J2289" i="10"/>
  <c r="J2360" i="10"/>
  <c r="D2360" i="10"/>
  <c r="D248" i="10"/>
  <c r="J248" i="10"/>
  <c r="D1973" i="10"/>
  <c r="J1973" i="10"/>
  <c r="J1041" i="10"/>
  <c r="D1041" i="10"/>
  <c r="J2257" i="10"/>
  <c r="D2257" i="10"/>
  <c r="D235" i="10"/>
  <c r="J235" i="10"/>
  <c r="D964" i="10"/>
  <c r="J964" i="10"/>
  <c r="J2389" i="10"/>
  <c r="D2389" i="10"/>
  <c r="D2076" i="10"/>
  <c r="J2076" i="10"/>
  <c r="J526" i="10"/>
  <c r="D526" i="10"/>
  <c r="C1160" i="10"/>
  <c r="K1160" i="10" s="1"/>
  <c r="J1160" i="10"/>
  <c r="D1160" i="10"/>
  <c r="D1629" i="10"/>
  <c r="J1629" i="10"/>
  <c r="D57" i="10"/>
  <c r="J57" i="10"/>
  <c r="D1979" i="10"/>
  <c r="J1979" i="10"/>
  <c r="J1344" i="10"/>
  <c r="D1344" i="10"/>
  <c r="D1660" i="10"/>
  <c r="J1660" i="10"/>
  <c r="J1076" i="10"/>
  <c r="D1076" i="10"/>
  <c r="J989" i="10"/>
  <c r="D989" i="10"/>
  <c r="D2735" i="10"/>
  <c r="L2735" i="10" s="1" a="1"/>
  <c r="L2735" i="10" s="1"/>
  <c r="J2735" i="10"/>
  <c r="I2434" i="10"/>
  <c r="I1247" i="10"/>
  <c r="I2478" i="10"/>
  <c r="I2517" i="10"/>
  <c r="I2459" i="10"/>
  <c r="L1791" i="10" a="1"/>
  <c r="L1791" i="10" s="1"/>
  <c r="N1791" i="10" a="1"/>
  <c r="N1791" i="10" s="1"/>
  <c r="M1791" i="10" a="1"/>
  <c r="M1791" i="10" s="1"/>
  <c r="I1359" i="10"/>
  <c r="I1540" i="10"/>
  <c r="I2675" i="10"/>
  <c r="I540" i="10"/>
  <c r="I363" i="10"/>
  <c r="I1356" i="10"/>
  <c r="I2375" i="10"/>
  <c r="I478" i="10"/>
  <c r="I640" i="10"/>
  <c r="I1734" i="10"/>
  <c r="I1925" i="10"/>
  <c r="I1031" i="10"/>
  <c r="I1505" i="10"/>
  <c r="I1554" i="10"/>
  <c r="N554" i="10" a="1"/>
  <c r="N554" i="10" s="1"/>
  <c r="L554" i="10" a="1"/>
  <c r="L554" i="10" s="1"/>
  <c r="M554" i="10" a="1"/>
  <c r="M554" i="10" s="1"/>
  <c r="I2487" i="10"/>
  <c r="I905" i="10"/>
  <c r="I2150" i="10"/>
  <c r="I2491" i="10"/>
  <c r="I2447" i="10"/>
  <c r="I50" i="10"/>
  <c r="J1564" i="10"/>
  <c r="D1564" i="10"/>
  <c r="J2135" i="10"/>
  <c r="D2135" i="10"/>
  <c r="D1570" i="10"/>
  <c r="J1570" i="10"/>
  <c r="D632" i="10"/>
  <c r="J632" i="10"/>
  <c r="D2005" i="10"/>
  <c r="J2005" i="10"/>
  <c r="J638" i="10"/>
  <c r="D638" i="10"/>
  <c r="J1060" i="10"/>
  <c r="D1060" i="10"/>
  <c r="D932" i="10"/>
  <c r="J932" i="10"/>
  <c r="D2379" i="10"/>
  <c r="J2379" i="10"/>
  <c r="J2435" i="10"/>
  <c r="D2435" i="10"/>
  <c r="J2544" i="10"/>
  <c r="D2544" i="10"/>
  <c r="J448" i="10"/>
  <c r="D448" i="10"/>
  <c r="D2132" i="10"/>
  <c r="J2132" i="10"/>
  <c r="D979" i="10"/>
  <c r="J979" i="10"/>
  <c r="J2738" i="10"/>
  <c r="D2738" i="10"/>
  <c r="D1552" i="10"/>
  <c r="J1552" i="10"/>
  <c r="D1226" i="10"/>
  <c r="J1226" i="10"/>
  <c r="D467" i="10"/>
  <c r="J467" i="10"/>
  <c r="D2052" i="10"/>
  <c r="J2052" i="10"/>
  <c r="J1329" i="10"/>
  <c r="D1329" i="10"/>
  <c r="D657" i="10"/>
  <c r="J657" i="10"/>
  <c r="D605" i="10"/>
  <c r="J605" i="10"/>
  <c r="J273" i="10"/>
  <c r="D273" i="10"/>
  <c r="J689" i="10"/>
  <c r="D689" i="10"/>
  <c r="J1829" i="10"/>
  <c r="D1829" i="10"/>
  <c r="J2217" i="10"/>
  <c r="D2217" i="10"/>
  <c r="D1238" i="10"/>
  <c r="J1238" i="10"/>
  <c r="J652" i="10"/>
  <c r="D652" i="10"/>
  <c r="D852" i="10"/>
  <c r="J852" i="10"/>
  <c r="D1352" i="10"/>
  <c r="J1352" i="10"/>
  <c r="J244" i="10"/>
  <c r="D244" i="10"/>
  <c r="J548" i="10"/>
  <c r="D548" i="10"/>
  <c r="D1135" i="10"/>
  <c r="J1135" i="10"/>
  <c r="D1064" i="10"/>
  <c r="J1064" i="10"/>
  <c r="J857" i="10"/>
  <c r="D857" i="10"/>
  <c r="N291" i="10" a="1"/>
  <c r="N291" i="10" s="1"/>
  <c r="M291" i="10" a="1"/>
  <c r="M291" i="10" s="1"/>
  <c r="L291" i="10" a="1"/>
  <c r="L291" i="10" s="1"/>
  <c r="J470" i="10"/>
  <c r="D470" i="10"/>
  <c r="C952" i="10"/>
  <c r="K952" i="10" s="1"/>
  <c r="D952" i="10"/>
  <c r="J952" i="10"/>
  <c r="D841" i="10"/>
  <c r="J841" i="10"/>
  <c r="J52" i="10"/>
  <c r="D52" i="10"/>
  <c r="D1441" i="10"/>
  <c r="J1441" i="10"/>
  <c r="D2673" i="10"/>
  <c r="J2673" i="10"/>
  <c r="J2641" i="10"/>
  <c r="D2641" i="10"/>
  <c r="J1167" i="10"/>
  <c r="D1167" i="10"/>
  <c r="J1832" i="10"/>
  <c r="D1832" i="10"/>
  <c r="J138" i="10"/>
  <c r="D138" i="10"/>
  <c r="J141" i="10"/>
  <c r="D141" i="10"/>
  <c r="J2029" i="10"/>
  <c r="D2029" i="10"/>
  <c r="D1444" i="10"/>
  <c r="J1444" i="10"/>
  <c r="D2044" i="10"/>
  <c r="J2044" i="10"/>
  <c r="D1941" i="10"/>
  <c r="J1941" i="10"/>
  <c r="D129" i="10"/>
  <c r="J129" i="10"/>
  <c r="D1157" i="10"/>
  <c r="J1157" i="10"/>
  <c r="D317" i="10"/>
  <c r="J317" i="10"/>
  <c r="J2605" i="10"/>
  <c r="D2605" i="10"/>
  <c r="J257" i="10"/>
  <c r="D257" i="10"/>
  <c r="J960" i="10"/>
  <c r="D960" i="10"/>
  <c r="D1738" i="10"/>
  <c r="J1738" i="10"/>
  <c r="D2644" i="10"/>
  <c r="J2644" i="10"/>
  <c r="J2489" i="10"/>
  <c r="D2489" i="10"/>
  <c r="D426" i="10"/>
  <c r="J426" i="10"/>
  <c r="D1457" i="10"/>
  <c r="J1457" i="10"/>
  <c r="C1576" i="10"/>
  <c r="K1576" i="10" s="1"/>
  <c r="J1576" i="10"/>
  <c r="D1576" i="10"/>
  <c r="C1664" i="10"/>
  <c r="K1664" i="10" s="1"/>
  <c r="J1664" i="10"/>
  <c r="D1664" i="10"/>
  <c r="J832" i="10"/>
  <c r="D832" i="10"/>
  <c r="J2567" i="10"/>
  <c r="D2567" i="10"/>
  <c r="D2660" i="10"/>
  <c r="J2660" i="10"/>
  <c r="D935" i="10"/>
  <c r="J935" i="10"/>
  <c r="J1126" i="10"/>
  <c r="D1126" i="10"/>
  <c r="D1373" i="10"/>
  <c r="J1373" i="10"/>
  <c r="D838" i="10"/>
  <c r="J838" i="10"/>
  <c r="L1391" i="10" a="1"/>
  <c r="L1391" i="10" s="1"/>
  <c r="N1391" i="10" a="1"/>
  <c r="N1391" i="10" s="1"/>
  <c r="M1391" i="10" a="1"/>
  <c r="M1391" i="10" s="1"/>
  <c r="N2492" i="10" a="1"/>
  <c r="N2492" i="10" s="1"/>
  <c r="M2492" i="10" a="1"/>
  <c r="M2492" i="10" s="1"/>
  <c r="L2492" i="10" a="1"/>
  <c r="L2492" i="10" s="1"/>
  <c r="I655" i="10"/>
  <c r="I2146" i="10"/>
  <c r="I759" i="10"/>
  <c r="I2204" i="10"/>
  <c r="I2547" i="10"/>
  <c r="I534" i="10"/>
  <c r="I659" i="10"/>
  <c r="I1551" i="10"/>
  <c r="I950" i="10"/>
  <c r="I131" i="10"/>
  <c r="I263" i="10"/>
  <c r="I1716" i="10"/>
  <c r="I88" i="10"/>
  <c r="L1862" i="10" a="1"/>
  <c r="L1862" i="10" s="1"/>
  <c r="M1862" i="10" a="1"/>
  <c r="M1862" i="10" s="1"/>
  <c r="N1862" i="10" a="1"/>
  <c r="N1862" i="10" s="1"/>
  <c r="I559" i="10"/>
  <c r="I2351" i="10"/>
  <c r="I2231" i="10"/>
  <c r="I1637" i="10"/>
  <c r="I1687" i="10"/>
  <c r="I787" i="10"/>
  <c r="I916" i="10"/>
  <c r="I2172" i="10"/>
  <c r="I1704" i="10"/>
  <c r="I288" i="10"/>
  <c r="N1562" i="10" a="1"/>
  <c r="N1562" i="10" s="1"/>
  <c r="L1562" i="10" a="1"/>
  <c r="L1562" i="10" s="1"/>
  <c r="M1562" i="10" a="1"/>
  <c r="M1562" i="10" s="1"/>
  <c r="I492" i="10"/>
  <c r="I547" i="10"/>
  <c r="I140" i="10"/>
  <c r="I2028" i="10"/>
  <c r="I1040" i="10"/>
  <c r="I1691" i="10"/>
  <c r="I2287" i="10"/>
  <c r="I1959" i="10"/>
  <c r="J2329" i="10"/>
  <c r="D2329" i="10"/>
  <c r="C1917" i="10"/>
  <c r="D1917" i="10"/>
  <c r="J1917" i="10"/>
  <c r="D1205" i="10"/>
  <c r="J1205" i="10"/>
  <c r="D717" i="10"/>
  <c r="J717" i="10"/>
  <c r="J2305" i="10"/>
  <c r="D2305" i="10"/>
  <c r="D1464" i="10"/>
  <c r="J1464" i="10"/>
  <c r="D1517" i="10"/>
  <c r="J1517" i="10"/>
  <c r="J1448" i="10"/>
  <c r="D1448" i="10"/>
  <c r="D2176" i="10"/>
  <c r="J2176" i="10"/>
  <c r="J779" i="10"/>
  <c r="D779" i="10"/>
  <c r="D1267" i="10"/>
  <c r="J1267" i="10"/>
  <c r="C673" i="10"/>
  <c r="K673" i="10" s="1"/>
  <c r="D673" i="10"/>
  <c r="J673" i="10"/>
  <c r="D89" i="10"/>
  <c r="J89" i="10"/>
  <c r="J2573" i="10"/>
  <c r="D2573" i="10"/>
  <c r="D2429" i="10"/>
  <c r="J2429" i="10"/>
  <c r="D1141" i="10"/>
  <c r="J1141" i="10"/>
  <c r="C370" i="10"/>
  <c r="K370" i="10" s="1"/>
  <c r="J370" i="10"/>
  <c r="D370" i="10"/>
  <c r="J770" i="10"/>
  <c r="D770" i="10"/>
  <c r="J229" i="10"/>
  <c r="D229" i="10"/>
  <c r="J2652" i="10"/>
  <c r="D2652" i="10"/>
  <c r="L2652" i="10" s="1" a="1"/>
  <c r="L2652" i="10" s="1"/>
  <c r="J1241" i="10"/>
  <c r="D1241" i="10"/>
  <c r="D1732" i="10"/>
  <c r="J1732" i="10"/>
  <c r="D2205" i="10"/>
  <c r="J2205" i="10"/>
  <c r="D2741" i="10"/>
  <c r="J2741" i="10"/>
  <c r="D2548" i="10"/>
  <c r="J2548" i="10"/>
  <c r="J2276" i="10"/>
  <c r="D2276" i="10"/>
  <c r="D2264" i="10"/>
  <c r="J2264" i="10"/>
  <c r="D2552" i="10"/>
  <c r="L2552" i="10" s="1" a="1"/>
  <c r="L2552" i="10" s="1"/>
  <c r="J2552" i="10"/>
  <c r="J1326" i="10"/>
  <c r="D1326" i="10"/>
  <c r="J444" i="10"/>
  <c r="D444" i="10"/>
  <c r="D457" i="10"/>
  <c r="J457" i="10"/>
  <c r="J1367" i="10"/>
  <c r="D1367" i="10"/>
  <c r="J760" i="10"/>
  <c r="D760" i="10"/>
  <c r="C1848" i="10"/>
  <c r="K1848" i="10" s="1"/>
  <c r="J1848" i="10"/>
  <c r="D1848" i="10"/>
  <c r="D2189" i="10"/>
  <c r="J2189" i="10"/>
  <c r="I51" i="10"/>
  <c r="I643" i="10"/>
  <c r="I1088" i="10"/>
  <c r="I1591" i="10"/>
  <c r="I2234" i="10"/>
  <c r="N1487" i="10" a="1"/>
  <c r="N1487" i="10" s="1"/>
  <c r="L1487" i="10" a="1"/>
  <c r="L1487" i="10" s="1"/>
  <c r="M1487" i="10" a="1"/>
  <c r="M1487" i="10" s="1"/>
  <c r="I1491" i="10"/>
  <c r="I1075" i="10"/>
  <c r="I240" i="10"/>
  <c r="I155" i="10"/>
  <c r="I1416" i="10"/>
  <c r="L492" i="10" a="1"/>
  <c r="L492" i="10" s="1"/>
  <c r="N492" i="10" a="1"/>
  <c r="N492" i="10" s="1"/>
  <c r="M492" i="10" a="1"/>
  <c r="M492" i="10" s="1"/>
  <c r="I59" i="10"/>
  <c r="I1616" i="10"/>
  <c r="I1804" i="10"/>
  <c r="I2772" i="10"/>
  <c r="I431" i="10"/>
  <c r="I2387" i="10"/>
  <c r="I763" i="10"/>
  <c r="I1488" i="10"/>
  <c r="I587" i="10"/>
  <c r="I678" i="10"/>
  <c r="I1647" i="10"/>
  <c r="I416" i="10"/>
  <c r="I1162" i="10"/>
  <c r="I2362" i="10"/>
  <c r="I2216" i="10"/>
  <c r="I1731" i="10"/>
  <c r="I962" i="10"/>
  <c r="I1737" i="10"/>
  <c r="I2017" i="10"/>
  <c r="I1717" i="10"/>
  <c r="I1563" i="10"/>
  <c r="I1572" i="10"/>
  <c r="I2734" i="10"/>
  <c r="I259" i="10"/>
  <c r="I1005" i="10"/>
  <c r="I2778" i="10"/>
  <c r="I1978" i="10"/>
  <c r="I2040" i="10"/>
  <c r="I1992" i="10"/>
  <c r="I17" i="10"/>
  <c r="I1650" i="10"/>
  <c r="I231" i="10"/>
  <c r="I188" i="10"/>
  <c r="I1446" i="10"/>
  <c r="I2763" i="10"/>
  <c r="I2479" i="10"/>
  <c r="I1191" i="10"/>
  <c r="I1469" i="10"/>
  <c r="I525" i="10"/>
  <c r="I1588" i="10"/>
  <c r="I434" i="10"/>
  <c r="I137" i="10"/>
  <c r="I616" i="10"/>
  <c r="I2163" i="10"/>
  <c r="I2766" i="10"/>
  <c r="N154" i="10" a="1"/>
  <c r="N154" i="10" s="1"/>
  <c r="L154" i="10" a="1"/>
  <c r="L154" i="10" s="1"/>
  <c r="M154" i="10" a="1"/>
  <c r="M154" i="10" s="1"/>
  <c r="N992" i="10" a="1"/>
  <c r="N992" i="10" s="1"/>
  <c r="M992" i="10" a="1"/>
  <c r="M992" i="10" s="1"/>
  <c r="L992" i="10" a="1"/>
  <c r="L992" i="10" s="1"/>
  <c r="D1435" i="10"/>
  <c r="J1435" i="10"/>
  <c r="J1929" i="10"/>
  <c r="D1929" i="10"/>
  <c r="D1305" i="10"/>
  <c r="J1305" i="10"/>
  <c r="J435" i="10"/>
  <c r="D435" i="10"/>
  <c r="J1032" i="10"/>
  <c r="D1032" i="10"/>
  <c r="J1844" i="10"/>
  <c r="D1844" i="10"/>
  <c r="J2517" i="10"/>
  <c r="D2517" i="10"/>
  <c r="L2517" i="10" s="1" a="1"/>
  <c r="L2517" i="10" s="1"/>
  <c r="D741" i="10"/>
  <c r="J741" i="10"/>
  <c r="D938" i="10"/>
  <c r="J938" i="10"/>
  <c r="J1429" i="10"/>
  <c r="D1429" i="10"/>
  <c r="J541" i="10"/>
  <c r="D541" i="10"/>
  <c r="D1257" i="10"/>
  <c r="J1257" i="10"/>
  <c r="D1364" i="10"/>
  <c r="J1364" i="10"/>
  <c r="D1726" i="10"/>
  <c r="J1726" i="10"/>
  <c r="J629" i="10"/>
  <c r="D629" i="10"/>
  <c r="J35" i="10"/>
  <c r="D35" i="10"/>
  <c r="J1164" i="10"/>
  <c r="D1164" i="10"/>
  <c r="C1148" i="10"/>
  <c r="K1148" i="10" s="1"/>
  <c r="J1148" i="10"/>
  <c r="D1148" i="10"/>
  <c r="D1535" i="10"/>
  <c r="J1535" i="10"/>
  <c r="J789" i="10"/>
  <c r="D789" i="10"/>
  <c r="J1626" i="10"/>
  <c r="D1626" i="10"/>
  <c r="J252" i="10"/>
  <c r="D252" i="10"/>
  <c r="D1360" i="10"/>
  <c r="J1360" i="10"/>
  <c r="J173" i="10"/>
  <c r="D173" i="10"/>
  <c r="J1432" i="10"/>
  <c r="D1432" i="10"/>
  <c r="D1417" i="10"/>
  <c r="J1417" i="10"/>
  <c r="J757" i="10"/>
  <c r="D757" i="10"/>
  <c r="J867" i="10"/>
  <c r="D867" i="10"/>
  <c r="J1452" i="10"/>
  <c r="D1452" i="10"/>
  <c r="D232" i="10"/>
  <c r="J232" i="10"/>
  <c r="J1926" i="10"/>
  <c r="D1926" i="10"/>
  <c r="J2460" i="10"/>
  <c r="D2460" i="10"/>
  <c r="C744" i="10"/>
  <c r="K744" i="10" s="1"/>
  <c r="D744" i="10"/>
  <c r="J744" i="10"/>
  <c r="J1538" i="10"/>
  <c r="D1538" i="10"/>
  <c r="D2448" i="10"/>
  <c r="J2448" i="10"/>
  <c r="J1229" i="10"/>
  <c r="D1229" i="10"/>
  <c r="J2767" i="10"/>
  <c r="D2767" i="10"/>
  <c r="J1667" i="10"/>
  <c r="D1667" i="10"/>
  <c r="J1232" i="10"/>
  <c r="D1232" i="10"/>
  <c r="D1757" i="10"/>
  <c r="J1757" i="10"/>
  <c r="J557" i="10"/>
  <c r="D557" i="10"/>
  <c r="D926" i="10"/>
  <c r="J926" i="10"/>
  <c r="C667" i="10"/>
  <c r="K667" i="10" s="1"/>
  <c r="J667" i="10"/>
  <c r="D667" i="10"/>
  <c r="J1335" i="10"/>
  <c r="D1335" i="10"/>
  <c r="C29" i="10"/>
  <c r="K29" i="10" s="1"/>
  <c r="J29" i="10"/>
  <c r="D29" i="10"/>
  <c r="J2432" i="10"/>
  <c r="D2432" i="10"/>
  <c r="D2138" i="10"/>
  <c r="J2138" i="10"/>
  <c r="D226" i="10"/>
  <c r="J226" i="10"/>
  <c r="J1526" i="10"/>
  <c r="D1526" i="10"/>
  <c r="C2444" i="10"/>
  <c r="K2444" i="10" s="1"/>
  <c r="J2444" i="10"/>
  <c r="D2444" i="10"/>
  <c r="D167" i="10"/>
  <c r="J167" i="10"/>
  <c r="J2341" i="10"/>
  <c r="D2341" i="10"/>
  <c r="D1857" i="10"/>
  <c r="J1857" i="10"/>
  <c r="D367" i="10"/>
  <c r="J367" i="10"/>
  <c r="D2364" i="10"/>
  <c r="J2364" i="10"/>
  <c r="D879" i="10"/>
  <c r="J879" i="10"/>
  <c r="J2038" i="10"/>
  <c r="D2038" i="10"/>
  <c r="J2332" i="10"/>
  <c r="D2332" i="10"/>
  <c r="J1173" i="10"/>
  <c r="D1173" i="10"/>
  <c r="J2167" i="10"/>
  <c r="D2167" i="10"/>
  <c r="C2752" i="10"/>
  <c r="K2752" i="10" s="1"/>
  <c r="D2752" i="10"/>
  <c r="L2752" i="10" s="1" a="1"/>
  <c r="L2752" i="10" s="1"/>
  <c r="J2752" i="10"/>
  <c r="J1357" i="10"/>
  <c r="D1357" i="10"/>
  <c r="J1079" i="10"/>
  <c r="D1079" i="10"/>
  <c r="D729" i="10"/>
  <c r="J729" i="10"/>
  <c r="J2479" i="10"/>
  <c r="D2479" i="10"/>
  <c r="D2229" i="10"/>
  <c r="J2229" i="10"/>
  <c r="J2157" i="10"/>
  <c r="D2157" i="10"/>
  <c r="C2035" i="10"/>
  <c r="K2035" i="10" s="1"/>
  <c r="D2035" i="10"/>
  <c r="J2035" i="10"/>
  <c r="J67" i="10"/>
  <c r="D67" i="10"/>
  <c r="J2773" i="10"/>
  <c r="D2773" i="10"/>
  <c r="L2591" i="10" a="1"/>
  <c r="L2591" i="10" s="1"/>
  <c r="N2591" i="10" a="1"/>
  <c r="N2591" i="10" s="1"/>
  <c r="M2591" i="10" a="1"/>
  <c r="M2591" i="10" s="1"/>
  <c r="N1691" i="10" a="1"/>
  <c r="N1691" i="10" s="1"/>
  <c r="M1691" i="10" a="1"/>
  <c r="M1691" i="10" s="1"/>
  <c r="L1691" i="10" a="1"/>
  <c r="L1691" i="10" s="1"/>
  <c r="L392" i="10" a="1"/>
  <c r="L392" i="10" s="1"/>
  <c r="M392" i="10" a="1"/>
  <c r="M392" i="10" s="1"/>
  <c r="N392" i="10" a="1"/>
  <c r="N392" i="10" s="1"/>
  <c r="L792" i="10" a="1"/>
  <c r="L792" i="10" s="1"/>
  <c r="N792" i="10" a="1"/>
  <c r="N792" i="10" s="1"/>
  <c r="M792" i="10" a="1"/>
  <c r="M792" i="10" s="1"/>
  <c r="L191" i="10" a="1"/>
  <c r="L191" i="10" s="1"/>
  <c r="N191" i="10" a="1"/>
  <c r="N191" i="10" s="1"/>
  <c r="M191" i="10" a="1"/>
  <c r="M191" i="10" s="1"/>
  <c r="N892" i="10" a="1"/>
  <c r="N892" i="10" s="1"/>
  <c r="L892" i="10" a="1"/>
  <c r="L892" i="10" s="1"/>
  <c r="M892" i="10" a="1"/>
  <c r="M892" i="10" s="1"/>
  <c r="L1162" i="10" a="1"/>
  <c r="L1162" i="10" s="1"/>
  <c r="N1162" i="10" a="1"/>
  <c r="N1162" i="10" s="1"/>
  <c r="M1162" i="10" a="1"/>
  <c r="M1162" i="10" s="1"/>
  <c r="L454" i="10" a="1"/>
  <c r="L454" i="10" s="1"/>
  <c r="N454" i="10" a="1"/>
  <c r="N454" i="10" s="1"/>
  <c r="M454" i="10" a="1"/>
  <c r="M454" i="10" s="1"/>
  <c r="N1492" i="10" a="1"/>
  <c r="N1492" i="10" s="1"/>
  <c r="L1492" i="10" a="1"/>
  <c r="L1492" i="10" s="1"/>
  <c r="M1492" i="10" a="1"/>
  <c r="M1492" i="10" s="1"/>
  <c r="I1456" i="10"/>
  <c r="N1992" i="10" a="1"/>
  <c r="N1992" i="10" s="1"/>
  <c r="L1992" i="10" a="1"/>
  <c r="L1992" i="10" s="1"/>
  <c r="M1992" i="10" a="1"/>
  <c r="M1992" i="10" s="1"/>
  <c r="D26" i="10"/>
  <c r="J26" i="10"/>
  <c r="J1867" i="10"/>
  <c r="D1867" i="10"/>
  <c r="D270" i="10"/>
  <c r="J270" i="10"/>
  <c r="J2526" i="10"/>
  <c r="D2526" i="10"/>
  <c r="J2226" i="10"/>
  <c r="D2226" i="10"/>
  <c r="J1026" i="10"/>
  <c r="D1026" i="10"/>
  <c r="D2105" i="10"/>
  <c r="J2105" i="10"/>
  <c r="J2273" i="10"/>
  <c r="D2273" i="10"/>
  <c r="J1044" i="10"/>
  <c r="D1044" i="10"/>
  <c r="J726" i="10"/>
  <c r="D726" i="10"/>
  <c r="D2748" i="10"/>
  <c r="J2748" i="10"/>
  <c r="J1073" i="10"/>
  <c r="D1073" i="10"/>
  <c r="J1532" i="10"/>
  <c r="D1532" i="10"/>
  <c r="D805" i="10"/>
  <c r="J805" i="10"/>
  <c r="D589" i="10"/>
  <c r="J589" i="10"/>
  <c r="D826" i="10"/>
  <c r="J826" i="10"/>
  <c r="D1048" i="10"/>
  <c r="J1048" i="10"/>
  <c r="D441" i="10"/>
  <c r="J441" i="10"/>
  <c r="J773" i="10"/>
  <c r="D773" i="10"/>
  <c r="D664" i="10"/>
  <c r="J664" i="10"/>
  <c r="D1970" i="10"/>
  <c r="J1970" i="10"/>
  <c r="D1652" i="10"/>
  <c r="J1652" i="10"/>
  <c r="J2260" i="10"/>
  <c r="D2260" i="10"/>
  <c r="D1826" i="10"/>
  <c r="J1826" i="10"/>
  <c r="J2338" i="10"/>
  <c r="D2338" i="10"/>
  <c r="J2152" i="10"/>
  <c r="D2152" i="10"/>
  <c r="J1541" i="10"/>
  <c r="D1541" i="10"/>
  <c r="J529" i="10"/>
  <c r="D529" i="10"/>
  <c r="J1932" i="10"/>
  <c r="D1932" i="10"/>
  <c r="J732" i="10"/>
  <c r="D732" i="10"/>
  <c r="D1905" i="10"/>
  <c r="J1905" i="10"/>
  <c r="D1276" i="10"/>
  <c r="J1276" i="10"/>
  <c r="C748" i="10"/>
  <c r="K748" i="10" s="1"/>
  <c r="D748" i="10"/>
  <c r="J748" i="10"/>
  <c r="D1070" i="10"/>
  <c r="J1070" i="10"/>
  <c r="J2117" i="10"/>
  <c r="D2117" i="10"/>
  <c r="N1754" i="10" a="1"/>
  <c r="N1754" i="10" s="1"/>
  <c r="L1754" i="10" a="1"/>
  <c r="L1754" i="10" s="1"/>
  <c r="M1754" i="10" a="1"/>
  <c r="M1754" i="10" s="1"/>
  <c r="N1792" i="10" a="1"/>
  <c r="N1792" i="10" s="1"/>
  <c r="L1792" i="10" a="1"/>
  <c r="L1792" i="10" s="1"/>
  <c r="M1792" i="10" a="1"/>
  <c r="M1792" i="10" s="1"/>
  <c r="M791" i="10" a="1"/>
  <c r="M791" i="10" s="1"/>
  <c r="N791" i="10" a="1"/>
  <c r="N791" i="10" s="1"/>
  <c r="L791" i="10" a="1"/>
  <c r="L791" i="10" s="1"/>
  <c r="N1254" i="10" a="1"/>
  <c r="N1254" i="10" s="1"/>
  <c r="L1254" i="10" a="1"/>
  <c r="L1254" i="10" s="1"/>
  <c r="M1254" i="10" a="1"/>
  <c r="M1254" i="10" s="1"/>
  <c r="I654" i="10"/>
  <c r="I2128" i="10"/>
  <c r="I2534" i="10"/>
  <c r="I543" i="10"/>
  <c r="I4" i="10"/>
  <c r="I1069" i="10"/>
  <c r="I2334" i="10"/>
  <c r="I66" i="10"/>
  <c r="I2363" i="10"/>
  <c r="I1887" i="10"/>
  <c r="I1256" i="10"/>
  <c r="I2450" i="10"/>
  <c r="M1962" i="10" a="1"/>
  <c r="M1962" i="10" s="1"/>
  <c r="L1962" i="10" a="1"/>
  <c r="L1962" i="10" s="1"/>
  <c r="N1962" i="10" a="1"/>
  <c r="N1962" i="10" s="1"/>
  <c r="M2362" i="10" a="1"/>
  <c r="M2362" i="10" s="1"/>
  <c r="L2362" i="10" a="1"/>
  <c r="L2362" i="10" s="1"/>
  <c r="N2362" i="10" a="1"/>
  <c r="N2362" i="10" s="1"/>
  <c r="N787" i="10" a="1"/>
  <c r="N787" i="10" s="1"/>
  <c r="M787" i="10" a="1"/>
  <c r="M787" i="10" s="1"/>
  <c r="L787" i="10" a="1"/>
  <c r="L787" i="10" s="1"/>
  <c r="N1662" i="10" a="1"/>
  <c r="N1662" i="10" s="1"/>
  <c r="M1662" i="10" a="1"/>
  <c r="M1662" i="10" s="1"/>
  <c r="L1662" i="10" a="1"/>
  <c r="L1662" i="10" s="1"/>
  <c r="I1179" i="10"/>
  <c r="I704" i="10"/>
  <c r="I1778" i="10"/>
  <c r="I1850" i="10"/>
  <c r="I2751" i="10"/>
  <c r="I2188" i="10"/>
  <c r="I2454" i="10"/>
  <c r="N1854" i="10" a="1"/>
  <c r="N1854" i="10" s="1"/>
  <c r="L1854" i="10" a="1"/>
  <c r="L1854" i="10" s="1"/>
  <c r="M1854" i="10" a="1"/>
  <c r="M1854" i="10" s="1"/>
  <c r="I975" i="10"/>
  <c r="I143" i="10"/>
  <c r="I2191" i="10"/>
  <c r="I1343" i="10"/>
  <c r="I328" i="10"/>
  <c r="I1363" i="10"/>
  <c r="I2556" i="10"/>
  <c r="I334" i="10"/>
  <c r="I117" i="10"/>
  <c r="I1178" i="10"/>
  <c r="I2788" i="10"/>
  <c r="I2651" i="10"/>
  <c r="I1204" i="10"/>
  <c r="I372" i="10"/>
  <c r="I1025" i="10"/>
  <c r="I1317" i="10"/>
  <c r="I16" i="10"/>
  <c r="M691" i="10" a="1"/>
  <c r="M691" i="10" s="1"/>
  <c r="L691" i="10" a="1"/>
  <c r="L691" i="10" s="1"/>
  <c r="N691" i="10" a="1"/>
  <c r="N691" i="10" s="1"/>
  <c r="I1943" i="10"/>
  <c r="I2505" i="10"/>
  <c r="L462" i="10" a="1"/>
  <c r="L462" i="10" s="1"/>
  <c r="M462" i="10" a="1"/>
  <c r="M462" i="10" s="1"/>
  <c r="N462" i="10" a="1"/>
  <c r="N462" i="10" s="1"/>
  <c r="I2425" i="10"/>
  <c r="I425" i="10"/>
  <c r="I2516" i="10"/>
  <c r="I1866" i="10"/>
  <c r="I2025" i="10"/>
  <c r="I2446" i="10"/>
  <c r="I2488" i="10"/>
  <c r="D329" i="10"/>
  <c r="J329" i="10"/>
  <c r="D1776" i="10"/>
  <c r="J1776" i="10"/>
  <c r="J1470" i="10"/>
  <c r="D1470" i="10"/>
  <c r="D1489" i="10"/>
  <c r="J1489" i="10"/>
  <c r="D2417" i="10"/>
  <c r="J2417" i="10"/>
  <c r="D2244" i="10"/>
  <c r="J2244" i="10"/>
  <c r="D1544" i="10"/>
  <c r="J1544" i="10"/>
  <c r="D1773" i="10"/>
  <c r="J1773" i="10"/>
  <c r="J2570" i="10"/>
  <c r="D2570" i="10"/>
  <c r="J1176" i="10"/>
  <c r="D1176" i="10"/>
  <c r="J2141" i="10"/>
  <c r="D2141" i="10"/>
  <c r="J373" i="10"/>
  <c r="D373" i="10"/>
  <c r="D479" i="10"/>
  <c r="J479" i="10"/>
  <c r="D38" i="10"/>
  <c r="J38" i="10"/>
  <c r="J1644" i="10"/>
  <c r="D1644" i="10"/>
  <c r="J1735" i="10"/>
  <c r="D1735" i="10"/>
  <c r="D2679" i="10"/>
  <c r="L2679" i="10" s="1" a="1"/>
  <c r="L2679" i="10" s="1"/>
  <c r="J2679" i="10"/>
  <c r="J2705" i="10"/>
  <c r="D2705" i="10"/>
  <c r="J1179" i="10"/>
  <c r="D1179" i="10"/>
  <c r="D2757" i="10"/>
  <c r="J2757" i="10"/>
  <c r="J2729" i="10"/>
  <c r="D2729" i="10"/>
  <c r="D1264" i="10"/>
  <c r="J1264" i="10"/>
  <c r="D944" i="10"/>
  <c r="J944" i="10"/>
  <c r="D1632" i="10"/>
  <c r="J1632" i="10"/>
  <c r="J1129" i="10"/>
  <c r="D1129" i="10"/>
  <c r="D473" i="10"/>
  <c r="J473" i="10"/>
  <c r="D2467" i="10"/>
  <c r="J2467" i="10"/>
  <c r="J764" i="10"/>
  <c r="D764" i="10"/>
  <c r="D489" i="10"/>
  <c r="J489" i="10"/>
  <c r="J2026" i="10"/>
  <c r="D2026" i="10"/>
  <c r="D2373" i="10"/>
  <c r="J2373" i="10"/>
  <c r="D2589" i="10"/>
  <c r="J2589" i="10"/>
  <c r="J573" i="10"/>
  <c r="D573" i="10"/>
  <c r="D1273" i="10"/>
  <c r="J1273" i="10"/>
  <c r="J2689" i="10"/>
  <c r="D2689" i="10"/>
  <c r="I279" i="10"/>
  <c r="I2304" i="10"/>
  <c r="I2646" i="10"/>
  <c r="I2175" i="10"/>
  <c r="I1388" i="10"/>
  <c r="I2147" i="10"/>
  <c r="I937" i="10"/>
  <c r="I1792" i="10"/>
  <c r="I1340" i="10"/>
  <c r="I675" i="10"/>
  <c r="I1462" i="10"/>
  <c r="I1562" i="10"/>
  <c r="I46" i="10"/>
  <c r="I1628" i="10"/>
  <c r="I1046" i="10"/>
  <c r="I2687" i="10"/>
  <c r="I725" i="10"/>
  <c r="M592" i="10" a="1"/>
  <c r="M592" i="10" s="1"/>
  <c r="L592" i="10" a="1"/>
  <c r="L592" i="10" s="1"/>
  <c r="N592" i="10" a="1"/>
  <c r="N592" i="10" s="1"/>
  <c r="I646" i="10"/>
  <c r="I717" i="10"/>
  <c r="I2551" i="10"/>
  <c r="N2054" i="10" a="1"/>
  <c r="N2054" i="10" s="1"/>
  <c r="L2054" i="10" a="1"/>
  <c r="L2054" i="10" s="1"/>
  <c r="M2054" i="10" a="1"/>
  <c r="M2054" i="10" s="1"/>
  <c r="D617" i="10"/>
  <c r="J617" i="10"/>
  <c r="D917" i="10"/>
  <c r="J917" i="10"/>
  <c r="C1889" i="10"/>
  <c r="K1889" i="10" s="1"/>
  <c r="J1889" i="10"/>
  <c r="D1889" i="10"/>
  <c r="J132" i="10"/>
  <c r="D132" i="10"/>
  <c r="D2357" i="10"/>
  <c r="J2357" i="10"/>
  <c r="C276" i="10"/>
  <c r="K276" i="10" s="1"/>
  <c r="J276" i="10"/>
  <c r="D276" i="10"/>
  <c r="D626" i="10"/>
  <c r="J626" i="10"/>
  <c r="D2617" i="10"/>
  <c r="L2617" i="10" s="1" a="1"/>
  <c r="L2617" i="10" s="1"/>
  <c r="J2617" i="10"/>
  <c r="J1944" i="10"/>
  <c r="D1944" i="10"/>
  <c r="D670" i="10"/>
  <c r="J670" i="10"/>
  <c r="D389" i="10"/>
  <c r="J389" i="10"/>
  <c r="J535" i="10"/>
  <c r="D535" i="10"/>
  <c r="J560" i="10"/>
  <c r="D560" i="10"/>
  <c r="D1673" i="10"/>
  <c r="J1673" i="10"/>
  <c r="J2664" i="10"/>
  <c r="D2664" i="10"/>
  <c r="J576" i="10"/>
  <c r="D576" i="10"/>
  <c r="D2676" i="10"/>
  <c r="J2676" i="10"/>
  <c r="D2173" i="10"/>
  <c r="J2173" i="10"/>
  <c r="D1989" i="10"/>
  <c r="J1989" i="10"/>
  <c r="J1805" i="10"/>
  <c r="D1805" i="10"/>
  <c r="D376" i="10"/>
  <c r="J376" i="10"/>
  <c r="J2576" i="10"/>
  <c r="D2576" i="10"/>
  <c r="J157" i="10"/>
  <c r="D157" i="10"/>
  <c r="D889" i="10"/>
  <c r="J889" i="10"/>
  <c r="J417" i="10"/>
  <c r="D417" i="10"/>
  <c r="J876" i="10"/>
  <c r="D876" i="10"/>
  <c r="D1838" i="10"/>
  <c r="J1838" i="10"/>
  <c r="J1573" i="10"/>
  <c r="D1573" i="10"/>
  <c r="J1460" i="10"/>
  <c r="D1460" i="10"/>
  <c r="J2426" i="10"/>
  <c r="D2426" i="10"/>
  <c r="D1089" i="10"/>
  <c r="J1089" i="10"/>
  <c r="J2405" i="10"/>
  <c r="D2405" i="10"/>
  <c r="J641" i="10"/>
  <c r="D641" i="10"/>
  <c r="D1248" i="10"/>
  <c r="J1248" i="10"/>
  <c r="J1217" i="10"/>
  <c r="D1217" i="10"/>
  <c r="J2170" i="10"/>
  <c r="D2170" i="10"/>
  <c r="D1438" i="10"/>
  <c r="J1438" i="10"/>
  <c r="D1648" i="10"/>
  <c r="J1648" i="10"/>
  <c r="J567" i="10"/>
  <c r="D567" i="10"/>
  <c r="D341" i="10"/>
  <c r="J341" i="10"/>
  <c r="D2457" i="10"/>
  <c r="J2457" i="10"/>
  <c r="D1105" i="10"/>
  <c r="J1105" i="10"/>
  <c r="J2232" i="10"/>
  <c r="D2232" i="10"/>
  <c r="J2629" i="10"/>
  <c r="D2629" i="10"/>
  <c r="D1152" i="10"/>
  <c r="J1152" i="10"/>
  <c r="D829" i="10"/>
  <c r="J829" i="10"/>
  <c r="C2370" i="10"/>
  <c r="K2370" i="10" s="1"/>
  <c r="J2370" i="10"/>
  <c r="D2370" i="10"/>
  <c r="D2464" i="10"/>
  <c r="J2464" i="10"/>
  <c r="J2041" i="10"/>
  <c r="D2041" i="10"/>
  <c r="C564" i="10"/>
  <c r="K564" i="10" s="1"/>
  <c r="J564" i="10"/>
  <c r="D564" i="10"/>
  <c r="J135" i="10"/>
  <c r="D135" i="10"/>
  <c r="J1467" i="10"/>
  <c r="D1467" i="10"/>
  <c r="D2048" i="10"/>
  <c r="J2048" i="10"/>
  <c r="D1976" i="10"/>
  <c r="J1976" i="10"/>
  <c r="D2726" i="10"/>
  <c r="J2726" i="10"/>
  <c r="D5" i="10"/>
  <c r="J5" i="10"/>
  <c r="D64" i="10"/>
  <c r="J64" i="10"/>
  <c r="D2279" i="10"/>
  <c r="J2279" i="10"/>
  <c r="C738" i="10"/>
  <c r="K738" i="10" s="1"/>
  <c r="D738" i="10"/>
  <c r="J738" i="10"/>
  <c r="D1670" i="10"/>
  <c r="J1670" i="10"/>
  <c r="D1270" i="10"/>
  <c r="J1270" i="10"/>
  <c r="D1748" i="10"/>
  <c r="J1748" i="10"/>
  <c r="D1679" i="10"/>
  <c r="J1679" i="10"/>
  <c r="D532" i="10"/>
  <c r="J532" i="10"/>
  <c r="J326" i="10"/>
  <c r="D326" i="10"/>
  <c r="C1873" i="10"/>
  <c r="K1873" i="10" s="1"/>
  <c r="D1873" i="10"/>
  <c r="J1873" i="10"/>
  <c r="J941" i="10"/>
  <c r="D941" i="10"/>
  <c r="J117" i="10"/>
  <c r="D117" i="10"/>
  <c r="D957" i="10"/>
  <c r="J957" i="10"/>
  <c r="J1005" i="10"/>
  <c r="D1005" i="10"/>
  <c r="I1263" i="10"/>
  <c r="D864" i="10"/>
  <c r="J864" i="10"/>
  <c r="D79" i="10"/>
  <c r="J79" i="10"/>
  <c r="D1789" i="10"/>
  <c r="J1789" i="10"/>
  <c r="J344" i="10"/>
  <c r="D344" i="10"/>
  <c r="D835" i="10"/>
  <c r="J835" i="10"/>
  <c r="J70" i="10"/>
  <c r="D70" i="10"/>
  <c r="J2079" i="10"/>
  <c r="D2079" i="10"/>
  <c r="D2235" i="10"/>
  <c r="J2235" i="10"/>
  <c r="J2779" i="10"/>
  <c r="D2779" i="10"/>
  <c r="L2779" i="10" s="1" a="1"/>
  <c r="L2779" i="10" s="1"/>
  <c r="J73" i="10"/>
  <c r="D73" i="10"/>
  <c r="D289" i="10"/>
  <c r="J289" i="10"/>
  <c r="D338" i="10"/>
  <c r="J338" i="10"/>
  <c r="J1879" i="10"/>
  <c r="D1879" i="10"/>
  <c r="D1657" i="10"/>
  <c r="J1657" i="10"/>
  <c r="D1341" i="10"/>
  <c r="J1341" i="10"/>
  <c r="J2270" i="10"/>
  <c r="D2270" i="10"/>
  <c r="J1017" i="10"/>
  <c r="D1017" i="10"/>
  <c r="D973" i="10"/>
  <c r="J973" i="10"/>
  <c r="J2348" i="10"/>
  <c r="D2348" i="10"/>
  <c r="J1038" i="10"/>
  <c r="D1038" i="10"/>
  <c r="J2248" i="10"/>
  <c r="D2248" i="10"/>
  <c r="J2538" i="10"/>
  <c r="D2538" i="10"/>
  <c r="D241" i="10"/>
  <c r="J241" i="10"/>
  <c r="C335" i="10"/>
  <c r="K335" i="10" s="1"/>
  <c r="D335" i="10"/>
  <c r="J335" i="10"/>
  <c r="J1864" i="10"/>
  <c r="D1864" i="10"/>
  <c r="J1052" i="10"/>
  <c r="D1052" i="10"/>
  <c r="J1067" i="10"/>
  <c r="D1067" i="10"/>
  <c r="J217" i="10"/>
  <c r="D217" i="10"/>
  <c r="D1567" i="10"/>
  <c r="J1567" i="10"/>
  <c r="D364" i="10"/>
  <c r="J364" i="10"/>
  <c r="J2776" i="10"/>
  <c r="D2776" i="10"/>
  <c r="D432" i="10"/>
  <c r="J432" i="10"/>
  <c r="J2764" i="10"/>
  <c r="D2764" i="10"/>
  <c r="J970" i="10"/>
  <c r="D970" i="10"/>
  <c r="J2667" i="10"/>
  <c r="D2667" i="10"/>
  <c r="N2087" i="10" a="1"/>
  <c r="N2087" i="10" s="1"/>
  <c r="M2087" i="10" a="1"/>
  <c r="M2087" i="10" s="1"/>
  <c r="L2087" i="10" a="1"/>
  <c r="L2087" i="10" s="1"/>
  <c r="L2287" i="10" a="1"/>
  <c r="L2287" i="10" s="1"/>
  <c r="N2287" i="10" a="1"/>
  <c r="N2287" i="10" s="1"/>
  <c r="M2287" i="10" a="1"/>
  <c r="M2287" i="10" s="1"/>
  <c r="L987" i="10" a="1"/>
  <c r="L987" i="10" s="1"/>
  <c r="N987" i="10" a="1"/>
  <c r="N987" i="10" s="1"/>
  <c r="M987" i="10" a="1"/>
  <c r="M987" i="10" s="1"/>
  <c r="N587" i="10" a="1"/>
  <c r="N587" i="10" s="1"/>
  <c r="L587" i="10" a="1"/>
  <c r="L587" i="10" s="1"/>
  <c r="M587" i="10" a="1"/>
  <c r="M587" i="10" s="1"/>
  <c r="L692" i="10" a="1"/>
  <c r="L692" i="10" s="1"/>
  <c r="N692" i="10" a="1"/>
  <c r="N692" i="10" s="1"/>
  <c r="M692" i="10" a="1"/>
  <c r="M692" i="10" s="1"/>
  <c r="M1154" i="10" a="1"/>
  <c r="M1154" i="10" s="1"/>
  <c r="L1154" i="10" a="1"/>
  <c r="L1154" i="10" s="1"/>
  <c r="N1154" i="10" a="1"/>
  <c r="N1154" i="10" s="1"/>
  <c r="M562" i="10" a="1"/>
  <c r="M562" i="10" s="1"/>
  <c r="L562" i="10" a="1"/>
  <c r="L562" i="10" s="1"/>
  <c r="N562" i="10" a="1"/>
  <c r="N562" i="10" s="1"/>
  <c r="N2454" i="10" a="1"/>
  <c r="N2454" i="10" s="1"/>
  <c r="M2454" i="10" a="1"/>
  <c r="M2454" i="10" s="1"/>
  <c r="L2454" i="10" a="1"/>
  <c r="L2454" i="10" s="1"/>
  <c r="N1191" i="10" a="1"/>
  <c r="N1191" i="10" s="1"/>
  <c r="L1191" i="10" a="1"/>
  <c r="L1191" i="10" s="1"/>
  <c r="M1191" i="10" a="1"/>
  <c r="M1191" i="10" s="1"/>
  <c r="N1054" i="10" a="1"/>
  <c r="N1054" i="10" s="1"/>
  <c r="M1054" i="10" a="1"/>
  <c r="M1054" i="10" s="1"/>
  <c r="L1054" i="10" a="1"/>
  <c r="L1054" i="10" s="1"/>
  <c r="N662" i="10" a="1"/>
  <c r="N662" i="10" s="1"/>
  <c r="M662" i="10" a="1"/>
  <c r="M662" i="10" s="1"/>
  <c r="L662" i="10" a="1"/>
  <c r="L662" i="10" s="1"/>
  <c r="N287" i="10" a="1"/>
  <c r="N287" i="10" s="1"/>
  <c r="L287" i="10" a="1"/>
  <c r="L287" i="10" s="1"/>
  <c r="M287" i="10" a="1"/>
  <c r="M287" i="10" s="1"/>
  <c r="L1262" i="10" a="1"/>
  <c r="L1262" i="10" s="1"/>
  <c r="M1262" i="10" a="1"/>
  <c r="M1262" i="10" s="1"/>
  <c r="N1262" i="10" a="1"/>
  <c r="N1262" i="10" s="1"/>
  <c r="M387" i="10" a="1"/>
  <c r="M387" i="10" s="1"/>
  <c r="L387" i="10" a="1"/>
  <c r="L387" i="10" s="1"/>
  <c r="N387" i="10" a="1"/>
  <c r="N387" i="10" s="1"/>
  <c r="M2392" i="10" a="1"/>
  <c r="M2392" i="10" s="1"/>
  <c r="N2392" i="10" a="1"/>
  <c r="N2392" i="10" s="1"/>
  <c r="L2392" i="10" a="1"/>
  <c r="L2392" i="10" s="1"/>
  <c r="N162" i="10" a="1"/>
  <c r="N162" i="10" s="1"/>
  <c r="M162" i="10" a="1"/>
  <c r="M162" i="10" s="1"/>
  <c r="L162" i="10" a="1"/>
  <c r="L162" i="10" s="1"/>
  <c r="M954" i="10" a="1"/>
  <c r="M954" i="10" s="1"/>
  <c r="L954" i="10" a="1"/>
  <c r="L954" i="10" s="1"/>
  <c r="N954" i="10" a="1"/>
  <c r="N954" i="10" s="1"/>
  <c r="L2491" i="10" a="1"/>
  <c r="L2491" i="10" s="1"/>
  <c r="M2491" i="10" a="1"/>
  <c r="M2491" i="10" s="1"/>
  <c r="N2491" i="10" a="1"/>
  <c r="N2491" i="10" s="1"/>
  <c r="N1954" i="10" a="1"/>
  <c r="N1954" i="10" s="1"/>
  <c r="L1954" i="10" a="1"/>
  <c r="L1954" i="10" s="1"/>
  <c r="M1954" i="10" a="1"/>
  <c r="M1954" i="10" s="1"/>
  <c r="N1891" i="10" a="1"/>
  <c r="N1891" i="10" s="1"/>
  <c r="L1891" i="10" a="1"/>
  <c r="L1891" i="10" s="1"/>
  <c r="M1891" i="10" a="1"/>
  <c r="M1891" i="10" s="1"/>
  <c r="N2391" i="10" a="1"/>
  <c r="N2391" i="10" s="1"/>
  <c r="L2391" i="10" a="1"/>
  <c r="L2391" i="10" s="1"/>
  <c r="M2391" i="10" a="1"/>
  <c r="M2391" i="10" s="1"/>
  <c r="M192" i="10" a="1"/>
  <c r="M192" i="10" s="1"/>
  <c r="N192" i="10" a="1"/>
  <c r="N192" i="10" s="1"/>
  <c r="L192" i="10" a="1"/>
  <c r="L192" i="10" s="1"/>
  <c r="M2262" i="10" a="1"/>
  <c r="M2262" i="10" s="1"/>
  <c r="N2262" i="10" a="1"/>
  <c r="N2262" i="10" s="1"/>
  <c r="L2262" i="10" a="1"/>
  <c r="L2262" i="10" s="1"/>
  <c r="N2187" i="10" a="1"/>
  <c r="N2187" i="10" s="1"/>
  <c r="M2187" i="10" a="1"/>
  <c r="M2187" i="10" s="1"/>
  <c r="L2187" i="10" a="1"/>
  <c r="L2187" i="10" s="1"/>
  <c r="L2092" i="10" a="1"/>
  <c r="L2092" i="10" s="1"/>
  <c r="M2092" i="10" a="1"/>
  <c r="M2092" i="10" s="1"/>
  <c r="N2092" i="10" a="1"/>
  <c r="N2092" i="10" s="1"/>
  <c r="M1592" i="10" a="1"/>
  <c r="M1592" i="10" s="1"/>
  <c r="N1592" i="10" a="1"/>
  <c r="N1592" i="10" s="1"/>
  <c r="L1592" i="10" a="1"/>
  <c r="L1592" i="10" s="1"/>
  <c r="N2062" i="10" a="1"/>
  <c r="N2062" i="10" s="1"/>
  <c r="M2062" i="10" a="1"/>
  <c r="M2062" i="10" s="1"/>
  <c r="L2062" i="10" a="1"/>
  <c r="L2062" i="10" s="1"/>
  <c r="N2592" i="10" a="1"/>
  <c r="N2592" i="10" s="1"/>
  <c r="M2592" i="10" a="1"/>
  <c r="M2592" i="10" s="1"/>
  <c r="L2592" i="10" a="1"/>
  <c r="L2592" i="10" s="1"/>
  <c r="I2140" i="10"/>
  <c r="I2392" i="10"/>
  <c r="I2291" i="10"/>
  <c r="I1379" i="10"/>
  <c r="I688" i="10"/>
  <c r="I1604" i="10"/>
  <c r="I955" i="10"/>
  <c r="I2288" i="10"/>
  <c r="I887" i="10"/>
  <c r="L2791" i="10" a="1"/>
  <c r="L2791" i="10" s="1"/>
  <c r="M2791" i="10" a="1"/>
  <c r="M2791" i="10" s="1"/>
  <c r="N2791" i="10" a="1"/>
  <c r="N2791" i="10" s="1"/>
  <c r="I34" i="10"/>
  <c r="I247" i="10"/>
  <c r="I2217" i="10"/>
  <c r="I1517" i="10"/>
  <c r="I1831" i="10"/>
  <c r="I2250" i="10"/>
  <c r="I2366" i="10"/>
  <c r="I2162" i="10"/>
  <c r="I1169" i="10"/>
  <c r="I2047" i="10"/>
  <c r="I1163" i="10"/>
  <c r="I1187" i="10"/>
  <c r="I2247" i="10"/>
  <c r="I2246" i="10"/>
  <c r="I2046" i="10"/>
  <c r="I2717" i="10"/>
  <c r="I855" i="10"/>
  <c r="I1859" i="10"/>
  <c r="I237" i="10"/>
  <c r="I105" i="10"/>
  <c r="I888" i="10"/>
  <c r="D17" i="10"/>
  <c r="J17" i="10"/>
  <c r="C406" i="10"/>
  <c r="D406" i="10"/>
  <c r="J406" i="10"/>
  <c r="D1617" i="10"/>
  <c r="J1617" i="10"/>
  <c r="J32" i="10"/>
  <c r="D32" i="10"/>
  <c r="D579" i="10"/>
  <c r="J579" i="10"/>
  <c r="J860" i="10"/>
  <c r="D860" i="10"/>
  <c r="D1548" i="10"/>
  <c r="J1548" i="10"/>
  <c r="J976" i="10"/>
  <c r="D976" i="10"/>
  <c r="J76" i="10"/>
  <c r="D76" i="10"/>
  <c r="J870" i="10"/>
  <c r="D870" i="10"/>
  <c r="J1338" i="10"/>
  <c r="D1338" i="10"/>
  <c r="D170" i="10"/>
  <c r="J170" i="10"/>
  <c r="D1426" i="10"/>
  <c r="J1426" i="10"/>
  <c r="J2164" i="10"/>
  <c r="D2164" i="10"/>
  <c r="J2057" i="10"/>
  <c r="D2057" i="10"/>
  <c r="J844" i="10"/>
  <c r="D844" i="10"/>
  <c r="J544" i="10"/>
  <c r="D544" i="10"/>
  <c r="C1770" i="10"/>
  <c r="K1770" i="10" s="1"/>
  <c r="J1770" i="10"/>
  <c r="D1770" i="10"/>
  <c r="D144" i="10"/>
  <c r="J144" i="10"/>
  <c r="J1260" i="10"/>
  <c r="D1260" i="10"/>
  <c r="D105" i="10"/>
  <c r="J105" i="10"/>
  <c r="J279" i="10"/>
  <c r="D279" i="10"/>
  <c r="D817" i="10"/>
  <c r="J817" i="10"/>
  <c r="D2160" i="10"/>
  <c r="J2160" i="10"/>
  <c r="J357" i="10"/>
  <c r="D357" i="10"/>
  <c r="D1476" i="10"/>
  <c r="J1476" i="10"/>
  <c r="J2452" i="10"/>
  <c r="D2452" i="10"/>
  <c r="D2179" i="10"/>
  <c r="J2179" i="10"/>
  <c r="J2335" i="10"/>
  <c r="D2335" i="10"/>
  <c r="J1138" i="10"/>
  <c r="D1138" i="10"/>
  <c r="J348" i="10"/>
  <c r="D348" i="10"/>
  <c r="J538" i="10"/>
  <c r="D538" i="10"/>
  <c r="D2144" i="10"/>
  <c r="J2144" i="10"/>
  <c r="D1244" i="10"/>
  <c r="J1244" i="10"/>
  <c r="J2541" i="10"/>
  <c r="D2541" i="10"/>
  <c r="N2691" i="10" a="1"/>
  <c r="N2691" i="10" s="1"/>
  <c r="L2691" i="10" a="1"/>
  <c r="L2691" i="10" s="1"/>
  <c r="M2691" i="10" a="1"/>
  <c r="M2691" i="10" s="1"/>
  <c r="L1187" i="10" a="1"/>
  <c r="L1187" i="10" s="1"/>
  <c r="M1187" i="10" a="1"/>
  <c r="M1187" i="10" s="1"/>
  <c r="N1187" i="10" a="1"/>
  <c r="N1187" i="10" s="1"/>
  <c r="M687" i="10" a="1"/>
  <c r="M687" i="10" s="1"/>
  <c r="N687" i="10" a="1"/>
  <c r="N687" i="10" s="1"/>
  <c r="L687" i="10" a="1"/>
  <c r="L687" i="10" s="1"/>
  <c r="L1362" i="10" a="1"/>
  <c r="L1362" i="10" s="1"/>
  <c r="N1362" i="10" a="1"/>
  <c r="N1362" i="10" s="1"/>
  <c r="M1362" i="10" a="1"/>
  <c r="M1362" i="10" s="1"/>
  <c r="N92" i="10" a="1"/>
  <c r="N92" i="10" s="1"/>
  <c r="M92" i="10" a="1"/>
  <c r="M92" i="10" s="1"/>
  <c r="L92" i="10" a="1"/>
  <c r="L92" i="10" s="1"/>
  <c r="M591" i="10" a="1"/>
  <c r="M591" i="10" s="1"/>
  <c r="N591" i="10" a="1"/>
  <c r="N591" i="10" s="1"/>
  <c r="L591" i="10" a="1"/>
  <c r="L591" i="10" s="1"/>
  <c r="L354" i="10" a="1"/>
  <c r="L354" i="10" s="1"/>
  <c r="N354" i="10" a="1"/>
  <c r="N354" i="10" s="1"/>
  <c r="M354" i="10" a="1"/>
  <c r="M354" i="10" s="1"/>
  <c r="L891" i="10" a="1"/>
  <c r="L891" i="10" s="1"/>
  <c r="M891" i="10" a="1"/>
  <c r="M891" i="10" s="1"/>
  <c r="N891" i="10" a="1"/>
  <c r="N891" i="10" s="1"/>
  <c r="N1462" i="10" a="1"/>
  <c r="N1462" i="10" s="1"/>
  <c r="L1462" i="10" a="1"/>
  <c r="L1462" i="10" s="1"/>
  <c r="M1462" i="10" a="1"/>
  <c r="M1462" i="10" s="1"/>
  <c r="M2192" i="10" a="1"/>
  <c r="M2192" i="10" s="1"/>
  <c r="L2192" i="10" a="1"/>
  <c r="L2192" i="10" s="1"/>
  <c r="N2192" i="10" a="1"/>
  <c r="N2192" i="10" s="1"/>
  <c r="F552" i="26"/>
  <c r="M487" i="10" a="1"/>
  <c r="M487" i="10" s="1"/>
  <c r="L487" i="10" a="1"/>
  <c r="L487" i="10" s="1"/>
  <c r="N487" i="10" a="1"/>
  <c r="N487" i="10" s="1"/>
  <c r="M1292" i="10" a="1"/>
  <c r="M1292" i="10" s="1"/>
  <c r="L1292" i="10" a="1"/>
  <c r="L1292" i="10" s="1"/>
  <c r="N1292" i="10" a="1"/>
  <c r="N1292" i="10" s="1"/>
  <c r="M91" i="10" a="1"/>
  <c r="M91" i="10" s="1"/>
  <c r="N91" i="10" a="1"/>
  <c r="N91" i="10" s="1"/>
  <c r="L91" i="10" a="1"/>
  <c r="L91" i="10" s="1"/>
  <c r="N2291" i="10" a="1"/>
  <c r="N2291" i="10" s="1"/>
  <c r="L2291" i="10" a="1"/>
  <c r="L2291" i="10" s="1"/>
  <c r="M2291" i="10" a="1"/>
  <c r="M2291" i="10" s="1"/>
  <c r="N2387" i="10" a="1"/>
  <c r="N2387" i="10" s="1"/>
  <c r="L2387" i="10" a="1"/>
  <c r="L2387" i="10" s="1"/>
  <c r="M2387" i="10" a="1"/>
  <c r="M2387" i="10" s="1"/>
  <c r="L1692" i="10" a="1"/>
  <c r="L1692" i="10" s="1"/>
  <c r="N1692" i="10" a="1"/>
  <c r="N1692" i="10" s="1"/>
  <c r="M1692" i="10" a="1"/>
  <c r="M1692" i="10" s="1"/>
  <c r="N1887" i="10" a="1"/>
  <c r="N1887" i="10" s="1"/>
  <c r="M1887" i="10" a="1"/>
  <c r="M1887" i="10" s="1"/>
  <c r="L1887" i="10" a="1"/>
  <c r="L1887" i="10" s="1"/>
  <c r="M1091" i="10" a="1"/>
  <c r="M1091" i="10" s="1"/>
  <c r="N1091" i="10" a="1"/>
  <c r="N1091" i="10" s="1"/>
  <c r="L1091" i="10" a="1"/>
  <c r="L1091" i="10" s="1"/>
  <c r="N1192" i="10" a="1"/>
  <c r="N1192" i="10" s="1"/>
  <c r="M1192" i="10" a="1"/>
  <c r="M1192" i="10" s="1"/>
  <c r="L1192" i="10" a="1"/>
  <c r="L1192" i="10" s="1"/>
  <c r="N1892" i="10" a="1"/>
  <c r="N1892" i="10" s="1"/>
  <c r="M1892" i="10" a="1"/>
  <c r="M1892" i="10" s="1"/>
  <c r="L1892" i="10" a="1"/>
  <c r="L1892" i="10" s="1"/>
  <c r="L2091" i="10" a="1"/>
  <c r="L2091" i="10" s="1"/>
  <c r="M2091" i="10" a="1"/>
  <c r="M2091" i="10" s="1"/>
  <c r="N2091" i="10" a="1"/>
  <c r="N2091" i="10" s="1"/>
  <c r="L1062" i="10" a="1"/>
  <c r="L1062" i="10" s="1"/>
  <c r="M1062" i="10" a="1"/>
  <c r="M1062" i="10" s="1"/>
  <c r="N1062" i="10" a="1"/>
  <c r="N1062" i="10" s="1"/>
  <c r="I850" i="10"/>
  <c r="I1837" i="10"/>
  <c r="I666" i="10"/>
  <c r="I1504" i="10"/>
  <c r="I931" i="10"/>
  <c r="I831" i="10"/>
  <c r="I47" i="10"/>
  <c r="I792" i="10"/>
  <c r="I1940" i="10"/>
  <c r="I62" i="10"/>
  <c r="I1775" i="10"/>
  <c r="I379" i="10"/>
  <c r="I2254" i="10"/>
  <c r="I1678" i="10"/>
  <c r="I2088" i="10"/>
  <c r="I1592" i="10"/>
  <c r="M2792" i="10" a="1"/>
  <c r="M2792" i="10" s="1"/>
  <c r="L2792" i="10" a="1"/>
  <c r="L2792" i="10" s="1"/>
  <c r="N2792" i="10" a="1"/>
  <c r="N2792" i="10" s="1"/>
  <c r="N1392" i="10" a="1"/>
  <c r="N1392" i="10" s="1"/>
  <c r="L1392" i="10" a="1"/>
  <c r="L1392" i="10" s="1"/>
  <c r="M1392" i="10" a="1"/>
  <c r="M1392" i="10" s="1"/>
  <c r="L1087" i="10" a="1"/>
  <c r="L1087" i="10" s="1"/>
  <c r="M1087" i="10" a="1"/>
  <c r="M1087" i="10" s="1"/>
  <c r="N1087" i="10" a="1"/>
  <c r="N1087" i="10" s="1"/>
  <c r="M991" i="10" a="1"/>
  <c r="M991" i="10" s="1"/>
  <c r="N991" i="10" a="1"/>
  <c r="N991" i="10" s="1"/>
  <c r="L991" i="10" a="1"/>
  <c r="L991" i="10" s="1"/>
  <c r="N254" i="10" a="1"/>
  <c r="N254" i="10" s="1"/>
  <c r="L254" i="10" a="1"/>
  <c r="L254" i="10" s="1"/>
  <c r="M254" i="10" a="1"/>
  <c r="M254" i="10" s="1"/>
  <c r="D2473" i="10"/>
  <c r="J2473" i="10"/>
  <c r="D2060" i="10"/>
  <c r="J2060" i="10"/>
  <c r="J1035" i="10"/>
  <c r="D1035" i="10"/>
  <c r="D2476" i="10"/>
  <c r="J2476" i="10"/>
  <c r="J1641" i="10"/>
  <c r="D1641" i="10"/>
  <c r="J948" i="10"/>
  <c r="D948" i="10"/>
  <c r="D2238" i="10"/>
  <c r="J2238" i="10"/>
  <c r="J2732" i="10"/>
  <c r="D2732" i="10"/>
  <c r="L2732" i="10" s="1" a="1"/>
  <c r="L2732" i="10" s="1"/>
  <c r="D1405" i="10"/>
  <c r="J1405" i="10"/>
  <c r="J238" i="10"/>
  <c r="D238" i="10"/>
  <c r="D2579" i="10"/>
  <c r="L2579" i="10" s="1" a="1"/>
  <c r="L2579" i="10" s="1"/>
  <c r="J2579" i="10"/>
  <c r="D1952" i="10"/>
  <c r="J1952" i="10"/>
  <c r="D2638" i="10"/>
  <c r="J2638" i="10"/>
  <c r="J164" i="10"/>
  <c r="D164" i="10"/>
  <c r="J660" i="10"/>
  <c r="D660" i="10"/>
  <c r="D1332" i="10"/>
  <c r="J1332" i="10"/>
  <c r="J929" i="10"/>
  <c r="D929" i="10"/>
  <c r="C873" i="10"/>
  <c r="K873" i="10" s="1"/>
  <c r="D873" i="10"/>
  <c r="J873" i="10"/>
  <c r="J264" i="10"/>
  <c r="D264" i="10"/>
  <c r="J1279" i="10"/>
  <c r="D1279" i="10"/>
  <c r="J1689" i="10"/>
  <c r="D1689" i="10"/>
  <c r="D2632" i="10"/>
  <c r="L2632" i="10" s="1" a="1"/>
  <c r="L2632" i="10" s="1"/>
  <c r="J2632" i="10"/>
  <c r="J60" i="10"/>
  <c r="D60" i="10"/>
  <c r="J1370" i="10"/>
  <c r="D1370" i="10"/>
  <c r="D1964" i="10"/>
  <c r="J1964" i="10"/>
  <c r="J2648" i="10"/>
  <c r="D2648" i="10"/>
  <c r="D2344" i="10"/>
  <c r="J2344" i="10"/>
  <c r="J1505" i="10"/>
  <c r="D1505" i="10"/>
  <c r="J476" i="10"/>
  <c r="D476" i="10"/>
  <c r="J517" i="10"/>
  <c r="D517" i="10"/>
  <c r="J705" i="10"/>
  <c r="D705" i="10"/>
  <c r="J2032" i="10"/>
  <c r="D2032" i="10"/>
  <c r="D152" i="10"/>
  <c r="J152" i="10"/>
  <c r="J1741" i="10"/>
  <c r="D1741" i="10"/>
  <c r="J2326" i="10"/>
  <c r="D2326" i="10"/>
  <c r="F1819" i="10" a="1"/>
  <c r="F2007" i="10" a="1"/>
  <c r="F319" i="10" a="1"/>
  <c r="F1181" i="10" a="1"/>
  <c r="F2407" i="10" a="1"/>
  <c r="F819" i="10" a="1"/>
  <c r="F1281" i="10" a="1"/>
  <c r="F181" i="10" a="1"/>
  <c r="F1581" i="10" a="1"/>
  <c r="F381" i="10" a="1"/>
  <c r="F607" i="10" a="1"/>
  <c r="F2607" i="10" a="1"/>
  <c r="F2107" i="10" a="1"/>
  <c r="F619" i="10" a="1"/>
  <c r="F1381" i="10" a="1"/>
  <c r="F2419" i="10" a="1"/>
  <c r="F919" i="10" a="1"/>
  <c r="F219" i="10" a="1"/>
  <c r="F1919" i="10" a="1"/>
  <c r="F1081" i="10" a="1"/>
  <c r="F1219" i="10" a="1"/>
  <c r="F1881" i="10" a="1"/>
  <c r="F1119" i="10" a="1"/>
  <c r="F1781" i="10" a="1"/>
  <c r="F2381" i="10" a="1"/>
  <c r="F1207" i="10" a="1"/>
  <c r="F1807" i="10" a="1"/>
  <c r="F119" i="10" a="1"/>
  <c r="F2507" i="10" a="1"/>
  <c r="F2219" i="10" a="1"/>
  <c r="F719" i="10" a="1"/>
  <c r="F2481" i="10" a="1"/>
  <c r="F2181" i="10" a="1"/>
  <c r="F1407" i="10" a="1"/>
  <c r="F1607" i="10" a="1"/>
  <c r="F307" i="10" a="1"/>
  <c r="F2019" i="10" a="1"/>
  <c r="F1981" i="10" a="1"/>
  <c r="F2307" i="10" a="1"/>
  <c r="F1007" i="10" a="1"/>
  <c r="F507" i="10" a="1"/>
  <c r="F1307" i="10" a="1"/>
  <c r="F1019" i="10" a="1"/>
  <c r="F2581" i="10" a="1"/>
  <c r="F1707" i="10" a="1"/>
  <c r="F1519" i="10" a="1"/>
  <c r="F2207" i="10" a="1"/>
  <c r="F807" i="10" a="1"/>
  <c r="F2619" i="10" a="1"/>
  <c r="F7" i="10" a="1"/>
  <c r="F81" i="10" a="1"/>
  <c r="F1507" i="10" a="1"/>
  <c r="F681" i="10" a="1"/>
  <c r="F981" i="10" a="1"/>
  <c r="F1907" i="10" a="1"/>
  <c r="F419" i="10" a="1"/>
  <c r="F1719" i="10" a="1"/>
  <c r="F2719" i="10" a="1"/>
  <c r="F1481" i="10" a="1"/>
  <c r="F481" i="10" a="1"/>
  <c r="F1107" i="10" a="1"/>
  <c r="F2281" i="10" a="1"/>
  <c r="F19" i="10" a="1"/>
  <c r="F519" i="10" a="1"/>
  <c r="F207" i="10" a="1"/>
  <c r="F781" i="10" a="1"/>
  <c r="F2519" i="10" a="1"/>
  <c r="F408" i="10" a="1"/>
  <c r="F707" i="10" a="1"/>
  <c r="F881" i="10" a="1"/>
  <c r="F1619" i="10" a="1"/>
  <c r="F2119" i="10" a="1"/>
  <c r="F2081" i="10" a="1"/>
  <c r="F2319" i="10" a="1"/>
  <c r="F1419" i="10" a="1"/>
  <c r="F2681" i="10" a="1"/>
  <c r="F581" i="10" a="1"/>
  <c r="F107" i="10" a="1"/>
  <c r="F1319" i="10" a="1"/>
  <c r="F907" i="10" a="1"/>
  <c r="F2707" i="10" a="1"/>
  <c r="F1681" i="10" a="1"/>
  <c r="F2781" i="10" a="1"/>
  <c r="F281" i="10" a="1"/>
  <c r="F281" i="10" l="1"/>
  <c r="F2781" i="10"/>
  <c r="F1681" i="10"/>
  <c r="F2707" i="10"/>
  <c r="F907" i="10"/>
  <c r="F1319" i="10"/>
  <c r="F107" i="10"/>
  <c r="F581" i="10"/>
  <c r="F2681" i="10"/>
  <c r="F1419" i="10"/>
  <c r="F2319" i="10"/>
  <c r="F2081" i="10"/>
  <c r="F2119" i="10"/>
  <c r="F1619" i="10"/>
  <c r="F881" i="10"/>
  <c r="F707" i="10"/>
  <c r="F408" i="10"/>
  <c r="F2519" i="10"/>
  <c r="F781" i="10"/>
  <c r="F207" i="10"/>
  <c r="F519" i="10"/>
  <c r="F19" i="10"/>
  <c r="F2281" i="10"/>
  <c r="F1107" i="10"/>
  <c r="F481" i="10"/>
  <c r="F1481" i="10"/>
  <c r="F2719" i="10"/>
  <c r="F1719" i="10"/>
  <c r="F419" i="10"/>
  <c r="F1907" i="10"/>
  <c r="F981" i="10"/>
  <c r="F681" i="10"/>
  <c r="F1507" i="10"/>
  <c r="F81" i="10"/>
  <c r="F7" i="10"/>
  <c r="F2619" i="10"/>
  <c r="F807" i="10"/>
  <c r="F2207" i="10"/>
  <c r="F1519" i="10"/>
  <c r="F1707" i="10"/>
  <c r="F2581" i="10"/>
  <c r="F1019" i="10"/>
  <c r="F1307" i="10"/>
  <c r="F507" i="10"/>
  <c r="F1007" i="10"/>
  <c r="F2307" i="10"/>
  <c r="F1981" i="10"/>
  <c r="F2019" i="10"/>
  <c r="F307" i="10"/>
  <c r="F1607" i="10"/>
  <c r="F1407" i="10"/>
  <c r="F2181" i="10"/>
  <c r="F2481" i="10"/>
  <c r="F719" i="10"/>
  <c r="F2219" i="10"/>
  <c r="F2507" i="10"/>
  <c r="F119" i="10"/>
  <c r="F1807" i="10"/>
  <c r="F1207" i="10"/>
  <c r="F2381" i="10"/>
  <c r="F1781" i="10"/>
  <c r="F1119" i="10"/>
  <c r="F1881" i="10"/>
  <c r="F1219" i="10"/>
  <c r="F1081" i="10"/>
  <c r="F1919" i="10"/>
  <c r="F219" i="10"/>
  <c r="F919" i="10"/>
  <c r="F2419" i="10"/>
  <c r="F1381" i="10"/>
  <c r="F619" i="10"/>
  <c r="F2107" i="10"/>
  <c r="F2607" i="10"/>
  <c r="F607" i="10"/>
  <c r="F381" i="10"/>
  <c r="F1581" i="10"/>
  <c r="F181" i="10"/>
  <c r="F1281" i="10"/>
  <c r="F819" i="10"/>
  <c r="F2407" i="10"/>
  <c r="F1181" i="10"/>
  <c r="F319" i="10"/>
  <c r="F2007" i="10"/>
  <c r="F1819" i="10"/>
  <c r="D2327" i="10"/>
  <c r="J2327" i="10"/>
  <c r="C2327" i="10"/>
  <c r="K2327" i="10" s="1"/>
  <c r="D265" i="10"/>
  <c r="J265" i="10"/>
  <c r="C265" i="10"/>
  <c r="K265" i="10" s="1"/>
  <c r="J1036" i="10"/>
  <c r="D1036" i="10"/>
  <c r="C1036" i="10"/>
  <c r="K1036" i="10" s="1"/>
  <c r="D280" i="10"/>
  <c r="J280" i="10"/>
  <c r="C280" i="10"/>
  <c r="D861" i="10"/>
  <c r="J861" i="10"/>
  <c r="C861" i="10"/>
  <c r="K861" i="10" s="1"/>
  <c r="D1865" i="10"/>
  <c r="J1865" i="10"/>
  <c r="C1865" i="10"/>
  <c r="K1865" i="10" s="1"/>
  <c r="J2780" i="10"/>
  <c r="D2780" i="10"/>
  <c r="L2780" i="10" s="1" a="1"/>
  <c r="L2780" i="10" s="1"/>
  <c r="C2780" i="10"/>
  <c r="J1680" i="10"/>
  <c r="D1680" i="10"/>
  <c r="C1680" i="10"/>
  <c r="J2371" i="10"/>
  <c r="D2371" i="10"/>
  <c r="C2371" i="10"/>
  <c r="K2371" i="10" s="1"/>
  <c r="J1090" i="10"/>
  <c r="D1090" i="10"/>
  <c r="C1090" i="10"/>
  <c r="K1090" i="10" s="1"/>
  <c r="J2665" i="10"/>
  <c r="D2665" i="10"/>
  <c r="C2665" i="10"/>
  <c r="K2665" i="10" s="1"/>
  <c r="J1274" i="10"/>
  <c r="D1274" i="10"/>
  <c r="C1274" i="10"/>
  <c r="K1274" i="10" s="1"/>
  <c r="D2706" i="10"/>
  <c r="J2706" i="10"/>
  <c r="C2706" i="10"/>
  <c r="D1777" i="10"/>
  <c r="J1777" i="10"/>
  <c r="C1777" i="10"/>
  <c r="K1777" i="10" s="1"/>
  <c r="J1971" i="10"/>
  <c r="D1971" i="10"/>
  <c r="C1971" i="10"/>
  <c r="K1971" i="10" s="1"/>
  <c r="D2227" i="10"/>
  <c r="J2227" i="10"/>
  <c r="C2227" i="10"/>
  <c r="K2227" i="10" s="1"/>
  <c r="D1174" i="10"/>
  <c r="J1174" i="10"/>
  <c r="C1174" i="10"/>
  <c r="K1174" i="10" s="1"/>
  <c r="D668" i="10"/>
  <c r="J668" i="10"/>
  <c r="C668" i="10"/>
  <c r="K668" i="10" s="1"/>
  <c r="J758" i="10"/>
  <c r="D758" i="10"/>
  <c r="C758" i="10"/>
  <c r="K758" i="10" s="1"/>
  <c r="D542" i="10"/>
  <c r="J542" i="10"/>
  <c r="C542" i="10"/>
  <c r="K542" i="10" s="1"/>
  <c r="D445" i="10"/>
  <c r="J445" i="10"/>
  <c r="C445" i="10"/>
  <c r="K445" i="10" s="1"/>
  <c r="J2574" i="10"/>
  <c r="D2574" i="10"/>
  <c r="C2574" i="10"/>
  <c r="K2574" i="10" s="1"/>
  <c r="J1127" i="10"/>
  <c r="D1127" i="10"/>
  <c r="C1127" i="10"/>
  <c r="K1127" i="10" s="1"/>
  <c r="J1158" i="10"/>
  <c r="D1158" i="10"/>
  <c r="C1158" i="10"/>
  <c r="K1158" i="10" s="1"/>
  <c r="D471" i="10"/>
  <c r="J471" i="10"/>
  <c r="C471" i="10"/>
  <c r="K471" i="10" s="1"/>
  <c r="D1330" i="10"/>
  <c r="J1330" i="10"/>
  <c r="C1330" i="10"/>
  <c r="K1330" i="10" s="1"/>
  <c r="J633" i="10"/>
  <c r="D633" i="10"/>
  <c r="C633" i="10"/>
  <c r="K633" i="10" s="1"/>
  <c r="J965" i="10"/>
  <c r="D965" i="10"/>
  <c r="C965" i="10"/>
  <c r="K965" i="10" s="1"/>
  <c r="J2442" i="10"/>
  <c r="D2442" i="10"/>
  <c r="C2442" i="10"/>
  <c r="K2442" i="10" s="1"/>
  <c r="J906" i="10"/>
  <c r="D906" i="10"/>
  <c r="C906" i="10"/>
  <c r="D190" i="10"/>
  <c r="J190" i="10"/>
  <c r="C190" i="10"/>
  <c r="K190" i="10" s="1"/>
  <c r="J2565" i="10"/>
  <c r="D2565" i="10"/>
  <c r="C2565" i="10"/>
  <c r="K2565" i="10" s="1"/>
  <c r="J1958" i="10"/>
  <c r="D1958" i="10"/>
  <c r="C1958" i="10"/>
  <c r="K1958" i="10" s="1"/>
  <c r="D1318" i="10"/>
  <c r="J1318" i="10"/>
  <c r="C1318" i="10"/>
  <c r="J1677" i="10"/>
  <c r="D1677" i="10"/>
  <c r="C1677" i="10"/>
  <c r="K1677" i="10" s="1"/>
  <c r="J1742" i="10"/>
  <c r="D1742" i="10"/>
  <c r="C1742" i="10"/>
  <c r="K1742" i="10" s="1"/>
  <c r="J874" i="10"/>
  <c r="D874" i="10"/>
  <c r="C874" i="10"/>
  <c r="K874" i="10" s="1"/>
  <c r="D2061" i="10"/>
  <c r="J2061" i="10"/>
  <c r="C2061" i="10"/>
  <c r="K2061" i="10" s="1"/>
  <c r="D106" i="10"/>
  <c r="J106" i="10"/>
  <c r="C106" i="10"/>
  <c r="D580" i="10"/>
  <c r="J580" i="10"/>
  <c r="C580" i="10"/>
  <c r="J336" i="10"/>
  <c r="D336" i="10"/>
  <c r="C336" i="10"/>
  <c r="K336" i="10" s="1"/>
  <c r="D2236" i="10"/>
  <c r="J2236" i="10"/>
  <c r="C2236" i="10"/>
  <c r="K2236" i="10" s="1"/>
  <c r="J1749" i="10"/>
  <c r="D1749" i="10"/>
  <c r="C1749" i="10"/>
  <c r="K1749" i="10" s="1"/>
  <c r="J830" i="10"/>
  <c r="D830" i="10"/>
  <c r="C830" i="10"/>
  <c r="K830" i="10" s="1"/>
  <c r="D2427" i="10"/>
  <c r="J2427" i="10"/>
  <c r="C2427" i="10"/>
  <c r="K2427" i="10" s="1"/>
  <c r="D1674" i="10"/>
  <c r="J1674" i="10"/>
  <c r="C1674" i="10"/>
  <c r="K1674" i="10" s="1"/>
  <c r="J574" i="10"/>
  <c r="D574" i="10"/>
  <c r="C574" i="10"/>
  <c r="K574" i="10" s="1"/>
  <c r="J2680" i="10"/>
  <c r="D2680" i="10"/>
  <c r="L2680" i="10" s="1" a="1"/>
  <c r="L2680" i="10" s="1"/>
  <c r="C2680" i="10"/>
  <c r="D330" i="10"/>
  <c r="J330" i="10"/>
  <c r="C330" i="10"/>
  <c r="K330" i="10" s="1"/>
  <c r="D665" i="10"/>
  <c r="J665" i="10"/>
  <c r="C665" i="10"/>
  <c r="K665" i="10" s="1"/>
  <c r="J2527" i="10"/>
  <c r="D2527" i="10"/>
  <c r="C2527" i="10"/>
  <c r="K2527" i="10" s="1"/>
  <c r="J2333" i="10"/>
  <c r="D2333" i="10"/>
  <c r="C2333" i="10"/>
  <c r="K2333" i="10" s="1"/>
  <c r="D927" i="10"/>
  <c r="J927" i="10"/>
  <c r="C927" i="10"/>
  <c r="K927" i="10" s="1"/>
  <c r="D1418" i="10"/>
  <c r="J1418" i="10"/>
  <c r="C1418" i="10"/>
  <c r="D1430" i="10"/>
  <c r="J1430" i="10"/>
  <c r="C1430" i="10"/>
  <c r="K1430" i="10" s="1"/>
  <c r="D1327" i="10"/>
  <c r="J1327" i="10"/>
  <c r="C1327" i="10"/>
  <c r="K1327" i="10" s="1"/>
  <c r="J90" i="10"/>
  <c r="D90" i="10"/>
  <c r="C90" i="10"/>
  <c r="K90" i="10" s="1"/>
  <c r="D936" i="10"/>
  <c r="J936" i="10"/>
  <c r="C936" i="10"/>
  <c r="K936" i="10" s="1"/>
  <c r="D130" i="10"/>
  <c r="J130" i="10"/>
  <c r="C130" i="10"/>
  <c r="K130" i="10" s="1"/>
  <c r="J858" i="10"/>
  <c r="D858" i="10"/>
  <c r="C858" i="10"/>
  <c r="K858" i="10" s="1"/>
  <c r="D2053" i="10"/>
  <c r="J2053" i="10"/>
  <c r="C2053" i="10"/>
  <c r="K2053" i="10" s="1"/>
  <c r="D1571" i="10"/>
  <c r="J1571" i="10"/>
  <c r="C1571" i="10"/>
  <c r="K1571" i="10" s="1"/>
  <c r="D236" i="10"/>
  <c r="J236" i="10"/>
  <c r="C236" i="10"/>
  <c r="K236" i="10" s="1"/>
  <c r="D353" i="10"/>
  <c r="J353" i="10"/>
  <c r="C353" i="10"/>
  <c r="K353" i="10" s="1"/>
  <c r="J2790" i="10"/>
  <c r="D2790" i="10"/>
  <c r="C2790" i="10"/>
  <c r="K2790" i="10" s="1"/>
  <c r="D1753" i="10"/>
  <c r="J1753" i="10"/>
  <c r="C1753" i="10"/>
  <c r="K1753" i="10" s="1"/>
  <c r="D553" i="10"/>
  <c r="J553" i="10"/>
  <c r="C553" i="10"/>
  <c r="K553" i="10" s="1"/>
  <c r="D2318" i="10"/>
  <c r="J2318" i="10"/>
  <c r="C2318" i="10"/>
  <c r="D1145" i="10"/>
  <c r="J1145" i="10"/>
  <c r="C1145" i="10"/>
  <c r="K1145" i="10" s="1"/>
  <c r="J49" i="10"/>
  <c r="D49" i="10"/>
  <c r="C49" i="10"/>
  <c r="K49" i="10" s="1"/>
  <c r="K406" i="10"/>
  <c r="I406" i="10"/>
  <c r="D153" i="10"/>
  <c r="J153" i="10"/>
  <c r="C153" i="10"/>
  <c r="K153" i="10" s="1"/>
  <c r="D930" i="10"/>
  <c r="J930" i="10"/>
  <c r="C930" i="10"/>
  <c r="K930" i="10" s="1"/>
  <c r="D2474" i="10"/>
  <c r="J2474" i="10"/>
  <c r="C2474" i="10"/>
  <c r="K2474" i="10" s="1"/>
  <c r="D1261" i="10"/>
  <c r="J1261" i="10"/>
  <c r="C1261" i="10"/>
  <c r="K1261" i="10" s="1"/>
  <c r="J33" i="10"/>
  <c r="D33" i="10"/>
  <c r="C33" i="10"/>
  <c r="K33" i="10" s="1"/>
  <c r="D242" i="10"/>
  <c r="J242" i="10"/>
  <c r="C242" i="10"/>
  <c r="K242" i="10" s="1"/>
  <c r="J2080" i="10"/>
  <c r="D2080" i="10"/>
  <c r="C2080" i="10"/>
  <c r="J1271" i="10"/>
  <c r="D1271" i="10"/>
  <c r="C1271" i="10"/>
  <c r="K1271" i="10" s="1"/>
  <c r="D1153" i="10"/>
  <c r="J1153" i="10"/>
  <c r="C1153" i="10"/>
  <c r="K1153" i="10" s="1"/>
  <c r="D1461" i="10"/>
  <c r="J1461" i="10"/>
  <c r="C1461" i="10"/>
  <c r="K1461" i="10" s="1"/>
  <c r="D561" i="10"/>
  <c r="J561" i="10"/>
  <c r="C561" i="10"/>
  <c r="K561" i="10" s="1"/>
  <c r="D2590" i="10"/>
  <c r="J2590" i="10"/>
  <c r="C2590" i="10"/>
  <c r="K2590" i="10" s="1"/>
  <c r="D1736" i="10"/>
  <c r="J1736" i="10"/>
  <c r="C1736" i="10"/>
  <c r="K1736" i="10" s="1"/>
  <c r="D2118" i="10"/>
  <c r="J2118" i="10"/>
  <c r="C2118" i="10"/>
  <c r="D774" i="10"/>
  <c r="J774" i="10"/>
  <c r="C774" i="10"/>
  <c r="K774" i="10" s="1"/>
  <c r="D271" i="10"/>
  <c r="J271" i="10"/>
  <c r="C271" i="10"/>
  <c r="K271" i="10" s="1"/>
  <c r="D2039" i="10"/>
  <c r="J2039" i="10"/>
  <c r="C2039" i="10"/>
  <c r="K2039" i="10" s="1"/>
  <c r="J558" i="10"/>
  <c r="D558" i="10"/>
  <c r="C558" i="10"/>
  <c r="K558" i="10" s="1"/>
  <c r="J1433" i="10"/>
  <c r="D1433" i="10"/>
  <c r="C1433" i="10"/>
  <c r="K1433" i="10" s="1"/>
  <c r="J939" i="10"/>
  <c r="D939" i="10"/>
  <c r="C939" i="10"/>
  <c r="K939" i="10" s="1"/>
  <c r="J2553" i="10"/>
  <c r="D2553" i="10"/>
  <c r="L2553" i="10" s="1" a="1"/>
  <c r="L2553" i="10" s="1"/>
  <c r="C2553" i="10"/>
  <c r="K2553" i="10" s="1"/>
  <c r="D674" i="10"/>
  <c r="J674" i="10"/>
  <c r="C674" i="10"/>
  <c r="K674" i="10" s="1"/>
  <c r="J2661" i="10"/>
  <c r="D2661" i="10"/>
  <c r="C2661" i="10"/>
  <c r="K2661" i="10" s="1"/>
  <c r="J1942" i="10"/>
  <c r="D1942" i="10"/>
  <c r="C1942" i="10"/>
  <c r="K1942" i="10" s="1"/>
  <c r="J1065" i="10"/>
  <c r="D1065" i="10"/>
  <c r="C1065" i="10"/>
  <c r="K1065" i="10" s="1"/>
  <c r="J468" i="10"/>
  <c r="D468" i="10"/>
  <c r="C468" i="10"/>
  <c r="K468" i="10" s="1"/>
  <c r="J2136" i="10"/>
  <c r="D2136" i="10"/>
  <c r="C2136" i="10"/>
  <c r="K2136" i="10" s="1"/>
  <c r="J2258" i="10"/>
  <c r="D2258" i="10"/>
  <c r="C2258" i="10"/>
  <c r="K2258" i="10" s="1"/>
  <c r="D1349" i="10"/>
  <c r="J1349" i="10"/>
  <c r="C1349" i="10"/>
  <c r="K1349" i="10" s="1"/>
  <c r="J1171" i="10"/>
  <c r="D1171" i="10"/>
  <c r="C1171" i="10"/>
  <c r="K1171" i="10" s="1"/>
  <c r="D2471" i="10"/>
  <c r="J2471" i="10"/>
  <c r="C2471" i="10"/>
  <c r="K2471" i="10" s="1"/>
  <c r="D1842" i="10"/>
  <c r="J1842" i="10"/>
  <c r="C1842" i="10"/>
  <c r="K1842" i="10" s="1"/>
  <c r="D2130" i="10"/>
  <c r="J2130" i="10"/>
  <c r="C2130" i="10"/>
  <c r="K2130" i="10" s="1"/>
  <c r="D2561" i="10"/>
  <c r="J2561" i="10"/>
  <c r="C2561" i="10"/>
  <c r="K2561" i="10" s="1"/>
  <c r="D1377" i="10"/>
  <c r="J1377" i="10"/>
  <c r="C1377" i="10"/>
  <c r="K1377" i="10" s="1"/>
  <c r="D2033" i="10"/>
  <c r="J2033" i="10"/>
  <c r="C2033" i="10"/>
  <c r="K2033" i="10" s="1"/>
  <c r="J1333" i="10"/>
  <c r="D1333" i="10"/>
  <c r="C1333" i="10"/>
  <c r="K1333" i="10" s="1"/>
  <c r="J2542" i="10"/>
  <c r="D2542" i="10"/>
  <c r="C2542" i="10"/>
  <c r="K2542" i="10" s="1"/>
  <c r="D145" i="10"/>
  <c r="J145" i="10"/>
  <c r="C145" i="10"/>
  <c r="K145" i="10" s="1"/>
  <c r="J1618" i="10"/>
  <c r="D1618" i="10"/>
  <c r="C1618" i="10"/>
  <c r="D2539" i="10"/>
  <c r="J2539" i="10"/>
  <c r="C2539" i="10"/>
  <c r="K2539" i="10" s="1"/>
  <c r="D71" i="10"/>
  <c r="J71" i="10"/>
  <c r="C71" i="10"/>
  <c r="K71" i="10" s="1"/>
  <c r="J1671" i="10"/>
  <c r="D1671" i="10"/>
  <c r="C1671" i="10"/>
  <c r="K1671" i="10" s="1"/>
  <c r="J2630" i="10"/>
  <c r="D2630" i="10"/>
  <c r="C2630" i="10"/>
  <c r="K2630" i="10" s="1"/>
  <c r="J1574" i="10"/>
  <c r="D1574" i="10"/>
  <c r="C1574" i="10"/>
  <c r="K1574" i="10" s="1"/>
  <c r="D536" i="10"/>
  <c r="J536" i="10"/>
  <c r="C536" i="10"/>
  <c r="K536" i="10" s="1"/>
  <c r="J2374" i="10"/>
  <c r="D2374" i="10"/>
  <c r="C2374" i="10"/>
  <c r="K2374" i="10" s="1"/>
  <c r="D1645" i="10"/>
  <c r="J1645" i="10"/>
  <c r="C1645" i="10"/>
  <c r="K1645" i="10" s="1"/>
  <c r="J1071" i="10"/>
  <c r="D1071" i="10"/>
  <c r="C1071" i="10"/>
  <c r="K1071" i="10" s="1"/>
  <c r="D442" i="10"/>
  <c r="J442" i="10"/>
  <c r="C442" i="10"/>
  <c r="K442" i="10" s="1"/>
  <c r="D1868" i="10"/>
  <c r="J1868" i="10"/>
  <c r="C1868" i="10"/>
  <c r="K1868" i="10" s="1"/>
  <c r="D880" i="10"/>
  <c r="J880" i="10"/>
  <c r="C880" i="10"/>
  <c r="D1758" i="10"/>
  <c r="J1758" i="10"/>
  <c r="C1758" i="10"/>
  <c r="K1758" i="10" s="1"/>
  <c r="J174" i="10"/>
  <c r="D174" i="10"/>
  <c r="C174" i="10"/>
  <c r="K174" i="10" s="1"/>
  <c r="D742" i="10"/>
  <c r="J742" i="10"/>
  <c r="C742" i="10"/>
  <c r="K742" i="10" s="1"/>
  <c r="J2265" i="10"/>
  <c r="D2265" i="10"/>
  <c r="C2265" i="10"/>
  <c r="K2265" i="10" s="1"/>
  <c r="J1268" i="10"/>
  <c r="D1268" i="10"/>
  <c r="C1268" i="10"/>
  <c r="K1268" i="10" s="1"/>
  <c r="D2568" i="10"/>
  <c r="J2568" i="10"/>
  <c r="C2568" i="10"/>
  <c r="K2568" i="10" s="1"/>
  <c r="J2045" i="10"/>
  <c r="D2045" i="10"/>
  <c r="C2045" i="10"/>
  <c r="K2045" i="10" s="1"/>
  <c r="D1136" i="10"/>
  <c r="J1136" i="10"/>
  <c r="C1136" i="10"/>
  <c r="K1136" i="10" s="1"/>
  <c r="D1227" i="10"/>
  <c r="J1227" i="10"/>
  <c r="C1227" i="10"/>
  <c r="K1227" i="10" s="1"/>
  <c r="J1565" i="10"/>
  <c r="D1565" i="10"/>
  <c r="C1565" i="10"/>
  <c r="K1565" i="10" s="1"/>
  <c r="D1042" i="10"/>
  <c r="J1042" i="10"/>
  <c r="C1042" i="10"/>
  <c r="K1042" i="10" s="1"/>
  <c r="D2530" i="10"/>
  <c r="J2530" i="10"/>
  <c r="C2530" i="10"/>
  <c r="K2530" i="10" s="1"/>
  <c r="J2771" i="10"/>
  <c r="D2771" i="10"/>
  <c r="C2771" i="10"/>
  <c r="K2771" i="10" s="1"/>
  <c r="J268" i="10"/>
  <c r="D268" i="10"/>
  <c r="C268" i="10"/>
  <c r="K268" i="10" s="1"/>
  <c r="D45" i="10"/>
  <c r="J45" i="10"/>
  <c r="C45" i="10"/>
  <c r="K45" i="10" s="1"/>
  <c r="J1530" i="10"/>
  <c r="D1530" i="10"/>
  <c r="C1530" i="10"/>
  <c r="K1530" i="10" s="1"/>
  <c r="J1590" i="10"/>
  <c r="D1590" i="10"/>
  <c r="C1590" i="10"/>
  <c r="K1590" i="10" s="1"/>
  <c r="D439" i="10"/>
  <c r="J439" i="10"/>
  <c r="C439" i="10"/>
  <c r="K439" i="10" s="1"/>
  <c r="D706" i="10"/>
  <c r="J706" i="10"/>
  <c r="C706" i="10"/>
  <c r="D661" i="10"/>
  <c r="J661" i="10"/>
  <c r="C661" i="10"/>
  <c r="K661" i="10" s="1"/>
  <c r="J1245" i="10"/>
  <c r="D1245" i="10"/>
  <c r="C1245" i="10"/>
  <c r="K1245" i="10" s="1"/>
  <c r="J1771" i="10"/>
  <c r="D1771" i="10"/>
  <c r="C1771" i="10"/>
  <c r="K1771" i="10" s="1"/>
  <c r="J407" i="10"/>
  <c r="D407" i="10"/>
  <c r="C407" i="10"/>
  <c r="J2249" i="10"/>
  <c r="D2249" i="10"/>
  <c r="C2249" i="10"/>
  <c r="K2249" i="10" s="1"/>
  <c r="J836" i="10"/>
  <c r="D836" i="10"/>
  <c r="C836" i="10"/>
  <c r="K836" i="10" s="1"/>
  <c r="J739" i="10"/>
  <c r="D739" i="10"/>
  <c r="C739" i="10"/>
  <c r="K739" i="10" s="1"/>
  <c r="D2233" i="10"/>
  <c r="J2233" i="10"/>
  <c r="C2233" i="10"/>
  <c r="K2233" i="10" s="1"/>
  <c r="J1839" i="10"/>
  <c r="D1839" i="10"/>
  <c r="C1839" i="10"/>
  <c r="K1839" i="10" s="1"/>
  <c r="J390" i="10"/>
  <c r="D390" i="10"/>
  <c r="C390" i="10"/>
  <c r="K390" i="10" s="1"/>
  <c r="D2027" i="10"/>
  <c r="J2027" i="10"/>
  <c r="C2027" i="10"/>
  <c r="K2027" i="10" s="1"/>
  <c r="D39" i="10"/>
  <c r="J39" i="10"/>
  <c r="C39" i="10"/>
  <c r="K39" i="10" s="1"/>
  <c r="D749" i="10"/>
  <c r="J749" i="10"/>
  <c r="C749" i="10"/>
  <c r="K749" i="10" s="1"/>
  <c r="D1049" i="10"/>
  <c r="J1049" i="10"/>
  <c r="C1049" i="10"/>
  <c r="K1049" i="10" s="1"/>
  <c r="J27" i="10"/>
  <c r="D27" i="10"/>
  <c r="C27" i="10"/>
  <c r="K27" i="10" s="1"/>
  <c r="D2365" i="10"/>
  <c r="J2365" i="10"/>
  <c r="C2365" i="10"/>
  <c r="K2365" i="10" s="1"/>
  <c r="J1233" i="10"/>
  <c r="D1233" i="10"/>
  <c r="C1233" i="10"/>
  <c r="K1233" i="10" s="1"/>
  <c r="D1361" i="10"/>
  <c r="J1361" i="10"/>
  <c r="C1361" i="10"/>
  <c r="K1361" i="10" s="1"/>
  <c r="J2518" i="10"/>
  <c r="D2518" i="10"/>
  <c r="L2518" i="10" s="1" a="1"/>
  <c r="L2518" i="10" s="1"/>
  <c r="C2518" i="10"/>
  <c r="D2277" i="10"/>
  <c r="J2277" i="10"/>
  <c r="C2277" i="10"/>
  <c r="K2277" i="10" s="1"/>
  <c r="D780" i="10"/>
  <c r="J780" i="10"/>
  <c r="C780" i="10"/>
  <c r="D833" i="10"/>
  <c r="J833" i="10"/>
  <c r="C833" i="10"/>
  <c r="K833" i="10" s="1"/>
  <c r="D1445" i="10"/>
  <c r="J1445" i="10"/>
  <c r="C1445" i="10"/>
  <c r="K1445" i="10" s="1"/>
  <c r="J549" i="10"/>
  <c r="D549" i="10"/>
  <c r="C549" i="10"/>
  <c r="K549" i="10" s="1"/>
  <c r="J1553" i="10"/>
  <c r="D1553" i="10"/>
  <c r="C1553" i="10"/>
  <c r="K1553" i="10" s="1"/>
  <c r="D2736" i="10"/>
  <c r="L2736" i="10" s="1" a="1"/>
  <c r="L2736" i="10" s="1"/>
  <c r="J2736" i="10"/>
  <c r="C2736" i="10"/>
  <c r="K2736" i="10" s="1"/>
  <c r="D1974" i="10"/>
  <c r="J1974" i="10"/>
  <c r="C1974" i="10"/>
  <c r="K1974" i="10" s="1"/>
  <c r="D42" i="10"/>
  <c r="J42" i="10"/>
  <c r="C42" i="10"/>
  <c r="K42" i="10" s="1"/>
  <c r="J206" i="10"/>
  <c r="D206" i="10"/>
  <c r="C206" i="10"/>
  <c r="D1745" i="10"/>
  <c r="J1745" i="10"/>
  <c r="C1745" i="10"/>
  <c r="K1745" i="10" s="1"/>
  <c r="D2761" i="10"/>
  <c r="J2761" i="10"/>
  <c r="C2761" i="10"/>
  <c r="K2761" i="10" s="1"/>
  <c r="J2636" i="10"/>
  <c r="D2636" i="10"/>
  <c r="L2636" i="10" s="1" a="1"/>
  <c r="L2636" i="10" s="1"/>
  <c r="C2636" i="10"/>
  <c r="K2636" i="10" s="1"/>
  <c r="D2268" i="10"/>
  <c r="J2268" i="10"/>
  <c r="C2268" i="10"/>
  <c r="K2268" i="10" s="1"/>
  <c r="J2745" i="10"/>
  <c r="D2745" i="10"/>
  <c r="C2745" i="10"/>
  <c r="K2745" i="10" s="1"/>
  <c r="D518" i="10"/>
  <c r="J518" i="10"/>
  <c r="C518" i="10"/>
  <c r="D165" i="10"/>
  <c r="J165" i="10"/>
  <c r="C165" i="10"/>
  <c r="K165" i="10" s="1"/>
  <c r="D2145" i="10"/>
  <c r="J2145" i="10"/>
  <c r="C2145" i="10"/>
  <c r="K2145" i="10" s="1"/>
  <c r="J545" i="10"/>
  <c r="D545" i="10"/>
  <c r="C545" i="10"/>
  <c r="K545" i="10" s="1"/>
  <c r="D18" i="10"/>
  <c r="J18" i="10"/>
  <c r="C18" i="10"/>
  <c r="D1039" i="10"/>
  <c r="J1039" i="10"/>
  <c r="C1039" i="10"/>
  <c r="K1039" i="10" s="1"/>
  <c r="D345" i="10"/>
  <c r="J345" i="10"/>
  <c r="C345" i="10"/>
  <c r="K345" i="10" s="1"/>
  <c r="J2280" i="10"/>
  <c r="D2280" i="10"/>
  <c r="C2280" i="10"/>
  <c r="J1106" i="10"/>
  <c r="D1106" i="10"/>
  <c r="C1106" i="10"/>
  <c r="D877" i="10"/>
  <c r="J877" i="10"/>
  <c r="C877" i="10"/>
  <c r="K877" i="10" s="1"/>
  <c r="J671" i="10"/>
  <c r="D671" i="10"/>
  <c r="C671" i="10"/>
  <c r="K671" i="10" s="1"/>
  <c r="J490" i="10"/>
  <c r="D490" i="10"/>
  <c r="C490" i="10"/>
  <c r="K490" i="10" s="1"/>
  <c r="D480" i="10"/>
  <c r="J480" i="10"/>
  <c r="C480" i="10"/>
  <c r="J1277" i="10"/>
  <c r="D1277" i="10"/>
  <c r="C1277" i="10"/>
  <c r="K1277" i="10" s="1"/>
  <c r="J827" i="10"/>
  <c r="D827" i="10"/>
  <c r="C827" i="10"/>
  <c r="K827" i="10" s="1"/>
  <c r="J2774" i="10"/>
  <c r="D2774" i="10"/>
  <c r="C2774" i="10"/>
  <c r="K2774" i="10" s="1"/>
  <c r="J368" i="10"/>
  <c r="D368" i="10"/>
  <c r="C368" i="10"/>
  <c r="K368" i="10" s="1"/>
  <c r="D1668" i="10"/>
  <c r="J1668" i="10"/>
  <c r="C1668" i="10"/>
  <c r="K1668" i="10" s="1"/>
  <c r="D253" i="10"/>
  <c r="J253" i="10"/>
  <c r="C253" i="10"/>
  <c r="K253" i="10" s="1"/>
  <c r="J1845" i="10"/>
  <c r="D1845" i="10"/>
  <c r="C1845" i="10"/>
  <c r="K1845" i="10" s="1"/>
  <c r="D2549" i="10"/>
  <c r="J2549" i="10"/>
  <c r="C2549" i="10"/>
  <c r="K2549" i="10" s="1"/>
  <c r="D2177" i="10"/>
  <c r="J2177" i="10"/>
  <c r="C2177" i="10"/>
  <c r="K2177" i="10" s="1"/>
  <c r="D1665" i="10"/>
  <c r="J1665" i="10"/>
  <c r="C1665" i="10"/>
  <c r="K1665" i="10" s="1"/>
  <c r="D2030" i="10"/>
  <c r="J2030" i="10"/>
  <c r="C2030" i="10"/>
  <c r="K2030" i="10" s="1"/>
  <c r="J245" i="10"/>
  <c r="D245" i="10"/>
  <c r="C245" i="10"/>
  <c r="K245" i="10" s="1"/>
  <c r="J2739" i="10"/>
  <c r="D2739" i="10"/>
  <c r="C2739" i="10"/>
  <c r="K2739" i="10" s="1"/>
  <c r="D990" i="10"/>
  <c r="J990" i="10"/>
  <c r="C990" i="10"/>
  <c r="K990" i="10" s="1"/>
  <c r="J249" i="10"/>
  <c r="D249" i="10"/>
  <c r="C249" i="10"/>
  <c r="K249" i="10" s="1"/>
  <c r="D1853" i="10"/>
  <c r="J1853" i="10"/>
  <c r="C1853" i="10"/>
  <c r="K1853" i="10" s="1"/>
  <c r="D1480" i="10"/>
  <c r="J1480" i="10"/>
  <c r="C1480" i="10"/>
  <c r="J2718" i="10"/>
  <c r="D2718" i="10"/>
  <c r="L2718" i="10" s="1" a="1"/>
  <c r="L2718" i="10" s="1"/>
  <c r="C2718" i="10"/>
  <c r="J127" i="10"/>
  <c r="D127" i="10"/>
  <c r="C127" i="10"/>
  <c r="K127" i="10" s="1"/>
  <c r="J2671" i="10"/>
  <c r="D2671" i="10"/>
  <c r="C2671" i="10"/>
  <c r="K2671" i="10" s="1"/>
  <c r="J465" i="10"/>
  <c r="D465" i="10"/>
  <c r="C465" i="10"/>
  <c r="K465" i="10" s="1"/>
  <c r="D1718" i="10"/>
  <c r="J1718" i="10"/>
  <c r="C1718" i="10"/>
  <c r="D477" i="10"/>
  <c r="J477" i="10"/>
  <c r="C477" i="10"/>
  <c r="K477" i="10" s="1"/>
  <c r="J2639" i="10"/>
  <c r="D2639" i="10"/>
  <c r="C2639" i="10"/>
  <c r="K2639" i="10" s="1"/>
  <c r="J539" i="10"/>
  <c r="D539" i="10"/>
  <c r="C539" i="10"/>
  <c r="K539" i="10" s="1"/>
  <c r="D845" i="10"/>
  <c r="J845" i="10"/>
  <c r="C845" i="10"/>
  <c r="K845" i="10" s="1"/>
  <c r="D2668" i="10"/>
  <c r="J2668" i="10"/>
  <c r="C2668" i="10"/>
  <c r="K2668" i="10" s="1"/>
  <c r="J2349" i="10"/>
  <c r="D2349" i="10"/>
  <c r="C2349" i="10"/>
  <c r="K2349" i="10" s="1"/>
  <c r="J1790" i="10"/>
  <c r="D1790" i="10"/>
  <c r="C1790" i="10"/>
  <c r="K1790" i="10" s="1"/>
  <c r="J65" i="10"/>
  <c r="D65" i="10"/>
  <c r="C65" i="10"/>
  <c r="K65" i="10" s="1"/>
  <c r="J2458" i="10"/>
  <c r="D2458" i="10"/>
  <c r="C2458" i="10"/>
  <c r="K2458" i="10" s="1"/>
  <c r="J418" i="10"/>
  <c r="D418" i="10"/>
  <c r="C418" i="10"/>
  <c r="J1945" i="10"/>
  <c r="D1945" i="10"/>
  <c r="C1945" i="10"/>
  <c r="K1945" i="10" s="1"/>
  <c r="D765" i="10"/>
  <c r="J765" i="10"/>
  <c r="C765" i="10"/>
  <c r="K765" i="10" s="1"/>
  <c r="D374" i="10"/>
  <c r="J374" i="10"/>
  <c r="C374" i="10"/>
  <c r="K374" i="10" s="1"/>
  <c r="D1906" i="10"/>
  <c r="J1906" i="10"/>
  <c r="C1906" i="10"/>
  <c r="J590" i="10"/>
  <c r="D590" i="10"/>
  <c r="C590" i="10"/>
  <c r="K590" i="10" s="1"/>
  <c r="J68" i="10"/>
  <c r="D68" i="10"/>
  <c r="C68" i="10"/>
  <c r="K68" i="10" s="1"/>
  <c r="D1858" i="10"/>
  <c r="J1858" i="10"/>
  <c r="C1858" i="10"/>
  <c r="K1858" i="10" s="1"/>
  <c r="D2768" i="10"/>
  <c r="J2768" i="10"/>
  <c r="C2768" i="10"/>
  <c r="K2768" i="10" s="1"/>
  <c r="D1627" i="10"/>
  <c r="J1627" i="10"/>
  <c r="C1627" i="10"/>
  <c r="K1627" i="10" s="1"/>
  <c r="J1033" i="10"/>
  <c r="D1033" i="10"/>
  <c r="C1033" i="10"/>
  <c r="K1033" i="10" s="1"/>
  <c r="D2742" i="10"/>
  <c r="J2742" i="10"/>
  <c r="C2742" i="10"/>
  <c r="K2742" i="10" s="1"/>
  <c r="J1449" i="10"/>
  <c r="D1449" i="10"/>
  <c r="C1449" i="10"/>
  <c r="K1449" i="10" s="1"/>
  <c r="D1577" i="10"/>
  <c r="J1577" i="10"/>
  <c r="C1577" i="10"/>
  <c r="K1577" i="10" s="1"/>
  <c r="D142" i="10"/>
  <c r="J142" i="10"/>
  <c r="C142" i="10"/>
  <c r="K142" i="10" s="1"/>
  <c r="D1353" i="10"/>
  <c r="J1353" i="10"/>
  <c r="C1353" i="10"/>
  <c r="K1353" i="10" s="1"/>
  <c r="D980" i="10"/>
  <c r="J980" i="10"/>
  <c r="C980" i="10"/>
  <c r="J1077" i="10"/>
  <c r="D1077" i="10"/>
  <c r="C1077" i="10"/>
  <c r="K1077" i="10" s="1"/>
  <c r="D2361" i="10"/>
  <c r="J2361" i="10"/>
  <c r="C2361" i="10"/>
  <c r="K2361" i="10" s="1"/>
  <c r="D777" i="10"/>
  <c r="J777" i="10"/>
  <c r="C777" i="10"/>
  <c r="K777" i="10" s="1"/>
  <c r="D1390" i="10"/>
  <c r="J1390" i="10"/>
  <c r="C1390" i="10"/>
  <c r="K1390" i="10" s="1"/>
  <c r="J768" i="10"/>
  <c r="D768" i="10"/>
  <c r="C768" i="10"/>
  <c r="K768" i="10" s="1"/>
  <c r="J2090" i="10"/>
  <c r="D2090" i="10"/>
  <c r="C2090" i="10"/>
  <c r="K2090" i="10" s="1"/>
  <c r="J333" i="10"/>
  <c r="D333" i="10"/>
  <c r="C333" i="10"/>
  <c r="K333" i="10" s="1"/>
  <c r="J680" i="10"/>
  <c r="D680" i="10"/>
  <c r="C680" i="10"/>
  <c r="D430" i="10"/>
  <c r="J430" i="10"/>
  <c r="C430" i="10"/>
  <c r="K430" i="10" s="1"/>
  <c r="K1817" i="10"/>
  <c r="I1817" i="10"/>
  <c r="D1506" i="10"/>
  <c r="J1506" i="10"/>
  <c r="C1506" i="10"/>
  <c r="J1953" i="10"/>
  <c r="D1953" i="10"/>
  <c r="C1953" i="10"/>
  <c r="K1953" i="10" s="1"/>
  <c r="D349" i="10"/>
  <c r="J349" i="10"/>
  <c r="C349" i="10"/>
  <c r="K349" i="10" s="1"/>
  <c r="J2058" i="10"/>
  <c r="D2058" i="10"/>
  <c r="C2058" i="10"/>
  <c r="K2058" i="10" s="1"/>
  <c r="J971" i="10"/>
  <c r="D971" i="10"/>
  <c r="C971" i="10"/>
  <c r="K971" i="10" s="1"/>
  <c r="D974" i="10"/>
  <c r="J974" i="10"/>
  <c r="C974" i="10"/>
  <c r="K974" i="10" s="1"/>
  <c r="J80" i="10"/>
  <c r="D80" i="10"/>
  <c r="C80" i="10"/>
  <c r="J6" i="10"/>
  <c r="D6" i="10"/>
  <c r="C6" i="10"/>
  <c r="D342" i="10"/>
  <c r="J342" i="10"/>
  <c r="C342" i="10"/>
  <c r="K342" i="10" s="1"/>
  <c r="J890" i="10"/>
  <c r="D890" i="10"/>
  <c r="C890" i="10"/>
  <c r="K890" i="10" s="1"/>
  <c r="J2618" i="10"/>
  <c r="D2618" i="10"/>
  <c r="L2618" i="10" s="1" a="1"/>
  <c r="L2618" i="10" s="1"/>
  <c r="C2618" i="10"/>
  <c r="D2468" i="10"/>
  <c r="J2468" i="10"/>
  <c r="C2468" i="10"/>
  <c r="K2468" i="10" s="1"/>
  <c r="J2142" i="10"/>
  <c r="D2142" i="10"/>
  <c r="C2142" i="10"/>
  <c r="K2142" i="10" s="1"/>
  <c r="J733" i="10"/>
  <c r="D733" i="10"/>
  <c r="C733" i="10"/>
  <c r="K733" i="10" s="1"/>
  <c r="J806" i="10"/>
  <c r="D806" i="10"/>
  <c r="C806" i="10"/>
  <c r="J2036" i="10"/>
  <c r="D2036" i="10"/>
  <c r="C2036" i="10"/>
  <c r="K2036" i="10" s="1"/>
  <c r="J2342" i="10"/>
  <c r="D2342" i="10"/>
  <c r="C2342" i="10"/>
  <c r="K2342" i="10" s="1"/>
  <c r="J1230" i="10"/>
  <c r="D1230" i="10"/>
  <c r="C1230" i="10"/>
  <c r="K1230" i="10" s="1"/>
  <c r="J790" i="10"/>
  <c r="D790" i="10"/>
  <c r="C790" i="10"/>
  <c r="K790" i="10" s="1"/>
  <c r="D436" i="10"/>
  <c r="J436" i="10"/>
  <c r="C436" i="10"/>
  <c r="K436" i="10" s="1"/>
  <c r="D2206" i="10"/>
  <c r="J2206" i="10"/>
  <c r="C2206" i="10"/>
  <c r="J1518" i="10"/>
  <c r="D1518" i="10"/>
  <c r="C1518" i="10"/>
  <c r="J1458" i="10"/>
  <c r="D1458" i="10"/>
  <c r="C1458" i="10"/>
  <c r="K1458" i="10" s="1"/>
  <c r="D139" i="10"/>
  <c r="J139" i="10"/>
  <c r="C139" i="10"/>
  <c r="K139" i="10" s="1"/>
  <c r="J853" i="10"/>
  <c r="D853" i="10"/>
  <c r="C853" i="10"/>
  <c r="K853" i="10" s="1"/>
  <c r="J2133" i="10"/>
  <c r="D2133" i="10"/>
  <c r="C2133" i="10"/>
  <c r="K2133" i="10" s="1"/>
  <c r="J1661" i="10"/>
  <c r="D1661" i="10"/>
  <c r="C1661" i="10"/>
  <c r="K1661" i="10" s="1"/>
  <c r="J2290" i="10"/>
  <c r="D2290" i="10"/>
  <c r="C2290" i="10"/>
  <c r="K2290" i="10" s="1"/>
  <c r="D1706" i="10"/>
  <c r="J1706" i="10"/>
  <c r="C1706" i="10"/>
  <c r="D1765" i="10"/>
  <c r="J1765" i="10"/>
  <c r="C1765" i="10"/>
  <c r="K1765" i="10" s="1"/>
  <c r="D2368" i="10"/>
  <c r="J2368" i="10"/>
  <c r="C2368" i="10"/>
  <c r="K2368" i="10" s="1"/>
  <c r="D1761" i="10"/>
  <c r="J1761" i="10"/>
  <c r="C1761" i="10"/>
  <c r="K1761" i="10" s="1"/>
  <c r="D2658" i="10"/>
  <c r="J2658" i="10"/>
  <c r="C2658" i="10"/>
  <c r="K2658" i="10" s="1"/>
  <c r="D2071" i="10"/>
  <c r="J2071" i="10"/>
  <c r="C2071" i="10"/>
  <c r="K2071" i="10" s="1"/>
  <c r="D1639" i="10"/>
  <c r="J1639" i="10"/>
  <c r="C1639" i="10"/>
  <c r="K1639" i="10" s="1"/>
  <c r="H552" i="26"/>
  <c r="H553" i="26" s="1"/>
  <c r="G552" i="26"/>
  <c r="G553" i="26" s="1"/>
  <c r="I552" i="26"/>
  <c r="I553" i="26" s="1"/>
  <c r="D2345" i="10"/>
  <c r="J2345" i="10"/>
  <c r="C2345" i="10"/>
  <c r="K2345" i="10" s="1"/>
  <c r="J2580" i="10"/>
  <c r="D2580" i="10"/>
  <c r="L2580" i="10" s="1" a="1"/>
  <c r="L2580" i="10" s="1"/>
  <c r="C2580" i="10"/>
  <c r="D1139" i="10"/>
  <c r="J1139" i="10"/>
  <c r="C1139" i="10"/>
  <c r="K1139" i="10" s="1"/>
  <c r="D2165" i="10"/>
  <c r="J2165" i="10"/>
  <c r="C2165" i="10"/>
  <c r="K2165" i="10" s="1"/>
  <c r="J2765" i="10"/>
  <c r="D2765" i="10"/>
  <c r="C2765" i="10"/>
  <c r="K2765" i="10" s="1"/>
  <c r="D1018" i="10"/>
  <c r="J1018" i="10"/>
  <c r="C1018" i="10"/>
  <c r="J865" i="10"/>
  <c r="D865" i="10"/>
  <c r="C865" i="10"/>
  <c r="K865" i="10" s="1"/>
  <c r="D2727" i="10"/>
  <c r="J2727" i="10"/>
  <c r="C2727" i="10"/>
  <c r="K2727" i="10" s="1"/>
  <c r="D568" i="10"/>
  <c r="J568" i="10"/>
  <c r="C568" i="10"/>
  <c r="K568" i="10" s="1"/>
  <c r="J158" i="10"/>
  <c r="D158" i="10"/>
  <c r="C158" i="10"/>
  <c r="K158" i="10" s="1"/>
  <c r="J627" i="10"/>
  <c r="D627" i="10"/>
  <c r="C627" i="10"/>
  <c r="K627" i="10" s="1"/>
  <c r="J474" i="10"/>
  <c r="D474" i="10"/>
  <c r="C474" i="10"/>
  <c r="K474" i="10" s="1"/>
  <c r="D1177" i="10"/>
  <c r="J1177" i="10"/>
  <c r="C1177" i="10"/>
  <c r="K1177" i="10" s="1"/>
  <c r="D1933" i="10"/>
  <c r="J1933" i="10"/>
  <c r="C1933" i="10"/>
  <c r="K1933" i="10" s="1"/>
  <c r="J1533" i="10"/>
  <c r="D1533" i="10"/>
  <c r="C1533" i="10"/>
  <c r="K1533" i="10" s="1"/>
  <c r="D2158" i="10"/>
  <c r="J2158" i="10"/>
  <c r="C2158" i="10"/>
  <c r="K2158" i="10" s="1"/>
  <c r="J168" i="10"/>
  <c r="D168" i="10"/>
  <c r="C168" i="10"/>
  <c r="K168" i="10" s="1"/>
  <c r="D2449" i="10"/>
  <c r="J2449" i="10"/>
  <c r="C2449" i="10"/>
  <c r="K2449" i="10" s="1"/>
  <c r="J1536" i="10"/>
  <c r="D1536" i="10"/>
  <c r="C1536" i="10"/>
  <c r="K1536" i="10" s="1"/>
  <c r="J1306" i="10"/>
  <c r="D1306" i="10"/>
  <c r="C1306" i="10"/>
  <c r="J1733" i="10"/>
  <c r="D1733" i="10"/>
  <c r="C1733" i="10"/>
  <c r="K1733" i="10" s="1"/>
  <c r="J1465" i="10"/>
  <c r="D1465" i="10"/>
  <c r="C1465" i="10"/>
  <c r="K1465" i="10" s="1"/>
  <c r="J427" i="10"/>
  <c r="D427" i="10"/>
  <c r="C427" i="10"/>
  <c r="K427" i="10" s="1"/>
  <c r="J1833" i="10"/>
  <c r="D1833" i="10"/>
  <c r="C1833" i="10"/>
  <c r="K1833" i="10" s="1"/>
  <c r="D653" i="10"/>
  <c r="J653" i="10"/>
  <c r="C653" i="10"/>
  <c r="K653" i="10" s="1"/>
  <c r="D449" i="10"/>
  <c r="J449" i="10"/>
  <c r="C449" i="10"/>
  <c r="K449" i="10" s="1"/>
  <c r="D1345" i="10"/>
  <c r="J1345" i="10"/>
  <c r="C1345" i="10"/>
  <c r="K1345" i="10" s="1"/>
  <c r="J2065" i="10"/>
  <c r="D2065" i="10"/>
  <c r="C2065" i="10"/>
  <c r="K2065" i="10" s="1"/>
  <c r="J636" i="10"/>
  <c r="D636" i="10"/>
  <c r="C636" i="10"/>
  <c r="K636" i="10" s="1"/>
  <c r="J1561" i="10"/>
  <c r="D1561" i="10"/>
  <c r="C1561" i="10"/>
  <c r="K1561" i="10" s="1"/>
  <c r="J571" i="10"/>
  <c r="D571" i="10"/>
  <c r="C571" i="10"/>
  <c r="K571" i="10" s="1"/>
  <c r="D1133" i="10"/>
  <c r="J1133" i="10"/>
  <c r="C1133" i="10"/>
  <c r="K1133" i="10" s="1"/>
  <c r="D506" i="10"/>
  <c r="J506" i="10"/>
  <c r="C506" i="10"/>
  <c r="D2377" i="10"/>
  <c r="J2377" i="10"/>
  <c r="C2377" i="10"/>
  <c r="K2377" i="10" s="1"/>
  <c r="J177" i="10"/>
  <c r="D177" i="10"/>
  <c r="C177" i="10"/>
  <c r="K177" i="10" s="1"/>
  <c r="K1779" i="10"/>
  <c r="I1779" i="10"/>
  <c r="D2649" i="10"/>
  <c r="J2649" i="10"/>
  <c r="C2649" i="10"/>
  <c r="K2649" i="10" s="1"/>
  <c r="J239" i="10"/>
  <c r="D239" i="10"/>
  <c r="C239" i="10"/>
  <c r="K239" i="10" s="1"/>
  <c r="D2336" i="10"/>
  <c r="J2336" i="10"/>
  <c r="C2336" i="10"/>
  <c r="K2336" i="10" s="1"/>
  <c r="D1427" i="10"/>
  <c r="J1427" i="10"/>
  <c r="C1427" i="10"/>
  <c r="K1427" i="10" s="1"/>
  <c r="J433" i="10"/>
  <c r="D433" i="10"/>
  <c r="C433" i="10"/>
  <c r="K433" i="10" s="1"/>
  <c r="J2271" i="10"/>
  <c r="D2271" i="10"/>
  <c r="C2271" i="10"/>
  <c r="K2271" i="10" s="1"/>
  <c r="D1006" i="10"/>
  <c r="J1006" i="10"/>
  <c r="C1006" i="10"/>
  <c r="J1977" i="10"/>
  <c r="D1977" i="10"/>
  <c r="C1977" i="10"/>
  <c r="K1977" i="10" s="1"/>
  <c r="D1649" i="10"/>
  <c r="J1649" i="10"/>
  <c r="C1649" i="10"/>
  <c r="K1649" i="10" s="1"/>
  <c r="D2577" i="10"/>
  <c r="J2577" i="10"/>
  <c r="C2577" i="10"/>
  <c r="K2577" i="10" s="1"/>
  <c r="D277" i="10"/>
  <c r="J277" i="10"/>
  <c r="C277" i="10"/>
  <c r="K277" i="10" s="1"/>
  <c r="D1130" i="10"/>
  <c r="J1130" i="10"/>
  <c r="C1130" i="10"/>
  <c r="K1130" i="10" s="1"/>
  <c r="D2571" i="10"/>
  <c r="J2571" i="10"/>
  <c r="C2571" i="10"/>
  <c r="K2571" i="10" s="1"/>
  <c r="D530" i="10"/>
  <c r="J530" i="10"/>
  <c r="C530" i="10"/>
  <c r="K530" i="10" s="1"/>
  <c r="J1074" i="10"/>
  <c r="D1074" i="10"/>
  <c r="C1074" i="10"/>
  <c r="K1074" i="10" s="1"/>
  <c r="D2230" i="10"/>
  <c r="J2230" i="10"/>
  <c r="C2230" i="10"/>
  <c r="K2230" i="10" s="1"/>
  <c r="D2445" i="10"/>
  <c r="J2445" i="10"/>
  <c r="C2445" i="10"/>
  <c r="K2445" i="10" s="1"/>
  <c r="J1539" i="10"/>
  <c r="D1539" i="10"/>
  <c r="C1539" i="10"/>
  <c r="K1539" i="10" s="1"/>
  <c r="J1149" i="10"/>
  <c r="D1149" i="10"/>
  <c r="C1149" i="10"/>
  <c r="K1149" i="10" s="1"/>
  <c r="D1930" i="10"/>
  <c r="J1930" i="10"/>
  <c r="C1930" i="10"/>
  <c r="K1930" i="10" s="1"/>
  <c r="D1242" i="10"/>
  <c r="J1242" i="10"/>
  <c r="C1242" i="10"/>
  <c r="K1242" i="10" s="1"/>
  <c r="D2306" i="10"/>
  <c r="J2306" i="10"/>
  <c r="C2306" i="10"/>
  <c r="D2490" i="10"/>
  <c r="J2490" i="10"/>
  <c r="C2490" i="10"/>
  <c r="K2490" i="10" s="1"/>
  <c r="J1168" i="10"/>
  <c r="D1168" i="10"/>
  <c r="C1168" i="10"/>
  <c r="K1168" i="10" s="1"/>
  <c r="J1239" i="10"/>
  <c r="D1239" i="10"/>
  <c r="C1239" i="10"/>
  <c r="K1239" i="10" s="1"/>
  <c r="J2545" i="10"/>
  <c r="D2545" i="10"/>
  <c r="C2545" i="10"/>
  <c r="K2545" i="10" s="1"/>
  <c r="D1980" i="10"/>
  <c r="J1980" i="10"/>
  <c r="C1980" i="10"/>
  <c r="D645" i="10"/>
  <c r="J645" i="10"/>
  <c r="C645" i="10"/>
  <c r="K645" i="10" s="1"/>
  <c r="J2074" i="10"/>
  <c r="D2074" i="10"/>
  <c r="C2074" i="10"/>
  <c r="K2074" i="10" s="1"/>
  <c r="D1730" i="10"/>
  <c r="J1730" i="10"/>
  <c r="C1730" i="10"/>
  <c r="K1730" i="10" s="1"/>
  <c r="D2018" i="10"/>
  <c r="J2018" i="10"/>
  <c r="C2018" i="10"/>
  <c r="D1558" i="10"/>
  <c r="J1558" i="10"/>
  <c r="C1558" i="10"/>
  <c r="K1558" i="10" s="1"/>
  <c r="D2149" i="10"/>
  <c r="J2149" i="10"/>
  <c r="C2149" i="10"/>
  <c r="K2149" i="10" s="1"/>
  <c r="J306" i="10"/>
  <c r="D306" i="10"/>
  <c r="C306" i="10"/>
  <c r="J1606" i="10"/>
  <c r="D1606" i="10"/>
  <c r="C1606" i="10"/>
  <c r="J1965" i="10"/>
  <c r="D1965" i="10"/>
  <c r="C1965" i="10"/>
  <c r="K1965" i="10" s="1"/>
  <c r="J1406" i="10"/>
  <c r="D1406" i="10"/>
  <c r="C1406" i="10"/>
  <c r="D2180" i="10"/>
  <c r="J2180" i="10"/>
  <c r="C2180" i="10"/>
  <c r="D171" i="10"/>
  <c r="J171" i="10"/>
  <c r="C171" i="10"/>
  <c r="K171" i="10" s="1"/>
  <c r="J2777" i="10"/>
  <c r="D2777" i="10"/>
  <c r="C2777" i="10"/>
  <c r="K2777" i="10" s="1"/>
  <c r="J1342" i="10"/>
  <c r="D1342" i="10"/>
  <c r="C1342" i="10"/>
  <c r="K1342" i="10" s="1"/>
  <c r="D958" i="10"/>
  <c r="J958" i="10"/>
  <c r="C958" i="10"/>
  <c r="K958" i="10" s="1"/>
  <c r="D2049" i="10"/>
  <c r="J2049" i="10"/>
  <c r="C2049" i="10"/>
  <c r="K2049" i="10" s="1"/>
  <c r="D1439" i="10"/>
  <c r="J1439" i="10"/>
  <c r="C1439" i="10"/>
  <c r="K1439" i="10" s="1"/>
  <c r="D377" i="10"/>
  <c r="J377" i="10"/>
  <c r="C377" i="10"/>
  <c r="K377" i="10" s="1"/>
  <c r="D2358" i="10"/>
  <c r="J2358" i="10"/>
  <c r="C2358" i="10"/>
  <c r="K2358" i="10" s="1"/>
  <c r="J1633" i="10"/>
  <c r="D1633" i="10"/>
  <c r="C1633" i="10"/>
  <c r="K1633" i="10" s="1"/>
  <c r="D1774" i="10"/>
  <c r="J1774" i="10"/>
  <c r="C1774" i="10"/>
  <c r="K1774" i="10" s="1"/>
  <c r="J1542" i="10"/>
  <c r="D1542" i="10"/>
  <c r="C1542" i="10"/>
  <c r="K1542" i="10" s="1"/>
  <c r="J2749" i="10"/>
  <c r="D2749" i="10"/>
  <c r="C2749" i="10"/>
  <c r="K2749" i="10" s="1"/>
  <c r="J2480" i="10"/>
  <c r="D2480" i="10"/>
  <c r="C2480" i="10"/>
  <c r="D1527" i="10"/>
  <c r="J1527" i="10"/>
  <c r="C1527" i="10"/>
  <c r="K1527" i="10" s="1"/>
  <c r="J745" i="10"/>
  <c r="D745" i="10"/>
  <c r="C745" i="10"/>
  <c r="K745" i="10" s="1"/>
  <c r="D1165" i="10"/>
  <c r="J1165" i="10"/>
  <c r="C1165" i="10"/>
  <c r="K1165" i="10" s="1"/>
  <c r="J1436" i="10"/>
  <c r="D1436" i="10"/>
  <c r="C1436" i="10"/>
  <c r="K1436" i="10" s="1"/>
  <c r="J2653" i="10"/>
  <c r="D2653" i="10"/>
  <c r="L2653" i="10" s="1" a="1"/>
  <c r="L2653" i="10" s="1"/>
  <c r="C2653" i="10"/>
  <c r="K2653" i="10" s="1"/>
  <c r="D718" i="10"/>
  <c r="J718" i="10"/>
  <c r="C718" i="10"/>
  <c r="D2645" i="10"/>
  <c r="J2645" i="10"/>
  <c r="C2645" i="10"/>
  <c r="K2645" i="10" s="1"/>
  <c r="D2642" i="10"/>
  <c r="J2642" i="10"/>
  <c r="C2642" i="10"/>
  <c r="K2642" i="10" s="1"/>
  <c r="J2218" i="10"/>
  <c r="D2218" i="10"/>
  <c r="C2218" i="10"/>
  <c r="D2436" i="10"/>
  <c r="J2436" i="10"/>
  <c r="C2436" i="10"/>
  <c r="K2436" i="10" s="1"/>
  <c r="J58" i="10"/>
  <c r="D58" i="10"/>
  <c r="C58" i="10"/>
  <c r="K58" i="10" s="1"/>
  <c r="J1936" i="10"/>
  <c r="D1936" i="10"/>
  <c r="C1936" i="10"/>
  <c r="K1936" i="10" s="1"/>
  <c r="J2506" i="10"/>
  <c r="D2506" i="10"/>
  <c r="C2506" i="10"/>
  <c r="D2068" i="10"/>
  <c r="J2068" i="10"/>
  <c r="C2068" i="10"/>
  <c r="K2068" i="10" s="1"/>
  <c r="J1961" i="10"/>
  <c r="D1961" i="10"/>
  <c r="C1961" i="10"/>
  <c r="K1961" i="10" s="1"/>
  <c r="J361" i="10"/>
  <c r="D361" i="10"/>
  <c r="C361" i="10"/>
  <c r="K361" i="10" s="1"/>
  <c r="J1030" i="10"/>
  <c r="D1030" i="10"/>
  <c r="C1030" i="10"/>
  <c r="K1030" i="10" s="1"/>
  <c r="D1058" i="10"/>
  <c r="J1058" i="10"/>
  <c r="C1058" i="10"/>
  <c r="K1058" i="10" s="1"/>
  <c r="J161" i="10"/>
  <c r="D161" i="10"/>
  <c r="C161" i="10"/>
  <c r="K161" i="10" s="1"/>
  <c r="K1917" i="10"/>
  <c r="I1917" i="10"/>
  <c r="J1371" i="10"/>
  <c r="D1371" i="10"/>
  <c r="C1371" i="10"/>
  <c r="K1371" i="10" s="1"/>
  <c r="J2733" i="10"/>
  <c r="D2733" i="10"/>
  <c r="L2733" i="10" s="1" a="1"/>
  <c r="L2733" i="10" s="1"/>
  <c r="C2733" i="10"/>
  <c r="K2733" i="10" s="1"/>
  <c r="J2453" i="10"/>
  <c r="D2453" i="10"/>
  <c r="C2453" i="10"/>
  <c r="K2453" i="10" s="1"/>
  <c r="D1339" i="10"/>
  <c r="J1339" i="10"/>
  <c r="C1339" i="10"/>
  <c r="K1339" i="10" s="1"/>
  <c r="D365" i="10"/>
  <c r="J365" i="10"/>
  <c r="C365" i="10"/>
  <c r="K365" i="10" s="1"/>
  <c r="D1658" i="10"/>
  <c r="J1658" i="10"/>
  <c r="C1658" i="10"/>
  <c r="K1658" i="10" s="1"/>
  <c r="D118" i="10"/>
  <c r="J118" i="10"/>
  <c r="C118" i="10"/>
  <c r="J1468" i="10"/>
  <c r="D1468" i="10"/>
  <c r="C1468" i="10"/>
  <c r="K1468" i="10" s="1"/>
  <c r="D2171" i="10"/>
  <c r="J2171" i="10"/>
  <c r="C2171" i="10"/>
  <c r="K2171" i="10" s="1"/>
  <c r="J1806" i="10"/>
  <c r="D1806" i="10"/>
  <c r="C1806" i="10"/>
  <c r="J133" i="10"/>
  <c r="D133" i="10"/>
  <c r="C133" i="10"/>
  <c r="K133" i="10" s="1"/>
  <c r="D945" i="10"/>
  <c r="J945" i="10"/>
  <c r="C945" i="10"/>
  <c r="K945" i="10" s="1"/>
  <c r="D1545" i="10"/>
  <c r="J1545" i="10"/>
  <c r="C1545" i="10"/>
  <c r="K1545" i="10" s="1"/>
  <c r="J2153" i="10"/>
  <c r="D2153" i="10"/>
  <c r="C2153" i="10"/>
  <c r="K2153" i="10" s="1"/>
  <c r="D727" i="10"/>
  <c r="J727" i="10"/>
  <c r="C727" i="10"/>
  <c r="K727" i="10" s="1"/>
  <c r="J730" i="10"/>
  <c r="D730" i="10"/>
  <c r="C730" i="10"/>
  <c r="K730" i="10" s="1"/>
  <c r="D227" i="10"/>
  <c r="J227" i="10"/>
  <c r="C227" i="10"/>
  <c r="K227" i="10" s="1"/>
  <c r="D2461" i="10"/>
  <c r="J2461" i="10"/>
  <c r="C2461" i="10"/>
  <c r="K2461" i="10" s="1"/>
  <c r="D36" i="10"/>
  <c r="J36" i="10"/>
  <c r="C36" i="10"/>
  <c r="K36" i="10" s="1"/>
  <c r="D2190" i="10"/>
  <c r="J2190" i="10"/>
  <c r="C2190" i="10"/>
  <c r="K2190" i="10" s="1"/>
  <c r="D230" i="10"/>
  <c r="J230" i="10"/>
  <c r="C230" i="10"/>
  <c r="K230" i="10" s="1"/>
  <c r="J1206" i="10"/>
  <c r="D1206" i="10"/>
  <c r="C1206" i="10"/>
  <c r="J1739" i="10"/>
  <c r="D1739" i="10"/>
  <c r="C1739" i="10"/>
  <c r="K1739" i="10" s="1"/>
  <c r="D2674" i="10"/>
  <c r="J2674" i="10"/>
  <c r="C2674" i="10"/>
  <c r="K2674" i="10" s="1"/>
  <c r="D1830" i="10"/>
  <c r="J1830" i="10"/>
  <c r="C1830" i="10"/>
  <c r="K1830" i="10" s="1"/>
  <c r="D2380" i="10"/>
  <c r="J2380" i="10"/>
  <c r="C2380" i="10"/>
  <c r="J1630" i="10"/>
  <c r="D1630" i="10"/>
  <c r="C1630" i="10"/>
  <c r="K1630" i="10" s="1"/>
  <c r="D1836" i="10"/>
  <c r="J1836" i="10"/>
  <c r="C1836" i="10"/>
  <c r="K1836" i="10" s="1"/>
  <c r="J1780" i="10"/>
  <c r="D1780" i="10"/>
  <c r="C1780" i="10"/>
  <c r="D1871" i="10"/>
  <c r="J1871" i="10"/>
  <c r="C1871" i="10"/>
  <c r="K1871" i="10" s="1"/>
  <c r="J649" i="10"/>
  <c r="D649" i="10"/>
  <c r="C649" i="10"/>
  <c r="K649" i="10" s="1"/>
  <c r="D1236" i="10"/>
  <c r="J1236" i="10"/>
  <c r="C1236" i="10"/>
  <c r="K1236" i="10" s="1"/>
  <c r="D2127" i="10"/>
  <c r="J2127" i="10"/>
  <c r="C2127" i="10"/>
  <c r="K2127" i="10" s="1"/>
  <c r="D1861" i="10"/>
  <c r="J1861" i="10"/>
  <c r="C1861" i="10"/>
  <c r="K1861" i="10" s="1"/>
  <c r="D1118" i="10"/>
  <c r="J1118" i="10"/>
  <c r="C1118" i="10"/>
  <c r="D61" i="10"/>
  <c r="J61" i="10"/>
  <c r="C61" i="10"/>
  <c r="K61" i="10" s="1"/>
  <c r="D2239" i="10"/>
  <c r="J2239" i="10"/>
  <c r="C2239" i="10"/>
  <c r="K2239" i="10" s="1"/>
  <c r="J1477" i="10"/>
  <c r="D1477" i="10"/>
  <c r="C1477" i="10"/>
  <c r="K1477" i="10" s="1"/>
  <c r="D871" i="10"/>
  <c r="J871" i="10"/>
  <c r="C871" i="10"/>
  <c r="K871" i="10" s="1"/>
  <c r="J1568" i="10"/>
  <c r="D1568" i="10"/>
  <c r="C1568" i="10"/>
  <c r="K1568" i="10" s="1"/>
  <c r="D1880" i="10"/>
  <c r="J1880" i="10"/>
  <c r="C1880" i="10"/>
  <c r="J942" i="10"/>
  <c r="D942" i="10"/>
  <c r="C942" i="10"/>
  <c r="K942" i="10" s="1"/>
  <c r="J136" i="10"/>
  <c r="D136" i="10"/>
  <c r="C136" i="10"/>
  <c r="K136" i="10" s="1"/>
  <c r="J1218" i="10"/>
  <c r="D1218" i="10"/>
  <c r="C1218" i="10"/>
  <c r="J1990" i="10"/>
  <c r="D1990" i="10"/>
  <c r="C1990" i="10"/>
  <c r="K1990" i="10" s="1"/>
  <c r="J1890" i="10"/>
  <c r="D1890" i="10"/>
  <c r="C1890" i="10"/>
  <c r="K1890" i="10" s="1"/>
  <c r="J1265" i="10"/>
  <c r="D1265" i="10"/>
  <c r="C1265" i="10"/>
  <c r="K1265" i="10" s="1"/>
  <c r="J2245" i="10"/>
  <c r="D2245" i="10"/>
  <c r="C2245" i="10"/>
  <c r="K2245" i="10" s="1"/>
  <c r="J2339" i="10"/>
  <c r="D2339" i="10"/>
  <c r="C2339" i="10"/>
  <c r="K2339" i="10" s="1"/>
  <c r="D1045" i="10"/>
  <c r="J1045" i="10"/>
  <c r="C1045" i="10"/>
  <c r="K1045" i="10" s="1"/>
  <c r="D1080" i="10"/>
  <c r="J1080" i="10"/>
  <c r="C1080" i="10"/>
  <c r="J2139" i="10"/>
  <c r="D2139" i="10"/>
  <c r="C2139" i="10"/>
  <c r="K2139" i="10" s="1"/>
  <c r="D1927" i="10"/>
  <c r="J1927" i="10"/>
  <c r="C1927" i="10"/>
  <c r="K1927" i="10" s="1"/>
  <c r="J630" i="10"/>
  <c r="D630" i="10"/>
  <c r="C630" i="10"/>
  <c r="K630" i="10" s="1"/>
  <c r="D1849" i="10"/>
  <c r="J1849" i="10"/>
  <c r="C1849" i="10"/>
  <c r="K1849" i="10" s="1"/>
  <c r="J771" i="10"/>
  <c r="D771" i="10"/>
  <c r="C771" i="10"/>
  <c r="K771" i="10" s="1"/>
  <c r="D1918" i="10"/>
  <c r="J1918" i="10"/>
  <c r="C1918" i="10"/>
  <c r="J961" i="10"/>
  <c r="D961" i="10"/>
  <c r="C961" i="10"/>
  <c r="K961" i="10" s="1"/>
  <c r="D1442" i="10"/>
  <c r="J1442" i="10"/>
  <c r="C1442" i="10"/>
  <c r="K1442" i="10" s="1"/>
  <c r="J690" i="10"/>
  <c r="D690" i="10"/>
  <c r="C690" i="10"/>
  <c r="K690" i="10" s="1"/>
  <c r="J933" i="10"/>
  <c r="D933" i="10"/>
  <c r="C933" i="10"/>
  <c r="K933" i="10" s="1"/>
  <c r="D1161" i="10"/>
  <c r="J1161" i="10"/>
  <c r="C1161" i="10"/>
  <c r="K1161" i="10" s="1"/>
  <c r="J2353" i="10"/>
  <c r="D2353" i="10"/>
  <c r="C2353" i="10"/>
  <c r="K2353" i="10" s="1"/>
  <c r="D1877" i="10"/>
  <c r="J1877" i="10"/>
  <c r="C1877" i="10"/>
  <c r="K1877" i="10" s="1"/>
  <c r="J2558" i="10"/>
  <c r="D2558" i="10"/>
  <c r="C2558" i="10"/>
  <c r="K2558" i="10" s="1"/>
  <c r="J2253" i="10"/>
  <c r="D2253" i="10"/>
  <c r="C2253" i="10"/>
  <c r="K2253" i="10" s="1"/>
  <c r="J1474" i="10"/>
  <c r="D1474" i="10"/>
  <c r="C1474" i="10"/>
  <c r="K1474" i="10" s="1"/>
  <c r="J2627" i="10"/>
  <c r="D2627" i="10"/>
  <c r="C2627" i="10"/>
  <c r="K2627" i="10" s="1"/>
  <c r="D2242" i="10"/>
  <c r="J2242" i="10"/>
  <c r="C2242" i="10"/>
  <c r="K2242" i="10" s="1"/>
  <c r="J1968" i="10"/>
  <c r="D1968" i="10"/>
  <c r="C1968" i="10"/>
  <c r="K1968" i="10" s="1"/>
  <c r="D2633" i="10"/>
  <c r="L2633" i="10" s="1" a="1"/>
  <c r="L2633" i="10" s="1"/>
  <c r="J2633" i="10"/>
  <c r="C2633" i="10"/>
  <c r="K2633" i="10" s="1"/>
  <c r="J949" i="10"/>
  <c r="D949" i="10"/>
  <c r="C949" i="10"/>
  <c r="K949" i="10" s="1"/>
  <c r="D358" i="10"/>
  <c r="J358" i="10"/>
  <c r="C358" i="10"/>
  <c r="K358" i="10" s="1"/>
  <c r="D77" i="10"/>
  <c r="J77" i="10"/>
  <c r="C77" i="10"/>
  <c r="K77" i="10" s="1"/>
  <c r="J218" i="10"/>
  <c r="D218" i="10"/>
  <c r="C218" i="10"/>
  <c r="D339" i="10"/>
  <c r="J339" i="10"/>
  <c r="C339" i="10"/>
  <c r="K339" i="10" s="1"/>
  <c r="D1874" i="10"/>
  <c r="J1874" i="10"/>
  <c r="C1874" i="10"/>
  <c r="K1874" i="10" s="1"/>
  <c r="J565" i="10"/>
  <c r="D565" i="10"/>
  <c r="C565" i="10"/>
  <c r="K565" i="10" s="1"/>
  <c r="J1249" i="10"/>
  <c r="D1249" i="10"/>
  <c r="C1249" i="10"/>
  <c r="K1249" i="10" s="1"/>
  <c r="J2174" i="10"/>
  <c r="D2174" i="10"/>
  <c r="C2174" i="10"/>
  <c r="K2174" i="10" s="1"/>
  <c r="J918" i="10"/>
  <c r="D918" i="10"/>
  <c r="C918" i="10"/>
  <c r="J2730" i="10"/>
  <c r="D2730" i="10"/>
  <c r="C2730" i="10"/>
  <c r="K2730" i="10" s="1"/>
  <c r="J2418" i="10"/>
  <c r="D2418" i="10"/>
  <c r="C2418" i="10"/>
  <c r="D1827" i="10"/>
  <c r="J1827" i="10"/>
  <c r="C1827" i="10"/>
  <c r="K1827" i="10" s="1"/>
  <c r="J2274" i="10"/>
  <c r="D2274" i="10"/>
  <c r="C2274" i="10"/>
  <c r="K2274" i="10" s="1"/>
  <c r="D1358" i="10"/>
  <c r="J1358" i="10"/>
  <c r="C1358" i="10"/>
  <c r="K1358" i="10" s="1"/>
  <c r="D2433" i="10"/>
  <c r="J2433" i="10"/>
  <c r="C2433" i="10"/>
  <c r="K2433" i="10" s="1"/>
  <c r="D233" i="10"/>
  <c r="J233" i="10"/>
  <c r="C233" i="10"/>
  <c r="K233" i="10" s="1"/>
  <c r="D1727" i="10"/>
  <c r="J1727" i="10"/>
  <c r="C1727" i="10"/>
  <c r="K1727" i="10" s="1"/>
  <c r="J761" i="10"/>
  <c r="D761" i="10"/>
  <c r="C761" i="10"/>
  <c r="K761" i="10" s="1"/>
  <c r="J371" i="10"/>
  <c r="D371" i="10"/>
  <c r="C371" i="10"/>
  <c r="K371" i="10" s="1"/>
  <c r="J2330" i="10"/>
  <c r="D2330" i="10"/>
  <c r="C2330" i="10"/>
  <c r="K2330" i="10" s="1"/>
  <c r="D258" i="10"/>
  <c r="J258" i="10"/>
  <c r="C258" i="10"/>
  <c r="K258" i="10" s="1"/>
  <c r="D53" i="10"/>
  <c r="J53" i="10"/>
  <c r="C53" i="10"/>
  <c r="K53" i="10" s="1"/>
  <c r="D274" i="10"/>
  <c r="J274" i="10"/>
  <c r="C274" i="10"/>
  <c r="K274" i="10" s="1"/>
  <c r="J1061" i="10"/>
  <c r="D1061" i="10"/>
  <c r="C1061" i="10"/>
  <c r="K1061" i="10" s="1"/>
  <c r="J527" i="10"/>
  <c r="D527" i="10"/>
  <c r="C527" i="10"/>
  <c r="K527" i="10" s="1"/>
  <c r="J1768" i="10"/>
  <c r="D1768" i="10"/>
  <c r="C1768" i="10"/>
  <c r="K1768" i="10" s="1"/>
  <c r="J149" i="10"/>
  <c r="D149" i="10"/>
  <c r="C149" i="10"/>
  <c r="K149" i="10" s="1"/>
  <c r="J461" i="10"/>
  <c r="D461" i="10"/>
  <c r="C461" i="10"/>
  <c r="K461" i="10" s="1"/>
  <c r="D1949" i="10"/>
  <c r="J1949" i="10"/>
  <c r="C1949" i="10"/>
  <c r="K1949" i="10" s="1"/>
  <c r="D849" i="10"/>
  <c r="J849" i="10"/>
  <c r="C849" i="10"/>
  <c r="K849" i="10" s="1"/>
  <c r="D2439" i="10"/>
  <c r="J2439" i="10"/>
  <c r="C2439" i="10"/>
  <c r="K2439" i="10" s="1"/>
  <c r="J1939" i="10"/>
  <c r="D1939" i="10"/>
  <c r="C1939" i="10"/>
  <c r="K1939" i="10" s="1"/>
  <c r="D1380" i="10"/>
  <c r="J1380" i="10"/>
  <c r="C1380" i="10"/>
  <c r="D1690" i="10"/>
  <c r="J1690" i="10"/>
  <c r="C1690" i="10"/>
  <c r="K1690" i="10" s="1"/>
  <c r="J1642" i="10"/>
  <c r="D1642" i="10"/>
  <c r="C1642" i="10"/>
  <c r="K1642" i="10" s="1"/>
  <c r="J2161" i="10"/>
  <c r="D2161" i="10"/>
  <c r="C2161" i="10"/>
  <c r="K2161" i="10" s="1"/>
  <c r="D977" i="10"/>
  <c r="J977" i="10"/>
  <c r="C977" i="10"/>
  <c r="K977" i="10" s="1"/>
  <c r="D1068" i="10"/>
  <c r="J1068" i="10"/>
  <c r="C1068" i="10"/>
  <c r="K1068" i="10" s="1"/>
  <c r="J290" i="10"/>
  <c r="D290" i="10"/>
  <c r="C290" i="10"/>
  <c r="K290" i="10" s="1"/>
  <c r="J327" i="10"/>
  <c r="D327" i="10"/>
  <c r="C327" i="10"/>
  <c r="K327" i="10" s="1"/>
  <c r="D2042" i="10"/>
  <c r="J2042" i="10"/>
  <c r="C2042" i="10"/>
  <c r="K2042" i="10" s="1"/>
  <c r="J642" i="10"/>
  <c r="D642" i="10"/>
  <c r="C642" i="10"/>
  <c r="K642" i="10" s="1"/>
  <c r="D2677" i="10"/>
  <c r="J2677" i="10"/>
  <c r="C2677" i="10"/>
  <c r="K2677" i="10" s="1"/>
  <c r="D618" i="10"/>
  <c r="J618" i="10"/>
  <c r="C618" i="10"/>
  <c r="J2758" i="10"/>
  <c r="D2758" i="10"/>
  <c r="C2758" i="10"/>
  <c r="K2758" i="10" s="1"/>
  <c r="J1490" i="10"/>
  <c r="D1490" i="10"/>
  <c r="C1490" i="10"/>
  <c r="K1490" i="10" s="1"/>
  <c r="D2261" i="10"/>
  <c r="J2261" i="10"/>
  <c r="C2261" i="10"/>
  <c r="K2261" i="10" s="1"/>
  <c r="J2106" i="10"/>
  <c r="D2106" i="10"/>
  <c r="C2106" i="10"/>
  <c r="D2753" i="10"/>
  <c r="L2753" i="10" s="1" a="1"/>
  <c r="L2753" i="10" s="1"/>
  <c r="J2753" i="10"/>
  <c r="C2753" i="10"/>
  <c r="K2753" i="10" s="1"/>
  <c r="D30" i="10"/>
  <c r="J30" i="10"/>
  <c r="C30" i="10"/>
  <c r="K30" i="10" s="1"/>
  <c r="J1453" i="10"/>
  <c r="D1453" i="10"/>
  <c r="C1453" i="10"/>
  <c r="K1453" i="10" s="1"/>
  <c r="J1365" i="10"/>
  <c r="D1365" i="10"/>
  <c r="C1365" i="10"/>
  <c r="K1365" i="10" s="1"/>
  <c r="D1368" i="10"/>
  <c r="J1368" i="10"/>
  <c r="C1368" i="10"/>
  <c r="K1368" i="10" s="1"/>
  <c r="D1142" i="10"/>
  <c r="J1142" i="10"/>
  <c r="C1142" i="10"/>
  <c r="K1142" i="10" s="1"/>
  <c r="J839" i="10"/>
  <c r="D839" i="10"/>
  <c r="C839" i="10"/>
  <c r="K839" i="10" s="1"/>
  <c r="D2606" i="10"/>
  <c r="J2606" i="10"/>
  <c r="C2606" i="10"/>
  <c r="J842" i="10"/>
  <c r="D842" i="10"/>
  <c r="C842" i="10"/>
  <c r="K842" i="10" s="1"/>
  <c r="D606" i="10"/>
  <c r="J606" i="10"/>
  <c r="C606" i="10"/>
  <c r="D639" i="10"/>
  <c r="J639" i="10"/>
  <c r="C639" i="10"/>
  <c r="K639" i="10" s="1"/>
  <c r="J2077" i="10"/>
  <c r="D2077" i="10"/>
  <c r="C2077" i="10"/>
  <c r="K2077" i="10" s="1"/>
  <c r="D380" i="10"/>
  <c r="J380" i="10"/>
  <c r="C380" i="10"/>
  <c r="D753" i="10"/>
  <c r="J753" i="10"/>
  <c r="C753" i="10"/>
  <c r="K753" i="10" s="1"/>
  <c r="D736" i="10"/>
  <c r="J736" i="10"/>
  <c r="C736" i="10"/>
  <c r="K736" i="10" s="1"/>
  <c r="J1290" i="10"/>
  <c r="D1290" i="10"/>
  <c r="C1290" i="10"/>
  <c r="K1290" i="10" s="1"/>
  <c r="J1580" i="10"/>
  <c r="D1580" i="10"/>
  <c r="C1580" i="10"/>
  <c r="J453" i="10"/>
  <c r="D453" i="10"/>
  <c r="C453" i="10"/>
  <c r="K453" i="10" s="1"/>
  <c r="J180" i="10"/>
  <c r="D180" i="10"/>
  <c r="C180" i="10"/>
  <c r="D261" i="10"/>
  <c r="J261" i="10"/>
  <c r="C261" i="10"/>
  <c r="K261" i="10" s="1"/>
  <c r="J1280" i="10"/>
  <c r="D1280" i="10"/>
  <c r="C1280" i="10"/>
  <c r="J2477" i="10"/>
  <c r="D2477" i="10"/>
  <c r="C2477" i="10"/>
  <c r="K2477" i="10" s="1"/>
  <c r="D818" i="10"/>
  <c r="J818" i="10"/>
  <c r="C818" i="10"/>
  <c r="J1549" i="10"/>
  <c r="D1549" i="10"/>
  <c r="C1549" i="10"/>
  <c r="K1549" i="10" s="1"/>
  <c r="D1053" i="10"/>
  <c r="J1053" i="10"/>
  <c r="C1053" i="10"/>
  <c r="K1053" i="10" s="1"/>
  <c r="D74" i="10"/>
  <c r="J74" i="10"/>
  <c r="C74" i="10"/>
  <c r="K74" i="10" s="1"/>
  <c r="D533" i="10"/>
  <c r="J533" i="10"/>
  <c r="C533" i="10"/>
  <c r="K533" i="10" s="1"/>
  <c r="J2465" i="10"/>
  <c r="D2465" i="10"/>
  <c r="C2465" i="10"/>
  <c r="K2465" i="10" s="1"/>
  <c r="D2406" i="10"/>
  <c r="J2406" i="10"/>
  <c r="C2406" i="10"/>
  <c r="D577" i="10"/>
  <c r="J577" i="10"/>
  <c r="C577" i="10"/>
  <c r="K577" i="10" s="1"/>
  <c r="J2690" i="10"/>
  <c r="D2690" i="10"/>
  <c r="C2690" i="10"/>
  <c r="K2690" i="10" s="1"/>
  <c r="J1180" i="10"/>
  <c r="D1180" i="10"/>
  <c r="C1180" i="10"/>
  <c r="J1471" i="10"/>
  <c r="D1471" i="10"/>
  <c r="C1471" i="10"/>
  <c r="K1471" i="10" s="1"/>
  <c r="J1653" i="10"/>
  <c r="D1653" i="10"/>
  <c r="C1653" i="10"/>
  <c r="K1653" i="10" s="1"/>
  <c r="D1027" i="10"/>
  <c r="J1027" i="10"/>
  <c r="C1027" i="10"/>
  <c r="K1027" i="10" s="1"/>
  <c r="J2168" i="10"/>
  <c r="D2168" i="10"/>
  <c r="C2168" i="10"/>
  <c r="K2168" i="10" s="1"/>
  <c r="J1336" i="10"/>
  <c r="D1336" i="10"/>
  <c r="C1336" i="10"/>
  <c r="K1336" i="10" s="1"/>
  <c r="J868" i="10"/>
  <c r="D868" i="10"/>
  <c r="C868" i="10"/>
  <c r="K868" i="10" s="1"/>
  <c r="J1258" i="10"/>
  <c r="D1258" i="10"/>
  <c r="C1258" i="10"/>
  <c r="K1258" i="10" s="1"/>
  <c r="D458" i="10"/>
  <c r="J458" i="10"/>
  <c r="C458" i="10"/>
  <c r="K458" i="10" s="1"/>
  <c r="D2430" i="10"/>
  <c r="J2430" i="10"/>
  <c r="C2430" i="10"/>
  <c r="K2430" i="10" s="1"/>
  <c r="J1374" i="10"/>
  <c r="D1374" i="10"/>
  <c r="C1374" i="10"/>
  <c r="K1374" i="10" s="1"/>
  <c r="J318" i="10"/>
  <c r="D318" i="10"/>
  <c r="C318" i="10"/>
  <c r="D953" i="10"/>
  <c r="J953" i="10"/>
  <c r="C953" i="10"/>
  <c r="K953" i="10" s="1"/>
  <c r="J658" i="10"/>
  <c r="D658" i="10"/>
  <c r="C658" i="10"/>
  <c r="K658" i="10" s="1"/>
  <c r="J2006" i="10"/>
  <c r="D2006" i="10"/>
  <c r="C2006" i="10"/>
  <c r="D2390" i="10"/>
  <c r="J2390" i="10"/>
  <c r="C2390" i="10"/>
  <c r="K2390" i="10" s="1"/>
  <c r="D968" i="10"/>
  <c r="J968" i="10"/>
  <c r="C968" i="10"/>
  <c r="K968" i="10" s="1"/>
  <c r="D2533" i="10"/>
  <c r="L2533" i="10" s="1" a="1"/>
  <c r="L2533" i="10" s="1"/>
  <c r="J2533" i="10"/>
  <c r="C2533" i="10"/>
  <c r="K2533" i="10" s="1"/>
  <c r="J2536" i="10"/>
  <c r="D2536" i="10"/>
  <c r="L2536" i="10" s="1" a="1"/>
  <c r="L2536" i="10" s="1"/>
  <c r="C2536" i="10"/>
  <c r="K2536" i="10" s="1"/>
  <c r="D1636" i="10"/>
  <c r="J1636" i="10"/>
  <c r="C1636" i="10"/>
  <c r="K1636" i="10" s="1"/>
  <c r="J677" i="10"/>
  <c r="D677" i="10"/>
  <c r="C677" i="10"/>
  <c r="K677" i="10" s="1"/>
  <c r="D1818" i="10"/>
  <c r="J1818" i="10"/>
  <c r="C1818" i="10"/>
  <c r="J1253" i="10"/>
  <c r="D1253" i="10"/>
  <c r="C1253" i="10"/>
  <c r="K1253" i="10" s="1"/>
  <c r="D1190" i="10"/>
  <c r="J1190" i="10"/>
  <c r="C1190" i="10"/>
  <c r="K1190" i="10" s="1"/>
  <c r="F282" i="10" a="1"/>
  <c r="F409" i="10" a="1"/>
  <c r="F1508" i="10" a="1"/>
  <c r="F308" i="10" a="1"/>
  <c r="F1082" i="10" a="1"/>
  <c r="F1182" i="10" a="1"/>
  <c r="F2782" i="10" a="1"/>
  <c r="F2520" i="10" a="1"/>
  <c r="F82" i="10" a="1"/>
  <c r="F1608" i="10" a="1"/>
  <c r="F1920" i="10" a="1"/>
  <c r="F320" i="10" a="1"/>
  <c r="F1682" i="10" a="1"/>
  <c r="F782" i="10" a="1"/>
  <c r="F8" i="10" a="1"/>
  <c r="F1408" i="10" a="1"/>
  <c r="F220" i="10" a="1"/>
  <c r="F2008" i="10" a="1"/>
  <c r="F2708" i="10" a="1"/>
  <c r="F208" i="10" a="1"/>
  <c r="F2620" i="10" a="1"/>
  <c r="F2182" i="10" a="1"/>
  <c r="F920" i="10" a="1"/>
  <c r="F1820" i="10" a="1"/>
  <c r="F908" i="10" a="1"/>
  <c r="F520" i="10" a="1"/>
  <c r="F808" i="10" a="1"/>
  <c r="F2482" i="10" a="1"/>
  <c r="F2420" i="10" a="1"/>
  <c r="F1320" i="10" a="1"/>
  <c r="F20" i="10" a="1"/>
  <c r="F2208" i="10" a="1"/>
  <c r="F720" i="10" a="1"/>
  <c r="F1382" i="10" a="1"/>
  <c r="F108" i="10" a="1"/>
  <c r="F2282" i="10" a="1"/>
  <c r="F1520" i="10" a="1"/>
  <c r="F2220" i="10" a="1"/>
  <c r="F620" i="10" a="1"/>
  <c r="F582" i="10" a="1"/>
  <c r="F1108" i="10" a="1"/>
  <c r="F1708" i="10" a="1"/>
  <c r="F2508" i="10" a="1"/>
  <c r="F2108" i="10" a="1"/>
  <c r="F2682" i="10" a="1"/>
  <c r="F482" i="10" a="1"/>
  <c r="F2582" i="10" a="1"/>
  <c r="F120" i="10" a="1"/>
  <c r="F2608" i="10" a="1"/>
  <c r="F1420" i="10" a="1"/>
  <c r="F1482" i="10" a="1"/>
  <c r="F1020" i="10" a="1"/>
  <c r="F1808" i="10" a="1"/>
  <c r="F608" i="10" a="1"/>
  <c r="F2320" i="10" a="1"/>
  <c r="F2720" i="10" a="1"/>
  <c r="F1308" i="10" a="1"/>
  <c r="F1208" i="10" a="1"/>
  <c r="F382" i="10" a="1"/>
  <c r="M105" i="10" a="1"/>
  <c r="F2082" i="10" a="1"/>
  <c r="F1720" i="10" a="1"/>
  <c r="F508" i="10" a="1"/>
  <c r="F2382" i="10" a="1"/>
  <c r="F1582" i="10" a="1"/>
  <c r="L105" i="10" a="1"/>
  <c r="M5" i="10" a="1"/>
  <c r="F2120" i="10" a="1"/>
  <c r="F420" i="10" a="1"/>
  <c r="F1008" i="10" a="1"/>
  <c r="F1782" i="10" a="1"/>
  <c r="F182" i="10" a="1"/>
  <c r="N105" i="10" a="1"/>
  <c r="N5" i="10" a="1"/>
  <c r="F1620" i="10" a="1"/>
  <c r="F1908" i="10" a="1"/>
  <c r="F2308" i="10" a="1"/>
  <c r="F1120" i="10" a="1"/>
  <c r="F1282" i="10" a="1"/>
  <c r="L5" i="10" a="1"/>
  <c r="F882" i="10" a="1"/>
  <c r="F982" i="10" a="1"/>
  <c r="F1982" i="10" a="1"/>
  <c r="F1882" i="10" a="1"/>
  <c r="F820" i="10" a="1"/>
  <c r="F708" i="10" a="1"/>
  <c r="F682" i="10" a="1"/>
  <c r="F2020" i="10" a="1"/>
  <c r="F1220" i="10" a="1"/>
  <c r="F2408" i="10" a="1"/>
  <c r="F2408" i="10" l="1"/>
  <c r="F1220" i="10"/>
  <c r="F2020" i="10"/>
  <c r="F682" i="10"/>
  <c r="F708" i="10"/>
  <c r="F820" i="10"/>
  <c r="F1882" i="10"/>
  <c r="F1982" i="10"/>
  <c r="F982" i="10"/>
  <c r="F882" i="10"/>
  <c r="L5" i="10"/>
  <c r="F1282" i="10"/>
  <c r="F1120" i="10"/>
  <c r="F2308" i="10"/>
  <c r="F1908" i="10"/>
  <c r="F1620" i="10"/>
  <c r="N5" i="10"/>
  <c r="N105" i="10"/>
  <c r="F182" i="10"/>
  <c r="F1782" i="10"/>
  <c r="F1008" i="10"/>
  <c r="F420" i="10"/>
  <c r="F2120" i="10"/>
  <c r="M5" i="10"/>
  <c r="L105" i="10"/>
  <c r="F1582" i="10"/>
  <c r="F2382" i="10"/>
  <c r="F508" i="10"/>
  <c r="F1720" i="10"/>
  <c r="F2082" i="10"/>
  <c r="M105" i="10"/>
  <c r="F382" i="10"/>
  <c r="F1208" i="10"/>
  <c r="F1308" i="10"/>
  <c r="F2720" i="10"/>
  <c r="F2320" i="10"/>
  <c r="F608" i="10"/>
  <c r="F1808" i="10"/>
  <c r="F1020" i="10"/>
  <c r="F1482" i="10"/>
  <c r="F1420" i="10"/>
  <c r="F2608" i="10"/>
  <c r="F120" i="10"/>
  <c r="F2582" i="10"/>
  <c r="F482" i="10"/>
  <c r="F2682" i="10"/>
  <c r="F2108" i="10"/>
  <c r="F2508" i="10"/>
  <c r="F1708" i="10"/>
  <c r="F1108" i="10"/>
  <c r="F582" i="10"/>
  <c r="F620" i="10"/>
  <c r="F2220" i="10"/>
  <c r="F1520" i="10"/>
  <c r="F2282" i="10"/>
  <c r="F108" i="10"/>
  <c r="F1382" i="10"/>
  <c r="F720" i="10"/>
  <c r="F2208" i="10"/>
  <c r="F20" i="10"/>
  <c r="F1320" i="10"/>
  <c r="F2420" i="10"/>
  <c r="F2482" i="10"/>
  <c r="F808" i="10"/>
  <c r="F520" i="10"/>
  <c r="F908" i="10"/>
  <c r="F1820" i="10"/>
  <c r="F920" i="10"/>
  <c r="F2182" i="10"/>
  <c r="F2620" i="10"/>
  <c r="F208" i="10"/>
  <c r="F2708" i="10"/>
  <c r="F2008" i="10"/>
  <c r="F220" i="10"/>
  <c r="F1408" i="10"/>
  <c r="F8" i="10"/>
  <c r="F782" i="10"/>
  <c r="F1682" i="10"/>
  <c r="F320" i="10"/>
  <c r="F1920" i="10"/>
  <c r="F1608" i="10"/>
  <c r="F82" i="10"/>
  <c r="F2520" i="10"/>
  <c r="F2782" i="10"/>
  <c r="F1182" i="10"/>
  <c r="F1082" i="10"/>
  <c r="F308" i="10"/>
  <c r="F1508" i="10"/>
  <c r="F409" i="10"/>
  <c r="F282" i="10"/>
  <c r="K2406" i="10"/>
  <c r="I2406" i="10"/>
  <c r="K1580" i="10"/>
  <c r="I1580" i="10"/>
  <c r="K1506" i="10"/>
  <c r="I1506" i="10"/>
  <c r="K206" i="10"/>
  <c r="I206" i="10"/>
  <c r="K1418" i="10"/>
  <c r="I1418" i="10"/>
  <c r="K2780" i="10"/>
  <c r="I2780" i="10"/>
  <c r="D2407" i="10"/>
  <c r="J2407" i="10"/>
  <c r="C2407" i="10"/>
  <c r="D1219" i="10"/>
  <c r="J1219" i="10"/>
  <c r="C1219" i="10"/>
  <c r="J2019" i="10"/>
  <c r="D2019" i="10"/>
  <c r="C2019" i="10"/>
  <c r="J681" i="10"/>
  <c r="D681" i="10"/>
  <c r="C681" i="10"/>
  <c r="J707" i="10"/>
  <c r="D707" i="10"/>
  <c r="C707" i="10"/>
  <c r="K818" i="10"/>
  <c r="I818" i="10"/>
  <c r="K1218" i="10"/>
  <c r="I1218" i="10"/>
  <c r="K1118" i="10"/>
  <c r="I1118" i="10"/>
  <c r="K1306" i="10"/>
  <c r="I1306" i="10"/>
  <c r="K1518" i="10"/>
  <c r="I1518" i="10"/>
  <c r="D819" i="10"/>
  <c r="J819" i="10"/>
  <c r="C819" i="10"/>
  <c r="D1881" i="10"/>
  <c r="J1881" i="10"/>
  <c r="C1881" i="10"/>
  <c r="J1981" i="10"/>
  <c r="D1981" i="10"/>
  <c r="C1981" i="10"/>
  <c r="J981" i="10"/>
  <c r="D981" i="10"/>
  <c r="C981" i="10"/>
  <c r="J881" i="10"/>
  <c r="D881" i="10"/>
  <c r="C881" i="10"/>
  <c r="K2018" i="10"/>
  <c r="I2018" i="10"/>
  <c r="K2618" i="10"/>
  <c r="I2618" i="10"/>
  <c r="K1906" i="10"/>
  <c r="I1906" i="10"/>
  <c r="K880" i="10"/>
  <c r="I880" i="10"/>
  <c r="K2680" i="10"/>
  <c r="I2680" i="10"/>
  <c r="D1281" i="10"/>
  <c r="J1281" i="10"/>
  <c r="C1281" i="10"/>
  <c r="J1119" i="10"/>
  <c r="D1119" i="10"/>
  <c r="C1119" i="10"/>
  <c r="J2307" i="10"/>
  <c r="D2307" i="10"/>
  <c r="C2307" i="10"/>
  <c r="D1907" i="10"/>
  <c r="J1907" i="10"/>
  <c r="C1907" i="10"/>
  <c r="D1619" i="10"/>
  <c r="J1619" i="10"/>
  <c r="C1619" i="10"/>
  <c r="K2106" i="10"/>
  <c r="I2106" i="10"/>
  <c r="K1780" i="10"/>
  <c r="I1780" i="10"/>
  <c r="K18" i="10"/>
  <c r="I18" i="10"/>
  <c r="J181" i="10"/>
  <c r="D181" i="10"/>
  <c r="C181" i="10"/>
  <c r="J1781" i="10"/>
  <c r="D1781" i="10"/>
  <c r="C1781" i="10"/>
  <c r="J1007" i="10"/>
  <c r="D1007" i="10"/>
  <c r="C1007" i="10"/>
  <c r="J419" i="10"/>
  <c r="D419" i="10"/>
  <c r="C419" i="10"/>
  <c r="D2119" i="10"/>
  <c r="J2119" i="10"/>
  <c r="C2119" i="10"/>
  <c r="K2218" i="10"/>
  <c r="I2218" i="10"/>
  <c r="K2206" i="10"/>
  <c r="I2206" i="10"/>
  <c r="J1581" i="10"/>
  <c r="D1581" i="10"/>
  <c r="C1581" i="10"/>
  <c r="J2381" i="10"/>
  <c r="D2381" i="10"/>
  <c r="C2381" i="10"/>
  <c r="D507" i="10"/>
  <c r="J507" i="10"/>
  <c r="C507" i="10"/>
  <c r="D1719" i="10"/>
  <c r="J1719" i="10"/>
  <c r="C1719" i="10"/>
  <c r="J2081" i="10"/>
  <c r="D2081" i="10"/>
  <c r="C2081" i="10"/>
  <c r="K606" i="10"/>
  <c r="I606" i="10"/>
  <c r="K918" i="10"/>
  <c r="I918" i="10"/>
  <c r="K118" i="10"/>
  <c r="I118" i="10"/>
  <c r="K2718" i="10"/>
  <c r="I2718" i="10"/>
  <c r="K2118" i="10"/>
  <c r="I2118" i="10"/>
  <c r="J381" i="10"/>
  <c r="D381" i="10"/>
  <c r="C381" i="10"/>
  <c r="J1207" i="10"/>
  <c r="D1207" i="10"/>
  <c r="C1207" i="10"/>
  <c r="D1307" i="10"/>
  <c r="J1307" i="10"/>
  <c r="C1307" i="10"/>
  <c r="D2719" i="10"/>
  <c r="L2719" i="10" s="1" a="1"/>
  <c r="L2719" i="10" s="1"/>
  <c r="J2719" i="10"/>
  <c r="C2719" i="10"/>
  <c r="D2319" i="10"/>
  <c r="J2319" i="10"/>
  <c r="C2319" i="10"/>
  <c r="K2180" i="10"/>
  <c r="I2180" i="10"/>
  <c r="K1606" i="10"/>
  <c r="I1606" i="10"/>
  <c r="K806" i="10"/>
  <c r="I806" i="10"/>
  <c r="K680" i="10"/>
  <c r="I680" i="10"/>
  <c r="K1618" i="10"/>
  <c r="I1618" i="10"/>
  <c r="K2318" i="10"/>
  <c r="I2318" i="10"/>
  <c r="J607" i="10"/>
  <c r="D607" i="10"/>
  <c r="C607" i="10"/>
  <c r="J1807" i="10"/>
  <c r="D1807" i="10"/>
  <c r="C1807" i="10"/>
  <c r="D1019" i="10"/>
  <c r="J1019" i="10"/>
  <c r="C1019" i="10"/>
  <c r="J1481" i="10"/>
  <c r="D1481" i="10"/>
  <c r="C1481" i="10"/>
  <c r="J1419" i="10"/>
  <c r="D1419" i="10"/>
  <c r="C1419" i="10"/>
  <c r="K318" i="10"/>
  <c r="I318" i="10"/>
  <c r="K1180" i="10"/>
  <c r="I1180" i="10"/>
  <c r="K1818" i="10"/>
  <c r="I1818" i="10"/>
  <c r="K1280" i="10"/>
  <c r="I1280" i="10"/>
  <c r="K218" i="10"/>
  <c r="I218" i="10"/>
  <c r="K2580" i="10"/>
  <c r="I2580" i="10"/>
  <c r="I554" i="26"/>
  <c r="K1106" i="10"/>
  <c r="I1106" i="10"/>
  <c r="K706" i="10"/>
  <c r="I706" i="10"/>
  <c r="D2607" i="10"/>
  <c r="J2607" i="10"/>
  <c r="C2607" i="10"/>
  <c r="D119" i="10"/>
  <c r="J119" i="10"/>
  <c r="C119" i="10"/>
  <c r="D2581" i="10"/>
  <c r="L2581" i="10" s="1" a="1"/>
  <c r="L2581" i="10" s="1"/>
  <c r="J2581" i="10"/>
  <c r="C2581" i="10"/>
  <c r="D481" i="10"/>
  <c r="J481" i="10"/>
  <c r="C481" i="10"/>
  <c r="D2681" i="10"/>
  <c r="L2681" i="10" s="1" a="1"/>
  <c r="L2681" i="10" s="1"/>
  <c r="J2681" i="10"/>
  <c r="C2681" i="10"/>
  <c r="K1206" i="10"/>
  <c r="I1206" i="10"/>
  <c r="K2506" i="10"/>
  <c r="I2506" i="10"/>
  <c r="G554" i="26"/>
  <c r="K1480" i="10"/>
  <c r="I1480" i="10"/>
  <c r="K780" i="10"/>
  <c r="I780" i="10"/>
  <c r="D2107" i="10"/>
  <c r="J2107" i="10"/>
  <c r="C2107" i="10"/>
  <c r="D2507" i="10"/>
  <c r="J2507" i="10"/>
  <c r="C2507" i="10"/>
  <c r="J1707" i="10"/>
  <c r="D1707" i="10"/>
  <c r="C1707" i="10"/>
  <c r="D1107" i="10"/>
  <c r="J1107" i="10"/>
  <c r="C1107" i="10"/>
  <c r="J581" i="10"/>
  <c r="D581" i="10"/>
  <c r="C581" i="10"/>
  <c r="K1406" i="10"/>
  <c r="I1406" i="10"/>
  <c r="K306" i="10"/>
  <c r="I306" i="10"/>
  <c r="H554" i="26"/>
  <c r="K1718" i="10"/>
  <c r="I1718" i="10"/>
  <c r="K280" i="10"/>
  <c r="I280" i="10"/>
  <c r="J619" i="10"/>
  <c r="D619" i="10"/>
  <c r="C619" i="10"/>
  <c r="J2219" i="10"/>
  <c r="D2219" i="10"/>
  <c r="C2219" i="10"/>
  <c r="J1519" i="10"/>
  <c r="D1519" i="10"/>
  <c r="C1519" i="10"/>
  <c r="J2281" i="10"/>
  <c r="D2281" i="10"/>
  <c r="C2281" i="10"/>
  <c r="J107" i="10"/>
  <c r="D107" i="10"/>
  <c r="C107" i="10"/>
  <c r="K180" i="10"/>
  <c r="I180" i="10"/>
  <c r="K1918" i="10"/>
  <c r="I1918" i="10"/>
  <c r="K1880" i="10"/>
  <c r="I1880" i="10"/>
  <c r="K1006" i="10"/>
  <c r="I1006" i="10"/>
  <c r="K506" i="10"/>
  <c r="I506" i="10"/>
  <c r="K2280" i="10"/>
  <c r="I2280" i="10"/>
  <c r="K2080" i="10"/>
  <c r="I2080" i="10"/>
  <c r="K580" i="10"/>
  <c r="I580" i="10"/>
  <c r="J1381" i="10"/>
  <c r="D1381" i="10"/>
  <c r="C1381" i="10"/>
  <c r="J719" i="10"/>
  <c r="D719" i="10"/>
  <c r="C719" i="10"/>
  <c r="D2207" i="10"/>
  <c r="J2207" i="10"/>
  <c r="C2207" i="10"/>
  <c r="J19" i="10"/>
  <c r="D19" i="10"/>
  <c r="C19" i="10"/>
  <c r="J1319" i="10"/>
  <c r="D1319" i="10"/>
  <c r="C1319" i="10"/>
  <c r="K2606" i="10"/>
  <c r="I2606" i="10"/>
  <c r="K1018" i="10"/>
  <c r="I1018" i="10"/>
  <c r="K6" i="10"/>
  <c r="I6" i="10"/>
  <c r="K480" i="10"/>
  <c r="I480" i="10"/>
  <c r="K407" i="10"/>
  <c r="I407" i="10"/>
  <c r="K906" i="10"/>
  <c r="I906" i="10"/>
  <c r="J2419" i="10"/>
  <c r="D2419" i="10"/>
  <c r="C2419" i="10"/>
  <c r="D2481" i="10"/>
  <c r="J2481" i="10"/>
  <c r="C2481" i="10"/>
  <c r="J807" i="10"/>
  <c r="D807" i="10"/>
  <c r="C807" i="10"/>
  <c r="J519" i="10"/>
  <c r="D519" i="10"/>
  <c r="C519" i="10"/>
  <c r="J907" i="10"/>
  <c r="D907" i="10"/>
  <c r="C907" i="10"/>
  <c r="K1080" i="10"/>
  <c r="I1080" i="10"/>
  <c r="K2380" i="10"/>
  <c r="I2380" i="10"/>
  <c r="K1806" i="10"/>
  <c r="I1806" i="10"/>
  <c r="K1706" i="10"/>
  <c r="I1706" i="10"/>
  <c r="D1819" i="10"/>
  <c r="J1819" i="10"/>
  <c r="C1819" i="10"/>
  <c r="J919" i="10"/>
  <c r="D919" i="10"/>
  <c r="C919" i="10"/>
  <c r="D2181" i="10"/>
  <c r="J2181" i="10"/>
  <c r="C2181" i="10"/>
  <c r="J2619" i="10"/>
  <c r="D2619" i="10"/>
  <c r="L2619" i="10" s="1" a="1"/>
  <c r="L2619" i="10" s="1"/>
  <c r="C2619" i="10"/>
  <c r="J207" i="10"/>
  <c r="D207" i="10"/>
  <c r="C207" i="10"/>
  <c r="J2707" i="10"/>
  <c r="D2707" i="10"/>
  <c r="C2707" i="10"/>
  <c r="K2006" i="10"/>
  <c r="I2006" i="10"/>
  <c r="K1380" i="10"/>
  <c r="I1380" i="10"/>
  <c r="K718" i="10"/>
  <c r="I718" i="10"/>
  <c r="K2306" i="10"/>
  <c r="I2306" i="10"/>
  <c r="K106" i="10"/>
  <c r="I106" i="10"/>
  <c r="K1680" i="10"/>
  <c r="I1680" i="10"/>
  <c r="D2007" i="10"/>
  <c r="J2007" i="10"/>
  <c r="C2007" i="10"/>
  <c r="J219" i="10"/>
  <c r="D219" i="10"/>
  <c r="C219" i="10"/>
  <c r="J1407" i="10"/>
  <c r="D1407" i="10"/>
  <c r="C1407" i="10"/>
  <c r="J7" i="10"/>
  <c r="D7" i="10"/>
  <c r="C7" i="10"/>
  <c r="J781" i="10"/>
  <c r="D781" i="10"/>
  <c r="C781" i="10"/>
  <c r="J1681" i="10"/>
  <c r="D1681" i="10"/>
  <c r="C1681" i="10"/>
  <c r="K1980" i="10"/>
  <c r="I1980" i="10"/>
  <c r="K80" i="10"/>
  <c r="I80" i="10"/>
  <c r="K980" i="10"/>
  <c r="I980" i="10"/>
  <c r="K418" i="10"/>
  <c r="I418" i="10"/>
  <c r="K2518" i="10"/>
  <c r="I2518" i="10"/>
  <c r="K2706" i="10"/>
  <c r="I2706" i="10"/>
  <c r="D319" i="10"/>
  <c r="J319" i="10"/>
  <c r="C319" i="10"/>
  <c r="D1919" i="10"/>
  <c r="J1919" i="10"/>
  <c r="C1919" i="10"/>
  <c r="D1607" i="10"/>
  <c r="J1607" i="10"/>
  <c r="C1607" i="10"/>
  <c r="J81" i="10"/>
  <c r="D81" i="10"/>
  <c r="C81" i="10"/>
  <c r="J2519" i="10"/>
  <c r="D2519" i="10"/>
  <c r="L2519" i="10" s="1" a="1"/>
  <c r="L2519" i="10" s="1"/>
  <c r="C2519" i="10"/>
  <c r="J2781" i="10"/>
  <c r="D2781" i="10"/>
  <c r="L2781" i="10" s="1" a="1"/>
  <c r="L2781" i="10" s="1"/>
  <c r="C2781" i="10"/>
  <c r="K380" i="10"/>
  <c r="I380" i="10"/>
  <c r="K618" i="10"/>
  <c r="I618" i="10"/>
  <c r="K2418" i="10"/>
  <c r="I2418" i="10"/>
  <c r="K2480" i="10"/>
  <c r="I2480" i="10"/>
  <c r="K518" i="10"/>
  <c r="I518" i="10"/>
  <c r="K1318" i="10"/>
  <c r="I1318" i="10"/>
  <c r="D1181" i="10"/>
  <c r="J1181" i="10"/>
  <c r="C1181" i="10"/>
  <c r="J1081" i="10"/>
  <c r="D1081" i="10"/>
  <c r="C1081" i="10"/>
  <c r="D307" i="10"/>
  <c r="J307" i="10"/>
  <c r="C307" i="10"/>
  <c r="D1507" i="10"/>
  <c r="J1507" i="10"/>
  <c r="C1507" i="10"/>
  <c r="J408" i="10"/>
  <c r="D408" i="10"/>
  <c r="C408" i="10"/>
  <c r="D281" i="10"/>
  <c r="J281" i="10"/>
  <c r="C281" i="10"/>
  <c r="F2409" i="10" a="1"/>
  <c r="F1209" i="10" a="1"/>
  <c r="F1709" i="10" a="1"/>
  <c r="F521" i="10" a="1"/>
  <c r="F1609" i="10" a="1"/>
  <c r="F1221" i="10" a="1"/>
  <c r="F1309" i="10" a="1"/>
  <c r="F1109" i="10" a="1"/>
  <c r="F909" i="10" a="1"/>
  <c r="F83" i="10" a="1"/>
  <c r="F2021" i="10" a="1"/>
  <c r="F183" i="10" a="1"/>
  <c r="F2721" i="10" a="1"/>
  <c r="F583" i="10" a="1"/>
  <c r="F1821" i="10" a="1"/>
  <c r="F2521" i="10" a="1"/>
  <c r="F683" i="10" a="1"/>
  <c r="F1783" i="10" a="1"/>
  <c r="F2321" i="10" a="1"/>
  <c r="F621" i="10" a="1"/>
  <c r="F921" i="10" a="1"/>
  <c r="F2783" i="10" a="1"/>
  <c r="F709" i="10" a="1"/>
  <c r="F1009" i="10" a="1"/>
  <c r="F609" i="10" a="1"/>
  <c r="F2221" i="10" a="1"/>
  <c r="F2183" i="10" a="1"/>
  <c r="F1183" i="10" a="1"/>
  <c r="M104" i="10" a="1"/>
  <c r="F821" i="10" a="1"/>
  <c r="F421" i="10" a="1"/>
  <c r="F1809" i="10" a="1"/>
  <c r="F1521" i="10" a="1"/>
  <c r="F2621" i="10" a="1"/>
  <c r="F1083" i="10" a="1"/>
  <c r="F1883" i="10" a="1"/>
  <c r="F2121" i="10" a="1"/>
  <c r="F1021" i="10" a="1"/>
  <c r="F2283" i="10" a="1"/>
  <c r="F209" i="10" a="1"/>
  <c r="F309" i="10" a="1"/>
  <c r="F1983" i="10" a="1"/>
  <c r="F1483" i="10" a="1"/>
  <c r="F109" i="10" a="1"/>
  <c r="F2709" i="10" a="1"/>
  <c r="F1509" i="10" a="1"/>
  <c r="N6" i="10" a="1"/>
  <c r="F983" i="10" a="1"/>
  <c r="F1421" i="10" a="1"/>
  <c r="F1383" i="10" a="1"/>
  <c r="F2009" i="10" a="1"/>
  <c r="F410" i="10" a="1"/>
  <c r="N104" i="10" a="1"/>
  <c r="M6" i="10" a="1"/>
  <c r="F883" i="10" a="1"/>
  <c r="F1583" i="10" a="1"/>
  <c r="F2609" i="10" a="1"/>
  <c r="F721" i="10" a="1"/>
  <c r="F221" i="10" a="1"/>
  <c r="F283" i="10" a="1"/>
  <c r="L6" i="10" a="1"/>
  <c r="N106" i="10" a="1"/>
  <c r="F2383" i="10" a="1"/>
  <c r="F121" i="10" a="1"/>
  <c r="F2209" i="10" a="1"/>
  <c r="F1409" i="10" a="1"/>
  <c r="M106" i="10" a="1"/>
  <c r="F1283" i="10" a="1"/>
  <c r="F509" i="10" a="1"/>
  <c r="F2583" i="10" a="1"/>
  <c r="F21" i="10" a="1"/>
  <c r="F9" i="10" a="1"/>
  <c r="F1121" i="10" a="1"/>
  <c r="F1721" i="10" a="1"/>
  <c r="F483" i="10" a="1"/>
  <c r="F1321" i="10" a="1"/>
  <c r="F783" i="10" a="1"/>
  <c r="F2309" i="10" a="1"/>
  <c r="F2083" i="10" a="1"/>
  <c r="F2683" i="10" a="1"/>
  <c r="F2421" i="10" a="1"/>
  <c r="F1683" i="10" a="1"/>
  <c r="L106" i="10" a="1"/>
  <c r="F1909" i="10" a="1"/>
  <c r="F2109" i="10" a="1"/>
  <c r="F2483" i="10" a="1"/>
  <c r="F321" i="10" a="1"/>
  <c r="F1621" i="10" a="1"/>
  <c r="F383" i="10" a="1"/>
  <c r="F2509" i="10" a="1"/>
  <c r="F809" i="10" a="1"/>
  <c r="F1921" i="10" a="1"/>
  <c r="L104" i="10" a="1"/>
  <c r="N206" i="10" a="1"/>
  <c r="M206" i="10" a="1"/>
  <c r="M206" i="10" l="1"/>
  <c r="N206" i="10"/>
  <c r="L104" i="10"/>
  <c r="F1921" i="10"/>
  <c r="F809" i="10"/>
  <c r="F2509" i="10"/>
  <c r="F383" i="10"/>
  <c r="F1621" i="10"/>
  <c r="F321" i="10"/>
  <c r="F2483" i="10"/>
  <c r="F2109" i="10"/>
  <c r="F1909" i="10"/>
  <c r="L106" i="10"/>
  <c r="F1683" i="10"/>
  <c r="F2421" i="10"/>
  <c r="F2683" i="10"/>
  <c r="F2083" i="10"/>
  <c r="F2309" i="10"/>
  <c r="F783" i="10"/>
  <c r="F1321" i="10"/>
  <c r="F483" i="10"/>
  <c r="F1721" i="10"/>
  <c r="F1121" i="10"/>
  <c r="F9" i="10"/>
  <c r="F21" i="10"/>
  <c r="F2583" i="10"/>
  <c r="F509" i="10"/>
  <c r="F1283" i="10"/>
  <c r="M106" i="10"/>
  <c r="F1409" i="10"/>
  <c r="F2209" i="10"/>
  <c r="F121" i="10"/>
  <c r="F2383" i="10"/>
  <c r="N106" i="10"/>
  <c r="L6" i="10"/>
  <c r="F283" i="10"/>
  <c r="F221" i="10"/>
  <c r="F721" i="10"/>
  <c r="F2609" i="10"/>
  <c r="F1583" i="10"/>
  <c r="F883" i="10"/>
  <c r="M6" i="10"/>
  <c r="N104" i="10"/>
  <c r="F410" i="10"/>
  <c r="F2009" i="10"/>
  <c r="F1383" i="10"/>
  <c r="F1421" i="10"/>
  <c r="F983" i="10"/>
  <c r="N6" i="10"/>
  <c r="F1509" i="10"/>
  <c r="F2709" i="10"/>
  <c r="F109" i="10"/>
  <c r="F1483" i="10"/>
  <c r="F1983" i="10"/>
  <c r="F309" i="10"/>
  <c r="F209" i="10"/>
  <c r="F2283" i="10"/>
  <c r="F1021" i="10"/>
  <c r="F2121" i="10"/>
  <c r="F1883" i="10"/>
  <c r="F1083" i="10"/>
  <c r="F2621" i="10"/>
  <c r="F1521" i="10"/>
  <c r="F1809" i="10"/>
  <c r="F421" i="10"/>
  <c r="F821" i="10"/>
  <c r="M104" i="10"/>
  <c r="F1183" i="10"/>
  <c r="F2183" i="10"/>
  <c r="F2221" i="10"/>
  <c r="F609" i="10"/>
  <c r="F1009" i="10"/>
  <c r="F709" i="10"/>
  <c r="F2783" i="10"/>
  <c r="F921" i="10"/>
  <c r="F621" i="10"/>
  <c r="F2321" i="10"/>
  <c r="F1783" i="10"/>
  <c r="F683" i="10"/>
  <c r="F2521" i="10"/>
  <c r="F1821" i="10"/>
  <c r="F583" i="10"/>
  <c r="F2721" i="10"/>
  <c r="F183" i="10"/>
  <c r="F2021" i="10"/>
  <c r="F83" i="10"/>
  <c r="F909" i="10"/>
  <c r="F1109" i="10"/>
  <c r="F1309" i="10"/>
  <c r="F1221" i="10"/>
  <c r="F1609" i="10"/>
  <c r="F521" i="10"/>
  <c r="F1709" i="10"/>
  <c r="F1209" i="10"/>
  <c r="F2409" i="10"/>
  <c r="K408" i="10"/>
  <c r="I408" i="10"/>
  <c r="K1919" i="10"/>
  <c r="I1919" i="10"/>
  <c r="K2419" i="10"/>
  <c r="I2419" i="10"/>
  <c r="K2219" i="10"/>
  <c r="I2219" i="10"/>
  <c r="K2107" i="10"/>
  <c r="I2107" i="10"/>
  <c r="K181" i="10"/>
  <c r="I181" i="10"/>
  <c r="J1920" i="10"/>
  <c r="D1920" i="10"/>
  <c r="C1920" i="10"/>
  <c r="J808" i="10"/>
  <c r="D808" i="10"/>
  <c r="C808" i="10"/>
  <c r="J2508" i="10"/>
  <c r="D2508" i="10"/>
  <c r="C2508" i="10"/>
  <c r="D382" i="10"/>
  <c r="J382" i="10"/>
  <c r="C382" i="10"/>
  <c r="D1620" i="10"/>
  <c r="J1620" i="10"/>
  <c r="C1620" i="10"/>
  <c r="K1507" i="10"/>
  <c r="I1507" i="10"/>
  <c r="K2007" i="10"/>
  <c r="I2007" i="10"/>
  <c r="G555" i="26"/>
  <c r="K481" i="10"/>
  <c r="I481" i="10"/>
  <c r="K1019" i="10"/>
  <c r="I1019" i="10"/>
  <c r="K2081" i="10"/>
  <c r="I2081" i="10"/>
  <c r="K2407" i="10"/>
  <c r="I2407" i="10"/>
  <c r="J320" i="10"/>
  <c r="D320" i="10"/>
  <c r="C320" i="10"/>
  <c r="J2482" i="10"/>
  <c r="D2482" i="10"/>
  <c r="C2482" i="10"/>
  <c r="D2108" i="10"/>
  <c r="J2108" i="10"/>
  <c r="C2108" i="10"/>
  <c r="J1908" i="10"/>
  <c r="D1908" i="10"/>
  <c r="C1908" i="10"/>
  <c r="K1681" i="10"/>
  <c r="I1681" i="10"/>
  <c r="K2619" i="10"/>
  <c r="I2619" i="10"/>
  <c r="K19" i="10"/>
  <c r="I19" i="10"/>
  <c r="K2719" i="10"/>
  <c r="I2719" i="10"/>
  <c r="K1281" i="10"/>
  <c r="I1281" i="10"/>
  <c r="K981" i="10"/>
  <c r="I981" i="10"/>
  <c r="J1682" i="10"/>
  <c r="D1682" i="10"/>
  <c r="C1682" i="10"/>
  <c r="J2420" i="10"/>
  <c r="D2420" i="10"/>
  <c r="C2420" i="10"/>
  <c r="D2682" i="10"/>
  <c r="L2682" i="10" s="1" a="1"/>
  <c r="L2682" i="10" s="1"/>
  <c r="J2682" i="10"/>
  <c r="C2682" i="10"/>
  <c r="D2082" i="10"/>
  <c r="J2082" i="10"/>
  <c r="C2082" i="10"/>
  <c r="D2308" i="10"/>
  <c r="J2308" i="10"/>
  <c r="C2308" i="10"/>
  <c r="K319" i="10"/>
  <c r="I319" i="10"/>
  <c r="K619" i="10"/>
  <c r="I619" i="10"/>
  <c r="J782" i="10"/>
  <c r="D782" i="10"/>
  <c r="C782" i="10"/>
  <c r="D1320" i="10"/>
  <c r="J1320" i="10"/>
  <c r="C1320" i="10"/>
  <c r="J482" i="10"/>
  <c r="D482" i="10"/>
  <c r="C482" i="10"/>
  <c r="D1720" i="10"/>
  <c r="J1720" i="10"/>
  <c r="C1720" i="10"/>
  <c r="D1120" i="10"/>
  <c r="J1120" i="10"/>
  <c r="C1120" i="10"/>
  <c r="K307" i="10"/>
  <c r="I307" i="10"/>
  <c r="K2781" i="10"/>
  <c r="I2781" i="10"/>
  <c r="K907" i="10"/>
  <c r="I907" i="10"/>
  <c r="K581" i="10"/>
  <c r="I581" i="10"/>
  <c r="K2581" i="10"/>
  <c r="I2581" i="10"/>
  <c r="K1807" i="10"/>
  <c r="I1807" i="10"/>
  <c r="K1719" i="10"/>
  <c r="I1719" i="10"/>
  <c r="K2119" i="10"/>
  <c r="I2119" i="10"/>
  <c r="J8" i="10"/>
  <c r="D8" i="10"/>
  <c r="C8" i="10"/>
  <c r="D20" i="10"/>
  <c r="J20" i="10"/>
  <c r="C20" i="10"/>
  <c r="J2582" i="10"/>
  <c r="D2582" i="10"/>
  <c r="L2582" i="10" s="1" a="1"/>
  <c r="L2582" i="10" s="1"/>
  <c r="C2582" i="10"/>
  <c r="D508" i="10"/>
  <c r="J508" i="10"/>
  <c r="C508" i="10"/>
  <c r="J1282" i="10"/>
  <c r="D1282" i="10"/>
  <c r="C1282" i="10"/>
  <c r="K1181" i="10"/>
  <c r="I1181" i="10"/>
  <c r="K781" i="10"/>
  <c r="I781" i="10"/>
  <c r="K2181" i="10"/>
  <c r="I2181" i="10"/>
  <c r="K2207" i="10"/>
  <c r="I2207" i="10"/>
  <c r="K1307" i="10"/>
  <c r="I1307" i="10"/>
  <c r="K1981" i="10"/>
  <c r="I1981" i="10"/>
  <c r="K707" i="10"/>
  <c r="I707" i="10"/>
  <c r="D1408" i="10"/>
  <c r="J1408" i="10"/>
  <c r="C1408" i="10"/>
  <c r="D2208" i="10"/>
  <c r="J2208" i="10"/>
  <c r="C2208" i="10"/>
  <c r="D120" i="10"/>
  <c r="J120" i="10"/>
  <c r="C120" i="10"/>
  <c r="D2382" i="10"/>
  <c r="J2382" i="10"/>
  <c r="C2382" i="10"/>
  <c r="K1619" i="10"/>
  <c r="I1619" i="10"/>
  <c r="J282" i="10"/>
  <c r="D282" i="10"/>
  <c r="C282" i="10"/>
  <c r="J220" i="10"/>
  <c r="D220" i="10"/>
  <c r="C220" i="10"/>
  <c r="J720" i="10"/>
  <c r="D720" i="10"/>
  <c r="C720" i="10"/>
  <c r="J2608" i="10"/>
  <c r="D2608" i="10"/>
  <c r="C2608" i="10"/>
  <c r="D1582" i="10"/>
  <c r="J1582" i="10"/>
  <c r="C1582" i="10"/>
  <c r="J882" i="10"/>
  <c r="D882" i="10"/>
  <c r="C882" i="10"/>
  <c r="K1081" i="10"/>
  <c r="I1081" i="10"/>
  <c r="K2519" i="10"/>
  <c r="I2519" i="10"/>
  <c r="K519" i="10"/>
  <c r="I519" i="10"/>
  <c r="K107" i="10"/>
  <c r="I107" i="10"/>
  <c r="K1107" i="10"/>
  <c r="I1107" i="10"/>
  <c r="K119" i="10"/>
  <c r="I119" i="10"/>
  <c r="K607" i="10"/>
  <c r="I607" i="10"/>
  <c r="K507" i="10"/>
  <c r="I507" i="10"/>
  <c r="K419" i="10"/>
  <c r="I419" i="10"/>
  <c r="J409" i="10"/>
  <c r="D409" i="10"/>
  <c r="C409" i="10"/>
  <c r="J2008" i="10"/>
  <c r="D2008" i="10"/>
  <c r="C2008" i="10"/>
  <c r="J1382" i="10"/>
  <c r="D1382" i="10"/>
  <c r="C1382" i="10"/>
  <c r="J1420" i="10"/>
  <c r="D1420" i="10"/>
  <c r="C1420" i="10"/>
  <c r="J982" i="10"/>
  <c r="D982" i="10"/>
  <c r="C982" i="10"/>
  <c r="K7" i="10"/>
  <c r="I7" i="10"/>
  <c r="K919" i="10"/>
  <c r="I919" i="10"/>
  <c r="K719" i="10"/>
  <c r="I719" i="10"/>
  <c r="I555" i="26"/>
  <c r="K1207" i="10"/>
  <c r="I1207" i="10"/>
  <c r="K1881" i="10"/>
  <c r="I1881" i="10"/>
  <c r="K681" i="10"/>
  <c r="I681" i="10"/>
  <c r="J1508" i="10"/>
  <c r="D1508" i="10"/>
  <c r="C1508" i="10"/>
  <c r="J2708" i="10"/>
  <c r="D2708" i="10"/>
  <c r="C2708" i="10"/>
  <c r="J108" i="10"/>
  <c r="D108" i="10"/>
  <c r="C108" i="10"/>
  <c r="D1482" i="10"/>
  <c r="J1482" i="10"/>
  <c r="C1482" i="10"/>
  <c r="J1982" i="10"/>
  <c r="D1982" i="10"/>
  <c r="C1982" i="10"/>
  <c r="K1907" i="10"/>
  <c r="I1907" i="10"/>
  <c r="J308" i="10"/>
  <c r="D308" i="10"/>
  <c r="C308" i="10"/>
  <c r="D208" i="10"/>
  <c r="J208" i="10"/>
  <c r="C208" i="10"/>
  <c r="J2282" i="10"/>
  <c r="D2282" i="10"/>
  <c r="C2282" i="10"/>
  <c r="D1020" i="10"/>
  <c r="J1020" i="10"/>
  <c r="C1020" i="10"/>
  <c r="J2120" i="10"/>
  <c r="D2120" i="10"/>
  <c r="C2120" i="10"/>
  <c r="J1882" i="10"/>
  <c r="D1882" i="10"/>
  <c r="C1882" i="10"/>
  <c r="K81" i="10"/>
  <c r="I81" i="10"/>
  <c r="K807" i="10"/>
  <c r="I807" i="10"/>
  <c r="K2281" i="10"/>
  <c r="I2281" i="10"/>
  <c r="K1707" i="10"/>
  <c r="I1707" i="10"/>
  <c r="K2607" i="10"/>
  <c r="I2607" i="10"/>
  <c r="K2381" i="10"/>
  <c r="I2381" i="10"/>
  <c r="K1007" i="10"/>
  <c r="I1007" i="10"/>
  <c r="J1082" i="10"/>
  <c r="D1082" i="10"/>
  <c r="C1082" i="10"/>
  <c r="J2620" i="10"/>
  <c r="D2620" i="10"/>
  <c r="L2620" i="10" s="1" a="1"/>
  <c r="L2620" i="10" s="1"/>
  <c r="C2620" i="10"/>
  <c r="D1520" i="10"/>
  <c r="J1520" i="10"/>
  <c r="C1520" i="10"/>
  <c r="D1808" i="10"/>
  <c r="J1808" i="10"/>
  <c r="C1808" i="10"/>
  <c r="D420" i="10"/>
  <c r="J420" i="10"/>
  <c r="C420" i="10"/>
  <c r="J820" i="10"/>
  <c r="D820" i="10"/>
  <c r="C820" i="10"/>
  <c r="K281" i="10"/>
  <c r="I281" i="10"/>
  <c r="K1407" i="10"/>
  <c r="I1407" i="10"/>
  <c r="K1819" i="10"/>
  <c r="I1819" i="10"/>
  <c r="K1381" i="10"/>
  <c r="I1381" i="10"/>
  <c r="K1419" i="10"/>
  <c r="I1419" i="10"/>
  <c r="K381" i="10"/>
  <c r="I381" i="10"/>
  <c r="K819" i="10"/>
  <c r="I819" i="10"/>
  <c r="K2019" i="10"/>
  <c r="I2019" i="10"/>
  <c r="D1182" i="10"/>
  <c r="J1182" i="10"/>
  <c r="C1182" i="10"/>
  <c r="J2182" i="10"/>
  <c r="D2182" i="10"/>
  <c r="C2182" i="10"/>
  <c r="D2220" i="10"/>
  <c r="J2220" i="10"/>
  <c r="C2220" i="10"/>
  <c r="D608" i="10"/>
  <c r="J608" i="10"/>
  <c r="C608" i="10"/>
  <c r="J1008" i="10"/>
  <c r="D1008" i="10"/>
  <c r="C1008" i="10"/>
  <c r="D708" i="10"/>
  <c r="J708" i="10"/>
  <c r="C708" i="10"/>
  <c r="K2707" i="10"/>
  <c r="I2707" i="10"/>
  <c r="H555" i="26"/>
  <c r="K2307" i="10"/>
  <c r="I2307" i="10"/>
  <c r="D2782" i="10"/>
  <c r="L2782" i="10" s="1" a="1"/>
  <c r="L2782" i="10" s="1"/>
  <c r="J2782" i="10"/>
  <c r="C2782" i="10"/>
  <c r="D920" i="10"/>
  <c r="J920" i="10"/>
  <c r="C920" i="10"/>
  <c r="D620" i="10"/>
  <c r="J620" i="10"/>
  <c r="C620" i="10"/>
  <c r="J2320" i="10"/>
  <c r="D2320" i="10"/>
  <c r="C2320" i="10"/>
  <c r="J1782" i="10"/>
  <c r="D1782" i="10"/>
  <c r="C1782" i="10"/>
  <c r="D682" i="10"/>
  <c r="J682" i="10"/>
  <c r="C682" i="10"/>
  <c r="K1607" i="10"/>
  <c r="I1607" i="10"/>
  <c r="K2481" i="10"/>
  <c r="I2481" i="10"/>
  <c r="K1519" i="10"/>
  <c r="I1519" i="10"/>
  <c r="K2507" i="10"/>
  <c r="I2507" i="10"/>
  <c r="K1581" i="10"/>
  <c r="I1581" i="10"/>
  <c r="K1781" i="10"/>
  <c r="I1781" i="10"/>
  <c r="J2520" i="10"/>
  <c r="D2520" i="10"/>
  <c r="L2520" i="10" s="1" a="1"/>
  <c r="L2520" i="10" s="1"/>
  <c r="C2520" i="10"/>
  <c r="D1820" i="10"/>
  <c r="J1820" i="10"/>
  <c r="C1820" i="10"/>
  <c r="D582" i="10"/>
  <c r="J582" i="10"/>
  <c r="C582" i="10"/>
  <c r="J2720" i="10"/>
  <c r="D2720" i="10"/>
  <c r="L2720" i="10" s="1" a="1"/>
  <c r="L2720" i="10" s="1"/>
  <c r="C2720" i="10"/>
  <c r="D182" i="10"/>
  <c r="J182" i="10"/>
  <c r="C182" i="10"/>
  <c r="D2020" i="10"/>
  <c r="J2020" i="10"/>
  <c r="C2020" i="10"/>
  <c r="K219" i="10"/>
  <c r="I219" i="10"/>
  <c r="K2681" i="10"/>
  <c r="I2681" i="10"/>
  <c r="K1481" i="10"/>
  <c r="I1481" i="10"/>
  <c r="K1219" i="10"/>
  <c r="I1219" i="10"/>
  <c r="J82" i="10"/>
  <c r="D82" i="10"/>
  <c r="C82" i="10"/>
  <c r="D908" i="10"/>
  <c r="J908" i="10"/>
  <c r="C908" i="10"/>
  <c r="J1108" i="10"/>
  <c r="D1108" i="10"/>
  <c r="C1108" i="10"/>
  <c r="D1308" i="10"/>
  <c r="J1308" i="10"/>
  <c r="C1308" i="10"/>
  <c r="J1220" i="10"/>
  <c r="D1220" i="10"/>
  <c r="C1220" i="10"/>
  <c r="K207" i="10"/>
  <c r="I207" i="10"/>
  <c r="K1319" i="10"/>
  <c r="I1319" i="10"/>
  <c r="K2319" i="10"/>
  <c r="I2319" i="10"/>
  <c r="K1119" i="10"/>
  <c r="I1119" i="10"/>
  <c r="K881" i="10"/>
  <c r="I881" i="10"/>
  <c r="D1608" i="10"/>
  <c r="J1608" i="10"/>
  <c r="C1608" i="10"/>
  <c r="D520" i="10"/>
  <c r="J520" i="10"/>
  <c r="C520" i="10"/>
  <c r="J1708" i="10"/>
  <c r="D1708" i="10"/>
  <c r="C1708" i="10"/>
  <c r="J1208" i="10"/>
  <c r="D1208" i="10"/>
  <c r="C1208" i="10"/>
  <c r="J2408" i="10"/>
  <c r="D2408" i="10"/>
  <c r="C2408" i="10"/>
  <c r="F2084" i="10" a="1"/>
  <c r="F2384" i="10" a="1"/>
  <c r="F422" i="10" a="1"/>
  <c r="F1822" i="10" a="1"/>
  <c r="N204" i="10" a="1"/>
  <c r="N7" i="10" a="1"/>
  <c r="F2310" i="10" a="1"/>
  <c r="F1510" i="10" a="1"/>
  <c r="F822" i="10" a="1"/>
  <c r="F584" i="10" a="1"/>
  <c r="N205" i="10" a="1"/>
  <c r="L7" i="10" a="1"/>
  <c r="F784" i="10" a="1"/>
  <c r="F2710" i="10" a="1"/>
  <c r="F2722" i="10" a="1"/>
  <c r="L204" i="10" a="1"/>
  <c r="M7" i="10" a="1"/>
  <c r="F1922" i="10" a="1"/>
  <c r="F1322" i="10" a="1"/>
  <c r="F284" i="10" a="1"/>
  <c r="F110" i="10" a="1"/>
  <c r="F1184" i="10" a="1"/>
  <c r="F184" i="10" a="1"/>
  <c r="L205" i="10" a="1"/>
  <c r="F810" i="10" a="1"/>
  <c r="F484" i="10" a="1"/>
  <c r="F222" i="10" a="1"/>
  <c r="F1484" i="10" a="1"/>
  <c r="F2184" i="10" a="1"/>
  <c r="F2022" i="10" a="1"/>
  <c r="N307" i="10" a="1"/>
  <c r="F2510" i="10" a="1"/>
  <c r="F1722" i="10" a="1"/>
  <c r="F722" i="10" a="1"/>
  <c r="F1984" i="10" a="1"/>
  <c r="F2222" i="10" a="1"/>
  <c r="F84" i="10" a="1"/>
  <c r="L206" i="10" a="1"/>
  <c r="F384" i="10" a="1"/>
  <c r="F1122" i="10" a="1"/>
  <c r="F2610" i="10" a="1"/>
  <c r="F310" i="10" a="1"/>
  <c r="F610" i="10" a="1"/>
  <c r="F910" i="10" a="1"/>
  <c r="L307" i="10" a="1"/>
  <c r="F1622" i="10" a="1"/>
  <c r="F10" i="10" a="1"/>
  <c r="F1584" i="10" a="1"/>
  <c r="F210" i="10" a="1"/>
  <c r="F1010" i="10" a="1"/>
  <c r="F1110" i="10" a="1"/>
  <c r="M204" i="10" a="1"/>
  <c r="F322" i="10" a="1"/>
  <c r="F22" i="10" a="1"/>
  <c r="F884" i="10" a="1"/>
  <c r="F2284" i="10" a="1"/>
  <c r="F710" i="10" a="1"/>
  <c r="F1310" i="10" a="1"/>
  <c r="M205" i="10" a="1"/>
  <c r="F2484" i="10" a="1"/>
  <c r="F2584" i="10" a="1"/>
  <c r="F1022" i="10" a="1"/>
  <c r="F2784" i="10" a="1"/>
  <c r="F1222" i="10" a="1"/>
  <c r="F2110" i="10" a="1"/>
  <c r="F510" i="10" a="1"/>
  <c r="F2122" i="10" a="1"/>
  <c r="F922" i="10" a="1"/>
  <c r="F1610" i="10" a="1"/>
  <c r="F1910" i="10" a="1"/>
  <c r="F1284" i="10" a="1"/>
  <c r="F411" i="10" a="1"/>
  <c r="F1884" i="10" a="1"/>
  <c r="F622" i="10" a="1"/>
  <c r="F522" i="10" a="1"/>
  <c r="F2010" i="10" a="1"/>
  <c r="F1084" i="10" a="1"/>
  <c r="F2322" i="10" a="1"/>
  <c r="F1710" i="10" a="1"/>
  <c r="N107" i="10" a="1"/>
  <c r="F1684" i="10" a="1"/>
  <c r="F1410" i="10" a="1"/>
  <c r="F1384" i="10" a="1"/>
  <c r="F2622" i="10" a="1"/>
  <c r="F1784" i="10" a="1"/>
  <c r="F1210" i="10" a="1"/>
  <c r="M207" i="10" a="1"/>
  <c r="L107" i="10" a="1"/>
  <c r="F2422" i="10" a="1"/>
  <c r="F2210" i="10" a="1"/>
  <c r="F1422" i="10" a="1"/>
  <c r="F1522" i="10" a="1"/>
  <c r="F684" i="10" a="1"/>
  <c r="F2410" i="10" a="1"/>
  <c r="L207" i="10" a="1"/>
  <c r="M107" i="10" a="1"/>
  <c r="F2684" i="10" a="1"/>
  <c r="F122" i="10" a="1"/>
  <c r="F984" i="10" a="1"/>
  <c r="F1810" i="10" a="1"/>
  <c r="F2522" i="10" a="1"/>
  <c r="N207" i="10" a="1"/>
  <c r="N207" i="10" l="1"/>
  <c r="F2522" i="10"/>
  <c r="F1810" i="10"/>
  <c r="F984" i="10"/>
  <c r="F122" i="10"/>
  <c r="F2684" i="10"/>
  <c r="M107" i="10"/>
  <c r="L207" i="10"/>
  <c r="F2410" i="10"/>
  <c r="F684" i="10"/>
  <c r="F1522" i="10"/>
  <c r="F1422" i="10"/>
  <c r="F2210" i="10"/>
  <c r="F2422" i="10"/>
  <c r="L107" i="10"/>
  <c r="M207" i="10"/>
  <c r="F1210" i="10"/>
  <c r="F1784" i="10"/>
  <c r="F2622" i="10"/>
  <c r="F1384" i="10"/>
  <c r="F1410" i="10"/>
  <c r="F1684" i="10"/>
  <c r="N107" i="10"/>
  <c r="F1710" i="10"/>
  <c r="F2322" i="10"/>
  <c r="F1084" i="10"/>
  <c r="F2010" i="10"/>
  <c r="F522" i="10"/>
  <c r="F622" i="10"/>
  <c r="F1884" i="10"/>
  <c r="F411" i="10"/>
  <c r="F1284" i="10"/>
  <c r="F1910" i="10"/>
  <c r="F1610" i="10"/>
  <c r="F922" i="10"/>
  <c r="F2122" i="10"/>
  <c r="F510" i="10"/>
  <c r="F2110" i="10"/>
  <c r="F1222" i="10"/>
  <c r="F2784" i="10"/>
  <c r="F1022" i="10"/>
  <c r="F2584" i="10"/>
  <c r="F2484" i="10"/>
  <c r="M205" i="10"/>
  <c r="F1310" i="10"/>
  <c r="F710" i="10"/>
  <c r="F2284" i="10"/>
  <c r="F884" i="10"/>
  <c r="F22" i="10"/>
  <c r="F322" i="10"/>
  <c r="M204" i="10"/>
  <c r="F1110" i="10"/>
  <c r="F1010" i="10"/>
  <c r="F210" i="10"/>
  <c r="F1584" i="10"/>
  <c r="F10" i="10"/>
  <c r="F1622" i="10"/>
  <c r="L307" i="10"/>
  <c r="F910" i="10"/>
  <c r="F610" i="10"/>
  <c r="F310" i="10"/>
  <c r="F2610" i="10"/>
  <c r="F1122" i="10"/>
  <c r="F384" i="10"/>
  <c r="L206" i="10"/>
  <c r="F84" i="10"/>
  <c r="F2222" i="10"/>
  <c r="F1984" i="10"/>
  <c r="F722" i="10"/>
  <c r="F1722" i="10"/>
  <c r="F2510" i="10"/>
  <c r="N307" i="10"/>
  <c r="F2022" i="10"/>
  <c r="F2184" i="10"/>
  <c r="F1484" i="10"/>
  <c r="F222" i="10"/>
  <c r="F484" i="10"/>
  <c r="F810" i="10"/>
  <c r="L205" i="10"/>
  <c r="F184" i="10"/>
  <c r="F1184" i="10"/>
  <c r="F110" i="10"/>
  <c r="F284" i="10"/>
  <c r="F1322" i="10"/>
  <c r="F1922" i="10"/>
  <c r="M7" i="10"/>
  <c r="L204" i="10"/>
  <c r="F2722" i="10"/>
  <c r="F2710" i="10"/>
  <c r="F784" i="10"/>
  <c r="L7" i="10"/>
  <c r="N205" i="10"/>
  <c r="F584" i="10"/>
  <c r="F822" i="10"/>
  <c r="F1510" i="10"/>
  <c r="F2310" i="10"/>
  <c r="N7" i="10"/>
  <c r="N204" i="10"/>
  <c r="F1822" i="10"/>
  <c r="F422" i="10"/>
  <c r="F2384" i="10"/>
  <c r="F2084" i="10"/>
  <c r="K1208" i="10"/>
  <c r="I1208" i="10"/>
  <c r="K82" i="10"/>
  <c r="I82" i="10"/>
  <c r="K620" i="10"/>
  <c r="I620" i="10"/>
  <c r="K2182" i="10"/>
  <c r="I2182" i="10"/>
  <c r="K420" i="10"/>
  <c r="I420" i="10"/>
  <c r="K1982" i="10"/>
  <c r="I1982" i="10"/>
  <c r="I556" i="26"/>
  <c r="D2521" i="10"/>
  <c r="L2521" i="10" s="1" a="1"/>
  <c r="L2521" i="10" s="1"/>
  <c r="J2521" i="10"/>
  <c r="C2521" i="10"/>
  <c r="D1809" i="10"/>
  <c r="J1809" i="10"/>
  <c r="C1809" i="10"/>
  <c r="D983" i="10"/>
  <c r="J983" i="10"/>
  <c r="C983" i="10"/>
  <c r="D121" i="10"/>
  <c r="J121" i="10"/>
  <c r="C121" i="10"/>
  <c r="J2683" i="10"/>
  <c r="D2683" i="10"/>
  <c r="L2683" i="10" s="1" a="1"/>
  <c r="L2683" i="10" s="1"/>
  <c r="C2683" i="10"/>
  <c r="K1108" i="10"/>
  <c r="I1108" i="10"/>
  <c r="K308" i="10"/>
  <c r="I308" i="10"/>
  <c r="K1420" i="10"/>
  <c r="I1420" i="10"/>
  <c r="K2582" i="10"/>
  <c r="I2582" i="10"/>
  <c r="K2508" i="10"/>
  <c r="I2508" i="10"/>
  <c r="D2409" i="10"/>
  <c r="J2409" i="10"/>
  <c r="C2409" i="10"/>
  <c r="J683" i="10"/>
  <c r="D683" i="10"/>
  <c r="C683" i="10"/>
  <c r="J1521" i="10"/>
  <c r="D1521" i="10"/>
  <c r="C1521" i="10"/>
  <c r="D1421" i="10"/>
  <c r="J1421" i="10"/>
  <c r="C1421" i="10"/>
  <c r="D2209" i="10"/>
  <c r="J2209" i="10"/>
  <c r="C2209" i="10"/>
  <c r="D2421" i="10"/>
  <c r="J2421" i="10"/>
  <c r="C2421" i="10"/>
  <c r="K1708" i="10"/>
  <c r="I1708" i="10"/>
  <c r="K1882" i="10"/>
  <c r="I1882" i="10"/>
  <c r="K1582" i="10"/>
  <c r="I1582" i="10"/>
  <c r="K1120" i="10"/>
  <c r="I1120" i="10"/>
  <c r="K2682" i="10"/>
  <c r="I2682" i="10"/>
  <c r="K1908" i="10"/>
  <c r="I1908" i="10"/>
  <c r="J1209" i="10"/>
  <c r="D1209" i="10"/>
  <c r="C1209" i="10"/>
  <c r="J1783" i="10"/>
  <c r="D1783" i="10"/>
  <c r="C1783" i="10"/>
  <c r="D2621" i="10"/>
  <c r="L2621" i="10" s="1" a="1"/>
  <c r="L2621" i="10" s="1"/>
  <c r="J2621" i="10"/>
  <c r="C2621" i="10"/>
  <c r="J1383" i="10"/>
  <c r="D1383" i="10"/>
  <c r="C1383" i="10"/>
  <c r="J1409" i="10"/>
  <c r="D1409" i="10"/>
  <c r="C1409" i="10"/>
  <c r="J1683" i="10"/>
  <c r="D1683" i="10"/>
  <c r="C1683" i="10"/>
  <c r="K920" i="10"/>
  <c r="I920" i="10"/>
  <c r="K1182" i="10"/>
  <c r="I1182" i="10"/>
  <c r="K1808" i="10"/>
  <c r="I1808" i="10"/>
  <c r="K1482" i="10"/>
  <c r="I1482" i="10"/>
  <c r="K2382" i="10"/>
  <c r="I2382" i="10"/>
  <c r="J1709" i="10"/>
  <c r="D1709" i="10"/>
  <c r="C1709" i="10"/>
  <c r="J2321" i="10"/>
  <c r="D2321" i="10"/>
  <c r="C2321" i="10"/>
  <c r="J1083" i="10"/>
  <c r="D1083" i="10"/>
  <c r="C1083" i="10"/>
  <c r="J2009" i="10"/>
  <c r="D2009" i="10"/>
  <c r="C2009" i="10"/>
  <c r="K582" i="10"/>
  <c r="I582" i="10"/>
  <c r="K1820" i="10"/>
  <c r="I1820" i="10"/>
  <c r="K708" i="10"/>
  <c r="I708" i="10"/>
  <c r="K1382" i="10"/>
  <c r="I1382" i="10"/>
  <c r="K20" i="10"/>
  <c r="I20" i="10"/>
  <c r="K808" i="10"/>
  <c r="I808" i="10"/>
  <c r="J521" i="10"/>
  <c r="D521" i="10"/>
  <c r="C521" i="10"/>
  <c r="J621" i="10"/>
  <c r="D621" i="10"/>
  <c r="C621" i="10"/>
  <c r="D1883" i="10"/>
  <c r="J1883" i="10"/>
  <c r="C1883" i="10"/>
  <c r="D410" i="10"/>
  <c r="J410" i="10"/>
  <c r="C410" i="10"/>
  <c r="D1283" i="10"/>
  <c r="J1283" i="10"/>
  <c r="C1283" i="10"/>
  <c r="D1909" i="10"/>
  <c r="J1909" i="10"/>
  <c r="C1909" i="10"/>
  <c r="K2120" i="10"/>
  <c r="I2120" i="10"/>
  <c r="K2608" i="10"/>
  <c r="I2608" i="10"/>
  <c r="K1720" i="10"/>
  <c r="I1720" i="10"/>
  <c r="K2420" i="10"/>
  <c r="I2420" i="10"/>
  <c r="K2108" i="10"/>
  <c r="I2108" i="10"/>
  <c r="D1609" i="10"/>
  <c r="J1609" i="10"/>
  <c r="C1609" i="10"/>
  <c r="D921" i="10"/>
  <c r="J921" i="10"/>
  <c r="C921" i="10"/>
  <c r="J2121" i="10"/>
  <c r="D2121" i="10"/>
  <c r="C2121" i="10"/>
  <c r="J509" i="10"/>
  <c r="D509" i="10"/>
  <c r="C509" i="10"/>
  <c r="D2109" i="10"/>
  <c r="J2109" i="10"/>
  <c r="C2109" i="10"/>
  <c r="K2408" i="10"/>
  <c r="I2408" i="10"/>
  <c r="K1520" i="10"/>
  <c r="I1520" i="10"/>
  <c r="K108" i="10"/>
  <c r="I108" i="10"/>
  <c r="K120" i="10"/>
  <c r="I120" i="10"/>
  <c r="D1221" i="10"/>
  <c r="J1221" i="10"/>
  <c r="C1221" i="10"/>
  <c r="J2783" i="10"/>
  <c r="D2783" i="10"/>
  <c r="L2783" i="10" s="1" a="1"/>
  <c r="L2783" i="10" s="1"/>
  <c r="C2783" i="10"/>
  <c r="J1021" i="10"/>
  <c r="D1021" i="10"/>
  <c r="C1021" i="10"/>
  <c r="J2583" i="10"/>
  <c r="D2583" i="10"/>
  <c r="L2583" i="10" s="1" a="1"/>
  <c r="L2583" i="10" s="1"/>
  <c r="C2583" i="10"/>
  <c r="D2483" i="10"/>
  <c r="J2483" i="10"/>
  <c r="C2483" i="10"/>
  <c r="K1220" i="10"/>
  <c r="I1220" i="10"/>
  <c r="K520" i="10"/>
  <c r="I520" i="10"/>
  <c r="K1308" i="10"/>
  <c r="I1308" i="10"/>
  <c r="K2782" i="10"/>
  <c r="I2782" i="10"/>
  <c r="K1608" i="10"/>
  <c r="I1608" i="10"/>
  <c r="K2520" i="10"/>
  <c r="I2520" i="10"/>
  <c r="K682" i="10"/>
  <c r="I682" i="10"/>
  <c r="K1008" i="10"/>
  <c r="I1008" i="10"/>
  <c r="K2008" i="10"/>
  <c r="I2008" i="10"/>
  <c r="K8" i="10"/>
  <c r="I8" i="10"/>
  <c r="K1920" i="10"/>
  <c r="I1920" i="10"/>
  <c r="D1309" i="10"/>
  <c r="J1309" i="10"/>
  <c r="C1309" i="10"/>
  <c r="J709" i="10"/>
  <c r="D709" i="10"/>
  <c r="C709" i="10"/>
  <c r="D2283" i="10"/>
  <c r="J2283" i="10"/>
  <c r="C2283" i="10"/>
  <c r="J883" i="10"/>
  <c r="D883" i="10"/>
  <c r="C883" i="10"/>
  <c r="J21" i="10"/>
  <c r="D21" i="10"/>
  <c r="C21" i="10"/>
  <c r="J321" i="10"/>
  <c r="D321" i="10"/>
  <c r="C321" i="10"/>
  <c r="K2020" i="10"/>
  <c r="I2020" i="10"/>
  <c r="K1020" i="10"/>
  <c r="I1020" i="10"/>
  <c r="K720" i="10"/>
  <c r="I720" i="10"/>
  <c r="K482" i="10"/>
  <c r="I482" i="10"/>
  <c r="K1682" i="10"/>
  <c r="I1682" i="10"/>
  <c r="K2482" i="10"/>
  <c r="I2482" i="10"/>
  <c r="J1109" i="10"/>
  <c r="D1109" i="10"/>
  <c r="C1109" i="10"/>
  <c r="D1009" i="10"/>
  <c r="J1009" i="10"/>
  <c r="C1009" i="10"/>
  <c r="D209" i="10"/>
  <c r="J209" i="10"/>
  <c r="C209" i="10"/>
  <c r="D1583" i="10"/>
  <c r="J1583" i="10"/>
  <c r="C1583" i="10"/>
  <c r="J9" i="10"/>
  <c r="D9" i="10"/>
  <c r="C9" i="10"/>
  <c r="J1621" i="10"/>
  <c r="D1621" i="10"/>
  <c r="C1621" i="10"/>
  <c r="H556" i="26"/>
  <c r="K2620" i="10"/>
  <c r="I2620" i="10"/>
  <c r="K2708" i="10"/>
  <c r="I2708" i="10"/>
  <c r="K2208" i="10"/>
  <c r="I2208" i="10"/>
  <c r="J909" i="10"/>
  <c r="D909" i="10"/>
  <c r="C909" i="10"/>
  <c r="D609" i="10"/>
  <c r="J609" i="10"/>
  <c r="C609" i="10"/>
  <c r="J309" i="10"/>
  <c r="D309" i="10"/>
  <c r="C309" i="10"/>
  <c r="J2609" i="10"/>
  <c r="D2609" i="10"/>
  <c r="C2609" i="10"/>
  <c r="J1121" i="10"/>
  <c r="D1121" i="10"/>
  <c r="C1121" i="10"/>
  <c r="J383" i="10"/>
  <c r="D383" i="10"/>
  <c r="C383" i="10"/>
  <c r="K1782" i="10"/>
  <c r="I1782" i="10"/>
  <c r="K608" i="10"/>
  <c r="I608" i="10"/>
  <c r="K409" i="10"/>
  <c r="I409" i="10"/>
  <c r="D83" i="10"/>
  <c r="J83" i="10"/>
  <c r="C83" i="10"/>
  <c r="D2221" i="10"/>
  <c r="J2221" i="10"/>
  <c r="C2221" i="10"/>
  <c r="J1983" i="10"/>
  <c r="D1983" i="10"/>
  <c r="C1983" i="10"/>
  <c r="D721" i="10"/>
  <c r="J721" i="10"/>
  <c r="C721" i="10"/>
  <c r="J1721" i="10"/>
  <c r="D1721" i="10"/>
  <c r="C1721" i="10"/>
  <c r="J2509" i="10"/>
  <c r="D2509" i="10"/>
  <c r="C2509" i="10"/>
  <c r="K2282" i="10"/>
  <c r="I2282" i="10"/>
  <c r="K220" i="10"/>
  <c r="I220" i="10"/>
  <c r="K1282" i="10"/>
  <c r="I1282" i="10"/>
  <c r="K1320" i="10"/>
  <c r="I1320" i="10"/>
  <c r="K320" i="10"/>
  <c r="I320" i="10"/>
  <c r="K1620" i="10"/>
  <c r="I1620" i="10"/>
  <c r="J2021" i="10"/>
  <c r="D2021" i="10"/>
  <c r="C2021" i="10"/>
  <c r="D2183" i="10"/>
  <c r="J2183" i="10"/>
  <c r="C2183" i="10"/>
  <c r="J1483" i="10"/>
  <c r="D1483" i="10"/>
  <c r="C1483" i="10"/>
  <c r="D221" i="10"/>
  <c r="J221" i="10"/>
  <c r="C221" i="10"/>
  <c r="D483" i="10"/>
  <c r="J483" i="10"/>
  <c r="C483" i="10"/>
  <c r="J809" i="10"/>
  <c r="D809" i="10"/>
  <c r="C809" i="10"/>
  <c r="K1082" i="10"/>
  <c r="I1082" i="10"/>
  <c r="K1508" i="10"/>
  <c r="I1508" i="10"/>
  <c r="K1408" i="10"/>
  <c r="I1408" i="10"/>
  <c r="K2308" i="10"/>
  <c r="I2308" i="10"/>
  <c r="D183" i="10"/>
  <c r="J183" i="10"/>
  <c r="C183" i="10"/>
  <c r="D1183" i="10"/>
  <c r="J1183" i="10"/>
  <c r="C1183" i="10"/>
  <c r="J109" i="10"/>
  <c r="D109" i="10"/>
  <c r="C109" i="10"/>
  <c r="D283" i="10"/>
  <c r="J283" i="10"/>
  <c r="C283" i="10"/>
  <c r="D1321" i="10"/>
  <c r="J1321" i="10"/>
  <c r="C1321" i="10"/>
  <c r="J1921" i="10"/>
  <c r="D1921" i="10"/>
  <c r="C1921" i="10"/>
  <c r="K2320" i="10"/>
  <c r="I2320" i="10"/>
  <c r="K2220" i="10"/>
  <c r="I2220" i="10"/>
  <c r="K820" i="10"/>
  <c r="I820" i="10"/>
  <c r="D2721" i="10"/>
  <c r="L2721" i="10" s="1" a="1"/>
  <c r="L2721" i="10" s="1"/>
  <c r="J2721" i="10"/>
  <c r="C2721" i="10"/>
  <c r="J2709" i="10"/>
  <c r="D2709" i="10"/>
  <c r="C2709" i="10"/>
  <c r="D783" i="10"/>
  <c r="J783" i="10"/>
  <c r="C783" i="10"/>
  <c r="K908" i="10"/>
  <c r="I908" i="10"/>
  <c r="K2720" i="10"/>
  <c r="I2720" i="10"/>
  <c r="K208" i="10"/>
  <c r="I208" i="10"/>
  <c r="K982" i="10"/>
  <c r="I982" i="10"/>
  <c r="K282" i="10"/>
  <c r="I282" i="10"/>
  <c r="K508" i="10"/>
  <c r="I508" i="10"/>
  <c r="K782" i="10"/>
  <c r="I782" i="10"/>
  <c r="G556" i="26"/>
  <c r="K382" i="10"/>
  <c r="I382" i="10"/>
  <c r="J583" i="10"/>
  <c r="D583" i="10"/>
  <c r="C583" i="10"/>
  <c r="D821" i="10"/>
  <c r="J821" i="10"/>
  <c r="C821" i="10"/>
  <c r="D1509" i="10"/>
  <c r="J1509" i="10"/>
  <c r="C1509" i="10"/>
  <c r="D2309" i="10"/>
  <c r="J2309" i="10"/>
  <c r="C2309" i="10"/>
  <c r="K182" i="10"/>
  <c r="I182" i="10"/>
  <c r="K882" i="10"/>
  <c r="I882" i="10"/>
  <c r="K2082" i="10"/>
  <c r="I2082" i="10"/>
  <c r="J1821" i="10"/>
  <c r="D1821" i="10"/>
  <c r="C1821" i="10"/>
  <c r="D421" i="10"/>
  <c r="J421" i="10"/>
  <c r="C421" i="10"/>
  <c r="J2383" i="10"/>
  <c r="D2383" i="10"/>
  <c r="C2383" i="10"/>
  <c r="J2083" i="10"/>
  <c r="D2083" i="10"/>
  <c r="C2083" i="10"/>
  <c r="F1211" i="10" a="1"/>
  <c r="F1911" i="10" a="1"/>
  <c r="F23" i="10" a="1"/>
  <c r="F1185" i="10" a="1"/>
  <c r="L308" i="10" a="1"/>
  <c r="F2523" i="10" a="1"/>
  <c r="F1785" i="10" a="1"/>
  <c r="F1611" i="10" a="1"/>
  <c r="F323" i="10" a="1"/>
  <c r="F85" i="10" a="1"/>
  <c r="F111" i="10" a="1"/>
  <c r="M308" i="10" a="1"/>
  <c r="M307" i="10" a="1"/>
  <c r="F1811" i="10" a="1"/>
  <c r="F2623" i="10" a="1"/>
  <c r="F923" i="10" a="1"/>
  <c r="F2223" i="10" a="1"/>
  <c r="F285" i="10" a="1"/>
  <c r="F1823" i="10" a="1"/>
  <c r="F985" i="10" a="1"/>
  <c r="F1385" i="10" a="1"/>
  <c r="F2123" i="10" a="1"/>
  <c r="F1111" i="10" a="1"/>
  <c r="F1985" i="10" a="1"/>
  <c r="F1323" i="10" a="1"/>
  <c r="F423" i="10" a="1"/>
  <c r="F123" i="10" a="1"/>
  <c r="F1411" i="10" a="1"/>
  <c r="F511" i="10" a="1"/>
  <c r="F1011" i="10" a="1"/>
  <c r="F723" i="10" a="1"/>
  <c r="F1923" i="10" a="1"/>
  <c r="F2385" i="10" a="1"/>
  <c r="L304" i="10" a="1"/>
  <c r="F2685" i="10" a="1"/>
  <c r="F1685" i="10" a="1"/>
  <c r="F2111" i="10" a="1"/>
  <c r="F211" i="10" a="1"/>
  <c r="F1723" i="10" a="1"/>
  <c r="F2085" i="10" a="1"/>
  <c r="F1223" i="10" a="1"/>
  <c r="F1585" i="10" a="1"/>
  <c r="F2511" i="10" a="1"/>
  <c r="F1711" i="10" a="1"/>
  <c r="F2785" i="10" a="1"/>
  <c r="F11" i="10" a="1"/>
  <c r="F2723" i="10" a="1"/>
  <c r="N208" i="10" a="1"/>
  <c r="L305" i="10" a="1"/>
  <c r="F2411" i="10" a="1"/>
  <c r="F2323" i="10" a="1"/>
  <c r="F1023" i="10" a="1"/>
  <c r="F1623" i="10" a="1"/>
  <c r="F2023" i="10" a="1"/>
  <c r="F2711" i="10" a="1"/>
  <c r="M208" i="10" a="1"/>
  <c r="L108" i="10" a="1"/>
  <c r="L306" i="10" a="1"/>
  <c r="N108" i="10" a="1"/>
  <c r="F685" i="10" a="1"/>
  <c r="F1085" i="10" a="1"/>
  <c r="F2585" i="10" a="1"/>
  <c r="F2185" i="10" a="1"/>
  <c r="F785" i="10" a="1"/>
  <c r="L208" i="10" a="1"/>
  <c r="M108" i="10" a="1"/>
  <c r="F1523" i="10" a="1"/>
  <c r="F2011" i="10" a="1"/>
  <c r="F2485" i="10" a="1"/>
  <c r="F911" i="10" a="1"/>
  <c r="F1485" i="10" a="1"/>
  <c r="F1423" i="10" a="1"/>
  <c r="F523" i="10" a="1"/>
  <c r="F611" i="10" a="1"/>
  <c r="F223" i="10" a="1"/>
  <c r="M8" i="10" a="1"/>
  <c r="F2211" i="10" a="1"/>
  <c r="F623" i="10" a="1"/>
  <c r="F1311" i="10" a="1"/>
  <c r="F311" i="10" a="1"/>
  <c r="F485" i="10" a="1"/>
  <c r="F585" i="10" a="1"/>
  <c r="N8" i="10" a="1"/>
  <c r="F2423" i="10" a="1"/>
  <c r="F1885" i="10" a="1"/>
  <c r="F711" i="10" a="1"/>
  <c r="F2611" i="10" a="1"/>
  <c r="F811" i="10" a="1"/>
  <c r="F823" i="10" a="1"/>
  <c r="N304" i="10" a="1"/>
  <c r="L8" i="10" a="1"/>
  <c r="M304" i="10" a="1"/>
  <c r="N409" i="10" a="1"/>
  <c r="F412" i="10" a="1"/>
  <c r="F2285" i="10" a="1"/>
  <c r="F1123" i="10" a="1"/>
  <c r="F1511" i="10" a="1"/>
  <c r="N305" i="10" a="1"/>
  <c r="M305" i="10" a="1"/>
  <c r="F1285" i="10" a="1"/>
  <c r="F885" i="10" a="1"/>
  <c r="F385" i="10" a="1"/>
  <c r="F185" i="10" a="1"/>
  <c r="F2311" i="10" a="1"/>
  <c r="N306" i="10" a="1"/>
  <c r="N308" i="10" a="1"/>
  <c r="M306" i="10" a="1"/>
  <c r="L409" i="10" a="1"/>
  <c r="M409" i="10" a="1"/>
  <c r="M409" i="10" l="1"/>
  <c r="L409" i="10"/>
  <c r="M306" i="10"/>
  <c r="N308" i="10"/>
  <c r="N306" i="10"/>
  <c r="F2311" i="10"/>
  <c r="F185" i="10"/>
  <c r="F385" i="10"/>
  <c r="F885" i="10"/>
  <c r="F1285" i="10"/>
  <c r="M305" i="10"/>
  <c r="N305" i="10"/>
  <c r="F1511" i="10"/>
  <c r="F1123" i="10"/>
  <c r="F2285" i="10"/>
  <c r="F412" i="10"/>
  <c r="N409" i="10"/>
  <c r="M304" i="10"/>
  <c r="L8" i="10"/>
  <c r="N304" i="10"/>
  <c r="F823" i="10"/>
  <c r="F811" i="10"/>
  <c r="F2611" i="10"/>
  <c r="F711" i="10"/>
  <c r="F1885" i="10"/>
  <c r="F2423" i="10"/>
  <c r="N8" i="10"/>
  <c r="F585" i="10"/>
  <c r="F485" i="10"/>
  <c r="F311" i="10"/>
  <c r="F1311" i="10"/>
  <c r="F623" i="10"/>
  <c r="F2211" i="10"/>
  <c r="M8" i="10"/>
  <c r="F223" i="10"/>
  <c r="F611" i="10"/>
  <c r="F523" i="10"/>
  <c r="F1423" i="10"/>
  <c r="F1485" i="10"/>
  <c r="F911" i="10"/>
  <c r="F2485" i="10"/>
  <c r="F2011" i="10"/>
  <c r="F1523" i="10"/>
  <c r="M108" i="10"/>
  <c r="L208" i="10"/>
  <c r="F785" i="10"/>
  <c r="F2185" i="10"/>
  <c r="F2585" i="10"/>
  <c r="F1085" i="10"/>
  <c r="F685" i="10"/>
  <c r="N108" i="10"/>
  <c r="L306" i="10"/>
  <c r="L108" i="10"/>
  <c r="M208" i="10"/>
  <c r="F2711" i="10"/>
  <c r="F2023" i="10"/>
  <c r="F1623" i="10"/>
  <c r="F1023" i="10"/>
  <c r="F2323" i="10"/>
  <c r="F2411" i="10"/>
  <c r="L305" i="10"/>
  <c r="N208" i="10"/>
  <c r="F2723" i="10"/>
  <c r="F11" i="10"/>
  <c r="F2785" i="10"/>
  <c r="F1711" i="10"/>
  <c r="F2511" i="10"/>
  <c r="F1585" i="10"/>
  <c r="F1223" i="10"/>
  <c r="F2085" i="10"/>
  <c r="F1723" i="10"/>
  <c r="F211" i="10"/>
  <c r="F2111" i="10"/>
  <c r="F1685" i="10"/>
  <c r="F2685" i="10"/>
  <c r="L304" i="10"/>
  <c r="F2385" i="10"/>
  <c r="F1923" i="10"/>
  <c r="F723" i="10"/>
  <c r="F1011" i="10"/>
  <c r="F511" i="10"/>
  <c r="F1411" i="10"/>
  <c r="F123" i="10"/>
  <c r="F423" i="10"/>
  <c r="F1323" i="10"/>
  <c r="F1985" i="10"/>
  <c r="F1111" i="10"/>
  <c r="F2123" i="10"/>
  <c r="F1385" i="10"/>
  <c r="F985" i="10"/>
  <c r="F1823" i="10"/>
  <c r="F285" i="10"/>
  <c r="F2223" i="10"/>
  <c r="F923" i="10"/>
  <c r="F2623" i="10"/>
  <c r="F1811" i="10"/>
  <c r="M307" i="10"/>
  <c r="M308" i="10"/>
  <c r="F111" i="10"/>
  <c r="F85" i="10"/>
  <c r="F323" i="10"/>
  <c r="F1611" i="10"/>
  <c r="F1785" i="10"/>
  <c r="F2523" i="10"/>
  <c r="L308" i="10"/>
  <c r="F1185" i="10"/>
  <c r="F23" i="10"/>
  <c r="F1911" i="10"/>
  <c r="F1211" i="10"/>
  <c r="K1821" i="10"/>
  <c r="I1821" i="10"/>
  <c r="K2709" i="10"/>
  <c r="I2709" i="10"/>
  <c r="K109" i="10"/>
  <c r="I109" i="10"/>
  <c r="K2021" i="10"/>
  <c r="I2021" i="10"/>
  <c r="K209" i="10"/>
  <c r="I209" i="10"/>
  <c r="K2283" i="10"/>
  <c r="I2283" i="10"/>
  <c r="K1221" i="10"/>
  <c r="I1221" i="10"/>
  <c r="K2121" i="10"/>
  <c r="I2121" i="10"/>
  <c r="K1083" i="10"/>
  <c r="I1083" i="10"/>
  <c r="K1409" i="10"/>
  <c r="I1409" i="10"/>
  <c r="K2409" i="10"/>
  <c r="I2409" i="10"/>
  <c r="J2310" i="10"/>
  <c r="D2310" i="10"/>
  <c r="C2310" i="10"/>
  <c r="J184" i="10"/>
  <c r="D184" i="10"/>
  <c r="C184" i="10"/>
  <c r="D384" i="10"/>
  <c r="J384" i="10"/>
  <c r="C384" i="10"/>
  <c r="J884" i="10"/>
  <c r="D884" i="10"/>
  <c r="C884" i="10"/>
  <c r="D1284" i="10"/>
  <c r="J1284" i="10"/>
  <c r="C1284" i="10"/>
  <c r="K421" i="10"/>
  <c r="I421" i="10"/>
  <c r="K583" i="10"/>
  <c r="I583" i="10"/>
  <c r="K2721" i="10"/>
  <c r="I2721" i="10"/>
  <c r="K809" i="10"/>
  <c r="I809" i="10"/>
  <c r="K721" i="10"/>
  <c r="I721" i="10"/>
  <c r="K2609" i="10"/>
  <c r="I2609" i="10"/>
  <c r="K2421" i="10"/>
  <c r="I2421" i="10"/>
  <c r="J1510" i="10"/>
  <c r="D1510" i="10"/>
  <c r="C1510" i="10"/>
  <c r="D1122" i="10"/>
  <c r="J1122" i="10"/>
  <c r="C1122" i="10"/>
  <c r="J2284" i="10"/>
  <c r="D2284" i="10"/>
  <c r="C2284" i="10"/>
  <c r="D411" i="10"/>
  <c r="J411" i="10"/>
  <c r="C411" i="10"/>
  <c r="K1883" i="10"/>
  <c r="I1883" i="10"/>
  <c r="K2521" i="10"/>
  <c r="I2521" i="10"/>
  <c r="D822" i="10"/>
  <c r="J822" i="10"/>
  <c r="C822" i="10"/>
  <c r="D810" i="10"/>
  <c r="J810" i="10"/>
  <c r="C810" i="10"/>
  <c r="D2610" i="10"/>
  <c r="J2610" i="10"/>
  <c r="C2610" i="10"/>
  <c r="D710" i="10"/>
  <c r="J710" i="10"/>
  <c r="C710" i="10"/>
  <c r="D1884" i="10"/>
  <c r="J1884" i="10"/>
  <c r="C1884" i="10"/>
  <c r="J2422" i="10"/>
  <c r="D2422" i="10"/>
  <c r="C2422" i="10"/>
  <c r="K1183" i="10"/>
  <c r="I1183" i="10"/>
  <c r="H557" i="26"/>
  <c r="K1009" i="10"/>
  <c r="I1009" i="10"/>
  <c r="K709" i="10"/>
  <c r="I709" i="10"/>
  <c r="K921" i="10"/>
  <c r="I921" i="10"/>
  <c r="K2321" i="10"/>
  <c r="I2321" i="10"/>
  <c r="K1383" i="10"/>
  <c r="I1383" i="10"/>
  <c r="I557" i="26"/>
  <c r="D584" i="10"/>
  <c r="J584" i="10"/>
  <c r="C584" i="10"/>
  <c r="J484" i="10"/>
  <c r="D484" i="10"/>
  <c r="C484" i="10"/>
  <c r="J310" i="10"/>
  <c r="D310" i="10"/>
  <c r="C310" i="10"/>
  <c r="J1310" i="10"/>
  <c r="D1310" i="10"/>
  <c r="C1310" i="10"/>
  <c r="D622" i="10"/>
  <c r="J622" i="10"/>
  <c r="C622" i="10"/>
  <c r="J2210" i="10"/>
  <c r="D2210" i="10"/>
  <c r="C2210" i="10"/>
  <c r="K2083" i="10"/>
  <c r="I2083" i="10"/>
  <c r="K483" i="10"/>
  <c r="I483" i="10"/>
  <c r="K1983" i="10"/>
  <c r="I1983" i="10"/>
  <c r="K309" i="10"/>
  <c r="I309" i="10"/>
  <c r="K2483" i="10"/>
  <c r="I2483" i="10"/>
  <c r="K2209" i="10"/>
  <c r="I2209" i="10"/>
  <c r="J222" i="10"/>
  <c r="D222" i="10"/>
  <c r="C222" i="10"/>
  <c r="J610" i="10"/>
  <c r="D610" i="10"/>
  <c r="C610" i="10"/>
  <c r="J522" i="10"/>
  <c r="D522" i="10"/>
  <c r="C522" i="10"/>
  <c r="D1422" i="10"/>
  <c r="J1422" i="10"/>
  <c r="C1422" i="10"/>
  <c r="K621" i="10"/>
  <c r="I621" i="10"/>
  <c r="J1484" i="10"/>
  <c r="D1484" i="10"/>
  <c r="C1484" i="10"/>
  <c r="D910" i="10"/>
  <c r="J910" i="10"/>
  <c r="C910" i="10"/>
  <c r="J2484" i="10"/>
  <c r="D2484" i="10"/>
  <c r="C2484" i="10"/>
  <c r="J2010" i="10"/>
  <c r="D2010" i="10"/>
  <c r="C2010" i="10"/>
  <c r="D1522" i="10"/>
  <c r="J1522" i="10"/>
  <c r="C1522" i="10"/>
  <c r="K1109" i="10"/>
  <c r="I1109" i="10"/>
  <c r="K1309" i="10"/>
  <c r="I1309" i="10"/>
  <c r="K1609" i="10"/>
  <c r="I1609" i="10"/>
  <c r="K1709" i="10"/>
  <c r="I1709" i="10"/>
  <c r="K2621" i="10"/>
  <c r="I2621" i="10"/>
  <c r="K2683" i="10"/>
  <c r="I2683" i="10"/>
  <c r="D784" i="10"/>
  <c r="J784" i="10"/>
  <c r="C784" i="10"/>
  <c r="J2184" i="10"/>
  <c r="D2184" i="10"/>
  <c r="C2184" i="10"/>
  <c r="J2584" i="10"/>
  <c r="D2584" i="10"/>
  <c r="L2584" i="10" s="1" a="1"/>
  <c r="L2584" i="10" s="1"/>
  <c r="C2584" i="10"/>
  <c r="D1084" i="10"/>
  <c r="J1084" i="10"/>
  <c r="C1084" i="10"/>
  <c r="D684" i="10"/>
  <c r="J684" i="10"/>
  <c r="C684" i="10"/>
  <c r="K2383" i="10"/>
  <c r="I2383" i="10"/>
  <c r="K183" i="10"/>
  <c r="I183" i="10"/>
  <c r="K1921" i="10"/>
  <c r="I1921" i="10"/>
  <c r="K221" i="10"/>
  <c r="I221" i="10"/>
  <c r="K2221" i="10"/>
  <c r="I2221" i="10"/>
  <c r="K609" i="10"/>
  <c r="I609" i="10"/>
  <c r="K1621" i="10"/>
  <c r="I1621" i="10"/>
  <c r="K321" i="10"/>
  <c r="I321" i="10"/>
  <c r="K2583" i="10"/>
  <c r="I2583" i="10"/>
  <c r="K1421" i="10"/>
  <c r="I1421" i="10"/>
  <c r="J2710" i="10"/>
  <c r="D2710" i="10"/>
  <c r="C2710" i="10"/>
  <c r="J2022" i="10"/>
  <c r="D2022" i="10"/>
  <c r="C2022" i="10"/>
  <c r="D1622" i="10"/>
  <c r="J1622" i="10"/>
  <c r="C1622" i="10"/>
  <c r="J1022" i="10"/>
  <c r="D1022" i="10"/>
  <c r="C1022" i="10"/>
  <c r="J2322" i="10"/>
  <c r="D2322" i="10"/>
  <c r="C2322" i="10"/>
  <c r="D2410" i="10"/>
  <c r="J2410" i="10"/>
  <c r="C2410" i="10"/>
  <c r="K2309" i="10"/>
  <c r="I2309" i="10"/>
  <c r="K521" i="10"/>
  <c r="I521" i="10"/>
  <c r="J2722" i="10"/>
  <c r="D2722" i="10"/>
  <c r="L2722" i="10" s="1" a="1"/>
  <c r="L2722" i="10" s="1"/>
  <c r="C2722" i="10"/>
  <c r="D10" i="10"/>
  <c r="J10" i="10"/>
  <c r="C10" i="10"/>
  <c r="J2784" i="10"/>
  <c r="D2784" i="10"/>
  <c r="L2784" i="10" s="1" a="1"/>
  <c r="L2784" i="10" s="1"/>
  <c r="C2784" i="10"/>
  <c r="J1710" i="10"/>
  <c r="D1710" i="10"/>
  <c r="C1710" i="10"/>
  <c r="K1909" i="10"/>
  <c r="I1909" i="10"/>
  <c r="K1783" i="10"/>
  <c r="I1783" i="10"/>
  <c r="K121" i="10"/>
  <c r="I121" i="10"/>
  <c r="D2510" i="10"/>
  <c r="J2510" i="10"/>
  <c r="C2510" i="10"/>
  <c r="D1584" i="10"/>
  <c r="J1584" i="10"/>
  <c r="C1584" i="10"/>
  <c r="J1222" i="10"/>
  <c r="D1222" i="10"/>
  <c r="C1222" i="10"/>
  <c r="G557" i="26"/>
  <c r="K1321" i="10"/>
  <c r="I1321" i="10"/>
  <c r="K1483" i="10"/>
  <c r="I1483" i="10"/>
  <c r="K83" i="10"/>
  <c r="I83" i="10"/>
  <c r="K909" i="10"/>
  <c r="I909" i="10"/>
  <c r="K9" i="10"/>
  <c r="I9" i="10"/>
  <c r="K21" i="10"/>
  <c r="I21" i="10"/>
  <c r="K1021" i="10"/>
  <c r="I1021" i="10"/>
  <c r="K2109" i="10"/>
  <c r="I2109" i="10"/>
  <c r="K1521" i="10"/>
  <c r="I1521" i="10"/>
  <c r="D2084" i="10"/>
  <c r="J2084" i="10"/>
  <c r="C2084" i="10"/>
  <c r="J1722" i="10"/>
  <c r="D1722" i="10"/>
  <c r="C1722" i="10"/>
  <c r="D210" i="10"/>
  <c r="J210" i="10"/>
  <c r="C210" i="10"/>
  <c r="D2110" i="10"/>
  <c r="J2110" i="10"/>
  <c r="C2110" i="10"/>
  <c r="D1684" i="10"/>
  <c r="J1684" i="10"/>
  <c r="C1684" i="10"/>
  <c r="J2684" i="10"/>
  <c r="D2684" i="10"/>
  <c r="L2684" i="10" s="1" a="1"/>
  <c r="L2684" i="10" s="1"/>
  <c r="C2684" i="10"/>
  <c r="K783" i="10"/>
  <c r="I783" i="10"/>
  <c r="K2509" i="10"/>
  <c r="I2509" i="10"/>
  <c r="K383" i="10"/>
  <c r="I383" i="10"/>
  <c r="D2384" i="10"/>
  <c r="J2384" i="10"/>
  <c r="C2384" i="10"/>
  <c r="J1922" i="10"/>
  <c r="D1922" i="10"/>
  <c r="C1922" i="10"/>
  <c r="J722" i="10"/>
  <c r="D722" i="10"/>
  <c r="C722" i="10"/>
  <c r="J1010" i="10"/>
  <c r="D1010" i="10"/>
  <c r="C1010" i="10"/>
  <c r="J510" i="10"/>
  <c r="D510" i="10"/>
  <c r="C510" i="10"/>
  <c r="D1410" i="10"/>
  <c r="J1410" i="10"/>
  <c r="C1410" i="10"/>
  <c r="D122" i="10"/>
  <c r="J122" i="10"/>
  <c r="C122" i="10"/>
  <c r="K1283" i="10"/>
  <c r="I1283" i="10"/>
  <c r="K1209" i="10"/>
  <c r="I1209" i="10"/>
  <c r="K983" i="10"/>
  <c r="I983" i="10"/>
  <c r="J422" i="10"/>
  <c r="D422" i="10"/>
  <c r="C422" i="10"/>
  <c r="D1322" i="10"/>
  <c r="J1322" i="10"/>
  <c r="C1322" i="10"/>
  <c r="J1984" i="10"/>
  <c r="D1984" i="10"/>
  <c r="C1984" i="10"/>
  <c r="J1110" i="10"/>
  <c r="D1110" i="10"/>
  <c r="C1110" i="10"/>
  <c r="D2122" i="10"/>
  <c r="J2122" i="10"/>
  <c r="C2122" i="10"/>
  <c r="J1384" i="10"/>
  <c r="D1384" i="10"/>
  <c r="C1384" i="10"/>
  <c r="D984" i="10"/>
  <c r="J984" i="10"/>
  <c r="C984" i="10"/>
  <c r="K1509" i="10"/>
  <c r="I1509" i="10"/>
  <c r="K283" i="10"/>
  <c r="I283" i="10"/>
  <c r="K2183" i="10"/>
  <c r="I2183" i="10"/>
  <c r="K1583" i="10"/>
  <c r="I1583" i="10"/>
  <c r="K883" i="10"/>
  <c r="I883" i="10"/>
  <c r="K2783" i="10"/>
  <c r="I2783" i="10"/>
  <c r="K509" i="10"/>
  <c r="I509" i="10"/>
  <c r="K2009" i="10"/>
  <c r="I2009" i="10"/>
  <c r="K1683" i="10"/>
  <c r="I1683" i="10"/>
  <c r="K683" i="10"/>
  <c r="I683" i="10"/>
  <c r="J1822" i="10"/>
  <c r="D1822" i="10"/>
  <c r="C1822" i="10"/>
  <c r="J284" i="10"/>
  <c r="D284" i="10"/>
  <c r="C284" i="10"/>
  <c r="J2222" i="10"/>
  <c r="D2222" i="10"/>
  <c r="C2222" i="10"/>
  <c r="D922" i="10"/>
  <c r="J922" i="10"/>
  <c r="C922" i="10"/>
  <c r="J2622" i="10"/>
  <c r="D2622" i="10"/>
  <c r="L2622" i="10" s="1" a="1"/>
  <c r="L2622" i="10" s="1"/>
  <c r="C2622" i="10"/>
  <c r="J1810" i="10"/>
  <c r="D1810" i="10"/>
  <c r="C1810" i="10"/>
  <c r="K1721" i="10"/>
  <c r="I1721" i="10"/>
  <c r="K1121" i="10"/>
  <c r="I1121" i="10"/>
  <c r="D110" i="10"/>
  <c r="J110" i="10"/>
  <c r="C110" i="10"/>
  <c r="J84" i="10"/>
  <c r="D84" i="10"/>
  <c r="C84" i="10"/>
  <c r="J322" i="10"/>
  <c r="D322" i="10"/>
  <c r="C322" i="10"/>
  <c r="D1610" i="10"/>
  <c r="J1610" i="10"/>
  <c r="C1610" i="10"/>
  <c r="D1784" i="10"/>
  <c r="J1784" i="10"/>
  <c r="C1784" i="10"/>
  <c r="J2522" i="10"/>
  <c r="D2522" i="10"/>
  <c r="L2522" i="10" s="1" a="1"/>
  <c r="L2522" i="10" s="1"/>
  <c r="C2522" i="10"/>
  <c r="K821" i="10"/>
  <c r="I821" i="10"/>
  <c r="K410" i="10"/>
  <c r="I410" i="10"/>
  <c r="K1809" i="10"/>
  <c r="I1809" i="10"/>
  <c r="D1184" i="10"/>
  <c r="J1184" i="10"/>
  <c r="C1184" i="10"/>
  <c r="J22" i="10"/>
  <c r="D22" i="10"/>
  <c r="C22" i="10"/>
  <c r="J1910" i="10"/>
  <c r="D1910" i="10"/>
  <c r="C1910" i="10"/>
  <c r="D1210" i="10"/>
  <c r="J1210" i="10"/>
  <c r="C1210" i="10"/>
  <c r="F2212" i="10" a="1"/>
  <c r="F1086" i="10" a="1"/>
  <c r="F2786" i="10" a="1"/>
  <c r="F512" i="10" a="1"/>
  <c r="M407" i="10" a="1"/>
  <c r="N404" i="10" a="1"/>
  <c r="M309" i="10" a="1"/>
  <c r="L405" i="10" a="1"/>
  <c r="F686" i="10" a="1"/>
  <c r="F1712" i="10" a="1"/>
  <c r="F1412" i="10" a="1"/>
  <c r="M408" i="10" a="1"/>
  <c r="N405" i="10" a="1"/>
  <c r="L406" i="10" a="1"/>
  <c r="F224" i="10" a="1"/>
  <c r="F2512" i="10" a="1"/>
  <c r="F124" i="10" a="1"/>
  <c r="F112" i="10" a="1"/>
  <c r="M410" i="10" a="1"/>
  <c r="N406" i="10" a="1"/>
  <c r="L407" i="10" a="1"/>
  <c r="F612" i="10" a="1"/>
  <c r="F1586" i="10" a="1"/>
  <c r="F424" i="10" a="1"/>
  <c r="F86" i="10" a="1"/>
  <c r="L109" i="10" a="1"/>
  <c r="N410" i="10" a="1"/>
  <c r="N407" i="10" a="1"/>
  <c r="L408" i="10" a="1"/>
  <c r="F824" i="10" a="1"/>
  <c r="F524" i="10" a="1"/>
  <c r="F1224" i="10" a="1"/>
  <c r="F1324" i="10" a="1"/>
  <c r="F324" i="10" a="1"/>
  <c r="M109" i="10" a="1"/>
  <c r="L410" i="10" a="1"/>
  <c r="N408" i="10" a="1"/>
  <c r="F2312" i="10" a="1"/>
  <c r="F812" i="10" a="1"/>
  <c r="F1424" i="10" a="1"/>
  <c r="F2086" i="10" a="1"/>
  <c r="F1986" i="10" a="1"/>
  <c r="F1612" i="10" a="1"/>
  <c r="N109" i="10" a="1"/>
  <c r="M209" i="10" a="1"/>
  <c r="F186" i="10" a="1"/>
  <c r="F2612" i="10" a="1"/>
  <c r="F1486" i="10" a="1"/>
  <c r="F2712" i="10" a="1"/>
  <c r="F1724" i="10" a="1"/>
  <c r="F1112" i="10" a="1"/>
  <c r="F1786" i="10" a="1"/>
  <c r="N209" i="10" a="1"/>
  <c r="F386" i="10" a="1"/>
  <c r="F712" i="10" a="1"/>
  <c r="F912" i="10" a="1"/>
  <c r="F2024" i="10" a="1"/>
  <c r="F212" i="10" a="1"/>
  <c r="F2124" i="10" a="1"/>
  <c r="F2524" i="10" a="1"/>
  <c r="L209" i="10" a="1"/>
  <c r="N9" i="10" a="1"/>
  <c r="F886" i="10" a="1"/>
  <c r="F1886" i="10" a="1"/>
  <c r="F2486" i="10" a="1"/>
  <c r="F1624" i="10" a="1"/>
  <c r="F2112" i="10" a="1"/>
  <c r="F1386" i="10" a="1"/>
  <c r="L9" i="10" a="1"/>
  <c r="F1286" i="10" a="1"/>
  <c r="F2424" i="10" a="1"/>
  <c r="F2012" i="10" a="1"/>
  <c r="F1024" i="10" a="1"/>
  <c r="F1686" i="10" a="1"/>
  <c r="F986" i="10" a="1"/>
  <c r="F1186" i="10" a="1"/>
  <c r="M9" i="10" a="1"/>
  <c r="N509" i="10" a="1"/>
  <c r="F1524" i="10" a="1"/>
  <c r="F2324" i="10" a="1"/>
  <c r="F2686" i="10" a="1"/>
  <c r="F1824" i="10" a="1"/>
  <c r="F24" i="10" a="1"/>
  <c r="F586" i="10" a="1"/>
  <c r="F2412" i="10" a="1"/>
  <c r="F286" i="10" a="1"/>
  <c r="F1912" i="10" a="1"/>
  <c r="F1512" i="10" a="1"/>
  <c r="F486" i="10" a="1"/>
  <c r="F2386" i="10" a="1"/>
  <c r="F2224" i="10" a="1"/>
  <c r="F1212" i="10" a="1"/>
  <c r="M404" i="10" a="1"/>
  <c r="L509" i="10" a="1"/>
  <c r="F1124" i="10" a="1"/>
  <c r="F312" i="10" a="1"/>
  <c r="F786" i="10" a="1"/>
  <c r="F1924" i="10" a="1"/>
  <c r="F924" i="10" a="1"/>
  <c r="F2286" i="10" a="1"/>
  <c r="F1312" i="10" a="1"/>
  <c r="F2186" i="10" a="1"/>
  <c r="F2724" i="10" a="1"/>
  <c r="F724" i="10" a="1"/>
  <c r="F2624" i="10" a="1"/>
  <c r="M405" i="10" a="1"/>
  <c r="L309" i="10" a="1"/>
  <c r="M509" i="10" a="1"/>
  <c r="F413" i="10" a="1"/>
  <c r="F624" i="10" a="1"/>
  <c r="F2586" i="10" a="1"/>
  <c r="F12" i="10" a="1"/>
  <c r="F1012" i="10" a="1"/>
  <c r="F1812" i="10" a="1"/>
  <c r="M406" i="10" a="1"/>
  <c r="N309" i="10" a="1"/>
  <c r="L404" i="10" a="1"/>
  <c r="L404" i="10" l="1"/>
  <c r="N309" i="10"/>
  <c r="M406" i="10"/>
  <c r="F1812" i="10"/>
  <c r="F1012" i="10"/>
  <c r="F12" i="10"/>
  <c r="F2586" i="10"/>
  <c r="F624" i="10"/>
  <c r="F413" i="10"/>
  <c r="M509" i="10"/>
  <c r="L309" i="10"/>
  <c r="M405" i="10"/>
  <c r="F2624" i="10"/>
  <c r="F724" i="10"/>
  <c r="F2724" i="10"/>
  <c r="F2186" i="10"/>
  <c r="F1312" i="10"/>
  <c r="F2286" i="10"/>
  <c r="F924" i="10"/>
  <c r="F1924" i="10"/>
  <c r="F786" i="10"/>
  <c r="F312" i="10"/>
  <c r="F1124" i="10"/>
  <c r="L509" i="10"/>
  <c r="M404" i="10"/>
  <c r="F1212" i="10"/>
  <c r="F2224" i="10"/>
  <c r="F2386" i="10"/>
  <c r="F486" i="10"/>
  <c r="F1512" i="10"/>
  <c r="F1912" i="10"/>
  <c r="F286" i="10"/>
  <c r="F2412" i="10"/>
  <c r="F586" i="10"/>
  <c r="F24" i="10"/>
  <c r="F1824" i="10"/>
  <c r="F2686" i="10"/>
  <c r="F2324" i="10"/>
  <c r="F1524" i="10"/>
  <c r="N509" i="10"/>
  <c r="M9" i="10"/>
  <c r="F1186" i="10"/>
  <c r="F986" i="10"/>
  <c r="F1686" i="10"/>
  <c r="F1024" i="10"/>
  <c r="F2012" i="10"/>
  <c r="F2424" i="10"/>
  <c r="F1286" i="10"/>
  <c r="L9" i="10"/>
  <c r="F1386" i="10"/>
  <c r="F2112" i="10"/>
  <c r="F1624" i="10"/>
  <c r="F2486" i="10"/>
  <c r="F1886" i="10"/>
  <c r="F886" i="10"/>
  <c r="N9" i="10"/>
  <c r="L209" i="10"/>
  <c r="F2524" i="10"/>
  <c r="F2124" i="10"/>
  <c r="F212" i="10"/>
  <c r="F2024" i="10"/>
  <c r="F912" i="10"/>
  <c r="F712" i="10"/>
  <c r="F386" i="10"/>
  <c r="N209" i="10"/>
  <c r="F1786" i="10"/>
  <c r="F1112" i="10"/>
  <c r="F1724" i="10"/>
  <c r="F2712" i="10"/>
  <c r="F1486" i="10"/>
  <c r="F2612" i="10"/>
  <c r="F186" i="10"/>
  <c r="M209" i="10"/>
  <c r="N109" i="10"/>
  <c r="F1612" i="10"/>
  <c r="F1986" i="10"/>
  <c r="F2086" i="10"/>
  <c r="F1424" i="10"/>
  <c r="F812" i="10"/>
  <c r="F2312" i="10"/>
  <c r="N408" i="10"/>
  <c r="L410" i="10"/>
  <c r="M109" i="10"/>
  <c r="F324" i="10"/>
  <c r="F1324" i="10"/>
  <c r="F1224" i="10"/>
  <c r="F524" i="10"/>
  <c r="F824" i="10"/>
  <c r="L408" i="10"/>
  <c r="N407" i="10"/>
  <c r="N410" i="10"/>
  <c r="L109" i="10"/>
  <c r="F86" i="10"/>
  <c r="F424" i="10"/>
  <c r="F1586" i="10"/>
  <c r="F612" i="10"/>
  <c r="L407" i="10"/>
  <c r="N406" i="10"/>
  <c r="M410" i="10"/>
  <c r="F112" i="10"/>
  <c r="F124" i="10"/>
  <c r="F2512" i="10"/>
  <c r="F224" i="10"/>
  <c r="L406" i="10"/>
  <c r="N405" i="10"/>
  <c r="M408" i="10"/>
  <c r="F1412" i="10"/>
  <c r="F1712" i="10"/>
  <c r="F686" i="10"/>
  <c r="L405" i="10"/>
  <c r="M309" i="10"/>
  <c r="N404" i="10"/>
  <c r="M407" i="10"/>
  <c r="F512" i="10"/>
  <c r="F2786" i="10"/>
  <c r="F1086" i="10"/>
  <c r="F2212" i="10"/>
  <c r="K1910" i="10"/>
  <c r="I1910" i="10"/>
  <c r="K110" i="10"/>
  <c r="I110" i="10"/>
  <c r="K1984" i="10"/>
  <c r="I1984" i="10"/>
  <c r="K2522" i="10"/>
  <c r="I2522" i="10"/>
  <c r="K2222" i="10"/>
  <c r="I2222" i="10"/>
  <c r="K122" i="10"/>
  <c r="I122" i="10"/>
  <c r="K10" i="10"/>
  <c r="I10" i="10"/>
  <c r="I558" i="26"/>
  <c r="D1811" i="10"/>
  <c r="J1811" i="10"/>
  <c r="C1811" i="10"/>
  <c r="J1011" i="10"/>
  <c r="D1011" i="10"/>
  <c r="C1011" i="10"/>
  <c r="D11" i="10"/>
  <c r="J11" i="10"/>
  <c r="C11" i="10"/>
  <c r="J2585" i="10"/>
  <c r="D2585" i="10"/>
  <c r="L2585" i="10" s="1" a="1"/>
  <c r="L2585" i="10" s="1"/>
  <c r="C2585" i="10"/>
  <c r="D623" i="10"/>
  <c r="J623" i="10"/>
  <c r="C623" i="10"/>
  <c r="D412" i="10"/>
  <c r="J412" i="10"/>
  <c r="C412" i="10"/>
  <c r="K1722" i="10"/>
  <c r="I1722" i="10"/>
  <c r="G558" i="26"/>
  <c r="K1084" i="10"/>
  <c r="I1084" i="10"/>
  <c r="K2484" i="10"/>
  <c r="I2484" i="10"/>
  <c r="D2623" i="10"/>
  <c r="L2623" i="10" s="1" a="1"/>
  <c r="L2623" i="10" s="1"/>
  <c r="J2623" i="10"/>
  <c r="C2623" i="10"/>
  <c r="J723" i="10"/>
  <c r="D723" i="10"/>
  <c r="C723" i="10"/>
  <c r="J2723" i="10"/>
  <c r="D2723" i="10"/>
  <c r="L2723" i="10" s="1" a="1"/>
  <c r="L2723" i="10" s="1"/>
  <c r="C2723" i="10"/>
  <c r="D2185" i="10"/>
  <c r="J2185" i="10"/>
  <c r="C2185" i="10"/>
  <c r="D1311" i="10"/>
  <c r="J1311" i="10"/>
  <c r="C1311" i="10"/>
  <c r="J2285" i="10"/>
  <c r="D2285" i="10"/>
  <c r="C2285" i="10"/>
  <c r="K1322" i="10"/>
  <c r="I1322" i="10"/>
  <c r="K2384" i="10"/>
  <c r="I2384" i="10"/>
  <c r="K1022" i="10"/>
  <c r="I1022" i="10"/>
  <c r="K1422" i="10"/>
  <c r="I1422" i="10"/>
  <c r="K310" i="10"/>
  <c r="I310" i="10"/>
  <c r="H558" i="26"/>
  <c r="K2610" i="10"/>
  <c r="I2610" i="10"/>
  <c r="D923" i="10"/>
  <c r="J923" i="10"/>
  <c r="C923" i="10"/>
  <c r="D1923" i="10"/>
  <c r="J1923" i="10"/>
  <c r="C1923" i="10"/>
  <c r="J785" i="10"/>
  <c r="D785" i="10"/>
  <c r="C785" i="10"/>
  <c r="J311" i="10"/>
  <c r="D311" i="10"/>
  <c r="C311" i="10"/>
  <c r="J1123" i="10"/>
  <c r="D1123" i="10"/>
  <c r="C1123" i="10"/>
  <c r="K284" i="10"/>
  <c r="I284" i="10"/>
  <c r="K984" i="10"/>
  <c r="I984" i="10"/>
  <c r="K1410" i="10"/>
  <c r="I1410" i="10"/>
  <c r="K2722" i="10"/>
  <c r="I2722" i="10"/>
  <c r="K1284" i="10"/>
  <c r="I1284" i="10"/>
  <c r="D1211" i="10"/>
  <c r="J1211" i="10"/>
  <c r="C1211" i="10"/>
  <c r="D2223" i="10"/>
  <c r="J2223" i="10"/>
  <c r="C2223" i="10"/>
  <c r="J2385" i="10"/>
  <c r="D2385" i="10"/>
  <c r="C2385" i="10"/>
  <c r="J485" i="10"/>
  <c r="D485" i="10"/>
  <c r="C485" i="10"/>
  <c r="J1511" i="10"/>
  <c r="D1511" i="10"/>
  <c r="C1511" i="10"/>
  <c r="K1210" i="10"/>
  <c r="I1210" i="10"/>
  <c r="K2084" i="10"/>
  <c r="I2084" i="10"/>
  <c r="K2584" i="10"/>
  <c r="I2584" i="10"/>
  <c r="K910" i="10"/>
  <c r="I910" i="10"/>
  <c r="K411" i="10"/>
  <c r="I411" i="10"/>
  <c r="J1911" i="10"/>
  <c r="D1911" i="10"/>
  <c r="C1911" i="10"/>
  <c r="J285" i="10"/>
  <c r="D285" i="10"/>
  <c r="C285" i="10"/>
  <c r="D2411" i="10"/>
  <c r="J2411" i="10"/>
  <c r="C2411" i="10"/>
  <c r="D585" i="10"/>
  <c r="J585" i="10"/>
  <c r="C585" i="10"/>
  <c r="K84" i="10"/>
  <c r="I84" i="10"/>
  <c r="K22" i="10"/>
  <c r="I22" i="10"/>
  <c r="K2684" i="10"/>
  <c r="I2684" i="10"/>
  <c r="K1222" i="10"/>
  <c r="I1222" i="10"/>
  <c r="K1622" i="10"/>
  <c r="I1622" i="10"/>
  <c r="K522" i="10"/>
  <c r="I522" i="10"/>
  <c r="K484" i="10"/>
  <c r="I484" i="10"/>
  <c r="K810" i="10"/>
  <c r="I810" i="10"/>
  <c r="J23" i="10"/>
  <c r="D23" i="10"/>
  <c r="C23" i="10"/>
  <c r="J1823" i="10"/>
  <c r="D1823" i="10"/>
  <c r="C1823" i="10"/>
  <c r="J2685" i="10"/>
  <c r="D2685" i="10"/>
  <c r="L2685" i="10" s="1" a="1"/>
  <c r="L2685" i="10" s="1"/>
  <c r="C2685" i="10"/>
  <c r="J2323" i="10"/>
  <c r="D2323" i="10"/>
  <c r="C2323" i="10"/>
  <c r="J1523" i="10"/>
  <c r="D1523" i="10"/>
  <c r="C1523" i="10"/>
  <c r="K1784" i="10"/>
  <c r="I1784" i="10"/>
  <c r="K1184" i="10"/>
  <c r="I1184" i="10"/>
  <c r="K1610" i="10"/>
  <c r="I1610" i="10"/>
  <c r="K1822" i="10"/>
  <c r="I1822" i="10"/>
  <c r="K884" i="10"/>
  <c r="I884" i="10"/>
  <c r="D1185" i="10"/>
  <c r="J1185" i="10"/>
  <c r="C1185" i="10"/>
  <c r="J985" i="10"/>
  <c r="D985" i="10"/>
  <c r="C985" i="10"/>
  <c r="D1685" i="10"/>
  <c r="J1685" i="10"/>
  <c r="C1685" i="10"/>
  <c r="D1023" i="10"/>
  <c r="J1023" i="10"/>
  <c r="C1023" i="10"/>
  <c r="D2011" i="10"/>
  <c r="J2011" i="10"/>
  <c r="C2011" i="10"/>
  <c r="J2423" i="10"/>
  <c r="D2423" i="10"/>
  <c r="C2423" i="10"/>
  <c r="J1285" i="10"/>
  <c r="D1285" i="10"/>
  <c r="C1285" i="10"/>
  <c r="K422" i="10"/>
  <c r="I422" i="10"/>
  <c r="K1384" i="10"/>
  <c r="I1384" i="10"/>
  <c r="K510" i="10"/>
  <c r="I510" i="10"/>
  <c r="K1810" i="10"/>
  <c r="I1810" i="10"/>
  <c r="K2184" i="10"/>
  <c r="I2184" i="10"/>
  <c r="K1484" i="10"/>
  <c r="I1484" i="10"/>
  <c r="K2284" i="10"/>
  <c r="I2284" i="10"/>
  <c r="D1385" i="10"/>
  <c r="J1385" i="10"/>
  <c r="C1385" i="10"/>
  <c r="J2111" i="10"/>
  <c r="D2111" i="10"/>
  <c r="C2111" i="10"/>
  <c r="J1623" i="10"/>
  <c r="D1623" i="10"/>
  <c r="C1623" i="10"/>
  <c r="D2485" i="10"/>
  <c r="J2485" i="10"/>
  <c r="C2485" i="10"/>
  <c r="D1885" i="10"/>
  <c r="J1885" i="10"/>
  <c r="C1885" i="10"/>
  <c r="J885" i="10"/>
  <c r="D885" i="10"/>
  <c r="C885" i="10"/>
  <c r="K1684" i="10"/>
  <c r="I1684" i="10"/>
  <c r="K1584" i="10"/>
  <c r="I1584" i="10"/>
  <c r="K2022" i="10"/>
  <c r="I2022" i="10"/>
  <c r="K610" i="10"/>
  <c r="I610" i="10"/>
  <c r="K584" i="10"/>
  <c r="I584" i="10"/>
  <c r="K822" i="10"/>
  <c r="I822" i="10"/>
  <c r="D2523" i="10"/>
  <c r="L2523" i="10" s="1" a="1"/>
  <c r="L2523" i="10" s="1"/>
  <c r="J2523" i="10"/>
  <c r="C2523" i="10"/>
  <c r="D2123" i="10"/>
  <c r="J2123" i="10"/>
  <c r="C2123" i="10"/>
  <c r="J211" i="10"/>
  <c r="D211" i="10"/>
  <c r="C211" i="10"/>
  <c r="J2023" i="10"/>
  <c r="D2023" i="10"/>
  <c r="C2023" i="10"/>
  <c r="J911" i="10"/>
  <c r="D911" i="10"/>
  <c r="C911" i="10"/>
  <c r="J711" i="10"/>
  <c r="D711" i="10"/>
  <c r="C711" i="10"/>
  <c r="J385" i="10"/>
  <c r="D385" i="10"/>
  <c r="C385" i="10"/>
  <c r="K322" i="10"/>
  <c r="I322" i="10"/>
  <c r="K2122" i="10"/>
  <c r="I2122" i="10"/>
  <c r="K1010" i="10"/>
  <c r="I1010" i="10"/>
  <c r="K2210" i="10"/>
  <c r="I2210" i="10"/>
  <c r="K2422" i="10"/>
  <c r="I2422" i="10"/>
  <c r="K384" i="10"/>
  <c r="I384" i="10"/>
  <c r="J1785" i="10"/>
  <c r="D1785" i="10"/>
  <c r="C1785" i="10"/>
  <c r="D1111" i="10"/>
  <c r="J1111" i="10"/>
  <c r="C1111" i="10"/>
  <c r="J1723" i="10"/>
  <c r="D1723" i="10"/>
  <c r="C1723" i="10"/>
  <c r="D2711" i="10"/>
  <c r="J2711" i="10"/>
  <c r="C2711" i="10"/>
  <c r="J1485" i="10"/>
  <c r="D1485" i="10"/>
  <c r="C1485" i="10"/>
  <c r="D2611" i="10"/>
  <c r="J2611" i="10"/>
  <c r="C2611" i="10"/>
  <c r="J185" i="10"/>
  <c r="D185" i="10"/>
  <c r="C185" i="10"/>
  <c r="K2622" i="10"/>
  <c r="I2622" i="10"/>
  <c r="K1710" i="10"/>
  <c r="I1710" i="10"/>
  <c r="K784" i="10"/>
  <c r="I784" i="10"/>
  <c r="K1122" i="10"/>
  <c r="I1122" i="10"/>
  <c r="D1611" i="10"/>
  <c r="J1611" i="10"/>
  <c r="C1611" i="10"/>
  <c r="D1985" i="10"/>
  <c r="J1985" i="10"/>
  <c r="C1985" i="10"/>
  <c r="J2085" i="10"/>
  <c r="D2085" i="10"/>
  <c r="C2085" i="10"/>
  <c r="J1423" i="10"/>
  <c r="D1423" i="10"/>
  <c r="C1423" i="10"/>
  <c r="J811" i="10"/>
  <c r="D811" i="10"/>
  <c r="C811" i="10"/>
  <c r="J2311" i="10"/>
  <c r="D2311" i="10"/>
  <c r="C2311" i="10"/>
  <c r="K2110" i="10"/>
  <c r="I2110" i="10"/>
  <c r="K2510" i="10"/>
  <c r="I2510" i="10"/>
  <c r="K2710" i="10"/>
  <c r="I2710" i="10"/>
  <c r="K1522" i="10"/>
  <c r="I1522" i="10"/>
  <c r="K222" i="10"/>
  <c r="I222" i="10"/>
  <c r="D323" i="10"/>
  <c r="J323" i="10"/>
  <c r="C323" i="10"/>
  <c r="D1323" i="10"/>
  <c r="J1323" i="10"/>
  <c r="C1323" i="10"/>
  <c r="D1223" i="10"/>
  <c r="J1223" i="10"/>
  <c r="C1223" i="10"/>
  <c r="D523" i="10"/>
  <c r="J523" i="10"/>
  <c r="C523" i="10"/>
  <c r="D823" i="10"/>
  <c r="J823" i="10"/>
  <c r="C823" i="10"/>
  <c r="K1110" i="10"/>
  <c r="I1110" i="10"/>
  <c r="K722" i="10"/>
  <c r="I722" i="10"/>
  <c r="K2410" i="10"/>
  <c r="I2410" i="10"/>
  <c r="K622" i="10"/>
  <c r="I622" i="10"/>
  <c r="K1884" i="10"/>
  <c r="I1884" i="10"/>
  <c r="K184" i="10"/>
  <c r="I184" i="10"/>
  <c r="J85" i="10"/>
  <c r="D85" i="10"/>
  <c r="C85" i="10"/>
  <c r="J423" i="10"/>
  <c r="D423" i="10"/>
  <c r="C423" i="10"/>
  <c r="D1585" i="10"/>
  <c r="J1585" i="10"/>
  <c r="C1585" i="10"/>
  <c r="D611" i="10"/>
  <c r="J611" i="10"/>
  <c r="C611" i="10"/>
  <c r="K2784" i="10"/>
  <c r="I2784" i="10"/>
  <c r="K1510" i="10"/>
  <c r="I1510" i="10"/>
  <c r="D111" i="10"/>
  <c r="J111" i="10"/>
  <c r="C111" i="10"/>
  <c r="D123" i="10"/>
  <c r="J123" i="10"/>
  <c r="C123" i="10"/>
  <c r="J2511" i="10"/>
  <c r="D2511" i="10"/>
  <c r="C2511" i="10"/>
  <c r="D223" i="10"/>
  <c r="J223" i="10"/>
  <c r="C223" i="10"/>
  <c r="K922" i="10"/>
  <c r="I922" i="10"/>
  <c r="K210" i="10"/>
  <c r="I210" i="10"/>
  <c r="K684" i="10"/>
  <c r="I684" i="10"/>
  <c r="K2010" i="10"/>
  <c r="I2010" i="10"/>
  <c r="J1411" i="10"/>
  <c r="D1411" i="10"/>
  <c r="C1411" i="10"/>
  <c r="D1711" i="10"/>
  <c r="J1711" i="10"/>
  <c r="C1711" i="10"/>
  <c r="D685" i="10"/>
  <c r="J685" i="10"/>
  <c r="C685" i="10"/>
  <c r="K1922" i="10"/>
  <c r="I1922" i="10"/>
  <c r="K2322" i="10"/>
  <c r="I2322" i="10"/>
  <c r="K1310" i="10"/>
  <c r="I1310" i="10"/>
  <c r="K710" i="10"/>
  <c r="I710" i="10"/>
  <c r="K2310" i="10"/>
  <c r="I2310" i="10"/>
  <c r="D511" i="10"/>
  <c r="J511" i="10"/>
  <c r="C511" i="10"/>
  <c r="D2785" i="10"/>
  <c r="L2785" i="10" s="1" a="1"/>
  <c r="L2785" i="10" s="1"/>
  <c r="J2785" i="10"/>
  <c r="C2785" i="10"/>
  <c r="D1085" i="10"/>
  <c r="J1085" i="10"/>
  <c r="C1085" i="10"/>
  <c r="D2211" i="10"/>
  <c r="J2211" i="10"/>
  <c r="C2211" i="10"/>
  <c r="F1313" i="10" a="1"/>
  <c r="F2413" i="10" a="1"/>
  <c r="N504" i="10" a="1"/>
  <c r="M507" i="10" a="1"/>
  <c r="L411" i="10" a="1"/>
  <c r="L510" i="10" a="1"/>
  <c r="F513" i="10" a="1"/>
  <c r="L210" i="10" a="1"/>
  <c r="N505" i="10" a="1"/>
  <c r="M508" i="10" a="1"/>
  <c r="M310" i="10" a="1"/>
  <c r="N411" i="10" a="1"/>
  <c r="N510" i="10" a="1"/>
  <c r="F2113" i="10" a="1"/>
  <c r="F1113" i="10" a="1"/>
  <c r="N210" i="10" a="1"/>
  <c r="N506" i="10" a="1"/>
  <c r="N310" i="10" a="1"/>
  <c r="M510" i="10" a="1"/>
  <c r="F1813" i="10" a="1"/>
  <c r="F113" i="10" a="1"/>
  <c r="M210" i="10" a="1"/>
  <c r="N507" i="10" a="1"/>
  <c r="L504" i="10" a="1"/>
  <c r="L310" i="10" a="1"/>
  <c r="F1013" i="10" a="1"/>
  <c r="F2713" i="10" a="1"/>
  <c r="F2213" i="10" a="1"/>
  <c r="N508" i="10" a="1"/>
  <c r="L505" i="10" a="1"/>
  <c r="F13" i="10" a="1"/>
  <c r="F313" i="10" a="1"/>
  <c r="F2513" i="10" a="1"/>
  <c r="L506" i="10" a="1"/>
  <c r="F2613" i="10" a="1"/>
  <c r="L507" i="10" a="1"/>
  <c r="L508" i="10" a="1"/>
  <c r="F414" i="10" a="1"/>
  <c r="N610" i="10" a="1"/>
  <c r="F1213" i="10" a="1"/>
  <c r="M610" i="10" a="1"/>
  <c r="F1613" i="10" a="1"/>
  <c r="F1413" i="10" a="1"/>
  <c r="L110" i="10" a="1"/>
  <c r="L610" i="10" a="1"/>
  <c r="F213" i="10" a="1"/>
  <c r="F1713" i="10" a="1"/>
  <c r="N110" i="10" a="1"/>
  <c r="N10" i="10" a="1"/>
  <c r="M110" i="10" a="1"/>
  <c r="L10" i="10" a="1"/>
  <c r="F1513" i="10" a="1"/>
  <c r="F2013" i="10" a="1"/>
  <c r="F913" i="10" a="1"/>
  <c r="M10" i="10" a="1"/>
  <c r="M504" i="10" a="1"/>
  <c r="F1913" i="10" a="1"/>
  <c r="F713" i="10" a="1"/>
  <c r="F813" i="10" a="1"/>
  <c r="M505" i="10" a="1"/>
  <c r="F2313" i="10" a="1"/>
  <c r="F613" i="10" a="1"/>
  <c r="M506" i="10" a="1"/>
  <c r="M411" i="10" a="1"/>
  <c r="M411" i="10" l="1"/>
  <c r="M506" i="10"/>
  <c r="F613" i="10"/>
  <c r="F2313" i="10"/>
  <c r="M505" i="10"/>
  <c r="F813" i="10"/>
  <c r="F713" i="10"/>
  <c r="F1913" i="10"/>
  <c r="M504" i="10"/>
  <c r="M10" i="10"/>
  <c r="F913" i="10"/>
  <c r="F2013" i="10"/>
  <c r="F1513" i="10"/>
  <c r="L10" i="10"/>
  <c r="M110" i="10"/>
  <c r="N10" i="10"/>
  <c r="N110" i="10"/>
  <c r="F1713" i="10"/>
  <c r="F213" i="10"/>
  <c r="L610" i="10"/>
  <c r="L110" i="10"/>
  <c r="F1413" i="10"/>
  <c r="F1613" i="10"/>
  <c r="M610" i="10"/>
  <c r="F1213" i="10"/>
  <c r="N610" i="10"/>
  <c r="F414" i="10"/>
  <c r="L508" i="10"/>
  <c r="L507" i="10"/>
  <c r="F2613" i="10"/>
  <c r="L506" i="10"/>
  <c r="F2513" i="10"/>
  <c r="F313" i="10"/>
  <c r="F13" i="10"/>
  <c r="L505" i="10"/>
  <c r="N508" i="10"/>
  <c r="F2213" i="10"/>
  <c r="F2713" i="10"/>
  <c r="F1013" i="10"/>
  <c r="L310" i="10"/>
  <c r="L504" i="10"/>
  <c r="N507" i="10"/>
  <c r="M210" i="10"/>
  <c r="F113" i="10"/>
  <c r="F1813" i="10"/>
  <c r="M510" i="10"/>
  <c r="N310" i="10"/>
  <c r="N506" i="10"/>
  <c r="N210" i="10"/>
  <c r="F1113" i="10"/>
  <c r="F2113" i="10"/>
  <c r="N510" i="10"/>
  <c r="N411" i="10"/>
  <c r="M310" i="10"/>
  <c r="M508" i="10"/>
  <c r="N505" i="10"/>
  <c r="L210" i="10"/>
  <c r="F513" i="10"/>
  <c r="L510" i="10"/>
  <c r="L411" i="10"/>
  <c r="M507" i="10"/>
  <c r="N504" i="10"/>
  <c r="F2413" i="10"/>
  <c r="F1313" i="10"/>
  <c r="K1323" i="10"/>
  <c r="I1323" i="10"/>
  <c r="K1711" i="10"/>
  <c r="I1711" i="10"/>
  <c r="K223" i="10"/>
  <c r="I223" i="10"/>
  <c r="K1485" i="10"/>
  <c r="I1485" i="10"/>
  <c r="K2123" i="10"/>
  <c r="I2123" i="10"/>
  <c r="K1023" i="10"/>
  <c r="I1023" i="10"/>
  <c r="K311" i="10"/>
  <c r="I311" i="10"/>
  <c r="I559" i="26"/>
  <c r="J612" i="10"/>
  <c r="D612" i="10"/>
  <c r="C612" i="10"/>
  <c r="D2312" i="10"/>
  <c r="J2312" i="10"/>
  <c r="C2312" i="10"/>
  <c r="D386" i="10"/>
  <c r="J386" i="10"/>
  <c r="C386" i="10"/>
  <c r="J1286" i="10"/>
  <c r="D1286" i="10"/>
  <c r="C1286" i="10"/>
  <c r="J286" i="10"/>
  <c r="D286" i="10"/>
  <c r="C286" i="10"/>
  <c r="D2186" i="10"/>
  <c r="J2186" i="10"/>
  <c r="C2186" i="10"/>
  <c r="K2085" i="10"/>
  <c r="I2085" i="10"/>
  <c r="K385" i="10"/>
  <c r="I385" i="10"/>
  <c r="K2485" i="10"/>
  <c r="I2485" i="10"/>
  <c r="K2323" i="10"/>
  <c r="I2323" i="10"/>
  <c r="K2385" i="10"/>
  <c r="I2385" i="10"/>
  <c r="D1586" i="10"/>
  <c r="J1586" i="10"/>
  <c r="C1586" i="10"/>
  <c r="J812" i="10"/>
  <c r="D812" i="10"/>
  <c r="C812" i="10"/>
  <c r="J712" i="10"/>
  <c r="D712" i="10"/>
  <c r="C712" i="10"/>
  <c r="J2424" i="10"/>
  <c r="D2424" i="10"/>
  <c r="C2424" i="10"/>
  <c r="D1912" i="10"/>
  <c r="J1912" i="10"/>
  <c r="C1912" i="10"/>
  <c r="D2724" i="10"/>
  <c r="L2724" i="10" s="1" a="1"/>
  <c r="L2724" i="10" s="1"/>
  <c r="J2724" i="10"/>
  <c r="C2724" i="10"/>
  <c r="K611" i="10"/>
  <c r="I611" i="10"/>
  <c r="K323" i="10"/>
  <c r="I323" i="10"/>
  <c r="K1311" i="10"/>
  <c r="I1311" i="10"/>
  <c r="K1011" i="10"/>
  <c r="I1011" i="10"/>
  <c r="D424" i="10"/>
  <c r="J424" i="10"/>
  <c r="C424" i="10"/>
  <c r="J1424" i="10"/>
  <c r="D1424" i="10"/>
  <c r="C1424" i="10"/>
  <c r="J912" i="10"/>
  <c r="D912" i="10"/>
  <c r="C912" i="10"/>
  <c r="D2012" i="10"/>
  <c r="J2012" i="10"/>
  <c r="C2012" i="10"/>
  <c r="D1512" i="10"/>
  <c r="J1512" i="10"/>
  <c r="C1512" i="10"/>
  <c r="D724" i="10"/>
  <c r="J724" i="10"/>
  <c r="C724" i="10"/>
  <c r="K2511" i="10"/>
  <c r="I2511" i="10"/>
  <c r="K2711" i="10"/>
  <c r="I2711" i="10"/>
  <c r="K2523" i="10"/>
  <c r="I2523" i="10"/>
  <c r="K1685" i="10"/>
  <c r="I1685" i="10"/>
  <c r="K785" i="10"/>
  <c r="I785" i="10"/>
  <c r="H559" i="26"/>
  <c r="D686" i="10"/>
  <c r="J686" i="10"/>
  <c r="C686" i="10"/>
  <c r="J86" i="10"/>
  <c r="D86" i="10"/>
  <c r="C86" i="10"/>
  <c r="J2086" i="10"/>
  <c r="D2086" i="10"/>
  <c r="C2086" i="10"/>
  <c r="J2024" i="10"/>
  <c r="D2024" i="10"/>
  <c r="C2024" i="10"/>
  <c r="D1024" i="10"/>
  <c r="J1024" i="10"/>
  <c r="C1024" i="10"/>
  <c r="J486" i="10"/>
  <c r="D486" i="10"/>
  <c r="C486" i="10"/>
  <c r="J2624" i="10"/>
  <c r="D2624" i="10"/>
  <c r="L2624" i="10" s="1" a="1"/>
  <c r="L2624" i="10" s="1"/>
  <c r="C2624" i="10"/>
  <c r="K1985" i="10"/>
  <c r="I1985" i="10"/>
  <c r="K711" i="10"/>
  <c r="I711" i="10"/>
  <c r="K1623" i="10"/>
  <c r="I1623" i="10"/>
  <c r="K2685" i="10"/>
  <c r="I2685" i="10"/>
  <c r="K2223" i="10"/>
  <c r="I2223" i="10"/>
  <c r="D1712" i="10"/>
  <c r="J1712" i="10"/>
  <c r="C1712" i="10"/>
  <c r="D1986" i="10"/>
  <c r="J1986" i="10"/>
  <c r="C1986" i="10"/>
  <c r="J212" i="10"/>
  <c r="D212" i="10"/>
  <c r="C212" i="10"/>
  <c r="D1686" i="10"/>
  <c r="J1686" i="10"/>
  <c r="C1686" i="10"/>
  <c r="D2386" i="10"/>
  <c r="J2386" i="10"/>
  <c r="C2386" i="10"/>
  <c r="K511" i="10"/>
  <c r="I511" i="10"/>
  <c r="K2185" i="10"/>
  <c r="I2185" i="10"/>
  <c r="K1811" i="10"/>
  <c r="I1811" i="10"/>
  <c r="D1412" i="10"/>
  <c r="J1412" i="10"/>
  <c r="C1412" i="10"/>
  <c r="J1612" i="10"/>
  <c r="D1612" i="10"/>
  <c r="C1612" i="10"/>
  <c r="J2124" i="10"/>
  <c r="D2124" i="10"/>
  <c r="C2124" i="10"/>
  <c r="J986" i="10"/>
  <c r="D986" i="10"/>
  <c r="C986" i="10"/>
  <c r="D2224" i="10"/>
  <c r="J2224" i="10"/>
  <c r="C2224" i="10"/>
  <c r="K2785" i="10"/>
  <c r="I2785" i="10"/>
  <c r="K2211" i="10"/>
  <c r="I2211" i="10"/>
  <c r="K1585" i="10"/>
  <c r="I1585" i="10"/>
  <c r="K123" i="10"/>
  <c r="I123" i="10"/>
  <c r="K1723" i="10"/>
  <c r="I1723" i="10"/>
  <c r="K985" i="10"/>
  <c r="I985" i="10"/>
  <c r="K585" i="10"/>
  <c r="I585" i="10"/>
  <c r="K1923" i="10"/>
  <c r="I1923" i="10"/>
  <c r="K412" i="10"/>
  <c r="I412" i="10"/>
  <c r="J2524" i="10"/>
  <c r="D2524" i="10"/>
  <c r="L2524" i="10" s="1" a="1"/>
  <c r="L2524" i="10" s="1"/>
  <c r="C2524" i="10"/>
  <c r="D1186" i="10"/>
  <c r="J1186" i="10"/>
  <c r="C1186" i="10"/>
  <c r="J1212" i="10"/>
  <c r="D1212" i="10"/>
  <c r="C1212" i="10"/>
  <c r="K823" i="10"/>
  <c r="I823" i="10"/>
  <c r="K1085" i="10"/>
  <c r="I1085" i="10"/>
  <c r="K1611" i="10"/>
  <c r="I1611" i="10"/>
  <c r="K911" i="10"/>
  <c r="I911" i="10"/>
  <c r="K2111" i="10"/>
  <c r="I2111" i="10"/>
  <c r="K1285" i="10"/>
  <c r="I1285" i="10"/>
  <c r="K1823" i="10"/>
  <c r="I1823" i="10"/>
  <c r="K1211" i="10"/>
  <c r="I1211" i="10"/>
  <c r="D413" i="10"/>
  <c r="J413" i="10"/>
  <c r="C413" i="10"/>
  <c r="K1411" i="10"/>
  <c r="I1411" i="10"/>
  <c r="K423" i="10"/>
  <c r="I423" i="10"/>
  <c r="K2311" i="10"/>
  <c r="I2311" i="10"/>
  <c r="K2723" i="10"/>
  <c r="I2723" i="10"/>
  <c r="D824" i="10"/>
  <c r="J824" i="10"/>
  <c r="C824" i="10"/>
  <c r="J186" i="10"/>
  <c r="D186" i="10"/>
  <c r="C186" i="10"/>
  <c r="D624" i="10"/>
  <c r="J624" i="10"/>
  <c r="C624" i="10"/>
  <c r="K111" i="10"/>
  <c r="I111" i="10"/>
  <c r="K523" i="10"/>
  <c r="I523" i="10"/>
  <c r="K1111" i="10"/>
  <c r="I1111" i="10"/>
  <c r="K1185" i="10"/>
  <c r="I1185" i="10"/>
  <c r="K2411" i="10"/>
  <c r="I2411" i="10"/>
  <c r="K923" i="10"/>
  <c r="I923" i="10"/>
  <c r="K623" i="10"/>
  <c r="I623" i="10"/>
  <c r="J224" i="10"/>
  <c r="D224" i="10"/>
  <c r="C224" i="10"/>
  <c r="J524" i="10"/>
  <c r="D524" i="10"/>
  <c r="C524" i="10"/>
  <c r="J2612" i="10"/>
  <c r="D2612" i="10"/>
  <c r="C2612" i="10"/>
  <c r="D886" i="10"/>
  <c r="J886" i="10"/>
  <c r="C886" i="10"/>
  <c r="J1524" i="10"/>
  <c r="D1524" i="10"/>
  <c r="C1524" i="10"/>
  <c r="D1124" i="10"/>
  <c r="J1124" i="10"/>
  <c r="C1124" i="10"/>
  <c r="J2586" i="10"/>
  <c r="D2586" i="10"/>
  <c r="L2586" i="10" s="1" a="1"/>
  <c r="L2586" i="10" s="1"/>
  <c r="C2586" i="10"/>
  <c r="K185" i="10"/>
  <c r="I185" i="10"/>
  <c r="K2023" i="10"/>
  <c r="I2023" i="10"/>
  <c r="K1385" i="10"/>
  <c r="I1385" i="10"/>
  <c r="K2423" i="10"/>
  <c r="I2423" i="10"/>
  <c r="K23" i="10"/>
  <c r="I23" i="10"/>
  <c r="J2512" i="10"/>
  <c r="D2512" i="10"/>
  <c r="C2512" i="10"/>
  <c r="D1224" i="10"/>
  <c r="J1224" i="10"/>
  <c r="C1224" i="10"/>
  <c r="D1486" i="10"/>
  <c r="J1486" i="10"/>
  <c r="C1486" i="10"/>
  <c r="J1886" i="10"/>
  <c r="D1886" i="10"/>
  <c r="C1886" i="10"/>
  <c r="J2324" i="10"/>
  <c r="D2324" i="10"/>
  <c r="C2324" i="10"/>
  <c r="D312" i="10"/>
  <c r="J312" i="10"/>
  <c r="C312" i="10"/>
  <c r="D12" i="10"/>
  <c r="J12" i="10"/>
  <c r="C12" i="10"/>
  <c r="K85" i="10"/>
  <c r="I85" i="10"/>
  <c r="K811" i="10"/>
  <c r="I811" i="10"/>
  <c r="K885" i="10"/>
  <c r="I885" i="10"/>
  <c r="K1511" i="10"/>
  <c r="I1511" i="10"/>
  <c r="K723" i="10"/>
  <c r="I723" i="10"/>
  <c r="J2212" i="10"/>
  <c r="D2212" i="10"/>
  <c r="C2212" i="10"/>
  <c r="J124" i="10"/>
  <c r="D124" i="10"/>
  <c r="C124" i="10"/>
  <c r="J1324" i="10"/>
  <c r="D1324" i="10"/>
  <c r="C1324" i="10"/>
  <c r="D2712" i="10"/>
  <c r="J2712" i="10"/>
  <c r="C2712" i="10"/>
  <c r="J2486" i="10"/>
  <c r="D2486" i="10"/>
  <c r="C2486" i="10"/>
  <c r="J2686" i="10"/>
  <c r="D2686" i="10"/>
  <c r="L2686" i="10" s="1" a="1"/>
  <c r="L2686" i="10" s="1"/>
  <c r="C2686" i="10"/>
  <c r="J786" i="10"/>
  <c r="D786" i="10"/>
  <c r="C786" i="10"/>
  <c r="D1012" i="10"/>
  <c r="J1012" i="10"/>
  <c r="C1012" i="10"/>
  <c r="K1223" i="10"/>
  <c r="I1223" i="10"/>
  <c r="K1785" i="10"/>
  <c r="I1785" i="10"/>
  <c r="K285" i="10"/>
  <c r="I285" i="10"/>
  <c r="K2585" i="10"/>
  <c r="I2585" i="10"/>
  <c r="J1086" i="10"/>
  <c r="D1086" i="10"/>
  <c r="C1086" i="10"/>
  <c r="J112" i="10"/>
  <c r="D112" i="10"/>
  <c r="C112" i="10"/>
  <c r="D324" i="10"/>
  <c r="J324" i="10"/>
  <c r="C324" i="10"/>
  <c r="J1724" i="10"/>
  <c r="D1724" i="10"/>
  <c r="C1724" i="10"/>
  <c r="D1624" i="10"/>
  <c r="J1624" i="10"/>
  <c r="C1624" i="10"/>
  <c r="D1824" i="10"/>
  <c r="J1824" i="10"/>
  <c r="C1824" i="10"/>
  <c r="D1924" i="10"/>
  <c r="J1924" i="10"/>
  <c r="C1924" i="10"/>
  <c r="D1812" i="10"/>
  <c r="J1812" i="10"/>
  <c r="C1812" i="10"/>
  <c r="K685" i="10"/>
  <c r="I685" i="10"/>
  <c r="K2611" i="10"/>
  <c r="I2611" i="10"/>
  <c r="K211" i="10"/>
  <c r="I211" i="10"/>
  <c r="K2011" i="10"/>
  <c r="I2011" i="10"/>
  <c r="K1123" i="10"/>
  <c r="I1123" i="10"/>
  <c r="G559" i="26"/>
  <c r="D2786" i="10"/>
  <c r="J2786" i="10"/>
  <c r="C2786" i="10"/>
  <c r="J1112" i="10"/>
  <c r="D1112" i="10"/>
  <c r="C1112" i="10"/>
  <c r="D2112" i="10"/>
  <c r="J2112" i="10"/>
  <c r="C2112" i="10"/>
  <c r="J24" i="10"/>
  <c r="D24" i="10"/>
  <c r="C24" i="10"/>
  <c r="J924" i="10"/>
  <c r="D924" i="10"/>
  <c r="C924" i="10"/>
  <c r="K1423" i="10"/>
  <c r="I1423" i="10"/>
  <c r="K1885" i="10"/>
  <c r="I1885" i="10"/>
  <c r="K1523" i="10"/>
  <c r="I1523" i="10"/>
  <c r="K485" i="10"/>
  <c r="I485" i="10"/>
  <c r="K2623" i="10"/>
  <c r="I2623" i="10"/>
  <c r="D512" i="10"/>
  <c r="J512" i="10"/>
  <c r="C512" i="10"/>
  <c r="J1786" i="10"/>
  <c r="D1786" i="10"/>
  <c r="C1786" i="10"/>
  <c r="D1386" i="10"/>
  <c r="J1386" i="10"/>
  <c r="C1386" i="10"/>
  <c r="J586" i="10"/>
  <c r="D586" i="10"/>
  <c r="C586" i="10"/>
  <c r="D2286" i="10"/>
  <c r="J2286" i="10"/>
  <c r="C2286" i="10"/>
  <c r="K1911" i="10"/>
  <c r="I1911" i="10"/>
  <c r="K2285" i="10"/>
  <c r="I2285" i="10"/>
  <c r="K11" i="10"/>
  <c r="I11" i="10"/>
  <c r="J2412" i="10"/>
  <c r="D2412" i="10"/>
  <c r="C2412" i="10"/>
  <c r="J1312" i="10"/>
  <c r="D1312" i="10"/>
  <c r="C1312" i="10"/>
  <c r="F314" i="10" a="1"/>
  <c r="L511" i="10" a="1"/>
  <c r="N609" i="10" a="1"/>
  <c r="M609" i="10" a="1"/>
  <c r="L611" i="10" a="1"/>
  <c r="N412" i="10" a="1"/>
  <c r="L606" i="10" a="1"/>
  <c r="F1714" i="10" a="1"/>
  <c r="F14" i="10" a="1"/>
  <c r="F1114" i="10" a="1"/>
  <c r="N511" i="10" a="1"/>
  <c r="N611" i="10" a="1"/>
  <c r="L607" i="10" a="1"/>
  <c r="L608" i="10" a="1"/>
  <c r="F614" i="10" a="1"/>
  <c r="F214" i="10" a="1"/>
  <c r="F2114" i="10" a="1"/>
  <c r="M511" i="10" a="1"/>
  <c r="F2314" i="10" a="1"/>
  <c r="L311" i="10" a="1"/>
  <c r="L609" i="10" a="1"/>
  <c r="F2214" i="10" a="1"/>
  <c r="N311" i="10" a="1"/>
  <c r="F814" i="10" a="1"/>
  <c r="F1414" i="10" a="1"/>
  <c r="F2714" i="10" a="1"/>
  <c r="M311" i="10" a="1"/>
  <c r="F714" i="10" a="1"/>
  <c r="F1614" i="10" a="1"/>
  <c r="F1014" i="10" a="1"/>
  <c r="N11" i="10" a="1"/>
  <c r="F1914" i="10" a="1"/>
  <c r="L11" i="10" a="1"/>
  <c r="F1214" i="10" a="1"/>
  <c r="M11" i="10" a="1"/>
  <c r="L111" i="10" a="1"/>
  <c r="M211" i="10" a="1"/>
  <c r="L211" i="10" a="1"/>
  <c r="F514" i="10" a="1"/>
  <c r="N111" i="10" a="1"/>
  <c r="N211" i="10" a="1"/>
  <c r="F914" i="10" a="1"/>
  <c r="F415" i="10" a="1"/>
  <c r="M111" i="10" a="1"/>
  <c r="F2014" i="10" a="1"/>
  <c r="F114" i="10" a="1"/>
  <c r="N604" i="10" a="1"/>
  <c r="M604" i="10" a="1"/>
  <c r="L604" i="10" a="1"/>
  <c r="F1514" i="10" a="1"/>
  <c r="F1814" i="10" a="1"/>
  <c r="N605" i="10" a="1"/>
  <c r="M605" i="10" a="1"/>
  <c r="N711" i="10" a="1"/>
  <c r="F2614" i="10" a="1"/>
  <c r="N606" i="10" a="1"/>
  <c r="M606" i="10" a="1"/>
  <c r="M711" i="10" a="1"/>
  <c r="F2414" i="10" a="1"/>
  <c r="N607" i="10" a="1"/>
  <c r="M607" i="10" a="1"/>
  <c r="M412" i="10" a="1"/>
  <c r="F2514" i="10" a="1"/>
  <c r="F1314" i="10" a="1"/>
  <c r="N608" i="10" a="1"/>
  <c r="M608" i="10" a="1"/>
  <c r="M611" i="10" a="1"/>
  <c r="L412" i="10" a="1"/>
  <c r="L605" i="10" a="1"/>
  <c r="L711" i="10" a="1"/>
  <c r="L711" i="10" l="1"/>
  <c r="L605" i="10"/>
  <c r="L412" i="10"/>
  <c r="M611" i="10"/>
  <c r="M608" i="10"/>
  <c r="N608" i="10"/>
  <c r="F1314" i="10"/>
  <c r="F2514" i="10"/>
  <c r="M412" i="10"/>
  <c r="M607" i="10"/>
  <c r="N607" i="10"/>
  <c r="F2414" i="10"/>
  <c r="M711" i="10"/>
  <c r="M606" i="10"/>
  <c r="N606" i="10"/>
  <c r="F2614" i="10"/>
  <c r="N711" i="10"/>
  <c r="M605" i="10"/>
  <c r="N605" i="10"/>
  <c r="F1814" i="10"/>
  <c r="F1514" i="10"/>
  <c r="L604" i="10"/>
  <c r="M604" i="10"/>
  <c r="N604" i="10"/>
  <c r="F114" i="10"/>
  <c r="F2014" i="10"/>
  <c r="M111" i="10"/>
  <c r="F415" i="10"/>
  <c r="F914" i="10"/>
  <c r="N211" i="10"/>
  <c r="N111" i="10"/>
  <c r="F514" i="10"/>
  <c r="L211" i="10"/>
  <c r="M211" i="10"/>
  <c r="L111" i="10"/>
  <c r="M11" i="10"/>
  <c r="F1214" i="10"/>
  <c r="L11" i="10"/>
  <c r="F1914" i="10"/>
  <c r="N11" i="10"/>
  <c r="F1014" i="10"/>
  <c r="F1614" i="10"/>
  <c r="F714" i="10"/>
  <c r="M311" i="10"/>
  <c r="F2714" i="10"/>
  <c r="F1414" i="10"/>
  <c r="F814" i="10"/>
  <c r="N311" i="10"/>
  <c r="F2214" i="10"/>
  <c r="L609" i="10"/>
  <c r="L311" i="10"/>
  <c r="F2314" i="10"/>
  <c r="M511" i="10"/>
  <c r="F2114" i="10"/>
  <c r="F214" i="10"/>
  <c r="F614" i="10"/>
  <c r="L608" i="10"/>
  <c r="L607" i="10"/>
  <c r="N611" i="10"/>
  <c r="N511" i="10"/>
  <c r="F1114" i="10"/>
  <c r="F14" i="10"/>
  <c r="F1714" i="10"/>
  <c r="L606" i="10"/>
  <c r="N412" i="10"/>
  <c r="L611" i="10"/>
  <c r="M609" i="10"/>
  <c r="N609" i="10"/>
  <c r="L511" i="10"/>
  <c r="F314" i="10"/>
  <c r="K924" i="10"/>
  <c r="I924" i="10"/>
  <c r="K2486" i="10"/>
  <c r="I2486" i="10"/>
  <c r="K1724" i="10"/>
  <c r="I1724" i="10"/>
  <c r="K2412" i="10"/>
  <c r="I2412" i="10"/>
  <c r="K24" i="10"/>
  <c r="I24" i="10"/>
  <c r="K886" i="10"/>
  <c r="I886" i="10"/>
  <c r="K2024" i="10"/>
  <c r="I2024" i="10"/>
  <c r="K286" i="10"/>
  <c r="I286" i="10"/>
  <c r="D1313" i="10"/>
  <c r="J1313" i="10"/>
  <c r="C1313" i="10"/>
  <c r="J2513" i="10"/>
  <c r="D2513" i="10"/>
  <c r="C2513" i="10"/>
  <c r="K2712" i="10"/>
  <c r="I2712" i="10"/>
  <c r="K1886" i="10"/>
  <c r="I1886" i="10"/>
  <c r="K1612" i="10"/>
  <c r="I1612" i="10"/>
  <c r="K812" i="10"/>
  <c r="I812" i="10"/>
  <c r="J2413" i="10"/>
  <c r="D2413" i="10"/>
  <c r="C2413" i="10"/>
  <c r="K324" i="10"/>
  <c r="I324" i="10"/>
  <c r="K413" i="10"/>
  <c r="I413" i="10"/>
  <c r="K212" i="10"/>
  <c r="I212" i="10"/>
  <c r="K1424" i="10"/>
  <c r="I1424" i="10"/>
  <c r="D2613" i="10"/>
  <c r="J2613" i="10"/>
  <c r="C2613" i="10"/>
  <c r="K1386" i="10"/>
  <c r="I1386" i="10"/>
  <c r="G560" i="26"/>
  <c r="K2112" i="10"/>
  <c r="I2112" i="10"/>
  <c r="K1812" i="10"/>
  <c r="I1812" i="10"/>
  <c r="K2612" i="10"/>
  <c r="I2612" i="10"/>
  <c r="K2086" i="10"/>
  <c r="I2086" i="10"/>
  <c r="K1286" i="10"/>
  <c r="I1286" i="10"/>
  <c r="D1813" i="10"/>
  <c r="J1813" i="10"/>
  <c r="C1813" i="10"/>
  <c r="D1513" i="10"/>
  <c r="J1513" i="10"/>
  <c r="C1513" i="10"/>
  <c r="K1786" i="10"/>
  <c r="I1786" i="10"/>
  <c r="K1324" i="10"/>
  <c r="I1324" i="10"/>
  <c r="K1486" i="10"/>
  <c r="I1486" i="10"/>
  <c r="K1412" i="10"/>
  <c r="I1412" i="10"/>
  <c r="K1586" i="10"/>
  <c r="I1586" i="10"/>
  <c r="D113" i="10"/>
  <c r="J113" i="10"/>
  <c r="C113" i="10"/>
  <c r="D2013" i="10"/>
  <c r="J2013" i="10"/>
  <c r="C2013" i="10"/>
  <c r="K1986" i="10"/>
  <c r="I1986" i="10"/>
  <c r="H560" i="26"/>
  <c r="K424" i="10"/>
  <c r="I424" i="10"/>
  <c r="K2724" i="10"/>
  <c r="I2724" i="10"/>
  <c r="I560" i="26"/>
  <c r="J414" i="10"/>
  <c r="D414" i="10"/>
  <c r="C414" i="10"/>
  <c r="J913" i="10"/>
  <c r="D913" i="10"/>
  <c r="C913" i="10"/>
  <c r="K1112" i="10"/>
  <c r="I1112" i="10"/>
  <c r="K624" i="10"/>
  <c r="I624" i="10"/>
  <c r="K86" i="10"/>
  <c r="I86" i="10"/>
  <c r="K724" i="10"/>
  <c r="I724" i="10"/>
  <c r="K386" i="10"/>
  <c r="I386" i="10"/>
  <c r="J513" i="10"/>
  <c r="D513" i="10"/>
  <c r="C513" i="10"/>
  <c r="K112" i="10"/>
  <c r="I112" i="10"/>
  <c r="K1012" i="10"/>
  <c r="I1012" i="10"/>
  <c r="K1924" i="10"/>
  <c r="I1924" i="10"/>
  <c r="K524" i="10"/>
  <c r="I524" i="10"/>
  <c r="K512" i="10"/>
  <c r="I512" i="10"/>
  <c r="K124" i="10"/>
  <c r="I124" i="10"/>
  <c r="K1224" i="10"/>
  <c r="I1224" i="10"/>
  <c r="K2586" i="10"/>
  <c r="I2586" i="10"/>
  <c r="K1212" i="10"/>
  <c r="I1212" i="10"/>
  <c r="K2624" i="10"/>
  <c r="I2624" i="10"/>
  <c r="D1213" i="10"/>
  <c r="J1213" i="10"/>
  <c r="C1213" i="10"/>
  <c r="K1086" i="10"/>
  <c r="I1086" i="10"/>
  <c r="K786" i="10"/>
  <c r="I786" i="10"/>
  <c r="K12" i="10"/>
  <c r="I12" i="10"/>
  <c r="K2224" i="10"/>
  <c r="I2224" i="10"/>
  <c r="K1712" i="10"/>
  <c r="I1712" i="10"/>
  <c r="K1912" i="10"/>
  <c r="I1912" i="10"/>
  <c r="D1913" i="10"/>
  <c r="J1913" i="10"/>
  <c r="C1913" i="10"/>
  <c r="K2786" i="10"/>
  <c r="I2786" i="10"/>
  <c r="K1824" i="10"/>
  <c r="I1824" i="10"/>
  <c r="K224" i="10"/>
  <c r="I224" i="10"/>
  <c r="K186" i="10"/>
  <c r="I186" i="10"/>
  <c r="K686" i="10"/>
  <c r="I686" i="10"/>
  <c r="K1512" i="10"/>
  <c r="I1512" i="10"/>
  <c r="K2312" i="10"/>
  <c r="I2312" i="10"/>
  <c r="J1013" i="10"/>
  <c r="D1013" i="10"/>
  <c r="C1013" i="10"/>
  <c r="J1613" i="10"/>
  <c r="D1613" i="10"/>
  <c r="C1613" i="10"/>
  <c r="J713" i="10"/>
  <c r="D713" i="10"/>
  <c r="C713" i="10"/>
  <c r="K2212" i="10"/>
  <c r="I2212" i="10"/>
  <c r="K2512" i="10"/>
  <c r="I2512" i="10"/>
  <c r="K1124" i="10"/>
  <c r="I1124" i="10"/>
  <c r="K1186" i="10"/>
  <c r="I1186" i="10"/>
  <c r="K486" i="10"/>
  <c r="I486" i="10"/>
  <c r="J2713" i="10"/>
  <c r="D2713" i="10"/>
  <c r="C2713" i="10"/>
  <c r="D1413" i="10"/>
  <c r="J1413" i="10"/>
  <c r="C1413" i="10"/>
  <c r="D813" i="10"/>
  <c r="J813" i="10"/>
  <c r="C813" i="10"/>
  <c r="K2286" i="10"/>
  <c r="I2286" i="10"/>
  <c r="L2786" i="10" a="1"/>
  <c r="L2786" i="10" s="1"/>
  <c r="K2686" i="10"/>
  <c r="I2686" i="10"/>
  <c r="K312" i="10"/>
  <c r="I312" i="10"/>
  <c r="K986" i="10"/>
  <c r="I986" i="10"/>
  <c r="K2424" i="10"/>
  <c r="I2424" i="10"/>
  <c r="J2213" i="10"/>
  <c r="D2213" i="10"/>
  <c r="C2213" i="10"/>
  <c r="K1624" i="10"/>
  <c r="I1624" i="10"/>
  <c r="K824" i="10"/>
  <c r="I824" i="10"/>
  <c r="K2386" i="10"/>
  <c r="I2386" i="10"/>
  <c r="K2012" i="10"/>
  <c r="I2012" i="10"/>
  <c r="K612" i="10"/>
  <c r="I612" i="10"/>
  <c r="D2313" i="10"/>
  <c r="J2313" i="10"/>
  <c r="C2313" i="10"/>
  <c r="K1312" i="10"/>
  <c r="I1312" i="10"/>
  <c r="K1524" i="10"/>
  <c r="I1524" i="10"/>
  <c r="K2524" i="10"/>
  <c r="I2524" i="10"/>
  <c r="K1024" i="10"/>
  <c r="I1024" i="10"/>
  <c r="K2186" i="10"/>
  <c r="I2186" i="10"/>
  <c r="J2113" i="10"/>
  <c r="D2113" i="10"/>
  <c r="C2113" i="10"/>
  <c r="D213" i="10"/>
  <c r="J213" i="10"/>
  <c r="C213" i="10"/>
  <c r="D613" i="10"/>
  <c r="J613" i="10"/>
  <c r="C613" i="10"/>
  <c r="K586" i="10"/>
  <c r="I586" i="10"/>
  <c r="K2324" i="10"/>
  <c r="I2324" i="10"/>
  <c r="K2124" i="10"/>
  <c r="I2124" i="10"/>
  <c r="K712" i="10"/>
  <c r="I712" i="10"/>
  <c r="J1113" i="10"/>
  <c r="D1113" i="10"/>
  <c r="C1113" i="10"/>
  <c r="J13" i="10"/>
  <c r="D13" i="10"/>
  <c r="C13" i="10"/>
  <c r="D1713" i="10"/>
  <c r="J1713" i="10"/>
  <c r="C1713" i="10"/>
  <c r="K1686" i="10"/>
  <c r="I1686" i="10"/>
  <c r="K912" i="10"/>
  <c r="I912" i="10"/>
  <c r="J313" i="10"/>
  <c r="D313" i="10"/>
  <c r="C313" i="10"/>
  <c r="F2215" i="10" a="1"/>
  <c r="N704" i="10" a="1"/>
  <c r="M512" i="10" a="1"/>
  <c r="L312" i="10" a="1"/>
  <c r="N705" i="10" a="1"/>
  <c r="L512" i="10" a="1"/>
  <c r="N312" i="10" a="1"/>
  <c r="N706" i="10" a="1"/>
  <c r="M312" i="10" a="1"/>
  <c r="F1815" i="10" a="1"/>
  <c r="F2315" i="10" a="1"/>
  <c r="L704" i="10" a="1"/>
  <c r="M212" i="10" a="1"/>
  <c r="M413" i="10" a="1"/>
  <c r="M704" i="10" a="1"/>
  <c r="N707" i="10" a="1"/>
  <c r="F1515" i="10" a="1"/>
  <c r="F1215" i="10" a="1"/>
  <c r="L705" i="10" a="1"/>
  <c r="N212" i="10" a="1"/>
  <c r="L413" i="10" a="1"/>
  <c r="M705" i="10" a="1"/>
  <c r="N708" i="10" a="1"/>
  <c r="F2115" i="10" a="1"/>
  <c r="F315" i="10" a="1"/>
  <c r="L706" i="10" a="1"/>
  <c r="L212" i="10" a="1"/>
  <c r="N413" i="10" a="1"/>
  <c r="M706" i="10" a="1"/>
  <c r="N709" i="10" a="1"/>
  <c r="F1315" i="10" a="1"/>
  <c r="F1915" i="10" a="1"/>
  <c r="F215" i="10" a="1"/>
  <c r="L707" i="10" a="1"/>
  <c r="M707" i="10" a="1"/>
  <c r="N710" i="10" a="1"/>
  <c r="F2515" i="10" a="1"/>
  <c r="F615" i="10" a="1"/>
  <c r="L708" i="10" a="1"/>
  <c r="M708" i="10" a="1"/>
  <c r="F115" i="10" a="1"/>
  <c r="F1015" i="10" a="1"/>
  <c r="L709" i="10" a="1"/>
  <c r="M709" i="10" a="1"/>
  <c r="N712" i="10" a="1"/>
  <c r="M712" i="10" a="1"/>
  <c r="F2015" i="10" a="1"/>
  <c r="F1615" i="10" a="1"/>
  <c r="L710" i="10" a="1"/>
  <c r="M710" i="10" a="1"/>
  <c r="F715" i="10" a="1"/>
  <c r="N812" i="10" a="1"/>
  <c r="F2415" i="10" a="1"/>
  <c r="L712" i="10" a="1"/>
  <c r="F915" i="10" a="1"/>
  <c r="F2715" i="10" a="1"/>
  <c r="F1115" i="10" a="1"/>
  <c r="N12" i="10" a="1"/>
  <c r="L612" i="10" a="1"/>
  <c r="F1415" i="10" a="1"/>
  <c r="F15" i="10" a="1"/>
  <c r="M112" i="10" a="1"/>
  <c r="L12" i="10" a="1"/>
  <c r="N612" i="10" a="1"/>
  <c r="F815" i="10" a="1"/>
  <c r="F1715" i="10" a="1"/>
  <c r="N112" i="10" a="1"/>
  <c r="M12" i="10" a="1"/>
  <c r="M612" i="10" a="1"/>
  <c r="F2615" i="10" a="1"/>
  <c r="F515" i="10" a="1"/>
  <c r="L112" i="10" a="1"/>
  <c r="N512" i="10" a="1"/>
  <c r="M812" i="10" a="1"/>
  <c r="L812" i="10" a="1"/>
  <c r="L812" i="10" l="1"/>
  <c r="M812" i="10"/>
  <c r="N512" i="10"/>
  <c r="L112" i="10"/>
  <c r="F515" i="10"/>
  <c r="F2615" i="10"/>
  <c r="M612" i="10"/>
  <c r="M12" i="10"/>
  <c r="N112" i="10"/>
  <c r="F1715" i="10"/>
  <c r="F815" i="10"/>
  <c r="N612" i="10"/>
  <c r="L12" i="10"/>
  <c r="M112" i="10"/>
  <c r="F15" i="10"/>
  <c r="F1415" i="10"/>
  <c r="L612" i="10"/>
  <c r="N12" i="10"/>
  <c r="F1115" i="10"/>
  <c r="F2715" i="10"/>
  <c r="F915" i="10"/>
  <c r="L712" i="10"/>
  <c r="F2415" i="10"/>
  <c r="N812" i="10"/>
  <c r="F715" i="10"/>
  <c r="M710" i="10"/>
  <c r="L710" i="10"/>
  <c r="F1615" i="10"/>
  <c r="F2015" i="10"/>
  <c r="M712" i="10"/>
  <c r="N712" i="10"/>
  <c r="M709" i="10"/>
  <c r="L709" i="10"/>
  <c r="F1015" i="10"/>
  <c r="F115" i="10"/>
  <c r="M708" i="10"/>
  <c r="L708" i="10"/>
  <c r="F615" i="10"/>
  <c r="F2515" i="10"/>
  <c r="N710" i="10"/>
  <c r="M707" i="10"/>
  <c r="L707" i="10"/>
  <c r="F215" i="10"/>
  <c r="F1915" i="10"/>
  <c r="F1315" i="10"/>
  <c r="N709" i="10"/>
  <c r="M706" i="10"/>
  <c r="N413" i="10"/>
  <c r="L212" i="10"/>
  <c r="L706" i="10"/>
  <c r="F315" i="10"/>
  <c r="F2115" i="10"/>
  <c r="N708" i="10"/>
  <c r="M705" i="10"/>
  <c r="L413" i="10"/>
  <c r="N212" i="10"/>
  <c r="L705" i="10"/>
  <c r="F1215" i="10"/>
  <c r="F1515" i="10"/>
  <c r="N707" i="10"/>
  <c r="M704" i="10"/>
  <c r="M413" i="10"/>
  <c r="M212" i="10"/>
  <c r="L704" i="10"/>
  <c r="F2315" i="10"/>
  <c r="F1815" i="10"/>
  <c r="M312" i="10"/>
  <c r="N706" i="10"/>
  <c r="N312" i="10"/>
  <c r="L512" i="10"/>
  <c r="N705" i="10"/>
  <c r="L312" i="10"/>
  <c r="M512" i="10"/>
  <c r="N704" i="10"/>
  <c r="F2215" i="10"/>
  <c r="K313" i="10"/>
  <c r="I313" i="10"/>
  <c r="K2113" i="10"/>
  <c r="I2113" i="10"/>
  <c r="I561" i="26"/>
  <c r="K2613" i="10"/>
  <c r="I2613" i="10"/>
  <c r="K2513" i="10"/>
  <c r="I2513" i="10"/>
  <c r="J514" i="10"/>
  <c r="D514" i="10"/>
  <c r="C514" i="10"/>
  <c r="J2614" i="10"/>
  <c r="D2614" i="10"/>
  <c r="C2614" i="10"/>
  <c r="K813" i="10"/>
  <c r="I813" i="10"/>
  <c r="J1714" i="10"/>
  <c r="D1714" i="10"/>
  <c r="C1714" i="10"/>
  <c r="J814" i="10"/>
  <c r="D814" i="10"/>
  <c r="C814" i="10"/>
  <c r="K2313" i="10"/>
  <c r="I2313" i="10"/>
  <c r="D14" i="10"/>
  <c r="J14" i="10"/>
  <c r="C14" i="10"/>
  <c r="J1414" i="10"/>
  <c r="D1414" i="10"/>
  <c r="C1414" i="10"/>
  <c r="K913" i="10"/>
  <c r="I913" i="10"/>
  <c r="K1313" i="10"/>
  <c r="I1313" i="10"/>
  <c r="J1114" i="10"/>
  <c r="D1114" i="10"/>
  <c r="C1114" i="10"/>
  <c r="J2714" i="10"/>
  <c r="D2714" i="10"/>
  <c r="C2714" i="10"/>
  <c r="D914" i="10"/>
  <c r="J914" i="10"/>
  <c r="C914" i="10"/>
  <c r="K1413" i="10"/>
  <c r="I1413" i="10"/>
  <c r="D415" i="10"/>
  <c r="J415" i="10"/>
  <c r="C415" i="10"/>
  <c r="J2414" i="10"/>
  <c r="D2414" i="10"/>
  <c r="C2414" i="10"/>
  <c r="J714" i="10"/>
  <c r="D714" i="10"/>
  <c r="C714" i="10"/>
  <c r="K713" i="10"/>
  <c r="I713" i="10"/>
  <c r="K414" i="10"/>
  <c r="I414" i="10"/>
  <c r="D1614" i="10"/>
  <c r="J1614" i="10"/>
  <c r="C1614" i="10"/>
  <c r="J2014" i="10"/>
  <c r="D2014" i="10"/>
  <c r="C2014" i="10"/>
  <c r="K1713" i="10"/>
  <c r="I1713" i="10"/>
  <c r="K2713" i="10"/>
  <c r="I2713" i="10"/>
  <c r="K1913" i="10"/>
  <c r="I1913" i="10"/>
  <c r="D1014" i="10"/>
  <c r="J1014" i="10"/>
  <c r="C1014" i="10"/>
  <c r="J114" i="10"/>
  <c r="D114" i="10"/>
  <c r="C114" i="10"/>
  <c r="K613" i="10"/>
  <c r="I613" i="10"/>
  <c r="K2413" i="10"/>
  <c r="I2413" i="10"/>
  <c r="D614" i="10"/>
  <c r="J614" i="10"/>
  <c r="C614" i="10"/>
  <c r="J2514" i="10"/>
  <c r="D2514" i="10"/>
  <c r="C2514" i="10"/>
  <c r="K1613" i="10"/>
  <c r="I1613" i="10"/>
  <c r="K1213" i="10"/>
  <c r="I1213" i="10"/>
  <c r="K2013" i="10"/>
  <c r="I2013" i="10"/>
  <c r="D214" i="10"/>
  <c r="J214" i="10"/>
  <c r="C214" i="10"/>
  <c r="D1914" i="10"/>
  <c r="J1914" i="10"/>
  <c r="C1914" i="10"/>
  <c r="J1314" i="10"/>
  <c r="D1314" i="10"/>
  <c r="C1314" i="10"/>
  <c r="J314" i="10"/>
  <c r="D314" i="10"/>
  <c r="C314" i="10"/>
  <c r="D2114" i="10"/>
  <c r="J2114" i="10"/>
  <c r="C2114" i="10"/>
  <c r="K213" i="10"/>
  <c r="I213" i="10"/>
  <c r="J1214" i="10"/>
  <c r="D1214" i="10"/>
  <c r="C1214" i="10"/>
  <c r="J1514" i="10"/>
  <c r="D1514" i="10"/>
  <c r="C1514" i="10"/>
  <c r="K2213" i="10"/>
  <c r="I2213" i="10"/>
  <c r="K1013" i="10"/>
  <c r="I1013" i="10"/>
  <c r="K513" i="10"/>
  <c r="I513" i="10"/>
  <c r="K113" i="10"/>
  <c r="I113" i="10"/>
  <c r="K1513" i="10"/>
  <c r="I1513" i="10"/>
  <c r="J2314" i="10"/>
  <c r="D2314" i="10"/>
  <c r="C2314" i="10"/>
  <c r="J1814" i="10"/>
  <c r="D1814" i="10"/>
  <c r="C1814" i="10"/>
  <c r="H561" i="26"/>
  <c r="G561" i="26"/>
  <c r="K13" i="10"/>
  <c r="I13" i="10"/>
  <c r="K1113" i="10"/>
  <c r="I1113" i="10"/>
  <c r="K1813" i="10"/>
  <c r="I1813" i="10"/>
  <c r="J2214" i="10"/>
  <c r="D2214" i="10"/>
  <c r="C2214" i="10"/>
  <c r="L805" i="10" a="1"/>
  <c r="L313" i="10" a="1"/>
  <c r="N913" i="10" a="1"/>
  <c r="M810" i="10" a="1"/>
  <c r="L806" i="10" a="1"/>
  <c r="L113" i="10" a="1"/>
  <c r="N113" i="10" a="1"/>
  <c r="M513" i="10" a="1"/>
  <c r="L807" i="10" a="1"/>
  <c r="N13" i="10" a="1"/>
  <c r="N513" i="10" a="1"/>
  <c r="L808" i="10" a="1"/>
  <c r="M113" i="10" a="1"/>
  <c r="N804" i="10" a="1"/>
  <c r="L13" i="10" a="1"/>
  <c r="L513" i="10" a="1"/>
  <c r="L809" i="10" a="1"/>
  <c r="N805" i="10" a="1"/>
  <c r="N713" i="10" a="1"/>
  <c r="M13" i="10" a="1"/>
  <c r="L810" i="10" a="1"/>
  <c r="M313" i="10" a="1"/>
  <c r="N806" i="10" a="1"/>
  <c r="M713" i="10" a="1"/>
  <c r="M804" i="10" a="1"/>
  <c r="L811" i="10" a="1"/>
  <c r="N213" i="10" a="1"/>
  <c r="N613" i="10" a="1"/>
  <c r="M213" i="10" a="1"/>
  <c r="N807" i="10" a="1"/>
  <c r="L713" i="10" a="1"/>
  <c r="M805" i="10" a="1"/>
  <c r="M613" i="10" a="1"/>
  <c r="L613" i="10" a="1"/>
  <c r="N808" i="10" a="1"/>
  <c r="L813" i="10" a="1"/>
  <c r="M806" i="10" a="1"/>
  <c r="M807" i="10" a="1"/>
  <c r="N809" i="10" a="1"/>
  <c r="N813" i="10" a="1"/>
  <c r="L213" i="10" a="1"/>
  <c r="N810" i="10" a="1"/>
  <c r="M813" i="10" a="1"/>
  <c r="L414" i="10" a="1"/>
  <c r="M808" i="10" a="1"/>
  <c r="M809" i="10" a="1"/>
  <c r="N811" i="10" a="1"/>
  <c r="N414" i="10" a="1"/>
  <c r="M414" i="10" a="1"/>
  <c r="M811" i="10" a="1"/>
  <c r="L804" i="10" a="1"/>
  <c r="N313" i="10" a="1"/>
  <c r="N313" i="10" l="1"/>
  <c r="L804" i="10"/>
  <c r="M811" i="10"/>
  <c r="M414" i="10"/>
  <c r="N414" i="10"/>
  <c r="N811" i="10"/>
  <c r="M809" i="10"/>
  <c r="M808" i="10"/>
  <c r="L414" i="10"/>
  <c r="M813" i="10"/>
  <c r="N810" i="10"/>
  <c r="L213" i="10"/>
  <c r="N813" i="10"/>
  <c r="N809" i="10"/>
  <c r="M807" i="10"/>
  <c r="M806" i="10"/>
  <c r="L813" i="10"/>
  <c r="N808" i="10"/>
  <c r="L613" i="10"/>
  <c r="M613" i="10"/>
  <c r="M805" i="10"/>
  <c r="L713" i="10"/>
  <c r="N807" i="10"/>
  <c r="M213" i="10"/>
  <c r="N613" i="10"/>
  <c r="N213" i="10"/>
  <c r="L811" i="10"/>
  <c r="M804" i="10"/>
  <c r="M713" i="10"/>
  <c r="N806" i="10"/>
  <c r="M313" i="10"/>
  <c r="L810" i="10"/>
  <c r="M13" i="10"/>
  <c r="N713" i="10"/>
  <c r="N805" i="10"/>
  <c r="L809" i="10"/>
  <c r="L513" i="10"/>
  <c r="L13" i="10"/>
  <c r="N804" i="10"/>
  <c r="M113" i="10"/>
  <c r="L808" i="10"/>
  <c r="N513" i="10"/>
  <c r="N13" i="10"/>
  <c r="L807" i="10"/>
  <c r="M513" i="10"/>
  <c r="N113" i="10"/>
  <c r="L113" i="10"/>
  <c r="L806" i="10"/>
  <c r="M810" i="10"/>
  <c r="N913" i="10"/>
  <c r="L313" i="10"/>
  <c r="L805" i="10"/>
  <c r="G562" i="26"/>
  <c r="K614" i="10"/>
  <c r="I614" i="10"/>
  <c r="K2014" i="10"/>
  <c r="I2014" i="10"/>
  <c r="J1415" i="10"/>
  <c r="D1415" i="10"/>
  <c r="C1415" i="10"/>
  <c r="J15" i="10"/>
  <c r="D15" i="10"/>
  <c r="F362" i="26" s="1"/>
  <c r="C15" i="10"/>
  <c r="K1314" i="10"/>
  <c r="I1314" i="10"/>
  <c r="K1614" i="10"/>
  <c r="I1614" i="10"/>
  <c r="J1315" i="10"/>
  <c r="D1315" i="10"/>
  <c r="C1315" i="10"/>
  <c r="D2015" i="10"/>
  <c r="J2015" i="10"/>
  <c r="C2015" i="10"/>
  <c r="D1915" i="10"/>
  <c r="J1915" i="10"/>
  <c r="C1915" i="10"/>
  <c r="J1615" i="10"/>
  <c r="D1615" i="10"/>
  <c r="C1615" i="10"/>
  <c r="K1914" i="10"/>
  <c r="I1914" i="10"/>
  <c r="K2414" i="10"/>
  <c r="I2414" i="10"/>
  <c r="K914" i="10"/>
  <c r="I914" i="10"/>
  <c r="J2215" i="10"/>
  <c r="D2215" i="10"/>
  <c r="C2215" i="10"/>
  <c r="J1515" i="10"/>
  <c r="D1515" i="10"/>
  <c r="C1515" i="10"/>
  <c r="J215" i="10"/>
  <c r="D215" i="10"/>
  <c r="C215" i="10"/>
  <c r="J815" i="10"/>
  <c r="D815" i="10"/>
  <c r="C815" i="10"/>
  <c r="K814" i="10"/>
  <c r="I814" i="10"/>
  <c r="D1215" i="10"/>
  <c r="J1215" i="10"/>
  <c r="C1215" i="10"/>
  <c r="D1715" i="10"/>
  <c r="J1715" i="10"/>
  <c r="C1715" i="10"/>
  <c r="K1814" i="10"/>
  <c r="I1814" i="10"/>
  <c r="J715" i="10"/>
  <c r="D715" i="10"/>
  <c r="C715" i="10"/>
  <c r="H562" i="26"/>
  <c r="K214" i="10"/>
  <c r="I214" i="10"/>
  <c r="K415" i="10"/>
  <c r="I415" i="10"/>
  <c r="K2714" i="10"/>
  <c r="I2714" i="10"/>
  <c r="K1414" i="10"/>
  <c r="I1414" i="10"/>
  <c r="K2614" i="10"/>
  <c r="I2614" i="10"/>
  <c r="K2114" i="10"/>
  <c r="I2114" i="10"/>
  <c r="K1714" i="10"/>
  <c r="I1714" i="10"/>
  <c r="D2515" i="10"/>
  <c r="J2515" i="10"/>
  <c r="C2515" i="10"/>
  <c r="J2415" i="10"/>
  <c r="D2415" i="10"/>
  <c r="C2415" i="10"/>
  <c r="K2314" i="10"/>
  <c r="I2314" i="10"/>
  <c r="I562" i="26"/>
  <c r="D615" i="10"/>
  <c r="J615" i="10"/>
  <c r="C615" i="10"/>
  <c r="J2615" i="10"/>
  <c r="D2615" i="10"/>
  <c r="C2615" i="10"/>
  <c r="K1514" i="10"/>
  <c r="I1514" i="10"/>
  <c r="K114" i="10"/>
  <c r="I114" i="10"/>
  <c r="K1114" i="10"/>
  <c r="I1114" i="10"/>
  <c r="K14" i="10"/>
  <c r="I14" i="10"/>
  <c r="K514" i="10"/>
  <c r="I514" i="10"/>
  <c r="J915" i="10"/>
  <c r="D915" i="10"/>
  <c r="C915" i="10"/>
  <c r="J515" i="10"/>
  <c r="D515" i="10"/>
  <c r="C515" i="10"/>
  <c r="K2214" i="10"/>
  <c r="I2214" i="10"/>
  <c r="K314" i="10"/>
  <c r="I314" i="10"/>
  <c r="K2514" i="10"/>
  <c r="I2514" i="10"/>
  <c r="D2115" i="10"/>
  <c r="J2115" i="10"/>
  <c r="C2115" i="10"/>
  <c r="D2715" i="10"/>
  <c r="J2715" i="10"/>
  <c r="C2715" i="10"/>
  <c r="J315" i="10"/>
  <c r="D315" i="10"/>
  <c r="C315" i="10"/>
  <c r="D115" i="10"/>
  <c r="J115" i="10"/>
  <c r="C115" i="10"/>
  <c r="J1115" i="10"/>
  <c r="D1115" i="10"/>
  <c r="C1115" i="10"/>
  <c r="K1214" i="10"/>
  <c r="I1214" i="10"/>
  <c r="K1014" i="10"/>
  <c r="I1014" i="10"/>
  <c r="K714" i="10"/>
  <c r="I714" i="10"/>
  <c r="J1815" i="10"/>
  <c r="D1815" i="10"/>
  <c r="C1815" i="10"/>
  <c r="J1015" i="10"/>
  <c r="D1015" i="10"/>
  <c r="C1015" i="10"/>
  <c r="J2315" i="10"/>
  <c r="D2315" i="10"/>
  <c r="C2315" i="10"/>
  <c r="M904" i="10" a="1"/>
  <c r="N314" i="10" a="1"/>
  <c r="M905" i="10" a="1"/>
  <c r="N114" i="10" a="1"/>
  <c r="M906" i="10" a="1"/>
  <c r="N714" i="10" a="1"/>
  <c r="M907" i="10" a="1"/>
  <c r="M314" i="10" a="1"/>
  <c r="L913" i="10" a="1"/>
  <c r="L1014" i="10" a="1"/>
  <c r="M914" i="10" a="1"/>
  <c r="M908" i="10" a="1"/>
  <c r="M114" i="10" a="1"/>
  <c r="M1014" i="10" a="1"/>
  <c r="L914" i="10" a="1"/>
  <c r="M909" i="10" a="1"/>
  <c r="N904" i="10" a="1"/>
  <c r="L904" i="10" a="1"/>
  <c r="N914" i="10" a="1"/>
  <c r="M910" i="10" a="1"/>
  <c r="N905" i="10" a="1"/>
  <c r="L114" i="10" a="1"/>
  <c r="L714" i="10" a="1"/>
  <c r="L905" i="10" a="1"/>
  <c r="M911" i="10" a="1"/>
  <c r="N906" i="10" a="1"/>
  <c r="L906" i="10" a="1"/>
  <c r="L814" i="10" a="1"/>
  <c r="M912" i="10" a="1"/>
  <c r="N907" i="10" a="1"/>
  <c r="M714" i="10" a="1"/>
  <c r="M814" i="10" a="1"/>
  <c r="N908" i="10" a="1"/>
  <c r="L907" i="10" a="1"/>
  <c r="M913" i="10" a="1"/>
  <c r="L908" i="10" a="1"/>
  <c r="N814" i="10" a="1"/>
  <c r="N909" i="10" a="1"/>
  <c r="L909" i="10" a="1"/>
  <c r="L214" i="10" a="1"/>
  <c r="N910" i="10" a="1"/>
  <c r="L514" i="10" a="1"/>
  <c r="L14" i="10" a="1"/>
  <c r="N14" i="10" a="1"/>
  <c r="M14" i="10" a="1"/>
  <c r="L910" i="10" a="1"/>
  <c r="M214" i="10" a="1"/>
  <c r="N911" i="10" a="1"/>
  <c r="M514" i="10" a="1"/>
  <c r="L911" i="10" a="1"/>
  <c r="L614" i="10" a="1"/>
  <c r="N214" i="10" a="1"/>
  <c r="N912" i="10" a="1"/>
  <c r="N514" i="10" a="1"/>
  <c r="L912" i="10" a="1"/>
  <c r="M614" i="10" a="1"/>
  <c r="M415" i="10" a="1"/>
  <c r="N614" i="10" a="1"/>
  <c r="L415" i="10" a="1"/>
  <c r="N415" i="10" a="1"/>
  <c r="L314" i="10" a="1"/>
  <c r="N1014" i="10" a="1"/>
  <c r="F446" i="26" l="1"/>
  <c r="F804" i="26"/>
  <c r="G804" i="26" s="1"/>
  <c r="G805" i="26" s="1"/>
  <c r="F110" i="26"/>
  <c r="I110" i="26" s="1"/>
  <c r="F138" i="26"/>
  <c r="I138" i="26" s="1"/>
  <c r="F748" i="26"/>
  <c r="H748" i="26" s="1"/>
  <c r="H749" i="26" s="1"/>
  <c r="N1014" i="10"/>
  <c r="L314" i="10"/>
  <c r="N415" i="10"/>
  <c r="L415" i="10"/>
  <c r="N614" i="10"/>
  <c r="M415" i="10"/>
  <c r="M614" i="10"/>
  <c r="L912" i="10"/>
  <c r="N514" i="10"/>
  <c r="N912" i="10"/>
  <c r="N214" i="10"/>
  <c r="L614" i="10"/>
  <c r="L911" i="10"/>
  <c r="M514" i="10"/>
  <c r="N911" i="10"/>
  <c r="M214" i="10"/>
  <c r="L910" i="10"/>
  <c r="M14" i="10"/>
  <c r="N14" i="10"/>
  <c r="L14" i="10"/>
  <c r="L514" i="10"/>
  <c r="N910" i="10"/>
  <c r="L214" i="10"/>
  <c r="L909" i="10"/>
  <c r="N909" i="10"/>
  <c r="N814" i="10"/>
  <c r="L908" i="10"/>
  <c r="M913" i="10"/>
  <c r="L907" i="10"/>
  <c r="N908" i="10"/>
  <c r="M814" i="10"/>
  <c r="M714" i="10"/>
  <c r="N907" i="10"/>
  <c r="M912" i="10"/>
  <c r="L814" i="10"/>
  <c r="L906" i="10"/>
  <c r="N906" i="10"/>
  <c r="M911" i="10"/>
  <c r="L905" i="10"/>
  <c r="L714" i="10"/>
  <c r="L114" i="10"/>
  <c r="N905" i="10"/>
  <c r="M910" i="10"/>
  <c r="N914" i="10"/>
  <c r="L904" i="10"/>
  <c r="N904" i="10"/>
  <c r="M909" i="10"/>
  <c r="L914" i="10"/>
  <c r="M1014" i="10"/>
  <c r="M114" i="10"/>
  <c r="M908" i="10"/>
  <c r="M914" i="10"/>
  <c r="L1014" i="10"/>
  <c r="L913" i="10"/>
  <c r="M314" i="10"/>
  <c r="M907" i="10"/>
  <c r="N714" i="10"/>
  <c r="M906" i="10"/>
  <c r="N114" i="10"/>
  <c r="M905" i="10"/>
  <c r="N314" i="10"/>
  <c r="M904" i="10"/>
  <c r="G362" i="26"/>
  <c r="H362" i="26"/>
  <c r="I362" i="26"/>
  <c r="K915" i="10"/>
  <c r="I915" i="10"/>
  <c r="K1015" i="10"/>
  <c r="I1015" i="10"/>
  <c r="K2715" i="10"/>
  <c r="I2715" i="10"/>
  <c r="K1815" i="10"/>
  <c r="I1815" i="10"/>
  <c r="K2115" i="10"/>
  <c r="I2115" i="10"/>
  <c r="H563" i="26"/>
  <c r="F580" i="26"/>
  <c r="K715" i="10"/>
  <c r="I715" i="10"/>
  <c r="K1715" i="10"/>
  <c r="I1715" i="10"/>
  <c r="K1615" i="10"/>
  <c r="I1615" i="10"/>
  <c r="K1515" i="10"/>
  <c r="I1515" i="10"/>
  <c r="K1415" i="10"/>
  <c r="I1415" i="10"/>
  <c r="K2315" i="10"/>
  <c r="I2315" i="10"/>
  <c r="F32" i="26"/>
  <c r="K1215" i="10"/>
  <c r="I1215" i="10"/>
  <c r="K1915" i="10"/>
  <c r="I1915" i="10"/>
  <c r="K2215" i="10"/>
  <c r="I2215" i="10"/>
  <c r="K515" i="10"/>
  <c r="I515" i="10"/>
  <c r="I748" i="26"/>
  <c r="I749" i="26" s="1"/>
  <c r="K2415" i="10"/>
  <c r="I2415" i="10"/>
  <c r="G446" i="26"/>
  <c r="G447" i="26" s="1"/>
  <c r="H446" i="26"/>
  <c r="H447" i="26" s="1"/>
  <c r="I446" i="26"/>
  <c r="I447" i="26" s="1"/>
  <c r="I804" i="26"/>
  <c r="I805" i="26" s="1"/>
  <c r="K2015" i="10"/>
  <c r="I2015" i="10"/>
  <c r="K15" i="10"/>
  <c r="I15" i="10"/>
  <c r="K2515" i="10"/>
  <c r="I2515" i="10"/>
  <c r="F692" i="26"/>
  <c r="F471" i="26"/>
  <c r="F664" i="26"/>
  <c r="F496" i="26"/>
  <c r="F334" i="26"/>
  <c r="F608" i="26"/>
  <c r="F222" i="26"/>
  <c r="F7" i="26"/>
  <c r="F250" i="26"/>
  <c r="F278" i="26"/>
  <c r="F832" i="26"/>
  <c r="F776" i="26"/>
  <c r="F720" i="26"/>
  <c r="F418" i="26"/>
  <c r="F636" i="26"/>
  <c r="F390" i="26"/>
  <c r="F166" i="26"/>
  <c r="F860" i="26"/>
  <c r="F60" i="26"/>
  <c r="F194" i="26"/>
  <c r="G563" i="26"/>
  <c r="I563" i="26"/>
  <c r="F306" i="26"/>
  <c r="K2615" i="10"/>
  <c r="I2615" i="10"/>
  <c r="K815" i="10"/>
  <c r="I815" i="10"/>
  <c r="K1315" i="10"/>
  <c r="I1315" i="10"/>
  <c r="F85" i="26"/>
  <c r="K1115" i="10"/>
  <c r="I1115" i="10"/>
  <c r="K115" i="10"/>
  <c r="I115" i="10"/>
  <c r="K315" i="10"/>
  <c r="I315" i="10"/>
  <c r="K615" i="10"/>
  <c r="I615" i="10"/>
  <c r="K215" i="10"/>
  <c r="I215" i="10"/>
  <c r="F524" i="26"/>
  <c r="L315" i="10" a="1"/>
  <c r="L1006" i="10" a="1"/>
  <c r="N1115" i="10" a="1"/>
  <c r="L1007" i="10" a="1"/>
  <c r="L1015" i="10" a="1"/>
  <c r="L1008" i="10" a="1"/>
  <c r="N1012" i="10" a="1"/>
  <c r="N115" i="10" a="1"/>
  <c r="N1009" i="10" a="1"/>
  <c r="M1004" i="10" a="1"/>
  <c r="N1010" i="10" a="1"/>
  <c r="L1009" i="10" a="1"/>
  <c r="M1005" i="10" a="1"/>
  <c r="M615" i="10" a="1"/>
  <c r="N1011" i="10" a="1"/>
  <c r="L1011" i="10" a="1"/>
  <c r="M1006" i="10" a="1"/>
  <c r="L615" i="10" a="1"/>
  <c r="L1010" i="10" a="1"/>
  <c r="M1007" i="10" a="1"/>
  <c r="N615" i="10" a="1"/>
  <c r="M1008" i="10" a="1"/>
  <c r="L1012" i="10" a="1"/>
  <c r="M115" i="10" a="1"/>
  <c r="M1009" i="10" a="1"/>
  <c r="N15" i="10" a="1"/>
  <c r="L1013" i="10" a="1"/>
  <c r="M1010" i="10" a="1"/>
  <c r="L15" i="10" a="1"/>
  <c r="M1011" i="10" a="1"/>
  <c r="L815" i="10" a="1"/>
  <c r="N815" i="10" a="1"/>
  <c r="M15" i="10" a="1"/>
  <c r="M815" i="10" a="1"/>
  <c r="M1012" i="10" a="1"/>
  <c r="L515" i="10" a="1"/>
  <c r="L915" i="10" a="1"/>
  <c r="M1013" i="10" a="1"/>
  <c r="M515" i="10" a="1"/>
  <c r="M915" i="10" a="1"/>
  <c r="L215" i="10" a="1"/>
  <c r="M715" i="10" a="1"/>
  <c r="N515" i="10" a="1"/>
  <c r="N915" i="10" a="1"/>
  <c r="N1004" i="10" a="1"/>
  <c r="N1013" i="10" a="1"/>
  <c r="M215" i="10" a="1"/>
  <c r="N715" i="10" a="1"/>
  <c r="N1005" i="10" a="1"/>
  <c r="N315" i="10" a="1"/>
  <c r="N215" i="10" a="1"/>
  <c r="L715" i="10" a="1"/>
  <c r="L1004" i="10" a="1"/>
  <c r="N1006" i="10" a="1"/>
  <c r="M315" i="10" a="1"/>
  <c r="L1005" i="10" a="1"/>
  <c r="N1007" i="10" a="1"/>
  <c r="M1015" i="10" a="1"/>
  <c r="N1008" i="10" a="1"/>
  <c r="N1015" i="10" a="1"/>
  <c r="M1115" i="10" a="1"/>
  <c r="L115" i="10" a="1"/>
  <c r="H804" i="26" l="1"/>
  <c r="H805" i="26" s="1"/>
  <c r="G748" i="26"/>
  <c r="G749" i="26" s="1"/>
  <c r="G750" i="26" s="1"/>
  <c r="G110" i="26"/>
  <c r="H110" i="26"/>
  <c r="H138" i="26"/>
  <c r="H139" i="26" s="1"/>
  <c r="G138" i="26"/>
  <c r="L115" i="10"/>
  <c r="M1115" i="10"/>
  <c r="N1015" i="10"/>
  <c r="N1008" i="10"/>
  <c r="M1015" i="10"/>
  <c r="N1007" i="10"/>
  <c r="L1005" i="10"/>
  <c r="M315" i="10"/>
  <c r="N1006" i="10"/>
  <c r="L1004" i="10"/>
  <c r="L715" i="10"/>
  <c r="N215" i="10"/>
  <c r="N315" i="10"/>
  <c r="N1005" i="10"/>
  <c r="N715" i="10"/>
  <c r="M215" i="10"/>
  <c r="N1013" i="10"/>
  <c r="N1004" i="10"/>
  <c r="N915" i="10"/>
  <c r="N515" i="10"/>
  <c r="M715" i="10"/>
  <c r="L215" i="10"/>
  <c r="M915" i="10"/>
  <c r="M515" i="10"/>
  <c r="M1013" i="10"/>
  <c r="L915" i="10"/>
  <c r="L515" i="10"/>
  <c r="M1012" i="10"/>
  <c r="M815" i="10"/>
  <c r="M15" i="10"/>
  <c r="N815" i="10"/>
  <c r="L815" i="10"/>
  <c r="M1011" i="10"/>
  <c r="L15" i="10"/>
  <c r="M1010" i="10"/>
  <c r="L1013" i="10"/>
  <c r="N15" i="10"/>
  <c r="M1009" i="10"/>
  <c r="M115" i="10"/>
  <c r="L1012" i="10"/>
  <c r="M1008" i="10"/>
  <c r="N615" i="10"/>
  <c r="M1007" i="10"/>
  <c r="L1010" i="10"/>
  <c r="L615" i="10"/>
  <c r="M1006" i="10"/>
  <c r="L1011" i="10"/>
  <c r="N1011" i="10"/>
  <c r="M615" i="10"/>
  <c r="M1005" i="10"/>
  <c r="L1009" i="10"/>
  <c r="N1010" i="10"/>
  <c r="M1004" i="10"/>
  <c r="N1009" i="10"/>
  <c r="N115" i="10"/>
  <c r="N1012" i="10"/>
  <c r="L1008" i="10"/>
  <c r="L1015" i="10"/>
  <c r="L1007" i="10"/>
  <c r="N1115" i="10"/>
  <c r="L1006" i="10"/>
  <c r="L315" i="10"/>
  <c r="H85" i="26"/>
  <c r="G85" i="26"/>
  <c r="I85" i="26"/>
  <c r="G250" i="26"/>
  <c r="I250" i="26"/>
  <c r="H250" i="26"/>
  <c r="G524" i="26"/>
  <c r="I524" i="26"/>
  <c r="H524" i="26"/>
  <c r="I7" i="26"/>
  <c r="G7" i="26"/>
  <c r="H7" i="26"/>
  <c r="I222" i="26"/>
  <c r="G222" i="26"/>
  <c r="H222" i="26"/>
  <c r="I580" i="26"/>
  <c r="I581" i="26" s="1"/>
  <c r="H580" i="26"/>
  <c r="H581" i="26" s="1"/>
  <c r="G580" i="26"/>
  <c r="G581" i="26" s="1"/>
  <c r="H363" i="26"/>
  <c r="G608" i="26"/>
  <c r="G609" i="26" s="1"/>
  <c r="H608" i="26"/>
  <c r="H609" i="26" s="1"/>
  <c r="I608" i="26"/>
  <c r="I609" i="26" s="1"/>
  <c r="H32" i="26"/>
  <c r="I32" i="26"/>
  <c r="G32" i="26"/>
  <c r="G363" i="26"/>
  <c r="G564" i="26"/>
  <c r="H334" i="26"/>
  <c r="I334" i="26"/>
  <c r="G334" i="26"/>
  <c r="I194" i="26"/>
  <c r="G194" i="26"/>
  <c r="H194" i="26"/>
  <c r="H496" i="26"/>
  <c r="H497" i="26" s="1"/>
  <c r="I496" i="26"/>
  <c r="I497" i="26" s="1"/>
  <c r="G496" i="26"/>
  <c r="G497" i="26" s="1"/>
  <c r="I564" i="26"/>
  <c r="G60" i="26"/>
  <c r="H60" i="26"/>
  <c r="I60" i="26"/>
  <c r="G664" i="26"/>
  <c r="G665" i="26" s="1"/>
  <c r="I664" i="26"/>
  <c r="I665" i="26" s="1"/>
  <c r="H664" i="26"/>
  <c r="H665" i="26" s="1"/>
  <c r="I860" i="26"/>
  <c r="G860" i="26"/>
  <c r="H860" i="26"/>
  <c r="G471" i="26"/>
  <c r="I471" i="26"/>
  <c r="H471" i="26"/>
  <c r="H111" i="26"/>
  <c r="G111" i="26"/>
  <c r="I306" i="26"/>
  <c r="G306" i="26"/>
  <c r="H306" i="26"/>
  <c r="H166" i="26"/>
  <c r="G166" i="26"/>
  <c r="I166" i="26"/>
  <c r="I806" i="26"/>
  <c r="I111" i="26"/>
  <c r="I390" i="26"/>
  <c r="G390" i="26"/>
  <c r="H390" i="26"/>
  <c r="H806" i="26"/>
  <c r="G636" i="26"/>
  <c r="G637" i="26" s="1"/>
  <c r="H636" i="26"/>
  <c r="H637" i="26" s="1"/>
  <c r="I636" i="26"/>
  <c r="I637" i="26" s="1"/>
  <c r="G806" i="26"/>
  <c r="H418" i="26"/>
  <c r="I418" i="26"/>
  <c r="G418" i="26"/>
  <c r="I692" i="26"/>
  <c r="I693" i="26" s="1"/>
  <c r="H692" i="26"/>
  <c r="H693" i="26" s="1"/>
  <c r="G692" i="26"/>
  <c r="G693" i="26" s="1"/>
  <c r="I448" i="26"/>
  <c r="G720" i="26"/>
  <c r="G721" i="26" s="1"/>
  <c r="H720" i="26"/>
  <c r="H721" i="26" s="1"/>
  <c r="I720" i="26"/>
  <c r="I721" i="26" s="1"/>
  <c r="H448" i="26"/>
  <c r="I776" i="26"/>
  <c r="I777" i="26" s="1"/>
  <c r="H776" i="26"/>
  <c r="H777" i="26" s="1"/>
  <c r="G776" i="26"/>
  <c r="G777" i="26" s="1"/>
  <c r="G448" i="26"/>
  <c r="G139" i="26"/>
  <c r="I139" i="26"/>
  <c r="G278" i="26"/>
  <c r="I278" i="26"/>
  <c r="H278" i="26"/>
  <c r="H750" i="26"/>
  <c r="H564" i="26"/>
  <c r="I832" i="26"/>
  <c r="I833" i="26" s="1"/>
  <c r="H832" i="26"/>
  <c r="H833" i="26" s="1"/>
  <c r="G832" i="26"/>
  <c r="G833" i="26" s="1"/>
  <c r="I750" i="26"/>
  <c r="I363" i="26"/>
  <c r="M89" i="10" a="1"/>
  <c r="M1113" i="10" a="1"/>
  <c r="M1114" i="10" a="1"/>
  <c r="N201" i="10" a="1"/>
  <c r="M90" i="10" a="1"/>
  <c r="L1110" i="10" a="1"/>
  <c r="N199" i="10" a="1"/>
  <c r="L1111" i="10" a="1"/>
  <c r="N1106" i="10" a="1"/>
  <c r="M1108" i="10" a="1"/>
  <c r="L1112" i="10" a="1"/>
  <c r="N1107" i="10" a="1"/>
  <c r="N150" i="10" a="1"/>
  <c r="L1113" i="10" a="1"/>
  <c r="N1108" i="10" a="1"/>
  <c r="L1114" i="10" a="1"/>
  <c r="N1109" i="10" a="1"/>
  <c r="M1105" i="10" a="1"/>
  <c r="N1110" i="10" a="1"/>
  <c r="N38" i="10" a="1"/>
  <c r="L150" i="10" a="1"/>
  <c r="M1104" i="10" a="1"/>
  <c r="N89" i="10" a="1"/>
  <c r="N1111" i="10" a="1"/>
  <c r="N39" i="10" a="1"/>
  <c r="M1106" i="10" a="1"/>
  <c r="M1107" i="10" a="1"/>
  <c r="L89" i="10" a="1"/>
  <c r="N1112" i="10" a="1"/>
  <c r="M38" i="10" a="1"/>
  <c r="L57" i="10" a="1"/>
  <c r="L58" i="10" a="1"/>
  <c r="L90" i="10" a="1"/>
  <c r="N1113" i="10" a="1"/>
  <c r="M39" i="10" a="1"/>
  <c r="N1114" i="10" a="1"/>
  <c r="L1104" i="10" a="1"/>
  <c r="L38" i="10" a="1"/>
  <c r="M201" i="10" a="1"/>
  <c r="N57" i="10" a="1"/>
  <c r="M1109" i="10" a="1"/>
  <c r="L1105" i="10" a="1"/>
  <c r="L39" i="10" a="1"/>
  <c r="M1110" i="10" a="1"/>
  <c r="N1104" i="10" a="1"/>
  <c r="N1105" i="10" a="1"/>
  <c r="N90" i="10" a="1"/>
  <c r="N58" i="10" a="1"/>
  <c r="L201" i="10" a="1"/>
  <c r="L1106" i="10" a="1"/>
  <c r="L1115" i="10" a="1"/>
  <c r="M1111" i="10" a="1"/>
  <c r="L1107" i="10" a="1"/>
  <c r="M150" i="10" a="1"/>
  <c r="M1112" i="10" a="1"/>
  <c r="L1108" i="10" a="1"/>
  <c r="L199" i="10" a="1"/>
  <c r="L1109" i="10" a="1"/>
  <c r="M57" i="10" a="1"/>
  <c r="M58" i="10" a="1"/>
  <c r="M199" i="10" a="1"/>
  <c r="M199" i="10" l="1"/>
  <c r="M58" i="10"/>
  <c r="M57" i="10"/>
  <c r="L1109" i="10"/>
  <c r="L199" i="10"/>
  <c r="L1108" i="10"/>
  <c r="M1112" i="10"/>
  <c r="M150" i="10"/>
  <c r="L1107" i="10"/>
  <c r="M1111" i="10"/>
  <c r="L1115" i="10"/>
  <c r="L1106" i="10"/>
  <c r="L201" i="10"/>
  <c r="N58" i="10"/>
  <c r="N90" i="10"/>
  <c r="N1105" i="10"/>
  <c r="N1104" i="10"/>
  <c r="M1110" i="10"/>
  <c r="L39" i="10"/>
  <c r="L1105" i="10"/>
  <c r="M1109" i="10"/>
  <c r="N57" i="10"/>
  <c r="M201" i="10"/>
  <c r="L38" i="10"/>
  <c r="L1104" i="10"/>
  <c r="N1114" i="10"/>
  <c r="M39" i="10"/>
  <c r="N1113" i="10"/>
  <c r="L90" i="10"/>
  <c r="L58" i="10"/>
  <c r="L57" i="10"/>
  <c r="M38" i="10"/>
  <c r="N1112" i="10"/>
  <c r="L89" i="10"/>
  <c r="M1107" i="10"/>
  <c r="M1106" i="10"/>
  <c r="N39" i="10"/>
  <c r="N1111" i="10"/>
  <c r="N89" i="10"/>
  <c r="M1104" i="10"/>
  <c r="L150" i="10"/>
  <c r="N38" i="10"/>
  <c r="N1110" i="10"/>
  <c r="M1105" i="10"/>
  <c r="N1109" i="10"/>
  <c r="L1114" i="10"/>
  <c r="N1108" i="10"/>
  <c r="L1113" i="10"/>
  <c r="N150" i="10"/>
  <c r="N1107" i="10"/>
  <c r="L1112" i="10"/>
  <c r="M1108" i="10"/>
  <c r="N1106" i="10"/>
  <c r="L1111" i="10"/>
  <c r="N199" i="10"/>
  <c r="L1110" i="10"/>
  <c r="M90" i="10"/>
  <c r="N201" i="10"/>
  <c r="M1114" i="10"/>
  <c r="M1113" i="10"/>
  <c r="M89" i="10"/>
  <c r="I807" i="26"/>
  <c r="H751" i="26"/>
  <c r="I419" i="26"/>
  <c r="H834" i="26"/>
  <c r="H419" i="26"/>
  <c r="I834" i="26"/>
  <c r="H666" i="26"/>
  <c r="H140" i="26"/>
  <c r="I638" i="26"/>
  <c r="H307" i="26"/>
  <c r="I666" i="26"/>
  <c r="I565" i="26"/>
  <c r="H638" i="26"/>
  <c r="G307" i="26"/>
  <c r="G666" i="26"/>
  <c r="H364" i="26"/>
  <c r="I86" i="26"/>
  <c r="H449" i="26"/>
  <c r="G638" i="26"/>
  <c r="I307" i="26"/>
  <c r="I61" i="26"/>
  <c r="I498" i="26"/>
  <c r="G582" i="26"/>
  <c r="G86" i="26"/>
  <c r="I167" i="26"/>
  <c r="I722" i="26"/>
  <c r="H807" i="26"/>
  <c r="H61" i="26"/>
  <c r="H582" i="26"/>
  <c r="G778" i="26"/>
  <c r="G834" i="26"/>
  <c r="H279" i="26"/>
  <c r="G610" i="26"/>
  <c r="G279" i="26"/>
  <c r="G807" i="26"/>
  <c r="H498" i="26"/>
  <c r="H86" i="26"/>
  <c r="H722" i="26"/>
  <c r="G61" i="26"/>
  <c r="H195" i="26"/>
  <c r="I582" i="26"/>
  <c r="G112" i="26"/>
  <c r="G195" i="26"/>
  <c r="G565" i="26"/>
  <c r="H223" i="26"/>
  <c r="G722" i="26"/>
  <c r="G391" i="26"/>
  <c r="I195" i="26"/>
  <c r="G223" i="26"/>
  <c r="I449" i="26"/>
  <c r="I391" i="26"/>
  <c r="G335" i="26"/>
  <c r="I223" i="26"/>
  <c r="H112" i="26"/>
  <c r="I335" i="26"/>
  <c r="G364" i="26"/>
  <c r="H8" i="26"/>
  <c r="I364" i="26"/>
  <c r="H694" i="26"/>
  <c r="H472" i="26"/>
  <c r="H335" i="26"/>
  <c r="G33" i="26"/>
  <c r="G8" i="26"/>
  <c r="G140" i="26"/>
  <c r="G694" i="26"/>
  <c r="I751" i="26"/>
  <c r="H565" i="26"/>
  <c r="G449" i="26"/>
  <c r="I694" i="26"/>
  <c r="I112" i="26"/>
  <c r="I472" i="26"/>
  <c r="I33" i="26"/>
  <c r="I8" i="26"/>
  <c r="I140" i="26"/>
  <c r="G472" i="26"/>
  <c r="H33" i="26"/>
  <c r="H525" i="26"/>
  <c r="H861" i="26"/>
  <c r="I610" i="26"/>
  <c r="I525" i="26"/>
  <c r="G861" i="26"/>
  <c r="H610" i="26"/>
  <c r="G525" i="26"/>
  <c r="H251" i="26"/>
  <c r="G419" i="26"/>
  <c r="H778" i="26"/>
  <c r="I279" i="26"/>
  <c r="H167" i="26"/>
  <c r="I251" i="26"/>
  <c r="H391" i="26"/>
  <c r="I778" i="26"/>
  <c r="I861" i="26"/>
  <c r="G251" i="26"/>
  <c r="G167" i="26"/>
  <c r="G751" i="26"/>
  <c r="G498" i="26"/>
  <c r="M299" i="10" a="1"/>
  <c r="M158" i="10" a="1"/>
  <c r="N1211" i="10" a="1"/>
  <c r="L193" i="10" a="1"/>
  <c r="L200" i="10" a="1"/>
  <c r="L146" i="10" a="1"/>
  <c r="N1212" i="10" a="1"/>
  <c r="N35" i="10" a="1"/>
  <c r="M35" i="10" a="1"/>
  <c r="N190" i="10" a="1"/>
  <c r="L20" i="10" a="1"/>
  <c r="M1206" i="10" a="1"/>
  <c r="N138" i="10" a="1"/>
  <c r="N24" i="10" a="1"/>
  <c r="M81" i="10" a="1"/>
  <c r="L84" i="10" a="1"/>
  <c r="N81" i="10" a="1"/>
  <c r="N83" i="10" a="1"/>
  <c r="N44" i="10" a="1"/>
  <c r="N195" i="10" a="1"/>
  <c r="N1213" i="10" a="1"/>
  <c r="N36" i="10" a="1"/>
  <c r="L35" i="10" a="1"/>
  <c r="M36" i="10" a="1"/>
  <c r="L64" i="10" a="1"/>
  <c r="M67" i="10" a="1"/>
  <c r="N41" i="10" a="1"/>
  <c r="L188" i="10" a="1"/>
  <c r="M197" i="10" a="1"/>
  <c r="M82" i="10" a="1"/>
  <c r="N45" i="10" a="1"/>
  <c r="N1214" i="10" a="1"/>
  <c r="L36" i="10" a="1"/>
  <c r="L155" i="10" a="1"/>
  <c r="L65" i="10" a="1"/>
  <c r="M68" i="10" a="1"/>
  <c r="N42" i="10" a="1"/>
  <c r="L189" i="10" a="1"/>
  <c r="L22" i="10" a="1"/>
  <c r="M76" i="10" a="1"/>
  <c r="N1215" i="10" a="1"/>
  <c r="M250" i="10" a="1"/>
  <c r="M198" i="10" a="1"/>
  <c r="L190" i="10" a="1"/>
  <c r="L23" i="10" a="1"/>
  <c r="M1209" i="10" a="1"/>
  <c r="N52" i="10" a="1"/>
  <c r="N157" i="10" a="1"/>
  <c r="M84" i="10" a="1"/>
  <c r="N84" i="10" a="1"/>
  <c r="M60" i="10" a="1"/>
  <c r="N86" i="10" a="1"/>
  <c r="N73" i="10" a="1"/>
  <c r="M155" i="10" a="1"/>
  <c r="M77" i="10" a="1"/>
  <c r="L195" i="10" a="1"/>
  <c r="N60" i="10" a="1"/>
  <c r="M73" i="10" a="1"/>
  <c r="L1204" i="10" a="1"/>
  <c r="L198" i="10" a="1"/>
  <c r="L26" i="10" a="1"/>
  <c r="M52" i="10" a="1"/>
  <c r="L24" i="10" a="1"/>
  <c r="M1210" i="10" a="1"/>
  <c r="N53" i="10" a="1"/>
  <c r="N158" i="10" a="1"/>
  <c r="M85" i="10" a="1"/>
  <c r="M194" i="10" a="1"/>
  <c r="N85" i="10" a="1"/>
  <c r="M1207" i="10" a="1"/>
  <c r="N74" i="10" a="1"/>
  <c r="M195" i="10" a="1"/>
  <c r="N61" i="10" a="1"/>
  <c r="M74" i="10" a="1"/>
  <c r="L32" i="10" a="1"/>
  <c r="L1205" i="10" a="1"/>
  <c r="L27" i="10" a="1"/>
  <c r="M17" i="10" a="1"/>
  <c r="M53" i="10" a="1"/>
  <c r="M1211" i="10" a="1"/>
  <c r="M86" i="10" a="1"/>
  <c r="M61" i="10" a="1"/>
  <c r="M83" i="10" a="1"/>
  <c r="M44" i="10" a="1"/>
  <c r="N196" i="10" a="1"/>
  <c r="L194" i="10" a="1"/>
  <c r="L33" i="10" a="1"/>
  <c r="L1206" i="10" a="1"/>
  <c r="L41" i="10" a="1"/>
  <c r="M18" i="10" a="1"/>
  <c r="L156" i="10" a="1"/>
  <c r="M1212" i="10" a="1"/>
  <c r="N29" i="10" a="1"/>
  <c r="L52" i="10" a="1"/>
  <c r="L48" i="10" a="1"/>
  <c r="L61" i="10" a="1"/>
  <c r="L86" i="10" a="1"/>
  <c r="M45" i="10" a="1"/>
  <c r="L76" i="10" a="1"/>
  <c r="N76" i="10" a="1"/>
  <c r="N198" i="10" a="1"/>
  <c r="L1207" i="10" a="1"/>
  <c r="L42" i="10" a="1"/>
  <c r="N67" i="10" a="1"/>
  <c r="M19" i="10" a="1"/>
  <c r="M26" i="10" a="1"/>
  <c r="L157" i="10" a="1"/>
  <c r="M1213" i="10" a="1"/>
  <c r="N30" i="10" a="1"/>
  <c r="L53" i="10" a="1"/>
  <c r="N194" i="10" a="1"/>
  <c r="L49" i="10" a="1"/>
  <c r="N70" i="10" a="1"/>
  <c r="L70" i="10" a="1"/>
  <c r="L1208" i="10" a="1"/>
  <c r="N68" i="10" a="1"/>
  <c r="M1214" i="10" a="1"/>
  <c r="N71" i="10" a="1"/>
  <c r="M1215" i="10" a="1"/>
  <c r="M70" i="10" a="1"/>
  <c r="N1204" i="10" a="1"/>
  <c r="L77" i="10" a="1"/>
  <c r="N77" i="10" a="1"/>
  <c r="M64" i="10" a="1"/>
  <c r="M20" i="10" a="1"/>
  <c r="M27" i="10" a="1"/>
  <c r="L158" i="10" a="1"/>
  <c r="L71" i="10" a="1"/>
  <c r="L197" i="10" a="1"/>
  <c r="N48" i="10" a="1"/>
  <c r="N49" i="10" a="1"/>
  <c r="M41" i="10" a="1"/>
  <c r="M42" i="10" a="1"/>
  <c r="L299" i="10" a="1"/>
  <c r="N155" i="10" a="1"/>
  <c r="N1205" i="10" a="1"/>
  <c r="L196" i="10" a="1"/>
  <c r="M301" i="10" a="1"/>
  <c r="L73" i="10" a="1"/>
  <c r="M65" i="10" a="1"/>
  <c r="L1209" i="10" a="1"/>
  <c r="N64" i="10" a="1"/>
  <c r="M21" i="10" a="1"/>
  <c r="N17" i="10" a="1"/>
  <c r="M29" i="10" a="1"/>
  <c r="M1208" i="10" a="1"/>
  <c r="N1206" i="10" a="1"/>
  <c r="N32" i="10" a="1"/>
  <c r="L74" i="10" a="1"/>
  <c r="L1210" i="10" a="1"/>
  <c r="N65" i="10" a="1"/>
  <c r="M137" i="10" a="1"/>
  <c r="M22" i="10" a="1"/>
  <c r="L29" i="10" a="1"/>
  <c r="N18" i="10" a="1"/>
  <c r="M30" i="10" a="1"/>
  <c r="M71" i="10" a="1"/>
  <c r="L60" i="10" a="1"/>
  <c r="N139" i="10" a="1"/>
  <c r="M196" i="10" a="1"/>
  <c r="N1207" i="10" a="1"/>
  <c r="N33" i="10" a="1"/>
  <c r="M32" i="10" a="1"/>
  <c r="N193" i="10" a="1"/>
  <c r="L1211" i="10" a="1"/>
  <c r="M138" i="10" a="1"/>
  <c r="M23" i="10" a="1"/>
  <c r="L30" i="10" a="1"/>
  <c r="N299" i="10" a="1"/>
  <c r="L250" i="10" a="1"/>
  <c r="N19" i="10" a="1"/>
  <c r="N82" i="10" a="1"/>
  <c r="N301" i="10" a="1"/>
  <c r="N1208" i="10" a="1"/>
  <c r="M188" i="10" a="1"/>
  <c r="M33" i="10" a="1"/>
  <c r="L301" i="10" a="1"/>
  <c r="L1212" i="10" a="1"/>
  <c r="L67" i="10" a="1"/>
  <c r="M139" i="10" a="1"/>
  <c r="M24" i="10" a="1"/>
  <c r="N20" i="10" a="1"/>
  <c r="M48" i="10" a="1"/>
  <c r="L80" i="10" a="1"/>
  <c r="L44" i="10" a="1"/>
  <c r="L85" i="10" a="1"/>
  <c r="M156" i="10" a="1"/>
  <c r="N1209" i="10" a="1"/>
  <c r="M189" i="10" a="1"/>
  <c r="N146" i="10" a="1"/>
  <c r="M193" i="10" a="1"/>
  <c r="L137" i="10" a="1"/>
  <c r="L1213" i="10" a="1"/>
  <c r="L68" i="10" a="1"/>
  <c r="L17" i="10" a="1"/>
  <c r="N197" i="10" a="1"/>
  <c r="N21" i="10" a="1"/>
  <c r="M49" i="10" a="1"/>
  <c r="L81" i="10" a="1"/>
  <c r="L45" i="10" a="1"/>
  <c r="N200" i="10" a="1"/>
  <c r="M157" i="10" a="1"/>
  <c r="N1210" i="10" a="1"/>
  <c r="M190" i="10" a="1"/>
  <c r="M146" i="10" a="1"/>
  <c r="L138" i="10" a="1"/>
  <c r="L1214" i="10" a="1"/>
  <c r="N26" i="10" a="1"/>
  <c r="N188" i="10" a="1"/>
  <c r="L18" i="10" a="1"/>
  <c r="M1204" i="10" a="1"/>
  <c r="N22" i="10" a="1"/>
  <c r="L82" i="10" a="1"/>
  <c r="M200" i="10" a="1"/>
  <c r="L139" i="10" a="1"/>
  <c r="L1215" i="10" a="1"/>
  <c r="N250" i="10" a="1"/>
  <c r="N27" i="10" a="1"/>
  <c r="N189" i="10" a="1"/>
  <c r="L19" i="10" a="1"/>
  <c r="M1205" i="10" a="1"/>
  <c r="N137" i="10" a="1"/>
  <c r="N23" i="10" a="1"/>
  <c r="M80" i="10" a="1"/>
  <c r="L83" i="10" a="1"/>
  <c r="N80" i="10" a="1"/>
  <c r="L21" i="10" a="1"/>
  <c r="N156" i="10" a="1"/>
  <c r="N156" i="10" l="1"/>
  <c r="L21" i="10"/>
  <c r="N80" i="10"/>
  <c r="L83" i="10"/>
  <c r="M80" i="10"/>
  <c r="N23" i="10"/>
  <c r="N137" i="10"/>
  <c r="M1205" i="10"/>
  <c r="L19" i="10"/>
  <c r="N189" i="10"/>
  <c r="N27" i="10"/>
  <c r="N250" i="10"/>
  <c r="L1215" i="10"/>
  <c r="L139" i="10"/>
  <c r="M200" i="10"/>
  <c r="L82" i="10"/>
  <c r="N22" i="10"/>
  <c r="M1204" i="10"/>
  <c r="L18" i="10"/>
  <c r="N188" i="10"/>
  <c r="N26" i="10"/>
  <c r="L1214" i="10"/>
  <c r="L138" i="10"/>
  <c r="M146" i="10"/>
  <c r="M190" i="10"/>
  <c r="N1210" i="10"/>
  <c r="M157" i="10"/>
  <c r="N200" i="10"/>
  <c r="L45" i="10"/>
  <c r="L81" i="10"/>
  <c r="M49" i="10"/>
  <c r="N21" i="10"/>
  <c r="N197" i="10"/>
  <c r="L17" i="10"/>
  <c r="L68" i="10"/>
  <c r="L1213" i="10"/>
  <c r="L137" i="10"/>
  <c r="M193" i="10"/>
  <c r="N146" i="10"/>
  <c r="M189" i="10"/>
  <c r="N1209" i="10"/>
  <c r="M156" i="10"/>
  <c r="L85" i="10"/>
  <c r="L44" i="10"/>
  <c r="L80" i="10"/>
  <c r="M48" i="10"/>
  <c r="N20" i="10"/>
  <c r="M24" i="10"/>
  <c r="M139" i="10"/>
  <c r="L67" i="10"/>
  <c r="L1212" i="10"/>
  <c r="L301" i="10"/>
  <c r="M33" i="10"/>
  <c r="M188" i="10"/>
  <c r="N1208" i="10"/>
  <c r="N301" i="10"/>
  <c r="N82" i="10"/>
  <c r="N19" i="10"/>
  <c r="L250" i="10"/>
  <c r="N299" i="10"/>
  <c r="L30" i="10"/>
  <c r="M23" i="10"/>
  <c r="M138" i="10"/>
  <c r="L1211" i="10"/>
  <c r="N193" i="10"/>
  <c r="M32" i="10"/>
  <c r="N33" i="10"/>
  <c r="N1207" i="10"/>
  <c r="M196" i="10"/>
  <c r="N139" i="10"/>
  <c r="L60" i="10"/>
  <c r="M71" i="10"/>
  <c r="M30" i="10"/>
  <c r="N18" i="10"/>
  <c r="L29" i="10"/>
  <c r="M22" i="10"/>
  <c r="M137" i="10"/>
  <c r="N65" i="10"/>
  <c r="L1210" i="10"/>
  <c r="L74" i="10"/>
  <c r="N32" i="10"/>
  <c r="N1206" i="10"/>
  <c r="M1208" i="10"/>
  <c r="M29" i="10"/>
  <c r="N17" i="10"/>
  <c r="M21" i="10"/>
  <c r="N64" i="10"/>
  <c r="L1209" i="10"/>
  <c r="M65" i="10"/>
  <c r="L73" i="10"/>
  <c r="M301" i="10"/>
  <c r="L196" i="10"/>
  <c r="N1205" i="10"/>
  <c r="N155" i="10"/>
  <c r="L299" i="10"/>
  <c r="M42" i="10"/>
  <c r="M41" i="10"/>
  <c r="N49" i="10"/>
  <c r="N48" i="10"/>
  <c r="L197" i="10"/>
  <c r="L71" i="10"/>
  <c r="L158" i="10"/>
  <c r="M27" i="10"/>
  <c r="M20" i="10"/>
  <c r="M64" i="10"/>
  <c r="N77" i="10"/>
  <c r="L77" i="10"/>
  <c r="N1204" i="10"/>
  <c r="M70" i="10"/>
  <c r="M1215" i="10"/>
  <c r="N71" i="10"/>
  <c r="M1214" i="10"/>
  <c r="N68" i="10"/>
  <c r="L1208" i="10"/>
  <c r="L70" i="10"/>
  <c r="N70" i="10"/>
  <c r="L49" i="10"/>
  <c r="N194" i="10"/>
  <c r="L53" i="10"/>
  <c r="N30" i="10"/>
  <c r="M1213" i="10"/>
  <c r="L157" i="10"/>
  <c r="M26" i="10"/>
  <c r="M19" i="10"/>
  <c r="N67" i="10"/>
  <c r="L42" i="10"/>
  <c r="L1207" i="10"/>
  <c r="N198" i="10"/>
  <c r="N76" i="10"/>
  <c r="L76" i="10"/>
  <c r="M45" i="10"/>
  <c r="L86" i="10"/>
  <c r="L61" i="10"/>
  <c r="L48" i="10"/>
  <c r="L52" i="10"/>
  <c r="N29" i="10"/>
  <c r="M1212" i="10"/>
  <c r="L156" i="10"/>
  <c r="M18" i="10"/>
  <c r="L41" i="10"/>
  <c r="L1206" i="10"/>
  <c r="L33" i="10"/>
  <c r="L194" i="10"/>
  <c r="N196" i="10"/>
  <c r="M44" i="10"/>
  <c r="M83" i="10"/>
  <c r="M61" i="10"/>
  <c r="M86" i="10"/>
  <c r="M1211" i="10"/>
  <c r="M53" i="10"/>
  <c r="M17" i="10"/>
  <c r="L27" i="10"/>
  <c r="L1205" i="10"/>
  <c r="L32" i="10"/>
  <c r="M74" i="10"/>
  <c r="N61" i="10"/>
  <c r="M195" i="10"/>
  <c r="N74" i="10"/>
  <c r="M1207" i="10"/>
  <c r="N85" i="10"/>
  <c r="M194" i="10"/>
  <c r="M85" i="10"/>
  <c r="N158" i="10"/>
  <c r="N53" i="10"/>
  <c r="M1210" i="10"/>
  <c r="L24" i="10"/>
  <c r="M52" i="10"/>
  <c r="L26" i="10"/>
  <c r="L198" i="10"/>
  <c r="L1204" i="10"/>
  <c r="M73" i="10"/>
  <c r="N60" i="10"/>
  <c r="L195" i="10"/>
  <c r="M77" i="10"/>
  <c r="M155" i="10"/>
  <c r="N73" i="10"/>
  <c r="N86" i="10"/>
  <c r="M60" i="10"/>
  <c r="N84" i="10"/>
  <c r="M84" i="10"/>
  <c r="N157" i="10"/>
  <c r="N52" i="10"/>
  <c r="M1209" i="10"/>
  <c r="L23" i="10"/>
  <c r="L190" i="10"/>
  <c r="M198" i="10"/>
  <c r="M250" i="10"/>
  <c r="N1215" i="10"/>
  <c r="M76" i="10"/>
  <c r="L22" i="10"/>
  <c r="L189" i="10"/>
  <c r="N42" i="10"/>
  <c r="M68" i="10"/>
  <c r="L65" i="10"/>
  <c r="L155" i="10"/>
  <c r="L36" i="10"/>
  <c r="N1214" i="10"/>
  <c r="N45" i="10"/>
  <c r="M82" i="10"/>
  <c r="M197" i="10"/>
  <c r="L188" i="10"/>
  <c r="N41" i="10"/>
  <c r="M67" i="10"/>
  <c r="L64" i="10"/>
  <c r="M36" i="10"/>
  <c r="L35" i="10"/>
  <c r="N36" i="10"/>
  <c r="N1213" i="10"/>
  <c r="N195" i="10"/>
  <c r="N44" i="10"/>
  <c r="N83" i="10"/>
  <c r="N81" i="10"/>
  <c r="L84" i="10"/>
  <c r="M81" i="10"/>
  <c r="N24" i="10"/>
  <c r="N138" i="10"/>
  <c r="M1206" i="10"/>
  <c r="L20" i="10"/>
  <c r="N190" i="10"/>
  <c r="M35" i="10"/>
  <c r="N35" i="10"/>
  <c r="N1212" i="10"/>
  <c r="L146" i="10"/>
  <c r="L200" i="10"/>
  <c r="L193" i="10"/>
  <c r="N1211" i="10"/>
  <c r="M158" i="10"/>
  <c r="M299" i="10"/>
  <c r="H779" i="26"/>
  <c r="G499" i="26"/>
  <c r="I862" i="26"/>
  <c r="H862" i="26"/>
  <c r="I113" i="26"/>
  <c r="I450" i="26"/>
  <c r="H583" i="26"/>
  <c r="G583" i="26"/>
  <c r="H752" i="26"/>
  <c r="H566" i="26"/>
  <c r="I365" i="26"/>
  <c r="I336" i="26"/>
  <c r="H499" i="26"/>
  <c r="I808" i="26"/>
  <c r="I695" i="26"/>
  <c r="I752" i="26"/>
  <c r="G9" i="26"/>
  <c r="G113" i="26"/>
  <c r="I499" i="26"/>
  <c r="H141" i="26"/>
  <c r="I141" i="26"/>
  <c r="G752" i="26"/>
  <c r="G862" i="26"/>
  <c r="G224" i="26"/>
  <c r="G808" i="26"/>
  <c r="H365" i="26"/>
  <c r="I779" i="26"/>
  <c r="G450" i="26"/>
  <c r="G695" i="26"/>
  <c r="I583" i="26"/>
  <c r="H62" i="26"/>
  <c r="G667" i="26"/>
  <c r="H667" i="26"/>
  <c r="H392" i="26"/>
  <c r="H113" i="26"/>
  <c r="I62" i="26"/>
  <c r="H252" i="26"/>
  <c r="I9" i="26"/>
  <c r="G280" i="26"/>
  <c r="H808" i="26"/>
  <c r="I835" i="26"/>
  <c r="G168" i="26"/>
  <c r="G34" i="26"/>
  <c r="I526" i="26"/>
  <c r="H34" i="26"/>
  <c r="I196" i="26"/>
  <c r="H196" i="26"/>
  <c r="G611" i="26"/>
  <c r="I566" i="26"/>
  <c r="I473" i="26"/>
  <c r="G420" i="26"/>
  <c r="H526" i="26"/>
  <c r="G252" i="26"/>
  <c r="I252" i="26"/>
  <c r="I611" i="26"/>
  <c r="H336" i="26"/>
  <c r="I224" i="26"/>
  <c r="I723" i="26"/>
  <c r="I308" i="26"/>
  <c r="G308" i="26"/>
  <c r="G526" i="26"/>
  <c r="G473" i="26"/>
  <c r="I34" i="26"/>
  <c r="G141" i="26"/>
  <c r="G392" i="26"/>
  <c r="G639" i="26"/>
  <c r="I667" i="26"/>
  <c r="H420" i="26"/>
  <c r="H9" i="26"/>
  <c r="G62" i="26"/>
  <c r="H639" i="26"/>
  <c r="H168" i="26"/>
  <c r="H611" i="26"/>
  <c r="H473" i="26"/>
  <c r="G336" i="26"/>
  <c r="G723" i="26"/>
  <c r="G566" i="26"/>
  <c r="H280" i="26"/>
  <c r="I168" i="26"/>
  <c r="H835" i="26"/>
  <c r="H695" i="26"/>
  <c r="H723" i="26"/>
  <c r="H450" i="26"/>
  <c r="H308" i="26"/>
  <c r="G835" i="26"/>
  <c r="I280" i="26"/>
  <c r="G365" i="26"/>
  <c r="I392" i="26"/>
  <c r="H224" i="26"/>
  <c r="G196" i="26"/>
  <c r="G779" i="26"/>
  <c r="G87" i="26"/>
  <c r="I639" i="26"/>
  <c r="I420" i="26"/>
  <c r="H87" i="26"/>
  <c r="I87" i="26"/>
  <c r="N185" i="10" a="1"/>
  <c r="M1311" i="10" a="1"/>
  <c r="L237" i="10" a="1"/>
  <c r="M288" i="10" a="1"/>
  <c r="M169" i="10" a="1"/>
  <c r="N149" i="10" a="1"/>
  <c r="N294" i="10" a="1"/>
  <c r="M177" i="10" a="1"/>
  <c r="N143" i="10" a="1"/>
  <c r="M159" i="10" a="1"/>
  <c r="M167" i="10" a="1"/>
  <c r="M160" i="10" a="1"/>
  <c r="M168" i="10" a="1"/>
  <c r="M161" i="10" a="1"/>
  <c r="L1307" i="10" a="1"/>
  <c r="N173" i="10" a="1"/>
  <c r="N186" i="10" a="1"/>
  <c r="N350" i="10" a="1"/>
  <c r="M1312" i="10" a="1"/>
  <c r="N297" i="10" a="1"/>
  <c r="L238" i="10" a="1"/>
  <c r="L179" i="10" a="1"/>
  <c r="M289" i="10" a="1"/>
  <c r="M170" i="10" a="1"/>
  <c r="N1305" i="10" a="1"/>
  <c r="L143" i="10" a="1"/>
  <c r="L175" i="10" a="1"/>
  <c r="M116" i="10" a="1"/>
  <c r="N144" i="10" a="1"/>
  <c r="M117" i="10" a="1"/>
  <c r="N159" i="10" a="1"/>
  <c r="L1306" i="10" a="1"/>
  <c r="N172" i="10" a="1"/>
  <c r="N174" i="10" a="1"/>
  <c r="M1313" i="10" a="1"/>
  <c r="L239" i="10" a="1"/>
  <c r="L180" i="10" a="1"/>
  <c r="M290" i="10" a="1"/>
  <c r="M296" i="10" a="1"/>
  <c r="M171" i="10" a="1"/>
  <c r="M401" i="10" a="1"/>
  <c r="M128" i="10" a="1"/>
  <c r="N1306" i="10" a="1"/>
  <c r="L144" i="10" a="1"/>
  <c r="L176" i="10" a="1"/>
  <c r="L1305" i="10" a="1"/>
  <c r="N145" i="10" a="1"/>
  <c r="L163" i="10" a="1"/>
  <c r="L165" i="10" a="1"/>
  <c r="M178" i="10" a="1"/>
  <c r="M293" i="10" a="1"/>
  <c r="M1314" i="10" a="1"/>
  <c r="L181" i="10" a="1"/>
  <c r="N300" i="10" a="1"/>
  <c r="M129" i="10" a="1"/>
  <c r="N1307" i="10" a="1"/>
  <c r="L145" i="10" a="1"/>
  <c r="M125" i="10" a="1"/>
  <c r="L177" i="10" a="1"/>
  <c r="L258" i="10" a="1"/>
  <c r="M118" i="10" a="1"/>
  <c r="N161" i="10" a="1"/>
  <c r="M136" i="10" a="1"/>
  <c r="M179" i="10" a="1"/>
  <c r="M1315" i="10" a="1"/>
  <c r="N399" i="10" a="1"/>
  <c r="N246" i="10" a="1"/>
  <c r="L182" i="10" a="1"/>
  <c r="M140" i="10" a="1"/>
  <c r="N116" i="10" a="1"/>
  <c r="N255" i="10" a="1"/>
  <c r="M130" i="10" a="1"/>
  <c r="N1308" i="10" a="1"/>
  <c r="M126" i="10" a="1"/>
  <c r="M119" i="10" a="1"/>
  <c r="M255" i="10" a="1"/>
  <c r="M300" i="10" a="1"/>
  <c r="M180" i="10" a="1"/>
  <c r="L293" i="10" a="1"/>
  <c r="L183" i="10" a="1"/>
  <c r="M141" i="10" a="1"/>
  <c r="N117" i="10" a="1"/>
  <c r="N1309" i="10" a="1"/>
  <c r="M147" i="10" a="1"/>
  <c r="M127" i="10" a="1"/>
  <c r="L147" i="10" a="1"/>
  <c r="L140" i="10" a="1"/>
  <c r="M120" i="10" a="1"/>
  <c r="M294" i="10" a="1"/>
  <c r="L1308" i="10" a="1"/>
  <c r="L164" i="10" a="1"/>
  <c r="M181" i="10" a="1"/>
  <c r="N288" i="10" a="1"/>
  <c r="L116" i="10" a="1"/>
  <c r="M256" i="10" a="1"/>
  <c r="L184" i="10" a="1"/>
  <c r="L350" i="10" a="1"/>
  <c r="M142" i="10" a="1"/>
  <c r="N118" i="10" a="1"/>
  <c r="L159" i="10" a="1"/>
  <c r="N163" i="10" a="1"/>
  <c r="N1310" i="10" a="1"/>
  <c r="M148" i="10" a="1"/>
  <c r="L148" i="10" a="1"/>
  <c r="L141" i="10" a="1"/>
  <c r="M121" i="10" a="1"/>
  <c r="L1309" i="10" a="1"/>
  <c r="L246" i="10" a="1"/>
  <c r="M182" i="10" a="1"/>
  <c r="M399" i="10" a="1"/>
  <c r="N289" i="10" a="1"/>
  <c r="L117" i="10" a="1"/>
  <c r="M257" i="10" a="1"/>
  <c r="L185" i="10" a="1"/>
  <c r="N119" i="10" a="1"/>
  <c r="L160" i="10" a="1"/>
  <c r="N164" i="10" a="1"/>
  <c r="N1311" i="10" a="1"/>
  <c r="M149" i="10" a="1"/>
  <c r="N166" i="10" a="1"/>
  <c r="L149" i="10" a="1"/>
  <c r="L142" i="10" a="1"/>
  <c r="M122" i="10" a="1"/>
  <c r="M151" i="10" a="1"/>
  <c r="L1310" i="10" a="1"/>
  <c r="M183" i="10" a="1"/>
  <c r="N290" i="10" a="1"/>
  <c r="L118" i="10" a="1"/>
  <c r="M258" i="10" a="1"/>
  <c r="L186" i="10" a="1"/>
  <c r="L297" i="10" a="1"/>
  <c r="M237" i="10" a="1"/>
  <c r="N120" i="10" a="1"/>
  <c r="L161" i="10" a="1"/>
  <c r="N165" i="10" a="1"/>
  <c r="N1312" i="10" a="1"/>
  <c r="N167" i="10" a="1"/>
  <c r="M123" i="10" a="1"/>
  <c r="M152" i="10" a="1"/>
  <c r="L1311" i="10" a="1"/>
  <c r="L288" i="10" a="1"/>
  <c r="L300" i="10" a="1"/>
  <c r="N134" i="10" a="1"/>
  <c r="L169" i="10" a="1"/>
  <c r="N168" i="10" a="1"/>
  <c r="L295" i="10" a="1"/>
  <c r="M153" i="10" a="1"/>
  <c r="L289" i="10" a="1"/>
  <c r="N298" i="10" a="1"/>
  <c r="M298" i="10" a="1"/>
  <c r="L136" i="10" a="1"/>
  <c r="N178" i="10" a="1"/>
  <c r="M184" i="10" a="1"/>
  <c r="M1304" i="10" a="1"/>
  <c r="L119" i="10" a="1"/>
  <c r="N293" i="10" a="1"/>
  <c r="M238" i="10" a="1"/>
  <c r="N121" i="10" a="1"/>
  <c r="N1313" i="10" a="1"/>
  <c r="L151" i="10" a="1"/>
  <c r="M124" i="10" a="1"/>
  <c r="L1312" i="10" a="1"/>
  <c r="N135" i="10" a="1"/>
  <c r="L1313" i="10" a="1"/>
  <c r="L134" i="10" a="1"/>
  <c r="M143" i="10" a="1"/>
  <c r="N295" i="10" a="1"/>
  <c r="N179" i="10" a="1"/>
  <c r="M185" i="10" a="1"/>
  <c r="M1305" i="10" a="1"/>
  <c r="N125" i="10" a="1"/>
  <c r="L120" i="10" a="1"/>
  <c r="N256" i="10" a="1"/>
  <c r="L166" i="10" a="1"/>
  <c r="M239" i="10" a="1"/>
  <c r="N122" i="10" a="1"/>
  <c r="L128" i="10" a="1"/>
  <c r="M163" i="10" a="1"/>
  <c r="N1314" i="10" a="1"/>
  <c r="L170" i="10" a="1"/>
  <c r="L152" i="10" a="1"/>
  <c r="L290" i="10" a="1"/>
  <c r="N136" i="10" a="1"/>
  <c r="M175" i="10" a="1"/>
  <c r="N180" i="10" a="1"/>
  <c r="M186" i="10" a="1"/>
  <c r="M1306" i="10" a="1"/>
  <c r="N126" i="10" a="1"/>
  <c r="L121" i="10" a="1"/>
  <c r="N257" i="10" a="1"/>
  <c r="L167" i="10" a="1"/>
  <c r="N123" i="10" a="1"/>
  <c r="L129" i="10" a="1"/>
  <c r="M164" i="10" a="1"/>
  <c r="N1315" i="10" a="1"/>
  <c r="L171" i="10" a="1"/>
  <c r="L153" i="10" a="1"/>
  <c r="N296" i="10" a="1"/>
  <c r="L131" i="10" a="1"/>
  <c r="L125" i="10" a="1"/>
  <c r="L1314" i="10" a="1"/>
  <c r="L135" i="10" a="1"/>
  <c r="L133" i="10" a="1"/>
  <c r="M172" i="10" a="1"/>
  <c r="N181" i="10" a="1"/>
  <c r="M1307" i="10" a="1"/>
  <c r="N127" i="10" a="1"/>
  <c r="L122" i="10" a="1"/>
  <c r="N258" i="10" a="1"/>
  <c r="L168" i="10" a="1"/>
  <c r="M131" i="10" a="1"/>
  <c r="N131" i="10" a="1"/>
  <c r="N124" i="10" a="1"/>
  <c r="L130" i="10" a="1"/>
  <c r="M165" i="10" a="1"/>
  <c r="L132" i="10" a="1"/>
  <c r="L126" i="10" a="1"/>
  <c r="L1315" i="10" a="1"/>
  <c r="M350" i="10" a="1"/>
  <c r="N140" i="10" a="1"/>
  <c r="N141" i="10" a="1"/>
  <c r="N182" i="10" a="1"/>
  <c r="N237" i="10" a="1"/>
  <c r="M1308" i="10" a="1"/>
  <c r="L123" i="10" a="1"/>
  <c r="L399" i="10" a="1"/>
  <c r="M132" i="10" a="1"/>
  <c r="N132" i="10" a="1"/>
  <c r="L294" i="10" a="1"/>
  <c r="N151" i="10" a="1"/>
  <c r="N169" i="10" a="1"/>
  <c r="N175" i="10" a="1"/>
  <c r="N128" i="10" a="1"/>
  <c r="L127" i="10" a="1"/>
  <c r="N183" i="10" a="1"/>
  <c r="N238" i="10" a="1"/>
  <c r="M1309" i="10" a="1"/>
  <c r="M246" i="10" a="1"/>
  <c r="L124" i="10" a="1"/>
  <c r="L401" i="10" a="1"/>
  <c r="M133" i="10" a="1"/>
  <c r="N133" i="10" a="1"/>
  <c r="L172" i="10" a="1"/>
  <c r="N147" i="10" a="1"/>
  <c r="N152" i="10" a="1"/>
  <c r="N170" i="10" a="1"/>
  <c r="N176" i="10" a="1"/>
  <c r="N129" i="10" a="1"/>
  <c r="M144" i="10" a="1"/>
  <c r="M295" i="10" a="1"/>
  <c r="L298" i="10" a="1"/>
  <c r="N142" i="10" a="1"/>
  <c r="N184" i="10" a="1"/>
  <c r="N239" i="10" a="1"/>
  <c r="M1310" i="10" a="1"/>
  <c r="N401" i="10" a="1"/>
  <c r="L173" i="10" a="1"/>
  <c r="N148" i="10" a="1"/>
  <c r="N153" i="10" a="1"/>
  <c r="N171" i="10" a="1"/>
  <c r="N177" i="10" a="1"/>
  <c r="N130" i="10" a="1"/>
  <c r="M145" i="10" a="1"/>
  <c r="M173" i="10" a="1"/>
  <c r="M176" i="10" a="1"/>
  <c r="L178" i="10" a="1"/>
  <c r="L296" i="10" a="1"/>
  <c r="L174" i="10" a="1"/>
  <c r="N1304" i="10" a="1"/>
  <c r="M174" i="10" a="1"/>
  <c r="M166" i="10" a="1"/>
  <c r="L256" i="10" a="1"/>
  <c r="L1304" i="10" a="1"/>
  <c r="L257" i="10" a="1"/>
  <c r="L255" i="10" a="1"/>
  <c r="N160" i="10" a="1"/>
  <c r="M134" i="10" a="1"/>
  <c r="M135" i="10" a="1"/>
  <c r="M297" i="10" a="1"/>
  <c r="M297" i="10" l="1"/>
  <c r="M135" i="10"/>
  <c r="M134" i="10"/>
  <c r="N160" i="10"/>
  <c r="L255" i="10"/>
  <c r="L257" i="10"/>
  <c r="L1304" i="10"/>
  <c r="L256" i="10"/>
  <c r="M166" i="10"/>
  <c r="M174" i="10"/>
  <c r="N1304" i="10"/>
  <c r="L174" i="10"/>
  <c r="L296" i="10"/>
  <c r="L178" i="10"/>
  <c r="M176" i="10"/>
  <c r="M173" i="10"/>
  <c r="M145" i="10"/>
  <c r="N130" i="10"/>
  <c r="N177" i="10"/>
  <c r="N171" i="10"/>
  <c r="N153" i="10"/>
  <c r="N148" i="10"/>
  <c r="L173" i="10"/>
  <c r="N401" i="10"/>
  <c r="M1310" i="10"/>
  <c r="N239" i="10"/>
  <c r="N184" i="10"/>
  <c r="N142" i="10"/>
  <c r="L298" i="10"/>
  <c r="M295" i="10"/>
  <c r="M144" i="10"/>
  <c r="N129" i="10"/>
  <c r="N176" i="10"/>
  <c r="N170" i="10"/>
  <c r="N152" i="10"/>
  <c r="N147" i="10"/>
  <c r="L172" i="10"/>
  <c r="N133" i="10"/>
  <c r="M133" i="10"/>
  <c r="L401" i="10"/>
  <c r="L124" i="10"/>
  <c r="M246" i="10"/>
  <c r="M1309" i="10"/>
  <c r="N238" i="10"/>
  <c r="N183" i="10"/>
  <c r="L127" i="10"/>
  <c r="N128" i="10"/>
  <c r="N175" i="10"/>
  <c r="N169" i="10"/>
  <c r="N151" i="10"/>
  <c r="L294" i="10"/>
  <c r="N132" i="10"/>
  <c r="M132" i="10"/>
  <c r="L399" i="10"/>
  <c r="L123" i="10"/>
  <c r="M1308" i="10"/>
  <c r="N237" i="10"/>
  <c r="N182" i="10"/>
  <c r="N141" i="10"/>
  <c r="N140" i="10"/>
  <c r="M350" i="10"/>
  <c r="L1315" i="10"/>
  <c r="L126" i="10"/>
  <c r="L132" i="10"/>
  <c r="M165" i="10"/>
  <c r="L130" i="10"/>
  <c r="N124" i="10"/>
  <c r="N131" i="10"/>
  <c r="M131" i="10"/>
  <c r="L168" i="10"/>
  <c r="N258" i="10"/>
  <c r="L122" i="10"/>
  <c r="N127" i="10"/>
  <c r="M1307" i="10"/>
  <c r="N181" i="10"/>
  <c r="M172" i="10"/>
  <c r="L133" i="10"/>
  <c r="L135" i="10"/>
  <c r="L1314" i="10"/>
  <c r="L125" i="10"/>
  <c r="L131" i="10"/>
  <c r="N296" i="10"/>
  <c r="L153" i="10"/>
  <c r="L171" i="10"/>
  <c r="N1315" i="10"/>
  <c r="M164" i="10"/>
  <c r="L129" i="10"/>
  <c r="N123" i="10"/>
  <c r="L167" i="10"/>
  <c r="N257" i="10"/>
  <c r="L121" i="10"/>
  <c r="N126" i="10"/>
  <c r="M1306" i="10"/>
  <c r="M186" i="10"/>
  <c r="N180" i="10"/>
  <c r="M175" i="10"/>
  <c r="N136" i="10"/>
  <c r="L290" i="10"/>
  <c r="L152" i="10"/>
  <c r="L170" i="10"/>
  <c r="N1314" i="10"/>
  <c r="M163" i="10"/>
  <c r="L128" i="10"/>
  <c r="N122" i="10"/>
  <c r="M239" i="10"/>
  <c r="L166" i="10"/>
  <c r="N256" i="10"/>
  <c r="L120" i="10"/>
  <c r="N125" i="10"/>
  <c r="M1305" i="10"/>
  <c r="M185" i="10"/>
  <c r="N179" i="10"/>
  <c r="N295" i="10"/>
  <c r="M143" i="10"/>
  <c r="L134" i="10"/>
  <c r="L1313" i="10"/>
  <c r="N135" i="10"/>
  <c r="L1312" i="10"/>
  <c r="M124" i="10"/>
  <c r="L151" i="10"/>
  <c r="N1313" i="10"/>
  <c r="N121" i="10"/>
  <c r="M238" i="10"/>
  <c r="N293" i="10"/>
  <c r="L119" i="10"/>
  <c r="M1304" i="10"/>
  <c r="M184" i="10"/>
  <c r="N178" i="10"/>
  <c r="L136" i="10"/>
  <c r="M298" i="10"/>
  <c r="N298" i="10"/>
  <c r="L289" i="10"/>
  <c r="M153" i="10"/>
  <c r="L295" i="10"/>
  <c r="N168" i="10"/>
  <c r="L169" i="10"/>
  <c r="N134" i="10"/>
  <c r="L300" i="10"/>
  <c r="L288" i="10"/>
  <c r="L1311" i="10"/>
  <c r="M152" i="10"/>
  <c r="M123" i="10"/>
  <c r="N167" i="10"/>
  <c r="N1312" i="10"/>
  <c r="N165" i="10"/>
  <c r="L161" i="10"/>
  <c r="N120" i="10"/>
  <c r="M237" i="10"/>
  <c r="L297" i="10"/>
  <c r="L186" i="10"/>
  <c r="M258" i="10"/>
  <c r="L118" i="10"/>
  <c r="N290" i="10"/>
  <c r="M183" i="10"/>
  <c r="L1310" i="10"/>
  <c r="M151" i="10"/>
  <c r="M122" i="10"/>
  <c r="L142" i="10"/>
  <c r="L149" i="10"/>
  <c r="N166" i="10"/>
  <c r="M149" i="10"/>
  <c r="N1311" i="10"/>
  <c r="N164" i="10"/>
  <c r="L160" i="10"/>
  <c r="N119" i="10"/>
  <c r="L185" i="10"/>
  <c r="M257" i="10"/>
  <c r="L117" i="10"/>
  <c r="N289" i="10"/>
  <c r="M399" i="10"/>
  <c r="M182" i="10"/>
  <c r="L246" i="10"/>
  <c r="L1309" i="10"/>
  <c r="M121" i="10"/>
  <c r="L141" i="10"/>
  <c r="L148" i="10"/>
  <c r="M148" i="10"/>
  <c r="N1310" i="10"/>
  <c r="N163" i="10"/>
  <c r="L159" i="10"/>
  <c r="N118" i="10"/>
  <c r="M142" i="10"/>
  <c r="L350" i="10"/>
  <c r="L184" i="10"/>
  <c r="M256" i="10"/>
  <c r="L116" i="10"/>
  <c r="N288" i="10"/>
  <c r="M181" i="10"/>
  <c r="L164" i="10"/>
  <c r="L1308" i="10"/>
  <c r="M294" i="10"/>
  <c r="M120" i="10"/>
  <c r="L140" i="10"/>
  <c r="L147" i="10"/>
  <c r="M127" i="10"/>
  <c r="M147" i="10"/>
  <c r="N1309" i="10"/>
  <c r="N117" i="10"/>
  <c r="M141" i="10"/>
  <c r="L183" i="10"/>
  <c r="L293" i="10"/>
  <c r="M180" i="10"/>
  <c r="M300" i="10"/>
  <c r="M255" i="10"/>
  <c r="M119" i="10"/>
  <c r="M126" i="10"/>
  <c r="N1308" i="10"/>
  <c r="M130" i="10"/>
  <c r="N255" i="10"/>
  <c r="N116" i="10"/>
  <c r="M140" i="10"/>
  <c r="L182" i="10"/>
  <c r="N246" i="10"/>
  <c r="N399" i="10"/>
  <c r="M1315" i="10"/>
  <c r="M179" i="10"/>
  <c r="M136" i="10"/>
  <c r="N161" i="10"/>
  <c r="M118" i="10"/>
  <c r="L258" i="10"/>
  <c r="L177" i="10"/>
  <c r="M125" i="10"/>
  <c r="L145" i="10"/>
  <c r="N1307" i="10"/>
  <c r="M129" i="10"/>
  <c r="N300" i="10"/>
  <c r="L181" i="10"/>
  <c r="M1314" i="10"/>
  <c r="M293" i="10"/>
  <c r="M178" i="10"/>
  <c r="L165" i="10"/>
  <c r="L163" i="10"/>
  <c r="N145" i="10"/>
  <c r="L1305" i="10"/>
  <c r="L176" i="10"/>
  <c r="L144" i="10"/>
  <c r="N1306" i="10"/>
  <c r="M128" i="10"/>
  <c r="M401" i="10"/>
  <c r="M171" i="10"/>
  <c r="M296" i="10"/>
  <c r="M290" i="10"/>
  <c r="L180" i="10"/>
  <c r="L239" i="10"/>
  <c r="M1313" i="10"/>
  <c r="N174" i="10"/>
  <c r="N172" i="10"/>
  <c r="L1306" i="10"/>
  <c r="N159" i="10"/>
  <c r="M117" i="10"/>
  <c r="N144" i="10"/>
  <c r="M116" i="10"/>
  <c r="L175" i="10"/>
  <c r="L143" i="10"/>
  <c r="N1305" i="10"/>
  <c r="M170" i="10"/>
  <c r="M289" i="10"/>
  <c r="L179" i="10"/>
  <c r="L238" i="10"/>
  <c r="N297" i="10"/>
  <c r="M1312" i="10"/>
  <c r="N350" i="10"/>
  <c r="N186" i="10"/>
  <c r="N173" i="10"/>
  <c r="L1307" i="10"/>
  <c r="M161" i="10"/>
  <c r="M168" i="10"/>
  <c r="M160" i="10"/>
  <c r="M167" i="10"/>
  <c r="M159" i="10"/>
  <c r="N143" i="10"/>
  <c r="M177" i="10"/>
  <c r="N294" i="10"/>
  <c r="N149" i="10"/>
  <c r="M169" i="10"/>
  <c r="M288" i="10"/>
  <c r="L237" i="10"/>
  <c r="M1311" i="10"/>
  <c r="N185" i="10"/>
  <c r="G836" i="26"/>
  <c r="G567" i="26"/>
  <c r="H169" i="26"/>
  <c r="H10" i="26"/>
  <c r="G142" i="26"/>
  <c r="G309" i="26"/>
  <c r="G421" i="26"/>
  <c r="I421" i="26"/>
  <c r="H225" i="26"/>
  <c r="G724" i="26"/>
  <c r="H640" i="26"/>
  <c r="I567" i="26"/>
  <c r="H253" i="26"/>
  <c r="G668" i="26"/>
  <c r="H366" i="26"/>
  <c r="G863" i="26"/>
  <c r="G114" i="26"/>
  <c r="G612" i="26"/>
  <c r="G753" i="26"/>
  <c r="I640" i="26"/>
  <c r="I527" i="26"/>
  <c r="G281" i="26"/>
  <c r="G809" i="26"/>
  <c r="H500" i="26"/>
  <c r="I88" i="26"/>
  <c r="H421" i="26"/>
  <c r="I35" i="26"/>
  <c r="I309" i="26"/>
  <c r="I253" i="26"/>
  <c r="I474" i="26"/>
  <c r="I114" i="26"/>
  <c r="I393" i="26"/>
  <c r="H451" i="26"/>
  <c r="I724" i="26"/>
  <c r="I63" i="26"/>
  <c r="H63" i="26"/>
  <c r="H281" i="26"/>
  <c r="G63" i="26"/>
  <c r="I584" i="26"/>
  <c r="I668" i="26"/>
  <c r="G88" i="26"/>
  <c r="H197" i="26"/>
  <c r="G225" i="26"/>
  <c r="I142" i="26"/>
  <c r="I337" i="26"/>
  <c r="H309" i="26"/>
  <c r="G337" i="26"/>
  <c r="H724" i="26"/>
  <c r="G35" i="26"/>
  <c r="H696" i="26"/>
  <c r="G640" i="26"/>
  <c r="G474" i="26"/>
  <c r="G253" i="26"/>
  <c r="H567" i="26"/>
  <c r="I863" i="26"/>
  <c r="G366" i="26"/>
  <c r="H114" i="26"/>
  <c r="G696" i="26"/>
  <c r="H474" i="26"/>
  <c r="I225" i="26"/>
  <c r="H753" i="26"/>
  <c r="G500" i="26"/>
  <c r="I197" i="26"/>
  <c r="G169" i="26"/>
  <c r="G451" i="26"/>
  <c r="H142" i="26"/>
  <c r="G10" i="26"/>
  <c r="I366" i="26"/>
  <c r="H836" i="26"/>
  <c r="G393" i="26"/>
  <c r="G527" i="26"/>
  <c r="H527" i="26"/>
  <c r="I780" i="26"/>
  <c r="G584" i="26"/>
  <c r="H780" i="26"/>
  <c r="H88" i="26"/>
  <c r="I281" i="26"/>
  <c r="I836" i="26"/>
  <c r="I10" i="26"/>
  <c r="H393" i="26"/>
  <c r="I500" i="26"/>
  <c r="I753" i="26"/>
  <c r="H612" i="26"/>
  <c r="I696" i="26"/>
  <c r="H584" i="26"/>
  <c r="H863" i="26"/>
  <c r="G197" i="26"/>
  <c r="I169" i="26"/>
  <c r="I612" i="26"/>
  <c r="H35" i="26"/>
  <c r="H809" i="26"/>
  <c r="H668" i="26"/>
  <c r="G780" i="26"/>
  <c r="H337" i="26"/>
  <c r="I809" i="26"/>
  <c r="I451" i="26"/>
  <c r="L1410" i="10" a="1"/>
  <c r="M221" i="10" a="1"/>
  <c r="N1407" i="10" a="1"/>
  <c r="M388" i="10" a="1"/>
  <c r="L339" i="10" a="1"/>
  <c r="N275" i="10" a="1"/>
  <c r="M263" i="10" a="1"/>
  <c r="L395" i="10" a="1"/>
  <c r="N389" i="10" a="1"/>
  <c r="M285" i="10" a="1"/>
  <c r="L388" i="10" a="1"/>
  <c r="N390" i="10" a="1"/>
  <c r="M286" i="10" a="1"/>
  <c r="M1412" i="10" a="1"/>
  <c r="L226" i="10" a="1"/>
  <c r="L1411" i="10" a="1"/>
  <c r="M222" i="10" a="1"/>
  <c r="N243" i="10" a="1"/>
  <c r="N1408" i="10" a="1"/>
  <c r="M389" i="10" a="1"/>
  <c r="L394" i="10" a="1"/>
  <c r="N276" i="10" a="1"/>
  <c r="N241" i="10" a="1"/>
  <c r="M273" i="10" a="1"/>
  <c r="M264" i="10" a="1"/>
  <c r="M276" i="10" a="1"/>
  <c r="N268" i="10" a="1"/>
  <c r="N499" i="10" a="1"/>
  <c r="M396" i="10" a="1"/>
  <c r="L265" i="10" a="1"/>
  <c r="L1412" i="10" a="1"/>
  <c r="M223" i="10" a="1"/>
  <c r="N244" i="10" a="1"/>
  <c r="N1409" i="10" a="1"/>
  <c r="M390" i="10" a="1"/>
  <c r="M346" i="10" a="1"/>
  <c r="N277" i="10" a="1"/>
  <c r="N242" i="10" a="1"/>
  <c r="M274" i="10" a="1"/>
  <c r="M265" i="10" a="1"/>
  <c r="M277" i="10" a="1"/>
  <c r="L251" i="10" a="1"/>
  <c r="L389" i="10" a="1"/>
  <c r="N217" i="10" a="1"/>
  <c r="M337" i="10" a="1"/>
  <c r="L1413" i="10" a="1"/>
  <c r="M224" i="10" a="1"/>
  <c r="N245" i="10" a="1"/>
  <c r="N1410" i="10" a="1"/>
  <c r="L252" i="10" a="1"/>
  <c r="M1413" i="10" a="1"/>
  <c r="L390" i="10" a="1"/>
  <c r="M499" i="10" a="1"/>
  <c r="M358" i="10" a="1"/>
  <c r="M355" i="10" a="1"/>
  <c r="L393" i="10" a="1"/>
  <c r="N218" i="10" a="1"/>
  <c r="M394" i="10" a="1"/>
  <c r="L263" i="10" a="1"/>
  <c r="L216" i="10" a="1"/>
  <c r="L1414" i="10" a="1"/>
  <c r="N1411" i="10" a="1"/>
  <c r="L278" i="10" a="1"/>
  <c r="L499" i="10" a="1"/>
  <c r="N234" i="10" a="1"/>
  <c r="N269" i="10" a="1"/>
  <c r="M450" i="10" a="1"/>
  <c r="L231" i="10" a="1"/>
  <c r="L266" i="10" a="1"/>
  <c r="L225" i="10" a="1"/>
  <c r="L253" i="10" a="1"/>
  <c r="M1414" i="10" a="1"/>
  <c r="M400" i="10" a="1"/>
  <c r="N219" i="10" a="1"/>
  <c r="L264" i="10" a="1"/>
  <c r="L346" i="10" a="1"/>
  <c r="L1415" i="10" a="1"/>
  <c r="L356" i="10" a="1"/>
  <c r="M266" i="10" a="1"/>
  <c r="N1412" i="10" a="1"/>
  <c r="L279" i="10" a="1"/>
  <c r="N235" i="10" a="1"/>
  <c r="N270" i="10" a="1"/>
  <c r="N398" i="10" a="1"/>
  <c r="L232" i="10" a="1"/>
  <c r="L267" i="10" a="1"/>
  <c r="L240" i="10" a="1"/>
  <c r="L357" i="10" a="1"/>
  <c r="M267" i="10" a="1"/>
  <c r="N1413" i="10" a="1"/>
  <c r="L280" i="10" a="1"/>
  <c r="N395" i="10" a="1"/>
  <c r="N236" i="10" a="1"/>
  <c r="N271" i="10" a="1"/>
  <c r="L233" i="10" a="1"/>
  <c r="L268" i="10" a="1"/>
  <c r="L227" i="10" a="1"/>
  <c r="L269" i="10" a="1"/>
  <c r="M338" i="10" a="1"/>
  <c r="L217" i="10" a="1"/>
  <c r="L241" i="10" a="1"/>
  <c r="N221" i="10" a="1"/>
  <c r="M259" i="10" a="1"/>
  <c r="L358" i="10" a="1"/>
  <c r="M268" i="10" a="1"/>
  <c r="N1414" i="10" a="1"/>
  <c r="L281" i="10" a="1"/>
  <c r="M398" i="10" a="1"/>
  <c r="L270" i="10" a="1"/>
  <c r="N278" i="10" a="1"/>
  <c r="M339" i="10" a="1"/>
  <c r="N263" i="10" a="1"/>
  <c r="L218" i="10" a="1"/>
  <c r="L242" i="10" a="1"/>
  <c r="M234" i="10" a="1"/>
  <c r="N222" i="10" a="1"/>
  <c r="N259" i="10" a="1"/>
  <c r="L355" i="10" a="1"/>
  <c r="M260" i="10" a="1"/>
  <c r="L398" i="10" a="1"/>
  <c r="N1415" i="10" a="1"/>
  <c r="L282" i="10" a="1"/>
  <c r="N247" i="10" a="1"/>
  <c r="M243" i="10" a="1"/>
  <c r="N251" i="10" a="1"/>
  <c r="N231" i="10" a="1"/>
  <c r="N393" i="10" a="1"/>
  <c r="N356" i="10" a="1"/>
  <c r="L271" i="10" a="1"/>
  <c r="N279" i="10" a="1"/>
  <c r="L397" i="10" a="1"/>
  <c r="N264" i="10" a="1"/>
  <c r="L219" i="10" a="1"/>
  <c r="M235" i="10" a="1"/>
  <c r="N223" i="10" a="1"/>
  <c r="N260" i="10" a="1"/>
  <c r="M226" i="10" a="1"/>
  <c r="L220" i="10" a="1"/>
  <c r="M236" i="10" a="1"/>
  <c r="M278" i="10" a="1"/>
  <c r="M227" i="10" a="1"/>
  <c r="L248" i="10" a="1"/>
  <c r="N394" i="10" a="1"/>
  <c r="M261" i="10" a="1"/>
  <c r="L275" i="10" a="1"/>
  <c r="L283" i="10" a="1"/>
  <c r="N248" i="10" a="1"/>
  <c r="M244" i="10" a="1"/>
  <c r="N252" i="10" a="1"/>
  <c r="N232" i="10" a="1"/>
  <c r="N357" i="10" a="1"/>
  <c r="N280" i="10" a="1"/>
  <c r="N265" i="10" a="1"/>
  <c r="L247" i="10" a="1"/>
  <c r="N224" i="10" a="1"/>
  <c r="N261" i="10" a="1"/>
  <c r="M279" i="10" a="1"/>
  <c r="M281" i="10" a="1"/>
  <c r="M247" i="10" a="1"/>
  <c r="M228" i="10" a="1"/>
  <c r="M393" i="10" a="1"/>
  <c r="L1404" i="10" a="1"/>
  <c r="L276" i="10" a="1"/>
  <c r="M269" i="10" a="1"/>
  <c r="L284" i="10" a="1"/>
  <c r="N249" i="10" a="1"/>
  <c r="M245" i="10" a="1"/>
  <c r="N253" i="10" a="1"/>
  <c r="N233" i="10" a="1"/>
  <c r="N396" i="10" a="1"/>
  <c r="N358" i="10" a="1"/>
  <c r="L228" i="10" a="1"/>
  <c r="M1404" i="10" a="1"/>
  <c r="N281" i="10" a="1"/>
  <c r="L221" i="10" a="1"/>
  <c r="N501" i="10" a="1"/>
  <c r="N274" i="10" a="1"/>
  <c r="N450" i="10" a="1"/>
  <c r="L1405" i="10" a="1"/>
  <c r="M216" i="10" a="1"/>
  <c r="L277" i="10" a="1"/>
  <c r="M395" i="10" a="1"/>
  <c r="M270" i="10" a="1"/>
  <c r="L285" i="10" a="1"/>
  <c r="L229" i="10" a="1"/>
  <c r="M1405" i="10" a="1"/>
  <c r="N282" i="10" a="1"/>
  <c r="M251" i="10" a="1"/>
  <c r="L259" i="10" a="1"/>
  <c r="L222" i="10" a="1"/>
  <c r="L249" i="10" a="1"/>
  <c r="N272" i="10" a="1"/>
  <c r="M240" i="10" a="1"/>
  <c r="M280" i="10" a="1"/>
  <c r="N273" i="10" a="1"/>
  <c r="M225" i="10" a="1"/>
  <c r="L1406" i="10" a="1"/>
  <c r="M217" i="10" a="1"/>
  <c r="M271" i="10" a="1"/>
  <c r="L286" i="10" a="1"/>
  <c r="L272" i="10" a="1"/>
  <c r="N228" i="10" a="1"/>
  <c r="N337" i="10" a="1"/>
  <c r="M231" i="10" a="1"/>
  <c r="L234" i="10" a="1"/>
  <c r="N225" i="10" a="1"/>
  <c r="L230" i="10" a="1"/>
  <c r="M1406" i="10" a="1"/>
  <c r="N283" i="10" a="1"/>
  <c r="M252" i="10" a="1"/>
  <c r="L260" i="10" a="1"/>
  <c r="L223" i="10" a="1"/>
  <c r="M241" i="10" a="1"/>
  <c r="M242" i="10" a="1"/>
  <c r="L1407" i="10" a="1"/>
  <c r="M218" i="10" a="1"/>
  <c r="L243" i="10" a="1"/>
  <c r="N1404" i="10" a="1"/>
  <c r="L396" i="10" a="1"/>
  <c r="L273" i="10" a="1"/>
  <c r="N229" i="10" a="1"/>
  <c r="N338" i="10" a="1"/>
  <c r="M232" i="10" a="1"/>
  <c r="L235" i="10" a="1"/>
  <c r="N226" i="10" a="1"/>
  <c r="M397" i="10" a="1"/>
  <c r="M1407" i="10" a="1"/>
  <c r="N284" i="10" a="1"/>
  <c r="M253" i="10" a="1"/>
  <c r="L261" i="10" a="1"/>
  <c r="L224" i="10" a="1"/>
  <c r="M282" i="10" a="1"/>
  <c r="L1408" i="10" a="1"/>
  <c r="M219" i="10" a="1"/>
  <c r="L244" i="10" a="1"/>
  <c r="N1405" i="10" a="1"/>
  <c r="L337" i="10" a="1"/>
  <c r="L274" i="10" a="1"/>
  <c r="N230" i="10" a="1"/>
  <c r="N339" i="10" a="1"/>
  <c r="M233" i="10" a="1"/>
  <c r="L236" i="10" a="1"/>
  <c r="N227" i="10" a="1"/>
  <c r="M1408" i="10" a="1"/>
  <c r="N285" i="10" a="1"/>
  <c r="M248" i="10" a="1"/>
  <c r="M283" i="10" a="1"/>
  <c r="M229" i="10" a="1"/>
  <c r="L400" i="10" a="1"/>
  <c r="N397" i="10" a="1"/>
  <c r="L1409" i="10" a="1"/>
  <c r="M220" i="10" a="1"/>
  <c r="L245" i="10" a="1"/>
  <c r="N1406" i="10" a="1"/>
  <c r="L338" i="10" a="1"/>
  <c r="L501" i="10" a="1"/>
  <c r="M1409" i="10" a="1"/>
  <c r="N286" i="10" a="1"/>
  <c r="N266" i="10" a="1"/>
  <c r="L450" i="10" a="1"/>
  <c r="N388" i="10" a="1"/>
  <c r="M249" i="10" a="1"/>
  <c r="N355" i="10" a="1"/>
  <c r="N346" i="10" a="1"/>
  <c r="M284" i="10" a="1"/>
  <c r="M230" i="10" a="1"/>
  <c r="N240" i="10" a="1"/>
  <c r="M272" i="10" a="1"/>
  <c r="M275" i="10" a="1"/>
  <c r="M1410" i="10" a="1"/>
  <c r="N267" i="10" a="1"/>
  <c r="N400" i="10" a="1"/>
  <c r="M1411" i="10" a="1"/>
  <c r="M356" i="10" a="1"/>
  <c r="N216" i="10" a="1"/>
  <c r="M501" i="10" a="1"/>
  <c r="M357" i="10" a="1"/>
  <c r="M1415" i="10" a="1"/>
  <c r="N220" i="10" a="1"/>
  <c r="N220" i="10" l="1"/>
  <c r="M1415" i="10"/>
  <c r="M357" i="10"/>
  <c r="M501" i="10"/>
  <c r="N216" i="10"/>
  <c r="M356" i="10"/>
  <c r="M1411" i="10"/>
  <c r="N400" i="10"/>
  <c r="N267" i="10"/>
  <c r="M1410" i="10"/>
  <c r="M275" i="10"/>
  <c r="M272" i="10"/>
  <c r="N240" i="10"/>
  <c r="M230" i="10"/>
  <c r="M284" i="10"/>
  <c r="N346" i="10"/>
  <c r="N355" i="10"/>
  <c r="M249" i="10"/>
  <c r="N388" i="10"/>
  <c r="L450" i="10"/>
  <c r="N266" i="10"/>
  <c r="N286" i="10"/>
  <c r="M1409" i="10"/>
  <c r="L501" i="10"/>
  <c r="L338" i="10"/>
  <c r="N1406" i="10"/>
  <c r="L245" i="10"/>
  <c r="M220" i="10"/>
  <c r="L1409" i="10"/>
  <c r="N397" i="10"/>
  <c r="L400" i="10"/>
  <c r="M229" i="10"/>
  <c r="M283" i="10"/>
  <c r="M248" i="10"/>
  <c r="N285" i="10"/>
  <c r="M1408" i="10"/>
  <c r="N227" i="10"/>
  <c r="L236" i="10"/>
  <c r="M233" i="10"/>
  <c r="N339" i="10"/>
  <c r="N230" i="10"/>
  <c r="L274" i="10"/>
  <c r="L337" i="10"/>
  <c r="N1405" i="10"/>
  <c r="L244" i="10"/>
  <c r="M219" i="10"/>
  <c r="L1408" i="10"/>
  <c r="M282" i="10"/>
  <c r="L224" i="10"/>
  <c r="L261" i="10"/>
  <c r="M253" i="10"/>
  <c r="N284" i="10"/>
  <c r="M1407" i="10"/>
  <c r="M397" i="10"/>
  <c r="N226" i="10"/>
  <c r="L235" i="10"/>
  <c r="M232" i="10"/>
  <c r="N338" i="10"/>
  <c r="N229" i="10"/>
  <c r="L273" i="10"/>
  <c r="L396" i="10"/>
  <c r="N1404" i="10"/>
  <c r="L243" i="10"/>
  <c r="M218" i="10"/>
  <c r="L1407" i="10"/>
  <c r="M242" i="10"/>
  <c r="M241" i="10"/>
  <c r="L223" i="10"/>
  <c r="L260" i="10"/>
  <c r="M252" i="10"/>
  <c r="N283" i="10"/>
  <c r="M1406" i="10"/>
  <c r="L230" i="10"/>
  <c r="N225" i="10"/>
  <c r="L234" i="10"/>
  <c r="M231" i="10"/>
  <c r="N337" i="10"/>
  <c r="N228" i="10"/>
  <c r="L272" i="10"/>
  <c r="L286" i="10"/>
  <c r="M271" i="10"/>
  <c r="M217" i="10"/>
  <c r="L1406" i="10"/>
  <c r="M225" i="10"/>
  <c r="N273" i="10"/>
  <c r="M280" i="10"/>
  <c r="M240" i="10"/>
  <c r="N272" i="10"/>
  <c r="L249" i="10"/>
  <c r="L222" i="10"/>
  <c r="L259" i="10"/>
  <c r="M251" i="10"/>
  <c r="N282" i="10"/>
  <c r="M1405" i="10"/>
  <c r="L229" i="10"/>
  <c r="L285" i="10"/>
  <c r="M270" i="10"/>
  <c r="M395" i="10"/>
  <c r="L277" i="10"/>
  <c r="M216" i="10"/>
  <c r="L1405" i="10"/>
  <c r="N450" i="10"/>
  <c r="N274" i="10"/>
  <c r="N501" i="10"/>
  <c r="L221" i="10"/>
  <c r="N281" i="10"/>
  <c r="M1404" i="10"/>
  <c r="L228" i="10"/>
  <c r="N358" i="10"/>
  <c r="N396" i="10"/>
  <c r="N233" i="10"/>
  <c r="N253" i="10"/>
  <c r="M245" i="10"/>
  <c r="N249" i="10"/>
  <c r="L284" i="10"/>
  <c r="M269" i="10"/>
  <c r="L276" i="10"/>
  <c r="L1404" i="10"/>
  <c r="M393" i="10"/>
  <c r="M228" i="10"/>
  <c r="M247" i="10"/>
  <c r="M281" i="10"/>
  <c r="M279" i="10"/>
  <c r="N261" i="10"/>
  <c r="N224" i="10"/>
  <c r="L247" i="10"/>
  <c r="N265" i="10"/>
  <c r="N280" i="10"/>
  <c r="N357" i="10"/>
  <c r="N232" i="10"/>
  <c r="N252" i="10"/>
  <c r="M244" i="10"/>
  <c r="N248" i="10"/>
  <c r="L283" i="10"/>
  <c r="L275" i="10"/>
  <c r="M261" i="10"/>
  <c r="N394" i="10"/>
  <c r="L248" i="10"/>
  <c r="M227" i="10"/>
  <c r="M278" i="10"/>
  <c r="M236" i="10"/>
  <c r="L220" i="10"/>
  <c r="M226" i="10"/>
  <c r="N260" i="10"/>
  <c r="N223" i="10"/>
  <c r="M235" i="10"/>
  <c r="L219" i="10"/>
  <c r="N264" i="10"/>
  <c r="L397" i="10"/>
  <c r="N279" i="10"/>
  <c r="L271" i="10"/>
  <c r="N356" i="10"/>
  <c r="N393" i="10"/>
  <c r="N231" i="10"/>
  <c r="N251" i="10"/>
  <c r="M243" i="10"/>
  <c r="N247" i="10"/>
  <c r="L282" i="10"/>
  <c r="N1415" i="10"/>
  <c r="L398" i="10"/>
  <c r="M260" i="10"/>
  <c r="L355" i="10"/>
  <c r="N259" i="10"/>
  <c r="N222" i="10"/>
  <c r="M234" i="10"/>
  <c r="L242" i="10"/>
  <c r="L218" i="10"/>
  <c r="N263" i="10"/>
  <c r="M339" i="10"/>
  <c r="N278" i="10"/>
  <c r="L270" i="10"/>
  <c r="M398" i="10"/>
  <c r="L281" i="10"/>
  <c r="N1414" i="10"/>
  <c r="M268" i="10"/>
  <c r="L358" i="10"/>
  <c r="M259" i="10"/>
  <c r="N221" i="10"/>
  <c r="L241" i="10"/>
  <c r="L217" i="10"/>
  <c r="M338" i="10"/>
  <c r="L269" i="10"/>
  <c r="L227" i="10"/>
  <c r="L268" i="10"/>
  <c r="L233" i="10"/>
  <c r="N271" i="10"/>
  <c r="N236" i="10"/>
  <c r="N395" i="10"/>
  <c r="L280" i="10"/>
  <c r="N1413" i="10"/>
  <c r="M267" i="10"/>
  <c r="L357" i="10"/>
  <c r="L240" i="10"/>
  <c r="L267" i="10"/>
  <c r="L232" i="10"/>
  <c r="N398" i="10"/>
  <c r="N270" i="10"/>
  <c r="N235" i="10"/>
  <c r="L279" i="10"/>
  <c r="N1412" i="10"/>
  <c r="M266" i="10"/>
  <c r="L356" i="10"/>
  <c r="L1415" i="10"/>
  <c r="L346" i="10"/>
  <c r="L264" i="10"/>
  <c r="N219" i="10"/>
  <c r="M400" i="10"/>
  <c r="M1414" i="10"/>
  <c r="L253" i="10"/>
  <c r="L225" i="10"/>
  <c r="L266" i="10"/>
  <c r="L231" i="10"/>
  <c r="M450" i="10"/>
  <c r="N269" i="10"/>
  <c r="N234" i="10"/>
  <c r="L499" i="10"/>
  <c r="L278" i="10"/>
  <c r="N1411" i="10"/>
  <c r="L1414" i="10"/>
  <c r="L216" i="10"/>
  <c r="L263" i="10"/>
  <c r="M394" i="10"/>
  <c r="N218" i="10"/>
  <c r="L393" i="10"/>
  <c r="M355" i="10"/>
  <c r="M358" i="10"/>
  <c r="M499" i="10"/>
  <c r="L390" i="10"/>
  <c r="M1413" i="10"/>
  <c r="L252" i="10"/>
  <c r="N1410" i="10"/>
  <c r="N245" i="10"/>
  <c r="M224" i="10"/>
  <c r="L1413" i="10"/>
  <c r="M337" i="10"/>
  <c r="N217" i="10"/>
  <c r="L389" i="10"/>
  <c r="L251" i="10"/>
  <c r="M277" i="10"/>
  <c r="M265" i="10"/>
  <c r="M274" i="10"/>
  <c r="N242" i="10"/>
  <c r="N277" i="10"/>
  <c r="M346" i="10"/>
  <c r="M390" i="10"/>
  <c r="N1409" i="10"/>
  <c r="N244" i="10"/>
  <c r="M223" i="10"/>
  <c r="L1412" i="10"/>
  <c r="L265" i="10"/>
  <c r="M396" i="10"/>
  <c r="N499" i="10"/>
  <c r="N268" i="10"/>
  <c r="M276" i="10"/>
  <c r="M264" i="10"/>
  <c r="M273" i="10"/>
  <c r="N241" i="10"/>
  <c r="N276" i="10"/>
  <c r="L394" i="10"/>
  <c r="M389" i="10"/>
  <c r="N1408" i="10"/>
  <c r="N243" i="10"/>
  <c r="M222" i="10"/>
  <c r="L1411" i="10"/>
  <c r="L226" i="10"/>
  <c r="M1412" i="10"/>
  <c r="M286" i="10"/>
  <c r="N390" i="10"/>
  <c r="L388" i="10"/>
  <c r="M285" i="10"/>
  <c r="N389" i="10"/>
  <c r="L395" i="10"/>
  <c r="M263" i="10"/>
  <c r="N275" i="10"/>
  <c r="L339" i="10"/>
  <c r="M388" i="10"/>
  <c r="N1407" i="10"/>
  <c r="M221" i="10"/>
  <c r="L1410" i="10"/>
  <c r="H754" i="26"/>
  <c r="G475" i="26"/>
  <c r="H810" i="26"/>
  <c r="I754" i="26"/>
  <c r="G641" i="26"/>
  <c r="H310" i="26"/>
  <c r="H198" i="26"/>
  <c r="H282" i="26"/>
  <c r="I394" i="26"/>
  <c r="I310" i="26"/>
  <c r="H367" i="26"/>
  <c r="I501" i="26"/>
  <c r="I837" i="26"/>
  <c r="I367" i="26"/>
  <c r="G452" i="26"/>
  <c r="I226" i="26"/>
  <c r="H697" i="26"/>
  <c r="G669" i="26"/>
  <c r="I170" i="26"/>
  <c r="G115" i="26"/>
  <c r="H338" i="26"/>
  <c r="I452" i="26"/>
  <c r="I568" i="26"/>
  <c r="G422" i="26"/>
  <c r="G781" i="26"/>
  <c r="H781" i="26"/>
  <c r="H528" i="26"/>
  <c r="I810" i="26"/>
  <c r="I613" i="26"/>
  <c r="I338" i="26"/>
  <c r="G89" i="26"/>
  <c r="H64" i="26"/>
  <c r="I115" i="26"/>
  <c r="I36" i="26"/>
  <c r="G282" i="26"/>
  <c r="G170" i="26"/>
  <c r="H475" i="26"/>
  <c r="H641" i="26"/>
  <c r="H11" i="26"/>
  <c r="H394" i="26"/>
  <c r="I282" i="26"/>
  <c r="H568" i="26"/>
  <c r="G36" i="26"/>
  <c r="I669" i="26"/>
  <c r="H254" i="26"/>
  <c r="G725" i="26"/>
  <c r="G568" i="26"/>
  <c r="H36" i="26"/>
  <c r="G697" i="26"/>
  <c r="H864" i="26"/>
  <c r="G528" i="26"/>
  <c r="H725" i="26"/>
  <c r="G310" i="26"/>
  <c r="H585" i="26"/>
  <c r="I143" i="26"/>
  <c r="I585" i="26"/>
  <c r="I64" i="26"/>
  <c r="I475" i="26"/>
  <c r="H422" i="26"/>
  <c r="I528" i="26"/>
  <c r="G837" i="26"/>
  <c r="H89" i="26"/>
  <c r="I198" i="26"/>
  <c r="I864" i="26"/>
  <c r="I725" i="26"/>
  <c r="H170" i="26"/>
  <c r="G254" i="26"/>
  <c r="I641" i="26"/>
  <c r="I697" i="26"/>
  <c r="G394" i="26"/>
  <c r="G11" i="26"/>
  <c r="G501" i="26"/>
  <c r="H115" i="26"/>
  <c r="H226" i="26"/>
  <c r="G143" i="26"/>
  <c r="H669" i="26"/>
  <c r="G338" i="26"/>
  <c r="G226" i="26"/>
  <c r="G64" i="26"/>
  <c r="H452" i="26"/>
  <c r="I254" i="26"/>
  <c r="I89" i="26"/>
  <c r="G754" i="26"/>
  <c r="G864" i="26"/>
  <c r="G198" i="26"/>
  <c r="G613" i="26"/>
  <c r="G585" i="26"/>
  <c r="I781" i="26"/>
  <c r="H501" i="26"/>
  <c r="H613" i="26"/>
  <c r="H837" i="26"/>
  <c r="I11" i="26"/>
  <c r="H143" i="26"/>
  <c r="G367" i="26"/>
  <c r="G810" i="26"/>
  <c r="I422" i="26"/>
  <c r="N340" i="10" a="1"/>
  <c r="N488" i="10" a="1"/>
  <c r="N361" i="10" a="1"/>
  <c r="N1508" i="10" a="1"/>
  <c r="M321" i="10" a="1"/>
  <c r="M1507" i="10" a="1"/>
  <c r="M369" i="10" a="1"/>
  <c r="L1514" i="10" a="1"/>
  <c r="M385" i="10" a="1"/>
  <c r="N379" i="10" a="1"/>
  <c r="L321" i="10" a="1"/>
  <c r="L1515" i="10" a="1"/>
  <c r="L371" i="10" a="1"/>
  <c r="M550" i="10" a="1"/>
  <c r="M456" i="10" a="1"/>
  <c r="M496" i="10" a="1"/>
  <c r="L384" i="10" a="1"/>
  <c r="L488" i="10" a="1"/>
  <c r="L495" i="10" a="1"/>
  <c r="N341" i="10" a="1"/>
  <c r="N489" i="10" a="1"/>
  <c r="N1509" i="10" a="1"/>
  <c r="M347" i="10" a="1"/>
  <c r="M331" i="10" a="1"/>
  <c r="L359" i="10" a="1"/>
  <c r="M322" i="10" a="1"/>
  <c r="M1508" i="10" a="1"/>
  <c r="M370" i="10" a="1"/>
  <c r="N458" i="10" a="1"/>
  <c r="N380" i="10" a="1"/>
  <c r="L458" i="10" a="1"/>
  <c r="M446" i="10" a="1"/>
  <c r="L383" i="10" a="1"/>
  <c r="N369" i="10" a="1"/>
  <c r="L385" i="10" a="1"/>
  <c r="N371" i="10" a="1"/>
  <c r="N342" i="10" a="1"/>
  <c r="N490" i="10" a="1"/>
  <c r="L437" i="10" a="1"/>
  <c r="N1510" i="10" a="1"/>
  <c r="M348" i="10" a="1"/>
  <c r="M332" i="10" a="1"/>
  <c r="L360" i="10" a="1"/>
  <c r="M323" i="10" a="1"/>
  <c r="M1509" i="10" a="1"/>
  <c r="M371" i="10" a="1"/>
  <c r="N348" i="10" a="1"/>
  <c r="N381" i="10" a="1"/>
  <c r="M494" i="10" a="1"/>
  <c r="M458" i="10" a="1"/>
  <c r="L386" i="10" a="1"/>
  <c r="L438" i="10" a="1"/>
  <c r="N1511" i="10" a="1"/>
  <c r="M349" i="10" a="1"/>
  <c r="M333" i="10" a="1"/>
  <c r="L361" i="10" a="1"/>
  <c r="M324" i="10" a="1"/>
  <c r="M1510" i="10" a="1"/>
  <c r="L498" i="10" a="1"/>
  <c r="M328" i="10" a="1"/>
  <c r="L347" i="10" a="1"/>
  <c r="N493" i="10" a="1"/>
  <c r="N349" i="10" a="1"/>
  <c r="N382" i="10" a="1"/>
  <c r="N495" i="10" a="1"/>
  <c r="L324" i="10" a="1"/>
  <c r="M375" i="10" a="1"/>
  <c r="N375" i="10" a="1"/>
  <c r="L550" i="10" a="1"/>
  <c r="L439" i="10" a="1"/>
  <c r="N1512" i="10" a="1"/>
  <c r="N601" i="10" a="1"/>
  <c r="M1511" i="10" a="1"/>
  <c r="M329" i="10" a="1"/>
  <c r="L348" i="10" a="1"/>
  <c r="N383" i="10" a="1"/>
  <c r="N497" i="10" a="1"/>
  <c r="N370" i="10" a="1"/>
  <c r="M376" i="10" a="1"/>
  <c r="N376" i="10" a="1"/>
  <c r="N1513" i="10" a="1"/>
  <c r="N437" i="10" a="1"/>
  <c r="M351" i="10" a="1"/>
  <c r="M340" i="10" a="1"/>
  <c r="M1512" i="10" a="1"/>
  <c r="M330" i="10" a="1"/>
  <c r="L349" i="10" a="1"/>
  <c r="N331" i="10" a="1"/>
  <c r="L455" i="10" a="1"/>
  <c r="N384" i="10" a="1"/>
  <c r="L446" i="10" a="1"/>
  <c r="L325" i="10" a="1"/>
  <c r="M455" i="10" a="1"/>
  <c r="M377" i="10" a="1"/>
  <c r="N377" i="10" a="1"/>
  <c r="N366" i="10" a="1"/>
  <c r="M325" i="10" a="1"/>
  <c r="N1514" i="10" a="1"/>
  <c r="N494" i="10" a="1"/>
  <c r="N438" i="10" a="1"/>
  <c r="M352" i="10" a="1"/>
  <c r="M341" i="10" a="1"/>
  <c r="M1513" i="10" a="1"/>
  <c r="L1504" i="10" a="1"/>
  <c r="L497" i="10" a="1"/>
  <c r="N332" i="10" a="1"/>
  <c r="N385" i="10" a="1"/>
  <c r="L326" i="10" a="1"/>
  <c r="L490" i="10" a="1"/>
  <c r="N367" i="10" a="1"/>
  <c r="M326" i="10" a="1"/>
  <c r="N1515" i="10" a="1"/>
  <c r="N439" i="10" a="1"/>
  <c r="M353" i="10" a="1"/>
  <c r="M342" i="10" a="1"/>
  <c r="M1514" i="10" a="1"/>
  <c r="L1505" i="10" a="1"/>
  <c r="M498" i="10" a="1"/>
  <c r="N333" i="10" a="1"/>
  <c r="M334" i="10" a="1"/>
  <c r="N386" i="10" a="1"/>
  <c r="L340" i="10" a="1"/>
  <c r="M437" i="10" a="1"/>
  <c r="L327" i="10" a="1"/>
  <c r="N334" i="10" a="1"/>
  <c r="L363" i="10" a="1"/>
  <c r="M599" i="10" a="1"/>
  <c r="M363" i="10" a="1"/>
  <c r="M488" i="10" a="1"/>
  <c r="N368" i="10" a="1"/>
  <c r="M327" i="10" a="1"/>
  <c r="M1515" i="10" a="1"/>
  <c r="L1506" i="10" a="1"/>
  <c r="M335" i="10" a="1"/>
  <c r="N498" i="10" a="1"/>
  <c r="L341" i="10" a="1"/>
  <c r="M438" i="10" a="1"/>
  <c r="N335" i="10" a="1"/>
  <c r="L364" i="10" a="1"/>
  <c r="N317" i="10" a="1"/>
  <c r="L601" i="10" a="1"/>
  <c r="N325" i="10" a="1"/>
  <c r="M495" i="10" a="1"/>
  <c r="L1507" i="10" a="1"/>
  <c r="L375" i="10" a="1"/>
  <c r="M336" i="10" a="1"/>
  <c r="L342" i="10" a="1"/>
  <c r="L366" i="10" a="1"/>
  <c r="L365" i="10" a="1"/>
  <c r="N318" i="10" a="1"/>
  <c r="L367" i="10" a="1"/>
  <c r="N343" i="10" a="1"/>
  <c r="N323" i="10" a="1"/>
  <c r="M364" i="10" a="1"/>
  <c r="M489" i="10" a="1"/>
  <c r="L343" i="10" a="1"/>
  <c r="N328" i="10" a="1"/>
  <c r="N372" i="10" a="1"/>
  <c r="M378" i="10" a="1"/>
  <c r="N351" i="10" a="1"/>
  <c r="M439" i="10" a="1"/>
  <c r="N336" i="10" a="1"/>
  <c r="N352" i="10" a="1"/>
  <c r="L599" i="10" a="1"/>
  <c r="L378" i="10" a="1"/>
  <c r="L351" i="10" a="1"/>
  <c r="M365" i="10" a="1"/>
  <c r="M490" i="10" a="1"/>
  <c r="M497" i="10" a="1"/>
  <c r="N550" i="10" a="1"/>
  <c r="L344" i="10" a="1"/>
  <c r="N326" i="10" a="1"/>
  <c r="N329" i="10" a="1"/>
  <c r="N373" i="10" a="1"/>
  <c r="L328" i="10" a="1"/>
  <c r="L1508" i="10" a="1"/>
  <c r="M379" i="10" a="1"/>
  <c r="L376" i="10" a="1"/>
  <c r="N319" i="10" a="1"/>
  <c r="L331" i="10" a="1"/>
  <c r="L352" i="10" a="1"/>
  <c r="L345" i="10" a="1"/>
  <c r="N327" i="10" a="1"/>
  <c r="N330" i="10" a="1"/>
  <c r="M316" i="10" a="1"/>
  <c r="N374" i="10" a="1"/>
  <c r="L329" i="10" a="1"/>
  <c r="L1509" i="10" a="1"/>
  <c r="M380" i="10" a="1"/>
  <c r="L377" i="10" a="1"/>
  <c r="N353" i="10" a="1"/>
  <c r="N363" i="10" a="1"/>
  <c r="M359" i="10" a="1"/>
  <c r="L316" i="10" a="1"/>
  <c r="M366" i="10" a="1"/>
  <c r="L368" i="10" a="1"/>
  <c r="L494" i="10" a="1"/>
  <c r="N320" i="10" a="1"/>
  <c r="N344" i="10" a="1"/>
  <c r="L493" i="10" a="1"/>
  <c r="L489" i="10" a="1"/>
  <c r="L353" i="10" a="1"/>
  <c r="M372" i="10" a="1"/>
  <c r="N446" i="10" a="1"/>
  <c r="L496" i="10" a="1"/>
  <c r="N1504" i="10" a="1"/>
  <c r="L500" i="10" a="1"/>
  <c r="M317" i="10" a="1"/>
  <c r="L330" i="10" a="1"/>
  <c r="L1510" i="10" a="1"/>
  <c r="M381" i="10" a="1"/>
  <c r="N364" i="10" a="1"/>
  <c r="M360" i="10" a="1"/>
  <c r="L317" i="10" a="1"/>
  <c r="M367" i="10" a="1"/>
  <c r="N321" i="10" a="1"/>
  <c r="N345" i="10" a="1"/>
  <c r="N316" i="10" a="1"/>
  <c r="M601" i="10" a="1"/>
  <c r="M373" i="10" a="1"/>
  <c r="N1505" i="10" a="1"/>
  <c r="L334" i="10" a="1"/>
  <c r="L372" i="10" a="1"/>
  <c r="M318" i="10" a="1"/>
  <c r="M1504" i="10" a="1"/>
  <c r="L1511" i="10" a="1"/>
  <c r="M382" i="10" a="1"/>
  <c r="M493" i="10" a="1"/>
  <c r="M343" i="10" a="1"/>
  <c r="N365" i="10" a="1"/>
  <c r="M361" i="10" a="1"/>
  <c r="L318" i="10" a="1"/>
  <c r="M368" i="10" a="1"/>
  <c r="N322" i="10" a="1"/>
  <c r="M374" i="10" a="1"/>
  <c r="N455" i="10" a="1"/>
  <c r="N359" i="10" a="1"/>
  <c r="N1506" i="10" a="1"/>
  <c r="L335" i="10" a="1"/>
  <c r="L373" i="10" a="1"/>
  <c r="M319" i="10" a="1"/>
  <c r="M1505" i="10" a="1"/>
  <c r="N496" i="10" a="1"/>
  <c r="L1512" i="10" a="1"/>
  <c r="M383" i="10" a="1"/>
  <c r="M344" i="10" a="1"/>
  <c r="L319" i="10" a="1"/>
  <c r="L332" i="10" a="1"/>
  <c r="L379" i="10" a="1"/>
  <c r="N599" i="10" a="1"/>
  <c r="N360" i="10" a="1"/>
  <c r="N1507" i="10" a="1"/>
  <c r="M500" i="10" a="1"/>
  <c r="L336" i="10" a="1"/>
  <c r="L374" i="10" a="1"/>
  <c r="M320" i="10" a="1"/>
  <c r="M1506" i="10" a="1"/>
  <c r="L1513" i="10" a="1"/>
  <c r="M384" i="10" a="1"/>
  <c r="N456" i="10" a="1"/>
  <c r="M345" i="10" a="1"/>
  <c r="N378" i="10" a="1"/>
  <c r="L369" i="10" a="1"/>
  <c r="L320" i="10" a="1"/>
  <c r="L456" i="10" a="1"/>
  <c r="L333" i="10" a="1"/>
  <c r="L380" i="10" a="1"/>
  <c r="N500" i="10" a="1"/>
  <c r="N324" i="10" a="1"/>
  <c r="N457" i="10" a="1"/>
  <c r="L370" i="10" a="1"/>
  <c r="L457" i="10" a="1"/>
  <c r="L381" i="10" a="1"/>
  <c r="M386" i="10" a="1"/>
  <c r="N347" i="10" a="1"/>
  <c r="L322" i="10" a="1"/>
  <c r="L382" i="10" a="1"/>
  <c r="L323" i="10" a="1"/>
  <c r="M457" i="10" a="1"/>
  <c r="M457" i="10" l="1"/>
  <c r="L323" i="10"/>
  <c r="L382" i="10"/>
  <c r="L322" i="10"/>
  <c r="N347" i="10"/>
  <c r="M386" i="10"/>
  <c r="L381" i="10"/>
  <c r="L457" i="10"/>
  <c r="L370" i="10"/>
  <c r="N457" i="10"/>
  <c r="N324" i="10"/>
  <c r="N500" i="10"/>
  <c r="L380" i="10"/>
  <c r="L333" i="10"/>
  <c r="L456" i="10"/>
  <c r="L320" i="10"/>
  <c r="L369" i="10"/>
  <c r="N378" i="10"/>
  <c r="M345" i="10"/>
  <c r="N456" i="10"/>
  <c r="M384" i="10"/>
  <c r="L1513" i="10"/>
  <c r="M1506" i="10"/>
  <c r="M320" i="10"/>
  <c r="L374" i="10"/>
  <c r="L336" i="10"/>
  <c r="M500" i="10"/>
  <c r="N1507" i="10"/>
  <c r="N360" i="10"/>
  <c r="N599" i="10"/>
  <c r="L379" i="10"/>
  <c r="L332" i="10"/>
  <c r="L319" i="10"/>
  <c r="M344" i="10"/>
  <c r="M383" i="10"/>
  <c r="L1512" i="10"/>
  <c r="N496" i="10"/>
  <c r="M1505" i="10"/>
  <c r="M319" i="10"/>
  <c r="L373" i="10"/>
  <c r="L335" i="10"/>
  <c r="N1506" i="10"/>
  <c r="N359" i="10"/>
  <c r="N455" i="10"/>
  <c r="M374" i="10"/>
  <c r="N322" i="10"/>
  <c r="M368" i="10"/>
  <c r="L318" i="10"/>
  <c r="M361" i="10"/>
  <c r="N365" i="10"/>
  <c r="M343" i="10"/>
  <c r="M493" i="10"/>
  <c r="M382" i="10"/>
  <c r="L1511" i="10"/>
  <c r="M1504" i="10"/>
  <c r="M318" i="10"/>
  <c r="L372" i="10"/>
  <c r="L334" i="10"/>
  <c r="N1505" i="10"/>
  <c r="M373" i="10"/>
  <c r="M601" i="10"/>
  <c r="N316" i="10"/>
  <c r="N345" i="10"/>
  <c r="N321" i="10"/>
  <c r="M367" i="10"/>
  <c r="L317" i="10"/>
  <c r="M360" i="10"/>
  <c r="N364" i="10"/>
  <c r="M381" i="10"/>
  <c r="L1510" i="10"/>
  <c r="L330" i="10"/>
  <c r="M317" i="10"/>
  <c r="L500" i="10"/>
  <c r="N1504" i="10"/>
  <c r="L496" i="10"/>
  <c r="N446" i="10"/>
  <c r="M372" i="10"/>
  <c r="L353" i="10"/>
  <c r="L489" i="10"/>
  <c r="L493" i="10"/>
  <c r="N344" i="10"/>
  <c r="N320" i="10"/>
  <c r="L494" i="10"/>
  <c r="L368" i="10"/>
  <c r="M366" i="10"/>
  <c r="L316" i="10"/>
  <c r="M359" i="10"/>
  <c r="N363" i="10"/>
  <c r="N353" i="10"/>
  <c r="L377" i="10"/>
  <c r="M380" i="10"/>
  <c r="L1509" i="10"/>
  <c r="L329" i="10"/>
  <c r="N374" i="10"/>
  <c r="M316" i="10"/>
  <c r="N330" i="10"/>
  <c r="N327" i="10"/>
  <c r="L345" i="10"/>
  <c r="L352" i="10"/>
  <c r="L331" i="10"/>
  <c r="N319" i="10"/>
  <c r="L376" i="10"/>
  <c r="M379" i="10"/>
  <c r="L1508" i="10"/>
  <c r="L328" i="10"/>
  <c r="N373" i="10"/>
  <c r="N329" i="10"/>
  <c r="N326" i="10"/>
  <c r="L344" i="10"/>
  <c r="N550" i="10"/>
  <c r="M497" i="10"/>
  <c r="M490" i="10"/>
  <c r="M365" i="10"/>
  <c r="L351" i="10"/>
  <c r="L378" i="10"/>
  <c r="L599" i="10"/>
  <c r="N352" i="10"/>
  <c r="N336" i="10"/>
  <c r="M439" i="10"/>
  <c r="N351" i="10"/>
  <c r="M378" i="10"/>
  <c r="N372" i="10"/>
  <c r="N328" i="10"/>
  <c r="L343" i="10"/>
  <c r="M489" i="10"/>
  <c r="M364" i="10"/>
  <c r="N323" i="10"/>
  <c r="N343" i="10"/>
  <c r="L367" i="10"/>
  <c r="N318" i="10"/>
  <c r="L365" i="10"/>
  <c r="L366" i="10"/>
  <c r="L342" i="10"/>
  <c r="M336" i="10"/>
  <c r="L375" i="10"/>
  <c r="L1507" i="10"/>
  <c r="M495" i="10"/>
  <c r="N325" i="10"/>
  <c r="L601" i="10"/>
  <c r="N317" i="10"/>
  <c r="L364" i="10"/>
  <c r="N335" i="10"/>
  <c r="M438" i="10"/>
  <c r="L341" i="10"/>
  <c r="N498" i="10"/>
  <c r="M335" i="10"/>
  <c r="L1506" i="10"/>
  <c r="M1515" i="10"/>
  <c r="M327" i="10"/>
  <c r="N368" i="10"/>
  <c r="M488" i="10"/>
  <c r="M363" i="10"/>
  <c r="M599" i="10"/>
  <c r="L363" i="10"/>
  <c r="N334" i="10"/>
  <c r="L327" i="10"/>
  <c r="M437" i="10"/>
  <c r="L340" i="10"/>
  <c r="N386" i="10"/>
  <c r="M334" i="10"/>
  <c r="N333" i="10"/>
  <c r="M498" i="10"/>
  <c r="L1505" i="10"/>
  <c r="M1514" i="10"/>
  <c r="M342" i="10"/>
  <c r="M353" i="10"/>
  <c r="N439" i="10"/>
  <c r="N1515" i="10"/>
  <c r="M326" i="10"/>
  <c r="N367" i="10"/>
  <c r="L490" i="10"/>
  <c r="L326" i="10"/>
  <c r="N385" i="10"/>
  <c r="N332" i="10"/>
  <c r="L497" i="10"/>
  <c r="L1504" i="10"/>
  <c r="M1513" i="10"/>
  <c r="M341" i="10"/>
  <c r="M352" i="10"/>
  <c r="N438" i="10"/>
  <c r="N494" i="10"/>
  <c r="N1514" i="10"/>
  <c r="M325" i="10"/>
  <c r="N366" i="10"/>
  <c r="N377" i="10"/>
  <c r="M377" i="10"/>
  <c r="M455" i="10"/>
  <c r="L325" i="10"/>
  <c r="L446" i="10"/>
  <c r="N384" i="10"/>
  <c r="L455" i="10"/>
  <c r="N331" i="10"/>
  <c r="L349" i="10"/>
  <c r="M330" i="10"/>
  <c r="M1512" i="10"/>
  <c r="M340" i="10"/>
  <c r="M351" i="10"/>
  <c r="N437" i="10"/>
  <c r="N1513" i="10"/>
  <c r="N376" i="10"/>
  <c r="M376" i="10"/>
  <c r="N370" i="10"/>
  <c r="N497" i="10"/>
  <c r="N383" i="10"/>
  <c r="L348" i="10"/>
  <c r="M329" i="10"/>
  <c r="M1511" i="10"/>
  <c r="N601" i="10"/>
  <c r="N1512" i="10"/>
  <c r="L439" i="10"/>
  <c r="L550" i="10"/>
  <c r="N375" i="10"/>
  <c r="M375" i="10"/>
  <c r="L324" i="10"/>
  <c r="N495" i="10"/>
  <c r="N382" i="10"/>
  <c r="N349" i="10"/>
  <c r="N493" i="10"/>
  <c r="L347" i="10"/>
  <c r="M328" i="10"/>
  <c r="L498" i="10"/>
  <c r="M1510" i="10"/>
  <c r="M324" i="10"/>
  <c r="L361" i="10"/>
  <c r="M333" i="10"/>
  <c r="M349" i="10"/>
  <c r="N1511" i="10"/>
  <c r="L438" i="10"/>
  <c r="L386" i="10"/>
  <c r="M458" i="10"/>
  <c r="M494" i="10"/>
  <c r="N381" i="10"/>
  <c r="N348" i="10"/>
  <c r="M371" i="10"/>
  <c r="M1509" i="10"/>
  <c r="M323" i="10"/>
  <c r="L360" i="10"/>
  <c r="M332" i="10"/>
  <c r="M348" i="10"/>
  <c r="N1510" i="10"/>
  <c r="L437" i="10"/>
  <c r="N490" i="10"/>
  <c r="N342" i="10"/>
  <c r="N371" i="10"/>
  <c r="L385" i="10"/>
  <c r="N369" i="10"/>
  <c r="L383" i="10"/>
  <c r="M446" i="10"/>
  <c r="L458" i="10"/>
  <c r="N380" i="10"/>
  <c r="N458" i="10"/>
  <c r="M370" i="10"/>
  <c r="M1508" i="10"/>
  <c r="M322" i="10"/>
  <c r="L359" i="10"/>
  <c r="M331" i="10"/>
  <c r="M347" i="10"/>
  <c r="N1509" i="10"/>
  <c r="N489" i="10"/>
  <c r="N341" i="10"/>
  <c r="L495" i="10"/>
  <c r="L488" i="10"/>
  <c r="L384" i="10"/>
  <c r="M496" i="10"/>
  <c r="M456" i="10"/>
  <c r="M550" i="10"/>
  <c r="L371" i="10"/>
  <c r="L1515" i="10"/>
  <c r="L321" i="10"/>
  <c r="N379" i="10"/>
  <c r="M385" i="10"/>
  <c r="L1514" i="10"/>
  <c r="M369" i="10"/>
  <c r="M1507" i="10"/>
  <c r="M321" i="10"/>
  <c r="N1508" i="10"/>
  <c r="N361" i="10"/>
  <c r="N488" i="10"/>
  <c r="N340" i="10"/>
  <c r="H614" i="26"/>
  <c r="I529" i="26"/>
  <c r="H255" i="26"/>
  <c r="I368" i="26"/>
  <c r="I395" i="26"/>
  <c r="I782" i="26"/>
  <c r="G144" i="26"/>
  <c r="G255" i="26"/>
  <c r="I865" i="26"/>
  <c r="I144" i="26"/>
  <c r="H782" i="26"/>
  <c r="H811" i="26"/>
  <c r="I670" i="26"/>
  <c r="G782" i="26"/>
  <c r="I171" i="26"/>
  <c r="I838" i="26"/>
  <c r="G65" i="26"/>
  <c r="H423" i="26"/>
  <c r="H586" i="26"/>
  <c r="H569" i="26"/>
  <c r="G283" i="26"/>
  <c r="G90" i="26"/>
  <c r="G755" i="26"/>
  <c r="I569" i="26"/>
  <c r="G670" i="26"/>
  <c r="I502" i="26"/>
  <c r="H283" i="26"/>
  <c r="G865" i="26"/>
  <c r="G614" i="26"/>
  <c r="H171" i="26"/>
  <c r="H12" i="26"/>
  <c r="G586" i="26"/>
  <c r="G811" i="26"/>
  <c r="I726" i="26"/>
  <c r="I453" i="26"/>
  <c r="H698" i="26"/>
  <c r="G476" i="26"/>
  <c r="I423" i="26"/>
  <c r="H227" i="26"/>
  <c r="G12" i="26"/>
  <c r="I199" i="26"/>
  <c r="G37" i="26"/>
  <c r="G227" i="26"/>
  <c r="I476" i="26"/>
  <c r="G311" i="26"/>
  <c r="H865" i="26"/>
  <c r="I283" i="26"/>
  <c r="H642" i="26"/>
  <c r="I37" i="26"/>
  <c r="I339" i="26"/>
  <c r="G423" i="26"/>
  <c r="G698" i="26"/>
  <c r="I614" i="26"/>
  <c r="H368" i="26"/>
  <c r="H199" i="26"/>
  <c r="H755" i="26"/>
  <c r="I12" i="26"/>
  <c r="G199" i="26"/>
  <c r="I90" i="26"/>
  <c r="H116" i="26"/>
  <c r="G395" i="26"/>
  <c r="H90" i="26"/>
  <c r="H726" i="26"/>
  <c r="I698" i="26"/>
  <c r="G569" i="26"/>
  <c r="I811" i="26"/>
  <c r="H339" i="26"/>
  <c r="I227" i="26"/>
  <c r="G339" i="26"/>
  <c r="G502" i="26"/>
  <c r="G838" i="26"/>
  <c r="I65" i="26"/>
  <c r="G726" i="26"/>
  <c r="H395" i="26"/>
  <c r="H476" i="26"/>
  <c r="I116" i="26"/>
  <c r="H670" i="26"/>
  <c r="G453" i="26"/>
  <c r="I311" i="26"/>
  <c r="H311" i="26"/>
  <c r="G368" i="26"/>
  <c r="I255" i="26"/>
  <c r="I642" i="26"/>
  <c r="I586" i="26"/>
  <c r="G529" i="26"/>
  <c r="H37" i="26"/>
  <c r="G642" i="26"/>
  <c r="G116" i="26"/>
  <c r="H838" i="26"/>
  <c r="H144" i="26"/>
  <c r="H502" i="26"/>
  <c r="H453" i="26"/>
  <c r="G171" i="26"/>
  <c r="H65" i="26"/>
  <c r="H529" i="26"/>
  <c r="I755" i="26"/>
  <c r="L470" i="10" a="1"/>
  <c r="L432" i="10" a="1"/>
  <c r="M1611" i="10" a="1"/>
  <c r="N1604" i="10" a="1"/>
  <c r="L701" i="10" a="1"/>
  <c r="N464" i="10" a="1"/>
  <c r="L476" i="10" a="1"/>
  <c r="M595" i="10" a="1"/>
  <c r="N588" i="10" a="1"/>
  <c r="L471" i="10" a="1"/>
  <c r="M600" i="10" a="1"/>
  <c r="L433" i="10" a="1"/>
  <c r="M1612" i="10" a="1"/>
  <c r="N1605" i="10" a="1"/>
  <c r="M472" i="10" a="1"/>
  <c r="M459" i="10" a="1"/>
  <c r="M466" i="10" a="1"/>
  <c r="N465" i="10" a="1"/>
  <c r="L477" i="10" a="1"/>
  <c r="N594" i="10" a="1"/>
  <c r="N420" i="10" a="1"/>
  <c r="M539" i="10" a="1"/>
  <c r="L1606" i="10" a="1"/>
  <c r="L598" i="10" a="1"/>
  <c r="N589" i="10" a="1"/>
  <c r="M1613" i="10" a="1"/>
  <c r="N1606" i="10" a="1"/>
  <c r="M473" i="10" a="1"/>
  <c r="M460" i="10" a="1"/>
  <c r="N598" i="10" a="1"/>
  <c r="M467" i="10" a="1"/>
  <c r="N421" i="10" a="1"/>
  <c r="L1607" i="10" a="1"/>
  <c r="N466" i="10" a="1"/>
  <c r="L650" i="10" a="1"/>
  <c r="N471" i="10" a="1"/>
  <c r="L537" i="10" a="1"/>
  <c r="L461" i="10" a="1"/>
  <c r="M431" i="10" a="1"/>
  <c r="L1605" i="10" a="1"/>
  <c r="N590" i="10" a="1"/>
  <c r="N478" i="10" a="1"/>
  <c r="M701" i="10" a="1"/>
  <c r="M443" i="10" a="1"/>
  <c r="M1614" i="10" a="1"/>
  <c r="N1607" i="10" a="1"/>
  <c r="M474" i="10" a="1"/>
  <c r="M461" i="10" a="1"/>
  <c r="M468" i="10" a="1"/>
  <c r="L428" i="10" a="1"/>
  <c r="M478" i="10" a="1"/>
  <c r="N428" i="10" a="1"/>
  <c r="M588" i="10" a="1"/>
  <c r="N422" i="10" a="1"/>
  <c r="L440" i="10" a="1"/>
  <c r="L1608" i="10" a="1"/>
  <c r="N467" i="10" a="1"/>
  <c r="N595" i="10" a="1"/>
  <c r="L538" i="10" a="1"/>
  <c r="L595" i="10" a="1"/>
  <c r="N479" i="10" a="1"/>
  <c r="N596" i="10" a="1"/>
  <c r="M444" i="10" a="1"/>
  <c r="M1615" i="10" a="1"/>
  <c r="N1608" i="10" a="1"/>
  <c r="L429" i="10" a="1"/>
  <c r="M479" i="10" a="1"/>
  <c r="N429" i="10" a="1"/>
  <c r="M589" i="10" a="1"/>
  <c r="N423" i="10" a="1"/>
  <c r="L441" i="10" a="1"/>
  <c r="L1609" i="10" a="1"/>
  <c r="N468" i="10" a="1"/>
  <c r="M440" i="10" a="1"/>
  <c r="N475" i="10" a="1"/>
  <c r="L539" i="10" a="1"/>
  <c r="M432" i="10" a="1"/>
  <c r="L459" i="10" a="1"/>
  <c r="N440" i="10" a="1"/>
  <c r="N480" i="10" a="1"/>
  <c r="M445" i="10" a="1"/>
  <c r="N1609" i="10" a="1"/>
  <c r="L478" i="10" a="1"/>
  <c r="M416" i="10" a="1"/>
  <c r="N650" i="10" a="1"/>
  <c r="L416" i="10" a="1"/>
  <c r="L430" i="10" a="1"/>
  <c r="M480" i="10" a="1"/>
  <c r="N430" i="10" a="1"/>
  <c r="M590" i="10" a="1"/>
  <c r="N424" i="10" a="1"/>
  <c r="L442" i="10" a="1"/>
  <c r="L1610" i="10" a="1"/>
  <c r="M441" i="10" a="1"/>
  <c r="N476" i="10" a="1"/>
  <c r="M596" i="10" a="1"/>
  <c r="M594" i="10" a="1"/>
  <c r="N441" i="10" a="1"/>
  <c r="N481" i="10" a="1"/>
  <c r="M593" i="10" a="1"/>
  <c r="L472" i="10" a="1"/>
  <c r="N1610" i="10" a="1"/>
  <c r="L479" i="10" a="1"/>
  <c r="M417" i="10" a="1"/>
  <c r="M597" i="10" a="1"/>
  <c r="L417" i="10" a="1"/>
  <c r="M481" i="10" a="1"/>
  <c r="L1611" i="10" a="1"/>
  <c r="L425" i="10" a="1"/>
  <c r="M442" i="10" a="1"/>
  <c r="N477" i="10" a="1"/>
  <c r="N593" i="10" a="1"/>
  <c r="M555" i="10" a="1"/>
  <c r="M433" i="10" a="1"/>
  <c r="N419" i="10" a="1"/>
  <c r="N442" i="10" a="1"/>
  <c r="N482" i="10" a="1"/>
  <c r="L600" i="10" a="1"/>
  <c r="L473" i="10" a="1"/>
  <c r="N1611" i="10" a="1"/>
  <c r="L480" i="10" a="1"/>
  <c r="M418" i="10" a="1"/>
  <c r="L418" i="10" a="1"/>
  <c r="L466" i="10" a="1"/>
  <c r="M482" i="10" a="1"/>
  <c r="N425" i="10" a="1"/>
  <c r="M463" i="10" a="1"/>
  <c r="L463" i="10" a="1"/>
  <c r="M434" i="10" a="1"/>
  <c r="L1612" i="10" a="1"/>
  <c r="L426" i="10" a="1"/>
  <c r="L481" i="10" a="1"/>
  <c r="L419" i="10" a="1"/>
  <c r="M483" i="10" a="1"/>
  <c r="N426" i="10" a="1"/>
  <c r="L464" i="10" a="1"/>
  <c r="M435" i="10" a="1"/>
  <c r="L427" i="10" a="1"/>
  <c r="M475" i="10" a="1"/>
  <c r="M556" i="10" a="1"/>
  <c r="M465" i="10" a="1"/>
  <c r="M452" i="10" a="1"/>
  <c r="M557" i="10" a="1"/>
  <c r="M449" i="10" a="1"/>
  <c r="M429" i="10" a="1"/>
  <c r="N469" i="10" a="1"/>
  <c r="N600" i="10" a="1"/>
  <c r="N483" i="10" a="1"/>
  <c r="L474" i="10" a="1"/>
  <c r="N1612" i="10" a="1"/>
  <c r="M419" i="10" a="1"/>
  <c r="L467" i="10" a="1"/>
  <c r="M464" i="10" a="1"/>
  <c r="L1613" i="10" a="1"/>
  <c r="M451" i="10" a="1"/>
  <c r="L447" i="10" a="1"/>
  <c r="M447" i="10" a="1"/>
  <c r="M436" i="10" a="1"/>
  <c r="M476" i="10" a="1"/>
  <c r="M448" i="10" a="1"/>
  <c r="M546" i="10" a="1"/>
  <c r="M426" i="10" a="1"/>
  <c r="M427" i="10" a="1"/>
  <c r="L460" i="10" a="1"/>
  <c r="N447" i="10" a="1"/>
  <c r="N484" i="10" a="1"/>
  <c r="N459" i="10" a="1"/>
  <c r="M1604" i="10" a="1"/>
  <c r="N1613" i="10" a="1"/>
  <c r="L482" i="10" a="1"/>
  <c r="M420" i="10" a="1"/>
  <c r="L451" i="10" a="1"/>
  <c r="L420" i="10" a="1"/>
  <c r="L468" i="10" a="1"/>
  <c r="M484" i="10" a="1"/>
  <c r="N427" i="10" a="1"/>
  <c r="L465" i="10" a="1"/>
  <c r="L1614" i="10" a="1"/>
  <c r="L448" i="10" a="1"/>
  <c r="M558" i="10" a="1"/>
  <c r="N699" i="10" a="1"/>
  <c r="N448" i="10" a="1"/>
  <c r="N485" i="10" a="1"/>
  <c r="N460" i="10" a="1"/>
  <c r="M1605" i="10" a="1"/>
  <c r="L434" i="10" a="1"/>
  <c r="N1614" i="10" a="1"/>
  <c r="L483" i="10" a="1"/>
  <c r="M421" i="10" a="1"/>
  <c r="L452" i="10" a="1"/>
  <c r="L421" i="10" a="1"/>
  <c r="M485" i="10" a="1"/>
  <c r="M598" i="10" a="1"/>
  <c r="L1615" i="10" a="1"/>
  <c r="L546" i="10" a="1"/>
  <c r="M453" i="10" a="1"/>
  <c r="M477" i="10" a="1"/>
  <c r="L449" i="10" a="1"/>
  <c r="M428" i="10" a="1"/>
  <c r="L1604" i="10" a="1"/>
  <c r="N449" i="10" a="1"/>
  <c r="L556" i="10" a="1"/>
  <c r="N486" i="10" a="1"/>
  <c r="N461" i="10" a="1"/>
  <c r="M1606" i="10" a="1"/>
  <c r="L435" i="10" a="1"/>
  <c r="N1615" i="10" a="1"/>
  <c r="L484" i="10" a="1"/>
  <c r="M422" i="10" a="1"/>
  <c r="L453" i="10" a="1"/>
  <c r="L422" i="10" a="1"/>
  <c r="N451" i="10" a="1"/>
  <c r="M486" i="10" a="1"/>
  <c r="L443" i="10" a="1"/>
  <c r="M699" i="10" a="1"/>
  <c r="N434" i="10" a="1"/>
  <c r="L555" i="10" a="1"/>
  <c r="L588" i="10" a="1"/>
  <c r="N418" i="10" a="1"/>
  <c r="M538" i="10" a="1"/>
  <c r="L557" i="10" a="1"/>
  <c r="M1607" i="10" a="1"/>
  <c r="L436" i="10" a="1"/>
  <c r="L596" i="10" a="1"/>
  <c r="L485" i="10" a="1"/>
  <c r="M423" i="10" a="1"/>
  <c r="L423" i="10" a="1"/>
  <c r="N452" i="10" a="1"/>
  <c r="L444" i="10" a="1"/>
  <c r="N435" i="10" a="1"/>
  <c r="N701" i="10" a="1"/>
  <c r="N537" i="10" a="1"/>
  <c r="M537" i="10" a="1"/>
  <c r="N433" i="10" a="1"/>
  <c r="M469" i="10" a="1"/>
  <c r="L558" i="10" a="1"/>
  <c r="N556" i="10" a="1"/>
  <c r="N555" i="10" a="1"/>
  <c r="M1608" i="10" a="1"/>
  <c r="L699" i="10" a="1"/>
  <c r="L486" i="10" a="1"/>
  <c r="M424" i="10" a="1"/>
  <c r="N443" i="10" a="1"/>
  <c r="L424" i="10" a="1"/>
  <c r="N453" i="10" a="1"/>
  <c r="N472" i="10" a="1"/>
  <c r="L445" i="10" a="1"/>
  <c r="N416" i="10" a="1"/>
  <c r="N436" i="10" a="1"/>
  <c r="N597" i="10" a="1"/>
  <c r="N538" i="10" a="1"/>
  <c r="L589" i="10" a="1"/>
  <c r="N432" i="10" a="1"/>
  <c r="M470" i="10" a="1"/>
  <c r="N557" i="10" a="1"/>
  <c r="M1609" i="10" a="1"/>
  <c r="L593" i="10" a="1"/>
  <c r="N444" i="10" a="1"/>
  <c r="N473" i="10" a="1"/>
  <c r="N417" i="10" a="1"/>
  <c r="M425" i="10" a="1"/>
  <c r="N431" i="10" a="1"/>
  <c r="N539" i="10" a="1"/>
  <c r="L590" i="10" a="1"/>
  <c r="M430" i="10" a="1"/>
  <c r="M650" i="10" a="1"/>
  <c r="M471" i="10" a="1"/>
  <c r="L469" i="10" a="1"/>
  <c r="N558" i="10" a="1"/>
  <c r="L431" i="10" a="1"/>
  <c r="M1610" i="10" a="1"/>
  <c r="N546" i="10" a="1"/>
  <c r="L594" i="10" a="1"/>
  <c r="N445" i="10" a="1"/>
  <c r="N463" i="10" a="1"/>
  <c r="L475" i="10" a="1"/>
  <c r="N474" i="10" a="1"/>
  <c r="L597" i="10" a="1"/>
  <c r="N470" i="10" a="1"/>
  <c r="N470" i="10" l="1"/>
  <c r="L597" i="10"/>
  <c r="N474" i="10"/>
  <c r="L475" i="10"/>
  <c r="N463" i="10"/>
  <c r="N445" i="10"/>
  <c r="L594" i="10"/>
  <c r="N546" i="10"/>
  <c r="M1610" i="10"/>
  <c r="L431" i="10"/>
  <c r="N558" i="10"/>
  <c r="L469" i="10"/>
  <c r="M471" i="10"/>
  <c r="M650" i="10"/>
  <c r="M430" i="10"/>
  <c r="L590" i="10"/>
  <c r="N539" i="10"/>
  <c r="N431" i="10"/>
  <c r="M425" i="10"/>
  <c r="N417" i="10"/>
  <c r="N473" i="10"/>
  <c r="N444" i="10"/>
  <c r="L593" i="10"/>
  <c r="M1609" i="10"/>
  <c r="N557" i="10"/>
  <c r="M470" i="10"/>
  <c r="N432" i="10"/>
  <c r="L589" i="10"/>
  <c r="N538" i="10"/>
  <c r="N597" i="10"/>
  <c r="N436" i="10"/>
  <c r="N416" i="10"/>
  <c r="L445" i="10"/>
  <c r="N472" i="10"/>
  <c r="N453" i="10"/>
  <c r="L424" i="10"/>
  <c r="N443" i="10"/>
  <c r="M424" i="10"/>
  <c r="L486" i="10"/>
  <c r="L699" i="10"/>
  <c r="M1608" i="10"/>
  <c r="N555" i="10"/>
  <c r="N556" i="10"/>
  <c r="L558" i="10"/>
  <c r="M469" i="10"/>
  <c r="N433" i="10"/>
  <c r="M537" i="10"/>
  <c r="N537" i="10"/>
  <c r="N701" i="10"/>
  <c r="N435" i="10"/>
  <c r="L444" i="10"/>
  <c r="N452" i="10"/>
  <c r="L423" i="10"/>
  <c r="M423" i="10"/>
  <c r="L485" i="10"/>
  <c r="L596" i="10"/>
  <c r="L436" i="10"/>
  <c r="M1607" i="10"/>
  <c r="L557" i="10"/>
  <c r="M538" i="10"/>
  <c r="N418" i="10"/>
  <c r="L588" i="10"/>
  <c r="L555" i="10"/>
  <c r="N434" i="10"/>
  <c r="M699" i="10"/>
  <c r="L443" i="10"/>
  <c r="M486" i="10"/>
  <c r="N451" i="10"/>
  <c r="L422" i="10"/>
  <c r="L453" i="10"/>
  <c r="M422" i="10"/>
  <c r="L484" i="10"/>
  <c r="N1615" i="10"/>
  <c r="L435" i="10"/>
  <c r="M1606" i="10"/>
  <c r="N461" i="10"/>
  <c r="N486" i="10"/>
  <c r="L556" i="10"/>
  <c r="N449" i="10"/>
  <c r="L1604" i="10"/>
  <c r="M428" i="10"/>
  <c r="L449" i="10"/>
  <c r="M477" i="10"/>
  <c r="M453" i="10"/>
  <c r="L546" i="10"/>
  <c r="L1615" i="10"/>
  <c r="M598" i="10"/>
  <c r="M485" i="10"/>
  <c r="L421" i="10"/>
  <c r="L452" i="10"/>
  <c r="M421" i="10"/>
  <c r="L483" i="10"/>
  <c r="N1614" i="10"/>
  <c r="L434" i="10"/>
  <c r="M1605" i="10"/>
  <c r="N460" i="10"/>
  <c r="N485" i="10"/>
  <c r="N448" i="10"/>
  <c r="N699" i="10"/>
  <c r="M558" i="10"/>
  <c r="L448" i="10"/>
  <c r="L1614" i="10"/>
  <c r="L465" i="10"/>
  <c r="N427" i="10"/>
  <c r="M484" i="10"/>
  <c r="L468" i="10"/>
  <c r="L420" i="10"/>
  <c r="L451" i="10"/>
  <c r="M420" i="10"/>
  <c r="L482" i="10"/>
  <c r="N1613" i="10"/>
  <c r="M1604" i="10"/>
  <c r="N459" i="10"/>
  <c r="N484" i="10"/>
  <c r="N447" i="10"/>
  <c r="L460" i="10"/>
  <c r="M427" i="10"/>
  <c r="M426" i="10"/>
  <c r="M546" i="10"/>
  <c r="M448" i="10"/>
  <c r="M476" i="10"/>
  <c r="M436" i="10"/>
  <c r="M447" i="10"/>
  <c r="L447" i="10"/>
  <c r="M451" i="10"/>
  <c r="L1613" i="10"/>
  <c r="M464" i="10"/>
  <c r="L467" i="10"/>
  <c r="M419" i="10"/>
  <c r="N1612" i="10"/>
  <c r="L474" i="10"/>
  <c r="N483" i="10"/>
  <c r="N600" i="10"/>
  <c r="N469" i="10"/>
  <c r="M429" i="10"/>
  <c r="M449" i="10"/>
  <c r="M557" i="10"/>
  <c r="M452" i="10"/>
  <c r="M465" i="10"/>
  <c r="M556" i="10"/>
  <c r="M475" i="10"/>
  <c r="L427" i="10"/>
  <c r="M435" i="10"/>
  <c r="L464" i="10"/>
  <c r="N426" i="10"/>
  <c r="M483" i="10"/>
  <c r="L419" i="10"/>
  <c r="L481" i="10"/>
  <c r="L426" i="10"/>
  <c r="L1612" i="10"/>
  <c r="M434" i="10"/>
  <c r="L463" i="10"/>
  <c r="M463" i="10"/>
  <c r="N425" i="10"/>
  <c r="M482" i="10"/>
  <c r="L466" i="10"/>
  <c r="L418" i="10"/>
  <c r="M418" i="10"/>
  <c r="L480" i="10"/>
  <c r="N1611" i="10"/>
  <c r="L473" i="10"/>
  <c r="L600" i="10"/>
  <c r="N482" i="10"/>
  <c r="N442" i="10"/>
  <c r="N419" i="10"/>
  <c r="M433" i="10"/>
  <c r="M555" i="10"/>
  <c r="N593" i="10"/>
  <c r="N477" i="10"/>
  <c r="M442" i="10"/>
  <c r="L425" i="10"/>
  <c r="L1611" i="10"/>
  <c r="M481" i="10"/>
  <c r="L417" i="10"/>
  <c r="M597" i="10"/>
  <c r="M417" i="10"/>
  <c r="L479" i="10"/>
  <c r="N1610" i="10"/>
  <c r="L472" i="10"/>
  <c r="M593" i="10"/>
  <c r="N481" i="10"/>
  <c r="N441" i="10"/>
  <c r="M594" i="10"/>
  <c r="M596" i="10"/>
  <c r="N476" i="10"/>
  <c r="M441" i="10"/>
  <c r="L1610" i="10"/>
  <c r="L442" i="10"/>
  <c r="N424" i="10"/>
  <c r="M590" i="10"/>
  <c r="N430" i="10"/>
  <c r="M480" i="10"/>
  <c r="L430" i="10"/>
  <c r="L416" i="10"/>
  <c r="N650" i="10"/>
  <c r="M416" i="10"/>
  <c r="L478" i="10"/>
  <c r="N1609" i="10"/>
  <c r="M445" i="10"/>
  <c r="N480" i="10"/>
  <c r="N440" i="10"/>
  <c r="L459" i="10"/>
  <c r="M432" i="10"/>
  <c r="L539" i="10"/>
  <c r="N475" i="10"/>
  <c r="M440" i="10"/>
  <c r="N468" i="10"/>
  <c r="L1609" i="10"/>
  <c r="L441" i="10"/>
  <c r="N423" i="10"/>
  <c r="M589" i="10"/>
  <c r="N429" i="10"/>
  <c r="M479" i="10"/>
  <c r="L429" i="10"/>
  <c r="N1608" i="10"/>
  <c r="M1615" i="10"/>
  <c r="M444" i="10"/>
  <c r="N596" i="10"/>
  <c r="N479" i="10"/>
  <c r="L595" i="10"/>
  <c r="L538" i="10"/>
  <c r="N595" i="10"/>
  <c r="N467" i="10"/>
  <c r="L1608" i="10"/>
  <c r="L440" i="10"/>
  <c r="N422" i="10"/>
  <c r="M588" i="10"/>
  <c r="N428" i="10"/>
  <c r="M478" i="10"/>
  <c r="L428" i="10"/>
  <c r="M468" i="10"/>
  <c r="M461" i="10"/>
  <c r="M474" i="10"/>
  <c r="N1607" i="10"/>
  <c r="M1614" i="10"/>
  <c r="M443" i="10"/>
  <c r="M701" i="10"/>
  <c r="N478" i="10"/>
  <c r="N590" i="10"/>
  <c r="L1605" i="10"/>
  <c r="M431" i="10"/>
  <c r="L461" i="10"/>
  <c r="L537" i="10"/>
  <c r="N471" i="10"/>
  <c r="L650" i="10"/>
  <c r="N466" i="10"/>
  <c r="L1607" i="10"/>
  <c r="N421" i="10"/>
  <c r="M467" i="10"/>
  <c r="N598" i="10"/>
  <c r="M460" i="10"/>
  <c r="M473" i="10"/>
  <c r="N1606" i="10"/>
  <c r="M1613" i="10"/>
  <c r="N589" i="10"/>
  <c r="L598" i="10"/>
  <c r="L1606" i="10"/>
  <c r="M539" i="10"/>
  <c r="N420" i="10"/>
  <c r="N594" i="10"/>
  <c r="L477" i="10"/>
  <c r="N465" i="10"/>
  <c r="M466" i="10"/>
  <c r="M459" i="10"/>
  <c r="M472" i="10"/>
  <c r="N1605" i="10"/>
  <c r="M1612" i="10"/>
  <c r="L433" i="10"/>
  <c r="M600" i="10"/>
  <c r="L471" i="10"/>
  <c r="N588" i="10"/>
  <c r="M595" i="10"/>
  <c r="L476" i="10"/>
  <c r="N464" i="10"/>
  <c r="L701" i="10"/>
  <c r="N1604" i="10"/>
  <c r="M1611" i="10"/>
  <c r="L432" i="10"/>
  <c r="L470" i="10"/>
  <c r="G643" i="26"/>
  <c r="G587" i="26"/>
  <c r="I570" i="26"/>
  <c r="G570" i="26"/>
  <c r="H117" i="26"/>
  <c r="G699" i="26"/>
  <c r="G312" i="26"/>
  <c r="I200" i="26"/>
  <c r="G615" i="26"/>
  <c r="I503" i="26"/>
  <c r="G756" i="26"/>
  <c r="G66" i="26"/>
  <c r="G256" i="26"/>
  <c r="H454" i="26"/>
  <c r="I66" i="26"/>
  <c r="H340" i="26"/>
  <c r="G671" i="26"/>
  <c r="G117" i="26"/>
  <c r="I699" i="26"/>
  <c r="I13" i="26"/>
  <c r="I284" i="26"/>
  <c r="I424" i="26"/>
  <c r="I839" i="26"/>
  <c r="I145" i="26"/>
  <c r="H256" i="26"/>
  <c r="I756" i="26"/>
  <c r="H503" i="26"/>
  <c r="H38" i="26"/>
  <c r="G369" i="26"/>
  <c r="I117" i="26"/>
  <c r="G839" i="26"/>
  <c r="I812" i="26"/>
  <c r="H727" i="26"/>
  <c r="G172" i="26"/>
  <c r="I91" i="26"/>
  <c r="H756" i="26"/>
  <c r="G424" i="26"/>
  <c r="I477" i="26"/>
  <c r="G145" i="26"/>
  <c r="H671" i="26"/>
  <c r="G91" i="26"/>
  <c r="I783" i="26"/>
  <c r="H570" i="26"/>
  <c r="I172" i="26"/>
  <c r="I530" i="26"/>
  <c r="I256" i="26"/>
  <c r="G503" i="26"/>
  <c r="G477" i="26"/>
  <c r="H530" i="26"/>
  <c r="H145" i="26"/>
  <c r="G530" i="26"/>
  <c r="H312" i="26"/>
  <c r="H477" i="26"/>
  <c r="H699" i="26"/>
  <c r="H587" i="26"/>
  <c r="H615" i="26"/>
  <c r="H91" i="26"/>
  <c r="G200" i="26"/>
  <c r="H200" i="26"/>
  <c r="I340" i="26"/>
  <c r="G228" i="26"/>
  <c r="G783" i="26"/>
  <c r="I587" i="26"/>
  <c r="G340" i="26"/>
  <c r="G284" i="26"/>
  <c r="I671" i="26"/>
  <c r="I643" i="26"/>
  <c r="G13" i="26"/>
  <c r="I454" i="26"/>
  <c r="H13" i="26"/>
  <c r="G866" i="26"/>
  <c r="I396" i="26"/>
  <c r="H839" i="26"/>
  <c r="I312" i="26"/>
  <c r="H396" i="26"/>
  <c r="I727" i="26"/>
  <c r="H66" i="26"/>
  <c r="G727" i="26"/>
  <c r="G396" i="26"/>
  <c r="H369" i="26"/>
  <c r="I38" i="26"/>
  <c r="H866" i="26"/>
  <c r="G38" i="26"/>
  <c r="H424" i="26"/>
  <c r="H812" i="26"/>
  <c r="I866" i="26"/>
  <c r="G454" i="26"/>
  <c r="I228" i="26"/>
  <c r="H643" i="26"/>
  <c r="G812" i="26"/>
  <c r="I615" i="26"/>
  <c r="H228" i="26"/>
  <c r="H172" i="26"/>
  <c r="H284" i="26"/>
  <c r="H783" i="26"/>
  <c r="I369" i="26"/>
  <c r="N1708" i="10" a="1"/>
  <c r="L1711" i="10" a="1"/>
  <c r="N563" i="10" a="1"/>
  <c r="L571" i="10" a="1"/>
  <c r="L639" i="10" a="1"/>
  <c r="N574" i="10" a="1"/>
  <c r="N799" i="10" a="1"/>
  <c r="L655" i="10" a="1"/>
  <c r="L543" i="10" a="1"/>
  <c r="L536" i="10" a="1"/>
  <c r="L552" i="10" a="1"/>
  <c r="M519" i="10" a="1"/>
  <c r="M520" i="10" a="1"/>
  <c r="N530" i="10" a="1"/>
  <c r="M559" i="10" a="1"/>
  <c r="N567" i="10" a="1"/>
  <c r="L801" i="10" a="1"/>
  <c r="N1709" i="10" a="1"/>
  <c r="L1712" i="10" a="1"/>
  <c r="N564" i="10" a="1"/>
  <c r="N697" i="10" a="1"/>
  <c r="N801" i="10" a="1"/>
  <c r="L544" i="10" a="1"/>
  <c r="N559" i="10" a="1"/>
  <c r="L553" i="10" a="1"/>
  <c r="M577" i="10" a="1"/>
  <c r="L563" i="10" a="1"/>
  <c r="L700" i="10" a="1"/>
  <c r="N540" i="10" a="1"/>
  <c r="M543" i="10" a="1"/>
  <c r="M544" i="10" a="1"/>
  <c r="M801" i="10" a="1"/>
  <c r="M572" i="10" a="1"/>
  <c r="N1710" i="10" a="1"/>
  <c r="L1713" i="10" a="1"/>
  <c r="N565" i="10" a="1"/>
  <c r="M750" i="10" a="1"/>
  <c r="N543" i="10" a="1"/>
  <c r="M646" i="10" a="1"/>
  <c r="L545" i="10" a="1"/>
  <c r="N700" i="10" a="1"/>
  <c r="N560" i="10" a="1"/>
  <c r="L564" i="10" a="1"/>
  <c r="L517" i="10" a="1"/>
  <c r="M521" i="10" a="1"/>
  <c r="N541" i="10" a="1"/>
  <c r="M532" i="10" a="1"/>
  <c r="M561" i="10" a="1"/>
  <c r="M700" i="10" a="1"/>
  <c r="N1711" i="10" a="1"/>
  <c r="L1714" i="10" a="1"/>
  <c r="N544" i="10" a="1"/>
  <c r="M698" i="10" a="1"/>
  <c r="N561" i="10" a="1"/>
  <c r="M547" i="10" a="1"/>
  <c r="M551" i="10" a="1"/>
  <c r="L565" i="10" a="1"/>
  <c r="N693" i="10" a="1"/>
  <c r="L518" i="10" a="1"/>
  <c r="M522" i="10" a="1"/>
  <c r="N542" i="10" a="1"/>
  <c r="M533" i="10" a="1"/>
  <c r="M578" i="10" a="1"/>
  <c r="M545" i="10" a="1"/>
  <c r="N566" i="10" a="1"/>
  <c r="L698" i="10" a="1"/>
  <c r="M585" i="10" a="1"/>
  <c r="N1712" i="10" a="1"/>
  <c r="L1715" i="10" a="1"/>
  <c r="L694" i="10" a="1"/>
  <c r="N531" i="10" a="1"/>
  <c r="N516" i="10" a="1"/>
  <c r="N545" i="10" a="1"/>
  <c r="M528" i="10" a="1"/>
  <c r="N551" i="10" a="1"/>
  <c r="M1704" i="10" a="1"/>
  <c r="M548" i="10" a="1"/>
  <c r="M552" i="10" a="1"/>
  <c r="L519" i="10" a="1"/>
  <c r="M523" i="10" a="1"/>
  <c r="M579" i="10" a="1"/>
  <c r="N568" i="10" a="1"/>
  <c r="N1713" i="10" a="1"/>
  <c r="N532" i="10" a="1"/>
  <c r="N517" i="10" a="1"/>
  <c r="M529" i="10" a="1"/>
  <c r="N552" i="10" a="1"/>
  <c r="M1705" i="10" a="1"/>
  <c r="N547" i="10" a="1"/>
  <c r="M549" i="10" a="1"/>
  <c r="M553" i="10" a="1"/>
  <c r="M563" i="10" a="1"/>
  <c r="L525" i="10" a="1"/>
  <c r="L520" i="10" a="1"/>
  <c r="M524" i="10" a="1"/>
  <c r="M655" i="10" a="1"/>
  <c r="M573" i="10" a="1"/>
  <c r="N1714" i="10" a="1"/>
  <c r="M637" i="10" a="1"/>
  <c r="N646" i="10" a="1"/>
  <c r="N533" i="10" a="1"/>
  <c r="N518" i="10" a="1"/>
  <c r="N655" i="10" a="1"/>
  <c r="M530" i="10" a="1"/>
  <c r="L559" i="10" a="1"/>
  <c r="N553" i="10" a="1"/>
  <c r="M1706" i="10" a="1"/>
  <c r="N548" i="10" a="1"/>
  <c r="M564" i="10" a="1"/>
  <c r="L526" i="10" a="1"/>
  <c r="L521" i="10" a="1"/>
  <c r="M581" i="10" a="1"/>
  <c r="M695" i="10" a="1"/>
  <c r="N585" i="10" a="1"/>
  <c r="L695" i="10" a="1"/>
  <c r="N1715" i="10" a="1"/>
  <c r="M638" i="10" a="1"/>
  <c r="N519" i="10" a="1"/>
  <c r="L560" i="10" a="1"/>
  <c r="M1707" i="10" a="1"/>
  <c r="N549" i="10" a="1"/>
  <c r="M656" i="10" a="1"/>
  <c r="M697" i="10" a="1"/>
  <c r="M565" i="10" a="1"/>
  <c r="L527" i="10" a="1"/>
  <c r="L522" i="10" a="1"/>
  <c r="L578" i="10" a="1"/>
  <c r="N575" i="10" a="1"/>
  <c r="L540" i="10" a="1"/>
  <c r="M582" i="10" a="1"/>
  <c r="N578" i="10" a="1"/>
  <c r="M574" i="10" a="1"/>
  <c r="M584" i="10" a="1"/>
  <c r="M639" i="10" a="1"/>
  <c r="L799" i="10" a="1"/>
  <c r="M525" i="10" a="1"/>
  <c r="N520" i="10" a="1"/>
  <c r="N656" i="10" a="1"/>
  <c r="L688" i="10" a="1"/>
  <c r="L561" i="10" a="1"/>
  <c r="L656" i="10" a="1"/>
  <c r="M1708" i="10" a="1"/>
  <c r="M657" i="10" a="1"/>
  <c r="M693" i="10" a="1"/>
  <c r="L523" i="10" a="1"/>
  <c r="L579" i="10" a="1"/>
  <c r="N576" i="10" a="1"/>
  <c r="L541" i="10" a="1"/>
  <c r="M583" i="10" a="1"/>
  <c r="N579" i="10" a="1"/>
  <c r="M1709" i="10" a="1"/>
  <c r="N569" i="10" a="1"/>
  <c r="M658" i="10" a="1"/>
  <c r="N525" i="10" a="1"/>
  <c r="L572" i="10" a="1"/>
  <c r="L524" i="10" a="1"/>
  <c r="L580" i="10" a="1"/>
  <c r="N577" i="10" a="1"/>
  <c r="L542" i="10" a="1"/>
  <c r="N580" i="10" a="1"/>
  <c r="N694" i="10" a="1"/>
  <c r="L1704" i="10" a="1"/>
  <c r="L697" i="10" a="1"/>
  <c r="M526" i="10" a="1"/>
  <c r="N521" i="10" a="1"/>
  <c r="N657" i="10" a="1"/>
  <c r="L689" i="10" a="1"/>
  <c r="L657" i="10" a="1"/>
  <c r="L529" i="10" a="1"/>
  <c r="L693" i="10" a="1"/>
  <c r="L1705" i="10" a="1"/>
  <c r="L531" i="10" a="1"/>
  <c r="M527" i="10" a="1"/>
  <c r="N522" i="10" a="1"/>
  <c r="N658" i="10" a="1"/>
  <c r="L690" i="10" a="1"/>
  <c r="N534" i="10" a="1"/>
  <c r="L658" i="10" a="1"/>
  <c r="M1710" i="10" a="1"/>
  <c r="N570" i="10" a="1"/>
  <c r="M694" i="10" a="1"/>
  <c r="N526" i="10" a="1"/>
  <c r="L573" i="10" a="1"/>
  <c r="N581" i="10" a="1"/>
  <c r="L1706" i="10" a="1"/>
  <c r="L532" i="10" a="1"/>
  <c r="L696" i="10" a="1"/>
  <c r="N523" i="10" a="1"/>
  <c r="N535" i="10" a="1"/>
  <c r="M1711" i="10" a="1"/>
  <c r="N571" i="10" a="1"/>
  <c r="L547" i="10" a="1"/>
  <c r="N527" i="10" a="1"/>
  <c r="L574" i="10" a="1"/>
  <c r="N750" i="10" a="1"/>
  <c r="L582" i="10" a="1"/>
  <c r="M540" i="10" a="1"/>
  <c r="M688" i="10" a="1"/>
  <c r="M586" i="10" a="1"/>
  <c r="N582" i="10" a="1"/>
  <c r="N688" i="10" a="1"/>
  <c r="N690" i="10" a="1"/>
  <c r="N1704" i="10" a="1"/>
  <c r="L1707" i="10" a="1"/>
  <c r="L575" i="10" a="1"/>
  <c r="L533" i="10" a="1"/>
  <c r="N524" i="10" a="1"/>
  <c r="M569" i="10" a="1"/>
  <c r="N637" i="10" a="1"/>
  <c r="N536" i="10" a="1"/>
  <c r="M696" i="10" a="1"/>
  <c r="M1712" i="10" a="1"/>
  <c r="L548" i="10" a="1"/>
  <c r="L583" i="10" a="1"/>
  <c r="M541" i="10" a="1"/>
  <c r="M689" i="10" a="1"/>
  <c r="N583" i="10" a="1"/>
  <c r="N689" i="10" a="1"/>
  <c r="M516" i="10" a="1"/>
  <c r="M542" i="10" a="1"/>
  <c r="L528" i="10" a="1"/>
  <c r="M566" i="10" a="1"/>
  <c r="N1705" i="10" a="1"/>
  <c r="L1708" i="10" a="1"/>
  <c r="L576" i="10" a="1"/>
  <c r="M570" i="10" a="1"/>
  <c r="N638" i="10" a="1"/>
  <c r="M799" i="10" a="1"/>
  <c r="M1713" i="10" a="1"/>
  <c r="L646" i="10" a="1"/>
  <c r="L549" i="10" a="1"/>
  <c r="M534" i="10" a="1"/>
  <c r="L566" i="10" a="1"/>
  <c r="N696" i="10" a="1"/>
  <c r="L584" i="10" a="1"/>
  <c r="M690" i="10" a="1"/>
  <c r="N584" i="10" a="1"/>
  <c r="N1706" i="10" a="1"/>
  <c r="L1709" i="10" a="1"/>
  <c r="L577" i="10" a="1"/>
  <c r="L569" i="10" a="1"/>
  <c r="L637" i="10" a="1"/>
  <c r="N572" i="10" a="1"/>
  <c r="M571" i="10" a="1"/>
  <c r="N639" i="10" a="1"/>
  <c r="L534" i="10" a="1"/>
  <c r="M1714" i="10" a="1"/>
  <c r="M535" i="10" a="1"/>
  <c r="L567" i="10" a="1"/>
  <c r="N695" i="10" a="1"/>
  <c r="M517" i="10" a="1"/>
  <c r="L585" i="10" a="1"/>
  <c r="N698" i="10" a="1"/>
  <c r="M567" i="10" a="1"/>
  <c r="N1707" i="10" a="1"/>
  <c r="L1710" i="10" a="1"/>
  <c r="L570" i="10" a="1"/>
  <c r="L638" i="10" a="1"/>
  <c r="N573" i="10" a="1"/>
  <c r="L535" i="10" a="1"/>
  <c r="M1715" i="10" a="1"/>
  <c r="L551" i="10" a="1"/>
  <c r="M575" i="10" a="1"/>
  <c r="M536" i="10" a="1"/>
  <c r="L568" i="10" a="1"/>
  <c r="M518" i="10" a="1"/>
  <c r="L586" i="10" a="1"/>
  <c r="N528" i="10" a="1"/>
  <c r="L530" i="10" a="1"/>
  <c r="N586" i="10" a="1"/>
  <c r="M568" i="10" a="1"/>
  <c r="M576" i="10" a="1"/>
  <c r="N529" i="10" a="1"/>
  <c r="L516" i="10" a="1"/>
  <c r="M531" i="10" a="1"/>
  <c r="L750" i="10" a="1"/>
  <c r="M560" i="10" a="1"/>
  <c r="M580" i="10" a="1"/>
  <c r="L581" i="10" a="1"/>
  <c r="L581" i="10" l="1"/>
  <c r="M580" i="10"/>
  <c r="M560" i="10"/>
  <c r="L750" i="10"/>
  <c r="M531" i="10"/>
  <c r="L516" i="10"/>
  <c r="N529" i="10"/>
  <c r="M576" i="10"/>
  <c r="M568" i="10"/>
  <c r="N586" i="10"/>
  <c r="L530" i="10"/>
  <c r="N528" i="10"/>
  <c r="L586" i="10"/>
  <c r="M518" i="10"/>
  <c r="L568" i="10"/>
  <c r="M536" i="10"/>
  <c r="M575" i="10"/>
  <c r="L551" i="10"/>
  <c r="M1715" i="10"/>
  <c r="L535" i="10"/>
  <c r="N573" i="10"/>
  <c r="L638" i="10"/>
  <c r="L570" i="10"/>
  <c r="L1710" i="10"/>
  <c r="N1707" i="10"/>
  <c r="M567" i="10"/>
  <c r="N698" i="10"/>
  <c r="L585" i="10"/>
  <c r="M517" i="10"/>
  <c r="N695" i="10"/>
  <c r="L567" i="10"/>
  <c r="M535" i="10"/>
  <c r="M1714" i="10"/>
  <c r="L534" i="10"/>
  <c r="N639" i="10"/>
  <c r="M571" i="10"/>
  <c r="N572" i="10"/>
  <c r="L637" i="10"/>
  <c r="L569" i="10"/>
  <c r="L577" i="10"/>
  <c r="L1709" i="10"/>
  <c r="N1706" i="10"/>
  <c r="N584" i="10"/>
  <c r="M690" i="10"/>
  <c r="L584" i="10"/>
  <c r="N696" i="10"/>
  <c r="L566" i="10"/>
  <c r="M534" i="10"/>
  <c r="L549" i="10"/>
  <c r="L646" i="10"/>
  <c r="M1713" i="10"/>
  <c r="M799" i="10"/>
  <c r="N638" i="10"/>
  <c r="M570" i="10"/>
  <c r="L576" i="10"/>
  <c r="L1708" i="10"/>
  <c r="N1705" i="10"/>
  <c r="M566" i="10"/>
  <c r="L528" i="10"/>
  <c r="M542" i="10"/>
  <c r="M516" i="10"/>
  <c r="N689" i="10"/>
  <c r="N583" i="10"/>
  <c r="M689" i="10"/>
  <c r="M541" i="10"/>
  <c r="L583" i="10"/>
  <c r="L548" i="10"/>
  <c r="M1712" i="10"/>
  <c r="M696" i="10"/>
  <c r="N536" i="10"/>
  <c r="N637" i="10"/>
  <c r="M569" i="10"/>
  <c r="N524" i="10"/>
  <c r="L533" i="10"/>
  <c r="L575" i="10"/>
  <c r="L1707" i="10"/>
  <c r="N1704" i="10"/>
  <c r="N690" i="10"/>
  <c r="N688" i="10"/>
  <c r="N582" i="10"/>
  <c r="M586" i="10"/>
  <c r="M688" i="10"/>
  <c r="M540" i="10"/>
  <c r="L582" i="10"/>
  <c r="N750" i="10"/>
  <c r="L574" i="10"/>
  <c r="N527" i="10"/>
  <c r="L547" i="10"/>
  <c r="N571" i="10"/>
  <c r="M1711" i="10"/>
  <c r="N535" i="10"/>
  <c r="N523" i="10"/>
  <c r="L696" i="10"/>
  <c r="L532" i="10"/>
  <c r="L1706" i="10"/>
  <c r="N581" i="10"/>
  <c r="L573" i="10"/>
  <c r="N526" i="10"/>
  <c r="M694" i="10"/>
  <c r="N570" i="10"/>
  <c r="M1710" i="10"/>
  <c r="L658" i="10"/>
  <c r="N534" i="10"/>
  <c r="L690" i="10"/>
  <c r="N658" i="10"/>
  <c r="N522" i="10"/>
  <c r="M527" i="10"/>
  <c r="L531" i="10"/>
  <c r="L1705" i="10"/>
  <c r="L693" i="10"/>
  <c r="L529" i="10"/>
  <c r="L657" i="10"/>
  <c r="L689" i="10"/>
  <c r="N657" i="10"/>
  <c r="N521" i="10"/>
  <c r="M526" i="10"/>
  <c r="L697" i="10"/>
  <c r="L1704" i="10"/>
  <c r="N694" i="10"/>
  <c r="N580" i="10"/>
  <c r="L542" i="10"/>
  <c r="N577" i="10"/>
  <c r="L580" i="10"/>
  <c r="L524" i="10"/>
  <c r="L572" i="10"/>
  <c r="N525" i="10"/>
  <c r="M658" i="10"/>
  <c r="N569" i="10"/>
  <c r="M1709" i="10"/>
  <c r="N579" i="10"/>
  <c r="M583" i="10"/>
  <c r="L541" i="10"/>
  <c r="N576" i="10"/>
  <c r="L579" i="10"/>
  <c r="L523" i="10"/>
  <c r="M693" i="10"/>
  <c r="M657" i="10"/>
  <c r="M1708" i="10"/>
  <c r="L656" i="10"/>
  <c r="L561" i="10"/>
  <c r="L688" i="10"/>
  <c r="N656" i="10"/>
  <c r="N520" i="10"/>
  <c r="M525" i="10"/>
  <c r="L799" i="10"/>
  <c r="M639" i="10"/>
  <c r="M584" i="10"/>
  <c r="M574" i="10"/>
  <c r="N578" i="10"/>
  <c r="M582" i="10"/>
  <c r="L540" i="10"/>
  <c r="N575" i="10"/>
  <c r="L578" i="10"/>
  <c r="L522" i="10"/>
  <c r="L527" i="10"/>
  <c r="M565" i="10"/>
  <c r="M697" i="10"/>
  <c r="M656" i="10"/>
  <c r="N549" i="10"/>
  <c r="M1707" i="10"/>
  <c r="L560" i="10"/>
  <c r="N519" i="10"/>
  <c r="M638" i="10"/>
  <c r="N1715" i="10"/>
  <c r="L695" i="10"/>
  <c r="N585" i="10"/>
  <c r="M695" i="10"/>
  <c r="M581" i="10"/>
  <c r="L521" i="10"/>
  <c r="L526" i="10"/>
  <c r="M564" i="10"/>
  <c r="N548" i="10"/>
  <c r="M1706" i="10"/>
  <c r="N553" i="10"/>
  <c r="L559" i="10"/>
  <c r="M530" i="10"/>
  <c r="N655" i="10"/>
  <c r="N518" i="10"/>
  <c r="N533" i="10"/>
  <c r="N646" i="10"/>
  <c r="M637" i="10"/>
  <c r="N1714" i="10"/>
  <c r="M573" i="10"/>
  <c r="M655" i="10"/>
  <c r="M524" i="10"/>
  <c r="L520" i="10"/>
  <c r="L525" i="10"/>
  <c r="M563" i="10"/>
  <c r="M553" i="10"/>
  <c r="M549" i="10"/>
  <c r="N547" i="10"/>
  <c r="M1705" i="10"/>
  <c r="N552" i="10"/>
  <c r="M529" i="10"/>
  <c r="N517" i="10"/>
  <c r="N532" i="10"/>
  <c r="N1713" i="10"/>
  <c r="N568" i="10"/>
  <c r="M579" i="10"/>
  <c r="M523" i="10"/>
  <c r="L519" i="10"/>
  <c r="M552" i="10"/>
  <c r="M548" i="10"/>
  <c r="M1704" i="10"/>
  <c r="N551" i="10"/>
  <c r="M528" i="10"/>
  <c r="N545" i="10"/>
  <c r="N516" i="10"/>
  <c r="N531" i="10"/>
  <c r="L694" i="10"/>
  <c r="L1715" i="10"/>
  <c r="N1712" i="10"/>
  <c r="M585" i="10"/>
  <c r="L698" i="10"/>
  <c r="N566" i="10"/>
  <c r="M545" i="10"/>
  <c r="M578" i="10"/>
  <c r="M533" i="10"/>
  <c r="N542" i="10"/>
  <c r="M522" i="10"/>
  <c r="L518" i="10"/>
  <c r="N693" i="10"/>
  <c r="L565" i="10"/>
  <c r="M551" i="10"/>
  <c r="M547" i="10"/>
  <c r="N561" i="10"/>
  <c r="M698" i="10"/>
  <c r="N544" i="10"/>
  <c r="L1714" i="10"/>
  <c r="N1711" i="10"/>
  <c r="M700" i="10"/>
  <c r="M561" i="10"/>
  <c r="M532" i="10"/>
  <c r="N541" i="10"/>
  <c r="M521" i="10"/>
  <c r="L517" i="10"/>
  <c r="L564" i="10"/>
  <c r="N560" i="10"/>
  <c r="N700" i="10"/>
  <c r="L545" i="10"/>
  <c r="M646" i="10"/>
  <c r="N543" i="10"/>
  <c r="M750" i="10"/>
  <c r="N565" i="10"/>
  <c r="L1713" i="10"/>
  <c r="N1710" i="10"/>
  <c r="M572" i="10"/>
  <c r="M801" i="10"/>
  <c r="M544" i="10"/>
  <c r="M543" i="10"/>
  <c r="N540" i="10"/>
  <c r="L700" i="10"/>
  <c r="L563" i="10"/>
  <c r="M577" i="10"/>
  <c r="L553" i="10"/>
  <c r="N559" i="10"/>
  <c r="L544" i="10"/>
  <c r="N801" i="10"/>
  <c r="N697" i="10"/>
  <c r="N564" i="10"/>
  <c r="L1712" i="10"/>
  <c r="N1709" i="10"/>
  <c r="L801" i="10"/>
  <c r="N567" i="10"/>
  <c r="M559" i="10"/>
  <c r="N530" i="10"/>
  <c r="M520" i="10"/>
  <c r="M519" i="10"/>
  <c r="L552" i="10"/>
  <c r="L536" i="10"/>
  <c r="L543" i="10"/>
  <c r="L655" i="10"/>
  <c r="N799" i="10"/>
  <c r="N574" i="10"/>
  <c r="L639" i="10"/>
  <c r="L571" i="10"/>
  <c r="N563" i="10"/>
  <c r="L1711" i="10"/>
  <c r="N1708" i="10"/>
  <c r="H285" i="26"/>
  <c r="H173" i="26"/>
  <c r="G455" i="26"/>
  <c r="H67" i="26"/>
  <c r="I397" i="26"/>
  <c r="G14" i="26"/>
  <c r="I728" i="26"/>
  <c r="I644" i="26"/>
  <c r="G425" i="26"/>
  <c r="G840" i="26"/>
  <c r="I757" i="26"/>
  <c r="I201" i="26"/>
  <c r="I39" i="26"/>
  <c r="H313" i="26"/>
  <c r="G478" i="26"/>
  <c r="H757" i="26"/>
  <c r="G92" i="26"/>
  <c r="I285" i="26"/>
  <c r="G118" i="26"/>
  <c r="G257" i="26"/>
  <c r="H229" i="26"/>
  <c r="G39" i="26"/>
  <c r="H14" i="26"/>
  <c r="I672" i="26"/>
  <c r="G229" i="26"/>
  <c r="H92" i="26"/>
  <c r="G504" i="26"/>
  <c r="G672" i="26"/>
  <c r="I616" i="26"/>
  <c r="H616" i="26"/>
  <c r="H672" i="26"/>
  <c r="I118" i="26"/>
  <c r="H257" i="26"/>
  <c r="G313" i="26"/>
  <c r="I571" i="26"/>
  <c r="I455" i="26"/>
  <c r="G531" i="26"/>
  <c r="G700" i="26"/>
  <c r="I92" i="26"/>
  <c r="G67" i="26"/>
  <c r="G588" i="26"/>
  <c r="H588" i="26"/>
  <c r="H784" i="26"/>
  <c r="G813" i="26"/>
  <c r="G285" i="26"/>
  <c r="I341" i="26"/>
  <c r="I257" i="26"/>
  <c r="G571" i="26"/>
  <c r="G644" i="26"/>
  <c r="H370" i="26"/>
  <c r="H644" i="26"/>
  <c r="G146" i="26"/>
  <c r="G370" i="26"/>
  <c r="I146" i="26"/>
  <c r="H341" i="26"/>
  <c r="G757" i="26"/>
  <c r="G397" i="26"/>
  <c r="I313" i="26"/>
  <c r="G867" i="26"/>
  <c r="H700" i="26"/>
  <c r="H146" i="26"/>
  <c r="G173" i="26"/>
  <c r="I840" i="26"/>
  <c r="I504" i="26"/>
  <c r="H118" i="26"/>
  <c r="H397" i="26"/>
  <c r="G728" i="26"/>
  <c r="H840" i="26"/>
  <c r="G341" i="26"/>
  <c r="H201" i="26"/>
  <c r="I531" i="26"/>
  <c r="H728" i="26"/>
  <c r="H571" i="26"/>
  <c r="I478" i="26"/>
  <c r="H39" i="26"/>
  <c r="I14" i="26"/>
  <c r="I67" i="26"/>
  <c r="G616" i="26"/>
  <c r="H813" i="26"/>
  <c r="I229" i="26"/>
  <c r="H867" i="26"/>
  <c r="I588" i="26"/>
  <c r="H478" i="26"/>
  <c r="H531" i="26"/>
  <c r="I813" i="26"/>
  <c r="I700" i="26"/>
  <c r="I370" i="26"/>
  <c r="I784" i="26"/>
  <c r="H504" i="26"/>
  <c r="I425" i="26"/>
  <c r="H455" i="26"/>
  <c r="I867" i="26"/>
  <c r="H425" i="26"/>
  <c r="G784" i="26"/>
  <c r="G201" i="26"/>
  <c r="I173" i="26"/>
  <c r="L850" i="10" a="1"/>
  <c r="L622" i="10" a="1"/>
  <c r="N663" i="10" a="1"/>
  <c r="M899" i="10" a="1"/>
  <c r="L671" i="10" a="1"/>
  <c r="M622" i="10" a="1"/>
  <c r="L796" i="10" a="1"/>
  <c r="L1815" i="10" a="1"/>
  <c r="M756" i="10" a="1"/>
  <c r="N647" i="10" a="1"/>
  <c r="N621" i="10" a="1"/>
  <c r="M641" i="10" a="1"/>
  <c r="N622" i="10" a="1"/>
  <c r="M647" i="10" a="1"/>
  <c r="N649" i="10" a="1"/>
  <c r="N644" i="10" a="1"/>
  <c r="N645" i="10" a="1"/>
  <c r="L663" i="10" a="1"/>
  <c r="L623" i="10" a="1"/>
  <c r="N664" i="10" a="1"/>
  <c r="M623" i="10" a="1"/>
  <c r="L676" i="10" a="1"/>
  <c r="N850" i="10" a="1"/>
  <c r="L793" i="10" a="1"/>
  <c r="N669" i="10" a="1"/>
  <c r="L795" i="10" a="1"/>
  <c r="M757" i="10" a="1"/>
  <c r="N648" i="10" a="1"/>
  <c r="M1815" i="10" a="1"/>
  <c r="N643" i="10" a="1"/>
  <c r="M642" i="10" a="1"/>
  <c r="M648" i="10" a="1"/>
  <c r="M649" i="10" a="1"/>
  <c r="L800" i="10" a="1"/>
  <c r="M631" i="10" a="1"/>
  <c r="L624" i="10" a="1"/>
  <c r="N665" i="10" a="1"/>
  <c r="L634" i="10" a="1"/>
  <c r="M666" i="10" a="1"/>
  <c r="M624" i="10" a="1"/>
  <c r="N794" i="10" a="1"/>
  <c r="L677" i="10" a="1"/>
  <c r="N670" i="10" a="1"/>
  <c r="N756" i="10" a="1"/>
  <c r="N677" i="10" a="1"/>
  <c r="M758" i="10" a="1"/>
  <c r="M679" i="10" a="1"/>
  <c r="M645" i="10" a="1"/>
  <c r="M632" i="10" a="1"/>
  <c r="L635" i="10" a="1"/>
  <c r="M667" i="10" a="1"/>
  <c r="N796" i="10" a="1"/>
  <c r="L647" i="10" a="1"/>
  <c r="M793" i="10" a="1"/>
  <c r="N671" i="10" a="1"/>
  <c r="N757" i="10" a="1"/>
  <c r="N651" i="10" a="1"/>
  <c r="N624" i="10" a="1"/>
  <c r="M680" i="10" a="1"/>
  <c r="M633" i="10" a="1"/>
  <c r="N798" i="10" a="1"/>
  <c r="N628" i="10" a="1"/>
  <c r="L636" i="10" a="1"/>
  <c r="M668" i="10" a="1"/>
  <c r="M794" i="10" a="1"/>
  <c r="N1804" i="10" a="1"/>
  <c r="L648" i="10" a="1"/>
  <c r="M800" i="10" a="1"/>
  <c r="M788" i="10" a="1"/>
  <c r="N758" i="10" a="1"/>
  <c r="L678" i="10" a="1"/>
  <c r="L659" i="10" a="1"/>
  <c r="L798" i="10" a="1"/>
  <c r="M798" i="10" a="1"/>
  <c r="N652" i="10" a="1"/>
  <c r="N678" i="10" a="1"/>
  <c r="N795" i="10" a="1"/>
  <c r="N629" i="10" a="1"/>
  <c r="M796" i="10" a="1"/>
  <c r="N1805" i="10" a="1"/>
  <c r="L649" i="10" a="1"/>
  <c r="L1804" i="10" a="1"/>
  <c r="M789" i="10" a="1"/>
  <c r="L679" i="10" a="1"/>
  <c r="L660" i="10" a="1"/>
  <c r="N653" i="10" a="1"/>
  <c r="N631" i="10" a="1"/>
  <c r="M682" i="10" a="1"/>
  <c r="N901" i="10" a="1"/>
  <c r="M850" i="10" a="1"/>
  <c r="N640" i="10" a="1"/>
  <c r="N630" i="10" a="1"/>
  <c r="N672" i="10" a="1"/>
  <c r="L628" i="10" a="1"/>
  <c r="L666" i="10" a="1"/>
  <c r="N1806" i="10" a="1"/>
  <c r="L1805" i="10" a="1"/>
  <c r="M790" i="10" a="1"/>
  <c r="M625" i="10" a="1"/>
  <c r="L680" i="10" a="1"/>
  <c r="L661" i="10" a="1"/>
  <c r="M755" i="10" a="1"/>
  <c r="M1804" i="10" a="1"/>
  <c r="N632" i="10" a="1"/>
  <c r="M683" i="10" a="1"/>
  <c r="N641" i="10" a="1"/>
  <c r="N673" i="10" a="1"/>
  <c r="L629" i="10" a="1"/>
  <c r="L667" i="10" a="1"/>
  <c r="N1807" i="10" a="1"/>
  <c r="L797" i="10" a="1"/>
  <c r="L901" i="10" a="1"/>
  <c r="L1806" i="10" a="1"/>
  <c r="M795" i="10" a="1"/>
  <c r="M626" i="10" a="1"/>
  <c r="L681" i="10" a="1"/>
  <c r="M1805" i="10" a="1"/>
  <c r="M628" i="10" a="1"/>
  <c r="N633" i="10" a="1"/>
  <c r="M684" i="10" a="1"/>
  <c r="N797" i="10" a="1"/>
  <c r="M672" i="10" a="1"/>
  <c r="N642" i="10" a="1"/>
  <c r="L643" i="10" a="1"/>
  <c r="M675" i="10" a="1"/>
  <c r="N674" i="10" a="1"/>
  <c r="L630" i="10" a="1"/>
  <c r="L668" i="10" a="1"/>
  <c r="N737" i="10" a="1"/>
  <c r="N1808" i="10" a="1"/>
  <c r="L1807" i="10" a="1"/>
  <c r="M627" i="10" a="1"/>
  <c r="L682" i="10" a="1"/>
  <c r="N755" i="10" a="1"/>
  <c r="L625" i="10" a="1"/>
  <c r="M1806" i="10" a="1"/>
  <c r="M629" i="10" a="1"/>
  <c r="M685" i="10" a="1"/>
  <c r="N679" i="10" a="1"/>
  <c r="L664" i="10" a="1"/>
  <c r="L1808" i="10" a="1"/>
  <c r="L626" i="10" a="1"/>
  <c r="L794" i="10" a="1"/>
  <c r="N788" i="10" a="1"/>
  <c r="L665" i="10" a="1"/>
  <c r="N789" i="10" a="1"/>
  <c r="N659" i="10" a="1"/>
  <c r="N661" i="10" a="1"/>
  <c r="M673" i="10" a="1"/>
  <c r="L644" i="10" a="1"/>
  <c r="M676" i="10" a="1"/>
  <c r="N738" i="10" a="1"/>
  <c r="N1809" i="10" a="1"/>
  <c r="N634" i="10" a="1"/>
  <c r="L672" i="10" a="1"/>
  <c r="L683" i="10" a="1"/>
  <c r="M1807" i="10" a="1"/>
  <c r="M630" i="10" a="1"/>
  <c r="M686" i="10" a="1"/>
  <c r="N680" i="10" a="1"/>
  <c r="L627" i="10" a="1"/>
  <c r="N681" i="10" a="1"/>
  <c r="N660" i="10" a="1"/>
  <c r="N685" i="10" a="1"/>
  <c r="M674" i="10" a="1"/>
  <c r="L616" i="10" a="1"/>
  <c r="L645" i="10" a="1"/>
  <c r="M677" i="10" a="1"/>
  <c r="L737" i="10" a="1"/>
  <c r="M616" i="10" a="1"/>
  <c r="M634" i="10" a="1"/>
  <c r="N739" i="10" a="1"/>
  <c r="N1810" i="10" a="1"/>
  <c r="N635" i="10" a="1"/>
  <c r="L673" i="10" a="1"/>
  <c r="L1809" i="10" a="1"/>
  <c r="L756" i="10" a="1"/>
  <c r="L899" i="10" a="1"/>
  <c r="L684" i="10" a="1"/>
  <c r="N746" i="10" a="1"/>
  <c r="M1808" i="10" a="1"/>
  <c r="N684" i="10" a="1"/>
  <c r="L617" i="10" a="1"/>
  <c r="L738" i="10" a="1"/>
  <c r="M617" i="10" a="1"/>
  <c r="M635" i="10" a="1"/>
  <c r="N1811" i="10" a="1"/>
  <c r="N636" i="10" a="1"/>
  <c r="L674" i="10" a="1"/>
  <c r="L1810" i="10" a="1"/>
  <c r="L757" i="10" a="1"/>
  <c r="L685" i="10" a="1"/>
  <c r="M1809" i="10" a="1"/>
  <c r="N616" i="10" a="1"/>
  <c r="M901" i="10" a="1"/>
  <c r="N793" i="10" a="1"/>
  <c r="N790" i="10" a="1"/>
  <c r="N682" i="10" a="1"/>
  <c r="N800" i="10" a="1"/>
  <c r="M659" i="10" a="1"/>
  <c r="L618" i="10" a="1"/>
  <c r="L755" i="10" a="1"/>
  <c r="L651" i="10" a="1"/>
  <c r="L739" i="10" a="1"/>
  <c r="M618" i="10" a="1"/>
  <c r="M636" i="10" a="1"/>
  <c r="M669" i="10" a="1"/>
  <c r="N1812" i="10" a="1"/>
  <c r="L1811" i="10" a="1"/>
  <c r="L758" i="10" a="1"/>
  <c r="L640" i="10" a="1"/>
  <c r="L686" i="10" a="1"/>
  <c r="M737" i="10" a="1"/>
  <c r="M663" i="10" a="1"/>
  <c r="M1810" i="10" a="1"/>
  <c r="N617" i="10" a="1"/>
  <c r="N683" i="10" a="1"/>
  <c r="M660" i="10" a="1"/>
  <c r="L619" i="10" a="1"/>
  <c r="L652" i="10" a="1"/>
  <c r="M619" i="10" a="1"/>
  <c r="M670" i="10" a="1"/>
  <c r="N1813" i="10" a="1"/>
  <c r="L631" i="10" a="1"/>
  <c r="N625" i="10" a="1"/>
  <c r="L1812" i="10" a="1"/>
  <c r="L641" i="10" a="1"/>
  <c r="M738" i="10" a="1"/>
  <c r="M664" i="10" a="1"/>
  <c r="M1811" i="10" a="1"/>
  <c r="N618" i="10" a="1"/>
  <c r="N666" i="10" a="1"/>
  <c r="M651" i="10" a="1"/>
  <c r="M661" i="10" a="1"/>
  <c r="L620" i="10" a="1"/>
  <c r="N899" i="10" a="1"/>
  <c r="L653" i="10" a="1"/>
  <c r="L669" i="10" a="1"/>
  <c r="M620" i="10" a="1"/>
  <c r="L746" i="10" a="1"/>
  <c r="M671" i="10" a="1"/>
  <c r="N1814" i="10" a="1"/>
  <c r="L632" i="10" a="1"/>
  <c r="N626" i="10" a="1"/>
  <c r="L1813" i="10" a="1"/>
  <c r="L788" i="10" a="1"/>
  <c r="L642" i="10" a="1"/>
  <c r="M797" i="10" a="1"/>
  <c r="M739" i="10" a="1"/>
  <c r="M665" i="10" a="1"/>
  <c r="M1812" i="10" a="1"/>
  <c r="N619" i="10" a="1"/>
  <c r="N667" i="10" a="1"/>
  <c r="M652" i="10" a="1"/>
  <c r="L621" i="10" a="1"/>
  <c r="L670" i="10" a="1"/>
  <c r="M621" i="10" a="1"/>
  <c r="N1815" i="10" a="1"/>
  <c r="L633" i="10" a="1"/>
  <c r="N627" i="10" a="1"/>
  <c r="L1814" i="10" a="1"/>
  <c r="L789" i="10" a="1"/>
  <c r="M1813" i="10" a="1"/>
  <c r="N620" i="10" a="1"/>
  <c r="N668" i="10" a="1"/>
  <c r="M653" i="10" a="1"/>
  <c r="M746" i="10" a="1"/>
  <c r="N686" i="10" a="1"/>
  <c r="L675" i="10" a="1"/>
  <c r="L790" i="10" a="1"/>
  <c r="N675" i="10" a="1"/>
  <c r="M640" i="10" a="1"/>
  <c r="M1814" i="10" a="1"/>
  <c r="N676" i="10" a="1"/>
  <c r="M678" i="10" a="1"/>
  <c r="M643" i="10" a="1"/>
  <c r="N623" i="10" a="1"/>
  <c r="M644" i="10" a="1"/>
  <c r="M681" i="10" a="1"/>
  <c r="M681" i="10" l="1"/>
  <c r="M644" i="10"/>
  <c r="N623" i="10"/>
  <c r="M643" i="10"/>
  <c r="M678" i="10"/>
  <c r="N676" i="10"/>
  <c r="M1814" i="10"/>
  <c r="M640" i="10"/>
  <c r="N675" i="10"/>
  <c r="L790" i="10"/>
  <c r="L675" i="10"/>
  <c r="N686" i="10"/>
  <c r="M746" i="10"/>
  <c r="M653" i="10"/>
  <c r="N668" i="10"/>
  <c r="N620" i="10"/>
  <c r="M1813" i="10"/>
  <c r="L789" i="10"/>
  <c r="L1814" i="10"/>
  <c r="N627" i="10"/>
  <c r="L633" i="10"/>
  <c r="N1815" i="10"/>
  <c r="M621" i="10"/>
  <c r="L670" i="10"/>
  <c r="L621" i="10"/>
  <c r="M652" i="10"/>
  <c r="N667" i="10"/>
  <c r="N619" i="10"/>
  <c r="M1812" i="10"/>
  <c r="M665" i="10"/>
  <c r="M739" i="10"/>
  <c r="M797" i="10"/>
  <c r="L642" i="10"/>
  <c r="L788" i="10"/>
  <c r="L1813" i="10"/>
  <c r="N626" i="10"/>
  <c r="L632" i="10"/>
  <c r="N1814" i="10"/>
  <c r="M671" i="10"/>
  <c r="L746" i="10"/>
  <c r="M620" i="10"/>
  <c r="L669" i="10"/>
  <c r="L653" i="10"/>
  <c r="N899" i="10"/>
  <c r="L620" i="10"/>
  <c r="M661" i="10"/>
  <c r="M651" i="10"/>
  <c r="N666" i="10"/>
  <c r="N618" i="10"/>
  <c r="M1811" i="10"/>
  <c r="M664" i="10"/>
  <c r="M738" i="10"/>
  <c r="L641" i="10"/>
  <c r="L1812" i="10"/>
  <c r="N625" i="10"/>
  <c r="L631" i="10"/>
  <c r="N1813" i="10"/>
  <c r="M670" i="10"/>
  <c r="M619" i="10"/>
  <c r="L652" i="10"/>
  <c r="L619" i="10"/>
  <c r="M660" i="10"/>
  <c r="N683" i="10"/>
  <c r="N617" i="10"/>
  <c r="M1810" i="10"/>
  <c r="M663" i="10"/>
  <c r="M737" i="10"/>
  <c r="L686" i="10"/>
  <c r="L640" i="10"/>
  <c r="L758" i="10"/>
  <c r="L1811" i="10"/>
  <c r="N1812" i="10"/>
  <c r="M669" i="10"/>
  <c r="M636" i="10"/>
  <c r="M618" i="10"/>
  <c r="L739" i="10"/>
  <c r="L651" i="10"/>
  <c r="L755" i="10"/>
  <c r="L618" i="10"/>
  <c r="M659" i="10"/>
  <c r="N800" i="10"/>
  <c r="N682" i="10"/>
  <c r="N790" i="10"/>
  <c r="N793" i="10"/>
  <c r="M901" i="10"/>
  <c r="N616" i="10"/>
  <c r="M1809" i="10"/>
  <c r="L685" i="10"/>
  <c r="L757" i="10"/>
  <c r="L1810" i="10"/>
  <c r="L674" i="10"/>
  <c r="N636" i="10"/>
  <c r="N1811" i="10"/>
  <c r="M635" i="10"/>
  <c r="M617" i="10"/>
  <c r="L738" i="10"/>
  <c r="L617" i="10"/>
  <c r="N684" i="10"/>
  <c r="M1808" i="10"/>
  <c r="N746" i="10"/>
  <c r="L684" i="10"/>
  <c r="L899" i="10"/>
  <c r="L756" i="10"/>
  <c r="L1809" i="10"/>
  <c r="L673" i="10"/>
  <c r="N635" i="10"/>
  <c r="N1810" i="10"/>
  <c r="N739" i="10"/>
  <c r="M634" i="10"/>
  <c r="M616" i="10"/>
  <c r="L737" i="10"/>
  <c r="M677" i="10"/>
  <c r="L645" i="10"/>
  <c r="L616" i="10"/>
  <c r="M674" i="10"/>
  <c r="N685" i="10"/>
  <c r="N660" i="10"/>
  <c r="N681" i="10"/>
  <c r="L627" i="10"/>
  <c r="N680" i="10"/>
  <c r="M686" i="10"/>
  <c r="M630" i="10"/>
  <c r="M1807" i="10"/>
  <c r="L683" i="10"/>
  <c r="L672" i="10"/>
  <c r="N634" i="10"/>
  <c r="N1809" i="10"/>
  <c r="N738" i="10"/>
  <c r="M676" i="10"/>
  <c r="L644" i="10"/>
  <c r="M673" i="10"/>
  <c r="N661" i="10"/>
  <c r="N659" i="10"/>
  <c r="N789" i="10"/>
  <c r="L665" i="10"/>
  <c r="N788" i="10"/>
  <c r="L794" i="10"/>
  <c r="L626" i="10"/>
  <c r="L1808" i="10"/>
  <c r="L664" i="10"/>
  <c r="N679" i="10"/>
  <c r="M685" i="10"/>
  <c r="M629" i="10"/>
  <c r="M1806" i="10"/>
  <c r="L625" i="10"/>
  <c r="N755" i="10"/>
  <c r="L682" i="10"/>
  <c r="M627" i="10"/>
  <c r="L1807" i="10"/>
  <c r="N1808" i="10"/>
  <c r="N737" i="10"/>
  <c r="L668" i="10"/>
  <c r="L630" i="10"/>
  <c r="N674" i="10"/>
  <c r="M675" i="10"/>
  <c r="L643" i="10"/>
  <c r="N642" i="10"/>
  <c r="M672" i="10"/>
  <c r="N797" i="10"/>
  <c r="M684" i="10"/>
  <c r="N633" i="10"/>
  <c r="M628" i="10"/>
  <c r="M1805" i="10"/>
  <c r="L681" i="10"/>
  <c r="M626" i="10"/>
  <c r="M795" i="10"/>
  <c r="L1806" i="10"/>
  <c r="L901" i="10"/>
  <c r="L797" i="10"/>
  <c r="N1807" i="10"/>
  <c r="L667" i="10"/>
  <c r="L629" i="10"/>
  <c r="N673" i="10"/>
  <c r="N641" i="10"/>
  <c r="M683" i="10"/>
  <c r="N632" i="10"/>
  <c r="M1804" i="10"/>
  <c r="M755" i="10"/>
  <c r="L661" i="10"/>
  <c r="L680" i="10"/>
  <c r="M625" i="10"/>
  <c r="M790" i="10"/>
  <c r="L1805" i="10"/>
  <c r="N1806" i="10"/>
  <c r="L666" i="10"/>
  <c r="L628" i="10"/>
  <c r="N672" i="10"/>
  <c r="N630" i="10"/>
  <c r="N640" i="10"/>
  <c r="M850" i="10"/>
  <c r="N901" i="10"/>
  <c r="M682" i="10"/>
  <c r="N631" i="10"/>
  <c r="N653" i="10"/>
  <c r="L660" i="10"/>
  <c r="L679" i="10"/>
  <c r="M789" i="10"/>
  <c r="L1804" i="10"/>
  <c r="L649" i="10"/>
  <c r="N1805" i="10"/>
  <c r="M796" i="10"/>
  <c r="N629" i="10"/>
  <c r="N795" i="10"/>
  <c r="N678" i="10"/>
  <c r="N652" i="10"/>
  <c r="M798" i="10"/>
  <c r="L798" i="10"/>
  <c r="L659" i="10"/>
  <c r="L678" i="10"/>
  <c r="N758" i="10"/>
  <c r="M788" i="10"/>
  <c r="M800" i="10"/>
  <c r="L648" i="10"/>
  <c r="N1804" i="10"/>
  <c r="M794" i="10"/>
  <c r="M668" i="10"/>
  <c r="L636" i="10"/>
  <c r="N628" i="10"/>
  <c r="N798" i="10"/>
  <c r="M633" i="10"/>
  <c r="M680" i="10"/>
  <c r="N624" i="10"/>
  <c r="N651" i="10"/>
  <c r="N757" i="10"/>
  <c r="N671" i="10"/>
  <c r="M793" i="10"/>
  <c r="L647" i="10"/>
  <c r="N796" i="10"/>
  <c r="M667" i="10"/>
  <c r="L635" i="10"/>
  <c r="M632" i="10"/>
  <c r="M645" i="10"/>
  <c r="M679" i="10"/>
  <c r="M758" i="10"/>
  <c r="N677" i="10"/>
  <c r="N756" i="10"/>
  <c r="N670" i="10"/>
  <c r="L677" i="10"/>
  <c r="N794" i="10"/>
  <c r="M624" i="10"/>
  <c r="M666" i="10"/>
  <c r="L634" i="10"/>
  <c r="N665" i="10"/>
  <c r="L624" i="10"/>
  <c r="M631" i="10"/>
  <c r="L800" i="10"/>
  <c r="M649" i="10"/>
  <c r="M648" i="10"/>
  <c r="M642" i="10"/>
  <c r="N643" i="10"/>
  <c r="M1815" i="10"/>
  <c r="N648" i="10"/>
  <c r="M757" i="10"/>
  <c r="L795" i="10"/>
  <c r="N669" i="10"/>
  <c r="L793" i="10"/>
  <c r="N850" i="10"/>
  <c r="L676" i="10"/>
  <c r="M623" i="10"/>
  <c r="N664" i="10"/>
  <c r="L623" i="10"/>
  <c r="L663" i="10"/>
  <c r="N645" i="10"/>
  <c r="N644" i="10"/>
  <c r="N649" i="10"/>
  <c r="M647" i="10"/>
  <c r="N622" i="10"/>
  <c r="M641" i="10"/>
  <c r="N621" i="10"/>
  <c r="N647" i="10"/>
  <c r="M756" i="10"/>
  <c r="L1815" i="10"/>
  <c r="L796" i="10"/>
  <c r="M622" i="10"/>
  <c r="L671" i="10"/>
  <c r="M899" i="10"/>
  <c r="N663" i="10"/>
  <c r="L622" i="10"/>
  <c r="L850" i="10"/>
  <c r="I68" i="26"/>
  <c r="I147" i="26"/>
  <c r="I426" i="26"/>
  <c r="H532" i="26"/>
  <c r="H868" i="26"/>
  <c r="G589" i="26"/>
  <c r="I532" i="26"/>
  <c r="H398" i="26"/>
  <c r="H147" i="26"/>
  <c r="I314" i="26"/>
  <c r="G314" i="26"/>
  <c r="G673" i="26"/>
  <c r="H758" i="26"/>
  <c r="I202" i="26"/>
  <c r="G456" i="26"/>
  <c r="H701" i="26"/>
  <c r="G371" i="26"/>
  <c r="G505" i="26"/>
  <c r="G258" i="26"/>
  <c r="I758" i="26"/>
  <c r="H479" i="26"/>
  <c r="I230" i="26"/>
  <c r="I342" i="26"/>
  <c r="G68" i="26"/>
  <c r="H202" i="26"/>
  <c r="H119" i="26"/>
  <c r="G398" i="26"/>
  <c r="H258" i="26"/>
  <c r="G479" i="26"/>
  <c r="G841" i="26"/>
  <c r="H174" i="26"/>
  <c r="I785" i="26"/>
  <c r="I174" i="26"/>
  <c r="I589" i="26"/>
  <c r="H814" i="26"/>
  <c r="G147" i="26"/>
  <c r="H93" i="26"/>
  <c r="H15" i="26"/>
  <c r="G119" i="26"/>
  <c r="G15" i="26"/>
  <c r="I15" i="26"/>
  <c r="I505" i="26"/>
  <c r="G758" i="26"/>
  <c r="I371" i="26"/>
  <c r="G617" i="26"/>
  <c r="H645" i="26"/>
  <c r="G286" i="26"/>
  <c r="I93" i="26"/>
  <c r="G342" i="26"/>
  <c r="I841" i="26"/>
  <c r="I119" i="26"/>
  <c r="H314" i="26"/>
  <c r="G426" i="26"/>
  <c r="H286" i="26"/>
  <c r="H40" i="26"/>
  <c r="G814" i="26"/>
  <c r="G701" i="26"/>
  <c r="H673" i="26"/>
  <c r="I645" i="26"/>
  <c r="H572" i="26"/>
  <c r="H841" i="26"/>
  <c r="H342" i="26"/>
  <c r="H785" i="26"/>
  <c r="G230" i="26"/>
  <c r="G40" i="26"/>
  <c r="I286" i="26"/>
  <c r="I398" i="26"/>
  <c r="G572" i="26"/>
  <c r="I673" i="26"/>
  <c r="H505" i="26"/>
  <c r="G202" i="26"/>
  <c r="I868" i="26"/>
  <c r="G785" i="26"/>
  <c r="I814" i="26"/>
  <c r="H729" i="26"/>
  <c r="G729" i="26"/>
  <c r="G174" i="26"/>
  <c r="G868" i="26"/>
  <c r="H371" i="26"/>
  <c r="I572" i="26"/>
  <c r="H617" i="26"/>
  <c r="I40" i="26"/>
  <c r="I729" i="26"/>
  <c r="I701" i="26"/>
  <c r="I479" i="26"/>
  <c r="G645" i="26"/>
  <c r="H589" i="26"/>
  <c r="G532" i="26"/>
  <c r="I617" i="26"/>
  <c r="H230" i="26"/>
  <c r="G93" i="26"/>
  <c r="H68" i="26"/>
  <c r="H456" i="26"/>
  <c r="H426" i="26"/>
  <c r="I258" i="26"/>
  <c r="I456" i="26"/>
  <c r="N743" i="10" a="1"/>
  <c r="M786" i="10" a="1"/>
  <c r="N775" i="10" a="1"/>
  <c r="L950" i="10" a="1"/>
  <c r="M751" i="10" a="1"/>
  <c r="M763" i="10" a="1"/>
  <c r="M720" i="10" a="1"/>
  <c r="L743" i="10" a="1"/>
  <c r="M896" i="10" a="1"/>
  <c r="N780" i="10" a="1"/>
  <c r="M890" i="10" a="1"/>
  <c r="M855" i="10" a="1"/>
  <c r="L760" i="10" a="1"/>
  <c r="M733" i="10" a="1"/>
  <c r="N1904" i="10" a="1"/>
  <c r="N785" i="10" a="1"/>
  <c r="M744" i="10" a="1"/>
  <c r="N744" i="10" a="1"/>
  <c r="L893" i="10" a="1"/>
  <c r="N776" i="10" a="1"/>
  <c r="M752" i="10" a="1"/>
  <c r="M764" i="10" a="1"/>
  <c r="L752" i="10" a="1"/>
  <c r="M1001" i="10" a="1"/>
  <c r="M721" i="10" a="1"/>
  <c r="L723" i="10" a="1"/>
  <c r="L744" i="10" a="1"/>
  <c r="N895" i="10" a="1"/>
  <c r="N772" i="10" a="1"/>
  <c r="L1912" i="10" a="1"/>
  <c r="L747" i="10" a="1"/>
  <c r="N729" i="10" a="1"/>
  <c r="N1907" i="10" a="1"/>
  <c r="N950" i="10" a="1"/>
  <c r="N745" i="10" a="1"/>
  <c r="N777" i="10" a="1"/>
  <c r="M897" i="10" a="1"/>
  <c r="M753" i="10" a="1"/>
  <c r="M765" i="10" a="1"/>
  <c r="L753" i="10" a="1"/>
  <c r="M722" i="10" a="1"/>
  <c r="L724" i="10" a="1"/>
  <c r="N888" i="10" a="1"/>
  <c r="L725" i="10" a="1"/>
  <c r="L745" i="10" a="1"/>
  <c r="N773" i="10" a="1"/>
  <c r="L1913" i="10" a="1"/>
  <c r="L761" i="10" a="1"/>
  <c r="N896" i="10" a="1"/>
  <c r="L780" i="10" a="1"/>
  <c r="M723" i="10" a="1"/>
  <c r="N889" i="10" a="1"/>
  <c r="L726" i="10" a="1"/>
  <c r="M725" i="10" a="1"/>
  <c r="N774" i="10" a="1"/>
  <c r="L1914" i="10" a="1"/>
  <c r="N783" i="10" a="1"/>
  <c r="N1905" i="10" a="1"/>
  <c r="N730" i="10" a="1"/>
  <c r="L749" i="10" a="1"/>
  <c r="M950" i="10" a="1"/>
  <c r="N784" i="10" a="1"/>
  <c r="L778" i="10" a="1"/>
  <c r="L779" i="10" a="1"/>
  <c r="M743" i="10" a="1"/>
  <c r="M888" i="10" a="1"/>
  <c r="M747" i="10" a="1"/>
  <c r="N747" i="10" a="1"/>
  <c r="L775" i="10" a="1"/>
  <c r="L888" i="10" a="1"/>
  <c r="N766" i="10" a="1"/>
  <c r="M837" i="10" a="1"/>
  <c r="L855" i="10" a="1"/>
  <c r="L856" i="10" a="1"/>
  <c r="M724" i="10" a="1"/>
  <c r="N716" i="10" a="1"/>
  <c r="N890" i="10" a="1"/>
  <c r="L727" i="10" a="1"/>
  <c r="M772" i="10" a="1"/>
  <c r="M1904" i="10" a="1"/>
  <c r="M726" i="10" a="1"/>
  <c r="L1915" i="10" a="1"/>
  <c r="N1906" i="10" a="1"/>
  <c r="N898" i="10" a="1"/>
  <c r="N897" i="10" a="1"/>
  <c r="M748" i="10" a="1"/>
  <c r="N748" i="10" a="1"/>
  <c r="L776" i="10" a="1"/>
  <c r="L889" i="10" a="1"/>
  <c r="N767" i="10" a="1"/>
  <c r="M838" i="10" a="1"/>
  <c r="L857" i="10" a="1"/>
  <c r="N717" i="10" a="1"/>
  <c r="L894" i="10" a="1"/>
  <c r="M773" i="10" a="1"/>
  <c r="M1905" i="10" a="1"/>
  <c r="M727" i="10" a="1"/>
  <c r="N894" i="10" a="1"/>
  <c r="M893" i="10" a="1"/>
  <c r="M749" i="10" a="1"/>
  <c r="N749" i="10" a="1"/>
  <c r="L777" i="10" a="1"/>
  <c r="L890" i="10" a="1"/>
  <c r="N768" i="10" a="1"/>
  <c r="M839" i="10" a="1"/>
  <c r="M759" i="10" a="1"/>
  <c r="L858" i="10" a="1"/>
  <c r="L837" i="10" a="1"/>
  <c r="N718" i="10" a="1"/>
  <c r="N855" i="10" a="1"/>
  <c r="M774" i="10" a="1"/>
  <c r="M1906" i="10" a="1"/>
  <c r="M900" i="10" a="1"/>
  <c r="N741" i="10" a="1"/>
  <c r="N1908" i="10" a="1"/>
  <c r="M760" i="10" a="1"/>
  <c r="L838" i="10" a="1"/>
  <c r="N719" i="10" a="1"/>
  <c r="M895" i="10" a="1"/>
  <c r="M1907" i="10" a="1"/>
  <c r="N742" i="10" a="1"/>
  <c r="L781" i="10" a="1"/>
  <c r="N1909" i="10" a="1"/>
  <c r="M766" i="10" a="1"/>
  <c r="M745" i="10" a="1"/>
  <c r="N769" i="10" a="1"/>
  <c r="N1912" i="10" a="1"/>
  <c r="N770" i="10" a="1"/>
  <c r="L895" i="10" a="1"/>
  <c r="N731" i="10" a="1"/>
  <c r="M778" i="10" a="1"/>
  <c r="M740" i="10" a="1"/>
  <c r="L896" i="10" a="1"/>
  <c r="L846" i="10" a="1"/>
  <c r="N725" i="10" a="1"/>
  <c r="L740" i="10" a="1"/>
  <c r="M761" i="10" a="1"/>
  <c r="M734" i="10" a="1"/>
  <c r="L839" i="10" a="1"/>
  <c r="N720" i="10" a="1"/>
  <c r="N837" i="10" a="1"/>
  <c r="M728" i="10" a="1"/>
  <c r="M1908" i="10" a="1"/>
  <c r="M846" i="10" a="1"/>
  <c r="L900" i="10" a="1"/>
  <c r="L782" i="10" a="1"/>
  <c r="N1910" i="10" a="1"/>
  <c r="M767" i="10" a="1"/>
  <c r="M729" i="10" a="1"/>
  <c r="M1909" i="10" a="1"/>
  <c r="L1904" i="10" a="1"/>
  <c r="N1001" i="10" a="1"/>
  <c r="N1911" i="10" a="1"/>
  <c r="N751" i="10" a="1"/>
  <c r="M768" i="10" a="1"/>
  <c r="N752" i="10" a="1"/>
  <c r="N771" i="10" a="1"/>
  <c r="N1915" i="10" a="1"/>
  <c r="N732" i="10" a="1"/>
  <c r="M779" i="10" a="1"/>
  <c r="M741" i="10" a="1"/>
  <c r="M999" i="10" a="1"/>
  <c r="N726" i="10" a="1"/>
  <c r="L741" i="10" a="1"/>
  <c r="M735" i="10" a="1"/>
  <c r="N721" i="10" a="1"/>
  <c r="N838" i="10" a="1"/>
  <c r="L766" i="10" a="1"/>
  <c r="L783" i="10" a="1"/>
  <c r="L784" i="10" a="1"/>
  <c r="L734" i="10" a="1"/>
  <c r="N733" i="10" a="1"/>
  <c r="M780" i="10" a="1"/>
  <c r="M742" i="10" a="1"/>
  <c r="L769" i="10" a="1"/>
  <c r="N727" i="10" a="1"/>
  <c r="L742" i="10" a="1"/>
  <c r="N900" i="10" a="1"/>
  <c r="M736" i="10" a="1"/>
  <c r="L716" i="10" a="1"/>
  <c r="N722" i="10" a="1"/>
  <c r="L772" i="10" a="1"/>
  <c r="N839" i="10" a="1"/>
  <c r="M730" i="10" a="1"/>
  <c r="M1910" i="10" a="1"/>
  <c r="L767" i="10" a="1"/>
  <c r="L1905" i="10" a="1"/>
  <c r="L763" i="10" a="1"/>
  <c r="N1914" i="10" a="1"/>
  <c r="M894" i="10" a="1"/>
  <c r="M781" i="10" a="1"/>
  <c r="L770" i="10" a="1"/>
  <c r="L717" i="10" a="1"/>
  <c r="N723" i="10" a="1"/>
  <c r="L773" i="10" a="1"/>
  <c r="M1911" i="10" a="1"/>
  <c r="L768" i="10" a="1"/>
  <c r="L1906" i="10" a="1"/>
  <c r="L764" i="10" a="1"/>
  <c r="L785" i="10" a="1"/>
  <c r="N1913" i="10" a="1"/>
  <c r="N753" i="10" a="1"/>
  <c r="L735" i="10" a="1"/>
  <c r="N856" i="10" a="1"/>
  <c r="M782" i="10" a="1"/>
  <c r="M856" i="10" a="1"/>
  <c r="N763" i="10" a="1"/>
  <c r="L771" i="10" a="1"/>
  <c r="L731" i="10" a="1"/>
  <c r="M769" i="10" a="1"/>
  <c r="N759" i="10" a="1"/>
  <c r="M716" i="10" a="1"/>
  <c r="L718" i="10" a="1"/>
  <c r="N724" i="10" a="1"/>
  <c r="L774" i="10" a="1"/>
  <c r="M775" i="10" a="1"/>
  <c r="L1001" i="10" a="1"/>
  <c r="M1912" i="10" a="1"/>
  <c r="L1907" i="10" a="1"/>
  <c r="L765" i="10" a="1"/>
  <c r="M898" i="10" a="1"/>
  <c r="L786" i="10" a="1"/>
  <c r="L736" i="10" a="1"/>
  <c r="N857" i="10" a="1"/>
  <c r="M783" i="10" a="1"/>
  <c r="M857" i="10" a="1"/>
  <c r="N764" i="10" a="1"/>
  <c r="L732" i="10" a="1"/>
  <c r="M770" i="10" a="1"/>
  <c r="N760" i="10" a="1"/>
  <c r="M717" i="10" a="1"/>
  <c r="L719" i="10" a="1"/>
  <c r="M776" i="10" a="1"/>
  <c r="L897" i="10" a="1"/>
  <c r="M1913" i="10" a="1"/>
  <c r="L728" i="10" a="1"/>
  <c r="L1908" i="10" a="1"/>
  <c r="L898" i="10" a="1"/>
  <c r="N858" i="10" a="1"/>
  <c r="M784" i="10" a="1"/>
  <c r="M858" i="10" a="1"/>
  <c r="N765" i="10" a="1"/>
  <c r="N999" i="10" a="1"/>
  <c r="L733" i="10" a="1"/>
  <c r="M771" i="10" a="1"/>
  <c r="N761" i="10" a="1"/>
  <c r="M718" i="10" a="1"/>
  <c r="L720" i="10" a="1"/>
  <c r="N846" i="10" a="1"/>
  <c r="N734" i="10" a="1"/>
  <c r="M777" i="10" a="1"/>
  <c r="M1914" i="10" a="1"/>
  <c r="L729" i="10" a="1"/>
  <c r="L1909" i="10" a="1"/>
  <c r="N778" i="10" a="1"/>
  <c r="M785" i="10" a="1"/>
  <c r="N893" i="10" a="1"/>
  <c r="M719" i="10" a="1"/>
  <c r="L721" i="10" a="1"/>
  <c r="L999" i="10" a="1"/>
  <c r="N735" i="10" a="1"/>
  <c r="M1915" i="10" a="1"/>
  <c r="L730" i="10" a="1"/>
  <c r="L1910" i="10" a="1"/>
  <c r="N779" i="10" a="1"/>
  <c r="M889" i="10" a="1"/>
  <c r="M731" i="10" a="1"/>
  <c r="L751" i="10" a="1"/>
  <c r="L722" i="10" a="1"/>
  <c r="N736" i="10" a="1"/>
  <c r="L1911" i="10" a="1"/>
  <c r="L759" i="10" a="1"/>
  <c r="M732" i="10" a="1"/>
  <c r="N781" i="10" a="1"/>
  <c r="N728" i="10" a="1"/>
  <c r="N782" i="10" a="1"/>
  <c r="L748" i="10" a="1"/>
  <c r="N740" i="10" a="1"/>
  <c r="N786" i="10" a="1"/>
  <c r="N786" i="10" l="1"/>
  <c r="N740" i="10"/>
  <c r="L748" i="10"/>
  <c r="N782" i="10"/>
  <c r="N728" i="10"/>
  <c r="N781" i="10"/>
  <c r="M732" i="10"/>
  <c r="L759" i="10"/>
  <c r="L1911" i="10"/>
  <c r="N736" i="10"/>
  <c r="L722" i="10"/>
  <c r="L751" i="10"/>
  <c r="M731" i="10"/>
  <c r="M889" i="10"/>
  <c r="N779" i="10"/>
  <c r="L1910" i="10"/>
  <c r="L730" i="10"/>
  <c r="M1915" i="10"/>
  <c r="N735" i="10"/>
  <c r="L999" i="10"/>
  <c r="L721" i="10"/>
  <c r="M719" i="10"/>
  <c r="N893" i="10"/>
  <c r="M785" i="10"/>
  <c r="N778" i="10"/>
  <c r="L1909" i="10"/>
  <c r="L729" i="10"/>
  <c r="M1914" i="10"/>
  <c r="M777" i="10"/>
  <c r="N734" i="10"/>
  <c r="N846" i="10"/>
  <c r="L720" i="10"/>
  <c r="M718" i="10"/>
  <c r="N761" i="10"/>
  <c r="M771" i="10"/>
  <c r="L733" i="10"/>
  <c r="N999" i="10"/>
  <c r="N765" i="10"/>
  <c r="M858" i="10"/>
  <c r="M784" i="10"/>
  <c r="N858" i="10"/>
  <c r="L898" i="10"/>
  <c r="L1908" i="10"/>
  <c r="L728" i="10"/>
  <c r="M1913" i="10"/>
  <c r="L897" i="10"/>
  <c r="M776" i="10"/>
  <c r="L719" i="10"/>
  <c r="M717" i="10"/>
  <c r="N760" i="10"/>
  <c r="M770" i="10"/>
  <c r="L732" i="10"/>
  <c r="N764" i="10"/>
  <c r="M857" i="10"/>
  <c r="M783" i="10"/>
  <c r="N857" i="10"/>
  <c r="L736" i="10"/>
  <c r="L786" i="10"/>
  <c r="M898" i="10"/>
  <c r="L765" i="10"/>
  <c r="L1907" i="10"/>
  <c r="M1912" i="10"/>
  <c r="L1001" i="10"/>
  <c r="M775" i="10"/>
  <c r="L774" i="10"/>
  <c r="N724" i="10"/>
  <c r="L718" i="10"/>
  <c r="M716" i="10"/>
  <c r="N759" i="10"/>
  <c r="M769" i="10"/>
  <c r="L731" i="10"/>
  <c r="L771" i="10"/>
  <c r="N763" i="10"/>
  <c r="M856" i="10"/>
  <c r="M782" i="10"/>
  <c r="N856" i="10"/>
  <c r="L735" i="10"/>
  <c r="N753" i="10"/>
  <c r="N1913" i="10"/>
  <c r="L785" i="10"/>
  <c r="L764" i="10"/>
  <c r="L1906" i="10"/>
  <c r="L768" i="10"/>
  <c r="M1911" i="10"/>
  <c r="L773" i="10"/>
  <c r="N723" i="10"/>
  <c r="L717" i="10"/>
  <c r="L770" i="10"/>
  <c r="M781" i="10"/>
  <c r="M894" i="10"/>
  <c r="N1914" i="10"/>
  <c r="L763" i="10"/>
  <c r="L1905" i="10"/>
  <c r="L767" i="10"/>
  <c r="M1910" i="10"/>
  <c r="M730" i="10"/>
  <c r="N839" i="10"/>
  <c r="L772" i="10"/>
  <c r="N722" i="10"/>
  <c r="L716" i="10"/>
  <c r="M736" i="10"/>
  <c r="N900" i="10"/>
  <c r="L742" i="10"/>
  <c r="N727" i="10"/>
  <c r="L769" i="10"/>
  <c r="M742" i="10"/>
  <c r="M780" i="10"/>
  <c r="N733" i="10"/>
  <c r="L734" i="10"/>
  <c r="L784" i="10"/>
  <c r="L783" i="10"/>
  <c r="L766" i="10"/>
  <c r="N838" i="10"/>
  <c r="N721" i="10"/>
  <c r="M735" i="10"/>
  <c r="L741" i="10"/>
  <c r="N726" i="10"/>
  <c r="M999" i="10"/>
  <c r="M741" i="10"/>
  <c r="M779" i="10"/>
  <c r="N732" i="10"/>
  <c r="N1915" i="10"/>
  <c r="N771" i="10"/>
  <c r="N752" i="10"/>
  <c r="M768" i="10"/>
  <c r="N751" i="10"/>
  <c r="N1911" i="10"/>
  <c r="N1001" i="10"/>
  <c r="L1904" i="10"/>
  <c r="M1909" i="10"/>
  <c r="M729" i="10"/>
  <c r="M767" i="10"/>
  <c r="N1910" i="10"/>
  <c r="L782" i="10"/>
  <c r="L900" i="10"/>
  <c r="M846" i="10"/>
  <c r="M1908" i="10"/>
  <c r="M728" i="10"/>
  <c r="N837" i="10"/>
  <c r="N720" i="10"/>
  <c r="L839" i="10"/>
  <c r="M734" i="10"/>
  <c r="M761" i="10"/>
  <c r="L740" i="10"/>
  <c r="N725" i="10"/>
  <c r="L846" i="10"/>
  <c r="L896" i="10"/>
  <c r="M740" i="10"/>
  <c r="M778" i="10"/>
  <c r="N731" i="10"/>
  <c r="L895" i="10"/>
  <c r="N770" i="10"/>
  <c r="N1912" i="10"/>
  <c r="N769" i="10"/>
  <c r="M745" i="10"/>
  <c r="M766" i="10"/>
  <c r="N1909" i="10"/>
  <c r="L781" i="10"/>
  <c r="N742" i="10"/>
  <c r="M1907" i="10"/>
  <c r="M895" i="10"/>
  <c r="N719" i="10"/>
  <c r="L838" i="10"/>
  <c r="M760" i="10"/>
  <c r="N1908" i="10"/>
  <c r="N741" i="10"/>
  <c r="M900" i="10"/>
  <c r="M1906" i="10"/>
  <c r="M774" i="10"/>
  <c r="N855" i="10"/>
  <c r="N718" i="10"/>
  <c r="L837" i="10"/>
  <c r="L858" i="10"/>
  <c r="M759" i="10"/>
  <c r="M839" i="10"/>
  <c r="N768" i="10"/>
  <c r="L890" i="10"/>
  <c r="L777" i="10"/>
  <c r="N749" i="10"/>
  <c r="M749" i="10"/>
  <c r="M893" i="10"/>
  <c r="N894" i="10"/>
  <c r="M727" i="10"/>
  <c r="M1905" i="10"/>
  <c r="M773" i="10"/>
  <c r="L894" i="10"/>
  <c r="N717" i="10"/>
  <c r="L857" i="10"/>
  <c r="M838" i="10"/>
  <c r="N767" i="10"/>
  <c r="L889" i="10"/>
  <c r="L776" i="10"/>
  <c r="N748" i="10"/>
  <c r="M748" i="10"/>
  <c r="N897" i="10"/>
  <c r="N898" i="10"/>
  <c r="N1906" i="10"/>
  <c r="L1915" i="10"/>
  <c r="M726" i="10"/>
  <c r="M1904" i="10"/>
  <c r="M772" i="10"/>
  <c r="L727" i="10"/>
  <c r="N890" i="10"/>
  <c r="N716" i="10"/>
  <c r="M724" i="10"/>
  <c r="L856" i="10"/>
  <c r="L855" i="10"/>
  <c r="M837" i="10"/>
  <c r="N766" i="10"/>
  <c r="L888" i="10"/>
  <c r="L775" i="10"/>
  <c r="N747" i="10"/>
  <c r="M747" i="10"/>
  <c r="M888" i="10"/>
  <c r="M743" i="10"/>
  <c r="L779" i="10"/>
  <c r="L778" i="10"/>
  <c r="N784" i="10"/>
  <c r="M950" i="10"/>
  <c r="L749" i="10"/>
  <c r="N730" i="10"/>
  <c r="N1905" i="10"/>
  <c r="N783" i="10"/>
  <c r="L1914" i="10"/>
  <c r="N774" i="10"/>
  <c r="M725" i="10"/>
  <c r="L726" i="10"/>
  <c r="N889" i="10"/>
  <c r="M723" i="10"/>
  <c r="L780" i="10"/>
  <c r="N896" i="10"/>
  <c r="L761" i="10"/>
  <c r="L1913" i="10"/>
  <c r="N773" i="10"/>
  <c r="L745" i="10"/>
  <c r="L725" i="10"/>
  <c r="N888" i="10"/>
  <c r="L724" i="10"/>
  <c r="M722" i="10"/>
  <c r="L753" i="10"/>
  <c r="M765" i="10"/>
  <c r="M753" i="10"/>
  <c r="M897" i="10"/>
  <c r="N777" i="10"/>
  <c r="N745" i="10"/>
  <c r="N950" i="10"/>
  <c r="N1907" i="10"/>
  <c r="N729" i="10"/>
  <c r="L747" i="10"/>
  <c r="L1912" i="10"/>
  <c r="N772" i="10"/>
  <c r="N895" i="10"/>
  <c r="L744" i="10"/>
  <c r="L723" i="10"/>
  <c r="M721" i="10"/>
  <c r="M1001" i="10"/>
  <c r="L752" i="10"/>
  <c r="M764" i="10"/>
  <c r="M752" i="10"/>
  <c r="N776" i="10"/>
  <c r="L893" i="10"/>
  <c r="N744" i="10"/>
  <c r="M744" i="10"/>
  <c r="N785" i="10"/>
  <c r="N1904" i="10"/>
  <c r="M733" i="10"/>
  <c r="L760" i="10"/>
  <c r="M855" i="10"/>
  <c r="M890" i="10"/>
  <c r="N780" i="10"/>
  <c r="M896" i="10"/>
  <c r="L743" i="10"/>
  <c r="M720" i="10"/>
  <c r="M763" i="10"/>
  <c r="M751" i="10"/>
  <c r="L950" i="10"/>
  <c r="N775" i="10"/>
  <c r="M786" i="10"/>
  <c r="N743" i="10"/>
  <c r="H69" i="26"/>
  <c r="I41" i="26"/>
  <c r="I287" i="26"/>
  <c r="H842" i="26"/>
  <c r="G759" i="26"/>
  <c r="H590" i="26"/>
  <c r="H618" i="26"/>
  <c r="G175" i="26"/>
  <c r="H674" i="26"/>
  <c r="G427" i="26"/>
  <c r="G480" i="26"/>
  <c r="H203" i="26"/>
  <c r="H480" i="26"/>
  <c r="G457" i="26"/>
  <c r="I315" i="26"/>
  <c r="I427" i="26"/>
  <c r="G702" i="26"/>
  <c r="G646" i="26"/>
  <c r="I869" i="26"/>
  <c r="I94" i="26"/>
  <c r="I506" i="26"/>
  <c r="I759" i="26"/>
  <c r="I457" i="26"/>
  <c r="G41" i="26"/>
  <c r="H730" i="26"/>
  <c r="G815" i="26"/>
  <c r="H315" i="26"/>
  <c r="H16" i="26"/>
  <c r="I175" i="26"/>
  <c r="H259" i="26"/>
  <c r="G69" i="26"/>
  <c r="I203" i="26"/>
  <c r="H148" i="26"/>
  <c r="I148" i="26"/>
  <c r="G94" i="26"/>
  <c r="H759" i="26"/>
  <c r="G730" i="26"/>
  <c r="H372" i="26"/>
  <c r="G203" i="26"/>
  <c r="G287" i="26"/>
  <c r="G16" i="26"/>
  <c r="I786" i="26"/>
  <c r="G259" i="26"/>
  <c r="I815" i="26"/>
  <c r="I259" i="26"/>
  <c r="I480" i="26"/>
  <c r="G573" i="26"/>
  <c r="G231" i="26"/>
  <c r="H646" i="26"/>
  <c r="I702" i="26"/>
  <c r="G786" i="26"/>
  <c r="H506" i="26"/>
  <c r="H786" i="26"/>
  <c r="H41" i="26"/>
  <c r="I120" i="26"/>
  <c r="H94" i="26"/>
  <c r="G399" i="26"/>
  <c r="I343" i="26"/>
  <c r="G506" i="26"/>
  <c r="G674" i="26"/>
  <c r="H399" i="26"/>
  <c r="H869" i="26"/>
  <c r="I69" i="26"/>
  <c r="I674" i="26"/>
  <c r="G618" i="26"/>
  <c r="I842" i="26"/>
  <c r="G120" i="26"/>
  <c r="H175" i="26"/>
  <c r="I399" i="26"/>
  <c r="G869" i="26"/>
  <c r="H573" i="26"/>
  <c r="H287" i="26"/>
  <c r="I16" i="26"/>
  <c r="G148" i="26"/>
  <c r="G842" i="26"/>
  <c r="H120" i="26"/>
  <c r="I231" i="26"/>
  <c r="G372" i="26"/>
  <c r="G315" i="26"/>
  <c r="I533" i="26"/>
  <c r="H533" i="26"/>
  <c r="H343" i="26"/>
  <c r="I646" i="26"/>
  <c r="H815" i="26"/>
  <c r="G590" i="26"/>
  <c r="H231" i="26"/>
  <c r="I618" i="26"/>
  <c r="I573" i="26"/>
  <c r="G343" i="26"/>
  <c r="I372" i="26"/>
  <c r="H702" i="26"/>
  <c r="H427" i="26"/>
  <c r="I730" i="26"/>
  <c r="H457" i="26"/>
  <c r="G533" i="26"/>
  <c r="I590" i="26"/>
  <c r="N872" i="10" a="1"/>
  <c r="M996" i="10" a="1"/>
  <c r="M853" i="10" a="1"/>
  <c r="N878" i="10" a="1"/>
  <c r="N1099" i="10" a="1"/>
  <c r="M816" i="10" a="1"/>
  <c r="M871" i="10" a="1"/>
  <c r="N958" i="10" a="1"/>
  <c r="L865" i="10" a="1"/>
  <c r="L2004" i="10" a="1"/>
  <c r="N938" i="10" a="1"/>
  <c r="M874" i="10" a="1"/>
  <c r="L877" i="10" a="1"/>
  <c r="M843" i="10" a="1"/>
  <c r="M937" i="10" a="1"/>
  <c r="N2012" i="10" a="1"/>
  <c r="N2014" i="10" a="1"/>
  <c r="M867" i="10" a="1"/>
  <c r="N873" i="10" a="1"/>
  <c r="N879" i="10" a="1"/>
  <c r="M817" i="10" a="1"/>
  <c r="L2005" i="10" a="1"/>
  <c r="N939" i="10" a="1"/>
  <c r="N831" i="10" a="1"/>
  <c r="M861" i="10" a="1"/>
  <c r="M2004" i="10" a="1"/>
  <c r="N2011" i="10" a="1"/>
  <c r="N816" i="10" a="1"/>
  <c r="L993" i="10" a="1"/>
  <c r="M845" i="10" a="1"/>
  <c r="N842" i="10" a="1"/>
  <c r="L990" i="10" a="1"/>
  <c r="N874" i="10" a="1"/>
  <c r="L843" i="10" a="1"/>
  <c r="L1050" i="10" a="1"/>
  <c r="N880" i="10" a="1"/>
  <c r="N1050" i="10" a="1"/>
  <c r="M818" i="10" a="1"/>
  <c r="L831" i="10" a="1"/>
  <c r="L834" i="10" a="1"/>
  <c r="L872" i="10" a="1"/>
  <c r="L869" i="10" a="1"/>
  <c r="L2006" i="10" a="1"/>
  <c r="N997" i="10" a="1"/>
  <c r="N832" i="10" a="1"/>
  <c r="M2005" i="10" a="1"/>
  <c r="N847" i="10" a="1"/>
  <c r="M844" i="10" a="1"/>
  <c r="M2008" i="10" a="1"/>
  <c r="N989" i="10" a="1"/>
  <c r="L844" i="10" a="1"/>
  <c r="N881" i="10" a="1"/>
  <c r="M819" i="10" a="1"/>
  <c r="L832" i="10" a="1"/>
  <c r="L835" i="10" a="1"/>
  <c r="L873" i="10" a="1"/>
  <c r="L870" i="10" a="1"/>
  <c r="L2007" i="10" a="1"/>
  <c r="M834" i="10" a="1"/>
  <c r="M840" i="10" a="1"/>
  <c r="N833" i="10" a="1"/>
  <c r="N840" i="10" a="1"/>
  <c r="M2006" i="10" a="1"/>
  <c r="N817" i="10" a="1"/>
  <c r="M938" i="10" a="1"/>
  <c r="N848" i="10" a="1"/>
  <c r="N2013" i="10" a="1"/>
  <c r="N819" i="10" a="1"/>
  <c r="M827" i="10" a="1"/>
  <c r="M955" i="10" a="1"/>
  <c r="L845" i="10" a="1"/>
  <c r="N875" i="10" a="1"/>
  <c r="N882" i="10" a="1"/>
  <c r="L828" i="10" a="1"/>
  <c r="M820" i="10" a="1"/>
  <c r="L833" i="10" a="1"/>
  <c r="L836" i="10" a="1"/>
  <c r="L874" i="10" a="1"/>
  <c r="L871" i="10" a="1"/>
  <c r="L2008" i="10" a="1"/>
  <c r="L1000" i="10" a="1"/>
  <c r="M835" i="10" a="1"/>
  <c r="M841" i="10" a="1"/>
  <c r="N996" i="10" a="1"/>
  <c r="N841" i="10" a="1"/>
  <c r="M2007" i="10" a="1"/>
  <c r="N818" i="10" a="1"/>
  <c r="M939" i="10" a="1"/>
  <c r="N849" i="10" a="1"/>
  <c r="N998" i="10" a="1"/>
  <c r="L825" i="10" a="1"/>
  <c r="N876" i="10" a="1"/>
  <c r="N883" i="10" a="1"/>
  <c r="L829" i="10" a="1"/>
  <c r="M821" i="10" a="1"/>
  <c r="M1099" i="10" a="1"/>
  <c r="L2009" i="10" a="1"/>
  <c r="M836" i="10" a="1"/>
  <c r="M842" i="10" a="1"/>
  <c r="N2015" i="10" a="1"/>
  <c r="L1099" i="10" a="1"/>
  <c r="L851" i="10" a="1"/>
  <c r="N877" i="10" a="1"/>
  <c r="N884" i="10" a="1"/>
  <c r="L830" i="10" a="1"/>
  <c r="M822" i="10" a="1"/>
  <c r="N863" i="10" a="1"/>
  <c r="L816" i="10" a="1"/>
  <c r="N1101" i="10" a="1"/>
  <c r="L2010" i="10" a="1"/>
  <c r="M2009" i="10" a="1"/>
  <c r="N820" i="10" a="1"/>
  <c r="N866" i="10" a="1"/>
  <c r="M847" i="10" a="1"/>
  <c r="M868" i="10" a="1"/>
  <c r="N994" i="10" a="1"/>
  <c r="L852" i="10" a="1"/>
  <c r="N885" i="10" a="1"/>
  <c r="M998" i="10" a="1"/>
  <c r="M823" i="10" a="1"/>
  <c r="N864" i="10" a="1"/>
  <c r="L817" i="10" a="1"/>
  <c r="L2011" i="10" a="1"/>
  <c r="M946" i="10" a="1"/>
  <c r="L840" i="10" a="1"/>
  <c r="M878" i="10" a="1"/>
  <c r="L994" i="10" a="1"/>
  <c r="L878" i="10" a="1"/>
  <c r="M2010" i="10" a="1"/>
  <c r="N821" i="10" a="1"/>
  <c r="N867" i="10" a="1"/>
  <c r="M848" i="10" a="1"/>
  <c r="N2006" i="10" a="1"/>
  <c r="M831" i="10" a="1"/>
  <c r="M993" i="10" a="1"/>
  <c r="L853" i="10" a="1"/>
  <c r="N843" i="10" a="1"/>
  <c r="N886" i="10" a="1"/>
  <c r="M824" i="10" a="1"/>
  <c r="N865" i="10" a="1"/>
  <c r="L998" i="10" a="1"/>
  <c r="L818" i="10" a="1"/>
  <c r="N869" i="10" a="1"/>
  <c r="L2012" i="10" a="1"/>
  <c r="M1000" i="10" a="1"/>
  <c r="L841" i="10" a="1"/>
  <c r="M879" i="10" a="1"/>
  <c r="L879" i="10" a="1"/>
  <c r="M2011" i="10" a="1"/>
  <c r="N822" i="10" a="1"/>
  <c r="N868" i="10" a="1"/>
  <c r="M849" i="10" a="1"/>
  <c r="L826" i="10" a="1"/>
  <c r="L880" i="10" a="1"/>
  <c r="N823" i="10" a="1"/>
  <c r="L827" i="10" a="1"/>
  <c r="L847" i="10" a="1"/>
  <c r="M2013" i="10" a="1"/>
  <c r="N824" i="10" a="1"/>
  <c r="M825" i="10" a="1"/>
  <c r="L848" i="10" a="1"/>
  <c r="L938" i="10" a="1"/>
  <c r="M832" i="10" a="1"/>
  <c r="N844" i="10" a="1"/>
  <c r="L819" i="10" a="1"/>
  <c r="N870" i="10" a="1"/>
  <c r="L2013" i="10" a="1"/>
  <c r="L842" i="10" a="1"/>
  <c r="M880" i="10" a="1"/>
  <c r="N955" i="10" a="1"/>
  <c r="M2012" i="10" a="1"/>
  <c r="L849" i="10" a="1"/>
  <c r="M2015" i="10" a="1"/>
  <c r="N993" i="10" a="1"/>
  <c r="M833" i="10" a="1"/>
  <c r="M994" i="10" a="1"/>
  <c r="M863" i="10" a="1"/>
  <c r="N845" i="10" a="1"/>
  <c r="N834" i="10" a="1"/>
  <c r="L1101" i="10" a="1"/>
  <c r="N859" i="10" a="1"/>
  <c r="M956" i="10" a="1"/>
  <c r="M988" i="10" a="1"/>
  <c r="L820" i="10" a="1"/>
  <c r="N871" i="10" a="1"/>
  <c r="L2014" i="10" a="1"/>
  <c r="M881" i="10" a="1"/>
  <c r="L881" i="10" a="1"/>
  <c r="L988" i="10" a="1"/>
  <c r="N2004" i="10" a="1"/>
  <c r="M883" i="10" a="1"/>
  <c r="L956" i="10" a="1"/>
  <c r="N2008" i="10" a="1"/>
  <c r="M864" i="10" a="1"/>
  <c r="L997" i="10" a="1"/>
  <c r="N835" i="10" a="1"/>
  <c r="N860" i="10" a="1"/>
  <c r="M957" i="10" a="1"/>
  <c r="M989" i="10" a="1"/>
  <c r="L821" i="10" a="1"/>
  <c r="L2015" i="10" a="1"/>
  <c r="M828" i="10" a="1"/>
  <c r="N825" i="10" a="1"/>
  <c r="M882" i="10" a="1"/>
  <c r="L937" i="10" a="1"/>
  <c r="L882" i="10" a="1"/>
  <c r="M2014" i="10" a="1"/>
  <c r="L989" i="10" a="1"/>
  <c r="M826" i="10" a="1"/>
  <c r="N2005" i="10" a="1"/>
  <c r="N988" i="10" a="1"/>
  <c r="N826" i="10" a="1"/>
  <c r="L883" i="10" a="1"/>
  <c r="N828" i="10" a="1"/>
  <c r="L859" i="10" a="1"/>
  <c r="M865" i="10" a="1"/>
  <c r="N836" i="10" a="1"/>
  <c r="M875" i="10" a="1"/>
  <c r="N861" i="10" a="1"/>
  <c r="M958" i="10" a="1"/>
  <c r="M990" i="10" a="1"/>
  <c r="L822" i="10" a="1"/>
  <c r="N851" i="10" a="1"/>
  <c r="M829" i="10" a="1"/>
  <c r="N829" i="10" a="1"/>
  <c r="L860" i="10" a="1"/>
  <c r="M876" i="10" a="1"/>
  <c r="L823" i="10" a="1"/>
  <c r="N852" i="10" a="1"/>
  <c r="L866" i="10" a="1"/>
  <c r="M830" i="10" a="1"/>
  <c r="N827" i="10" a="1"/>
  <c r="M884" i="10" a="1"/>
  <c r="L939" i="10" a="1"/>
  <c r="L884" i="10" a="1"/>
  <c r="L957" i="10" a="1"/>
  <c r="N2007" i="10" a="1"/>
  <c r="N990" i="10" a="1"/>
  <c r="N995" i="10" a="1"/>
  <c r="N830" i="10" a="1"/>
  <c r="L861" i="10" a="1"/>
  <c r="M851" i="10" a="1"/>
  <c r="L995" i="10" a="1"/>
  <c r="N946" i="10" a="1"/>
  <c r="M877" i="10" a="1"/>
  <c r="M869" i="10" a="1"/>
  <c r="N956" i="10" a="1"/>
  <c r="L863" i="10" a="1"/>
  <c r="L824" i="10" a="1"/>
  <c r="N853" i="10" a="1"/>
  <c r="L867" i="10" a="1"/>
  <c r="M885" i="10" a="1"/>
  <c r="L885" i="10" a="1"/>
  <c r="M872" i="10" a="1"/>
  <c r="L958" i="10" a="1"/>
  <c r="L875" i="10" a="1"/>
  <c r="M852" i="10" a="1"/>
  <c r="M870" i="10" a="1"/>
  <c r="N957" i="10" a="1"/>
  <c r="L864" i="10" a="1"/>
  <c r="N1000" i="10" a="1"/>
  <c r="L868" i="10" a="1"/>
  <c r="N937" i="10" a="1"/>
  <c r="L946" i="10" a="1"/>
  <c r="M886" i="10" a="1"/>
  <c r="M859" i="10" a="1"/>
  <c r="L886" i="10" a="1"/>
  <c r="M873" i="10" a="1"/>
  <c r="L876" i="10" a="1"/>
  <c r="M1101" i="10" a="1"/>
  <c r="N2009" i="10" a="1"/>
  <c r="M997" i="10" a="1"/>
  <c r="M995" i="10" a="1"/>
  <c r="L996" i="10" a="1"/>
  <c r="M860" i="10" a="1"/>
  <c r="L955" i="10" a="1"/>
  <c r="N2010" i="10" a="1"/>
  <c r="M866" i="10" a="1"/>
  <c r="M1050" i="10" a="1"/>
  <c r="M1050" i="10" l="1"/>
  <c r="M866" i="10"/>
  <c r="N2010" i="10"/>
  <c r="L955" i="10"/>
  <c r="M860" i="10"/>
  <c r="L996" i="10"/>
  <c r="M995" i="10"/>
  <c r="M997" i="10"/>
  <c r="N2009" i="10"/>
  <c r="M1101" i="10"/>
  <c r="L876" i="10"/>
  <c r="M873" i="10"/>
  <c r="L886" i="10"/>
  <c r="M859" i="10"/>
  <c r="M886" i="10"/>
  <c r="L946" i="10"/>
  <c r="N937" i="10"/>
  <c r="L868" i="10"/>
  <c r="N1000" i="10"/>
  <c r="L864" i="10"/>
  <c r="N957" i="10"/>
  <c r="M870" i="10"/>
  <c r="M852" i="10"/>
  <c r="L875" i="10"/>
  <c r="L958" i="10"/>
  <c r="M872" i="10"/>
  <c r="L885" i="10"/>
  <c r="M885" i="10"/>
  <c r="L867" i="10"/>
  <c r="N853" i="10"/>
  <c r="L824" i="10"/>
  <c r="L863" i="10"/>
  <c r="N956" i="10"/>
  <c r="M869" i="10"/>
  <c r="M877" i="10"/>
  <c r="N946" i="10"/>
  <c r="L995" i="10"/>
  <c r="M851" i="10"/>
  <c r="L861" i="10"/>
  <c r="N830" i="10"/>
  <c r="N995" i="10"/>
  <c r="N990" i="10"/>
  <c r="N2007" i="10"/>
  <c r="L957" i="10"/>
  <c r="L884" i="10"/>
  <c r="L939" i="10"/>
  <c r="M884" i="10"/>
  <c r="N827" i="10"/>
  <c r="M830" i="10"/>
  <c r="L866" i="10"/>
  <c r="N852" i="10"/>
  <c r="L823" i="10"/>
  <c r="M876" i="10"/>
  <c r="L860" i="10"/>
  <c r="N829" i="10"/>
  <c r="M829" i="10"/>
  <c r="N851" i="10"/>
  <c r="L822" i="10"/>
  <c r="M990" i="10"/>
  <c r="M958" i="10"/>
  <c r="N861" i="10"/>
  <c r="M875" i="10"/>
  <c r="N836" i="10"/>
  <c r="M865" i="10"/>
  <c r="L859" i="10"/>
  <c r="N828" i="10"/>
  <c r="L883" i="10"/>
  <c r="N826" i="10"/>
  <c r="N988" i="10"/>
  <c r="N2005" i="10"/>
  <c r="M826" i="10"/>
  <c r="L989" i="10"/>
  <c r="M2014" i="10"/>
  <c r="L882" i="10"/>
  <c r="L937" i="10"/>
  <c r="M882" i="10"/>
  <c r="N825" i="10"/>
  <c r="M828" i="10"/>
  <c r="L2015" i="10"/>
  <c r="L821" i="10"/>
  <c r="M989" i="10"/>
  <c r="M957" i="10"/>
  <c r="N860" i="10"/>
  <c r="N835" i="10"/>
  <c r="L997" i="10"/>
  <c r="M864" i="10"/>
  <c r="N2008" i="10"/>
  <c r="L956" i="10"/>
  <c r="M883" i="10"/>
  <c r="N2004" i="10"/>
  <c r="L988" i="10"/>
  <c r="L881" i="10"/>
  <c r="M881" i="10"/>
  <c r="L2014" i="10"/>
  <c r="N871" i="10"/>
  <c r="L820" i="10"/>
  <c r="M988" i="10"/>
  <c r="M956" i="10"/>
  <c r="N859" i="10"/>
  <c r="L1101" i="10"/>
  <c r="N834" i="10"/>
  <c r="N845" i="10"/>
  <c r="M863" i="10"/>
  <c r="M994" i="10"/>
  <c r="M833" i="10"/>
  <c r="N993" i="10"/>
  <c r="M2015" i="10"/>
  <c r="L849" i="10"/>
  <c r="M2012" i="10"/>
  <c r="N955" i="10"/>
  <c r="M880" i="10"/>
  <c r="L842" i="10"/>
  <c r="L2013" i="10"/>
  <c r="N870" i="10"/>
  <c r="L819" i="10"/>
  <c r="N844" i="10"/>
  <c r="M832" i="10"/>
  <c r="L938" i="10"/>
  <c r="L848" i="10"/>
  <c r="M825" i="10"/>
  <c r="N824" i="10"/>
  <c r="M2013" i="10"/>
  <c r="L847" i="10"/>
  <c r="L827" i="10"/>
  <c r="N823" i="10"/>
  <c r="L880" i="10"/>
  <c r="L826" i="10"/>
  <c r="M849" i="10"/>
  <c r="N868" i="10"/>
  <c r="N822" i="10"/>
  <c r="M2011" i="10"/>
  <c r="L879" i="10"/>
  <c r="M879" i="10"/>
  <c r="L841" i="10"/>
  <c r="M1000" i="10"/>
  <c r="L2012" i="10"/>
  <c r="N869" i="10"/>
  <c r="L818" i="10"/>
  <c r="L998" i="10"/>
  <c r="N865" i="10"/>
  <c r="M824" i="10"/>
  <c r="N886" i="10"/>
  <c r="N843" i="10"/>
  <c r="L853" i="10"/>
  <c r="M993" i="10"/>
  <c r="M831" i="10"/>
  <c r="N2006" i="10"/>
  <c r="M848" i="10"/>
  <c r="N867" i="10"/>
  <c r="N821" i="10"/>
  <c r="M2010" i="10"/>
  <c r="L878" i="10"/>
  <c r="L994" i="10"/>
  <c r="M878" i="10"/>
  <c r="L840" i="10"/>
  <c r="M946" i="10"/>
  <c r="L2011" i="10"/>
  <c r="L817" i="10"/>
  <c r="N864" i="10"/>
  <c r="M823" i="10"/>
  <c r="M998" i="10"/>
  <c r="N885" i="10"/>
  <c r="L852" i="10"/>
  <c r="N994" i="10"/>
  <c r="M868" i="10"/>
  <c r="M847" i="10"/>
  <c r="N866" i="10"/>
  <c r="N820" i="10"/>
  <c r="M2009" i="10"/>
  <c r="L2010" i="10"/>
  <c r="N1101" i="10"/>
  <c r="L816" i="10"/>
  <c r="N863" i="10"/>
  <c r="M822" i="10"/>
  <c r="L830" i="10"/>
  <c r="N884" i="10"/>
  <c r="N877" i="10"/>
  <c r="L851" i="10"/>
  <c r="L1099" i="10"/>
  <c r="N2015" i="10"/>
  <c r="M842" i="10"/>
  <c r="M836" i="10"/>
  <c r="L2009" i="10"/>
  <c r="M1099" i="10"/>
  <c r="M821" i="10"/>
  <c r="L829" i="10"/>
  <c r="N883" i="10"/>
  <c r="N876" i="10"/>
  <c r="L825" i="10"/>
  <c r="N998" i="10"/>
  <c r="N849" i="10"/>
  <c r="M939" i="10"/>
  <c r="N818" i="10"/>
  <c r="M2007" i="10"/>
  <c r="N841" i="10"/>
  <c r="N996" i="10"/>
  <c r="M841" i="10"/>
  <c r="M835" i="10"/>
  <c r="L1000" i="10"/>
  <c r="L2008" i="10"/>
  <c r="L871" i="10"/>
  <c r="L874" i="10"/>
  <c r="L836" i="10"/>
  <c r="L833" i="10"/>
  <c r="M820" i="10"/>
  <c r="L828" i="10"/>
  <c r="N882" i="10"/>
  <c r="N875" i="10"/>
  <c r="L845" i="10"/>
  <c r="M955" i="10"/>
  <c r="M827" i="10"/>
  <c r="N819" i="10"/>
  <c r="N2013" i="10"/>
  <c r="N848" i="10"/>
  <c r="M938" i="10"/>
  <c r="N817" i="10"/>
  <c r="M2006" i="10"/>
  <c r="N840" i="10"/>
  <c r="N833" i="10"/>
  <c r="M840" i="10"/>
  <c r="M834" i="10"/>
  <c r="L2007" i="10"/>
  <c r="L870" i="10"/>
  <c r="L873" i="10"/>
  <c r="L835" i="10"/>
  <c r="L832" i="10"/>
  <c r="M819" i="10"/>
  <c r="N881" i="10"/>
  <c r="L844" i="10"/>
  <c r="N989" i="10"/>
  <c r="M2008" i="10"/>
  <c r="M844" i="10"/>
  <c r="N847" i="10"/>
  <c r="M2005" i="10"/>
  <c r="N832" i="10"/>
  <c r="N997" i="10"/>
  <c r="L2006" i="10"/>
  <c r="L869" i="10"/>
  <c r="L872" i="10"/>
  <c r="L834" i="10"/>
  <c r="L831" i="10"/>
  <c r="M818" i="10"/>
  <c r="N1050" i="10"/>
  <c r="N880" i="10"/>
  <c r="L1050" i="10"/>
  <c r="L843" i="10"/>
  <c r="N874" i="10"/>
  <c r="L990" i="10"/>
  <c r="N842" i="10"/>
  <c r="M845" i="10"/>
  <c r="L993" i="10"/>
  <c r="N816" i="10"/>
  <c r="N2011" i="10"/>
  <c r="M2004" i="10"/>
  <c r="M861" i="10"/>
  <c r="N831" i="10"/>
  <c r="N939" i="10"/>
  <c r="L2005" i="10"/>
  <c r="M817" i="10"/>
  <c r="N879" i="10"/>
  <c r="N873" i="10"/>
  <c r="M867" i="10"/>
  <c r="N2014" i="10"/>
  <c r="N2012" i="10"/>
  <c r="M937" i="10"/>
  <c r="M843" i="10"/>
  <c r="L877" i="10"/>
  <c r="M874" i="10"/>
  <c r="N938" i="10"/>
  <c r="L2004" i="10"/>
  <c r="L865" i="10"/>
  <c r="N958" i="10"/>
  <c r="M871" i="10"/>
  <c r="M816" i="10"/>
  <c r="N1099" i="10"/>
  <c r="N878" i="10"/>
  <c r="M853" i="10"/>
  <c r="M996" i="10"/>
  <c r="N872" i="10"/>
  <c r="H121" i="26"/>
  <c r="H816" i="26"/>
  <c r="G843" i="26"/>
  <c r="G574" i="26"/>
  <c r="H17" i="26"/>
  <c r="I760" i="26"/>
  <c r="I870" i="26"/>
  <c r="H675" i="26"/>
  <c r="I288" i="26"/>
  <c r="H176" i="26"/>
  <c r="G507" i="26"/>
  <c r="I121" i="26"/>
  <c r="I591" i="26"/>
  <c r="I647" i="26"/>
  <c r="G316" i="26"/>
  <c r="H288" i="26"/>
  <c r="G204" i="26"/>
  <c r="I149" i="26"/>
  <c r="H260" i="26"/>
  <c r="I507" i="26"/>
  <c r="G647" i="26"/>
  <c r="H481" i="26"/>
  <c r="G232" i="26"/>
  <c r="G703" i="26"/>
  <c r="G149" i="26"/>
  <c r="I481" i="26"/>
  <c r="H316" i="26"/>
  <c r="G176" i="26"/>
  <c r="I42" i="26"/>
  <c r="G121" i="26"/>
  <c r="I344" i="26"/>
  <c r="H42" i="26"/>
  <c r="G373" i="26"/>
  <c r="H787" i="26"/>
  <c r="H373" i="26"/>
  <c r="H149" i="26"/>
  <c r="I176" i="26"/>
  <c r="G816" i="26"/>
  <c r="I95" i="26"/>
  <c r="H204" i="26"/>
  <c r="H619" i="26"/>
  <c r="I373" i="26"/>
  <c r="I574" i="26"/>
  <c r="H344" i="26"/>
  <c r="G534" i="26"/>
  <c r="I619" i="26"/>
  <c r="I843" i="26"/>
  <c r="H731" i="26"/>
  <c r="I260" i="26"/>
  <c r="G731" i="26"/>
  <c r="I428" i="26"/>
  <c r="H591" i="26"/>
  <c r="H70" i="26"/>
  <c r="H458" i="26"/>
  <c r="G344" i="26"/>
  <c r="G870" i="26"/>
  <c r="G619" i="26"/>
  <c r="H870" i="26"/>
  <c r="G400" i="26"/>
  <c r="H507" i="26"/>
  <c r="H760" i="26"/>
  <c r="H703" i="26"/>
  <c r="H534" i="26"/>
  <c r="I675" i="26"/>
  <c r="G787" i="26"/>
  <c r="I816" i="26"/>
  <c r="G17" i="26"/>
  <c r="I204" i="26"/>
  <c r="G481" i="26"/>
  <c r="G760" i="26"/>
  <c r="H232" i="26"/>
  <c r="I703" i="26"/>
  <c r="G42" i="26"/>
  <c r="I316" i="26"/>
  <c r="H843" i="26"/>
  <c r="I731" i="26"/>
  <c r="H400" i="26"/>
  <c r="H95" i="26"/>
  <c r="I400" i="26"/>
  <c r="G591" i="26"/>
  <c r="I534" i="26"/>
  <c r="I17" i="26"/>
  <c r="G675" i="26"/>
  <c r="H647" i="26"/>
  <c r="G260" i="26"/>
  <c r="G288" i="26"/>
  <c r="G95" i="26"/>
  <c r="G70" i="26"/>
  <c r="I458" i="26"/>
  <c r="G458" i="26"/>
  <c r="G428" i="26"/>
  <c r="I232" i="26"/>
  <c r="H428" i="26"/>
  <c r="H574" i="26"/>
  <c r="I70" i="26"/>
  <c r="I787" i="26"/>
  <c r="L2104" i="10" a="1"/>
  <c r="M919" i="10" a="1"/>
  <c r="N985" i="10" a="1"/>
  <c r="N1038" i="10" a="1"/>
  <c r="L964" i="10" a="1"/>
  <c r="M952" i="10" a="1"/>
  <c r="M1089" i="10" a="1"/>
  <c r="N2109" i="10" a="1"/>
  <c r="M986" i="10" a="1"/>
  <c r="N963" i="10" a="1"/>
  <c r="M934" i="10" a="1"/>
  <c r="L943" i="10" a="1"/>
  <c r="L2105" i="10" a="1"/>
  <c r="M920" i="10" a="1"/>
  <c r="N986" i="10" a="1"/>
  <c r="N1039" i="10" a="1"/>
  <c r="L965" i="10" a="1"/>
  <c r="M953" i="10" a="1"/>
  <c r="M975" i="10" a="1"/>
  <c r="N925" i="10" a="1"/>
  <c r="M1090" i="10" a="1"/>
  <c r="M963" i="10" a="1"/>
  <c r="N2110" i="10" a="1"/>
  <c r="L1100" i="10" a="1"/>
  <c r="M935" i="10" a="1"/>
  <c r="L973" i="10" a="1"/>
  <c r="L930" i="10" a="1"/>
  <c r="L974" i="10" a="1"/>
  <c r="L2106" i="10" a="1"/>
  <c r="M921" i="10" a="1"/>
  <c r="M1096" i="10" a="1"/>
  <c r="N1093" i="10" a="1"/>
  <c r="M976" i="10" a="1"/>
  <c r="N926" i="10" a="1"/>
  <c r="M964" i="10" a="1"/>
  <c r="N2111" i="10" a="1"/>
  <c r="N1055" i="10" a="1"/>
  <c r="M931" i="10" a="1"/>
  <c r="L984" i="10" a="1"/>
  <c r="L940" i="10" a="1"/>
  <c r="N965" i="10" a="1"/>
  <c r="M936" i="10" a="1"/>
  <c r="L945" i="10" a="1"/>
  <c r="L2107" i="10" a="1"/>
  <c r="M922" i="10" a="1"/>
  <c r="N1056" i="10" a="1"/>
  <c r="L966" i="10" a="1"/>
  <c r="M977" i="10" a="1"/>
  <c r="N927" i="10" a="1"/>
  <c r="M1056" i="10" a="1"/>
  <c r="M965" i="10" a="1"/>
  <c r="N2112" i="10" a="1"/>
  <c r="M1098" i="10" a="1"/>
  <c r="M932" i="10" a="1"/>
  <c r="L985" i="10" a="1"/>
  <c r="L941" i="10" a="1"/>
  <c r="N1201" i="10" a="1"/>
  <c r="N921" i="10" a="1"/>
  <c r="M2111" i="10" a="1"/>
  <c r="L2108" i="10" a="1"/>
  <c r="M923" i="10" a="1"/>
  <c r="N1095" i="10" a="1"/>
  <c r="N1057" i="10" a="1"/>
  <c r="L967" i="10" a="1"/>
  <c r="M1057" i="10" a="1"/>
  <c r="M1094" i="10" a="1"/>
  <c r="N2113" i="10" a="1"/>
  <c r="M933" i="10" a="1"/>
  <c r="L986" i="10" a="1"/>
  <c r="L942" i="10" a="1"/>
  <c r="L951" i="10" a="1"/>
  <c r="N975" i="10" a="1"/>
  <c r="N940" i="10" a="1"/>
  <c r="N922" i="10" a="1"/>
  <c r="L934" i="10" a="1"/>
  <c r="N967" i="10" a="1"/>
  <c r="L2109" i="10" a="1"/>
  <c r="M924" i="10" a="1"/>
  <c r="N972" i="10" a="1"/>
  <c r="N1058" i="10" a="1"/>
  <c r="L968" i="10" a="1"/>
  <c r="L959" i="10" a="1"/>
  <c r="M928" i="10" a="1"/>
  <c r="M1058" i="10" a="1"/>
  <c r="N2114" i="10" a="1"/>
  <c r="L1094" i="10" a="1"/>
  <c r="L952" i="10" a="1"/>
  <c r="N976" i="10" a="1"/>
  <c r="N941" i="10" a="1"/>
  <c r="N923" i="10" a="1"/>
  <c r="L2110" i="10" a="1"/>
  <c r="N973" i="10" a="1"/>
  <c r="L960" i="10" a="1"/>
  <c r="M929" i="10" a="1"/>
  <c r="N2115" i="10" a="1"/>
  <c r="N969" i="10" a="1"/>
  <c r="M1150" i="10" a="1"/>
  <c r="M1046" i="10" a="1"/>
  <c r="L916" i="10" a="1"/>
  <c r="L953" i="10" a="1"/>
  <c r="N977" i="10" a="1"/>
  <c r="N942" i="10" a="1"/>
  <c r="N924" i="10" a="1"/>
  <c r="L936" i="10" a="1"/>
  <c r="N968" i="10" a="1"/>
  <c r="L2111" i="10" a="1"/>
  <c r="N1199" i="10" a="1"/>
  <c r="N974" i="10" a="1"/>
  <c r="L975" i="10" a="1"/>
  <c r="M969" i="10" a="1"/>
  <c r="L1097" i="10" a="1"/>
  <c r="L961" i="10" a="1"/>
  <c r="M930" i="10" a="1"/>
  <c r="N959" i="10" a="1"/>
  <c r="N1088" i="10" a="1"/>
  <c r="N970" i="10" a="1"/>
  <c r="M1199" i="10" a="1"/>
  <c r="L917" i="10" a="1"/>
  <c r="L1199" i="10" a="1"/>
  <c r="L1093" i="10" a="1"/>
  <c r="M2115" i="10" a="1"/>
  <c r="M1037" i="10" a="1"/>
  <c r="L2112" i="10" a="1"/>
  <c r="L976" i="10" a="1"/>
  <c r="M970" i="10" a="1"/>
  <c r="N960" i="10" a="1"/>
  <c r="N1089" i="10" a="1"/>
  <c r="M925" i="10" a="1"/>
  <c r="N971" i="10" a="1"/>
  <c r="L925" i="10" a="1"/>
  <c r="M978" i="10" a="1"/>
  <c r="L918" i="10" a="1"/>
  <c r="M1055" i="10" a="1"/>
  <c r="L1096" i="10" a="1"/>
  <c r="L931" i="10" a="1"/>
  <c r="M943" i="10" a="1"/>
  <c r="M971" i="10" a="1"/>
  <c r="N928" i="10" a="1"/>
  <c r="N961" i="10" a="1"/>
  <c r="M926" i="10" a="1"/>
  <c r="L926" i="10" a="1"/>
  <c r="M1097" i="10" a="1"/>
  <c r="L919" i="10" a="1"/>
  <c r="N1098" i="10" a="1"/>
  <c r="M944" i="10" a="1"/>
  <c r="N931" i="10" a="1"/>
  <c r="L920" i="10" a="1"/>
  <c r="N947" i="10" a="1"/>
  <c r="M945" i="10" a="1"/>
  <c r="M2106" i="10" a="1"/>
  <c r="M1038" i="10" a="1"/>
  <c r="L2113" i="10" a="1"/>
  <c r="N978" i="10" a="1"/>
  <c r="M959" i="10" a="1"/>
  <c r="L977" i="10" a="1"/>
  <c r="L1056" i="10" a="1"/>
  <c r="L1088" i="10" a="1"/>
  <c r="N1090" i="10" a="1"/>
  <c r="M979" i="10" a="1"/>
  <c r="L932" i="10" a="1"/>
  <c r="M1095" i="10" a="1"/>
  <c r="N932" i="10" a="1"/>
  <c r="N1100" i="10" a="1"/>
  <c r="M1039" i="10" a="1"/>
  <c r="L2114" i="10" a="1"/>
  <c r="N979" i="10" a="1"/>
  <c r="M960" i="10" a="1"/>
  <c r="L1057" i="10" a="1"/>
  <c r="N929" i="10" a="1"/>
  <c r="L1089" i="10" a="1"/>
  <c r="M927" i="10" a="1"/>
  <c r="L1098" i="10" a="1"/>
  <c r="L927" i="10" a="1"/>
  <c r="M980" i="10" a="1"/>
  <c r="M966" i="10" a="1"/>
  <c r="L933" i="10" a="1"/>
  <c r="M2105" i="10" a="1"/>
  <c r="M2113" i="10" a="1"/>
  <c r="L2115" i="10" a="1"/>
  <c r="N980" i="10" a="1"/>
  <c r="M961" i="10" a="1"/>
  <c r="M972" i="10" a="1"/>
  <c r="N1046" i="10" a="1"/>
  <c r="L1058" i="10" a="1"/>
  <c r="N930" i="10" a="1"/>
  <c r="L1090" i="10" a="1"/>
  <c r="L1201" i="10" a="1"/>
  <c r="N2104" i="10" a="1"/>
  <c r="M981" i="10" a="1"/>
  <c r="L921" i="10" a="1"/>
  <c r="M967" i="10" a="1"/>
  <c r="N948" i="10" a="1"/>
  <c r="N933" i="10" a="1"/>
  <c r="N949" i="10" a="1"/>
  <c r="N1150" i="10" a="1"/>
  <c r="L935" i="10" a="1"/>
  <c r="M1201" i="10" a="1"/>
  <c r="N981" i="10" a="1"/>
  <c r="M973" i="10" a="1"/>
  <c r="L1095" i="10" a="1"/>
  <c r="M1100" i="10" a="1"/>
  <c r="N2105" i="10" a="1"/>
  <c r="L947" i="10" a="1"/>
  <c r="N943" i="10" a="1"/>
  <c r="L978" i="10" a="1"/>
  <c r="M982" i="10" a="1"/>
  <c r="M947" i="10" a="1"/>
  <c r="L922" i="10" a="1"/>
  <c r="M968" i="10" a="1"/>
  <c r="M940" i="10" a="1"/>
  <c r="L969" i="10" a="1"/>
  <c r="M2104" i="10" a="1"/>
  <c r="M2112" i="10" a="1"/>
  <c r="M916" i="10" a="1"/>
  <c r="N982" i="10" a="1"/>
  <c r="L1046" i="10" a="1"/>
  <c r="M974" i="10" a="1"/>
  <c r="N951" i="10" a="1"/>
  <c r="L1037" i="10" a="1"/>
  <c r="N934" i="10" a="1"/>
  <c r="N2106" i="10" a="1"/>
  <c r="L948" i="10" a="1"/>
  <c r="N944" i="10" a="1"/>
  <c r="L979" i="10" a="1"/>
  <c r="M983" i="10" a="1"/>
  <c r="M948" i="10" a="1"/>
  <c r="L923" i="10" a="1"/>
  <c r="M941" i="10" a="1"/>
  <c r="L970" i="10" a="1"/>
  <c r="N966" i="10" a="1"/>
  <c r="L1055" i="10" a="1"/>
  <c r="M917" i="10" a="1"/>
  <c r="N983" i="10" a="1"/>
  <c r="N952" i="10" a="1"/>
  <c r="L1038" i="10" a="1"/>
  <c r="N935" i="10" a="1"/>
  <c r="N2107" i="10" a="1"/>
  <c r="L949" i="10" a="1"/>
  <c r="N945" i="10" a="1"/>
  <c r="L980" i="10" a="1"/>
  <c r="M984" i="10" a="1"/>
  <c r="M949" i="10" a="1"/>
  <c r="L924" i="10" a="1"/>
  <c r="N1097" i="10" a="1"/>
  <c r="M942" i="10" a="1"/>
  <c r="N916" i="10" a="1"/>
  <c r="L971" i="10" a="1"/>
  <c r="L1150" i="10" a="1"/>
  <c r="M918" i="10" a="1"/>
  <c r="N984" i="10" a="1"/>
  <c r="N1037" i="10" a="1"/>
  <c r="L963" i="10" a="1"/>
  <c r="M951" i="10" a="1"/>
  <c r="N953" i="10" a="1"/>
  <c r="L1039" i="10" a="1"/>
  <c r="M1088" i="10" a="1"/>
  <c r="N936" i="10" a="1"/>
  <c r="N2108" i="10" a="1"/>
  <c r="M1093" i="10" a="1"/>
  <c r="L981" i="10" a="1"/>
  <c r="M985" i="10" a="1"/>
  <c r="N917" i="10" a="1"/>
  <c r="M2107" i="10" a="1"/>
  <c r="N1094" i="10" a="1"/>
  <c r="L982" i="10" a="1"/>
  <c r="N1096" i="10" a="1"/>
  <c r="L928" i="10" a="1"/>
  <c r="N918" i="10" a="1"/>
  <c r="L972" i="10" a="1"/>
  <c r="M2108" i="10" a="1"/>
  <c r="L983" i="10" a="1"/>
  <c r="N964" i="10" a="1"/>
  <c r="L929" i="10" a="1"/>
  <c r="N919" i="10" a="1"/>
  <c r="L944" i="10" a="1"/>
  <c r="M2109" i="10" a="1"/>
  <c r="N920" i="10" a="1"/>
  <c r="M2110" i="10" a="1"/>
  <c r="M2114" i="10" a="1"/>
  <c r="M2114" i="10" l="1"/>
  <c r="M2110" i="10"/>
  <c r="N920" i="10"/>
  <c r="M2109" i="10"/>
  <c r="L944" i="10"/>
  <c r="N919" i="10"/>
  <c r="L929" i="10"/>
  <c r="N964" i="10"/>
  <c r="L983" i="10"/>
  <c r="M2108" i="10"/>
  <c r="L972" i="10"/>
  <c r="N918" i="10"/>
  <c r="L928" i="10"/>
  <c r="N1096" i="10"/>
  <c r="L982" i="10"/>
  <c r="N1094" i="10"/>
  <c r="M2107" i="10"/>
  <c r="N917" i="10"/>
  <c r="M985" i="10"/>
  <c r="L981" i="10"/>
  <c r="M1093" i="10"/>
  <c r="N2108" i="10"/>
  <c r="N936" i="10"/>
  <c r="M1088" i="10"/>
  <c r="L1039" i="10"/>
  <c r="N953" i="10"/>
  <c r="M951" i="10"/>
  <c r="L963" i="10"/>
  <c r="N1037" i="10"/>
  <c r="N984" i="10"/>
  <c r="M918" i="10"/>
  <c r="L1150" i="10"/>
  <c r="L971" i="10"/>
  <c r="N916" i="10"/>
  <c r="M942" i="10"/>
  <c r="N1097" i="10"/>
  <c r="L924" i="10"/>
  <c r="M949" i="10"/>
  <c r="M984" i="10"/>
  <c r="L980" i="10"/>
  <c r="N945" i="10"/>
  <c r="L949" i="10"/>
  <c r="N2107" i="10"/>
  <c r="N935" i="10"/>
  <c r="L1038" i="10"/>
  <c r="N952" i="10"/>
  <c r="N983" i="10"/>
  <c r="M917" i="10"/>
  <c r="L1055" i="10"/>
  <c r="N966" i="10"/>
  <c r="L970" i="10"/>
  <c r="M941" i="10"/>
  <c r="L923" i="10"/>
  <c r="M948" i="10"/>
  <c r="M983" i="10"/>
  <c r="L979" i="10"/>
  <c r="N944" i="10"/>
  <c r="L948" i="10"/>
  <c r="N2106" i="10"/>
  <c r="N934" i="10"/>
  <c r="L1037" i="10"/>
  <c r="N951" i="10"/>
  <c r="M974" i="10"/>
  <c r="L1046" i="10"/>
  <c r="N982" i="10"/>
  <c r="M916" i="10"/>
  <c r="M2112" i="10"/>
  <c r="M2104" i="10"/>
  <c r="L969" i="10"/>
  <c r="M940" i="10"/>
  <c r="M968" i="10"/>
  <c r="L922" i="10"/>
  <c r="M947" i="10"/>
  <c r="M982" i="10"/>
  <c r="L978" i="10"/>
  <c r="N943" i="10"/>
  <c r="L947" i="10"/>
  <c r="N2105" i="10"/>
  <c r="M1100" i="10"/>
  <c r="L1095" i="10"/>
  <c r="M973" i="10"/>
  <c r="N981" i="10"/>
  <c r="M1201" i="10"/>
  <c r="L935" i="10"/>
  <c r="N1150" i="10"/>
  <c r="N949" i="10"/>
  <c r="N933" i="10"/>
  <c r="N948" i="10"/>
  <c r="M967" i="10"/>
  <c r="L921" i="10"/>
  <c r="M981" i="10"/>
  <c r="N2104" i="10"/>
  <c r="L1201" i="10"/>
  <c r="L1090" i="10"/>
  <c r="N930" i="10"/>
  <c r="L1058" i="10"/>
  <c r="N1046" i="10"/>
  <c r="M972" i="10"/>
  <c r="M961" i="10"/>
  <c r="N980" i="10"/>
  <c r="L2115" i="10"/>
  <c r="M2113" i="10"/>
  <c r="M2105" i="10"/>
  <c r="L933" i="10"/>
  <c r="M966" i="10"/>
  <c r="M980" i="10"/>
  <c r="L927" i="10"/>
  <c r="L1098" i="10"/>
  <c r="M927" i="10"/>
  <c r="L1089" i="10"/>
  <c r="N929" i="10"/>
  <c r="L1057" i="10"/>
  <c r="M960" i="10"/>
  <c r="N979" i="10"/>
  <c r="L2114" i="10"/>
  <c r="M1039" i="10"/>
  <c r="N1100" i="10"/>
  <c r="N932" i="10"/>
  <c r="M1095" i="10"/>
  <c r="L932" i="10"/>
  <c r="M979" i="10"/>
  <c r="N1090" i="10"/>
  <c r="L1088" i="10"/>
  <c r="L1056" i="10"/>
  <c r="L977" i="10"/>
  <c r="M959" i="10"/>
  <c r="N978" i="10"/>
  <c r="L2113" i="10"/>
  <c r="M1038" i="10"/>
  <c r="M2106" i="10"/>
  <c r="M945" i="10"/>
  <c r="N947" i="10"/>
  <c r="L920" i="10"/>
  <c r="N931" i="10"/>
  <c r="M944" i="10"/>
  <c r="N1098" i="10"/>
  <c r="L919" i="10"/>
  <c r="M1097" i="10"/>
  <c r="L926" i="10"/>
  <c r="M926" i="10"/>
  <c r="N961" i="10"/>
  <c r="N928" i="10"/>
  <c r="M971" i="10"/>
  <c r="M943" i="10"/>
  <c r="L931" i="10"/>
  <c r="L1096" i="10"/>
  <c r="M1055" i="10"/>
  <c r="L918" i="10"/>
  <c r="M978" i="10"/>
  <c r="L925" i="10"/>
  <c r="N971" i="10"/>
  <c r="M925" i="10"/>
  <c r="N1089" i="10"/>
  <c r="N960" i="10"/>
  <c r="M970" i="10"/>
  <c r="L976" i="10"/>
  <c r="L2112" i="10"/>
  <c r="M1037" i="10"/>
  <c r="M2115" i="10"/>
  <c r="L1093" i="10"/>
  <c r="L1199" i="10"/>
  <c r="L917" i="10"/>
  <c r="M1199" i="10"/>
  <c r="N970" i="10"/>
  <c r="N1088" i="10"/>
  <c r="N959" i="10"/>
  <c r="M930" i="10"/>
  <c r="L961" i="10"/>
  <c r="L1097" i="10"/>
  <c r="M969" i="10"/>
  <c r="L975" i="10"/>
  <c r="N974" i="10"/>
  <c r="N1199" i="10"/>
  <c r="L2111" i="10"/>
  <c r="N968" i="10"/>
  <c r="L936" i="10"/>
  <c r="N924" i="10"/>
  <c r="N942" i="10"/>
  <c r="N977" i="10"/>
  <c r="L953" i="10"/>
  <c r="L916" i="10"/>
  <c r="M1046" i="10"/>
  <c r="M1150" i="10"/>
  <c r="N969" i="10"/>
  <c r="N2115" i="10"/>
  <c r="M929" i="10"/>
  <c r="L960" i="10"/>
  <c r="N973" i="10"/>
  <c r="L2110" i="10"/>
  <c r="N923" i="10"/>
  <c r="N941" i="10"/>
  <c r="N976" i="10"/>
  <c r="L952" i="10"/>
  <c r="L1094" i="10"/>
  <c r="N2114" i="10"/>
  <c r="M1058" i="10"/>
  <c r="M928" i="10"/>
  <c r="L959" i="10"/>
  <c r="L968" i="10"/>
  <c r="N1058" i="10"/>
  <c r="N972" i="10"/>
  <c r="M924" i="10"/>
  <c r="L2109" i="10"/>
  <c r="N967" i="10"/>
  <c r="L934" i="10"/>
  <c r="N922" i="10"/>
  <c r="N940" i="10"/>
  <c r="N975" i="10"/>
  <c r="L951" i="10"/>
  <c r="L942" i="10"/>
  <c r="L986" i="10"/>
  <c r="M933" i="10"/>
  <c r="N2113" i="10"/>
  <c r="M1094" i="10"/>
  <c r="M1057" i="10"/>
  <c r="L967" i="10"/>
  <c r="N1057" i="10"/>
  <c r="N1095" i="10"/>
  <c r="M923" i="10"/>
  <c r="L2108" i="10"/>
  <c r="M2111" i="10"/>
  <c r="N921" i="10"/>
  <c r="N1201" i="10"/>
  <c r="L941" i="10"/>
  <c r="L985" i="10"/>
  <c r="M932" i="10"/>
  <c r="M1098" i="10"/>
  <c r="N2112" i="10"/>
  <c r="M965" i="10"/>
  <c r="M1056" i="10"/>
  <c r="N927" i="10"/>
  <c r="M977" i="10"/>
  <c r="L966" i="10"/>
  <c r="N1056" i="10"/>
  <c r="M922" i="10"/>
  <c r="L2107" i="10"/>
  <c r="L945" i="10"/>
  <c r="M936" i="10"/>
  <c r="N965" i="10"/>
  <c r="L940" i="10"/>
  <c r="L984" i="10"/>
  <c r="M931" i="10"/>
  <c r="N1055" i="10"/>
  <c r="N2111" i="10"/>
  <c r="M964" i="10"/>
  <c r="N926" i="10"/>
  <c r="M976" i="10"/>
  <c r="N1093" i="10"/>
  <c r="M1096" i="10"/>
  <c r="M921" i="10"/>
  <c r="L2106" i="10"/>
  <c r="L974" i="10"/>
  <c r="L930" i="10"/>
  <c r="L973" i="10"/>
  <c r="M935" i="10"/>
  <c r="L1100" i="10"/>
  <c r="N2110" i="10"/>
  <c r="M963" i="10"/>
  <c r="M1090" i="10"/>
  <c r="N925" i="10"/>
  <c r="M975" i="10"/>
  <c r="M953" i="10"/>
  <c r="L965" i="10"/>
  <c r="N1039" i="10"/>
  <c r="N986" i="10"/>
  <c r="M920" i="10"/>
  <c r="L2105" i="10"/>
  <c r="L943" i="10"/>
  <c r="M934" i="10"/>
  <c r="N963" i="10"/>
  <c r="M986" i="10"/>
  <c r="N2109" i="10"/>
  <c r="M1089" i="10"/>
  <c r="M952" i="10"/>
  <c r="L964" i="10"/>
  <c r="N1038" i="10"/>
  <c r="N985" i="10"/>
  <c r="M919" i="10"/>
  <c r="L2104" i="10"/>
  <c r="H205" i="26"/>
  <c r="G429" i="26"/>
  <c r="G289" i="26"/>
  <c r="H96" i="26"/>
  <c r="G43" i="26"/>
  <c r="I205" i="26"/>
  <c r="I676" i="26"/>
  <c r="I620" i="26"/>
  <c r="G575" i="26"/>
  <c r="H374" i="26"/>
  <c r="H482" i="26"/>
  <c r="G205" i="26"/>
  <c r="I122" i="26"/>
  <c r="I18" i="26"/>
  <c r="I704" i="26"/>
  <c r="H788" i="26"/>
  <c r="G648" i="26"/>
  <c r="G844" i="26"/>
  <c r="I96" i="26"/>
  <c r="G122" i="26"/>
  <c r="I482" i="26"/>
  <c r="G508" i="26"/>
  <c r="H18" i="26"/>
  <c r="I788" i="26"/>
  <c r="H575" i="26"/>
  <c r="I459" i="26"/>
  <c r="G261" i="26"/>
  <c r="H401" i="26"/>
  <c r="H535" i="26"/>
  <c r="G871" i="26"/>
  <c r="I429" i="26"/>
  <c r="G535" i="26"/>
  <c r="H817" i="26"/>
  <c r="I575" i="26"/>
  <c r="G817" i="26"/>
  <c r="I508" i="26"/>
  <c r="H289" i="26"/>
  <c r="I732" i="26"/>
  <c r="H704" i="26"/>
  <c r="H648" i="26"/>
  <c r="I535" i="26"/>
  <c r="G732" i="26"/>
  <c r="G459" i="26"/>
  <c r="H233" i="26"/>
  <c r="I71" i="26"/>
  <c r="G592" i="26"/>
  <c r="G761" i="26"/>
  <c r="H761" i="26"/>
  <c r="G374" i="26"/>
  <c r="I43" i="26"/>
  <c r="G150" i="26"/>
  <c r="H177" i="26"/>
  <c r="I871" i="26"/>
  <c r="H429" i="26"/>
  <c r="G71" i="26"/>
  <c r="G676" i="26"/>
  <c r="H844" i="26"/>
  <c r="H871" i="26"/>
  <c r="G345" i="26"/>
  <c r="H345" i="26"/>
  <c r="H122" i="26"/>
  <c r="G620" i="26"/>
  <c r="I374" i="26"/>
  <c r="I177" i="26"/>
  <c r="G704" i="26"/>
  <c r="H261" i="26"/>
  <c r="G317" i="26"/>
  <c r="I761" i="26"/>
  <c r="G18" i="26"/>
  <c r="H508" i="26"/>
  <c r="H459" i="26"/>
  <c r="I261" i="26"/>
  <c r="H620" i="26"/>
  <c r="I648" i="26"/>
  <c r="I817" i="26"/>
  <c r="H732" i="26"/>
  <c r="H43" i="26"/>
  <c r="G177" i="26"/>
  <c r="I289" i="26"/>
  <c r="I233" i="26"/>
  <c r="G96" i="26"/>
  <c r="I401" i="26"/>
  <c r="I317" i="26"/>
  <c r="G482" i="26"/>
  <c r="I592" i="26"/>
  <c r="H676" i="26"/>
  <c r="G788" i="26"/>
  <c r="H150" i="26"/>
  <c r="G233" i="26"/>
  <c r="I150" i="26"/>
  <c r="G401" i="26"/>
  <c r="I844" i="26"/>
  <c r="H71" i="26"/>
  <c r="H592" i="26"/>
  <c r="I345" i="26"/>
  <c r="H317" i="26"/>
  <c r="L1072" i="10" a="1"/>
  <c r="M2207" i="10" a="1"/>
  <c r="M1040" i="10" a="1"/>
  <c r="L1086" i="10" a="1"/>
  <c r="N2208" i="10" a="1"/>
  <c r="M1067" i="10" a="1"/>
  <c r="N1081" i="10" a="1"/>
  <c r="L1017" i="10" a="1"/>
  <c r="M1157" i="10" a="1"/>
  <c r="M1025" i="10" a="1"/>
  <c r="N1075" i="10" a="1"/>
  <c r="N1076" i="10" a="1"/>
  <c r="N1041" i="10" a="1"/>
  <c r="L1073" i="10" a="1"/>
  <c r="M1188" i="10" a="1"/>
  <c r="N1016" i="10" a="1"/>
  <c r="L1155" i="10" a="1"/>
  <c r="M1016" i="10" a="1"/>
  <c r="M2208" i="10" a="1"/>
  <c r="M1041" i="10" a="1"/>
  <c r="N2209" i="10" a="1"/>
  <c r="N1198" i="10" a="1"/>
  <c r="M1068" i="10" a="1"/>
  <c r="N1028" i="10" a="1"/>
  <c r="M1155" i="10" a="1"/>
  <c r="N1061" i="10" a="1"/>
  <c r="N1072" i="10" a="1"/>
  <c r="M1031" i="10" a="1"/>
  <c r="N1077" i="10" a="1"/>
  <c r="L1068" i="10" a="1"/>
  <c r="L1077" i="10" a="1"/>
  <c r="M1076" i="10" a="1"/>
  <c r="L1074" i="10" a="1"/>
  <c r="N1194" i="10" a="1"/>
  <c r="M1189" i="10" a="1"/>
  <c r="N1017" i="10" a="1"/>
  <c r="M1017" i="10" a="1"/>
  <c r="M2209" i="10" a="1"/>
  <c r="M1042" i="10" a="1"/>
  <c r="N1043" i="10" a="1"/>
  <c r="N2210" i="10" a="1"/>
  <c r="N1029" i="10" a="1"/>
  <c r="N1083" i="10" a="1"/>
  <c r="M1026" i="10" a="1"/>
  <c r="L1197" i="10" a="1"/>
  <c r="N1073" i="10" a="1"/>
  <c r="L1066" i="10" a="1"/>
  <c r="L1067" i="10" a="1"/>
  <c r="M1193" i="10" a="1"/>
  <c r="M1250" i="10" a="1"/>
  <c r="N1040" i="10" a="1"/>
  <c r="M1190" i="10" a="1"/>
  <c r="N1018" i="10" a="1"/>
  <c r="N1034" i="10" a="1"/>
  <c r="M1018" i="10" a="1"/>
  <c r="M2210" i="10" a="1"/>
  <c r="N1044" i="10" a="1"/>
  <c r="N2211" i="10" a="1"/>
  <c r="M1197" i="10" a="1"/>
  <c r="N1031" i="10" a="1"/>
  <c r="N1030" i="10" a="1"/>
  <c r="N1084" i="10" a="1"/>
  <c r="M1078" i="10" a="1"/>
  <c r="M1027" i="10" a="1"/>
  <c r="L1020" i="10" a="1"/>
  <c r="N1195" i="10" a="1"/>
  <c r="N1074" i="10" a="1"/>
  <c r="L1051" i="10" a="1"/>
  <c r="N1188" i="10" a="1"/>
  <c r="L1040" i="10" a="1"/>
  <c r="M1077" i="10" a="1"/>
  <c r="M1034" i="10" a="1"/>
  <c r="L2204" i="10" a="1"/>
  <c r="N1019" i="10" a="1"/>
  <c r="N1035" i="10" a="1"/>
  <c r="M1019" i="10" a="1"/>
  <c r="M2211" i="10" a="1"/>
  <c r="M1047" i="10" a="1"/>
  <c r="N1045" i="10" a="1"/>
  <c r="N2212" i="10" a="1"/>
  <c r="N1032" i="10" a="1"/>
  <c r="N1085" i="10" a="1"/>
  <c r="M1079" i="10" a="1"/>
  <c r="L1021" i="10" a="1"/>
  <c r="N1301" i="10" a="1"/>
  <c r="M1035" i="10" a="1"/>
  <c r="L2205" i="10" a="1"/>
  <c r="M1051" i="10" a="1"/>
  <c r="N1020" i="10" a="1"/>
  <c r="N1036" i="10" a="1"/>
  <c r="M1020" i="10" a="1"/>
  <c r="M2212" i="10" a="1"/>
  <c r="M1048" i="10" a="1"/>
  <c r="N2213" i="10" a="1"/>
  <c r="M1195" i="10" a="1"/>
  <c r="N1033" i="10" a="1"/>
  <c r="L1156" i="10" a="1"/>
  <c r="N1086" i="10" a="1"/>
  <c r="M1080" i="10" a="1"/>
  <c r="M1137" i="10" a="1"/>
  <c r="M1069" i="10" a="1"/>
  <c r="L1022" i="10" a="1"/>
  <c r="N1025" i="10" a="1"/>
  <c r="L1041" i="10" a="1"/>
  <c r="M1036" i="10" a="1"/>
  <c r="L2206" i="10" a="1"/>
  <c r="M1052" i="10" a="1"/>
  <c r="N1021" i="10" a="1"/>
  <c r="M1021" i="10" a="1"/>
  <c r="M2213" i="10" a="1"/>
  <c r="M1049" i="10" a="1"/>
  <c r="L1047" i="10" a="1"/>
  <c r="N2214" i="10" a="1"/>
  <c r="L1157" i="10" a="1"/>
  <c r="M1081" i="10" a="1"/>
  <c r="M1138" i="10" a="1"/>
  <c r="M1070" i="10" a="1"/>
  <c r="L1023" i="10" a="1"/>
  <c r="M1198" i="10" a="1"/>
  <c r="N1067" i="10" a="1"/>
  <c r="L1052" i="10" a="1"/>
  <c r="N1156" i="10" a="1"/>
  <c r="M1196" i="10" a="1"/>
  <c r="L1042" i="10" a="1"/>
  <c r="L2207" i="10" a="1"/>
  <c r="M1053" i="10" a="1"/>
  <c r="N1022" i="10" a="1"/>
  <c r="L1137" i="10" a="1"/>
  <c r="M1022" i="10" a="1"/>
  <c r="M2214" i="10" a="1"/>
  <c r="L1048" i="10" a="1"/>
  <c r="N2215" i="10" a="1"/>
  <c r="N1047" i="10" a="1"/>
  <c r="L1193" i="10" a="1"/>
  <c r="L1158" i="10" a="1"/>
  <c r="M1043" i="10" a="1"/>
  <c r="M1082" i="10" a="1"/>
  <c r="M1139" i="10" a="1"/>
  <c r="M1071" i="10" a="1"/>
  <c r="L1024" i="10" a="1"/>
  <c r="N1068" i="10" a="1"/>
  <c r="L1053" i="10" a="1"/>
  <c r="M1086" i="10" a="1"/>
  <c r="L1036" i="10" a="1"/>
  <c r="L1059" i="10" a="1"/>
  <c r="M1063" i="10" a="1"/>
  <c r="L1028" i="10" a="1"/>
  <c r="L2208" i="10" a="1"/>
  <c r="N1023" i="10" a="1"/>
  <c r="L1138" i="10" a="1"/>
  <c r="M1023" i="10" a="1"/>
  <c r="M2215" i="10" a="1"/>
  <c r="L1078" i="10" a="1"/>
  <c r="L1049" i="10" a="1"/>
  <c r="L1301" i="10" a="1"/>
  <c r="N1048" i="10" a="1"/>
  <c r="M1044" i="10" a="1"/>
  <c r="M1083" i="10" a="1"/>
  <c r="N1157" i="10" a="1"/>
  <c r="N1026" i="10" a="1"/>
  <c r="L1299" i="10" a="1"/>
  <c r="M1045" i="10" a="1"/>
  <c r="L1194" i="10" a="1"/>
  <c r="M1146" i="10" a="1"/>
  <c r="M1028" i="10" a="1"/>
  <c r="N1193" i="10" a="1"/>
  <c r="N1027" i="10" a="1"/>
  <c r="M1085" i="10" a="1"/>
  <c r="L1035" i="10" a="1"/>
  <c r="N1146" i="10" a="1"/>
  <c r="M1064" i="10" a="1"/>
  <c r="L1029" i="10" a="1"/>
  <c r="L2209" i="10" a="1"/>
  <c r="L1063" i="10" a="1"/>
  <c r="N1024" i="10" a="1"/>
  <c r="L1139" i="10" a="1"/>
  <c r="M1024" i="10" a="1"/>
  <c r="L1079" i="10" a="1"/>
  <c r="N1049" i="10" a="1"/>
  <c r="M1059" i="10" a="1"/>
  <c r="M1084" i="10" a="1"/>
  <c r="L1075" i="10" a="1"/>
  <c r="L1034" i="10" a="1"/>
  <c r="N1158" i="10" a="1"/>
  <c r="M1029" i="10" a="1"/>
  <c r="M1065" i="10" a="1"/>
  <c r="L1030" i="10" a="1"/>
  <c r="L2210" i="10" a="1"/>
  <c r="L1064" i="10" a="1"/>
  <c r="N1197" i="10" a="1"/>
  <c r="N1250" i="10" a="1"/>
  <c r="L1080" i="10" a="1"/>
  <c r="M1301" i="10" a="1"/>
  <c r="L1198" i="10" a="1"/>
  <c r="M1060" i="10" a="1"/>
  <c r="L1076" i="10" a="1"/>
  <c r="M1061" i="10" a="1"/>
  <c r="M1030" i="10" a="1"/>
  <c r="L2211" i="10" a="1"/>
  <c r="L1065" i="10" a="1"/>
  <c r="N1051" i="10" a="1"/>
  <c r="N1200" i="10" a="1"/>
  <c r="L1081" i="10" a="1"/>
  <c r="M1299" i="10" a="1"/>
  <c r="L1043" i="10" a="1"/>
  <c r="N1063" i="10" a="1"/>
  <c r="L2212" i="10" a="1"/>
  <c r="M1200" i="10" a="1"/>
  <c r="N1052" i="10" a="1"/>
  <c r="L1069" i="10" a="1"/>
  <c r="L1082" i="10" a="1"/>
  <c r="N2204" i="10" a="1"/>
  <c r="L1032" i="10" a="1"/>
  <c r="N1189" i="10" a="1"/>
  <c r="N1299" i="10" a="1"/>
  <c r="L1200" i="10" a="1"/>
  <c r="L1044" i="10" a="1"/>
  <c r="N1064" i="10" a="1"/>
  <c r="L2213" i="10" a="1"/>
  <c r="N1137" i="10" a="1"/>
  <c r="N1053" i="10" a="1"/>
  <c r="M2204" i="10" a="1"/>
  <c r="L1070" i="10" a="1"/>
  <c r="L1083" i="10" a="1"/>
  <c r="N2205" i="10" a="1"/>
  <c r="M1072" i="10" a="1"/>
  <c r="L1250" i="10" a="1"/>
  <c r="L1188" i="10" a="1"/>
  <c r="N1078" i="10" a="1"/>
  <c r="L1033" i="10" a="1"/>
  <c r="L1025" i="10" a="1"/>
  <c r="N1190" i="10" a="1"/>
  <c r="N1069" i="10" a="1"/>
  <c r="L1045" i="10" a="1"/>
  <c r="N1065" i="10" a="1"/>
  <c r="L2214" i="10" a="1"/>
  <c r="N1138" i="10" a="1"/>
  <c r="L1195" i="10" a="1"/>
  <c r="M2205" i="10" a="1"/>
  <c r="L1071" i="10" a="1"/>
  <c r="L1084" i="10" a="1"/>
  <c r="N2206" i="10" a="1"/>
  <c r="M1073" i="10" a="1"/>
  <c r="L1189" i="10" a="1"/>
  <c r="N1079" i="10" a="1"/>
  <c r="L1026" i="10" a="1"/>
  <c r="N1070" i="10" a="1"/>
  <c r="L1060" i="10" a="1"/>
  <c r="N1196" i="10" a="1"/>
  <c r="L2215" i="10" a="1"/>
  <c r="N1139" i="10" a="1"/>
  <c r="L1146" i="10" a="1"/>
  <c r="M2206" i="10" a="1"/>
  <c r="L1085" i="10" a="1"/>
  <c r="N2207" i="10" a="1"/>
  <c r="M1074" i="10" a="1"/>
  <c r="M1066" i="10" a="1"/>
  <c r="L1190" i="10" a="1"/>
  <c r="N1080" i="10" a="1"/>
  <c r="L1196" i="10" a="1"/>
  <c r="L1027" i="10" a="1"/>
  <c r="N1059" i="10" a="1"/>
  <c r="L1016" i="10" a="1"/>
  <c r="N1071" i="10" a="1"/>
  <c r="L1061" i="10" a="1"/>
  <c r="N1042" i="10" a="1"/>
  <c r="M1156" i="10" a="1"/>
  <c r="N1155" i="10" a="1"/>
  <c r="N1060" i="10" a="1"/>
  <c r="M1194" i="10" a="1"/>
  <c r="N1082" i="10" a="1"/>
  <c r="L1018" i="10" a="1"/>
  <c r="M1158" i="10" a="1"/>
  <c r="L1019" i="10" a="1"/>
  <c r="M1032" i="10" a="1"/>
  <c r="M1033" i="10" a="1"/>
  <c r="N1066" i="10" a="1"/>
  <c r="L1031" i="10" a="1"/>
  <c r="M1075" i="10" a="1"/>
  <c r="M1075" i="10" l="1"/>
  <c r="L1031" i="10"/>
  <c r="N1066" i="10"/>
  <c r="M1033" i="10"/>
  <c r="M1032" i="10"/>
  <c r="L1019" i="10"/>
  <c r="M1158" i="10"/>
  <c r="L1018" i="10"/>
  <c r="N1082" i="10"/>
  <c r="M1194" i="10"/>
  <c r="N1060" i="10"/>
  <c r="N1155" i="10"/>
  <c r="M1156" i="10"/>
  <c r="N1042" i="10"/>
  <c r="L1061" i="10"/>
  <c r="N1071" i="10"/>
  <c r="L1016" i="10"/>
  <c r="N1059" i="10"/>
  <c r="L1027" i="10"/>
  <c r="L1196" i="10"/>
  <c r="N1080" i="10"/>
  <c r="L1190" i="10"/>
  <c r="M1066" i="10"/>
  <c r="M1074" i="10"/>
  <c r="N2207" i="10"/>
  <c r="L1085" i="10"/>
  <c r="M2206" i="10"/>
  <c r="L1146" i="10"/>
  <c r="N1139" i="10"/>
  <c r="L2215" i="10"/>
  <c r="N1196" i="10"/>
  <c r="L1060" i="10"/>
  <c r="N1070" i="10"/>
  <c r="L1026" i="10"/>
  <c r="N1079" i="10"/>
  <c r="L1189" i="10"/>
  <c r="M1073" i="10"/>
  <c r="N2206" i="10"/>
  <c r="L1084" i="10"/>
  <c r="L1071" i="10"/>
  <c r="M2205" i="10"/>
  <c r="L1195" i="10"/>
  <c r="N1138" i="10"/>
  <c r="L2214" i="10"/>
  <c r="N1065" i="10"/>
  <c r="L1045" i="10"/>
  <c r="N1069" i="10"/>
  <c r="N1190" i="10"/>
  <c r="L1025" i="10"/>
  <c r="L1033" i="10"/>
  <c r="N1078" i="10"/>
  <c r="L1188" i="10"/>
  <c r="L1250" i="10"/>
  <c r="M1072" i="10"/>
  <c r="N2205" i="10"/>
  <c r="L1083" i="10"/>
  <c r="L1070" i="10"/>
  <c r="M2204" i="10"/>
  <c r="N1053" i="10"/>
  <c r="N1137" i="10"/>
  <c r="L2213" i="10"/>
  <c r="N1064" i="10"/>
  <c r="L1044" i="10"/>
  <c r="L1200" i="10"/>
  <c r="N1299" i="10"/>
  <c r="N1189" i="10"/>
  <c r="L1032" i="10"/>
  <c r="N2204" i="10"/>
  <c r="L1082" i="10"/>
  <c r="L1069" i="10"/>
  <c r="N1052" i="10"/>
  <c r="M1200" i="10"/>
  <c r="L2212" i="10"/>
  <c r="N1063" i="10"/>
  <c r="L1043" i="10"/>
  <c r="M1299" i="10"/>
  <c r="L1081" i="10"/>
  <c r="N1200" i="10"/>
  <c r="N1051" i="10"/>
  <c r="L1065" i="10"/>
  <c r="L2211" i="10"/>
  <c r="M1030" i="10"/>
  <c r="M1061" i="10"/>
  <c r="L1076" i="10"/>
  <c r="M1060" i="10"/>
  <c r="L1198" i="10"/>
  <c r="M1301" i="10"/>
  <c r="L1080" i="10"/>
  <c r="N1250" i="10"/>
  <c r="N1197" i="10"/>
  <c r="L1064" i="10"/>
  <c r="L2210" i="10"/>
  <c r="L1030" i="10"/>
  <c r="M1065" i="10"/>
  <c r="M1029" i="10"/>
  <c r="N1158" i="10"/>
  <c r="L1034" i="10"/>
  <c r="L1075" i="10"/>
  <c r="M1084" i="10"/>
  <c r="M1059" i="10"/>
  <c r="N1049" i="10"/>
  <c r="L1079" i="10"/>
  <c r="M1024" i="10"/>
  <c r="L1139" i="10"/>
  <c r="N1024" i="10"/>
  <c r="L1063" i="10"/>
  <c r="L2209" i="10"/>
  <c r="L1029" i="10"/>
  <c r="M1064" i="10"/>
  <c r="N1146" i="10"/>
  <c r="L1035" i="10"/>
  <c r="M1085" i="10"/>
  <c r="N1027" i="10"/>
  <c r="N1193" i="10"/>
  <c r="M1028" i="10"/>
  <c r="M1146" i="10"/>
  <c r="L1194" i="10"/>
  <c r="M1045" i="10"/>
  <c r="L1299" i="10"/>
  <c r="N1026" i="10"/>
  <c r="N1157" i="10"/>
  <c r="M1083" i="10"/>
  <c r="M1044" i="10"/>
  <c r="N1048" i="10"/>
  <c r="L1301" i="10"/>
  <c r="L1049" i="10"/>
  <c r="L1078" i="10"/>
  <c r="M2215" i="10"/>
  <c r="M1023" i="10"/>
  <c r="L1138" i="10"/>
  <c r="N1023" i="10"/>
  <c r="L2208" i="10"/>
  <c r="L1028" i="10"/>
  <c r="M1063" i="10"/>
  <c r="L1059" i="10"/>
  <c r="L1036" i="10"/>
  <c r="M1086" i="10"/>
  <c r="L1053" i="10"/>
  <c r="N1068" i="10"/>
  <c r="L1024" i="10"/>
  <c r="M1071" i="10"/>
  <c r="M1139" i="10"/>
  <c r="M1082" i="10"/>
  <c r="M1043" i="10"/>
  <c r="L1158" i="10"/>
  <c r="L1193" i="10"/>
  <c r="N1047" i="10"/>
  <c r="N2215" i="10"/>
  <c r="L1048" i="10"/>
  <c r="M2214" i="10"/>
  <c r="M1022" i="10"/>
  <c r="L1137" i="10"/>
  <c r="N1022" i="10"/>
  <c r="M1053" i="10"/>
  <c r="L2207" i="10"/>
  <c r="L1042" i="10"/>
  <c r="M1196" i="10"/>
  <c r="N1156" i="10"/>
  <c r="L1052" i="10"/>
  <c r="N1067" i="10"/>
  <c r="M1198" i="10"/>
  <c r="L1023" i="10"/>
  <c r="M1070" i="10"/>
  <c r="M1138" i="10"/>
  <c r="M1081" i="10"/>
  <c r="L1157" i="10"/>
  <c r="N2214" i="10"/>
  <c r="L1047" i="10"/>
  <c r="M1049" i="10"/>
  <c r="M2213" i="10"/>
  <c r="M1021" i="10"/>
  <c r="N1021" i="10"/>
  <c r="M1052" i="10"/>
  <c r="L2206" i="10"/>
  <c r="M1036" i="10"/>
  <c r="L1041" i="10"/>
  <c r="N1025" i="10"/>
  <c r="L1022" i="10"/>
  <c r="M1069" i="10"/>
  <c r="M1137" i="10"/>
  <c r="M1080" i="10"/>
  <c r="N1086" i="10"/>
  <c r="L1156" i="10"/>
  <c r="N1033" i="10"/>
  <c r="M1195" i="10"/>
  <c r="N2213" i="10"/>
  <c r="M1048" i="10"/>
  <c r="M2212" i="10"/>
  <c r="M1020" i="10"/>
  <c r="N1036" i="10"/>
  <c r="N1020" i="10"/>
  <c r="M1051" i="10"/>
  <c r="L2205" i="10"/>
  <c r="M1035" i="10"/>
  <c r="N1301" i="10"/>
  <c r="L1021" i="10"/>
  <c r="M1079" i="10"/>
  <c r="N1085" i="10"/>
  <c r="N1032" i="10"/>
  <c r="N2212" i="10"/>
  <c r="N1045" i="10"/>
  <c r="M1047" i="10"/>
  <c r="M2211" i="10"/>
  <c r="M1019" i="10"/>
  <c r="N1035" i="10"/>
  <c r="N1019" i="10"/>
  <c r="L2204" i="10"/>
  <c r="M1034" i="10"/>
  <c r="M1077" i="10"/>
  <c r="L1040" i="10"/>
  <c r="N1188" i="10"/>
  <c r="L1051" i="10"/>
  <c r="N1074" i="10"/>
  <c r="N1195" i="10"/>
  <c r="L1020" i="10"/>
  <c r="M1027" i="10"/>
  <c r="M1078" i="10"/>
  <c r="N1084" i="10"/>
  <c r="N1030" i="10"/>
  <c r="N1031" i="10"/>
  <c r="M1197" i="10"/>
  <c r="N2211" i="10"/>
  <c r="N1044" i="10"/>
  <c r="M2210" i="10"/>
  <c r="M1018" i="10"/>
  <c r="N1034" i="10"/>
  <c r="N1018" i="10"/>
  <c r="M1190" i="10"/>
  <c r="N1040" i="10"/>
  <c r="M1250" i="10"/>
  <c r="M1193" i="10"/>
  <c r="L1067" i="10"/>
  <c r="L1066" i="10"/>
  <c r="N1073" i="10"/>
  <c r="L1197" i="10"/>
  <c r="M1026" i="10"/>
  <c r="N1083" i="10"/>
  <c r="N1029" i="10"/>
  <c r="N2210" i="10"/>
  <c r="N1043" i="10"/>
  <c r="M1042" i="10"/>
  <c r="M2209" i="10"/>
  <c r="M1017" i="10"/>
  <c r="N1017" i="10"/>
  <c r="M1189" i="10"/>
  <c r="N1194" i="10"/>
  <c r="L1074" i="10"/>
  <c r="M1076" i="10"/>
  <c r="L1077" i="10"/>
  <c r="L1068" i="10"/>
  <c r="N1077" i="10"/>
  <c r="M1031" i="10"/>
  <c r="N1072" i="10"/>
  <c r="N1061" i="10"/>
  <c r="M1155" i="10"/>
  <c r="N1028" i="10"/>
  <c r="M1068" i="10"/>
  <c r="N1198" i="10"/>
  <c r="N2209" i="10"/>
  <c r="M1041" i="10"/>
  <c r="M2208" i="10"/>
  <c r="M1016" i="10"/>
  <c r="L1155" i="10"/>
  <c r="N1016" i="10"/>
  <c r="M1188" i="10"/>
  <c r="L1073" i="10"/>
  <c r="N1041" i="10"/>
  <c r="N1076" i="10"/>
  <c r="N1075" i="10"/>
  <c r="M1025" i="10"/>
  <c r="M1157" i="10"/>
  <c r="L1017" i="10"/>
  <c r="N1081" i="10"/>
  <c r="M1067" i="10"/>
  <c r="N2208" i="10"/>
  <c r="L1086" i="10"/>
  <c r="M1040" i="10"/>
  <c r="M2207" i="10"/>
  <c r="L1072" i="10"/>
  <c r="I346" i="26"/>
  <c r="H72" i="26"/>
  <c r="I318" i="26"/>
  <c r="H346" i="26"/>
  <c r="H845" i="26"/>
  <c r="H402" i="26"/>
  <c r="G649" i="26"/>
  <c r="G290" i="26"/>
  <c r="G19" i="26"/>
  <c r="I178" i="26"/>
  <c r="G677" i="26"/>
  <c r="H234" i="26"/>
  <c r="G509" i="26"/>
  <c r="I762" i="26"/>
  <c r="H789" i="26"/>
  <c r="I402" i="26"/>
  <c r="G178" i="26"/>
  <c r="I262" i="26"/>
  <c r="G346" i="26"/>
  <c r="I872" i="26"/>
  <c r="G375" i="26"/>
  <c r="G460" i="26"/>
  <c r="H290" i="26"/>
  <c r="H576" i="26"/>
  <c r="I123" i="26"/>
  <c r="G733" i="26"/>
  <c r="I576" i="26"/>
  <c r="G262" i="26"/>
  <c r="I705" i="26"/>
  <c r="I206" i="26"/>
  <c r="G430" i="26"/>
  <c r="H151" i="26"/>
  <c r="G789" i="26"/>
  <c r="H677" i="26"/>
  <c r="H762" i="26"/>
  <c r="I509" i="26"/>
  <c r="I789" i="26"/>
  <c r="I483" i="26"/>
  <c r="G402" i="26"/>
  <c r="H460" i="26"/>
  <c r="I375" i="26"/>
  <c r="G72" i="26"/>
  <c r="H318" i="26"/>
  <c r="G818" i="26"/>
  <c r="H818" i="26"/>
  <c r="I460" i="26"/>
  <c r="I593" i="26"/>
  <c r="G97" i="26"/>
  <c r="H44" i="26"/>
  <c r="H509" i="26"/>
  <c r="G318" i="26"/>
  <c r="G621" i="26"/>
  <c r="H178" i="26"/>
  <c r="G762" i="26"/>
  <c r="G206" i="26"/>
  <c r="H733" i="26"/>
  <c r="G872" i="26"/>
  <c r="G44" i="26"/>
  <c r="H206" i="26"/>
  <c r="I151" i="26"/>
  <c r="H430" i="26"/>
  <c r="G593" i="26"/>
  <c r="I536" i="26"/>
  <c r="G123" i="26"/>
  <c r="I818" i="26"/>
  <c r="G536" i="26"/>
  <c r="I234" i="26"/>
  <c r="H262" i="26"/>
  <c r="H123" i="26"/>
  <c r="G151" i="26"/>
  <c r="H649" i="26"/>
  <c r="H483" i="26"/>
  <c r="G483" i="26"/>
  <c r="G705" i="26"/>
  <c r="H536" i="26"/>
  <c r="G576" i="26"/>
  <c r="H97" i="26"/>
  <c r="H872" i="26"/>
  <c r="I72" i="26"/>
  <c r="H705" i="26"/>
  <c r="I97" i="26"/>
  <c r="I845" i="26"/>
  <c r="H593" i="26"/>
  <c r="G234" i="26"/>
  <c r="I430" i="26"/>
  <c r="I621" i="26"/>
  <c r="I649" i="26"/>
  <c r="H621" i="26"/>
  <c r="I290" i="26"/>
  <c r="I44" i="26"/>
  <c r="I733" i="26"/>
  <c r="H19" i="26"/>
  <c r="G845" i="26"/>
  <c r="I19" i="26"/>
  <c r="H375" i="26"/>
  <c r="I677" i="26"/>
  <c r="N1175" i="10" a="1"/>
  <c r="L1172" i="10" a="1"/>
  <c r="N1161" i="10" a="1"/>
  <c r="N1142" i="10" a="1"/>
  <c r="N1180" i="10" a="1"/>
  <c r="M1174" i="10" a="1"/>
  <c r="N1238" i="10" a="1"/>
  <c r="M1256" i="10" a="1"/>
  <c r="M1175" i="10" a="1"/>
  <c r="L1149" i="10" a="1"/>
  <c r="M1297" i="10" a="1"/>
  <c r="N1298" i="10" a="1"/>
  <c r="N1145" i="10" a="1"/>
  <c r="N1118" i="10" a="1"/>
  <c r="N1134" i="10" a="1"/>
  <c r="N1120" i="10" a="1"/>
  <c r="N1122" i="10" a="1"/>
  <c r="N1176" i="10" a="1"/>
  <c r="L1173" i="10" a="1"/>
  <c r="N1181" i="10" a="1"/>
  <c r="N1239" i="10" a="1"/>
  <c r="M1257" i="10" a="1"/>
  <c r="M1176" i="10" a="1"/>
  <c r="M1129" i="10" a="1"/>
  <c r="L1293" i="10" a="1"/>
  <c r="M1136" i="10" a="1"/>
  <c r="L2305" i="10" a="1"/>
  <c r="M1116" i="10" a="1"/>
  <c r="M1118" i="10" a="1"/>
  <c r="L2309" i="10" a="1"/>
  <c r="N1177" i="10" a="1"/>
  <c r="L1174" i="10" a="1"/>
  <c r="L1296" i="10" a="1"/>
  <c r="L1159" i="10" a="1"/>
  <c r="N1182" i="10" a="1"/>
  <c r="M2304" i="10" a="1"/>
  <c r="L1169" i="10" a="1"/>
  <c r="M1258" i="10" a="1"/>
  <c r="L1140" i="10" a="1"/>
  <c r="M1177" i="10" a="1"/>
  <c r="M1130" i="10" a="1"/>
  <c r="L1163" i="10" a="1"/>
  <c r="L1128" i="10" a="1"/>
  <c r="N1166" i="10" a="1"/>
  <c r="L2304" i="10" a="1"/>
  <c r="N1119" i="10" a="1"/>
  <c r="N1135" i="10" a="1"/>
  <c r="M1181" i="10" a="1"/>
  <c r="N1124" i="10" a="1"/>
  <c r="L1160" i="10" a="1"/>
  <c r="N1183" i="10" a="1"/>
  <c r="M2305" i="10" a="1"/>
  <c r="L1298" i="10" a="1"/>
  <c r="L1170" i="10" a="1"/>
  <c r="L1300" i="10" a="1"/>
  <c r="L1141" i="10" a="1"/>
  <c r="L1164" i="10" a="1"/>
  <c r="L1129" i="10" a="1"/>
  <c r="M1178" i="10" a="1"/>
  <c r="N1295" i="10" a="1"/>
  <c r="M1294" i="10" a="1"/>
  <c r="M1125" i="10" a="1"/>
  <c r="L1116" i="10" a="1"/>
  <c r="M1166" i="10" a="1"/>
  <c r="L1161" i="10" a="1"/>
  <c r="N1184" i="10" a="1"/>
  <c r="M2306" i="10" a="1"/>
  <c r="L1171" i="10" a="1"/>
  <c r="L1142" i="10" a="1"/>
  <c r="L1401" i="10" a="1"/>
  <c r="M1246" i="10" a="1"/>
  <c r="L1165" i="10" a="1"/>
  <c r="L1130" i="10" a="1"/>
  <c r="N1147" i="10" a="1"/>
  <c r="N1168" i="10" a="1"/>
  <c r="M1151" i="10" a="1"/>
  <c r="L2306" i="10" a="1"/>
  <c r="M1179" i="10" a="1"/>
  <c r="N1121" i="10" a="1"/>
  <c r="M1126" i="10" a="1"/>
  <c r="L1117" i="10" a="1"/>
  <c r="M1167" i="10" a="1"/>
  <c r="N1185" i="10" a="1"/>
  <c r="M2307" i="10" a="1"/>
  <c r="N2304" i="10" a="1"/>
  <c r="N1297" i="10" a="1"/>
  <c r="M1296" i="10" a="1"/>
  <c r="M1401" i="10" a="1"/>
  <c r="N1148" i="10" a="1"/>
  <c r="M1152" i="10" a="1"/>
  <c r="L2307" i="10" a="1"/>
  <c r="M1180" i="10" a="1"/>
  <c r="N1136" i="10" a="1"/>
  <c r="M1119" i="10" a="1"/>
  <c r="M1127" i="10" a="1"/>
  <c r="L1118" i="10" a="1"/>
  <c r="M1168" i="10" a="1"/>
  <c r="N1169" i="10" a="1"/>
  <c r="N1186" i="10" a="1"/>
  <c r="M2308" i="10" a="1"/>
  <c r="N2305" i="10" a="1"/>
  <c r="M1350" i="10" a="1"/>
  <c r="L1175" i="10" a="1"/>
  <c r="M1298" i="10" a="1"/>
  <c r="M1163" i="10" a="1"/>
  <c r="N1149" i="10" a="1"/>
  <c r="M1169" i="10" a="1"/>
  <c r="M1153" i="10" a="1"/>
  <c r="L2308" i="10" a="1"/>
  <c r="N1123" i="10" a="1"/>
  <c r="L1119" i="10" a="1"/>
  <c r="N1170" i="10" a="1"/>
  <c r="M2309" i="10" a="1"/>
  <c r="N2306" i="10" a="1"/>
  <c r="M1399" i="10" a="1"/>
  <c r="L1176" i="10" a="1"/>
  <c r="M1164" i="10" a="1"/>
  <c r="M1182" i="10" a="1"/>
  <c r="N1125" i="10" a="1"/>
  <c r="M1255" i="10" a="1"/>
  <c r="L1120" i="10" a="1"/>
  <c r="L1246" i="10" a="1"/>
  <c r="N1171" i="10" a="1"/>
  <c r="L1288" i="10" a="1"/>
  <c r="M2310" i="10" a="1"/>
  <c r="N2307" i="10" a="1"/>
  <c r="N1163" i="10" a="1"/>
  <c r="N1288" i="10" a="1"/>
  <c r="N1350" i="10" a="1"/>
  <c r="L1177" i="10" a="1"/>
  <c r="L1178" i="10" a="1"/>
  <c r="M1165" i="10" a="1"/>
  <c r="L1237" i="10" a="1"/>
  <c r="M1171" i="10" a="1"/>
  <c r="L1151" i="10" a="1"/>
  <c r="L2310" i="10" a="1"/>
  <c r="M1183" i="10" a="1"/>
  <c r="M1121" i="10" a="1"/>
  <c r="N1289" i="10" a="1"/>
  <c r="L1179" i="10" a="1"/>
  <c r="L1238" i="10" a="1"/>
  <c r="L1152" i="10" a="1"/>
  <c r="M1184" i="10" a="1"/>
  <c r="M1293" i="10" a="1"/>
  <c r="M1122" i="10" a="1"/>
  <c r="L1180" i="10" a="1"/>
  <c r="M1237" i="10" a="1"/>
  <c r="M1185" i="10" a="1"/>
  <c r="M1123" i="10" a="1"/>
  <c r="N1174" i="10" a="1"/>
  <c r="N1126" i="10" a="1"/>
  <c r="L1121" i="10" a="1"/>
  <c r="L1289" i="10" a="1"/>
  <c r="M2311" i="10" a="1"/>
  <c r="N2308" i="10" a="1"/>
  <c r="N1164" i="10" a="1"/>
  <c r="N1293" i="10" a="1"/>
  <c r="L2311" i="10" a="1"/>
  <c r="N1172" i="10" a="1"/>
  <c r="M1288" i="10" a="1"/>
  <c r="N1256" i="10" a="1"/>
  <c r="L1153" i="10" a="1"/>
  <c r="N1173" i="10" a="1"/>
  <c r="L1166" i="10" a="1"/>
  <c r="N1127" i="10" a="1"/>
  <c r="M1140" i="10" a="1"/>
  <c r="L1122" i="10" a="1"/>
  <c r="N1399" i="10" a="1"/>
  <c r="L1125" i="10" a="1"/>
  <c r="L1290" i="10" a="1"/>
  <c r="M2312" i="10" a="1"/>
  <c r="N2309" i="10" a="1"/>
  <c r="N1165" i="10" a="1"/>
  <c r="N1246" i="10" a="1"/>
  <c r="N1290" i="10" a="1"/>
  <c r="L1294" i="10" a="1"/>
  <c r="L1239" i="10" a="1"/>
  <c r="L2312" i="10" a="1"/>
  <c r="M1289" i="10" a="1"/>
  <c r="M1290" i="10" a="1"/>
  <c r="M1141" i="10" a="1"/>
  <c r="L1123" i="10" a="1"/>
  <c r="M1300" i="10" a="1"/>
  <c r="L1126" i="10" a="1"/>
  <c r="M2313" i="10" a="1"/>
  <c r="N2310" i="10" a="1"/>
  <c r="N1300" i="10" a="1"/>
  <c r="L1181" i="10" a="1"/>
  <c r="N1257" i="10" a="1"/>
  <c r="M1238" i="10" a="1"/>
  <c r="L2313" i="10" a="1"/>
  <c r="M1186" i="10" a="1"/>
  <c r="M1124" i="10" a="1"/>
  <c r="M1131" i="10" a="1"/>
  <c r="M1142" i="10" a="1"/>
  <c r="L1124" i="10" a="1"/>
  <c r="L1127" i="10" a="1"/>
  <c r="L1350" i="10" a="1"/>
  <c r="M2314" i="10" a="1"/>
  <c r="N2311" i="10" a="1"/>
  <c r="L1143" i="10" a="1"/>
  <c r="L1131" i="10" a="1"/>
  <c r="L1134" i="10" a="1"/>
  <c r="M1159" i="10" a="1"/>
  <c r="L1182" i="10" a="1"/>
  <c r="N1258" i="10" a="1"/>
  <c r="N1401" i="10" a="1"/>
  <c r="M1239" i="10" a="1"/>
  <c r="L1297" i="10" a="1"/>
  <c r="L2314" i="10" a="1"/>
  <c r="L1167" i="10" a="1"/>
  <c r="M1120" i="10" a="1"/>
  <c r="M1132" i="10" a="1"/>
  <c r="L1295" i="10" a="1"/>
  <c r="M2315" i="10" a="1"/>
  <c r="N2312" i="10" a="1"/>
  <c r="L1144" i="10" a="1"/>
  <c r="L1132" i="10" a="1"/>
  <c r="L1135" i="10" a="1"/>
  <c r="M1160" i="10" a="1"/>
  <c r="L1183" i="10" a="1"/>
  <c r="L2315" i="10" a="1"/>
  <c r="N1131" i="10" a="1"/>
  <c r="L1168" i="10" a="1"/>
  <c r="N1128" i="10" a="1"/>
  <c r="L1255" i="10" a="1"/>
  <c r="N1296" i="10" a="1"/>
  <c r="N1255" i="10" a="1"/>
  <c r="M1133" i="10" a="1"/>
  <c r="N1159" i="10" a="1"/>
  <c r="N1140" i="10" a="1"/>
  <c r="N1178" i="10" a="1"/>
  <c r="M1172" i="10" a="1"/>
  <c r="N2313" i="10" a="1"/>
  <c r="L1145" i="10" a="1"/>
  <c r="N1151" i="10" a="1"/>
  <c r="L1133" i="10" a="1"/>
  <c r="L1136" i="10" a="1"/>
  <c r="M1161" i="10" a="1"/>
  <c r="L1184" i="10" a="1"/>
  <c r="M1143" i="10" a="1"/>
  <c r="L1147" i="10" a="1"/>
  <c r="L1256" i="10" a="1"/>
  <c r="M1147" i="10" a="1"/>
  <c r="N1132" i="10" a="1"/>
  <c r="N1129" i="10" a="1"/>
  <c r="N1160" i="10" a="1"/>
  <c r="N1141" i="10" a="1"/>
  <c r="N1179" i="10" a="1"/>
  <c r="M1173" i="10" a="1"/>
  <c r="N1237" i="10" a="1"/>
  <c r="N2314" i="10" a="1"/>
  <c r="N1152" i="10" a="1"/>
  <c r="L1399" i="10" a="1"/>
  <c r="L1185" i="10" a="1"/>
  <c r="M1144" i="10" a="1"/>
  <c r="L1148" i="10" a="1"/>
  <c r="L1257" i="10" a="1"/>
  <c r="M1148" i="10" a="1"/>
  <c r="M1134" i="10" a="1"/>
  <c r="N1133" i="10" a="1"/>
  <c r="N1143" i="10" a="1"/>
  <c r="N1130" i="10" a="1"/>
  <c r="N1116" i="10" a="1"/>
  <c r="N2315" i="10" a="1"/>
  <c r="N1153" i="10" a="1"/>
  <c r="M1128" i="10" a="1"/>
  <c r="L1186" i="10" a="1"/>
  <c r="M1145" i="10" a="1"/>
  <c r="L1258" i="10" a="1"/>
  <c r="M1149" i="10" a="1"/>
  <c r="M1135" i="10" a="1"/>
  <c r="N1144" i="10" a="1"/>
  <c r="N1117" i="10" a="1"/>
  <c r="M1295" i="10" a="1"/>
  <c r="N1167" i="10" a="1"/>
  <c r="N1294" i="10" a="1"/>
  <c r="M1117" i="10" a="1"/>
  <c r="M1170" i="10" a="1"/>
  <c r="M1170" i="10" l="1"/>
  <c r="M1117" i="10"/>
  <c r="N1294" i="10"/>
  <c r="N1167" i="10"/>
  <c r="M1295" i="10"/>
  <c r="N1117" i="10"/>
  <c r="N1144" i="10"/>
  <c r="M1135" i="10"/>
  <c r="M1149" i="10"/>
  <c r="L1258" i="10"/>
  <c r="M1145" i="10"/>
  <c r="L1186" i="10"/>
  <c r="M1128" i="10"/>
  <c r="N1153" i="10"/>
  <c r="N2315" i="10"/>
  <c r="N1116" i="10"/>
  <c r="N1130" i="10"/>
  <c r="N1143" i="10"/>
  <c r="N1133" i="10"/>
  <c r="M1134" i="10"/>
  <c r="M1148" i="10"/>
  <c r="L1257" i="10"/>
  <c r="L1148" i="10"/>
  <c r="M1144" i="10"/>
  <c r="L1185" i="10"/>
  <c r="L1399" i="10"/>
  <c r="N1152" i="10"/>
  <c r="N2314" i="10"/>
  <c r="N1237" i="10"/>
  <c r="M1173" i="10"/>
  <c r="N1179" i="10"/>
  <c r="N1141" i="10"/>
  <c r="N1160" i="10"/>
  <c r="N1129" i="10"/>
  <c r="N1132" i="10"/>
  <c r="M1147" i="10"/>
  <c r="L1256" i="10"/>
  <c r="L1147" i="10"/>
  <c r="M1143" i="10"/>
  <c r="L1184" i="10"/>
  <c r="M1161" i="10"/>
  <c r="L1136" i="10"/>
  <c r="L1133" i="10"/>
  <c r="N1151" i="10"/>
  <c r="L1145" i="10"/>
  <c r="N2313" i="10"/>
  <c r="M1172" i="10"/>
  <c r="N1178" i="10"/>
  <c r="N1140" i="10"/>
  <c r="N1159" i="10"/>
  <c r="M1133" i="10"/>
  <c r="N1255" i="10"/>
  <c r="N1296" i="10"/>
  <c r="L1255" i="10"/>
  <c r="N1128" i="10"/>
  <c r="L1168" i="10"/>
  <c r="N1131" i="10"/>
  <c r="L2315" i="10"/>
  <c r="L1183" i="10"/>
  <c r="M1160" i="10"/>
  <c r="L1135" i="10"/>
  <c r="L1132" i="10"/>
  <c r="L1144" i="10"/>
  <c r="N2312" i="10"/>
  <c r="M2315" i="10"/>
  <c r="L1295" i="10"/>
  <c r="M1132" i="10"/>
  <c r="M1120" i="10"/>
  <c r="L1167" i="10"/>
  <c r="L2314" i="10"/>
  <c r="L1297" i="10"/>
  <c r="M1239" i="10"/>
  <c r="N1401" i="10"/>
  <c r="N1258" i="10"/>
  <c r="L1182" i="10"/>
  <c r="M1159" i="10"/>
  <c r="L1134" i="10"/>
  <c r="L1131" i="10"/>
  <c r="L1143" i="10"/>
  <c r="N2311" i="10"/>
  <c r="M2314" i="10"/>
  <c r="L1350" i="10"/>
  <c r="L1127" i="10"/>
  <c r="L1124" i="10"/>
  <c r="M1142" i="10"/>
  <c r="M1131" i="10"/>
  <c r="M1124" i="10"/>
  <c r="M1186" i="10"/>
  <c r="L2313" i="10"/>
  <c r="M1238" i="10"/>
  <c r="N1257" i="10"/>
  <c r="L1181" i="10"/>
  <c r="N1300" i="10"/>
  <c r="N2310" i="10"/>
  <c r="M2313" i="10"/>
  <c r="L1126" i="10"/>
  <c r="M1300" i="10"/>
  <c r="L1123" i="10"/>
  <c r="M1141" i="10"/>
  <c r="M1290" i="10"/>
  <c r="M1289" i="10"/>
  <c r="L2312" i="10"/>
  <c r="L1239" i="10"/>
  <c r="L1294" i="10"/>
  <c r="N1290" i="10"/>
  <c r="N1246" i="10"/>
  <c r="N1165" i="10"/>
  <c r="N2309" i="10"/>
  <c r="M2312" i="10"/>
  <c r="L1290" i="10"/>
  <c r="L1125" i="10"/>
  <c r="N1399" i="10"/>
  <c r="L1122" i="10"/>
  <c r="M1140" i="10"/>
  <c r="N1127" i="10"/>
  <c r="L1166" i="10"/>
  <c r="N1173" i="10"/>
  <c r="L1153" i="10"/>
  <c r="N1256" i="10"/>
  <c r="M1288" i="10"/>
  <c r="N1172" i="10"/>
  <c r="L2311" i="10"/>
  <c r="N1293" i="10"/>
  <c r="N1164" i="10"/>
  <c r="N2308" i="10"/>
  <c r="M2311" i="10"/>
  <c r="L1289" i="10"/>
  <c r="L1121" i="10"/>
  <c r="N1126" i="10"/>
  <c r="N1174" i="10"/>
  <c r="M1123" i="10"/>
  <c r="M1185" i="10"/>
  <c r="M1237" i="10"/>
  <c r="L1180" i="10"/>
  <c r="M1122" i="10"/>
  <c r="M1293" i="10"/>
  <c r="M1184" i="10"/>
  <c r="L1152" i="10"/>
  <c r="L1238" i="10"/>
  <c r="L1179" i="10"/>
  <c r="N1289" i="10"/>
  <c r="M1121" i="10"/>
  <c r="M1183" i="10"/>
  <c r="L2310" i="10"/>
  <c r="L1151" i="10"/>
  <c r="M1171" i="10"/>
  <c r="L1237" i="10"/>
  <c r="M1165" i="10"/>
  <c r="L1178" i="10"/>
  <c r="L1177" i="10"/>
  <c r="N1350" i="10"/>
  <c r="N1288" i="10"/>
  <c r="N1163" i="10"/>
  <c r="N2307" i="10"/>
  <c r="M2310" i="10"/>
  <c r="L1288" i="10"/>
  <c r="N1171" i="10"/>
  <c r="L1246" i="10"/>
  <c r="L1120" i="10"/>
  <c r="M1255" i="10"/>
  <c r="N1125" i="10"/>
  <c r="M1182" i="10"/>
  <c r="M1164" i="10"/>
  <c r="L1176" i="10"/>
  <c r="M1399" i="10"/>
  <c r="N2306" i="10"/>
  <c r="M2309" i="10"/>
  <c r="N1170" i="10"/>
  <c r="L1119" i="10"/>
  <c r="N1123" i="10"/>
  <c r="L2308" i="10"/>
  <c r="M1153" i="10"/>
  <c r="M1169" i="10"/>
  <c r="N1149" i="10"/>
  <c r="M1163" i="10"/>
  <c r="M1298" i="10"/>
  <c r="L1175" i="10"/>
  <c r="M1350" i="10"/>
  <c r="N2305" i="10"/>
  <c r="M2308" i="10"/>
  <c r="N1186" i="10"/>
  <c r="N1169" i="10"/>
  <c r="M1168" i="10"/>
  <c r="L1118" i="10"/>
  <c r="M1127" i="10"/>
  <c r="M1119" i="10"/>
  <c r="N1136" i="10"/>
  <c r="M1180" i="10"/>
  <c r="L2307" i="10"/>
  <c r="M1152" i="10"/>
  <c r="N1148" i="10"/>
  <c r="M1401" i="10"/>
  <c r="M1296" i="10"/>
  <c r="N1297" i="10"/>
  <c r="N2304" i="10"/>
  <c r="M2307" i="10"/>
  <c r="N1185" i="10"/>
  <c r="M1167" i="10"/>
  <c r="L1117" i="10"/>
  <c r="M1126" i="10"/>
  <c r="N1121" i="10"/>
  <c r="M1179" i="10"/>
  <c r="L2306" i="10"/>
  <c r="M1151" i="10"/>
  <c r="N1168" i="10"/>
  <c r="N1147" i="10"/>
  <c r="L1130" i="10"/>
  <c r="L1165" i="10"/>
  <c r="M1246" i="10"/>
  <c r="L1401" i="10"/>
  <c r="L1142" i="10"/>
  <c r="L1171" i="10"/>
  <c r="M2306" i="10"/>
  <c r="N1184" i="10"/>
  <c r="L1161" i="10"/>
  <c r="M1166" i="10"/>
  <c r="L1116" i="10"/>
  <c r="M1125" i="10"/>
  <c r="M1294" i="10"/>
  <c r="N1295" i="10"/>
  <c r="M1178" i="10"/>
  <c r="L1129" i="10"/>
  <c r="L1164" i="10"/>
  <c r="L1141" i="10"/>
  <c r="L1300" i="10"/>
  <c r="L1170" i="10"/>
  <c r="L1298" i="10"/>
  <c r="M2305" i="10"/>
  <c r="N1183" i="10"/>
  <c r="L1160" i="10"/>
  <c r="N1124" i="10"/>
  <c r="M1181" i="10"/>
  <c r="N1135" i="10"/>
  <c r="N1119" i="10"/>
  <c r="L2304" i="10"/>
  <c r="N1166" i="10"/>
  <c r="L1128" i="10"/>
  <c r="L1163" i="10"/>
  <c r="M1130" i="10"/>
  <c r="M1177" i="10"/>
  <c r="L1140" i="10"/>
  <c r="M1258" i="10"/>
  <c r="L1169" i="10"/>
  <c r="M2304" i="10"/>
  <c r="N1182" i="10"/>
  <c r="L1159" i="10"/>
  <c r="L1296" i="10"/>
  <c r="L1174" i="10"/>
  <c r="N1177" i="10"/>
  <c r="L2309" i="10"/>
  <c r="M1118" i="10"/>
  <c r="M1116" i="10"/>
  <c r="L2305" i="10"/>
  <c r="M1136" i="10"/>
  <c r="L1293" i="10"/>
  <c r="M1129" i="10"/>
  <c r="M1176" i="10"/>
  <c r="M1257" i="10"/>
  <c r="N1239" i="10"/>
  <c r="N1181" i="10"/>
  <c r="L1173" i="10"/>
  <c r="N1176" i="10"/>
  <c r="N1122" i="10"/>
  <c r="N1120" i="10"/>
  <c r="N1134" i="10"/>
  <c r="N1118" i="10"/>
  <c r="N1145" i="10"/>
  <c r="N1298" i="10"/>
  <c r="M1297" i="10"/>
  <c r="L1149" i="10"/>
  <c r="M1175" i="10"/>
  <c r="M1256" i="10"/>
  <c r="N1238" i="10"/>
  <c r="M1174" i="10"/>
  <c r="N1180" i="10"/>
  <c r="N1142" i="10"/>
  <c r="N1161" i="10"/>
  <c r="L1172" i="10"/>
  <c r="N1175" i="10"/>
  <c r="H20" i="26"/>
  <c r="I98" i="26"/>
  <c r="I734" i="26"/>
  <c r="H45" i="26"/>
  <c r="H319" i="26"/>
  <c r="H152" i="26"/>
  <c r="G291" i="26"/>
  <c r="I319" i="26"/>
  <c r="I431" i="26"/>
  <c r="H98" i="26"/>
  <c r="I124" i="26"/>
  <c r="G650" i="26"/>
  <c r="H537" i="26"/>
  <c r="G152" i="26"/>
  <c r="G537" i="26"/>
  <c r="H431" i="26"/>
  <c r="I484" i="26"/>
  <c r="H291" i="26"/>
  <c r="I873" i="26"/>
  <c r="I403" i="26"/>
  <c r="I179" i="26"/>
  <c r="I20" i="26"/>
  <c r="I678" i="26"/>
  <c r="G846" i="26"/>
  <c r="I45" i="26"/>
  <c r="I73" i="26"/>
  <c r="I790" i="26"/>
  <c r="H790" i="26"/>
  <c r="G706" i="26"/>
  <c r="I819" i="26"/>
  <c r="H179" i="26"/>
  <c r="G98" i="26"/>
  <c r="G73" i="26"/>
  <c r="G431" i="26"/>
  <c r="G461" i="26"/>
  <c r="H73" i="26"/>
  <c r="G235" i="26"/>
  <c r="I594" i="26"/>
  <c r="I152" i="26"/>
  <c r="G347" i="26"/>
  <c r="I763" i="26"/>
  <c r="H403" i="26"/>
  <c r="H124" i="26"/>
  <c r="G622" i="26"/>
  <c r="I510" i="26"/>
  <c r="H376" i="26"/>
  <c r="I291" i="26"/>
  <c r="H594" i="26"/>
  <c r="H763" i="26"/>
  <c r="G124" i="26"/>
  <c r="G873" i="26"/>
  <c r="I461" i="26"/>
  <c r="I376" i="26"/>
  <c r="I207" i="26"/>
  <c r="G376" i="26"/>
  <c r="G510" i="26"/>
  <c r="H846" i="26"/>
  <c r="I347" i="26"/>
  <c r="H819" i="26"/>
  <c r="H678" i="26"/>
  <c r="I706" i="26"/>
  <c r="I846" i="26"/>
  <c r="I650" i="26"/>
  <c r="H263" i="26"/>
  <c r="H207" i="26"/>
  <c r="H734" i="26"/>
  <c r="G319" i="26"/>
  <c r="H461" i="26"/>
  <c r="I263" i="26"/>
  <c r="H622" i="26"/>
  <c r="G790" i="26"/>
  <c r="I577" i="26"/>
  <c r="H484" i="26"/>
  <c r="I537" i="26"/>
  <c r="H510" i="26"/>
  <c r="G819" i="26"/>
  <c r="H235" i="26"/>
  <c r="G20" i="26"/>
  <c r="H347" i="26"/>
  <c r="H873" i="26"/>
  <c r="H650" i="26"/>
  <c r="G594" i="26"/>
  <c r="G734" i="26"/>
  <c r="I622" i="26"/>
  <c r="I235" i="26"/>
  <c r="G45" i="26"/>
  <c r="G207" i="26"/>
  <c r="G403" i="26"/>
  <c r="G263" i="26"/>
  <c r="H577" i="26"/>
  <c r="G179" i="26"/>
  <c r="G678" i="26"/>
  <c r="G484" i="26"/>
  <c r="H706" i="26"/>
  <c r="G577" i="26"/>
  <c r="G763" i="26"/>
  <c r="M1224" i="10" a="1"/>
  <c r="M1356" i="10" a="1"/>
  <c r="M1234" i="10" a="1"/>
  <c r="L1358" i="10" a="1"/>
  <c r="M1274" i="10" a="1"/>
  <c r="N1259" i="10" a="1"/>
  <c r="L1355" i="10" a="1"/>
  <c r="N1501" i="10" a="1"/>
  <c r="L1245" i="10" a="1"/>
  <c r="N1358" i="10" a="1"/>
  <c r="L1394" i="10" a="1"/>
  <c r="L1337" i="10" a="1"/>
  <c r="N1388" i="10" a="1"/>
  <c r="N1225" i="10" a="1"/>
  <c r="M1271" i="10" a="1"/>
  <c r="N1271" i="10" a="1"/>
  <c r="N2414" i="10" a="1"/>
  <c r="L1241" i="10" a="1"/>
  <c r="M1357" i="10" a="1"/>
  <c r="M1235" i="10" a="1"/>
  <c r="N1260" i="10" a="1"/>
  <c r="L1338" i="10" a="1"/>
  <c r="N1389" i="10" a="1"/>
  <c r="N1226" i="10" a="1"/>
  <c r="N2415" i="10" a="1"/>
  <c r="M1268" i="10" a="1"/>
  <c r="M1278" i="10" a="1"/>
  <c r="N1394" i="10" a="1"/>
  <c r="L1242" i="10" a="1"/>
  <c r="M2414" i="10" a="1"/>
  <c r="L2405" i="10" a="1"/>
  <c r="M1355" i="10" a="1"/>
  <c r="N1234" i="10" a="1"/>
  <c r="M1358" i="10" a="1"/>
  <c r="M1236" i="10" a="1"/>
  <c r="L1247" i="10" a="1"/>
  <c r="N1278" i="10" a="1"/>
  <c r="N1261" i="10" a="1"/>
  <c r="N1228" i="10" a="1"/>
  <c r="M1259" i="10" a="1"/>
  <c r="L1450" i="10" a="1"/>
  <c r="L1225" i="10" a="1"/>
  <c r="N1346" i="10" a="1"/>
  <c r="L1339" i="10" a="1"/>
  <c r="N1390" i="10" a="1"/>
  <c r="N1227" i="10" a="1"/>
  <c r="M1263" i="10" a="1"/>
  <c r="M1394" i="10" a="1"/>
  <c r="M1279" i="10" a="1"/>
  <c r="M2415" i="10" a="1"/>
  <c r="L2406" i="10" a="1"/>
  <c r="L1277" i="10" a="1"/>
  <c r="N1242" i="10" a="1"/>
  <c r="M1226" i="10" a="1"/>
  <c r="N1235" i="10" a="1"/>
  <c r="L1248" i="10" a="1"/>
  <c r="N1279" i="10" a="1"/>
  <c r="N1229" i="10" a="1"/>
  <c r="M1260" i="10" a="1"/>
  <c r="L1226" i="10" a="1"/>
  <c r="M1264" i="10" a="1"/>
  <c r="L1400" i="10" a="1"/>
  <c r="M1251" i="10" a="1"/>
  <c r="L1216" i="10" a="1"/>
  <c r="M1280" i="10" a="1"/>
  <c r="N1266" i="10" a="1"/>
  <c r="L1269" i="10" a="1"/>
  <c r="L2407" i="10" a="1"/>
  <c r="L1219" i="10" a="1"/>
  <c r="N2408" i="10" a="1"/>
  <c r="M1272" i="10" a="1"/>
  <c r="M1269" i="10" a="1"/>
  <c r="N1236" i="10" a="1"/>
  <c r="L1272" i="10" a="1"/>
  <c r="N1337" i="10" a="1"/>
  <c r="L1249" i="10" a="1"/>
  <c r="N1280" i="10" a="1"/>
  <c r="N1216" i="10" a="1"/>
  <c r="N1230" i="10" a="1"/>
  <c r="M1261" i="10" a="1"/>
  <c r="M1231" i="10" a="1"/>
  <c r="L1227" i="10" a="1"/>
  <c r="M1388" i="10" a="1"/>
  <c r="L1278" i="10" a="1"/>
  <c r="N1263" i="10" a="1"/>
  <c r="M1501" i="10" a="1"/>
  <c r="M1265" i="10" a="1"/>
  <c r="M1252" i="10" a="1"/>
  <c r="L1217" i="10" a="1"/>
  <c r="M1281" i="10" a="1"/>
  <c r="N1267" i="10" a="1"/>
  <c r="L1270" i="10" a="1"/>
  <c r="L1259" i="10" a="1"/>
  <c r="L2408" i="10" a="1"/>
  <c r="L2409" i="10" a="1"/>
  <c r="M1283" i="10" a="1"/>
  <c r="L2413" i="10" a="1"/>
  <c r="M2407" i="10" a="1"/>
  <c r="N1396" i="10" a="1"/>
  <c r="M2411" i="10" a="1"/>
  <c r="N1398" i="10" a="1"/>
  <c r="L1273" i="10" a="1"/>
  <c r="N1338" i="10" a="1"/>
  <c r="N1281" i="10" a="1"/>
  <c r="N1217" i="10" a="1"/>
  <c r="M1232" i="10" a="1"/>
  <c r="N1499" i="10" a="1"/>
  <c r="M1389" i="10" a="1"/>
  <c r="L1279" i="10" a="1"/>
  <c r="N1264" i="10" a="1"/>
  <c r="M1398" i="10" a="1"/>
  <c r="M1253" i="10" a="1"/>
  <c r="L1218" i="10" a="1"/>
  <c r="M1282" i="10" a="1"/>
  <c r="N1268" i="10" a="1"/>
  <c r="L1271" i="10" a="1"/>
  <c r="L1260" i="10" a="1"/>
  <c r="M1396" i="10" a="1"/>
  <c r="L1261" i="10" a="1"/>
  <c r="M1395" i="10" a="1"/>
  <c r="N1356" i="10" a="1"/>
  <c r="L1274" i="10" a="1"/>
  <c r="N1339" i="10" a="1"/>
  <c r="M1243" i="10" a="1"/>
  <c r="N1282" i="10" a="1"/>
  <c r="N1218" i="10" a="1"/>
  <c r="N1231" i="10" a="1"/>
  <c r="L1234" i="10" a="1"/>
  <c r="M1233" i="10" a="1"/>
  <c r="M1390" i="10" a="1"/>
  <c r="L1280" i="10" a="1"/>
  <c r="N1265" i="10" a="1"/>
  <c r="N2404" i="10" a="1"/>
  <c r="L2410" i="10" a="1"/>
  <c r="L2414" i="10" a="1"/>
  <c r="L1243" i="10" a="1"/>
  <c r="L2404" i="10" a="1"/>
  <c r="M1244" i="10" a="1"/>
  <c r="N1283" i="10" a="1"/>
  <c r="N1219" i="10" a="1"/>
  <c r="N1232" i="10" a="1"/>
  <c r="L1235" i="10" a="1"/>
  <c r="L1281" i="10" a="1"/>
  <c r="N2405" i="10" a="1"/>
  <c r="N1247" i="10" a="1"/>
  <c r="L1220" i="10" a="1"/>
  <c r="M1284" i="10" a="1"/>
  <c r="L1228" i="10" a="1"/>
  <c r="M2404" i="10" a="1"/>
  <c r="L2411" i="10" a="1"/>
  <c r="N1397" i="10" a="1"/>
  <c r="N2406" i="10" a="1"/>
  <c r="L1221" i="10" a="1"/>
  <c r="L1229" i="10" a="1"/>
  <c r="M2405" i="10" a="1"/>
  <c r="L2412" i="10" a="1"/>
  <c r="N1249" i="10" a="1"/>
  <c r="L1230" i="10" a="1"/>
  <c r="L1251" i="10" a="1"/>
  <c r="M1499" i="10" a="1"/>
  <c r="M1216" i="10" a="1"/>
  <c r="M1228" i="10" a="1"/>
  <c r="N1275" i="10" a="1"/>
  <c r="L1395" i="10" a="1"/>
  <c r="M1245" i="10" a="1"/>
  <c r="N1284" i="10" a="1"/>
  <c r="N1220" i="10" a="1"/>
  <c r="N1233" i="10" a="1"/>
  <c r="L1236" i="10" a="1"/>
  <c r="L1266" i="10" a="1"/>
  <c r="M1240" i="10" a="1"/>
  <c r="N1272" i="10" a="1"/>
  <c r="L1282" i="10" a="1"/>
  <c r="L1388" i="10" a="1"/>
  <c r="L1275" i="10" a="1"/>
  <c r="N1248" i="10" a="1"/>
  <c r="M1285" i="10" a="1"/>
  <c r="L1396" i="10" a="1"/>
  <c r="N2407" i="10" a="1"/>
  <c r="M1286" i="10" a="1"/>
  <c r="L1223" i="10" a="1"/>
  <c r="L1397" i="10" a="1"/>
  <c r="M1217" i="10" a="1"/>
  <c r="M1229" i="10" a="1"/>
  <c r="N1276" i="10" a="1"/>
  <c r="N1285" i="10" a="1"/>
  <c r="N1221" i="10" a="1"/>
  <c r="L1267" i="10" a="1"/>
  <c r="M1241" i="10" a="1"/>
  <c r="N1273" i="10" a="1"/>
  <c r="L1283" i="10" a="1"/>
  <c r="L1389" i="10" a="1"/>
  <c r="L1276" i="10" a="1"/>
  <c r="L1222" i="10" a="1"/>
  <c r="M2406" i="10" a="1"/>
  <c r="N1245" i="10" a="1"/>
  <c r="N1269" i="10" a="1"/>
  <c r="M1218" i="10" a="1"/>
  <c r="M1230" i="10" a="1"/>
  <c r="N1277" i="10" a="1"/>
  <c r="M1247" i="10" a="1"/>
  <c r="N1251" i="10" a="1"/>
  <c r="N1286" i="10" a="1"/>
  <c r="N1222" i="10" a="1"/>
  <c r="N1400" i="10" a="1"/>
  <c r="L1231" i="10" a="1"/>
  <c r="L1268" i="10" a="1"/>
  <c r="M1242" i="10" a="1"/>
  <c r="N1274" i="10" a="1"/>
  <c r="L1284" i="10" a="1"/>
  <c r="L1390" i="10" a="1"/>
  <c r="N1355" i="10" a="1"/>
  <c r="L1356" i="10" a="1"/>
  <c r="N2412" i="10" a="1"/>
  <c r="M1219" i="10" a="1"/>
  <c r="M1248" i="10" a="1"/>
  <c r="N1252" i="10" a="1"/>
  <c r="N1223" i="10" a="1"/>
  <c r="L1232" i="10" a="1"/>
  <c r="N1393" i="10" a="1"/>
  <c r="L1285" i="10" a="1"/>
  <c r="N2409" i="10" a="1"/>
  <c r="M1346" i="10" a="1"/>
  <c r="L1224" i="10" a="1"/>
  <c r="L1263" i="10" a="1"/>
  <c r="M2408" i="10" a="1"/>
  <c r="L1252" i="10" a="1"/>
  <c r="L2415" i="10" a="1"/>
  <c r="M1393" i="10" a="1"/>
  <c r="L1346" i="10" a="1"/>
  <c r="M1450" i="10" a="1"/>
  <c r="L1501" i="10" a="1"/>
  <c r="L1264" i="10" a="1"/>
  <c r="L1253" i="10" a="1"/>
  <c r="N1450" i="10" a="1"/>
  <c r="M1220" i="10" a="1"/>
  <c r="M1275" i="10" a="1"/>
  <c r="N1243" i="10" a="1"/>
  <c r="M1249" i="10" a="1"/>
  <c r="N1253" i="10" a="1"/>
  <c r="N1240" i="10" a="1"/>
  <c r="N1224" i="10" a="1"/>
  <c r="M1400" i="10" a="1"/>
  <c r="L1233" i="10" a="1"/>
  <c r="M1337" i="10" a="1"/>
  <c r="L1286" i="10" a="1"/>
  <c r="N1395" i="10" a="1"/>
  <c r="N2410" i="10" a="1"/>
  <c r="M2409" i="10" a="1"/>
  <c r="L1499" i="10" a="1"/>
  <c r="M1222" i="10" a="1"/>
  <c r="L1398" i="10" a="1"/>
  <c r="M1221" i="10" a="1"/>
  <c r="M1276" i="10" a="1"/>
  <c r="N1244" i="10" a="1"/>
  <c r="N1241" i="10" a="1"/>
  <c r="M1338" i="10" a="1"/>
  <c r="N2411" i="10" a="1"/>
  <c r="M1225" i="10" a="1"/>
  <c r="L1393" i="10" a="1"/>
  <c r="L1265" i="10" a="1"/>
  <c r="M2410" i="10" a="1"/>
  <c r="M1277" i="10" a="1"/>
  <c r="M1339" i="10" a="1"/>
  <c r="M1397" i="10" a="1"/>
  <c r="M1223" i="10" a="1"/>
  <c r="L1357" i="10" a="1"/>
  <c r="M1273" i="10" a="1"/>
  <c r="L1244" i="10" a="1"/>
  <c r="N1357" i="10" a="1"/>
  <c r="M1270" i="10" a="1"/>
  <c r="N1270" i="10" a="1"/>
  <c r="N2413" i="10" a="1"/>
  <c r="M1266" i="10" a="1"/>
  <c r="M1227" i="10" a="1"/>
  <c r="L1240" i="10" a="1"/>
  <c r="M2412" i="10" a="1"/>
  <c r="M1267" i="10" a="1"/>
  <c r="M2413" i="10" a="1"/>
  <c r="M2413" i="10" l="1"/>
  <c r="M1267" i="10"/>
  <c r="M2412" i="10"/>
  <c r="L1240" i="10"/>
  <c r="M1227" i="10"/>
  <c r="M1266" i="10"/>
  <c r="N2413" i="10"/>
  <c r="N1270" i="10"/>
  <c r="M1270" i="10"/>
  <c r="N1357" i="10"/>
  <c r="L1244" i="10"/>
  <c r="M1273" i="10"/>
  <c r="L1357" i="10"/>
  <c r="M1223" i="10"/>
  <c r="M1397" i="10"/>
  <c r="M1339" i="10"/>
  <c r="M1277" i="10"/>
  <c r="M2410" i="10"/>
  <c r="L1265" i="10"/>
  <c r="L1393" i="10"/>
  <c r="M1225" i="10"/>
  <c r="N2411" i="10"/>
  <c r="M1338" i="10"/>
  <c r="N1241" i="10"/>
  <c r="N1244" i="10"/>
  <c r="M1276" i="10"/>
  <c r="M1221" i="10"/>
  <c r="L1398" i="10"/>
  <c r="M1222" i="10"/>
  <c r="L1499" i="10"/>
  <c r="M2409" i="10"/>
  <c r="N2410" i="10"/>
  <c r="N1395" i="10"/>
  <c r="L1286" i="10"/>
  <c r="M1337" i="10"/>
  <c r="L1233" i="10"/>
  <c r="M1400" i="10"/>
  <c r="N1224" i="10"/>
  <c r="N1240" i="10"/>
  <c r="N1253" i="10"/>
  <c r="M1249" i="10"/>
  <c r="N1243" i="10"/>
  <c r="M1275" i="10"/>
  <c r="M1220" i="10"/>
  <c r="N1450" i="10"/>
  <c r="L1253" i="10"/>
  <c r="L1264" i="10"/>
  <c r="L1501" i="10"/>
  <c r="M1450" i="10"/>
  <c r="L1346" i="10"/>
  <c r="M1393" i="10"/>
  <c r="L2415" i="10"/>
  <c r="L1252" i="10"/>
  <c r="M2408" i="10"/>
  <c r="L1263" i="10"/>
  <c r="L1224" i="10"/>
  <c r="M1346" i="10"/>
  <c r="N2409" i="10"/>
  <c r="L1285" i="10"/>
  <c r="N1393" i="10"/>
  <c r="L1232" i="10"/>
  <c r="N1223" i="10"/>
  <c r="N1252" i="10"/>
  <c r="M1248" i="10"/>
  <c r="M1219" i="10"/>
  <c r="N2412" i="10"/>
  <c r="L1356" i="10"/>
  <c r="N1355" i="10"/>
  <c r="L1390" i="10"/>
  <c r="L1284" i="10"/>
  <c r="N1274" i="10"/>
  <c r="M1242" i="10"/>
  <c r="L1268" i="10"/>
  <c r="L1231" i="10"/>
  <c r="N1400" i="10"/>
  <c r="N1222" i="10"/>
  <c r="N1286" i="10"/>
  <c r="N1251" i="10"/>
  <c r="M1247" i="10"/>
  <c r="N1277" i="10"/>
  <c r="M1230" i="10"/>
  <c r="M1218" i="10"/>
  <c r="N1269" i="10"/>
  <c r="N1245" i="10"/>
  <c r="M2406" i="10"/>
  <c r="L1222" i="10"/>
  <c r="L1276" i="10"/>
  <c r="L1389" i="10"/>
  <c r="L1283" i="10"/>
  <c r="N1273" i="10"/>
  <c r="M1241" i="10"/>
  <c r="L1267" i="10"/>
  <c r="N1221" i="10"/>
  <c r="N1285" i="10"/>
  <c r="N1276" i="10"/>
  <c r="M1229" i="10"/>
  <c r="M1217" i="10"/>
  <c r="L1397" i="10"/>
  <c r="L1223" i="10"/>
  <c r="M1286" i="10"/>
  <c r="N2407" i="10"/>
  <c r="L1396" i="10"/>
  <c r="M1285" i="10"/>
  <c r="N1248" i="10"/>
  <c r="L1275" i="10"/>
  <c r="L1388" i="10"/>
  <c r="L1282" i="10"/>
  <c r="N1272" i="10"/>
  <c r="M1240" i="10"/>
  <c r="L1266" i="10"/>
  <c r="L1236" i="10"/>
  <c r="N1233" i="10"/>
  <c r="N1220" i="10"/>
  <c r="N1284" i="10"/>
  <c r="M1245" i="10"/>
  <c r="L1395" i="10"/>
  <c r="N1275" i="10"/>
  <c r="M1228" i="10"/>
  <c r="M1216" i="10"/>
  <c r="M1499" i="10"/>
  <c r="L1251" i="10"/>
  <c r="L1230" i="10"/>
  <c r="N1249" i="10"/>
  <c r="L2412" i="10"/>
  <c r="M2405" i="10"/>
  <c r="L1229" i="10"/>
  <c r="L1221" i="10"/>
  <c r="N2406" i="10"/>
  <c r="N1397" i="10"/>
  <c r="L2411" i="10"/>
  <c r="M2404" i="10"/>
  <c r="L1228" i="10"/>
  <c r="M1284" i="10"/>
  <c r="L1220" i="10"/>
  <c r="N1247" i="10"/>
  <c r="N2405" i="10"/>
  <c r="L1281" i="10"/>
  <c r="L1235" i="10"/>
  <c r="N1232" i="10"/>
  <c r="N1219" i="10"/>
  <c r="N1283" i="10"/>
  <c r="M1244" i="10"/>
  <c r="L2404" i="10"/>
  <c r="L1243" i="10"/>
  <c r="L2414" i="10"/>
  <c r="L2410" i="10"/>
  <c r="N2404" i="10"/>
  <c r="N1265" i="10"/>
  <c r="L1280" i="10"/>
  <c r="M1390" i="10"/>
  <c r="M1233" i="10"/>
  <c r="L1234" i="10"/>
  <c r="N1231" i="10"/>
  <c r="N1218" i="10"/>
  <c r="N1282" i="10"/>
  <c r="M1243" i="10"/>
  <c r="N1339" i="10"/>
  <c r="L1274" i="10"/>
  <c r="N1356" i="10"/>
  <c r="M1395" i="10"/>
  <c r="L1261" i="10"/>
  <c r="M1396" i="10"/>
  <c r="L1260" i="10"/>
  <c r="L1271" i="10"/>
  <c r="N1268" i="10"/>
  <c r="M1282" i="10"/>
  <c r="L1218" i="10"/>
  <c r="M1253" i="10"/>
  <c r="M1398" i="10"/>
  <c r="N1264" i="10"/>
  <c r="L1279" i="10"/>
  <c r="M1389" i="10"/>
  <c r="N1499" i="10"/>
  <c r="M1232" i="10"/>
  <c r="N1217" i="10"/>
  <c r="N1281" i="10"/>
  <c r="N1338" i="10"/>
  <c r="L1273" i="10"/>
  <c r="N1398" i="10"/>
  <c r="M2411" i="10"/>
  <c r="N1396" i="10"/>
  <c r="M2407" i="10"/>
  <c r="L2413" i="10"/>
  <c r="M1283" i="10"/>
  <c r="L2409" i="10"/>
  <c r="L2408" i="10"/>
  <c r="L1259" i="10"/>
  <c r="L1270" i="10"/>
  <c r="N1267" i="10"/>
  <c r="M1281" i="10"/>
  <c r="L1217" i="10"/>
  <c r="M1252" i="10"/>
  <c r="M1265" i="10"/>
  <c r="M1501" i="10"/>
  <c r="N1263" i="10"/>
  <c r="L1278" i="10"/>
  <c r="M1388" i="10"/>
  <c r="L1227" i="10"/>
  <c r="M1231" i="10"/>
  <c r="M1261" i="10"/>
  <c r="N1230" i="10"/>
  <c r="N1216" i="10"/>
  <c r="N1280" i="10"/>
  <c r="L1249" i="10"/>
  <c r="N1337" i="10"/>
  <c r="L1272" i="10"/>
  <c r="N1236" i="10"/>
  <c r="M1269" i="10"/>
  <c r="M1272" i="10"/>
  <c r="N2408" i="10"/>
  <c r="L1219" i="10"/>
  <c r="L2407" i="10"/>
  <c r="L1269" i="10"/>
  <c r="N1266" i="10"/>
  <c r="M1280" i="10"/>
  <c r="L1216" i="10"/>
  <c r="M1251" i="10"/>
  <c r="L1400" i="10"/>
  <c r="M1264" i="10"/>
  <c r="L1226" i="10"/>
  <c r="M1260" i="10"/>
  <c r="N1229" i="10"/>
  <c r="N1279" i="10"/>
  <c r="L1248" i="10"/>
  <c r="N1235" i="10"/>
  <c r="M1226" i="10"/>
  <c r="N1242" i="10"/>
  <c r="L1277" i="10"/>
  <c r="L2406" i="10"/>
  <c r="M2415" i="10"/>
  <c r="M1279" i="10"/>
  <c r="M1394" i="10"/>
  <c r="M1263" i="10"/>
  <c r="N1227" i="10"/>
  <c r="N1390" i="10"/>
  <c r="L1339" i="10"/>
  <c r="N1346" i="10"/>
  <c r="L1225" i="10"/>
  <c r="L1450" i="10"/>
  <c r="M1259" i="10"/>
  <c r="N1228" i="10"/>
  <c r="N1261" i="10"/>
  <c r="N1278" i="10"/>
  <c r="L1247" i="10"/>
  <c r="M1236" i="10"/>
  <c r="M1358" i="10"/>
  <c r="N1234" i="10"/>
  <c r="M1355" i="10"/>
  <c r="L2405" i="10"/>
  <c r="M2414" i="10"/>
  <c r="L1242" i="10"/>
  <c r="N1394" i="10"/>
  <c r="M1278" i="10"/>
  <c r="M1268" i="10"/>
  <c r="N2415" i="10"/>
  <c r="N1226" i="10"/>
  <c r="N1389" i="10"/>
  <c r="L1338" i="10"/>
  <c r="N1260" i="10"/>
  <c r="M1235" i="10"/>
  <c r="M1357" i="10"/>
  <c r="L1241" i="10"/>
  <c r="N2414" i="10"/>
  <c r="N1271" i="10"/>
  <c r="M1271" i="10"/>
  <c r="N1225" i="10"/>
  <c r="N1388" i="10"/>
  <c r="L1337" i="10"/>
  <c r="L1394" i="10"/>
  <c r="N1358" i="10"/>
  <c r="L1245" i="10"/>
  <c r="N1501" i="10"/>
  <c r="L1355" i="10"/>
  <c r="N1259" i="10"/>
  <c r="M1274" i="10"/>
  <c r="L1358" i="10"/>
  <c r="M1234" i="10"/>
  <c r="M1356" i="10"/>
  <c r="M1224" i="10"/>
  <c r="G578" i="26"/>
  <c r="G735" i="26"/>
  <c r="I348" i="26"/>
  <c r="I377" i="26"/>
  <c r="G125" i="26"/>
  <c r="G623" i="26"/>
  <c r="I820" i="26"/>
  <c r="G847" i="26"/>
  <c r="I180" i="26"/>
  <c r="H99" i="26"/>
  <c r="H153" i="26"/>
  <c r="G764" i="26"/>
  <c r="H707" i="26"/>
  <c r="G820" i="26"/>
  <c r="I264" i="26"/>
  <c r="H264" i="26"/>
  <c r="H847" i="26"/>
  <c r="I462" i="26"/>
  <c r="H764" i="26"/>
  <c r="I153" i="26"/>
  <c r="G432" i="26"/>
  <c r="G707" i="26"/>
  <c r="I679" i="26"/>
  <c r="H292" i="26"/>
  <c r="G153" i="26"/>
  <c r="G595" i="26"/>
  <c r="H348" i="26"/>
  <c r="I595" i="26"/>
  <c r="H651" i="26"/>
  <c r="H462" i="26"/>
  <c r="I651" i="26"/>
  <c r="G511" i="26"/>
  <c r="H595" i="26"/>
  <c r="H125" i="26"/>
  <c r="H791" i="26"/>
  <c r="I404" i="26"/>
  <c r="I432" i="26"/>
  <c r="H320" i="26"/>
  <c r="G208" i="26"/>
  <c r="I847" i="26"/>
  <c r="G74" i="26"/>
  <c r="I791" i="26"/>
  <c r="I485" i="26"/>
  <c r="H538" i="26"/>
  <c r="H511" i="26"/>
  <c r="G679" i="26"/>
  <c r="G320" i="26"/>
  <c r="I707" i="26"/>
  <c r="G377" i="26"/>
  <c r="I292" i="26"/>
  <c r="H404" i="26"/>
  <c r="G236" i="26"/>
  <c r="G651" i="26"/>
  <c r="I320" i="26"/>
  <c r="H46" i="26"/>
  <c r="H21" i="26"/>
  <c r="G404" i="26"/>
  <c r="H735" i="26"/>
  <c r="I764" i="26"/>
  <c r="I735" i="26"/>
  <c r="H578" i="26"/>
  <c r="G46" i="26"/>
  <c r="I578" i="26"/>
  <c r="H679" i="26"/>
  <c r="G99" i="26"/>
  <c r="I74" i="26"/>
  <c r="H432" i="26"/>
  <c r="H236" i="26"/>
  <c r="I538" i="26"/>
  <c r="G791" i="26"/>
  <c r="G485" i="26"/>
  <c r="G180" i="26"/>
  <c r="H820" i="26"/>
  <c r="I208" i="26"/>
  <c r="G874" i="26"/>
  <c r="H377" i="26"/>
  <c r="H74" i="26"/>
  <c r="I21" i="26"/>
  <c r="I125" i="26"/>
  <c r="G292" i="26"/>
  <c r="G264" i="26"/>
  <c r="I236" i="26"/>
  <c r="G21" i="26"/>
  <c r="H485" i="26"/>
  <c r="H623" i="26"/>
  <c r="H208" i="26"/>
  <c r="I511" i="26"/>
  <c r="G348" i="26"/>
  <c r="G462" i="26"/>
  <c r="H180" i="26"/>
  <c r="I46" i="26"/>
  <c r="I874" i="26"/>
  <c r="G538" i="26"/>
  <c r="I99" i="26"/>
  <c r="I623" i="26"/>
  <c r="H874" i="26"/>
  <c r="L2612" i="10" a="1"/>
  <c r="L1438" i="10" a="1"/>
  <c r="M1370" i="10" a="1"/>
  <c r="L1497" i="10" a="1"/>
  <c r="M1326" i="10" a="1"/>
  <c r="M1438" i="10" a="1"/>
  <c r="L1489" i="10" a="1"/>
  <c r="M1323" i="10" a="1"/>
  <c r="N2606" i="10" a="1"/>
  <c r="L1500" i="10" a="1"/>
  <c r="L1319" i="10" a="1"/>
  <c r="N1335" i="10" a="1"/>
  <c r="M1333" i="10" a="1"/>
  <c r="L1372" i="10" a="1"/>
  <c r="N1446" i="10" a="1"/>
  <c r="N1336" i="10" a="1"/>
  <c r="L1379" i="10" a="1"/>
  <c r="L2613" i="10" a="1"/>
  <c r="L1439" i="10" a="1"/>
  <c r="M1456" i="10" a="1"/>
  <c r="M1371" i="10" a="1"/>
  <c r="M1327" i="10" a="1"/>
  <c r="M1439" i="10" a="1"/>
  <c r="L1363" i="10" a="1"/>
  <c r="M1347" i="10" a="1"/>
  <c r="L1490" i="10" a="1"/>
  <c r="N1375" i="10" a="1"/>
  <c r="M1324" i="10" a="1"/>
  <c r="M2608" i="10" a="1"/>
  <c r="N2607" i="10" a="1"/>
  <c r="N1331" i="10" a="1"/>
  <c r="L1378" i="10" a="1"/>
  <c r="N1378" i="10" a="1"/>
  <c r="N1332" i="10" a="1"/>
  <c r="L2614" i="10" a="1"/>
  <c r="M1457" i="10" a="1"/>
  <c r="N1493" i="10" a="1"/>
  <c r="L1364" i="10" a="1"/>
  <c r="M1348" i="10" a="1"/>
  <c r="N1376" i="10" a="1"/>
  <c r="M2609" i="10" a="1"/>
  <c r="N1494" i="10" a="1"/>
  <c r="L2615" i="10" a="1"/>
  <c r="L1494" i="10" a="1"/>
  <c r="M1458" i="10" a="1"/>
  <c r="M1455" i="10" a="1"/>
  <c r="N1496" i="10" a="1"/>
  <c r="M1500" i="10" a="1"/>
  <c r="L1365" i="10" a="1"/>
  <c r="M1349" i="10" a="1"/>
  <c r="N1372" i="10" a="1"/>
  <c r="N1377" i="10" a="1"/>
  <c r="L1340" i="10" a="1"/>
  <c r="M2610" i="10" a="1"/>
  <c r="N2609" i="10" a="1"/>
  <c r="N1333" i="10" a="1"/>
  <c r="L1351" i="10" a="1"/>
  <c r="L1380" i="10" a="1"/>
  <c r="N1316" i="10" a="1"/>
  <c r="L1374" i="10" a="1"/>
  <c r="L1322" i="10" a="1"/>
  <c r="L1325" i="10" a="1"/>
  <c r="N1380" i="10" a="1"/>
  <c r="L1498" i="10" a="1"/>
  <c r="L1599" i="10" a="1"/>
  <c r="N1373" i="10" a="1"/>
  <c r="L1341" i="10" a="1"/>
  <c r="M2611" i="10" a="1"/>
  <c r="N2610" i="10" a="1"/>
  <c r="L1352" i="10" a="1"/>
  <c r="L1381" i="10" a="1"/>
  <c r="N1317" i="10" a="1"/>
  <c r="L1323" i="10" a="1"/>
  <c r="L1326" i="10" a="1"/>
  <c r="N1381" i="10" a="1"/>
  <c r="M1378" i="10" a="1"/>
  <c r="N1601" i="10" a="1"/>
  <c r="N1550" i="10" a="1"/>
  <c r="M1372" i="10" a="1"/>
  <c r="M1495" i="10" a="1"/>
  <c r="N1340" i="10" a="1"/>
  <c r="N1455" i="10" a="1"/>
  <c r="M1446" i="10" a="1"/>
  <c r="N1374" i="10" a="1"/>
  <c r="M1328" i="10" a="1"/>
  <c r="L1342" i="10" a="1"/>
  <c r="M2612" i="10" a="1"/>
  <c r="N2611" i="10" a="1"/>
  <c r="M1343" i="10" a="1"/>
  <c r="L1353" i="10" a="1"/>
  <c r="L1382" i="10" a="1"/>
  <c r="N1318" i="10" a="1"/>
  <c r="L1369" i="10" a="1"/>
  <c r="L1324" i="10" a="1"/>
  <c r="L1327" i="10" a="1"/>
  <c r="N1382" i="10" a="1"/>
  <c r="L1347" i="10" a="1"/>
  <c r="M1373" i="10" a="1"/>
  <c r="N1341" i="10" a="1"/>
  <c r="M1329" i="10" a="1"/>
  <c r="M1498" i="10" a="1"/>
  <c r="M2613" i="10" a="1"/>
  <c r="N2612" i="10" a="1"/>
  <c r="M1344" i="10" a="1"/>
  <c r="L1383" i="10" a="1"/>
  <c r="N1319" i="10" a="1"/>
  <c r="L1370" i="10" a="1"/>
  <c r="N1383" i="10" a="1"/>
  <c r="M1379" i="10" a="1"/>
  <c r="N2613" i="10" a="1"/>
  <c r="N1320" i="10" a="1"/>
  <c r="M1351" i="10" a="1"/>
  <c r="N1384" i="10" a="1"/>
  <c r="M1341" i="10" a="1"/>
  <c r="N2614" i="10" a="1"/>
  <c r="L1360" i="10" a="1"/>
  <c r="M1352" i="10" a="1"/>
  <c r="M1381" i="10" a="1"/>
  <c r="L1361" i="10" a="1"/>
  <c r="L1386" i="10" a="1"/>
  <c r="N1366" i="10" a="1"/>
  <c r="N1386" i="10" a="1"/>
  <c r="M1360" i="10" a="1"/>
  <c r="M1494" i="10" a="1"/>
  <c r="N1325" i="10" a="1"/>
  <c r="L1455" i="10" a="1"/>
  <c r="M1497" i="10" a="1"/>
  <c r="M1599" i="10" a="1"/>
  <c r="M1374" i="10" a="1"/>
  <c r="M1550" i="10" a="1"/>
  <c r="N1342" i="10" a="1"/>
  <c r="L1331" i="10" a="1"/>
  <c r="L1496" i="10" a="1"/>
  <c r="M1340" i="10" a="1"/>
  <c r="M1330" i="10" a="1"/>
  <c r="M2614" i="10" a="1"/>
  <c r="M1345" i="10" a="1"/>
  <c r="L1359" i="10" a="1"/>
  <c r="L1384" i="10" a="1"/>
  <c r="L1371" i="10" a="1"/>
  <c r="L1550" i="10" a="1"/>
  <c r="M1380" i="10" a="1"/>
  <c r="M2615" i="10" a="1"/>
  <c r="N1321" i="10" a="1"/>
  <c r="N2615" i="10" a="1"/>
  <c r="M1359" i="10" a="1"/>
  <c r="N1323" i="10" a="1"/>
  <c r="M1383" i="10" a="1"/>
  <c r="M1361" i="10" a="1"/>
  <c r="L2604" i="10" a="1"/>
  <c r="N1326" i="10" a="1"/>
  <c r="L1601" i="10" a="1"/>
  <c r="N1495" i="10" a="1"/>
  <c r="L1332" i="10" a="1"/>
  <c r="L1385" i="10" a="1"/>
  <c r="N1385" i="10" a="1"/>
  <c r="M1366" i="10" a="1"/>
  <c r="N1322" i="10" a="1"/>
  <c r="M1353" i="10" a="1"/>
  <c r="M1382" i="10" a="1"/>
  <c r="M1488" i="10" a="1"/>
  <c r="L2605" i="10" a="1"/>
  <c r="N1327" i="10" a="1"/>
  <c r="N1359" i="10" a="1"/>
  <c r="N1456" i="10" a="1"/>
  <c r="L1456" i="10" a="1"/>
  <c r="N1343" i="10" a="1"/>
  <c r="L1333" i="10" a="1"/>
  <c r="L1375" i="10" a="1"/>
  <c r="M1342" i="10" a="1"/>
  <c r="M1316" i="10" a="1"/>
  <c r="N1599" i="10" a="1"/>
  <c r="M1384" i="10" a="1"/>
  <c r="L2606" i="10" a="1"/>
  <c r="N1360" i="10" a="1"/>
  <c r="N1457" i="10" a="1"/>
  <c r="L1457" i="10" a="1"/>
  <c r="N1344" i="10" a="1"/>
  <c r="N1500" i="10" a="1"/>
  <c r="L1376" i="10" a="1"/>
  <c r="M1317" i="10" a="1"/>
  <c r="N1498" i="10" a="1"/>
  <c r="L1328" i="10" a="1"/>
  <c r="M1367" i="10" a="1"/>
  <c r="M1601" i="10" a="1"/>
  <c r="N1367" i="10" a="1"/>
  <c r="N1368" i="10" a="1"/>
  <c r="L2607" i="10" a="1"/>
  <c r="N1488" i="10" a="1"/>
  <c r="N1361" i="10" a="1"/>
  <c r="N1369" i="10" a="1"/>
  <c r="N1458" i="10" a="1"/>
  <c r="L1458" i="10" a="1"/>
  <c r="L1446" i="10" a="1"/>
  <c r="N1345" i="10" a="1"/>
  <c r="L1377" i="10" a="1"/>
  <c r="L1366" i="10" a="1"/>
  <c r="M1318" i="10" a="1"/>
  <c r="L1329" i="10" a="1"/>
  <c r="M1496" i="10" a="1"/>
  <c r="M1368" i="10" a="1"/>
  <c r="N1324" i="10" a="1"/>
  <c r="L2608" i="10" a="1"/>
  <c r="N1489" i="10" a="1"/>
  <c r="N1370" i="10" a="1"/>
  <c r="N1497" i="10" a="1"/>
  <c r="L1367" i="10" a="1"/>
  <c r="M1319" i="10" a="1"/>
  <c r="L1330" i="10" a="1"/>
  <c r="M1489" i="10" a="1"/>
  <c r="L1348" i="10" a="1"/>
  <c r="M1385" i="10" a="1"/>
  <c r="N1329" i="10" a="1"/>
  <c r="L1321" i="10" a="1"/>
  <c r="L2609" i="10" a="1"/>
  <c r="N1490" i="10" a="1"/>
  <c r="M1334" i="10" a="1"/>
  <c r="N1371" i="10" a="1"/>
  <c r="L1343" i="10" a="1"/>
  <c r="L1493" i="10" a="1"/>
  <c r="M1493" i="10" a="1"/>
  <c r="M1375" i="10" a="1"/>
  <c r="N1351" i="10" a="1"/>
  <c r="L1368" i="10" a="1"/>
  <c r="M1320" i="10" a="1"/>
  <c r="M2604" i="10" a="1"/>
  <c r="L1334" i="10" a="1"/>
  <c r="N1347" i="10" a="1"/>
  <c r="N1363" i="10" a="1"/>
  <c r="M1490" i="10" a="1"/>
  <c r="N1437" i="10" a="1"/>
  <c r="L1316" i="10" a="1"/>
  <c r="M1363" i="10" a="1"/>
  <c r="N1328" i="10" a="1"/>
  <c r="L1349" i="10" a="1"/>
  <c r="M1386" i="10" a="1"/>
  <c r="M1321" i="10" a="1"/>
  <c r="M2605" i="10" a="1"/>
  <c r="N2604" i="10" a="1"/>
  <c r="L1335" i="10" a="1"/>
  <c r="N1348" i="10" a="1"/>
  <c r="N1364" i="10" a="1"/>
  <c r="L1317" i="10" a="1"/>
  <c r="L2610" i="10" a="1"/>
  <c r="M1335" i="10" a="1"/>
  <c r="L1344" i="10" a="1"/>
  <c r="M1376" i="10" a="1"/>
  <c r="N1352" i="10" a="1"/>
  <c r="L1495" i="10" a="1"/>
  <c r="N1438" i="10" a="1"/>
  <c r="M1364" i="10" a="1"/>
  <c r="L1373" i="10" a="1"/>
  <c r="L2611" i="10" a="1"/>
  <c r="L1437" i="10" a="1"/>
  <c r="M1336" i="10" a="1"/>
  <c r="M1369" i="10" a="1"/>
  <c r="L1345" i="10" a="1"/>
  <c r="M1325" i="10" a="1"/>
  <c r="M1437" i="10" a="1"/>
  <c r="M1377" i="10" a="1"/>
  <c r="N1353" i="10" a="1"/>
  <c r="L1488" i="10" a="1"/>
  <c r="M1322" i="10" a="1"/>
  <c r="M2606" i="10" a="1"/>
  <c r="N2605" i="10" a="1"/>
  <c r="L1336" i="10" a="1"/>
  <c r="N1349" i="10" a="1"/>
  <c r="N1365" i="10" a="1"/>
  <c r="M1331" i="10" a="1"/>
  <c r="N1439" i="10" a="1"/>
  <c r="L1318" i="10" a="1"/>
  <c r="M1365" i="10" a="1"/>
  <c r="N1330" i="10" a="1"/>
  <c r="N1334" i="10" a="1"/>
  <c r="M2607" i="10" a="1"/>
  <c r="M1332" i="10" a="1"/>
  <c r="L1320" i="10" a="1"/>
  <c r="N2608" i="10" a="1"/>
  <c r="N1379" i="10" a="1"/>
  <c r="N1379" i="10" l="1"/>
  <c r="N2608" i="10"/>
  <c r="L1320" i="10"/>
  <c r="M1332" i="10"/>
  <c r="M2607" i="10"/>
  <c r="N1334" i="10"/>
  <c r="N1330" i="10"/>
  <c r="M1365" i="10"/>
  <c r="L1318" i="10"/>
  <c r="N1439" i="10"/>
  <c r="M1331" i="10"/>
  <c r="N1365" i="10"/>
  <c r="N1349" i="10"/>
  <c r="L1336" i="10"/>
  <c r="N2605" i="10"/>
  <c r="M2606" i="10"/>
  <c r="M1322" i="10"/>
  <c r="L1488" i="10"/>
  <c r="N1353" i="10"/>
  <c r="M1377" i="10"/>
  <c r="M1437" i="10"/>
  <c r="M1325" i="10"/>
  <c r="L1345" i="10"/>
  <c r="M1369" i="10"/>
  <c r="M1336" i="10"/>
  <c r="L1437" i="10"/>
  <c r="L2611" i="10"/>
  <c r="L1373" i="10"/>
  <c r="M1364" i="10"/>
  <c r="N1438" i="10"/>
  <c r="L1495" i="10"/>
  <c r="N1352" i="10"/>
  <c r="M1376" i="10"/>
  <c r="L1344" i="10"/>
  <c r="M1335" i="10"/>
  <c r="L2610" i="10"/>
  <c r="L1317" i="10"/>
  <c r="N1364" i="10"/>
  <c r="N1348" i="10"/>
  <c r="L1335" i="10"/>
  <c r="N2604" i="10"/>
  <c r="M2605" i="10"/>
  <c r="M1321" i="10"/>
  <c r="M1386" i="10"/>
  <c r="L1349" i="10"/>
  <c r="N1328" i="10"/>
  <c r="M1363" i="10"/>
  <c r="L1316" i="10"/>
  <c r="N1437" i="10"/>
  <c r="M1490" i="10"/>
  <c r="N1363" i="10"/>
  <c r="N1347" i="10"/>
  <c r="L1334" i="10"/>
  <c r="M2604" i="10"/>
  <c r="M1320" i="10"/>
  <c r="L1368" i="10"/>
  <c r="N1351" i="10"/>
  <c r="M1375" i="10"/>
  <c r="M1493" i="10"/>
  <c r="L1493" i="10"/>
  <c r="L1343" i="10"/>
  <c r="N1371" i="10"/>
  <c r="M1334" i="10"/>
  <c r="N1490" i="10"/>
  <c r="L2609" i="10"/>
  <c r="L1321" i="10"/>
  <c r="N1329" i="10"/>
  <c r="M1385" i="10"/>
  <c r="L1348" i="10"/>
  <c r="M1489" i="10"/>
  <c r="L1330" i="10"/>
  <c r="M1319" i="10"/>
  <c r="L1367" i="10"/>
  <c r="N1497" i="10"/>
  <c r="N1370" i="10"/>
  <c r="N1489" i="10"/>
  <c r="L2608" i="10"/>
  <c r="N1324" i="10"/>
  <c r="M1368" i="10"/>
  <c r="M1496" i="10"/>
  <c r="L1329" i="10"/>
  <c r="M1318" i="10"/>
  <c r="L1366" i="10"/>
  <c r="L1377" i="10"/>
  <c r="N1345" i="10"/>
  <c r="L1446" i="10"/>
  <c r="L1458" i="10"/>
  <c r="N1458" i="10"/>
  <c r="N1369" i="10"/>
  <c r="N1361" i="10"/>
  <c r="N1488" i="10"/>
  <c r="L2607" i="10"/>
  <c r="N1368" i="10"/>
  <c r="N1367" i="10"/>
  <c r="M1601" i="10"/>
  <c r="M1367" i="10"/>
  <c r="L1328" i="10"/>
  <c r="N1498" i="10"/>
  <c r="M1317" i="10"/>
  <c r="L1376" i="10"/>
  <c r="N1500" i="10"/>
  <c r="N1344" i="10"/>
  <c r="L1457" i="10"/>
  <c r="N1457" i="10"/>
  <c r="N1360" i="10"/>
  <c r="L2606" i="10"/>
  <c r="M1384" i="10"/>
  <c r="N1599" i="10"/>
  <c r="M1316" i="10"/>
  <c r="M1342" i="10"/>
  <c r="L1375" i="10"/>
  <c r="L1333" i="10"/>
  <c r="N1343" i="10"/>
  <c r="L1456" i="10"/>
  <c r="N1456" i="10"/>
  <c r="N1359" i="10"/>
  <c r="N1327" i="10"/>
  <c r="L2605" i="10"/>
  <c r="M1488" i="10"/>
  <c r="M1382" i="10"/>
  <c r="M1353" i="10"/>
  <c r="N1322" i="10"/>
  <c r="M1366" i="10"/>
  <c r="N1385" i="10"/>
  <c r="L1385" i="10"/>
  <c r="L1332" i="10"/>
  <c r="N1495" i="10"/>
  <c r="L1601" i="10"/>
  <c r="N1326" i="10"/>
  <c r="L2604" i="10"/>
  <c r="M1361" i="10"/>
  <c r="M1383" i="10"/>
  <c r="N1323" i="10"/>
  <c r="M1359" i="10"/>
  <c r="N2615" i="10"/>
  <c r="N1321" i="10"/>
  <c r="M2615" i="10"/>
  <c r="M1380" i="10"/>
  <c r="L1550" i="10"/>
  <c r="L1371" i="10"/>
  <c r="L1384" i="10"/>
  <c r="L1359" i="10"/>
  <c r="M1345" i="10"/>
  <c r="M2614" i="10"/>
  <c r="M1330" i="10"/>
  <c r="M1340" i="10"/>
  <c r="L1496" i="10"/>
  <c r="L1331" i="10"/>
  <c r="N1342" i="10"/>
  <c r="M1550" i="10"/>
  <c r="M1374" i="10"/>
  <c r="M1599" i="10"/>
  <c r="M1497" i="10"/>
  <c r="L1455" i="10"/>
  <c r="N1325" i="10"/>
  <c r="M1494" i="10"/>
  <c r="M1360" i="10"/>
  <c r="N1386" i="10"/>
  <c r="N1366" i="10"/>
  <c r="L1386" i="10"/>
  <c r="L1361" i="10"/>
  <c r="M1381" i="10"/>
  <c r="M1352" i="10"/>
  <c r="L1360" i="10"/>
  <c r="N2614" i="10"/>
  <c r="M1341" i="10"/>
  <c r="N1384" i="10"/>
  <c r="M1351" i="10"/>
  <c r="N1320" i="10"/>
  <c r="N2613" i="10"/>
  <c r="M1379" i="10"/>
  <c r="N1383" i="10"/>
  <c r="L1370" i="10"/>
  <c r="N1319" i="10"/>
  <c r="L1383" i="10"/>
  <c r="M1344" i="10"/>
  <c r="N2612" i="10"/>
  <c r="M2613" i="10"/>
  <c r="M1498" i="10"/>
  <c r="M1329" i="10"/>
  <c r="N1341" i="10"/>
  <c r="M1373" i="10"/>
  <c r="L1347" i="10"/>
  <c r="N1382" i="10"/>
  <c r="L1327" i="10"/>
  <c r="L1324" i="10"/>
  <c r="L1369" i="10"/>
  <c r="N1318" i="10"/>
  <c r="L1382" i="10"/>
  <c r="L1353" i="10"/>
  <c r="M1343" i="10"/>
  <c r="N2611" i="10"/>
  <c r="M2612" i="10"/>
  <c r="L1342" i="10"/>
  <c r="M1328" i="10"/>
  <c r="N1374" i="10"/>
  <c r="M1446" i="10"/>
  <c r="N1455" i="10"/>
  <c r="N1340" i="10"/>
  <c r="M1495" i="10"/>
  <c r="M1372" i="10"/>
  <c r="N1550" i="10"/>
  <c r="N1601" i="10"/>
  <c r="M1378" i="10"/>
  <c r="N1381" i="10"/>
  <c r="L1326" i="10"/>
  <c r="L1323" i="10"/>
  <c r="N1317" i="10"/>
  <c r="L1381" i="10"/>
  <c r="L1352" i="10"/>
  <c r="N2610" i="10"/>
  <c r="M2611" i="10"/>
  <c r="L1341" i="10"/>
  <c r="N1373" i="10"/>
  <c r="L1599" i="10"/>
  <c r="L1498" i="10"/>
  <c r="N1380" i="10"/>
  <c r="L1325" i="10"/>
  <c r="L1322" i="10"/>
  <c r="L1374" i="10"/>
  <c r="N1316" i="10"/>
  <c r="L1380" i="10"/>
  <c r="L1351" i="10"/>
  <c r="N1333" i="10"/>
  <c r="N2609" i="10"/>
  <c r="M2610" i="10"/>
  <c r="L1340" i="10"/>
  <c r="N1377" i="10"/>
  <c r="N1372" i="10"/>
  <c r="M1349" i="10"/>
  <c r="L1365" i="10"/>
  <c r="M1500" i="10"/>
  <c r="N1496" i="10"/>
  <c r="M1455" i="10"/>
  <c r="M1458" i="10"/>
  <c r="L1494" i="10"/>
  <c r="L2615" i="10"/>
  <c r="N1494" i="10"/>
  <c r="M2609" i="10"/>
  <c r="N1376" i="10"/>
  <c r="M1348" i="10"/>
  <c r="L1364" i="10"/>
  <c r="N1493" i="10"/>
  <c r="M1457" i="10"/>
  <c r="L2614" i="10"/>
  <c r="N1332" i="10"/>
  <c r="N1378" i="10"/>
  <c r="L1378" i="10"/>
  <c r="N1331" i="10"/>
  <c r="N2607" i="10"/>
  <c r="M2608" i="10"/>
  <c r="M1324" i="10"/>
  <c r="N1375" i="10"/>
  <c r="L1490" i="10"/>
  <c r="M1347" i="10"/>
  <c r="L1363" i="10"/>
  <c r="M1439" i="10"/>
  <c r="M1327" i="10"/>
  <c r="M1371" i="10"/>
  <c r="M1456" i="10"/>
  <c r="L1439" i="10"/>
  <c r="L2613" i="10"/>
  <c r="L1379" i="10"/>
  <c r="N1336" i="10"/>
  <c r="N1446" i="10"/>
  <c r="L1372" i="10"/>
  <c r="M1333" i="10"/>
  <c r="N1335" i="10"/>
  <c r="L1319" i="10"/>
  <c r="L1500" i="10"/>
  <c r="N2606" i="10"/>
  <c r="M1323" i="10"/>
  <c r="L1489" i="10"/>
  <c r="M1438" i="10"/>
  <c r="M1326" i="10"/>
  <c r="L1497" i="10"/>
  <c r="M1370" i="10"/>
  <c r="L1438" i="10"/>
  <c r="L2612" i="10"/>
  <c r="I22" i="26"/>
  <c r="I512" i="26"/>
  <c r="G875" i="26"/>
  <c r="I75" i="26"/>
  <c r="I321" i="26"/>
  <c r="G652" i="26"/>
  <c r="G378" i="26"/>
  <c r="H126" i="26"/>
  <c r="H349" i="26"/>
  <c r="H265" i="26"/>
  <c r="G126" i="26"/>
  <c r="I100" i="26"/>
  <c r="H75" i="26"/>
  <c r="I579" i="26"/>
  <c r="I708" i="26"/>
  <c r="I47" i="26"/>
  <c r="H209" i="26"/>
  <c r="G22" i="26"/>
  <c r="I126" i="26"/>
  <c r="I209" i="26"/>
  <c r="I539" i="26"/>
  <c r="G100" i="26"/>
  <c r="H579" i="26"/>
  <c r="I486" i="26"/>
  <c r="H321" i="26"/>
  <c r="H596" i="26"/>
  <c r="G596" i="26"/>
  <c r="G433" i="26"/>
  <c r="H100" i="26"/>
  <c r="I736" i="26"/>
  <c r="I792" i="26"/>
  <c r="I624" i="26"/>
  <c r="H378" i="26"/>
  <c r="H680" i="26"/>
  <c r="G237" i="26"/>
  <c r="G512" i="26"/>
  <c r="I265" i="26"/>
  <c r="I378" i="26"/>
  <c r="G47" i="26"/>
  <c r="I652" i="26"/>
  <c r="G821" i="26"/>
  <c r="H624" i="26"/>
  <c r="H237" i="26"/>
  <c r="I765" i="26"/>
  <c r="G154" i="26"/>
  <c r="I154" i="26"/>
  <c r="I181" i="26"/>
  <c r="G539" i="26"/>
  <c r="H181" i="26"/>
  <c r="H22" i="26"/>
  <c r="G321" i="26"/>
  <c r="G579" i="26"/>
  <c r="H821" i="26"/>
  <c r="I237" i="26"/>
  <c r="I433" i="26"/>
  <c r="H736" i="26"/>
  <c r="G463" i="26"/>
  <c r="H486" i="26"/>
  <c r="G181" i="26"/>
  <c r="H405" i="26"/>
  <c r="G680" i="26"/>
  <c r="G75" i="26"/>
  <c r="H463" i="26"/>
  <c r="H765" i="26"/>
  <c r="H708" i="26"/>
  <c r="G848" i="26"/>
  <c r="I349" i="26"/>
  <c r="G765" i="26"/>
  <c r="G736" i="26"/>
  <c r="H875" i="26"/>
  <c r="G265" i="26"/>
  <c r="H433" i="26"/>
  <c r="H47" i="26"/>
  <c r="H512" i="26"/>
  <c r="I848" i="26"/>
  <c r="I405" i="26"/>
  <c r="H652" i="26"/>
  <c r="H293" i="26"/>
  <c r="I463" i="26"/>
  <c r="I821" i="26"/>
  <c r="I596" i="26"/>
  <c r="G486" i="26"/>
  <c r="G405" i="26"/>
  <c r="I293" i="26"/>
  <c r="H792" i="26"/>
  <c r="I680" i="26"/>
  <c r="H848" i="26"/>
  <c r="G624" i="26"/>
  <c r="G349" i="26"/>
  <c r="G792" i="26"/>
  <c r="G708" i="26"/>
  <c r="I875" i="26"/>
  <c r="G293" i="26"/>
  <c r="H539" i="26"/>
  <c r="G209" i="26"/>
  <c r="H154" i="26"/>
  <c r="N1424" i="10" a="1"/>
  <c r="N1433" i="10" a="1"/>
  <c r="M1425" i="10" a="1"/>
  <c r="M1431" i="10" a="1"/>
  <c r="N1597" i="10" a="1"/>
  <c r="L1421" i="10" a="1"/>
  <c r="M2515" i="10" a="1"/>
  <c r="L1556" i="10" a="1"/>
  <c r="M1473" i="10" a="1"/>
  <c r="L1473" i="10" a="1"/>
  <c r="M1699" i="10" a="1"/>
  <c r="N1472" i="10" a="1"/>
  <c r="M1429" i="10" a="1"/>
  <c r="M1600" i="10" a="1"/>
  <c r="M1426" i="10" a="1"/>
  <c r="M1432" i="10" a="1"/>
  <c r="L1422" i="10" a="1"/>
  <c r="L1434" i="10" a="1"/>
  <c r="L1429" i="10" a="1"/>
  <c r="L1557" i="10" a="1"/>
  <c r="M1460" i="10" a="1"/>
  <c r="N1466" i="10" a="1"/>
  <c r="M1428" i="10" a="1"/>
  <c r="L1474" i="10" a="1"/>
  <c r="M1449" i="10" a="1"/>
  <c r="N1546" i="10" a="1"/>
  <c r="N1475" i="10" a="1"/>
  <c r="M1427" i="10" a="1"/>
  <c r="M1433" i="10" a="1"/>
  <c r="L1423" i="10" a="1"/>
  <c r="L1435" i="10" a="1"/>
  <c r="N1451" i="10" a="1"/>
  <c r="M1434" i="10" a="1"/>
  <c r="L1466" i="10" a="1"/>
  <c r="L1430" i="10" a="1"/>
  <c r="L1558" i="10" a="1"/>
  <c r="M1461" i="10" a="1"/>
  <c r="L2504" i="10" a="1"/>
  <c r="N1467" i="10" a="1"/>
  <c r="L1460" i="10" a="1"/>
  <c r="M1597" i="10" a="1"/>
  <c r="M1481" i="10" a="1"/>
  <c r="M1546" i="10" a="1"/>
  <c r="N1476" i="10" a="1"/>
  <c r="N1428" i="10" a="1"/>
  <c r="L1424" i="10" a="1"/>
  <c r="L1436" i="10" a="1"/>
  <c r="N1452" i="10" a="1"/>
  <c r="M1435" i="10" a="1"/>
  <c r="L1467" i="10" a="1"/>
  <c r="L2505" i="10" a="1"/>
  <c r="N1468" i="10" a="1"/>
  <c r="L1461" i="10" a="1"/>
  <c r="M1482" i="10" a="1"/>
  <c r="M1430" i="10" a="1"/>
  <c r="N1650" i="10" a="1"/>
  <c r="N1474" i="10" a="1"/>
  <c r="L1597" i="10" a="1"/>
  <c r="M1447" i="10" a="1"/>
  <c r="L1478" i="10" a="1"/>
  <c r="N1477" i="10" a="1"/>
  <c r="M1469" i="10" a="1"/>
  <c r="N2504" i="10" a="1"/>
  <c r="N1429" i="10" a="1"/>
  <c r="N1453" i="10" a="1"/>
  <c r="M1436" i="10" a="1"/>
  <c r="L1468" i="10" a="1"/>
  <c r="N1595" i="10" a="1"/>
  <c r="N1556" i="10" a="1"/>
  <c r="M1416" i="10" a="1"/>
  <c r="L2506" i="10" a="1"/>
  <c r="M1483" i="10" a="1"/>
  <c r="N1701" i="10" a="1"/>
  <c r="M1448" i="10" a="1"/>
  <c r="N1596" i="10" a="1"/>
  <c r="L1479" i="10" a="1"/>
  <c r="M1470" i="10" a="1"/>
  <c r="N2505" i="10" a="1"/>
  <c r="N1430" i="10" a="1"/>
  <c r="N1537" i="10" a="1"/>
  <c r="M2504" i="10" a="1"/>
  <c r="N1598" i="10" a="1"/>
  <c r="L1701" i="10" a="1"/>
  <c r="N1557" i="10" a="1"/>
  <c r="M1417" i="10" a="1"/>
  <c r="L2507" i="10" a="1"/>
  <c r="N1443" i="10" a="1"/>
  <c r="M1440" i="10" a="1"/>
  <c r="L1555" i="10" a="1"/>
  <c r="M1484" i="10" a="1"/>
  <c r="N1478" i="10" a="1"/>
  <c r="L1463" i="10" a="1"/>
  <c r="L1480" i="10" a="1"/>
  <c r="L1595" i="10" a="1"/>
  <c r="M1471" i="10" a="1"/>
  <c r="N2506" i="10" a="1"/>
  <c r="N1538" i="10" a="1"/>
  <c r="M2505" i="10" a="1"/>
  <c r="M1475" i="10" a="1"/>
  <c r="L1546" i="10" a="1"/>
  <c r="N1558" i="10" a="1"/>
  <c r="M1418" i="10" a="1"/>
  <c r="L2508" i="10" a="1"/>
  <c r="N1444" i="10" a="1"/>
  <c r="M1441" i="10" a="1"/>
  <c r="M1485" i="10" a="1"/>
  <c r="N1479" i="10" a="1"/>
  <c r="L1481" i="10" a="1"/>
  <c r="N2507" i="10" a="1"/>
  <c r="M1463" i="10" a="1"/>
  <c r="N1539" i="10" a="1"/>
  <c r="M2506" i="10" a="1"/>
  <c r="M1476" i="10" a="1"/>
  <c r="N1600" i="10" a="1"/>
  <c r="M1594" i="10" a="1"/>
  <c r="M1419" i="10" a="1"/>
  <c r="L2509" i="10" a="1"/>
  <c r="N1445" i="10" a="1"/>
  <c r="M1442" i="10" a="1"/>
  <c r="N1425" i="10" a="1"/>
  <c r="M1486" i="10" a="1"/>
  <c r="N1555" i="10" a="1"/>
  <c r="N1480" i="10" a="1"/>
  <c r="N1416" i="10" a="1"/>
  <c r="L1482" i="10" a="1"/>
  <c r="L1588" i="10" a="1"/>
  <c r="L1537" i="10" a="1"/>
  <c r="N2508" i="10" a="1"/>
  <c r="M1464" i="10" a="1"/>
  <c r="M2507" i="10" a="1"/>
  <c r="M1477" i="10" a="1"/>
  <c r="N1469" i="10" a="1"/>
  <c r="N1459" i="10" a="1"/>
  <c r="M1420" i="10" a="1"/>
  <c r="L2510" i="10" a="1"/>
  <c r="M1598" i="10" a="1"/>
  <c r="L1596" i="10" a="1"/>
  <c r="N1426" i="10" a="1"/>
  <c r="N1481" i="10" a="1"/>
  <c r="L1464" i="10" a="1"/>
  <c r="M1465" i="10" a="1"/>
  <c r="M2508" i="10" a="1"/>
  <c r="N1460" i="10" a="1"/>
  <c r="L2511" i="10" a="1"/>
  <c r="N1427" i="10" a="1"/>
  <c r="N1417" i="10" a="1"/>
  <c r="L1483" i="10" a="1"/>
  <c r="L1589" i="10" a="1"/>
  <c r="L1538" i="10" a="1"/>
  <c r="N2509" i="10" a="1"/>
  <c r="N1463" i="10" a="1"/>
  <c r="N1470" i="10" a="1"/>
  <c r="M1421" i="10" a="1"/>
  <c r="L1469" i="10" a="1"/>
  <c r="N1440" i="10" a="1"/>
  <c r="L1451" i="10" a="1"/>
  <c r="M1555" i="10" a="1"/>
  <c r="N1482" i="10" a="1"/>
  <c r="L1465" i="10" a="1"/>
  <c r="L1594" i="10" a="1"/>
  <c r="N1484" i="10" a="1"/>
  <c r="N1418" i="10" a="1"/>
  <c r="L1484" i="10" a="1"/>
  <c r="L1590" i="10" a="1"/>
  <c r="L1539" i="10" a="1"/>
  <c r="N2510" i="10" a="1"/>
  <c r="N1464" i="10" a="1"/>
  <c r="M2509" i="10" a="1"/>
  <c r="M1593" i="10" a="1"/>
  <c r="N1594" i="10" a="1"/>
  <c r="N1471" i="10" a="1"/>
  <c r="M1466" i="10" a="1"/>
  <c r="N1461" i="10" a="1"/>
  <c r="M1422" i="10" a="1"/>
  <c r="L2512" i="10" a="1"/>
  <c r="L1470" i="10" a="1"/>
  <c r="N1441" i="10" a="1"/>
  <c r="L1452" i="10" a="1"/>
  <c r="N1483" i="10" a="1"/>
  <c r="N1486" i="10" a="1"/>
  <c r="N1419" i="10" a="1"/>
  <c r="L1485" i="10" a="1"/>
  <c r="N2511" i="10" a="1"/>
  <c r="L1416" i="10" a="1"/>
  <c r="N1465" i="10" a="1"/>
  <c r="M2510" i="10" a="1"/>
  <c r="M1467" i="10" a="1"/>
  <c r="M1423" i="10" a="1"/>
  <c r="L2513" i="10" a="1"/>
  <c r="L1650" i="10" a="1"/>
  <c r="L1431" i="10" a="1"/>
  <c r="L1699" i="10" a="1"/>
  <c r="L1471" i="10" a="1"/>
  <c r="N1442" i="10" a="1"/>
  <c r="L1453" i="10" a="1"/>
  <c r="M1556" i="10" a="1"/>
  <c r="N1420" i="10" a="1"/>
  <c r="L1486" i="10" a="1"/>
  <c r="M1537" i="10" a="1"/>
  <c r="N1434" i="10" a="1"/>
  <c r="N2512" i="10" a="1"/>
  <c r="L1417" i="10" a="1"/>
  <c r="M2511" i="10" a="1"/>
  <c r="L1593" i="10" a="1"/>
  <c r="M1588" i="10" a="1"/>
  <c r="N1588" i="10" a="1"/>
  <c r="M1468" i="10" a="1"/>
  <c r="L1447" i="10" a="1"/>
  <c r="M1424" i="10" a="1"/>
  <c r="L2514" i="10" a="1"/>
  <c r="L1432" i="10" a="1"/>
  <c r="N1485" i="10" a="1"/>
  <c r="M1557" i="10" a="1"/>
  <c r="L1440" i="10" a="1"/>
  <c r="M1558" i="10" a="1"/>
  <c r="N1421" i="10" a="1"/>
  <c r="M1538" i="10" a="1"/>
  <c r="N1435" i="10" a="1"/>
  <c r="N2513" i="10" a="1"/>
  <c r="L1418" i="10" a="1"/>
  <c r="N1447" i="10" a="1"/>
  <c r="M2512" i="10" a="1"/>
  <c r="M1589" i="10" a="1"/>
  <c r="N1589" i="10" a="1"/>
  <c r="L1448" i="10" a="1"/>
  <c r="L2515" i="10" a="1"/>
  <c r="M1451" i="10" a="1"/>
  <c r="L1433" i="10" a="1"/>
  <c r="L1598" i="10" a="1"/>
  <c r="M1443" i="10" a="1"/>
  <c r="M1595" i="10" a="1"/>
  <c r="L1425" i="10" a="1"/>
  <c r="N1422" i="10" a="1"/>
  <c r="N1431" i="10" a="1"/>
  <c r="M1539" i="10" a="1"/>
  <c r="N1436" i="10" a="1"/>
  <c r="N2514" i="10" a="1"/>
  <c r="L1419" i="10" a="1"/>
  <c r="N1448" i="10" a="1"/>
  <c r="M2513" i="10" a="1"/>
  <c r="L1443" i="10" a="1"/>
  <c r="M1590" i="10" a="1"/>
  <c r="N1590" i="10" a="1"/>
  <c r="N1699" i="10" a="1"/>
  <c r="L1449" i="10" a="1"/>
  <c r="L1475" i="10" a="1"/>
  <c r="M1701" i="10" a="1"/>
  <c r="M1452" i="10" a="1"/>
  <c r="M1444" i="10" a="1"/>
  <c r="L1441" i="10" a="1"/>
  <c r="L1426" i="10" a="1"/>
  <c r="N1423" i="10" a="1"/>
  <c r="N1432" i="10" a="1"/>
  <c r="N2515" i="10" a="1"/>
  <c r="L1420" i="10" a="1"/>
  <c r="N1449" i="10" a="1"/>
  <c r="M2514" i="10" a="1"/>
  <c r="L1444" i="10" a="1"/>
  <c r="M1596" i="10" a="1"/>
  <c r="L1476" i="10" a="1"/>
  <c r="M1453" i="10" a="1"/>
  <c r="M1650" i="10" a="1"/>
  <c r="M1478" i="10" a="1"/>
  <c r="M1445" i="10" a="1"/>
  <c r="M1472" i="10" a="1"/>
  <c r="L1442" i="10" a="1"/>
  <c r="L1427" i="10" a="1"/>
  <c r="L1472" i="10" a="1"/>
  <c r="L1445" i="10" a="1"/>
  <c r="L1428" i="10" a="1"/>
  <c r="M1459" i="10" a="1"/>
  <c r="L1477" i="10" a="1"/>
  <c r="M1479" i="10" a="1"/>
  <c r="L1459" i="10" a="1"/>
  <c r="M1480" i="10" a="1"/>
  <c r="M1474" i="10" a="1"/>
  <c r="L1600" i="10" a="1"/>
  <c r="N1473" i="10" a="1"/>
  <c r="N1593" i="10" a="1"/>
  <c r="N1593" i="10" l="1"/>
  <c r="N1473" i="10"/>
  <c r="L1600" i="10"/>
  <c r="M1474" i="10"/>
  <c r="M1480" i="10"/>
  <c r="L1459" i="10"/>
  <c r="M1479" i="10"/>
  <c r="L1477" i="10"/>
  <c r="M1459" i="10"/>
  <c r="L1428" i="10"/>
  <c r="L1445" i="10"/>
  <c r="L1472" i="10"/>
  <c r="L1427" i="10"/>
  <c r="L1442" i="10"/>
  <c r="M1472" i="10"/>
  <c r="M1445" i="10"/>
  <c r="M1478" i="10"/>
  <c r="M1650" i="10"/>
  <c r="M1453" i="10"/>
  <c r="L1476" i="10"/>
  <c r="M1596" i="10"/>
  <c r="L1444" i="10"/>
  <c r="M2514" i="10"/>
  <c r="N1449" i="10"/>
  <c r="L1420" i="10"/>
  <c r="N2515" i="10"/>
  <c r="N1432" i="10"/>
  <c r="N1423" i="10"/>
  <c r="L1426" i="10"/>
  <c r="L1441" i="10"/>
  <c r="M1444" i="10"/>
  <c r="M1452" i="10"/>
  <c r="M1701" i="10"/>
  <c r="L1475" i="10"/>
  <c r="L1449" i="10"/>
  <c r="N1699" i="10"/>
  <c r="N1590" i="10"/>
  <c r="M1590" i="10"/>
  <c r="L1443" i="10"/>
  <c r="M2513" i="10"/>
  <c r="N1448" i="10"/>
  <c r="L1419" i="10"/>
  <c r="N2514" i="10"/>
  <c r="N1436" i="10"/>
  <c r="M1539" i="10"/>
  <c r="N1431" i="10"/>
  <c r="N1422" i="10"/>
  <c r="L1425" i="10"/>
  <c r="M1595" i="10"/>
  <c r="M1443" i="10"/>
  <c r="L1598" i="10"/>
  <c r="L1433" i="10"/>
  <c r="M1451" i="10"/>
  <c r="L2515" i="10"/>
  <c r="L1448" i="10"/>
  <c r="N1589" i="10"/>
  <c r="M1589" i="10"/>
  <c r="M2512" i="10"/>
  <c r="N1447" i="10"/>
  <c r="L1418" i="10"/>
  <c r="N2513" i="10"/>
  <c r="N1435" i="10"/>
  <c r="M1538" i="10"/>
  <c r="N1421" i="10"/>
  <c r="M1558" i="10"/>
  <c r="L1440" i="10"/>
  <c r="M1557" i="10"/>
  <c r="N1485" i="10"/>
  <c r="L1432" i="10"/>
  <c r="L2514" i="10"/>
  <c r="M1424" i="10"/>
  <c r="L1447" i="10"/>
  <c r="M1468" i="10"/>
  <c r="N1588" i="10"/>
  <c r="M1588" i="10"/>
  <c r="L1593" i="10"/>
  <c r="M2511" i="10"/>
  <c r="L1417" i="10"/>
  <c r="N2512" i="10"/>
  <c r="N1434" i="10"/>
  <c r="M1537" i="10"/>
  <c r="L1486" i="10"/>
  <c r="N1420" i="10"/>
  <c r="M1556" i="10"/>
  <c r="L1453" i="10"/>
  <c r="N1442" i="10"/>
  <c r="L1471" i="10"/>
  <c r="L1699" i="10"/>
  <c r="L1431" i="10"/>
  <c r="L1650" i="10"/>
  <c r="L2513" i="10"/>
  <c r="M1423" i="10"/>
  <c r="M1467" i="10"/>
  <c r="M2510" i="10"/>
  <c r="N1465" i="10"/>
  <c r="L1416" i="10"/>
  <c r="N2511" i="10"/>
  <c r="L1485" i="10"/>
  <c r="N1419" i="10"/>
  <c r="N1486" i="10"/>
  <c r="N1483" i="10"/>
  <c r="L1452" i="10"/>
  <c r="N1441" i="10"/>
  <c r="L1470" i="10"/>
  <c r="L2512" i="10"/>
  <c r="M1422" i="10"/>
  <c r="N1461" i="10"/>
  <c r="M1466" i="10"/>
  <c r="N1471" i="10"/>
  <c r="N1594" i="10"/>
  <c r="M1593" i="10"/>
  <c r="M2509" i="10"/>
  <c r="N1464" i="10"/>
  <c r="N2510" i="10"/>
  <c r="L1539" i="10"/>
  <c r="L1590" i="10"/>
  <c r="L1484" i="10"/>
  <c r="N1418" i="10"/>
  <c r="N1484" i="10"/>
  <c r="L1594" i="10"/>
  <c r="L1465" i="10"/>
  <c r="N1482" i="10"/>
  <c r="M1555" i="10"/>
  <c r="L1451" i="10"/>
  <c r="N1440" i="10"/>
  <c r="L1469" i="10"/>
  <c r="M1421" i="10"/>
  <c r="N1470" i="10"/>
  <c r="N1463" i="10"/>
  <c r="N2509" i="10"/>
  <c r="L1538" i="10"/>
  <c r="L1589" i="10"/>
  <c r="L1483" i="10"/>
  <c r="N1417" i="10"/>
  <c r="N1427" i="10"/>
  <c r="L2511" i="10"/>
  <c r="N1460" i="10"/>
  <c r="M2508" i="10"/>
  <c r="M1465" i="10"/>
  <c r="L1464" i="10"/>
  <c r="N1481" i="10"/>
  <c r="N1426" i="10"/>
  <c r="L1596" i="10"/>
  <c r="M1598" i="10"/>
  <c r="L2510" i="10"/>
  <c r="M1420" i="10"/>
  <c r="N1459" i="10"/>
  <c r="N1469" i="10"/>
  <c r="M1477" i="10"/>
  <c r="M2507" i="10"/>
  <c r="M1464" i="10"/>
  <c r="N2508" i="10"/>
  <c r="L1537" i="10"/>
  <c r="L1588" i="10"/>
  <c r="L1482" i="10"/>
  <c r="N1416" i="10"/>
  <c r="N1480" i="10"/>
  <c r="N1555" i="10"/>
  <c r="M1486" i="10"/>
  <c r="N1425" i="10"/>
  <c r="M1442" i="10"/>
  <c r="N1445" i="10"/>
  <c r="L2509" i="10"/>
  <c r="M1419" i="10"/>
  <c r="M1594" i="10"/>
  <c r="N1600" i="10"/>
  <c r="M1476" i="10"/>
  <c r="M2506" i="10"/>
  <c r="N1539" i="10"/>
  <c r="M1463" i="10"/>
  <c r="N2507" i="10"/>
  <c r="L1481" i="10"/>
  <c r="N1479" i="10"/>
  <c r="M1485" i="10"/>
  <c r="M1441" i="10"/>
  <c r="N1444" i="10"/>
  <c r="L2508" i="10"/>
  <c r="M1418" i="10"/>
  <c r="N1558" i="10"/>
  <c r="L1546" i="10"/>
  <c r="M1475" i="10"/>
  <c r="M2505" i="10"/>
  <c r="N1538" i="10"/>
  <c r="N2506" i="10"/>
  <c r="M1471" i="10"/>
  <c r="L1595" i="10"/>
  <c r="L1480" i="10"/>
  <c r="L1463" i="10"/>
  <c r="N1478" i="10"/>
  <c r="M1484" i="10"/>
  <c r="L1555" i="10"/>
  <c r="M1440" i="10"/>
  <c r="N1443" i="10"/>
  <c r="L2507" i="10"/>
  <c r="M1417" i="10"/>
  <c r="N1557" i="10"/>
  <c r="L1701" i="10"/>
  <c r="N1598" i="10"/>
  <c r="M2504" i="10"/>
  <c r="N1537" i="10"/>
  <c r="N1430" i="10"/>
  <c r="N2505" i="10"/>
  <c r="M1470" i="10"/>
  <c r="L1479" i="10"/>
  <c r="N1596" i="10"/>
  <c r="M1448" i="10"/>
  <c r="N1701" i="10"/>
  <c r="M1483" i="10"/>
  <c r="L2506" i="10"/>
  <c r="M1416" i="10"/>
  <c r="N1556" i="10"/>
  <c r="N1595" i="10"/>
  <c r="L1468" i="10"/>
  <c r="M1436" i="10"/>
  <c r="N1453" i="10"/>
  <c r="N1429" i="10"/>
  <c r="N2504" i="10"/>
  <c r="M1469" i="10"/>
  <c r="N1477" i="10"/>
  <c r="L1478" i="10"/>
  <c r="M1447" i="10"/>
  <c r="L1597" i="10"/>
  <c r="N1474" i="10"/>
  <c r="N1650" i="10"/>
  <c r="M1430" i="10"/>
  <c r="M1482" i="10"/>
  <c r="L1461" i="10"/>
  <c r="N1468" i="10"/>
  <c r="L2505" i="10"/>
  <c r="L1467" i="10"/>
  <c r="M1435" i="10"/>
  <c r="N1452" i="10"/>
  <c r="L1436" i="10"/>
  <c r="L1424" i="10"/>
  <c r="N1428" i="10"/>
  <c r="N1476" i="10"/>
  <c r="M1546" i="10"/>
  <c r="M1481" i="10"/>
  <c r="M1597" i="10"/>
  <c r="L1460" i="10"/>
  <c r="N1467" i="10"/>
  <c r="L2504" i="10"/>
  <c r="M1461" i="10"/>
  <c r="L1558" i="10"/>
  <c r="L1430" i="10"/>
  <c r="L1466" i="10"/>
  <c r="M1434" i="10"/>
  <c r="N1451" i="10"/>
  <c r="L1435" i="10"/>
  <c r="L1423" i="10"/>
  <c r="M1433" i="10"/>
  <c r="M1427" i="10"/>
  <c r="N1475" i="10"/>
  <c r="N1546" i="10"/>
  <c r="M1449" i="10"/>
  <c r="L1474" i="10"/>
  <c r="M1428" i="10"/>
  <c r="N1466" i="10"/>
  <c r="M1460" i="10"/>
  <c r="L1557" i="10"/>
  <c r="L1429" i="10"/>
  <c r="L1434" i="10"/>
  <c r="L1422" i="10"/>
  <c r="M1432" i="10"/>
  <c r="M1426" i="10"/>
  <c r="M1600" i="10"/>
  <c r="M1429" i="10"/>
  <c r="N1472" i="10"/>
  <c r="M1699" i="10"/>
  <c r="L1473" i="10"/>
  <c r="M1473" i="10"/>
  <c r="L1556" i="10"/>
  <c r="M2515" i="10"/>
  <c r="L1421" i="10"/>
  <c r="N1597" i="10"/>
  <c r="M1431" i="10"/>
  <c r="M1425" i="10"/>
  <c r="N1433" i="10"/>
  <c r="N1424" i="10"/>
  <c r="G210" i="26"/>
  <c r="G793" i="26"/>
  <c r="H766" i="26"/>
  <c r="I238" i="26"/>
  <c r="H822" i="26"/>
  <c r="H182" i="26"/>
  <c r="G155" i="26"/>
  <c r="G48" i="26"/>
  <c r="H76" i="26"/>
  <c r="H350" i="26"/>
  <c r="G294" i="26"/>
  <c r="H294" i="26"/>
  <c r="H876" i="26"/>
  <c r="H464" i="26"/>
  <c r="G322" i="26"/>
  <c r="I766" i="26"/>
  <c r="G434" i="26"/>
  <c r="I76" i="26"/>
  <c r="G350" i="26"/>
  <c r="G406" i="26"/>
  <c r="H653" i="26"/>
  <c r="H434" i="26"/>
  <c r="G737" i="26"/>
  <c r="H487" i="26"/>
  <c r="I540" i="26"/>
  <c r="G540" i="26"/>
  <c r="I379" i="26"/>
  <c r="H379" i="26"/>
  <c r="G597" i="26"/>
  <c r="I101" i="26"/>
  <c r="H127" i="26"/>
  <c r="G625" i="26"/>
  <c r="G766" i="26"/>
  <c r="G76" i="26"/>
  <c r="G464" i="26"/>
  <c r="G23" i="26"/>
  <c r="H155" i="26"/>
  <c r="G681" i="26"/>
  <c r="H597" i="26"/>
  <c r="H737" i="26"/>
  <c r="H238" i="26"/>
  <c r="I625" i="26"/>
  <c r="H849" i="26"/>
  <c r="G487" i="26"/>
  <c r="I406" i="26"/>
  <c r="G266" i="26"/>
  <c r="H625" i="26"/>
  <c r="I793" i="26"/>
  <c r="I210" i="26"/>
  <c r="I681" i="26"/>
  <c r="I597" i="26"/>
  <c r="I182" i="26"/>
  <c r="I266" i="26"/>
  <c r="G127" i="26"/>
  <c r="G379" i="26"/>
  <c r="I23" i="26"/>
  <c r="I849" i="26"/>
  <c r="I350" i="26"/>
  <c r="G822" i="26"/>
  <c r="I737" i="26"/>
  <c r="H210" i="26"/>
  <c r="G513" i="26"/>
  <c r="H322" i="26"/>
  <c r="G653" i="26"/>
  <c r="I876" i="26"/>
  <c r="H793" i="26"/>
  <c r="H513" i="26"/>
  <c r="G849" i="26"/>
  <c r="H406" i="26"/>
  <c r="I434" i="26"/>
  <c r="I127" i="26"/>
  <c r="I822" i="26"/>
  <c r="H709" i="26"/>
  <c r="H23" i="26"/>
  <c r="I155" i="26"/>
  <c r="I653" i="26"/>
  <c r="H266" i="26"/>
  <c r="G876" i="26"/>
  <c r="I464" i="26"/>
  <c r="I48" i="26"/>
  <c r="H540" i="26"/>
  <c r="G238" i="26"/>
  <c r="H101" i="26"/>
  <c r="I487" i="26"/>
  <c r="I709" i="26"/>
  <c r="I322" i="26"/>
  <c r="I513" i="26"/>
  <c r="G709" i="26"/>
  <c r="I294" i="26"/>
  <c r="H48" i="26"/>
  <c r="G182" i="26"/>
  <c r="H681" i="26"/>
  <c r="G101" i="26"/>
  <c r="N1566" i="10" a="1"/>
  <c r="L1530" i="10" a="1"/>
  <c r="M1574" i="10" a="1"/>
  <c r="L1577" i="10" a="1"/>
  <c r="L1540" i="10" a="1"/>
  <c r="N1547" i="10" a="1"/>
  <c r="L1693" i="10" a="1"/>
  <c r="L1551" i="10" a="1"/>
  <c r="L1637" i="10" a="1"/>
  <c r="L1646" i="10" a="1"/>
  <c r="M2705" i="10" a="1"/>
  <c r="N1658" i="10" a="1"/>
  <c r="N1528" i="10" a="1"/>
  <c r="N1697" i="10" a="1"/>
  <c r="L2714" i="10" a="1"/>
  <c r="M1571" i="10" a="1"/>
  <c r="N1575" i="10" a="1"/>
  <c r="N1646" i="10" a="1"/>
  <c r="N1567" i="10" a="1"/>
  <c r="L1541" i="10" a="1"/>
  <c r="N1548" i="10" a="1"/>
  <c r="L1552" i="10" a="1"/>
  <c r="N1564" i="10" a="1"/>
  <c r="L1638" i="10" a="1"/>
  <c r="M1700" i="10" a="1"/>
  <c r="M2706" i="10" a="1"/>
  <c r="M1697" i="10" a="1"/>
  <c r="M1570" i="10" a="1"/>
  <c r="N1695" i="10" a="1"/>
  <c r="M1534" i="10" a="1"/>
  <c r="N1568" i="10" a="1"/>
  <c r="M1531" i="10" a="1"/>
  <c r="M1578" i="10" a="1"/>
  <c r="N1799" i="10" a="1"/>
  <c r="L1542" i="10" a="1"/>
  <c r="N1549" i="10" a="1"/>
  <c r="N1534" i="10" a="1"/>
  <c r="L1750" i="10" a="1"/>
  <c r="L1696" i="10" a="1"/>
  <c r="L1553" i="10" a="1"/>
  <c r="N1565" i="10" a="1"/>
  <c r="L1639" i="10" a="1"/>
  <c r="N1655" i="10" a="1"/>
  <c r="M1575" i="10" a="1"/>
  <c r="N1530" i="10" a="1"/>
  <c r="L2707" i="10" a="1"/>
  <c r="M1801" i="10" a="1"/>
  <c r="M1532" i="10" a="1"/>
  <c r="M1579" i="10" a="1"/>
  <c r="N1535" i="10" a="1"/>
  <c r="M1576" i="10" a="1"/>
  <c r="M2708" i="10" a="1"/>
  <c r="N2704" i="10" a="1"/>
  <c r="N1576" i="10" a="1"/>
  <c r="L1560" i="10" a="1"/>
  <c r="M2709" i="10" a="1"/>
  <c r="N2705" i="10" a="1"/>
  <c r="M1547" i="10" a="1"/>
  <c r="L1568" i="10" a="1"/>
  <c r="M1533" i="10" a="1"/>
  <c r="M1580" i="10" a="1"/>
  <c r="L1543" i="10" a="1"/>
  <c r="M1695" i="10" a="1"/>
  <c r="L1547" i="10" a="1"/>
  <c r="N1536" i="10" a="1"/>
  <c r="L1516" i="10" a="1"/>
  <c r="M1693" i="10" a="1"/>
  <c r="N1540" i="10" a="1"/>
  <c r="N1696" i="10" a="1"/>
  <c r="L1688" i="10" a="1"/>
  <c r="N1525" i="10" a="1"/>
  <c r="M1577" i="10" a="1"/>
  <c r="M1646" i="10" a="1"/>
  <c r="M1516" i="10" a="1"/>
  <c r="L1578" i="10" a="1"/>
  <c r="L1566" i="10" a="1"/>
  <c r="M1535" i="10" a="1"/>
  <c r="M1581" i="10" a="1"/>
  <c r="L1544" i="10" a="1"/>
  <c r="L1548" i="10" a="1"/>
  <c r="L1517" i="10" a="1"/>
  <c r="M1698" i="10" a="1"/>
  <c r="N1541" i="10" a="1"/>
  <c r="N1693" i="10" a="1"/>
  <c r="L1689" i="10" a="1"/>
  <c r="N1526" i="10" a="1"/>
  <c r="M2710" i="10" a="1"/>
  <c r="M1517" i="10" a="1"/>
  <c r="N2706" i="10" a="1"/>
  <c r="L1579" i="10" a="1"/>
  <c r="M1548" i="10" a="1"/>
  <c r="L1567" i="10" a="1"/>
  <c r="M1536" i="10" a="1"/>
  <c r="M1559" i="10" a="1"/>
  <c r="M1525" i="10" a="1"/>
  <c r="M1582" i="10" a="1"/>
  <c r="L1545" i="10" a="1"/>
  <c r="M1543" i="10" a="1"/>
  <c r="L1549" i="10" a="1"/>
  <c r="M1637" i="10" a="1"/>
  <c r="L1518" i="10" a="1"/>
  <c r="N1542" i="10" a="1"/>
  <c r="L1690" i="10" a="1"/>
  <c r="N1527" i="10" a="1"/>
  <c r="L1695" i="10" a="1"/>
  <c r="L1655" i="10" a="1"/>
  <c r="M2711" i="10" a="1"/>
  <c r="M1518" i="10" a="1"/>
  <c r="N2707" i="10" a="1"/>
  <c r="L1580" i="10" a="1"/>
  <c r="M1560" i="10" a="1"/>
  <c r="M1526" i="10" a="1"/>
  <c r="M1583" i="10" a="1"/>
  <c r="M1544" i="10" a="1"/>
  <c r="M1638" i="10" a="1"/>
  <c r="L1519" i="10" a="1"/>
  <c r="M2712" i="10" a="1"/>
  <c r="M1519" i="10" a="1"/>
  <c r="N2708" i="10" a="1"/>
  <c r="L1581" i="10" a="1"/>
  <c r="L2704" i="10" a="1"/>
  <c r="L1697" i="10" a="1"/>
  <c r="N2709" i="10" a="1"/>
  <c r="L2705" i="10" a="1"/>
  <c r="N1572" i="10" a="1"/>
  <c r="L1563" i="10" a="1"/>
  <c r="M1561" i="10" a="1"/>
  <c r="M1527" i="10" a="1"/>
  <c r="M1584" i="10" a="1"/>
  <c r="N1531" i="10" a="1"/>
  <c r="M1545" i="10" a="1"/>
  <c r="N1688" i="10" a="1"/>
  <c r="M1639" i="10" a="1"/>
  <c r="L1520" i="10" a="1"/>
  <c r="M1566" i="10" a="1"/>
  <c r="L1569" i="10" a="1"/>
  <c r="N1559" i="10" a="1"/>
  <c r="N1516" i="10" a="1"/>
  <c r="L1801" i="10" a="1"/>
  <c r="N1578" i="10" a="1"/>
  <c r="M1540" i="10" a="1"/>
  <c r="M2713" i="10" a="1"/>
  <c r="M1520" i="10" a="1"/>
  <c r="L1582" i="10" a="1"/>
  <c r="L1535" i="10" a="1"/>
  <c r="L1564" i="10" a="1"/>
  <c r="M1585" i="10" a="1"/>
  <c r="N1532" i="10" a="1"/>
  <c r="L1698" i="10" a="1"/>
  <c r="N1689" i="10" a="1"/>
  <c r="L1694" i="10" a="1"/>
  <c r="L1521" i="10" a="1"/>
  <c r="M1567" i="10" a="1"/>
  <c r="L1570" i="10" a="1"/>
  <c r="N1560" i="10" a="1"/>
  <c r="N1517" i="10" a="1"/>
  <c r="N1579" i="10" a="1"/>
  <c r="M1541" i="10" a="1"/>
  <c r="M2714" i="10" a="1"/>
  <c r="M1521" i="10" a="1"/>
  <c r="N2710" i="10" a="1"/>
  <c r="L1583" i="10" a="1"/>
  <c r="L1565" i="10" a="1"/>
  <c r="L1656" i="10" a="1"/>
  <c r="L1572" i="10" a="1"/>
  <c r="M1586" i="10" a="1"/>
  <c r="N1533" i="10" a="1"/>
  <c r="N1690" i="10" a="1"/>
  <c r="L1522" i="10" a="1"/>
  <c r="M1568" i="10" a="1"/>
  <c r="L1571" i="10" a="1"/>
  <c r="N1561" i="10" a="1"/>
  <c r="N1518" i="10" a="1"/>
  <c r="N1698" i="10" a="1"/>
  <c r="N1580" i="10" a="1"/>
  <c r="M1542" i="10" a="1"/>
  <c r="M2715" i="10" a="1"/>
  <c r="M1522" i="10" a="1"/>
  <c r="N2711" i="10" a="1"/>
  <c r="L1536" i="10" a="1"/>
  <c r="L1657" i="10" a="1"/>
  <c r="L1573" i="10" a="1"/>
  <c r="L1523" i="10" a="1"/>
  <c r="N1519" i="10" a="1"/>
  <c r="N1581" i="10" a="1"/>
  <c r="M1523" i="10" a="1"/>
  <c r="N2712" i="10" a="1"/>
  <c r="L1585" i="10" a="1"/>
  <c r="L2708" i="10" a="1"/>
  <c r="N1573" i="10" a="1"/>
  <c r="N1656" i="10" a="1"/>
  <c r="N1553" i="10" a="1"/>
  <c r="M1549" i="10" a="1"/>
  <c r="L1700" i="10" a="1"/>
  <c r="L1658" i="10" a="1"/>
  <c r="L1574" i="10" a="1"/>
  <c r="M1750" i="10" a="1"/>
  <c r="L1525" i="10" a="1"/>
  <c r="M1551" i="10" a="1"/>
  <c r="M1688" i="10" a="1"/>
  <c r="L1799" i="10" a="1"/>
  <c r="L1524" i="10" a="1"/>
  <c r="N1694" i="10" a="1"/>
  <c r="M1694" i="10" a="1"/>
  <c r="N1569" i="10" a="1"/>
  <c r="N1520" i="10" a="1"/>
  <c r="M1563" i="10" a="1"/>
  <c r="N1582" i="10" a="1"/>
  <c r="N1543" i="10" a="1"/>
  <c r="N1637" i="10" a="1"/>
  <c r="M1524" i="10" a="1"/>
  <c r="N2713" i="10" a="1"/>
  <c r="L1586" i="10" a="1"/>
  <c r="L2709" i="10" a="1"/>
  <c r="N1551" i="10" a="1"/>
  <c r="N1574" i="10" a="1"/>
  <c r="L2710" i="10" a="1"/>
  <c r="N2715" i="10" a="1"/>
  <c r="N1577" i="10" a="1"/>
  <c r="L1534" i="10" a="1"/>
  <c r="M1799" i="10" a="1"/>
  <c r="L1526" i="10" a="1"/>
  <c r="M1552" i="10" a="1"/>
  <c r="M1689" i="10" a="1"/>
  <c r="N1570" i="10" a="1"/>
  <c r="N1521" i="10" a="1"/>
  <c r="M1564" i="10" a="1"/>
  <c r="N1583" i="10" a="1"/>
  <c r="N1544" i="10" a="1"/>
  <c r="N1638" i="10" a="1"/>
  <c r="N2714" i="10" a="1"/>
  <c r="N1552" i="10" a="1"/>
  <c r="N1639" i="10" a="1"/>
  <c r="L2711" i="10" a="1"/>
  <c r="L1561" i="10" a="1"/>
  <c r="L1584" i="10" a="1"/>
  <c r="L1528" i="10" a="1"/>
  <c r="M1572" i="10" a="1"/>
  <c r="L1575" i="10" a="1"/>
  <c r="L1527" i="10" a="1"/>
  <c r="M1553" i="10" a="1"/>
  <c r="M1690" i="10" a="1"/>
  <c r="L1531" i="10" a="1"/>
  <c r="M1656" i="10" a="1"/>
  <c r="M1655" i="10" a="1"/>
  <c r="N1700" i="10" a="1"/>
  <c r="N1571" i="10" a="1"/>
  <c r="N1522" i="10" a="1"/>
  <c r="M1565" i="10" a="1"/>
  <c r="N1584" i="10" a="1"/>
  <c r="N1545" i="10" a="1"/>
  <c r="N1750" i="10" a="1"/>
  <c r="M1528" i="10" a="1"/>
  <c r="L2706" i="10" a="1"/>
  <c r="L1529" i="10" a="1"/>
  <c r="M1573" i="10" a="1"/>
  <c r="L1576" i="10" a="1"/>
  <c r="L1532" i="10" a="1"/>
  <c r="M1657" i="10" a="1"/>
  <c r="N1523" i="10" a="1"/>
  <c r="N1585" i="10" a="1"/>
  <c r="M2704" i="10" a="1"/>
  <c r="N1801" i="10" a="1"/>
  <c r="N1657" i="10" a="1"/>
  <c r="L2712" i="10" a="1"/>
  <c r="M1529" i="10" a="1"/>
  <c r="L1533" i="10" a="1"/>
  <c r="M1658" i="10" a="1"/>
  <c r="N1563" i="10" a="1"/>
  <c r="N1524" i="10" a="1"/>
  <c r="N1586" i="10" a="1"/>
  <c r="M1569" i="10" a="1"/>
  <c r="L2713" i="10" a="1"/>
  <c r="M1530" i="10" a="1"/>
  <c r="N1529" i="10" a="1"/>
  <c r="M2707" i="10" a="1"/>
  <c r="L2715" i="10" a="1"/>
  <c r="L1559" i="10" a="1"/>
  <c r="M1696" i="10" a="1"/>
  <c r="M1696" i="10" l="1"/>
  <c r="L1559" i="10"/>
  <c r="L2715" i="10"/>
  <c r="M2707" i="10"/>
  <c r="N1529" i="10"/>
  <c r="M1530" i="10"/>
  <c r="L2713" i="10"/>
  <c r="M1569" i="10"/>
  <c r="N1586" i="10"/>
  <c r="N1524" i="10"/>
  <c r="N1563" i="10"/>
  <c r="M1658" i="10"/>
  <c r="L1533" i="10"/>
  <c r="M1529" i="10"/>
  <c r="L2712" i="10"/>
  <c r="N1657" i="10"/>
  <c r="N1801" i="10"/>
  <c r="M2704" i="10"/>
  <c r="N1585" i="10"/>
  <c r="N1523" i="10"/>
  <c r="M1657" i="10"/>
  <c r="L1532" i="10"/>
  <c r="L1576" i="10"/>
  <c r="M1573" i="10"/>
  <c r="L1529" i="10"/>
  <c r="L2706" i="10"/>
  <c r="M1528" i="10"/>
  <c r="N1750" i="10"/>
  <c r="N1545" i="10"/>
  <c r="N1584" i="10"/>
  <c r="M1565" i="10"/>
  <c r="N1522" i="10"/>
  <c r="N1571" i="10"/>
  <c r="N1700" i="10"/>
  <c r="M1655" i="10"/>
  <c r="M1656" i="10"/>
  <c r="L1531" i="10"/>
  <c r="M1690" i="10"/>
  <c r="M1553" i="10"/>
  <c r="L1527" i="10"/>
  <c r="L1575" i="10"/>
  <c r="M1572" i="10"/>
  <c r="L1528" i="10"/>
  <c r="L1584" i="10"/>
  <c r="L1561" i="10"/>
  <c r="L2711" i="10"/>
  <c r="N1639" i="10"/>
  <c r="N1552" i="10"/>
  <c r="N2714" i="10"/>
  <c r="N1638" i="10"/>
  <c r="N1544" i="10"/>
  <c r="N1583" i="10"/>
  <c r="M1564" i="10"/>
  <c r="N1521" i="10"/>
  <c r="N1570" i="10"/>
  <c r="M1689" i="10"/>
  <c r="M1552" i="10"/>
  <c r="L1526" i="10"/>
  <c r="M1799" i="10"/>
  <c r="L1534" i="10"/>
  <c r="N1577" i="10"/>
  <c r="N2715" i="10"/>
  <c r="L2710" i="10"/>
  <c r="N1574" i="10"/>
  <c r="N1551" i="10"/>
  <c r="L2709" i="10"/>
  <c r="L1586" i="10"/>
  <c r="N2713" i="10"/>
  <c r="M1524" i="10"/>
  <c r="N1637" i="10"/>
  <c r="N1543" i="10"/>
  <c r="N1582" i="10"/>
  <c r="M1563" i="10"/>
  <c r="N1520" i="10"/>
  <c r="N1569" i="10"/>
  <c r="M1694" i="10"/>
  <c r="N1694" i="10"/>
  <c r="L1524" i="10"/>
  <c r="L1799" i="10"/>
  <c r="M1688" i="10"/>
  <c r="M1551" i="10"/>
  <c r="L1525" i="10"/>
  <c r="M1750" i="10"/>
  <c r="L1574" i="10"/>
  <c r="L1658" i="10"/>
  <c r="L1700" i="10"/>
  <c r="M1549" i="10"/>
  <c r="N1553" i="10"/>
  <c r="N1656" i="10"/>
  <c r="N1573" i="10"/>
  <c r="L2708" i="10"/>
  <c r="L1585" i="10"/>
  <c r="N2712" i="10"/>
  <c r="M1523" i="10"/>
  <c r="N1581" i="10"/>
  <c r="N1519" i="10"/>
  <c r="L1523" i="10"/>
  <c r="L1573" i="10"/>
  <c r="L1657" i="10"/>
  <c r="L1536" i="10"/>
  <c r="N2711" i="10"/>
  <c r="M1522" i="10"/>
  <c r="M2715" i="10"/>
  <c r="M1542" i="10"/>
  <c r="N1580" i="10"/>
  <c r="N1698" i="10"/>
  <c r="N1518" i="10"/>
  <c r="N1561" i="10"/>
  <c r="L1571" i="10"/>
  <c r="M1568" i="10"/>
  <c r="L1522" i="10"/>
  <c r="N1690" i="10"/>
  <c r="N1533" i="10"/>
  <c r="M1586" i="10"/>
  <c r="L1572" i="10"/>
  <c r="L1656" i="10"/>
  <c r="L1565" i="10"/>
  <c r="L1583" i="10"/>
  <c r="N2710" i="10"/>
  <c r="M1521" i="10"/>
  <c r="M2714" i="10"/>
  <c r="M1541" i="10"/>
  <c r="N1579" i="10"/>
  <c r="N1517" i="10"/>
  <c r="N1560" i="10"/>
  <c r="L1570" i="10"/>
  <c r="M1567" i="10"/>
  <c r="L1521" i="10"/>
  <c r="L1694" i="10"/>
  <c r="N1689" i="10"/>
  <c r="L1698" i="10"/>
  <c r="N1532" i="10"/>
  <c r="M1585" i="10"/>
  <c r="L1564" i="10"/>
  <c r="L1535" i="10"/>
  <c r="L1582" i="10"/>
  <c r="M1520" i="10"/>
  <c r="M2713" i="10"/>
  <c r="M1540" i="10"/>
  <c r="N1578" i="10"/>
  <c r="L1801" i="10"/>
  <c r="N1516" i="10"/>
  <c r="N1559" i="10"/>
  <c r="L1569" i="10"/>
  <c r="M1566" i="10"/>
  <c r="L1520" i="10"/>
  <c r="M1639" i="10"/>
  <c r="N1688" i="10"/>
  <c r="M1545" i="10"/>
  <c r="N1531" i="10"/>
  <c r="M1584" i="10"/>
  <c r="M1527" i="10"/>
  <c r="M1561" i="10"/>
  <c r="L1563" i="10"/>
  <c r="N1572" i="10"/>
  <c r="L2705" i="10"/>
  <c r="N2709" i="10"/>
  <c r="L1697" i="10"/>
  <c r="L2704" i="10"/>
  <c r="L1581" i="10"/>
  <c r="N2708" i="10"/>
  <c r="M1519" i="10"/>
  <c r="M2712" i="10"/>
  <c r="L1519" i="10"/>
  <c r="M1638" i="10"/>
  <c r="M1544" i="10"/>
  <c r="M1583" i="10"/>
  <c r="M1526" i="10"/>
  <c r="M1560" i="10"/>
  <c r="L1580" i="10"/>
  <c r="N2707" i="10"/>
  <c r="M1518" i="10"/>
  <c r="M2711" i="10"/>
  <c r="L1655" i="10"/>
  <c r="L1695" i="10"/>
  <c r="N1527" i="10"/>
  <c r="L1690" i="10"/>
  <c r="N1542" i="10"/>
  <c r="L1518" i="10"/>
  <c r="M1637" i="10"/>
  <c r="L1549" i="10"/>
  <c r="M1543" i="10"/>
  <c r="L1545" i="10"/>
  <c r="M1582" i="10"/>
  <c r="M1525" i="10"/>
  <c r="M1559" i="10"/>
  <c r="M1536" i="10"/>
  <c r="L1567" i="10"/>
  <c r="M1548" i="10"/>
  <c r="L1579" i="10"/>
  <c r="N2706" i="10"/>
  <c r="M1517" i="10"/>
  <c r="M2710" i="10"/>
  <c r="N1526" i="10"/>
  <c r="L1689" i="10"/>
  <c r="N1693" i="10"/>
  <c r="N1541" i="10"/>
  <c r="M1698" i="10"/>
  <c r="L1517" i="10"/>
  <c r="L1548" i="10"/>
  <c r="L1544" i="10"/>
  <c r="M1581" i="10"/>
  <c r="M1535" i="10"/>
  <c r="L1566" i="10"/>
  <c r="L1578" i="10"/>
  <c r="M1516" i="10"/>
  <c r="M1646" i="10"/>
  <c r="M1577" i="10"/>
  <c r="N1525" i="10"/>
  <c r="L1688" i="10"/>
  <c r="N1696" i="10"/>
  <c r="N1540" i="10"/>
  <c r="M1693" i="10"/>
  <c r="L1516" i="10"/>
  <c r="N1536" i="10"/>
  <c r="L1547" i="10"/>
  <c r="M1695" i="10"/>
  <c r="L1543" i="10"/>
  <c r="M1580" i="10"/>
  <c r="M1533" i="10"/>
  <c r="L1568" i="10"/>
  <c r="M1547" i="10"/>
  <c r="N2705" i="10"/>
  <c r="M2709" i="10"/>
  <c r="L1560" i="10"/>
  <c r="N1576" i="10"/>
  <c r="N2704" i="10"/>
  <c r="M2708" i="10"/>
  <c r="M1576" i="10"/>
  <c r="N1535" i="10"/>
  <c r="M1579" i="10"/>
  <c r="M1532" i="10"/>
  <c r="M1801" i="10"/>
  <c r="L2707" i="10"/>
  <c r="N1530" i="10"/>
  <c r="M1575" i="10"/>
  <c r="N1655" i="10"/>
  <c r="L1639" i="10"/>
  <c r="N1565" i="10"/>
  <c r="L1553" i="10"/>
  <c r="L1696" i="10"/>
  <c r="L1750" i="10"/>
  <c r="N1534" i="10"/>
  <c r="N1549" i="10"/>
  <c r="L1542" i="10"/>
  <c r="N1799" i="10"/>
  <c r="M1578" i="10"/>
  <c r="M1531" i="10"/>
  <c r="N1568" i="10"/>
  <c r="M1534" i="10"/>
  <c r="N1695" i="10"/>
  <c r="M1570" i="10"/>
  <c r="M1697" i="10"/>
  <c r="M2706" i="10"/>
  <c r="M1700" i="10"/>
  <c r="L1638" i="10"/>
  <c r="N1564" i="10"/>
  <c r="L1552" i="10"/>
  <c r="N1548" i="10"/>
  <c r="L1541" i="10"/>
  <c r="N1567" i="10"/>
  <c r="N1646" i="10"/>
  <c r="N1575" i="10"/>
  <c r="M1571" i="10"/>
  <c r="L2714" i="10"/>
  <c r="N1697" i="10"/>
  <c r="N1528" i="10"/>
  <c r="N1658" i="10"/>
  <c r="M2705" i="10"/>
  <c r="L1646" i="10"/>
  <c r="L1637" i="10"/>
  <c r="L1551" i="10"/>
  <c r="L1693" i="10"/>
  <c r="N1547" i="10"/>
  <c r="L1540" i="10"/>
  <c r="L1577" i="10"/>
  <c r="M1574" i="10"/>
  <c r="L1530" i="10"/>
  <c r="N1566" i="10"/>
  <c r="I823" i="26"/>
  <c r="I710" i="26"/>
  <c r="I49" i="26"/>
  <c r="H267" i="26"/>
  <c r="G514" i="26"/>
  <c r="G128" i="26"/>
  <c r="I211" i="26"/>
  <c r="G488" i="26"/>
  <c r="G598" i="26"/>
  <c r="I541" i="26"/>
  <c r="G407" i="26"/>
  <c r="I239" i="26"/>
  <c r="H767" i="26"/>
  <c r="I794" i="26"/>
  <c r="H850" i="26"/>
  <c r="H156" i="26"/>
  <c r="G77" i="26"/>
  <c r="G323" i="26"/>
  <c r="H295" i="26"/>
  <c r="G49" i="26"/>
  <c r="H49" i="26"/>
  <c r="I465" i="26"/>
  <c r="I156" i="26"/>
  <c r="I488" i="26"/>
  <c r="I128" i="26"/>
  <c r="I435" i="26"/>
  <c r="H211" i="26"/>
  <c r="I267" i="26"/>
  <c r="H626" i="26"/>
  <c r="I626" i="26"/>
  <c r="G767" i="26"/>
  <c r="H380" i="26"/>
  <c r="H488" i="26"/>
  <c r="G351" i="26"/>
  <c r="H465" i="26"/>
  <c r="G794" i="26"/>
  <c r="G626" i="26"/>
  <c r="G738" i="26"/>
  <c r="I738" i="26"/>
  <c r="G295" i="26"/>
  <c r="G156" i="26"/>
  <c r="G102" i="26"/>
  <c r="H102" i="26"/>
  <c r="H407" i="26"/>
  <c r="I877" i="26"/>
  <c r="G823" i="26"/>
  <c r="I24" i="26"/>
  <c r="I183" i="26"/>
  <c r="G267" i="26"/>
  <c r="H239" i="26"/>
  <c r="I380" i="26"/>
  <c r="I77" i="26"/>
  <c r="G211" i="26"/>
  <c r="I598" i="26"/>
  <c r="H738" i="26"/>
  <c r="G850" i="26"/>
  <c r="G654" i="26"/>
  <c r="H128" i="26"/>
  <c r="H435" i="26"/>
  <c r="H351" i="26"/>
  <c r="H183" i="26"/>
  <c r="H823" i="26"/>
  <c r="G239" i="26"/>
  <c r="H541" i="26"/>
  <c r="G877" i="26"/>
  <c r="H24" i="26"/>
  <c r="H514" i="26"/>
  <c r="I351" i="26"/>
  <c r="G380" i="26"/>
  <c r="I682" i="26"/>
  <c r="I407" i="26"/>
  <c r="H598" i="26"/>
  <c r="G24" i="26"/>
  <c r="G541" i="26"/>
  <c r="H654" i="26"/>
  <c r="G435" i="26"/>
  <c r="I295" i="26"/>
  <c r="G710" i="26"/>
  <c r="I514" i="26"/>
  <c r="H710" i="26"/>
  <c r="H794" i="26"/>
  <c r="H682" i="26"/>
  <c r="G183" i="26"/>
  <c r="I654" i="26"/>
  <c r="H323" i="26"/>
  <c r="I850" i="26"/>
  <c r="G682" i="26"/>
  <c r="G465" i="26"/>
  <c r="I102" i="26"/>
  <c r="I767" i="26"/>
  <c r="H877" i="26"/>
  <c r="H77" i="26"/>
  <c r="I323" i="26"/>
  <c r="M1669" i="10" a="1"/>
  <c r="L1653" i="10" a="1"/>
  <c r="M1899" i="10" a="1"/>
  <c r="L1677" i="10" a="1"/>
  <c r="N1756" i="10" a="1"/>
  <c r="M1663" i="10" a="1"/>
  <c r="M1790" i="10" a="1"/>
  <c r="M1634" i="10" a="1"/>
  <c r="N1661" i="10" a="1"/>
  <c r="M1739" i="10" a="1"/>
  <c r="L1686" i="10" a="1"/>
  <c r="L1618" i="10" a="1"/>
  <c r="L1659" i="10" a="1"/>
  <c r="M1631" i="10" a="1"/>
  <c r="N1635" i="10" a="1"/>
  <c r="L1620" i="10" a="1"/>
  <c r="M1633" i="10" a="1"/>
  <c r="M1670" i="10" a="1"/>
  <c r="N1800" i="10" a="1"/>
  <c r="N1757" i="10" a="1"/>
  <c r="M1664" i="10" a="1"/>
  <c r="N1798" i="10" a="1"/>
  <c r="M1635" i="10" a="1"/>
  <c r="L1667" i="10" a="1"/>
  <c r="L1660" i="10" a="1"/>
  <c r="L1788" i="10" a="1"/>
  <c r="N1636" i="10" a="1"/>
  <c r="M1684" i="10" a="1"/>
  <c r="M1671" i="10" a="1"/>
  <c r="L1793" i="10" a="1"/>
  <c r="M1672" i="10" a="1"/>
  <c r="N1758" i="10" a="1"/>
  <c r="M1665" i="10" a="1"/>
  <c r="M1651" i="10" a="1"/>
  <c r="M1636" i="10" a="1"/>
  <c r="L1901" i="10" a="1"/>
  <c r="L1669" i="10" a="1"/>
  <c r="L1663" i="10" a="1"/>
  <c r="M1643" i="10" a="1"/>
  <c r="L1668" i="10" a="1"/>
  <c r="M1616" i="10" a="1"/>
  <c r="L1661" i="10" a="1"/>
  <c r="N1677" i="10" a="1"/>
  <c r="M1673" i="10" a="1"/>
  <c r="M1652" i="10" a="1"/>
  <c r="L1670" i="10" a="1"/>
  <c r="L1664" i="10" a="1"/>
  <c r="M1644" i="10" a="1"/>
  <c r="M1617" i="10" a="1"/>
  <c r="L1789" i="10" a="1"/>
  <c r="L1621" i="10" a="1"/>
  <c r="N1673" i="10" a="1"/>
  <c r="N1899" i="10" a="1"/>
  <c r="N1795" i="10" a="1"/>
  <c r="L1746" i="10" a="1"/>
  <c r="N1647" i="10" a="1"/>
  <c r="M1755" i="10" a="1"/>
  <c r="M1674" i="10" a="1"/>
  <c r="N1651" i="10" a="1"/>
  <c r="N1669" i="10" a="1"/>
  <c r="M1653" i="10" a="1"/>
  <c r="L1672" i="10" a="1"/>
  <c r="M1640" i="10" a="1"/>
  <c r="N1616" i="10" a="1"/>
  <c r="L1671" i="10" a="1"/>
  <c r="L1665" i="10" a="1"/>
  <c r="M1645" i="10" a="1"/>
  <c r="M1647" i="10" a="1"/>
  <c r="M1618" i="10" a="1"/>
  <c r="L1790" i="10" a="1"/>
  <c r="L1622" i="10" a="1"/>
  <c r="N1674" i="10" a="1"/>
  <c r="N1648" i="10" a="1"/>
  <c r="N1652" i="10" a="1"/>
  <c r="N1670" i="10" a="1"/>
  <c r="L1673" i="10" a="1"/>
  <c r="M1641" i="10" a="1"/>
  <c r="N1617" i="10" a="1"/>
  <c r="M1648" i="10" a="1"/>
  <c r="M1619" i="10" a="1"/>
  <c r="L1623" i="10" a="1"/>
  <c r="L1797" i="10" a="1"/>
  <c r="N1676" i="10" a="1"/>
  <c r="M1678" i="10" a="1"/>
  <c r="L1737" i="10" a="1"/>
  <c r="N1649" i="10" a="1"/>
  <c r="M1756" i="10" a="1"/>
  <c r="L1628" i="10" a="1"/>
  <c r="N1653" i="10" a="1"/>
  <c r="N1671" i="10" a="1"/>
  <c r="L1625" i="10" a="1"/>
  <c r="L1674" i="10" a="1"/>
  <c r="M1642" i="10" a="1"/>
  <c r="N1618" i="10" a="1"/>
  <c r="M1666" i="10" a="1"/>
  <c r="N1793" i="10" a="1"/>
  <c r="M1625" i="10" a="1"/>
  <c r="M1649" i="10" a="1"/>
  <c r="M1620" i="10" a="1"/>
  <c r="N1796" i="10" a="1"/>
  <c r="L1624" i="10" a="1"/>
  <c r="M1675" i="10" a="1"/>
  <c r="L1738" i="10" a="1"/>
  <c r="M1757" i="10" a="1"/>
  <c r="L1629" i="10" a="1"/>
  <c r="M1794" i="10" a="1"/>
  <c r="L1626" i="10" a="1"/>
  <c r="N1619" i="10" a="1"/>
  <c r="M1667" i="10" a="1"/>
  <c r="M1626" i="10" a="1"/>
  <c r="M1621" i="10" a="1"/>
  <c r="M1676" i="10" a="1"/>
  <c r="M1679" i="10" a="1"/>
  <c r="N1901" i="10" a="1"/>
  <c r="L1739" i="10" a="1"/>
  <c r="L1640" i="10" a="1"/>
  <c r="M1758" i="10" a="1"/>
  <c r="L1630" i="10" a="1"/>
  <c r="N1737" i="10" a="1"/>
  <c r="L1627" i="10" a="1"/>
  <c r="L1756" i="10" a="1"/>
  <c r="N1678" i="10" a="1"/>
  <c r="N1620" i="10" a="1"/>
  <c r="M1668" i="10" a="1"/>
  <c r="M1798" i="10" a="1"/>
  <c r="M1627" i="10" a="1"/>
  <c r="L1678" i="10" a="1"/>
  <c r="M1622" i="10" a="1"/>
  <c r="N1640" i="10" a="1"/>
  <c r="L1647" i="10" a="1"/>
  <c r="N1746" i="10" a="1"/>
  <c r="M1677" i="10" a="1"/>
  <c r="M1680" i="10" a="1"/>
  <c r="N1621" i="10" a="1"/>
  <c r="L1679" i="10" a="1"/>
  <c r="N1641" i="10" a="1"/>
  <c r="M1681" i="10" a="1"/>
  <c r="M1624" i="10" a="1"/>
  <c r="M1797" i="10" a="1"/>
  <c r="M1661" i="10" a="1"/>
  <c r="N1797" i="10" a="1"/>
  <c r="L1641" i="10" a="1"/>
  <c r="N1738" i="10" a="1"/>
  <c r="N1794" i="10" a="1"/>
  <c r="L1757" i="10" a="1"/>
  <c r="N1679" i="10" a="1"/>
  <c r="M1623" i="10" a="1"/>
  <c r="L1648" i="10" a="1"/>
  <c r="L1680" i="10" a="1"/>
  <c r="L1649" i="10" a="1"/>
  <c r="M1682" i="10" a="1"/>
  <c r="L1682" i="10" a="1"/>
  <c r="M1795" i="10" a="1"/>
  <c r="N1663" i="10" a="1"/>
  <c r="L1642" i="10" a="1"/>
  <c r="L1631" i="10" a="1"/>
  <c r="M1628" i="10" a="1"/>
  <c r="N1739" i="10" a="1"/>
  <c r="M1850" i="10" a="1"/>
  <c r="L1758" i="10" a="1"/>
  <c r="N1680" i="10" a="1"/>
  <c r="N1622" i="10" a="1"/>
  <c r="N1788" i="10" a="1"/>
  <c r="L1755" i="10" a="1"/>
  <c r="M1659" i="10" a="1"/>
  <c r="N1642" i="10" a="1"/>
  <c r="N1755" i="10" a="1"/>
  <c r="M1683" i="10" a="1"/>
  <c r="M1746" i="10" a="1"/>
  <c r="N1664" i="10" a="1"/>
  <c r="L1632" i="10" a="1"/>
  <c r="M1629" i="10" a="1"/>
  <c r="L1899" i="10" a="1"/>
  <c r="N1681" i="10" a="1"/>
  <c r="N1623" i="10" a="1"/>
  <c r="N1789" i="10" a="1"/>
  <c r="M1660" i="10" a="1"/>
  <c r="L1681" i="10" a="1"/>
  <c r="M1800" i="10" a="1"/>
  <c r="L1796" i="10" a="1"/>
  <c r="N1628" i="10" a="1"/>
  <c r="N1665" i="10" a="1"/>
  <c r="N1666" i="10" a="1"/>
  <c r="L1633" i="10" a="1"/>
  <c r="M1630" i="10" a="1"/>
  <c r="N1643" i="10" a="1"/>
  <c r="L1800" i="10" a="1"/>
  <c r="L1634" i="10" a="1"/>
  <c r="N1682" i="10" a="1"/>
  <c r="N1624" i="10" a="1"/>
  <c r="N1790" i="10" a="1"/>
  <c r="L1795" i="10" a="1"/>
  <c r="M1793" i="10" a="1"/>
  <c r="N1629" i="10" a="1"/>
  <c r="N1667" i="10" a="1"/>
  <c r="N1644" i="10" a="1"/>
  <c r="L1635" i="10" a="1"/>
  <c r="N1683" i="10" a="1"/>
  <c r="L1683" i="10" a="1"/>
  <c r="M1685" i="10" a="1"/>
  <c r="L1684" i="10" a="1"/>
  <c r="L1643" i="10" a="1"/>
  <c r="L1850" i="10" a="1"/>
  <c r="M1686" i="10" a="1"/>
  <c r="N1630" i="10" a="1"/>
  <c r="L1651" i="10" a="1"/>
  <c r="N1668" i="10" a="1"/>
  <c r="L1675" i="10" a="1"/>
  <c r="N1850" i="10" a="1"/>
  <c r="N1645" i="10" a="1"/>
  <c r="M1788" i="10" a="1"/>
  <c r="L1794" i="10" a="1"/>
  <c r="L1636" i="10" a="1"/>
  <c r="N1684" i="10" a="1"/>
  <c r="N1659" i="10" a="1"/>
  <c r="N1631" i="10" a="1"/>
  <c r="M1737" i="10" a="1"/>
  <c r="M1901" i="10" a="1"/>
  <c r="N1625" i="10" a="1"/>
  <c r="L1616" i="10" a="1"/>
  <c r="M1796" i="10" a="1"/>
  <c r="L1652" i="10" a="1"/>
  <c r="L1676" i="10" a="1"/>
  <c r="M1789" i="10" a="1"/>
  <c r="L1798" i="10" a="1"/>
  <c r="N1685" i="10" a="1"/>
  <c r="N1660" i="10" a="1"/>
  <c r="N1632" i="10" a="1"/>
  <c r="M1738" i="10" a="1"/>
  <c r="L1685" i="10" a="1"/>
  <c r="N1626" i="10" a="1"/>
  <c r="L1617" i="10" a="1"/>
  <c r="L1644" i="10" a="1"/>
  <c r="N1686" i="10" a="1"/>
  <c r="N1633" i="10" a="1"/>
  <c r="L1666" i="10" a="1"/>
  <c r="N1627" i="10" a="1"/>
  <c r="L1645" i="10" a="1"/>
  <c r="N1634" i="10" a="1"/>
  <c r="L1619" i="10" a="1"/>
  <c r="M1632" i="10" a="1"/>
  <c r="N1672" i="10" a="1"/>
  <c r="N1675" i="10" a="1"/>
  <c r="N1675" i="10" l="1"/>
  <c r="N1672" i="10"/>
  <c r="M1632" i="10"/>
  <c r="L1619" i="10"/>
  <c r="N1634" i="10"/>
  <c r="L1645" i="10"/>
  <c r="N1627" i="10"/>
  <c r="L1666" i="10"/>
  <c r="N1633" i="10"/>
  <c r="N1686" i="10"/>
  <c r="L1644" i="10"/>
  <c r="L1617" i="10"/>
  <c r="N1626" i="10"/>
  <c r="L1685" i="10"/>
  <c r="M1738" i="10"/>
  <c r="N1632" i="10"/>
  <c r="N1660" i="10"/>
  <c r="N1685" i="10"/>
  <c r="L1798" i="10"/>
  <c r="M1789" i="10"/>
  <c r="L1676" i="10"/>
  <c r="L1652" i="10"/>
  <c r="M1796" i="10"/>
  <c r="L1616" i="10"/>
  <c r="N1625" i="10"/>
  <c r="M1901" i="10"/>
  <c r="M1737" i="10"/>
  <c r="N1631" i="10"/>
  <c r="N1659" i="10"/>
  <c r="N1684" i="10"/>
  <c r="L1636" i="10"/>
  <c r="L1794" i="10"/>
  <c r="M1788" i="10"/>
  <c r="N1645" i="10"/>
  <c r="N1850" i="10"/>
  <c r="L1675" i="10"/>
  <c r="N1668" i="10"/>
  <c r="L1651" i="10"/>
  <c r="N1630" i="10"/>
  <c r="M1686" i="10"/>
  <c r="L1850" i="10"/>
  <c r="L1643" i="10"/>
  <c r="L1684" i="10"/>
  <c r="M1685" i="10"/>
  <c r="L1683" i="10"/>
  <c r="N1683" i="10"/>
  <c r="L1635" i="10"/>
  <c r="N1644" i="10"/>
  <c r="N1667" i="10"/>
  <c r="N1629" i="10"/>
  <c r="M1793" i="10"/>
  <c r="L1795" i="10"/>
  <c r="N1790" i="10"/>
  <c r="N1624" i="10"/>
  <c r="N1682" i="10"/>
  <c r="L1634" i="10"/>
  <c r="L1800" i="10"/>
  <c r="N1643" i="10"/>
  <c r="M1630" i="10"/>
  <c r="L1633" i="10"/>
  <c r="N1666" i="10"/>
  <c r="N1665" i="10"/>
  <c r="N1628" i="10"/>
  <c r="L1796" i="10"/>
  <c r="M1800" i="10"/>
  <c r="L1681" i="10"/>
  <c r="M1660" i="10"/>
  <c r="N1789" i="10"/>
  <c r="N1623" i="10"/>
  <c r="N1681" i="10"/>
  <c r="L1899" i="10"/>
  <c r="M1629" i="10"/>
  <c r="L1632" i="10"/>
  <c r="N1664" i="10"/>
  <c r="M1746" i="10"/>
  <c r="M1683" i="10"/>
  <c r="N1755" i="10"/>
  <c r="N1642" i="10"/>
  <c r="M1659" i="10"/>
  <c r="L1755" i="10"/>
  <c r="N1788" i="10"/>
  <c r="N1622" i="10"/>
  <c r="N1680" i="10"/>
  <c r="L1758" i="10"/>
  <c r="M1850" i="10"/>
  <c r="N1739" i="10"/>
  <c r="M1628" i="10"/>
  <c r="L1631" i="10"/>
  <c r="L1642" i="10"/>
  <c r="N1663" i="10"/>
  <c r="M1795" i="10"/>
  <c r="L1682" i="10"/>
  <c r="M1682" i="10"/>
  <c r="L1649" i="10"/>
  <c r="L1680" i="10"/>
  <c r="L1648" i="10"/>
  <c r="M1623" i="10"/>
  <c r="N1679" i="10"/>
  <c r="L1757" i="10"/>
  <c r="N1794" i="10"/>
  <c r="N1738" i="10"/>
  <c r="L1641" i="10"/>
  <c r="N1797" i="10"/>
  <c r="M1661" i="10"/>
  <c r="M1797" i="10"/>
  <c r="M1624" i="10"/>
  <c r="M1681" i="10"/>
  <c r="N1641" i="10"/>
  <c r="L1679" i="10"/>
  <c r="N1621" i="10"/>
  <c r="M1680" i="10"/>
  <c r="M1677" i="10"/>
  <c r="N1746" i="10"/>
  <c r="L1647" i="10"/>
  <c r="N1640" i="10"/>
  <c r="M1622" i="10"/>
  <c r="L1678" i="10"/>
  <c r="M1627" i="10"/>
  <c r="M1798" i="10"/>
  <c r="M1668" i="10"/>
  <c r="N1620" i="10"/>
  <c r="N1678" i="10"/>
  <c r="L1756" i="10"/>
  <c r="L1627" i="10"/>
  <c r="N1737" i="10"/>
  <c r="L1630" i="10"/>
  <c r="M1758" i="10"/>
  <c r="L1640" i="10"/>
  <c r="L1739" i="10"/>
  <c r="N1901" i="10"/>
  <c r="M1679" i="10"/>
  <c r="M1676" i="10"/>
  <c r="M1621" i="10"/>
  <c r="M1626" i="10"/>
  <c r="M1667" i="10"/>
  <c r="N1619" i="10"/>
  <c r="L1626" i="10"/>
  <c r="M1794" i="10"/>
  <c r="L1629" i="10"/>
  <c r="M1757" i="10"/>
  <c r="L1738" i="10"/>
  <c r="M1675" i="10"/>
  <c r="L1624" i="10"/>
  <c r="N1796" i="10"/>
  <c r="M1620" i="10"/>
  <c r="M1649" i="10"/>
  <c r="M1625" i="10"/>
  <c r="N1793" i="10"/>
  <c r="M1666" i="10"/>
  <c r="N1618" i="10"/>
  <c r="M1642" i="10"/>
  <c r="L1674" i="10"/>
  <c r="L1625" i="10"/>
  <c r="N1671" i="10"/>
  <c r="N1653" i="10"/>
  <c r="L1628" i="10"/>
  <c r="M1756" i="10"/>
  <c r="N1649" i="10"/>
  <c r="L1737" i="10"/>
  <c r="M1678" i="10"/>
  <c r="N1676" i="10"/>
  <c r="L1797" i="10"/>
  <c r="L1623" i="10"/>
  <c r="M1619" i="10"/>
  <c r="M1648" i="10"/>
  <c r="N1617" i="10"/>
  <c r="M1641" i="10"/>
  <c r="L1673" i="10"/>
  <c r="N1670" i="10"/>
  <c r="N1652" i="10"/>
  <c r="N1648" i="10"/>
  <c r="N1674" i="10"/>
  <c r="L1622" i="10"/>
  <c r="L1790" i="10"/>
  <c r="M1618" i="10"/>
  <c r="M1647" i="10"/>
  <c r="M1645" i="10"/>
  <c r="L1665" i="10"/>
  <c r="L1671" i="10"/>
  <c r="N1616" i="10"/>
  <c r="M1640" i="10"/>
  <c r="L1672" i="10"/>
  <c r="M1653" i="10"/>
  <c r="N1669" i="10"/>
  <c r="N1651" i="10"/>
  <c r="M1674" i="10"/>
  <c r="M1755" i="10"/>
  <c r="N1647" i="10"/>
  <c r="L1746" i="10"/>
  <c r="N1795" i="10"/>
  <c r="N1899" i="10"/>
  <c r="N1673" i="10"/>
  <c r="L1621" i="10"/>
  <c r="L1789" i="10"/>
  <c r="M1617" i="10"/>
  <c r="M1644" i="10"/>
  <c r="L1664" i="10"/>
  <c r="L1670" i="10"/>
  <c r="M1652" i="10"/>
  <c r="M1673" i="10"/>
  <c r="N1677" i="10"/>
  <c r="L1661" i="10"/>
  <c r="M1616" i="10"/>
  <c r="L1668" i="10"/>
  <c r="M1643" i="10"/>
  <c r="L1663" i="10"/>
  <c r="L1669" i="10"/>
  <c r="L1901" i="10"/>
  <c r="M1636" i="10"/>
  <c r="M1651" i="10"/>
  <c r="M1665" i="10"/>
  <c r="N1758" i="10"/>
  <c r="M1672" i="10"/>
  <c r="L1793" i="10"/>
  <c r="M1671" i="10"/>
  <c r="M1684" i="10"/>
  <c r="N1636" i="10"/>
  <c r="L1788" i="10"/>
  <c r="L1660" i="10"/>
  <c r="L1667" i="10"/>
  <c r="M1635" i="10"/>
  <c r="N1798" i="10"/>
  <c r="M1664" i="10"/>
  <c r="N1757" i="10"/>
  <c r="N1800" i="10"/>
  <c r="M1670" i="10"/>
  <c r="M1633" i="10"/>
  <c r="L1620" i="10"/>
  <c r="N1635" i="10"/>
  <c r="M1631" i="10"/>
  <c r="L1659" i="10"/>
  <c r="L1618" i="10"/>
  <c r="L1686" i="10"/>
  <c r="M1739" i="10"/>
  <c r="N1661" i="10"/>
  <c r="M1634" i="10"/>
  <c r="M1790" i="10"/>
  <c r="M1663" i="10"/>
  <c r="N1756" i="10"/>
  <c r="L1677" i="10"/>
  <c r="M1899" i="10"/>
  <c r="L1653" i="10"/>
  <c r="M1669" i="10"/>
  <c r="I768" i="26"/>
  <c r="G739" i="26"/>
  <c r="H78" i="26"/>
  <c r="I103" i="26"/>
  <c r="G184" i="26"/>
  <c r="G240" i="26"/>
  <c r="H103" i="26"/>
  <c r="H212" i="26"/>
  <c r="I157" i="26"/>
  <c r="H768" i="26"/>
  <c r="H268" i="26"/>
  <c r="G711" i="26"/>
  <c r="G466" i="26"/>
  <c r="H683" i="26"/>
  <c r="G436" i="26"/>
  <c r="G25" i="26"/>
  <c r="I352" i="26"/>
  <c r="H824" i="26"/>
  <c r="H129" i="26"/>
  <c r="I78" i="26"/>
  <c r="I184" i="26"/>
  <c r="G627" i="26"/>
  <c r="H381" i="26"/>
  <c r="I466" i="26"/>
  <c r="G324" i="26"/>
  <c r="G489" i="26"/>
  <c r="G768" i="26"/>
  <c r="H655" i="26"/>
  <c r="H599" i="26"/>
  <c r="H515" i="26"/>
  <c r="G655" i="26"/>
  <c r="G103" i="26"/>
  <c r="G795" i="26"/>
  <c r="I436" i="26"/>
  <c r="I240" i="26"/>
  <c r="I50" i="26"/>
  <c r="I627" i="26"/>
  <c r="I711" i="26"/>
  <c r="I381" i="26"/>
  <c r="H466" i="26"/>
  <c r="H50" i="26"/>
  <c r="G78" i="26"/>
  <c r="I212" i="26"/>
  <c r="G683" i="26"/>
  <c r="I851" i="26"/>
  <c r="H711" i="26"/>
  <c r="H184" i="26"/>
  <c r="G851" i="26"/>
  <c r="H627" i="26"/>
  <c r="I515" i="26"/>
  <c r="G542" i="26"/>
  <c r="I408" i="26"/>
  <c r="G878" i="26"/>
  <c r="H739" i="26"/>
  <c r="I878" i="26"/>
  <c r="G157" i="26"/>
  <c r="I129" i="26"/>
  <c r="G408" i="26"/>
  <c r="I824" i="26"/>
  <c r="H878" i="26"/>
  <c r="H324" i="26"/>
  <c r="I683" i="26"/>
  <c r="H352" i="26"/>
  <c r="I599" i="26"/>
  <c r="H240" i="26"/>
  <c r="G352" i="26"/>
  <c r="G50" i="26"/>
  <c r="H157" i="26"/>
  <c r="G129" i="26"/>
  <c r="H795" i="26"/>
  <c r="I324" i="26"/>
  <c r="I655" i="26"/>
  <c r="H542" i="26"/>
  <c r="I25" i="26"/>
  <c r="H408" i="26"/>
  <c r="G296" i="26"/>
  <c r="I268" i="26"/>
  <c r="I489" i="26"/>
  <c r="H851" i="26"/>
  <c r="I542" i="26"/>
  <c r="G515" i="26"/>
  <c r="I739" i="26"/>
  <c r="I795" i="26"/>
  <c r="I296" i="26"/>
  <c r="G381" i="26"/>
  <c r="H25" i="26"/>
  <c r="H436" i="26"/>
  <c r="G212" i="26"/>
  <c r="G268" i="26"/>
  <c r="G824" i="26"/>
  <c r="H489" i="26"/>
  <c r="H296" i="26"/>
  <c r="G599" i="26"/>
  <c r="L1759" i="10" a="1"/>
  <c r="N1856" i="10" a="1"/>
  <c r="L1743" i="10" a="1"/>
  <c r="N1727" i="10" a="1"/>
  <c r="L1784" i="10" a="1"/>
  <c r="M1742" i="10" a="1"/>
  <c r="L1763" i="10" a="1"/>
  <c r="L1760" i="10" a="1"/>
  <c r="N1857" i="10" a="1"/>
  <c r="L1744" i="10" a="1"/>
  <c r="N1744" i="10" a="1"/>
  <c r="N1889" i="10" a="1"/>
  <c r="L1785" i="10" a="1"/>
  <c r="L1857" i="10" a="1"/>
  <c r="M1781" i="10" a="1"/>
  <c r="N1893" i="10" a="1"/>
  <c r="M1857" i="10" a="1"/>
  <c r="M1748" i="10" a="1"/>
  <c r="L1764" i="10" a="1"/>
  <c r="L1772" i="10" a="1"/>
  <c r="M1716" i="10" a="1"/>
  <c r="N1900" i="10" a="1"/>
  <c r="L1761" i="10" a="1"/>
  <c r="N1858" i="10" a="1"/>
  <c r="L1745" i="10" a="1"/>
  <c r="M2001" i="10" a="1"/>
  <c r="M1888" i="10" a="1"/>
  <c r="M1895" i="10" a="1"/>
  <c r="N1745" i="10" a="1"/>
  <c r="N1890" i="10" a="1"/>
  <c r="L1896" i="10" a="1"/>
  <c r="L1747" i="10" a="1"/>
  <c r="L1786" i="10" a="1"/>
  <c r="L1858" i="10" a="1"/>
  <c r="M1782" i="10" a="1"/>
  <c r="M1749" i="10" a="1"/>
  <c r="L1765" i="10" a="1"/>
  <c r="M1889" i="10" a="1"/>
  <c r="M1893" i="10" a="1"/>
  <c r="L1748" i="10" a="1"/>
  <c r="M1898" i="10" a="1"/>
  <c r="M1783" i="10" a="1"/>
  <c r="L1773" i="10" a="1"/>
  <c r="M1717" i="10" a="1"/>
  <c r="M1766" i="10" a="1"/>
  <c r="L1846" i="10" a="1"/>
  <c r="L1769" i="10" a="1"/>
  <c r="M1721" i="10" a="1"/>
  <c r="N1999" i="10" a="1"/>
  <c r="L1766" i="10" a="1"/>
  <c r="M1999" i="10" a="1"/>
  <c r="L1716" i="10" a="1"/>
  <c r="M1837" i="10" a="1"/>
  <c r="M1890" i="10" a="1"/>
  <c r="N1766" i="10" a="1"/>
  <c r="M1950" i="10" a="1"/>
  <c r="N1855" i="10" a="1"/>
  <c r="L1749" i="10" a="1"/>
  <c r="N1837" i="10" a="1"/>
  <c r="M1784" i="10" a="1"/>
  <c r="L1837" i="10" a="1"/>
  <c r="N1716" i="10" a="1"/>
  <c r="L1774" i="10" a="1"/>
  <c r="M1718" i="10" a="1"/>
  <c r="L1770" i="10" a="1"/>
  <c r="L1767" i="10" a="1"/>
  <c r="L1717" i="10" a="1"/>
  <c r="M1838" i="10" a="1"/>
  <c r="N1767" i="10" a="1"/>
  <c r="N1838" i="10" a="1"/>
  <c r="M1785" i="10" a="1"/>
  <c r="M1767" i="10" a="1"/>
  <c r="L1838" i="10" a="1"/>
  <c r="N1717" i="10" a="1"/>
  <c r="N1898" i="10" a="1"/>
  <c r="M1719" i="10" a="1"/>
  <c r="M1720" i="10" a="1"/>
  <c r="L1898" i="10" a="1"/>
  <c r="L1768" i="10" a="1"/>
  <c r="M1769" i="10" a="1"/>
  <c r="L1718" i="10" a="1"/>
  <c r="M1839" i="10" a="1"/>
  <c r="N1950" i="10" a="1"/>
  <c r="M1846" i="10" a="1"/>
  <c r="N1768" i="10" a="1"/>
  <c r="M1728" i="10" a="1"/>
  <c r="M1897" i="10" a="1"/>
  <c r="N1740" i="10" a="1"/>
  <c r="N1778" i="10" a="1"/>
  <c r="N1839" i="10" a="1"/>
  <c r="M1786" i="10" a="1"/>
  <c r="M1768" i="10" a="1"/>
  <c r="L1839" i="10" a="1"/>
  <c r="N1718" i="10" a="1"/>
  <c r="N1769" i="10" a="1"/>
  <c r="L1771" i="10" a="1"/>
  <c r="M1770" i="10" a="1"/>
  <c r="L1719" i="10" a="1"/>
  <c r="L1895" i="10" a="1"/>
  <c r="M1729" i="10" a="1"/>
  <c r="N1741" i="10" a="1"/>
  <c r="N1779" i="10" a="1"/>
  <c r="M1900" i="10" a="1"/>
  <c r="N1719" i="10" a="1"/>
  <c r="N1770" i="10" a="1"/>
  <c r="M1731" i="10" a="1"/>
  <c r="M1734" i="10" a="1"/>
  <c r="M1771" i="10" a="1"/>
  <c r="L1720" i="10" a="1"/>
  <c r="N1731" i="10" a="1"/>
  <c r="L1775" i="10" a="1"/>
  <c r="N1728" i="10" a="1"/>
  <c r="M1730" i="10" a="1"/>
  <c r="M1759" i="10" a="1"/>
  <c r="N1742" i="10" a="1"/>
  <c r="N1780" i="10" a="1"/>
  <c r="L1740" i="10" a="1"/>
  <c r="M1775" i="10" a="1"/>
  <c r="L1725" i="10" a="1"/>
  <c r="N1720" i="10" a="1"/>
  <c r="N1771" i="10" a="1"/>
  <c r="M1722" i="10" a="1"/>
  <c r="L2001" i="10" a="1"/>
  <c r="N1781" i="10" a="1"/>
  <c r="M1776" i="10" a="1"/>
  <c r="M1723" i="10" a="1"/>
  <c r="N1775" i="10" a="1"/>
  <c r="N1751" i="10" a="1"/>
  <c r="M1751" i="10" a="1"/>
  <c r="N1753" i="10" a="1"/>
  <c r="M1745" i="10" a="1"/>
  <c r="M1732" i="10" a="1"/>
  <c r="M1735" i="10" a="1"/>
  <c r="L1721" i="10" a="1"/>
  <c r="N1732" i="10" a="1"/>
  <c r="L1776" i="10" a="1"/>
  <c r="N1729" i="10" a="1"/>
  <c r="M1760" i="10" a="1"/>
  <c r="L1741" i="10" a="1"/>
  <c r="L1726" i="10" a="1"/>
  <c r="N1721" i="10" a="1"/>
  <c r="L1727" i="10" a="1"/>
  <c r="N1772" i="10" a="1"/>
  <c r="M1752" i="10" a="1"/>
  <c r="M1743" i="10" a="1"/>
  <c r="M1855" i="10" a="1"/>
  <c r="M1733" i="10" a="1"/>
  <c r="M1736" i="10" a="1"/>
  <c r="L1897" i="10" a="1"/>
  <c r="L1722" i="10" a="1"/>
  <c r="N1733" i="10" a="1"/>
  <c r="L1777" i="10" a="1"/>
  <c r="L1734" i="10" a="1"/>
  <c r="N1730" i="10" a="1"/>
  <c r="L1731" i="10" a="1"/>
  <c r="M1761" i="10" a="1"/>
  <c r="L1778" i="10" a="1"/>
  <c r="N1782" i="10" a="1"/>
  <c r="L1742" i="10" a="1"/>
  <c r="M1777" i="10" a="1"/>
  <c r="N1722" i="10" a="1"/>
  <c r="M1724" i="10" a="1"/>
  <c r="N1777" i="10" a="1"/>
  <c r="M1753" i="10" a="1"/>
  <c r="L1723" i="10" a="1"/>
  <c r="L1735" i="10" a="1"/>
  <c r="N1894" i="10" a="1"/>
  <c r="L1732" i="10" a="1"/>
  <c r="L1779" i="10" a="1"/>
  <c r="N1783" i="10" a="1"/>
  <c r="N1896" i="10" a="1"/>
  <c r="N1776" i="10" a="1"/>
  <c r="N1723" i="10" a="1"/>
  <c r="N1752" i="10" a="1"/>
  <c r="N1773" i="10" a="1"/>
  <c r="N1774" i="10" a="1"/>
  <c r="L1888" i="10" a="1"/>
  <c r="N1734" i="10" a="1"/>
  <c r="M1763" i="10" a="1"/>
  <c r="L1950" i="10" a="1"/>
  <c r="L1724" i="10" a="1"/>
  <c r="N1759" i="10" a="1"/>
  <c r="L1751" i="10" a="1"/>
  <c r="L1736" i="10" a="1"/>
  <c r="L1733" i="10" a="1"/>
  <c r="L1855" i="10" a="1"/>
  <c r="L1780" i="10" a="1"/>
  <c r="N1784" i="10" a="1"/>
  <c r="N2001" i="10" a="1"/>
  <c r="L1728" i="10" a="1"/>
  <c r="N1724" i="10" a="1"/>
  <c r="M1740" i="10" a="1"/>
  <c r="N1735" i="10" a="1"/>
  <c r="M1764" i="10" a="1"/>
  <c r="N1760" i="10" a="1"/>
  <c r="L1752" i="10" a="1"/>
  <c r="L1900" i="10" a="1"/>
  <c r="N1897" i="10" a="1"/>
  <c r="M1894" i="10" a="1"/>
  <c r="L1781" i="10" a="1"/>
  <c r="N1785" i="10" a="1"/>
  <c r="L1729" i="10" a="1"/>
  <c r="N1895" i="10" a="1"/>
  <c r="M1744" i="10" a="1"/>
  <c r="M1772" i="10" a="1"/>
  <c r="N1736" i="10" a="1"/>
  <c r="M1765" i="10" a="1"/>
  <c r="M1896" i="10" a="1"/>
  <c r="N1725" i="10" a="1"/>
  <c r="N1761" i="10" a="1"/>
  <c r="L1753" i="10" a="1"/>
  <c r="N1763" i="10" a="1"/>
  <c r="L1782" i="10" a="1"/>
  <c r="N1786" i="10" a="1"/>
  <c r="M1778" i="10" a="1"/>
  <c r="M1725" i="10" a="1"/>
  <c r="L1730" i="10" a="1"/>
  <c r="N1726" i="10" a="1"/>
  <c r="L1894" i="10" a="1"/>
  <c r="L1999" i="10" a="1"/>
  <c r="N1764" i="10" a="1"/>
  <c r="L1783" i="10" a="1"/>
  <c r="M1779" i="10" a="1"/>
  <c r="M1726" i="10" a="1"/>
  <c r="M1741" i="10" a="1"/>
  <c r="L1889" i="10" a="1"/>
  <c r="M1773" i="10" a="1"/>
  <c r="N1743" i="10" a="1"/>
  <c r="N1888" i="10" a="1"/>
  <c r="N1765" i="10" a="1"/>
  <c r="N1846" i="10" a="1"/>
  <c r="L1856" i="10" a="1"/>
  <c r="M1780" i="10" a="1"/>
  <c r="M1727" i="10" a="1"/>
  <c r="M1856" i="10" a="1"/>
  <c r="M1747" i="10" a="1"/>
  <c r="N1747" i="10" a="1"/>
  <c r="L1890" i="10" a="1"/>
  <c r="M1774" i="10" a="1"/>
  <c r="N1748" i="10" a="1"/>
  <c r="M1858" i="10" a="1"/>
  <c r="N1749" i="10" a="1"/>
  <c r="L1893" i="10" a="1"/>
  <c r="L1893" i="10" l="1"/>
  <c r="N1749" i="10"/>
  <c r="M1858" i="10"/>
  <c r="N1748" i="10"/>
  <c r="M1774" i="10"/>
  <c r="L1890" i="10"/>
  <c r="N1747" i="10"/>
  <c r="M1747" i="10"/>
  <c r="M1856" i="10"/>
  <c r="M1727" i="10"/>
  <c r="M1780" i="10"/>
  <c r="L1856" i="10"/>
  <c r="N1846" i="10"/>
  <c r="N1765" i="10"/>
  <c r="N1888" i="10"/>
  <c r="N1743" i="10"/>
  <c r="M1773" i="10"/>
  <c r="L1889" i="10"/>
  <c r="M1741" i="10"/>
  <c r="M1726" i="10"/>
  <c r="M1779" i="10"/>
  <c r="L1783" i="10"/>
  <c r="N1764" i="10"/>
  <c r="L1999" i="10"/>
  <c r="L1894" i="10"/>
  <c r="N1726" i="10"/>
  <c r="L1730" i="10"/>
  <c r="M1725" i="10"/>
  <c r="M1778" i="10"/>
  <c r="N1786" i="10"/>
  <c r="L1782" i="10"/>
  <c r="N1763" i="10"/>
  <c r="L1753" i="10"/>
  <c r="N1761" i="10"/>
  <c r="N1725" i="10"/>
  <c r="M1896" i="10"/>
  <c r="M1765" i="10"/>
  <c r="N1736" i="10"/>
  <c r="M1772" i="10"/>
  <c r="M1744" i="10"/>
  <c r="N1895" i="10"/>
  <c r="L1729" i="10"/>
  <c r="N1785" i="10"/>
  <c r="L1781" i="10"/>
  <c r="M1894" i="10"/>
  <c r="N1897" i="10"/>
  <c r="L1900" i="10"/>
  <c r="L1752" i="10"/>
  <c r="N1760" i="10"/>
  <c r="M1764" i="10"/>
  <c r="N1735" i="10"/>
  <c r="M1740" i="10"/>
  <c r="N1724" i="10"/>
  <c r="L1728" i="10"/>
  <c r="N2001" i="10"/>
  <c r="N1784" i="10"/>
  <c r="L1780" i="10"/>
  <c r="L1855" i="10"/>
  <c r="L1733" i="10"/>
  <c r="L1736" i="10"/>
  <c r="L1751" i="10"/>
  <c r="N1759" i="10"/>
  <c r="L1724" i="10"/>
  <c r="L1950" i="10"/>
  <c r="M1763" i="10"/>
  <c r="N1734" i="10"/>
  <c r="L1888" i="10"/>
  <c r="N1774" i="10"/>
  <c r="N1773" i="10"/>
  <c r="N1752" i="10"/>
  <c r="N1723" i="10"/>
  <c r="N1776" i="10"/>
  <c r="N1896" i="10"/>
  <c r="N1783" i="10"/>
  <c r="L1779" i="10"/>
  <c r="L1732" i="10"/>
  <c r="N1894" i="10"/>
  <c r="L1735" i="10"/>
  <c r="L1723" i="10"/>
  <c r="M1753" i="10"/>
  <c r="N1777" i="10"/>
  <c r="M1724" i="10"/>
  <c r="N1722" i="10"/>
  <c r="M1777" i="10"/>
  <c r="L1742" i="10"/>
  <c r="N1782" i="10"/>
  <c r="L1778" i="10"/>
  <c r="M1761" i="10"/>
  <c r="L1731" i="10"/>
  <c r="N1730" i="10"/>
  <c r="L1734" i="10"/>
  <c r="L1777" i="10"/>
  <c r="N1733" i="10"/>
  <c r="L1722" i="10"/>
  <c r="L1897" i="10"/>
  <c r="M1736" i="10"/>
  <c r="M1733" i="10"/>
  <c r="M1855" i="10"/>
  <c r="M1743" i="10"/>
  <c r="M1752" i="10"/>
  <c r="N1772" i="10"/>
  <c r="L1727" i="10"/>
  <c r="N1721" i="10"/>
  <c r="L1726" i="10"/>
  <c r="L1741" i="10"/>
  <c r="M1760" i="10"/>
  <c r="N1729" i="10"/>
  <c r="L1776" i="10"/>
  <c r="N1732" i="10"/>
  <c r="L1721" i="10"/>
  <c r="M1735" i="10"/>
  <c r="M1732" i="10"/>
  <c r="M1745" i="10"/>
  <c r="N1753" i="10"/>
  <c r="M1751" i="10"/>
  <c r="N1751" i="10"/>
  <c r="N1775" i="10"/>
  <c r="M1723" i="10"/>
  <c r="M1776" i="10"/>
  <c r="N1781" i="10"/>
  <c r="L2001" i="10"/>
  <c r="M1722" i="10"/>
  <c r="N1771" i="10"/>
  <c r="N1720" i="10"/>
  <c r="L1725" i="10"/>
  <c r="M1775" i="10"/>
  <c r="L1740" i="10"/>
  <c r="N1780" i="10"/>
  <c r="N1742" i="10"/>
  <c r="M1759" i="10"/>
  <c r="M1730" i="10"/>
  <c r="N1728" i="10"/>
  <c r="L1775" i="10"/>
  <c r="N1731" i="10"/>
  <c r="L1720" i="10"/>
  <c r="M1771" i="10"/>
  <c r="M1734" i="10"/>
  <c r="M1731" i="10"/>
  <c r="N1770" i="10"/>
  <c r="N1719" i="10"/>
  <c r="M1900" i="10"/>
  <c r="N1779" i="10"/>
  <c r="N1741" i="10"/>
  <c r="M1729" i="10"/>
  <c r="L1895" i="10"/>
  <c r="L1719" i="10"/>
  <c r="M1770" i="10"/>
  <c r="L1771" i="10"/>
  <c r="N1769" i="10"/>
  <c r="N1718" i="10"/>
  <c r="L1839" i="10"/>
  <c r="M1768" i="10"/>
  <c r="M1786" i="10"/>
  <c r="N1839" i="10"/>
  <c r="N1778" i="10"/>
  <c r="N1740" i="10"/>
  <c r="M1897" i="10"/>
  <c r="M1728" i="10"/>
  <c r="N1768" i="10"/>
  <c r="M1846" i="10"/>
  <c r="N1950" i="10"/>
  <c r="M1839" i="10"/>
  <c r="L1718" i="10"/>
  <c r="M1769" i="10"/>
  <c r="L1768" i="10"/>
  <c r="L1898" i="10"/>
  <c r="M1720" i="10"/>
  <c r="M1719" i="10"/>
  <c r="N1898" i="10"/>
  <c r="N1717" i="10"/>
  <c r="L1838" i="10"/>
  <c r="M1767" i="10"/>
  <c r="M1785" i="10"/>
  <c r="N1838" i="10"/>
  <c r="N1767" i="10"/>
  <c r="M1838" i="10"/>
  <c r="L1717" i="10"/>
  <c r="L1767" i="10"/>
  <c r="L1770" i="10"/>
  <c r="M1718" i="10"/>
  <c r="L1774" i="10"/>
  <c r="N1716" i="10"/>
  <c r="L1837" i="10"/>
  <c r="M1784" i="10"/>
  <c r="N1837" i="10"/>
  <c r="L1749" i="10"/>
  <c r="N1855" i="10"/>
  <c r="M1950" i="10"/>
  <c r="N1766" i="10"/>
  <c r="M1890" i="10"/>
  <c r="M1837" i="10"/>
  <c r="L1716" i="10"/>
  <c r="M1999" i="10"/>
  <c r="L1766" i="10"/>
  <c r="N1999" i="10"/>
  <c r="M1721" i="10"/>
  <c r="L1769" i="10"/>
  <c r="L1846" i="10"/>
  <c r="M1766" i="10"/>
  <c r="M1717" i="10"/>
  <c r="L1773" i="10"/>
  <c r="M1783" i="10"/>
  <c r="M1898" i="10"/>
  <c r="L1748" i="10"/>
  <c r="M1893" i="10"/>
  <c r="M1889" i="10"/>
  <c r="L1765" i="10"/>
  <c r="M1749" i="10"/>
  <c r="M1782" i="10"/>
  <c r="L1858" i="10"/>
  <c r="L1786" i="10"/>
  <c r="L1747" i="10"/>
  <c r="L1896" i="10"/>
  <c r="N1890" i="10"/>
  <c r="N1745" i="10"/>
  <c r="M1895" i="10"/>
  <c r="M1888" i="10"/>
  <c r="M2001" i="10"/>
  <c r="L1745" i="10"/>
  <c r="N1858" i="10"/>
  <c r="L1761" i="10"/>
  <c r="N1900" i="10"/>
  <c r="M1716" i="10"/>
  <c r="L1772" i="10"/>
  <c r="L1764" i="10"/>
  <c r="M1748" i="10"/>
  <c r="M1857" i="10"/>
  <c r="N1893" i="10"/>
  <c r="M1781" i="10"/>
  <c r="L1857" i="10"/>
  <c r="L1785" i="10"/>
  <c r="N1889" i="10"/>
  <c r="N1744" i="10"/>
  <c r="L1744" i="10"/>
  <c r="N1857" i="10"/>
  <c r="L1760" i="10"/>
  <c r="L1763" i="10"/>
  <c r="M1742" i="10"/>
  <c r="L1784" i="10"/>
  <c r="N1727" i="10"/>
  <c r="L1743" i="10"/>
  <c r="N1856" i="10"/>
  <c r="L1759" i="10"/>
  <c r="G825" i="26"/>
  <c r="G600" i="26"/>
  <c r="G769" i="26"/>
  <c r="G213" i="26"/>
  <c r="I543" i="26"/>
  <c r="H543" i="26"/>
  <c r="H158" i="26"/>
  <c r="G158" i="26"/>
  <c r="I516" i="26"/>
  <c r="I382" i="26"/>
  <c r="I437" i="26"/>
  <c r="G437" i="26"/>
  <c r="I158" i="26"/>
  <c r="G185" i="26"/>
  <c r="H628" i="26"/>
  <c r="I712" i="26"/>
  <c r="G796" i="26"/>
  <c r="G382" i="26"/>
  <c r="H852" i="26"/>
  <c r="H409" i="26"/>
  <c r="H353" i="26"/>
  <c r="H879" i="26"/>
  <c r="I213" i="26"/>
  <c r="I353" i="26"/>
  <c r="H684" i="26"/>
  <c r="H297" i="26"/>
  <c r="I684" i="26"/>
  <c r="I628" i="26"/>
  <c r="H437" i="26"/>
  <c r="G51" i="26"/>
  <c r="I825" i="26"/>
  <c r="G852" i="26"/>
  <c r="G490" i="26"/>
  <c r="I185" i="26"/>
  <c r="G467" i="26"/>
  <c r="H213" i="26"/>
  <c r="I104" i="26"/>
  <c r="H490" i="26"/>
  <c r="G104" i="26"/>
  <c r="G712" i="26"/>
  <c r="I656" i="26"/>
  <c r="I297" i="26"/>
  <c r="I490" i="26"/>
  <c r="I325" i="26"/>
  <c r="G879" i="26"/>
  <c r="G79" i="26"/>
  <c r="I796" i="26"/>
  <c r="H796" i="26"/>
  <c r="G656" i="26"/>
  <c r="G353" i="26"/>
  <c r="H325" i="26"/>
  <c r="G409" i="26"/>
  <c r="H185" i="26"/>
  <c r="I51" i="26"/>
  <c r="G325" i="26"/>
  <c r="I79" i="26"/>
  <c r="H104" i="26"/>
  <c r="H79" i="26"/>
  <c r="I269" i="26"/>
  <c r="I879" i="26"/>
  <c r="I409" i="26"/>
  <c r="H712" i="26"/>
  <c r="H51" i="26"/>
  <c r="H516" i="26"/>
  <c r="I467" i="26"/>
  <c r="H269" i="26"/>
  <c r="G740" i="26"/>
  <c r="H740" i="26"/>
  <c r="H600" i="26"/>
  <c r="G269" i="26"/>
  <c r="G516" i="26"/>
  <c r="I26" i="26"/>
  <c r="G130" i="26"/>
  <c r="H241" i="26"/>
  <c r="I130" i="26"/>
  <c r="I852" i="26"/>
  <c r="H467" i="26"/>
  <c r="I241" i="26"/>
  <c r="H130" i="26"/>
  <c r="G26" i="26"/>
  <c r="H769" i="26"/>
  <c r="G241" i="26"/>
  <c r="I769" i="26"/>
  <c r="I600" i="26"/>
  <c r="I740" i="26"/>
  <c r="H26" i="26"/>
  <c r="G297" i="26"/>
  <c r="G543" i="26"/>
  <c r="G684" i="26"/>
  <c r="H656" i="26"/>
  <c r="H382" i="26"/>
  <c r="H825" i="26"/>
  <c r="G628" i="26"/>
  <c r="N1849" i="10" a="1"/>
  <c r="N1988" i="10" a="1"/>
  <c r="L1859" i="10" a="1"/>
  <c r="M1840" i="10" a="1"/>
  <c r="M1886" i="10" a="1"/>
  <c r="L1851" i="10" a="1"/>
  <c r="N1874" i="10" a="1"/>
  <c r="N1830" i="10" a="1"/>
  <c r="N1840" i="10" a="1"/>
  <c r="N1818" i="10" a="1"/>
  <c r="L1816" i="10" a="1"/>
  <c r="L1872" i="10" a="1"/>
  <c r="N1938" i="10" a="1"/>
  <c r="M1875" i="10" a="1"/>
  <c r="L1818" i="10" a="1"/>
  <c r="L1994" i="10" a="1"/>
  <c r="L1820" i="10" a="1"/>
  <c r="N1989" i="10" a="1"/>
  <c r="L1860" i="10" a="1"/>
  <c r="M1841" i="10" a="1"/>
  <c r="N1994" i="10" a="1"/>
  <c r="L1852" i="10" a="1"/>
  <c r="L1885" i="10" a="1"/>
  <c r="N1841" i="10" a="1"/>
  <c r="L1998" i="10" a="1"/>
  <c r="L1817" i="10" a="1"/>
  <c r="L1875" i="10" a="1"/>
  <c r="N1993" i="10" a="1"/>
  <c r="M1997" i="10" a="1"/>
  <c r="M1847" i="10" a="1"/>
  <c r="N1990" i="10" a="1"/>
  <c r="L1861" i="10" a="1"/>
  <c r="M1842" i="10" a="1"/>
  <c r="N1863" i="10" a="1"/>
  <c r="L1853" i="10" a="1"/>
  <c r="M1851" i="10" a="1"/>
  <c r="N1851" i="10" a="1"/>
  <c r="L1886" i="10" a="1"/>
  <c r="N1842" i="10" a="1"/>
  <c r="N1939" i="10" a="1"/>
  <c r="M1998" i="10" a="1"/>
  <c r="N1955" i="10" a="1"/>
  <c r="M1848" i="10" a="1"/>
  <c r="M1994" i="10" a="1"/>
  <c r="N1864" i="10" a="1"/>
  <c r="M1852" i="10" a="1"/>
  <c r="N1852" i="10" a="1"/>
  <c r="M1876" i="10" a="1"/>
  <c r="L1876" i="10" a="1"/>
  <c r="N1870" i="10" a="1"/>
  <c r="L1819" i="10" a="1"/>
  <c r="L1847" i="10" a="1"/>
  <c r="L2101" i="10" a="1"/>
  <c r="M1849" i="10" a="1"/>
  <c r="N1843" i="10" a="1"/>
  <c r="M1825" i="10" a="1"/>
  <c r="N1865" i="10" a="1"/>
  <c r="M1843" i="10" a="1"/>
  <c r="N1859" i="10" a="1"/>
  <c r="M1853" i="10" a="1"/>
  <c r="N1853" i="10" a="1"/>
  <c r="L1831" i="10" a="1"/>
  <c r="M1877" i="10" a="1"/>
  <c r="L1877" i="10" a="1"/>
  <c r="N1871" i="10" a="1"/>
  <c r="N1822" i="10" a="1"/>
  <c r="L1993" i="10" a="1"/>
  <c r="N1844" i="10" a="1"/>
  <c r="M1826" i="10" a="1"/>
  <c r="M1844" i="10" a="1"/>
  <c r="N1860" i="10" a="1"/>
  <c r="L1832" i="10" a="1"/>
  <c r="M1993" i="10" a="1"/>
  <c r="N1823" i="10" a="1"/>
  <c r="L1821" i="10" a="1"/>
  <c r="L1848" i="10" a="1"/>
  <c r="M2050" i="10" a="1"/>
  <c r="M1816" i="10" a="1"/>
  <c r="M1956" i="10" a="1"/>
  <c r="N1845" i="10" a="1"/>
  <c r="N1997" i="10" a="1"/>
  <c r="M1827" i="10" a="1"/>
  <c r="N1825" i="10" a="1"/>
  <c r="M1845" i="10" a="1"/>
  <c r="N1861" i="10" a="1"/>
  <c r="L1834" i="10" a="1"/>
  <c r="N1875" i="10" a="1"/>
  <c r="L1833" i="10" a="1"/>
  <c r="L1840" i="10" a="1"/>
  <c r="N1831" i="10" a="1"/>
  <c r="N1878" i="10" a="1"/>
  <c r="M1828" i="10" a="1"/>
  <c r="N1824" i="10" a="1"/>
  <c r="L1822" i="10" a="1"/>
  <c r="L1849" i="10" a="1"/>
  <c r="L2099" i="10" a="1"/>
  <c r="M1957" i="10" a="1"/>
  <c r="N1826" i="10" a="1"/>
  <c r="L1835" i="10" a="1"/>
  <c r="N1876" i="10" a="1"/>
  <c r="N2000" i="10" a="1"/>
  <c r="L1841" i="10" a="1"/>
  <c r="N1832" i="10" a="1"/>
  <c r="N1879" i="10" a="1"/>
  <c r="M1829" i="10" a="1"/>
  <c r="L1823" i="10" a="1"/>
  <c r="M1817" i="10" a="1"/>
  <c r="L1996" i="10" a="1"/>
  <c r="L2000" i="10" a="1"/>
  <c r="N1827" i="10" a="1"/>
  <c r="L2050" i="10" a="1"/>
  <c r="N1877" i="10" a="1"/>
  <c r="N1833" i="10" a="1"/>
  <c r="N1880" i="10" a="1"/>
  <c r="M1830" i="10" a="1"/>
  <c r="L1869" i="10" a="1"/>
  <c r="L1937" i="10" a="1"/>
  <c r="N1866" i="10" a="1"/>
  <c r="L1824" i="10" a="1"/>
  <c r="M1818" i="10" a="1"/>
  <c r="N1868" i="10" a="1"/>
  <c r="M1937" i="10" a="1"/>
  <c r="M1958" i="10" a="1"/>
  <c r="L1843" i="10" a="1"/>
  <c r="M1878" i="10" a="1"/>
  <c r="L1828" i="10" a="1"/>
  <c r="L1836" i="10" a="1"/>
  <c r="L1842" i="10" a="1"/>
  <c r="M2099" i="10" a="1"/>
  <c r="M1988" i="10" a="1"/>
  <c r="L1844" i="10" a="1"/>
  <c r="M1879" i="10" a="1"/>
  <c r="L1829" i="10" a="1"/>
  <c r="N1881" i="10" a="1"/>
  <c r="L1870" i="10" a="1"/>
  <c r="L1938" i="10" a="1"/>
  <c r="N1867" i="10" a="1"/>
  <c r="M1819" i="10" a="1"/>
  <c r="M1995" i="10" a="1"/>
  <c r="L1939" i="10" a="1"/>
  <c r="M1820" i="10" a="1"/>
  <c r="M1822" i="10" a="1"/>
  <c r="L1863" i="10" a="1"/>
  <c r="L1956" i="10" a="1"/>
  <c r="L1845" i="10" a="1"/>
  <c r="L1988" i="10" a="1"/>
  <c r="M1880" i="10" a="1"/>
  <c r="M1996" i="10" a="1"/>
  <c r="L1830" i="10" a="1"/>
  <c r="M1863" i="10" a="1"/>
  <c r="L1997" i="10" a="1"/>
  <c r="L1878" i="10" a="1"/>
  <c r="M2000" i="10" a="1"/>
  <c r="M1859" i="10" a="1"/>
  <c r="M1834" i="10" a="1"/>
  <c r="N1882" i="10" a="1"/>
  <c r="M1946" i="10" a="1"/>
  <c r="L1871" i="10" a="1"/>
  <c r="M1990" i="10" a="1"/>
  <c r="L1864" i="10" a="1"/>
  <c r="L1957" i="10" a="1"/>
  <c r="L1989" i="10" a="1"/>
  <c r="M1881" i="10" a="1"/>
  <c r="M1864" i="10" a="1"/>
  <c r="L1879" i="10" a="1"/>
  <c r="M1860" i="10" a="1"/>
  <c r="M1835" i="10" a="1"/>
  <c r="N1883" i="10" a="1"/>
  <c r="M1821" i="10" a="1"/>
  <c r="L1866" i="10" a="1"/>
  <c r="L1865" i="10" a="1"/>
  <c r="L1958" i="10" a="1"/>
  <c r="N1956" i="10" a="1"/>
  <c r="L1990" i="10" a="1"/>
  <c r="M1882" i="10" a="1"/>
  <c r="M1872" i="10" a="1"/>
  <c r="N2101" i="10" a="1"/>
  <c r="M1865" i="10" a="1"/>
  <c r="N1995" i="10" a="1"/>
  <c r="L1880" i="10" a="1"/>
  <c r="L1995" i="10" a="1"/>
  <c r="M1861" i="10" a="1"/>
  <c r="M1836" i="10" a="1"/>
  <c r="N1884" i="10" a="1"/>
  <c r="N2050" i="10" a="1"/>
  <c r="L1946" i="10" a="1"/>
  <c r="M1866" i="10" a="1"/>
  <c r="N1957" i="10" a="1"/>
  <c r="M1883" i="10" a="1"/>
  <c r="M1873" i="10" a="1"/>
  <c r="L1881" i="10" a="1"/>
  <c r="N1885" i="10" a="1"/>
  <c r="M1867" i="10" a="1"/>
  <c r="M1938" i="10" a="1"/>
  <c r="L1867" i="10" a="1"/>
  <c r="M1823" i="10" a="1"/>
  <c r="M1989" i="10" a="1"/>
  <c r="M1868" i="10" a="1"/>
  <c r="M1824" i="10" a="1"/>
  <c r="N1847" i="10" a="1"/>
  <c r="N1946" i="10" a="1"/>
  <c r="N1958" i="10" a="1"/>
  <c r="M1955" i="10" a="1"/>
  <c r="M1884" i="10" a="1"/>
  <c r="M1874" i="10" a="1"/>
  <c r="L1955" i="10" a="1"/>
  <c r="N1834" i="10" a="1"/>
  <c r="N1872" i="10" a="1"/>
  <c r="L1882" i="10" a="1"/>
  <c r="L1825" i="10" a="1"/>
  <c r="N1828" i="10" a="1"/>
  <c r="M1831" i="10" a="1"/>
  <c r="N1886" i="10" a="1"/>
  <c r="M1869" i="10" a="1"/>
  <c r="N1816" i="10" a="1"/>
  <c r="M1939" i="10" a="1"/>
  <c r="L1868" i="10" a="1"/>
  <c r="N1848" i="10" a="1"/>
  <c r="M1885" i="10" a="1"/>
  <c r="N1996" i="10" a="1"/>
  <c r="N1835" i="10" a="1"/>
  <c r="N1873" i="10" a="1"/>
  <c r="L1883" i="10" a="1"/>
  <c r="L1826" i="10" a="1"/>
  <c r="N1829" i="10" a="1"/>
  <c r="M1832" i="10" a="1"/>
  <c r="M1870" i="10" a="1"/>
  <c r="N1817" i="10" a="1"/>
  <c r="M2101" i="10" a="1"/>
  <c r="N1836" i="10" a="1"/>
  <c r="L1884" i="10" a="1"/>
  <c r="L1827" i="10" a="1"/>
  <c r="M1833" i="10" a="1"/>
  <c r="M1871" i="10" a="1"/>
  <c r="N1937" i="10" a="1"/>
  <c r="N2099" i="10" a="1"/>
  <c r="N1819" i="10" a="1"/>
  <c r="L1873" i="10" a="1"/>
  <c r="N1869" i="10" a="1"/>
  <c r="N1820" i="10" a="1"/>
  <c r="L1874" i="10" a="1"/>
  <c r="N1821" i="10" a="1"/>
  <c r="N1998" i="10" a="1"/>
  <c r="N1998" i="10" l="1"/>
  <c r="N1821" i="10"/>
  <c r="L1874" i="10"/>
  <c r="N1820" i="10"/>
  <c r="N1869" i="10"/>
  <c r="L1873" i="10"/>
  <c r="N1819" i="10"/>
  <c r="N2099" i="10"/>
  <c r="N1937" i="10"/>
  <c r="M1871" i="10"/>
  <c r="M1833" i="10"/>
  <c r="L1827" i="10"/>
  <c r="L1884" i="10"/>
  <c r="N1836" i="10"/>
  <c r="M2101" i="10"/>
  <c r="N1817" i="10"/>
  <c r="M1870" i="10"/>
  <c r="M1832" i="10"/>
  <c r="N1829" i="10"/>
  <c r="L1826" i="10"/>
  <c r="L1883" i="10"/>
  <c r="N1873" i="10"/>
  <c r="N1835" i="10"/>
  <c r="N1996" i="10"/>
  <c r="M1885" i="10"/>
  <c r="N1848" i="10"/>
  <c r="L1868" i="10"/>
  <c r="M1939" i="10"/>
  <c r="N1816" i="10"/>
  <c r="M1869" i="10"/>
  <c r="N1886" i="10"/>
  <c r="M1831" i="10"/>
  <c r="N1828" i="10"/>
  <c r="L1825" i="10"/>
  <c r="L1882" i="10"/>
  <c r="N1872" i="10"/>
  <c r="N1834" i="10"/>
  <c r="L1955" i="10"/>
  <c r="M1874" i="10"/>
  <c r="M1884" i="10"/>
  <c r="M1955" i="10"/>
  <c r="N1958" i="10"/>
  <c r="N1946" i="10"/>
  <c r="N1847" i="10"/>
  <c r="M1824" i="10"/>
  <c r="M1868" i="10"/>
  <c r="M1989" i="10"/>
  <c r="M1823" i="10"/>
  <c r="L1867" i="10"/>
  <c r="M1938" i="10"/>
  <c r="M1867" i="10"/>
  <c r="N1885" i="10"/>
  <c r="L1881" i="10"/>
  <c r="M1873" i="10"/>
  <c r="M1883" i="10"/>
  <c r="N1957" i="10"/>
  <c r="M1866" i="10"/>
  <c r="L1946" i="10"/>
  <c r="N2050" i="10"/>
  <c r="N1884" i="10"/>
  <c r="M1836" i="10"/>
  <c r="M1861" i="10"/>
  <c r="L1995" i="10"/>
  <c r="L1880" i="10"/>
  <c r="N1995" i="10"/>
  <c r="M1865" i="10"/>
  <c r="N2101" i="10"/>
  <c r="M1872" i="10"/>
  <c r="M1882" i="10"/>
  <c r="L1990" i="10"/>
  <c r="N1956" i="10"/>
  <c r="L1958" i="10"/>
  <c r="L1865" i="10"/>
  <c r="L1866" i="10"/>
  <c r="M1821" i="10"/>
  <c r="N1883" i="10"/>
  <c r="M1835" i="10"/>
  <c r="M1860" i="10"/>
  <c r="L1879" i="10"/>
  <c r="M1864" i="10"/>
  <c r="M1881" i="10"/>
  <c r="L1989" i="10"/>
  <c r="L1957" i="10"/>
  <c r="L1864" i="10"/>
  <c r="M1990" i="10"/>
  <c r="L1871" i="10"/>
  <c r="M1946" i="10"/>
  <c r="N1882" i="10"/>
  <c r="M1834" i="10"/>
  <c r="M1859" i="10"/>
  <c r="M2000" i="10"/>
  <c r="L1878" i="10"/>
  <c r="L1997" i="10"/>
  <c r="M1863" i="10"/>
  <c r="L1830" i="10"/>
  <c r="M1996" i="10"/>
  <c r="M1880" i="10"/>
  <c r="L1988" i="10"/>
  <c r="L1845" i="10"/>
  <c r="L1956" i="10"/>
  <c r="L1863" i="10"/>
  <c r="M1822" i="10"/>
  <c r="M1820" i="10"/>
  <c r="L1939" i="10"/>
  <c r="M1995" i="10"/>
  <c r="M1819" i="10"/>
  <c r="N1867" i="10"/>
  <c r="L1938" i="10"/>
  <c r="L1870" i="10"/>
  <c r="N1881" i="10"/>
  <c r="L1829" i="10"/>
  <c r="M1879" i="10"/>
  <c r="L1844" i="10"/>
  <c r="M1988" i="10"/>
  <c r="M2099" i="10"/>
  <c r="L1842" i="10"/>
  <c r="L1836" i="10"/>
  <c r="L1828" i="10"/>
  <c r="M1878" i="10"/>
  <c r="L1843" i="10"/>
  <c r="M1958" i="10"/>
  <c r="M1937" i="10"/>
  <c r="N1868" i="10"/>
  <c r="M1818" i="10"/>
  <c r="L1824" i="10"/>
  <c r="N1866" i="10"/>
  <c r="L1937" i="10"/>
  <c r="L1869" i="10"/>
  <c r="M1830" i="10"/>
  <c r="N1880" i="10"/>
  <c r="N1833" i="10"/>
  <c r="N1877" i="10"/>
  <c r="L2050" i="10"/>
  <c r="N1827" i="10"/>
  <c r="L2000" i="10"/>
  <c r="L1996" i="10"/>
  <c r="M1817" i="10"/>
  <c r="L1823" i="10"/>
  <c r="M1829" i="10"/>
  <c r="N1879" i="10"/>
  <c r="N1832" i="10"/>
  <c r="L1841" i="10"/>
  <c r="N2000" i="10"/>
  <c r="N1876" i="10"/>
  <c r="L1835" i="10"/>
  <c r="N1826" i="10"/>
  <c r="M1957" i="10"/>
  <c r="L2099" i="10"/>
  <c r="L1849" i="10"/>
  <c r="L1822" i="10"/>
  <c r="N1824" i="10"/>
  <c r="M1828" i="10"/>
  <c r="N1878" i="10"/>
  <c r="N1831" i="10"/>
  <c r="L1840" i="10"/>
  <c r="L1833" i="10"/>
  <c r="N1875" i="10"/>
  <c r="L1834" i="10"/>
  <c r="N1861" i="10"/>
  <c r="M1845" i="10"/>
  <c r="N1825" i="10"/>
  <c r="M1827" i="10"/>
  <c r="N1997" i="10"/>
  <c r="N1845" i="10"/>
  <c r="M1956" i="10"/>
  <c r="M1816" i="10"/>
  <c r="M2050" i="10"/>
  <c r="L1848" i="10"/>
  <c r="L1821" i="10"/>
  <c r="N1823" i="10"/>
  <c r="M1993" i="10"/>
  <c r="L1832" i="10"/>
  <c r="N1860" i="10"/>
  <c r="M1844" i="10"/>
  <c r="M1826" i="10"/>
  <c r="N1844" i="10"/>
  <c r="L1993" i="10"/>
  <c r="N1822" i="10"/>
  <c r="N1871" i="10"/>
  <c r="L1877" i="10"/>
  <c r="M1877" i="10"/>
  <c r="L1831" i="10"/>
  <c r="N1853" i="10"/>
  <c r="M1853" i="10"/>
  <c r="N1859" i="10"/>
  <c r="M1843" i="10"/>
  <c r="N1865" i="10"/>
  <c r="M1825" i="10"/>
  <c r="N1843" i="10"/>
  <c r="M1849" i="10"/>
  <c r="L2101" i="10"/>
  <c r="L1847" i="10"/>
  <c r="L1819" i="10"/>
  <c r="N1870" i="10"/>
  <c r="L1876" i="10"/>
  <c r="M1876" i="10"/>
  <c r="N1852" i="10"/>
  <c r="M1852" i="10"/>
  <c r="N1864" i="10"/>
  <c r="M1994" i="10"/>
  <c r="M1848" i="10"/>
  <c r="N1955" i="10"/>
  <c r="M1998" i="10"/>
  <c r="N1939" i="10"/>
  <c r="N1842" i="10"/>
  <c r="L1886" i="10"/>
  <c r="N1851" i="10"/>
  <c r="M1851" i="10"/>
  <c r="L1853" i="10"/>
  <c r="N1863" i="10"/>
  <c r="M1842" i="10"/>
  <c r="L1861" i="10"/>
  <c r="N1990" i="10"/>
  <c r="M1847" i="10"/>
  <c r="M1997" i="10"/>
  <c r="N1993" i="10"/>
  <c r="L1875" i="10"/>
  <c r="L1817" i="10"/>
  <c r="L1998" i="10"/>
  <c r="N1841" i="10"/>
  <c r="L1885" i="10"/>
  <c r="L1852" i="10"/>
  <c r="N1994" i="10"/>
  <c r="M1841" i="10"/>
  <c r="L1860" i="10"/>
  <c r="N1989" i="10"/>
  <c r="L1820" i="10"/>
  <c r="L1994" i="10"/>
  <c r="L1818" i="10"/>
  <c r="M1875" i="10"/>
  <c r="N1938" i="10"/>
  <c r="L1872" i="10"/>
  <c r="L1816" i="10"/>
  <c r="N1818" i="10"/>
  <c r="N1840" i="10"/>
  <c r="N1830" i="10"/>
  <c r="N1874" i="10"/>
  <c r="L1851" i="10"/>
  <c r="M1886" i="10"/>
  <c r="M1840" i="10"/>
  <c r="L1859" i="10"/>
  <c r="N1988" i="10"/>
  <c r="N1849" i="10"/>
  <c r="H826" i="26"/>
  <c r="I685" i="26"/>
  <c r="G298" i="26"/>
  <c r="I770" i="26"/>
  <c r="G27" i="26"/>
  <c r="I131" i="26"/>
  <c r="I410" i="26"/>
  <c r="G491" i="26"/>
  <c r="H410" i="26"/>
  <c r="G186" i="26"/>
  <c r="I383" i="26"/>
  <c r="I27" i="26"/>
  <c r="H270" i="26"/>
  <c r="H80" i="26"/>
  <c r="I52" i="26"/>
  <c r="G354" i="26"/>
  <c r="I298" i="26"/>
  <c r="I105" i="26"/>
  <c r="G853" i="26"/>
  <c r="H853" i="26"/>
  <c r="I517" i="26"/>
  <c r="I544" i="26"/>
  <c r="H383" i="26"/>
  <c r="G242" i="26"/>
  <c r="H131" i="26"/>
  <c r="H242" i="26"/>
  <c r="G517" i="26"/>
  <c r="I468" i="26"/>
  <c r="G657" i="26"/>
  <c r="I657" i="26"/>
  <c r="I826" i="26"/>
  <c r="H298" i="26"/>
  <c r="I159" i="26"/>
  <c r="H657" i="26"/>
  <c r="H770" i="26"/>
  <c r="H517" i="26"/>
  <c r="H105" i="26"/>
  <c r="H186" i="26"/>
  <c r="H797" i="26"/>
  <c r="G880" i="26"/>
  <c r="G713" i="26"/>
  <c r="H214" i="26"/>
  <c r="H685" i="26"/>
  <c r="G383" i="26"/>
  <c r="G159" i="26"/>
  <c r="G214" i="26"/>
  <c r="I797" i="26"/>
  <c r="G770" i="26"/>
  <c r="G685" i="26"/>
  <c r="I242" i="26"/>
  <c r="G131" i="26"/>
  <c r="G270" i="26"/>
  <c r="G468" i="26"/>
  <c r="G52" i="26"/>
  <c r="H880" i="26"/>
  <c r="G797" i="26"/>
  <c r="G438" i="26"/>
  <c r="H601" i="26"/>
  <c r="G601" i="26"/>
  <c r="H27" i="26"/>
  <c r="H468" i="26"/>
  <c r="H52" i="26"/>
  <c r="I880" i="26"/>
  <c r="I80" i="26"/>
  <c r="G410" i="26"/>
  <c r="I326" i="26"/>
  <c r="G105" i="26"/>
  <c r="I354" i="26"/>
  <c r="I713" i="26"/>
  <c r="H159" i="26"/>
  <c r="H741" i="26"/>
  <c r="H713" i="26"/>
  <c r="H629" i="26"/>
  <c r="G80" i="26"/>
  <c r="I186" i="26"/>
  <c r="H438" i="26"/>
  <c r="H354" i="26"/>
  <c r="I438" i="26"/>
  <c r="G826" i="26"/>
  <c r="I629" i="26"/>
  <c r="I741" i="26"/>
  <c r="G741" i="26"/>
  <c r="I270" i="26"/>
  <c r="G326" i="26"/>
  <c r="H326" i="26"/>
  <c r="I491" i="26"/>
  <c r="H491" i="26"/>
  <c r="I214" i="26"/>
  <c r="H544" i="26"/>
  <c r="G544" i="26"/>
  <c r="I853" i="26"/>
  <c r="G629" i="26"/>
  <c r="I601" i="26"/>
  <c r="L1918" i="10" a="1"/>
  <c r="L1951" i="10" a="1"/>
  <c r="N1916" i="10" a="1"/>
  <c r="M1933" i="10" a="1"/>
  <c r="N1936" i="10" a="1"/>
  <c r="L1966" i="10" a="1"/>
  <c r="L2095" i="10" a="1"/>
  <c r="L2088" i="10" a="1"/>
  <c r="L1928" i="10" a="1"/>
  <c r="M1924" i="10" a="1"/>
  <c r="L1936" i="10" a="1"/>
  <c r="M1927" i="10" a="1"/>
  <c r="M1953" i="10" a="1"/>
  <c r="N1931" i="10" a="1"/>
  <c r="L1919" i="10" a="1"/>
  <c r="L1952" i="10" a="1"/>
  <c r="N1917" i="10" a="1"/>
  <c r="L1967" i="10" a="1"/>
  <c r="L1981" i="10" a="1"/>
  <c r="L2089" i="10" a="1"/>
  <c r="L1929" i="10" a="1"/>
  <c r="N1963" i="10" a="1"/>
  <c r="N1926" i="10" a="1"/>
  <c r="L1977" i="10" a="1"/>
  <c r="L1920" i="10" a="1"/>
  <c r="L1953" i="10" a="1"/>
  <c r="N1918" i="10" a="1"/>
  <c r="N1928" i="10" a="1"/>
  <c r="L2055" i="10" a="1"/>
  <c r="L1968" i="10" a="1"/>
  <c r="N2095" i="10" a="1"/>
  <c r="M2046" i="10" a="1"/>
  <c r="L1982" i="10" a="1"/>
  <c r="L2090" i="10" a="1"/>
  <c r="N1966" i="10" a="1"/>
  <c r="L1930" i="10" a="1"/>
  <c r="L1945" i="10" a="1"/>
  <c r="N1925" i="10" a="1"/>
  <c r="L1931" i="10" a="1"/>
  <c r="L1975" i="10" a="1"/>
  <c r="L1932" i="10" a="1"/>
  <c r="N1964" i="10" a="1"/>
  <c r="M1947" i="10" a="1"/>
  <c r="L1921" i="10" a="1"/>
  <c r="N1919" i="10" a="1"/>
  <c r="N1929" i="10" a="1"/>
  <c r="N2201" i="10" a="1"/>
  <c r="L1983" i="10" a="1"/>
  <c r="N1967" i="10" a="1"/>
  <c r="M2093" i="10" a="1"/>
  <c r="N1932" i="10" a="1"/>
  <c r="L1976" i="10" a="1"/>
  <c r="M2201" i="10" a="1"/>
  <c r="L1922" i="10" a="1"/>
  <c r="M1940" i="10" a="1"/>
  <c r="N1920" i="10" a="1"/>
  <c r="N1930" i="10" a="1"/>
  <c r="M2055" i="10" a="1"/>
  <c r="M2037" i="10" a="1"/>
  <c r="M1934" i="10" a="1"/>
  <c r="L1984" i="10" a="1"/>
  <c r="L2056" i="10" a="1"/>
  <c r="N1968" i="10" a="1"/>
  <c r="M1978" i="10" a="1"/>
  <c r="M1928" i="10" a="1"/>
  <c r="N1933" i="10" a="1"/>
  <c r="N1927" i="10" a="1"/>
  <c r="L1933" i="10" a="1"/>
  <c r="N1945" i="10" a="1"/>
  <c r="N2096" i="10" a="1"/>
  <c r="L1923" i="10" a="1"/>
  <c r="M1941" i="10" a="1"/>
  <c r="N1921" i="10" a="1"/>
  <c r="M2038" i="10" a="1"/>
  <c r="M1935" i="10" a="1"/>
  <c r="L1985" i="10" a="1"/>
  <c r="L2057" i="10" a="1"/>
  <c r="M1979" i="10" a="1"/>
  <c r="L2093" i="10" a="1"/>
  <c r="M1929" i="10" a="1"/>
  <c r="L2201" i="10" a="1"/>
  <c r="L1940" i="10" a="1"/>
  <c r="N2097" i="10" a="1"/>
  <c r="L1924" i="10" a="1"/>
  <c r="M1942" i="10" a="1"/>
  <c r="N1922" i="10" a="1"/>
  <c r="L1925" i="10" a="1"/>
  <c r="N2046" i="10" a="1"/>
  <c r="M2039" i="10" a="1"/>
  <c r="M1972" i="10" a="1"/>
  <c r="M1936" i="10" a="1"/>
  <c r="L1986" i="10" a="1"/>
  <c r="L2058" i="10" a="1"/>
  <c r="L2037" i="10" a="1"/>
  <c r="M1980" i="10" a="1"/>
  <c r="M1930" i="10" a="1"/>
  <c r="N1959" i="10" a="1"/>
  <c r="N1923" i="10" a="1"/>
  <c r="L1926" i="10" a="1"/>
  <c r="M1973" i="10" a="1"/>
  <c r="L2038" i="10" a="1"/>
  <c r="M1981" i="10" a="1"/>
  <c r="L1941" i="10" a="1"/>
  <c r="N1960" i="10" a="1"/>
  <c r="M1976" i="10" a="1"/>
  <c r="M1948" i="10" a="1"/>
  <c r="M2097" i="10" a="1"/>
  <c r="L1972" i="10" a="1"/>
  <c r="N2037" i="10" a="1"/>
  <c r="L1959" i="10" a="1"/>
  <c r="N1924" i="10" a="1"/>
  <c r="L1927" i="10" a="1"/>
  <c r="N1947" i="10" a="1"/>
  <c r="M1966" i="10" a="1"/>
  <c r="M1974" i="10" a="1"/>
  <c r="M1959" i="10" a="1"/>
  <c r="L2097" i="10" a="1"/>
  <c r="L1963" i="10" a="1"/>
  <c r="L2039" i="10" a="1"/>
  <c r="M1982" i="10" a="1"/>
  <c r="M1916" i="10" a="1"/>
  <c r="N1978" i="10" a="1"/>
  <c r="L1942" i="10" a="1"/>
  <c r="M2056" i="10" a="1"/>
  <c r="N1961" i="10" a="1"/>
  <c r="N2094" i="10" a="1"/>
  <c r="M1977" i="10" a="1"/>
  <c r="M1949" i="10" a="1"/>
  <c r="M1960" i="10" a="1"/>
  <c r="M1917" i="10" a="1"/>
  <c r="N1980" i="10" a="1"/>
  <c r="N2098" i="10" a="1"/>
  <c r="N1953" i="10" a="1"/>
  <c r="L1973" i="10" a="1"/>
  <c r="N2038" i="10" a="1"/>
  <c r="L1960" i="10" a="1"/>
  <c r="N1948" i="10" a="1"/>
  <c r="M1967" i="10" a="1"/>
  <c r="L1964" i="10" a="1"/>
  <c r="M1983" i="10" a="1"/>
  <c r="N1979" i="10" a="1"/>
  <c r="M2057" i="10" a="1"/>
  <c r="M2058" i="10" a="1"/>
  <c r="L1947" i="10" a="1"/>
  <c r="M1925" i="10" a="1"/>
  <c r="L1974" i="10" a="1"/>
  <c r="N2039" i="10" a="1"/>
  <c r="L1961" i="10" a="1"/>
  <c r="M1969" i="10" a="1"/>
  <c r="N1972" i="10" a="1"/>
  <c r="N1949" i="10" a="1"/>
  <c r="M1968" i="10" a="1"/>
  <c r="N2056" i="10" a="1"/>
  <c r="M1961" i="10" a="1"/>
  <c r="M1963" i="10" a="1"/>
  <c r="L1965" i="10" a="1"/>
  <c r="L1969" i="10" a="1"/>
  <c r="M1984" i="10" a="1"/>
  <c r="M1918" i="10" a="1"/>
  <c r="N1975" i="10" a="1"/>
  <c r="M1943" i="10" a="1"/>
  <c r="N1951" i="10" a="1"/>
  <c r="N1977" i="10" a="1"/>
  <c r="M1951" i="10" a="1"/>
  <c r="M1970" i="10" a="1"/>
  <c r="N1973" i="10" a="1"/>
  <c r="N2057" i="10" a="1"/>
  <c r="M2100" i="10" a="1"/>
  <c r="M1964" i="10" a="1"/>
  <c r="L1970" i="10" a="1"/>
  <c r="M1985" i="10" a="1"/>
  <c r="M1919" i="10" a="1"/>
  <c r="N1981" i="10" a="1"/>
  <c r="N1976" i="10" a="1"/>
  <c r="M2098" i="10" a="1"/>
  <c r="M1944" i="10" a="1"/>
  <c r="L2098" i="10" a="1"/>
  <c r="N1952" i="10" a="1"/>
  <c r="L1948" i="10" a="1"/>
  <c r="N1982" i="10" a="1"/>
  <c r="L1949" i="10" a="1"/>
  <c r="N2199" i="10" a="1"/>
  <c r="N1940" i="10" a="1"/>
  <c r="N2088" i="10" a="1"/>
  <c r="M1971" i="10" a="1"/>
  <c r="N1974" i="10" a="1"/>
  <c r="M2088" i="10" a="1"/>
  <c r="L2046" i="10" a="1"/>
  <c r="N2058" i="10" a="1"/>
  <c r="M1965" i="10" a="1"/>
  <c r="N2100" i="10" a="1"/>
  <c r="L1971" i="10" a="1"/>
  <c r="M1986" i="10" a="1"/>
  <c r="M1920" i="10" a="1"/>
  <c r="M1945" i="10" a="1"/>
  <c r="M1975" i="10" a="1"/>
  <c r="N1941" i="10" a="1"/>
  <c r="N2089" i="10" a="1"/>
  <c r="M2089" i="10" a="1"/>
  <c r="M2095" i="10" a="1"/>
  <c r="M2096" i="10" a="1"/>
  <c r="L2199" i="10" a="1"/>
  <c r="L2100" i="10" a="1"/>
  <c r="M1921" i="10" a="1"/>
  <c r="N1983" i="10" a="1"/>
  <c r="M1922" i="10" a="1"/>
  <c r="L1934" i="10" a="1"/>
  <c r="N2055" i="10" a="1"/>
  <c r="L1916" i="10" a="1"/>
  <c r="N1942" i="10" a="1"/>
  <c r="N2090" i="10" a="1"/>
  <c r="M1931" i="10" a="1"/>
  <c r="N1934" i="10" a="1"/>
  <c r="M2090" i="10" a="1"/>
  <c r="N2150" i="10" a="1"/>
  <c r="L1978" i="10" a="1"/>
  <c r="L2150" i="10" a="1"/>
  <c r="N1984" i="10" a="1"/>
  <c r="N1969" i="10" a="1"/>
  <c r="L1917" i="10" a="1"/>
  <c r="M1932" i="10" a="1"/>
  <c r="N1935" i="10" a="1"/>
  <c r="M2199" i="10" a="1"/>
  <c r="L1979" i="10" a="1"/>
  <c r="L2096" i="10" a="1"/>
  <c r="M1923" i="10" a="1"/>
  <c r="N1985" i="10" a="1"/>
  <c r="L1935" i="10" a="1"/>
  <c r="M2094" i="10" a="1"/>
  <c r="M1926" i="10" a="1"/>
  <c r="N1970" i="10" a="1"/>
  <c r="M1952" i="10" a="1"/>
  <c r="L2094" i="10" a="1"/>
  <c r="L1980" i="10" a="1"/>
  <c r="L1943" i="10" a="1"/>
  <c r="N1986" i="10" a="1"/>
  <c r="N1971" i="10" a="1"/>
  <c r="L1944" i="10" a="1"/>
  <c r="M2150" i="10" a="1"/>
  <c r="N1943" i="10" a="1"/>
  <c r="N2093" i="10" a="1"/>
  <c r="N1944" i="10" a="1"/>
  <c r="N1965" i="10" a="1"/>
  <c r="N1965" i="10" l="1"/>
  <c r="N1944" i="10"/>
  <c r="N2093" i="10"/>
  <c r="N1943" i="10"/>
  <c r="M2150" i="10"/>
  <c r="L1944" i="10"/>
  <c r="N1971" i="10"/>
  <c r="N1986" i="10"/>
  <c r="L1943" i="10"/>
  <c r="L1980" i="10"/>
  <c r="L2094" i="10"/>
  <c r="M1952" i="10"/>
  <c r="N1970" i="10"/>
  <c r="M1926" i="10"/>
  <c r="M2094" i="10"/>
  <c r="L1935" i="10"/>
  <c r="N1985" i="10"/>
  <c r="M1923" i="10"/>
  <c r="L2096" i="10"/>
  <c r="L1979" i="10"/>
  <c r="M2199" i="10"/>
  <c r="N1935" i="10"/>
  <c r="M1932" i="10"/>
  <c r="L1917" i="10"/>
  <c r="N1969" i="10"/>
  <c r="N1984" i="10"/>
  <c r="L2150" i="10"/>
  <c r="L1978" i="10"/>
  <c r="N2150" i="10"/>
  <c r="M2090" i="10"/>
  <c r="N1934" i="10"/>
  <c r="M1931" i="10"/>
  <c r="N2090" i="10"/>
  <c r="N1942" i="10"/>
  <c r="L1916" i="10"/>
  <c r="N2055" i="10"/>
  <c r="L1934" i="10"/>
  <c r="M1922" i="10"/>
  <c r="N1983" i="10"/>
  <c r="M1921" i="10"/>
  <c r="L2100" i="10"/>
  <c r="L2199" i="10"/>
  <c r="M2096" i="10"/>
  <c r="M2095" i="10"/>
  <c r="M2089" i="10"/>
  <c r="N2089" i="10"/>
  <c r="N1941" i="10"/>
  <c r="M1975" i="10"/>
  <c r="M1945" i="10"/>
  <c r="M1920" i="10"/>
  <c r="M1986" i="10"/>
  <c r="L1971" i="10"/>
  <c r="N2100" i="10"/>
  <c r="M1965" i="10"/>
  <c r="N2058" i="10"/>
  <c r="L2046" i="10"/>
  <c r="M2088" i="10"/>
  <c r="N1974" i="10"/>
  <c r="M1971" i="10"/>
  <c r="N2088" i="10"/>
  <c r="N1940" i="10"/>
  <c r="N2199" i="10"/>
  <c r="L1949" i="10"/>
  <c r="N1982" i="10"/>
  <c r="L1948" i="10"/>
  <c r="N1952" i="10"/>
  <c r="L2098" i="10"/>
  <c r="M1944" i="10"/>
  <c r="M2098" i="10"/>
  <c r="N1976" i="10"/>
  <c r="N1981" i="10"/>
  <c r="M1919" i="10"/>
  <c r="M1985" i="10"/>
  <c r="L1970" i="10"/>
  <c r="M1964" i="10"/>
  <c r="M2100" i="10"/>
  <c r="N2057" i="10"/>
  <c r="N1973" i="10"/>
  <c r="M1970" i="10"/>
  <c r="M1951" i="10"/>
  <c r="N1977" i="10"/>
  <c r="N1951" i="10"/>
  <c r="M1943" i="10"/>
  <c r="N1975" i="10"/>
  <c r="M1918" i="10"/>
  <c r="M1984" i="10"/>
  <c r="L1969" i="10"/>
  <c r="L1965" i="10"/>
  <c r="M1963" i="10"/>
  <c r="M1961" i="10"/>
  <c r="N2056" i="10"/>
  <c r="M1968" i="10"/>
  <c r="N1949" i="10"/>
  <c r="N1972" i="10"/>
  <c r="M1969" i="10"/>
  <c r="L1961" i="10"/>
  <c r="N2039" i="10"/>
  <c r="L1974" i="10"/>
  <c r="M1925" i="10"/>
  <c r="L1947" i="10"/>
  <c r="M2058" i="10"/>
  <c r="M2057" i="10"/>
  <c r="N1979" i="10"/>
  <c r="M1983" i="10"/>
  <c r="L1964" i="10"/>
  <c r="M1967" i="10"/>
  <c r="N1948" i="10"/>
  <c r="L1960" i="10"/>
  <c r="N2038" i="10"/>
  <c r="L1973" i="10"/>
  <c r="N1953" i="10"/>
  <c r="N2098" i="10"/>
  <c r="N1980" i="10"/>
  <c r="M1917" i="10"/>
  <c r="M1960" i="10"/>
  <c r="M1949" i="10"/>
  <c r="M1977" i="10"/>
  <c r="N2094" i="10"/>
  <c r="N1961" i="10"/>
  <c r="M2056" i="10"/>
  <c r="L1942" i="10"/>
  <c r="N1978" i="10"/>
  <c r="M1916" i="10"/>
  <c r="M1982" i="10"/>
  <c r="L2039" i="10"/>
  <c r="L1963" i="10"/>
  <c r="L2097" i="10"/>
  <c r="M1959" i="10"/>
  <c r="M1974" i="10"/>
  <c r="M1966" i="10"/>
  <c r="N1947" i="10"/>
  <c r="L1927" i="10"/>
  <c r="N1924" i="10"/>
  <c r="L1959" i="10"/>
  <c r="N2037" i="10"/>
  <c r="L1972" i="10"/>
  <c r="M2097" i="10"/>
  <c r="M1948" i="10"/>
  <c r="M1976" i="10"/>
  <c r="N1960" i="10"/>
  <c r="L1941" i="10"/>
  <c r="M1981" i="10"/>
  <c r="L2038" i="10"/>
  <c r="M1973" i="10"/>
  <c r="L1926" i="10"/>
  <c r="N1923" i="10"/>
  <c r="N1959" i="10"/>
  <c r="M1930" i="10"/>
  <c r="M1980" i="10"/>
  <c r="L2037" i="10"/>
  <c r="L2058" i="10"/>
  <c r="L1986" i="10"/>
  <c r="M1936" i="10"/>
  <c r="M1972" i="10"/>
  <c r="M2039" i="10"/>
  <c r="N2046" i="10"/>
  <c r="L1925" i="10"/>
  <c r="N1922" i="10"/>
  <c r="M1942" i="10"/>
  <c r="L1924" i="10"/>
  <c r="N2097" i="10"/>
  <c r="L1940" i="10"/>
  <c r="L2201" i="10"/>
  <c r="M1929" i="10"/>
  <c r="L2093" i="10"/>
  <c r="M1979" i="10"/>
  <c r="L2057" i="10"/>
  <c r="L1985" i="10"/>
  <c r="M1935" i="10"/>
  <c r="M2038" i="10"/>
  <c r="N1921" i="10"/>
  <c r="M1941" i="10"/>
  <c r="L1923" i="10"/>
  <c r="N2096" i="10"/>
  <c r="N1945" i="10"/>
  <c r="L1933" i="10"/>
  <c r="N1927" i="10"/>
  <c r="N1933" i="10"/>
  <c r="M1928" i="10"/>
  <c r="M1978" i="10"/>
  <c r="N1968" i="10"/>
  <c r="L2056" i="10"/>
  <c r="L1984" i="10"/>
  <c r="M1934" i="10"/>
  <c r="M2037" i="10"/>
  <c r="M2055" i="10"/>
  <c r="N1930" i="10"/>
  <c r="N1920" i="10"/>
  <c r="M1940" i="10"/>
  <c r="L1922" i="10"/>
  <c r="M2201" i="10"/>
  <c r="L1976" i="10"/>
  <c r="N1932" i="10"/>
  <c r="M2093" i="10"/>
  <c r="N1967" i="10"/>
  <c r="L1983" i="10"/>
  <c r="N2201" i="10"/>
  <c r="N1929" i="10"/>
  <c r="N1919" i="10"/>
  <c r="L1921" i="10"/>
  <c r="M1947" i="10"/>
  <c r="N1964" i="10"/>
  <c r="L1932" i="10"/>
  <c r="L1975" i="10"/>
  <c r="L1931" i="10"/>
  <c r="N1925" i="10"/>
  <c r="L1945" i="10"/>
  <c r="L1930" i="10"/>
  <c r="N1966" i="10"/>
  <c r="L2090" i="10"/>
  <c r="L1982" i="10"/>
  <c r="M2046" i="10"/>
  <c r="N2095" i="10"/>
  <c r="L1968" i="10"/>
  <c r="L2055" i="10"/>
  <c r="N1928" i="10"/>
  <c r="N1918" i="10"/>
  <c r="L1953" i="10"/>
  <c r="L1920" i="10"/>
  <c r="L1977" i="10"/>
  <c r="N1926" i="10"/>
  <c r="N1963" i="10"/>
  <c r="L1929" i="10"/>
  <c r="L2089" i="10"/>
  <c r="L1981" i="10"/>
  <c r="L1967" i="10"/>
  <c r="N1917" i="10"/>
  <c r="L1952" i="10"/>
  <c r="L1919" i="10"/>
  <c r="N1931" i="10"/>
  <c r="M1953" i="10"/>
  <c r="M1927" i="10"/>
  <c r="L1936" i="10"/>
  <c r="M1924" i="10"/>
  <c r="L1928" i="10"/>
  <c r="L2088" i="10"/>
  <c r="L2095" i="10"/>
  <c r="L1966" i="10"/>
  <c r="N1936" i="10"/>
  <c r="M1933" i="10"/>
  <c r="N1916" i="10"/>
  <c r="L1951" i="10"/>
  <c r="L1918" i="10"/>
  <c r="I215" i="26"/>
  <c r="I439" i="26"/>
  <c r="I355" i="26"/>
  <c r="G630" i="26"/>
  <c r="H630" i="26"/>
  <c r="G686" i="26"/>
  <c r="G439" i="26"/>
  <c r="G53" i="26"/>
  <c r="G384" i="26"/>
  <c r="G658" i="26"/>
  <c r="G243" i="26"/>
  <c r="I28" i="26"/>
  <c r="G492" i="26"/>
  <c r="G771" i="26"/>
  <c r="H686" i="26"/>
  <c r="H658" i="26"/>
  <c r="G798" i="26"/>
  <c r="I854" i="26"/>
  <c r="H492" i="26"/>
  <c r="I271" i="26"/>
  <c r="H355" i="26"/>
  <c r="H714" i="26"/>
  <c r="G106" i="26"/>
  <c r="G469" i="26"/>
  <c r="G881" i="26"/>
  <c r="I469" i="26"/>
  <c r="I106" i="26"/>
  <c r="H81" i="26"/>
  <c r="G28" i="26"/>
  <c r="H798" i="26"/>
  <c r="I798" i="26"/>
  <c r="G518" i="26"/>
  <c r="H384" i="26"/>
  <c r="I384" i="26"/>
  <c r="I411" i="26"/>
  <c r="I771" i="26"/>
  <c r="G742" i="26"/>
  <c r="G545" i="26"/>
  <c r="I742" i="26"/>
  <c r="I327" i="26"/>
  <c r="H215" i="26"/>
  <c r="I160" i="26"/>
  <c r="I299" i="26"/>
  <c r="H271" i="26"/>
  <c r="H742" i="26"/>
  <c r="I492" i="26"/>
  <c r="H439" i="26"/>
  <c r="G271" i="26"/>
  <c r="I630" i="26"/>
  <c r="H160" i="26"/>
  <c r="I881" i="26"/>
  <c r="H28" i="26"/>
  <c r="G215" i="26"/>
  <c r="G714" i="26"/>
  <c r="H187" i="26"/>
  <c r="H243" i="26"/>
  <c r="I545" i="26"/>
  <c r="G187" i="26"/>
  <c r="I132" i="26"/>
  <c r="G299" i="26"/>
  <c r="G602" i="26"/>
  <c r="I686" i="26"/>
  <c r="H545" i="26"/>
  <c r="H327" i="26"/>
  <c r="I187" i="26"/>
  <c r="I714" i="26"/>
  <c r="G411" i="26"/>
  <c r="G132" i="26"/>
  <c r="H299" i="26"/>
  <c r="I518" i="26"/>
  <c r="G355" i="26"/>
  <c r="G827" i="26"/>
  <c r="H602" i="26"/>
  <c r="I827" i="26"/>
  <c r="H53" i="26"/>
  <c r="H881" i="26"/>
  <c r="G160" i="26"/>
  <c r="H106" i="26"/>
  <c r="H132" i="26"/>
  <c r="H854" i="26"/>
  <c r="H411" i="26"/>
  <c r="H827" i="26"/>
  <c r="H469" i="26"/>
  <c r="I243" i="26"/>
  <c r="H518" i="26"/>
  <c r="I658" i="26"/>
  <c r="G854" i="26"/>
  <c r="I53" i="26"/>
  <c r="I602" i="26"/>
  <c r="G327" i="26"/>
  <c r="G81" i="26"/>
  <c r="I81" i="26"/>
  <c r="H771" i="26"/>
  <c r="L2190" i="10" a="1"/>
  <c r="N2024" i="10" a="1"/>
  <c r="M2051" i="10" a="1"/>
  <c r="L2036" i="10" a="1"/>
  <c r="N2034" i="10" a="1"/>
  <c r="L2024" i="10" a="1"/>
  <c r="N2077" i="10" a="1"/>
  <c r="M2016" i="10" a="1"/>
  <c r="N2137" i="10" a="1"/>
  <c r="L2139" i="10" a="1"/>
  <c r="L2156" i="10" a="1"/>
  <c r="N2028" i="10" a="1"/>
  <c r="N2138" i="10" a="1"/>
  <c r="M2299" i="10" a="1"/>
  <c r="N2139" i="10" a="1"/>
  <c r="L2158" i="10" a="1"/>
  <c r="M2250" i="10" a="1"/>
  <c r="M2052" i="10" a="1"/>
  <c r="N2035" i="10" a="1"/>
  <c r="M2200" i="10" a="1"/>
  <c r="N2041" i="10" a="1"/>
  <c r="M2198" i="10" a="1"/>
  <c r="M2017" i="10" a="1"/>
  <c r="M2060" i="10" a="1"/>
  <c r="L2157" i="10" a="1"/>
  <c r="M2018" i="10" a="1"/>
  <c r="M2072" i="10" a="1"/>
  <c r="M2301" i="10" a="1"/>
  <c r="M2036" i="10" a="1"/>
  <c r="M2194" i="10" a="1"/>
  <c r="L2195" i="10" a="1"/>
  <c r="L2051" i="10" a="1"/>
  <c r="M2053" i="10" a="1"/>
  <c r="L2250" i="10" a="1"/>
  <c r="N2036" i="10" a="1"/>
  <c r="N2042" i="10" a="1"/>
  <c r="M2063" i="10" a="1"/>
  <c r="M2156" i="10" a="1"/>
  <c r="L2052" i="10" a="1"/>
  <c r="N2200" i="10" a="1"/>
  <c r="N2299" i="10" a="1"/>
  <c r="M2064" i="10" a="1"/>
  <c r="M2157" i="10" a="1"/>
  <c r="M2019" i="10" a="1"/>
  <c r="M2073" i="10" a="1"/>
  <c r="M2029" i="10" a="1"/>
  <c r="N2193" i="10" a="1"/>
  <c r="N2063" i="10" a="1"/>
  <c r="L2196" i="10" a="1"/>
  <c r="L2066" i="10" a="1"/>
  <c r="L2053" i="10" a="1"/>
  <c r="N2069" i="10" a="1"/>
  <c r="L2078" i="10" a="1"/>
  <c r="M2031" i="10" a="1"/>
  <c r="M2065" i="10" a="1"/>
  <c r="N2051" i="10" a="1"/>
  <c r="M2158" i="10" a="1"/>
  <c r="M2020" i="10" a="1"/>
  <c r="M2066" i="10" a="1"/>
  <c r="L2072" i="10" a="1"/>
  <c r="N2059" i="10" a="1"/>
  <c r="M2074" i="10" a="1"/>
  <c r="M2030" i="10" a="1"/>
  <c r="N2064" i="10" a="1"/>
  <c r="L2067" i="10" a="1"/>
  <c r="N2070" i="10" a="1"/>
  <c r="L2079" i="10" a="1"/>
  <c r="M2032" i="10" a="1"/>
  <c r="L2198" i="10" a="1"/>
  <c r="N2052" i="10" a="1"/>
  <c r="M2021" i="10" a="1"/>
  <c r="M2067" i="10" a="1"/>
  <c r="L2073" i="10" a="1"/>
  <c r="N2060" i="10" a="1"/>
  <c r="M2035" i="10" a="1"/>
  <c r="N2065" i="10" a="1"/>
  <c r="L2043" i="10" a="1"/>
  <c r="L2068" i="10" a="1"/>
  <c r="L2299" i="10" a="1"/>
  <c r="N2071" i="10" a="1"/>
  <c r="L2080" i="10" a="1"/>
  <c r="M2033" i="10" a="1"/>
  <c r="L2146" i="10" a="1"/>
  <c r="N2156" i="10" a="1"/>
  <c r="N2053" i="10" a="1"/>
  <c r="N2078" i="10" a="1"/>
  <c r="M2022" i="10" a="1"/>
  <c r="M2068" i="10" a="1"/>
  <c r="L2074" i="10" a="1"/>
  <c r="N2061" i="10" a="1"/>
  <c r="N2146" i="10" a="1"/>
  <c r="L2075" i="10" a="1"/>
  <c r="L2044" i="10" a="1"/>
  <c r="M2196" i="10" a="1"/>
  <c r="L2081" i="10" a="1"/>
  <c r="N2157" i="10" a="1"/>
  <c r="N2079" i="10" a="1"/>
  <c r="M2023" i="10" a="1"/>
  <c r="L2193" i="10" a="1"/>
  <c r="N2197" i="10" a="1"/>
  <c r="M2079" i="10" a="1"/>
  <c r="N2067" i="10" a="1"/>
  <c r="N2043" i="10" a="1"/>
  <c r="L2045" i="10" a="1"/>
  <c r="N2016" i="10" a="1"/>
  <c r="M2025" i="10" a="1"/>
  <c r="L2082" i="10" a="1"/>
  <c r="L2016" i="10" a="1"/>
  <c r="M2188" i="10" a="1"/>
  <c r="L2047" i="10" a="1"/>
  <c r="N2158" i="10" a="1"/>
  <c r="M2043" i="10" a="1"/>
  <c r="N2080" i="10" a="1"/>
  <c r="M2024" i="10" a="1"/>
  <c r="N2047" i="10" a="1"/>
  <c r="L2025" i="10" a="1"/>
  <c r="M2080" i="10" a="1"/>
  <c r="M2137" i="10" a="1"/>
  <c r="N2068" i="10" a="1"/>
  <c r="L2077" i="10" a="1"/>
  <c r="L2083" i="10" a="1"/>
  <c r="M2189" i="10" a="1"/>
  <c r="N2081" i="10" a="1"/>
  <c r="N2196" i="10" a="1"/>
  <c r="L2026" i="10" a="1"/>
  <c r="M2138" i="10" a="1"/>
  <c r="L2027" i="10" a="1"/>
  <c r="N2195" i="10" a="1"/>
  <c r="N2044" i="10" a="1"/>
  <c r="N2017" i="10" a="1"/>
  <c r="M2195" i="10" a="1"/>
  <c r="M2026" i="10" a="1"/>
  <c r="L2017" i="10" a="1"/>
  <c r="L2048" i="10" a="1"/>
  <c r="M2044" i="10" a="1"/>
  <c r="N2048" i="10" a="1"/>
  <c r="M2081" i="10" a="1"/>
  <c r="M2146" i="10" a="1"/>
  <c r="L2076" i="10" a="1"/>
  <c r="N2045" i="10" a="1"/>
  <c r="L2028" i="10" a="1"/>
  <c r="N2018" i="10" a="1"/>
  <c r="M2027" i="10" a="1"/>
  <c r="L2084" i="10" a="1"/>
  <c r="L2018" i="10" a="1"/>
  <c r="M2190" i="10" a="1"/>
  <c r="L2049" i="10" a="1"/>
  <c r="N2072" i="10" a="1"/>
  <c r="M2045" i="10" a="1"/>
  <c r="N2082" i="10" a="1"/>
  <c r="L2063" i="10" a="1"/>
  <c r="N2049" i="10" a="1"/>
  <c r="L2040" i="10" a="1"/>
  <c r="M2082" i="10" a="1"/>
  <c r="M2139" i="10" a="1"/>
  <c r="L2031" i="10" a="1"/>
  <c r="L2032" i="10" a="1"/>
  <c r="N2066" i="10" a="1"/>
  <c r="L2029" i="10" a="1"/>
  <c r="N2019" i="10" a="1"/>
  <c r="L2200" i="10" a="1"/>
  <c r="M2197" i="10" a="1"/>
  <c r="L2085" i="10" a="1"/>
  <c r="L2019" i="10" a="1"/>
  <c r="N2073" i="10" a="1"/>
  <c r="N2083" i="10" a="1"/>
  <c r="L2064" i="10" a="1"/>
  <c r="L2041" i="10" a="1"/>
  <c r="L2301" i="10" a="1"/>
  <c r="M2083" i="10" a="1"/>
  <c r="M2034" i="10" a="1"/>
  <c r="N2025" i="10" a="1"/>
  <c r="L2030" i="10" a="1"/>
  <c r="N2020" i="10" a="1"/>
  <c r="L2086" i="10" a="1"/>
  <c r="L2020" i="10" a="1"/>
  <c r="N2188" i="10" a="1"/>
  <c r="N2198" i="10" a="1"/>
  <c r="N2074" i="10" a="1"/>
  <c r="L2069" i="10" a="1"/>
  <c r="N2084" i="10" a="1"/>
  <c r="L2065" i="10" a="1"/>
  <c r="L2059" i="10" a="1"/>
  <c r="M2047" i="10" a="1"/>
  <c r="L2042" i="10" a="1"/>
  <c r="M2084" i="10" a="1"/>
  <c r="M2155" i="10" a="1"/>
  <c r="L2033" i="10" a="1"/>
  <c r="N2026" i="10" a="1"/>
  <c r="N2021" i="10" a="1"/>
  <c r="L2021" i="10" a="1"/>
  <c r="N2189" i="10" a="1"/>
  <c r="L2070" i="10" a="1"/>
  <c r="N2085" i="10" a="1"/>
  <c r="L2197" i="10" a="1"/>
  <c r="L2060" i="10" a="1"/>
  <c r="M2048" i="10" a="1"/>
  <c r="M2085" i="10" a="1"/>
  <c r="M2193" i="10" a="1"/>
  <c r="L2155" i="10" a="1"/>
  <c r="M2078" i="10" a="1"/>
  <c r="N2027" i="10" a="1"/>
  <c r="L2188" i="10" a="1"/>
  <c r="N2022" i="10" a="1"/>
  <c r="N2155" i="10" a="1"/>
  <c r="L2034" i="10" a="1"/>
  <c r="N2250" i="10" a="1"/>
  <c r="L2022" i="10" a="1"/>
  <c r="N2190" i="10" a="1"/>
  <c r="N2075" i="10" a="1"/>
  <c r="M2069" i="10" a="1"/>
  <c r="L2071" i="10" a="1"/>
  <c r="N2086" i="10" a="1"/>
  <c r="L2061" i="10" a="1"/>
  <c r="M2049" i="10" a="1"/>
  <c r="L2137" i="10" a="1"/>
  <c r="M2086" i="10" a="1"/>
  <c r="M2040" i="10" a="1"/>
  <c r="N2031" i="10" a="1"/>
  <c r="L2194" i="10" a="1"/>
  <c r="L2189" i="10" a="1"/>
  <c r="N2023" i="10" a="1"/>
  <c r="L2035" i="10" a="1"/>
  <c r="L2023" i="10" a="1"/>
  <c r="N2076" i="10" a="1"/>
  <c r="M2070" i="10" a="1"/>
  <c r="N2194" i="10" a="1"/>
  <c r="L2138" i="10" a="1"/>
  <c r="N2301" i="10" a="1"/>
  <c r="M2041" i="10" a="1"/>
  <c r="N2032" i="10" a="1"/>
  <c r="N2040" i="10" a="1"/>
  <c r="M2071" i="10" a="1"/>
  <c r="M2059" i="10" a="1"/>
  <c r="M2075" i="10" a="1"/>
  <c r="M2042" i="10" a="1"/>
  <c r="N2033" i="10" a="1"/>
  <c r="M2076" i="10" a="1"/>
  <c r="N2029" i="10" a="1"/>
  <c r="M2061" i="10" a="1"/>
  <c r="M2077" i="10" a="1"/>
  <c r="M2028" i="10" a="1"/>
  <c r="N2030" i="10" a="1"/>
  <c r="N2030" i="10" l="1"/>
  <c r="M2028" i="10"/>
  <c r="M2077" i="10"/>
  <c r="M2061" i="10"/>
  <c r="N2029" i="10"/>
  <c r="M2076" i="10"/>
  <c r="N2033" i="10"/>
  <c r="M2042" i="10"/>
  <c r="M2075" i="10"/>
  <c r="M2059" i="10"/>
  <c r="M2071" i="10"/>
  <c r="N2040" i="10"/>
  <c r="N2032" i="10"/>
  <c r="M2041" i="10"/>
  <c r="N2301" i="10"/>
  <c r="L2138" i="10"/>
  <c r="N2194" i="10"/>
  <c r="M2070" i="10"/>
  <c r="N2076" i="10"/>
  <c r="L2023" i="10"/>
  <c r="L2035" i="10"/>
  <c r="N2023" i="10"/>
  <c r="L2189" i="10"/>
  <c r="L2194" i="10"/>
  <c r="N2031" i="10"/>
  <c r="M2040" i="10"/>
  <c r="M2086" i="10"/>
  <c r="L2137" i="10"/>
  <c r="M2049" i="10"/>
  <c r="L2061" i="10"/>
  <c r="N2086" i="10"/>
  <c r="L2071" i="10"/>
  <c r="M2069" i="10"/>
  <c r="N2075" i="10"/>
  <c r="N2190" i="10"/>
  <c r="L2022" i="10"/>
  <c r="N2250" i="10"/>
  <c r="L2034" i="10"/>
  <c r="N2155" i="10"/>
  <c r="N2022" i="10"/>
  <c r="L2188" i="10"/>
  <c r="N2027" i="10"/>
  <c r="M2078" i="10"/>
  <c r="L2155" i="10"/>
  <c r="M2193" i="10"/>
  <c r="M2085" i="10"/>
  <c r="M2048" i="10"/>
  <c r="L2060" i="10"/>
  <c r="L2197" i="10"/>
  <c r="N2085" i="10"/>
  <c r="L2070" i="10"/>
  <c r="N2189" i="10"/>
  <c r="L2021" i="10"/>
  <c r="N2021" i="10"/>
  <c r="N2026" i="10"/>
  <c r="L2033" i="10"/>
  <c r="M2155" i="10"/>
  <c r="M2084" i="10"/>
  <c r="L2042" i="10"/>
  <c r="M2047" i="10"/>
  <c r="L2059" i="10"/>
  <c r="L2065" i="10"/>
  <c r="N2084" i="10"/>
  <c r="L2069" i="10"/>
  <c r="N2074" i="10"/>
  <c r="N2198" i="10"/>
  <c r="N2188" i="10"/>
  <c r="L2020" i="10"/>
  <c r="L2086" i="10"/>
  <c r="N2020" i="10"/>
  <c r="L2030" i="10"/>
  <c r="N2025" i="10"/>
  <c r="M2034" i="10"/>
  <c r="M2083" i="10"/>
  <c r="L2301" i="10"/>
  <c r="L2041" i="10"/>
  <c r="L2064" i="10"/>
  <c r="N2083" i="10"/>
  <c r="N2073" i="10"/>
  <c r="L2019" i="10"/>
  <c r="L2085" i="10"/>
  <c r="M2197" i="10"/>
  <c r="L2200" i="10"/>
  <c r="N2019" i="10"/>
  <c r="L2029" i="10"/>
  <c r="N2066" i="10"/>
  <c r="L2032" i="10"/>
  <c r="L2031" i="10"/>
  <c r="M2139" i="10"/>
  <c r="M2082" i="10"/>
  <c r="L2040" i="10"/>
  <c r="N2049" i="10"/>
  <c r="L2063" i="10"/>
  <c r="N2082" i="10"/>
  <c r="M2045" i="10"/>
  <c r="N2072" i="10"/>
  <c r="L2049" i="10"/>
  <c r="M2190" i="10"/>
  <c r="L2018" i="10"/>
  <c r="L2084" i="10"/>
  <c r="M2027" i="10"/>
  <c r="N2018" i="10"/>
  <c r="L2028" i="10"/>
  <c r="N2045" i="10"/>
  <c r="L2076" i="10"/>
  <c r="M2146" i="10"/>
  <c r="M2081" i="10"/>
  <c r="N2048" i="10"/>
  <c r="M2044" i="10"/>
  <c r="L2048" i="10"/>
  <c r="L2017" i="10"/>
  <c r="M2026" i="10"/>
  <c r="M2195" i="10"/>
  <c r="N2017" i="10"/>
  <c r="N2044" i="10"/>
  <c r="N2195" i="10"/>
  <c r="L2027" i="10"/>
  <c r="M2138" i="10"/>
  <c r="L2026" i="10"/>
  <c r="N2196" i="10"/>
  <c r="N2081" i="10"/>
  <c r="M2189" i="10"/>
  <c r="L2083" i="10"/>
  <c r="L2077" i="10"/>
  <c r="N2068" i="10"/>
  <c r="M2137" i="10"/>
  <c r="M2080" i="10"/>
  <c r="L2025" i="10"/>
  <c r="N2047" i="10"/>
  <c r="M2024" i="10"/>
  <c r="N2080" i="10"/>
  <c r="M2043" i="10"/>
  <c r="N2158" i="10"/>
  <c r="L2047" i="10"/>
  <c r="M2188" i="10"/>
  <c r="L2016" i="10"/>
  <c r="L2082" i="10"/>
  <c r="M2025" i="10"/>
  <c r="N2016" i="10"/>
  <c r="L2045" i="10"/>
  <c r="N2043" i="10"/>
  <c r="N2067" i="10"/>
  <c r="M2079" i="10"/>
  <c r="N2197" i="10"/>
  <c r="L2193" i="10"/>
  <c r="M2023" i="10"/>
  <c r="N2079" i="10"/>
  <c r="N2157" i="10"/>
  <c r="L2081" i="10"/>
  <c r="M2196" i="10"/>
  <c r="L2044" i="10"/>
  <c r="L2075" i="10"/>
  <c r="N2146" i="10"/>
  <c r="N2061" i="10"/>
  <c r="L2074" i="10"/>
  <c r="M2068" i="10"/>
  <c r="M2022" i="10"/>
  <c r="N2078" i="10"/>
  <c r="N2053" i="10"/>
  <c r="N2156" i="10"/>
  <c r="L2146" i="10"/>
  <c r="M2033" i="10"/>
  <c r="L2080" i="10"/>
  <c r="N2071" i="10"/>
  <c r="L2299" i="10"/>
  <c r="L2068" i="10"/>
  <c r="L2043" i="10"/>
  <c r="N2065" i="10"/>
  <c r="M2035" i="10"/>
  <c r="N2060" i="10"/>
  <c r="L2073" i="10"/>
  <c r="M2067" i="10"/>
  <c r="M2021" i="10"/>
  <c r="N2052" i="10"/>
  <c r="L2198" i="10"/>
  <c r="M2032" i="10"/>
  <c r="L2079" i="10"/>
  <c r="N2070" i="10"/>
  <c r="L2067" i="10"/>
  <c r="N2064" i="10"/>
  <c r="M2030" i="10"/>
  <c r="M2074" i="10"/>
  <c r="N2059" i="10"/>
  <c r="L2072" i="10"/>
  <c r="M2066" i="10"/>
  <c r="M2020" i="10"/>
  <c r="M2158" i="10"/>
  <c r="N2051" i="10"/>
  <c r="M2065" i="10"/>
  <c r="M2031" i="10"/>
  <c r="L2078" i="10"/>
  <c r="N2069" i="10"/>
  <c r="L2053" i="10"/>
  <c r="L2066" i="10"/>
  <c r="L2196" i="10"/>
  <c r="N2063" i="10"/>
  <c r="N2193" i="10"/>
  <c r="M2029" i="10"/>
  <c r="M2073" i="10"/>
  <c r="M2019" i="10"/>
  <c r="M2157" i="10"/>
  <c r="M2064" i="10"/>
  <c r="N2299" i="10"/>
  <c r="N2200" i="10"/>
  <c r="L2052" i="10"/>
  <c r="M2156" i="10"/>
  <c r="M2063" i="10"/>
  <c r="N2042" i="10"/>
  <c r="N2036" i="10"/>
  <c r="L2250" i="10"/>
  <c r="M2053" i="10"/>
  <c r="L2051" i="10"/>
  <c r="L2195" i="10"/>
  <c r="M2194" i="10"/>
  <c r="M2036" i="10"/>
  <c r="M2301" i="10"/>
  <c r="M2072" i="10"/>
  <c r="M2018" i="10"/>
  <c r="L2157" i="10"/>
  <c r="M2060" i="10"/>
  <c r="M2017" i="10"/>
  <c r="M2198" i="10"/>
  <c r="N2041" i="10"/>
  <c r="M2200" i="10"/>
  <c r="N2035" i="10"/>
  <c r="M2052" i="10"/>
  <c r="M2250" i="10"/>
  <c r="L2158" i="10"/>
  <c r="N2139" i="10"/>
  <c r="M2299" i="10"/>
  <c r="N2138" i="10"/>
  <c r="N2028" i="10"/>
  <c r="L2156" i="10"/>
  <c r="L2139" i="10"/>
  <c r="N2137" i="10"/>
  <c r="M2016" i="10"/>
  <c r="N2077" i="10"/>
  <c r="L2024" i="10"/>
  <c r="N2034" i="10"/>
  <c r="L2036" i="10"/>
  <c r="M2051" i="10"/>
  <c r="N2024" i="10"/>
  <c r="L2190" i="10"/>
  <c r="I828" i="26"/>
  <c r="I631" i="26"/>
  <c r="I54" i="26"/>
  <c r="G161" i="26"/>
  <c r="H328" i="26"/>
  <c r="I133" i="26"/>
  <c r="H188" i="26"/>
  <c r="H29" i="26"/>
  <c r="I412" i="26"/>
  <c r="I107" i="26"/>
  <c r="H493" i="26"/>
  <c r="G715" i="26"/>
  <c r="I82" i="26"/>
  <c r="G855" i="26"/>
  <c r="H412" i="26"/>
  <c r="H603" i="26"/>
  <c r="G133" i="26"/>
  <c r="H272" i="26"/>
  <c r="I328" i="26"/>
  <c r="I470" i="26"/>
  <c r="G107" i="26"/>
  <c r="I855" i="26"/>
  <c r="G385" i="26"/>
  <c r="I659" i="26"/>
  <c r="G828" i="26"/>
  <c r="H715" i="26"/>
  <c r="G799" i="26"/>
  <c r="H855" i="26"/>
  <c r="H546" i="26"/>
  <c r="G188" i="26"/>
  <c r="G272" i="26"/>
  <c r="I743" i="26"/>
  <c r="I385" i="26"/>
  <c r="I356" i="26"/>
  <c r="I687" i="26"/>
  <c r="H659" i="26"/>
  <c r="G328" i="26"/>
  <c r="I244" i="26"/>
  <c r="H772" i="26"/>
  <c r="H519" i="26"/>
  <c r="G216" i="26"/>
  <c r="G54" i="26"/>
  <c r="G82" i="26"/>
  <c r="G412" i="26"/>
  <c r="I300" i="26"/>
  <c r="I715" i="26"/>
  <c r="G603" i="26"/>
  <c r="H687" i="26"/>
  <c r="H133" i="26"/>
  <c r="G356" i="26"/>
  <c r="I546" i="26"/>
  <c r="H440" i="26"/>
  <c r="G546" i="26"/>
  <c r="H385" i="26"/>
  <c r="G29" i="26"/>
  <c r="H356" i="26"/>
  <c r="I29" i="26"/>
  <c r="I440" i="26"/>
  <c r="G743" i="26"/>
  <c r="H882" i="26"/>
  <c r="I519" i="26"/>
  <c r="I882" i="26"/>
  <c r="I161" i="26"/>
  <c r="G519" i="26"/>
  <c r="G772" i="26"/>
  <c r="G440" i="26"/>
  <c r="I603" i="26"/>
  <c r="I772" i="26"/>
  <c r="I799" i="26"/>
  <c r="H470" i="26"/>
  <c r="H107" i="26"/>
  <c r="I188" i="26"/>
  <c r="G300" i="26"/>
  <c r="H244" i="26"/>
  <c r="I493" i="26"/>
  <c r="H82" i="26"/>
  <c r="G882" i="26"/>
  <c r="I272" i="26"/>
  <c r="G244" i="26"/>
  <c r="G687" i="26"/>
  <c r="I216" i="26"/>
  <c r="H743" i="26"/>
  <c r="H799" i="26"/>
  <c r="H54" i="26"/>
  <c r="H300" i="26"/>
  <c r="H161" i="26"/>
  <c r="H216" i="26"/>
  <c r="G470" i="26"/>
  <c r="G493" i="26"/>
  <c r="G659" i="26"/>
  <c r="H631" i="26"/>
  <c r="H828" i="26"/>
  <c r="G631" i="26"/>
  <c r="M2175" i="10" a="1"/>
  <c r="M2120" i="10" a="1"/>
  <c r="M2153" i="10" a="1"/>
  <c r="L2237" i="10" a="1"/>
  <c r="L2136" i="10" a="1"/>
  <c r="M2255" i="10" a="1"/>
  <c r="N2288" i="10" a="1"/>
  <c r="N2166" i="10" a="1"/>
  <c r="L2131" i="10" a="1"/>
  <c r="M2296" i="10" a="1"/>
  <c r="L2122" i="10" a="1"/>
  <c r="M2186" i="10" a="1"/>
  <c r="M2350" i="10" a="1"/>
  <c r="L2184" i="10" a="1"/>
  <c r="M2258" i="10" a="1"/>
  <c r="L2123" i="10" a="1"/>
  <c r="M2298" i="10" a="1"/>
  <c r="N2151" i="10" a="1"/>
  <c r="L2450" i="10" a="1"/>
  <c r="M2176" i="10" a="1"/>
  <c r="M2121" i="10" a="1"/>
  <c r="L2297" i="10" a="1"/>
  <c r="L2238" i="10" a="1"/>
  <c r="N2289" i="10" a="1"/>
  <c r="L2132" i="10" a="1"/>
  <c r="L2294" i="10" a="1"/>
  <c r="M2163" i="10" a="1"/>
  <c r="M2177" i="10" a="1"/>
  <c r="M2122" i="10" a="1"/>
  <c r="L2239" i="10" a="1"/>
  <c r="N2255" i="10" a="1"/>
  <c r="M2147" i="10" a="1"/>
  <c r="N2290" i="10" a="1"/>
  <c r="N2168" i="10" a="1"/>
  <c r="L2133" i="10" a="1"/>
  <c r="M2237" i="10" a="1"/>
  <c r="L2147" i="10" a="1"/>
  <c r="L2124" i="10" a="1"/>
  <c r="N2143" i="10" a="1"/>
  <c r="N2246" i="10" a="1"/>
  <c r="L2246" i="10" a="1"/>
  <c r="M2134" i="10" a="1"/>
  <c r="L2186" i="10" a="1"/>
  <c r="M2165" i="10" a="1"/>
  <c r="M2256" i="10" a="1"/>
  <c r="N2401" i="10" a="1"/>
  <c r="M2123" i="10" a="1"/>
  <c r="M2148" i="10" a="1"/>
  <c r="M2399" i="10" a="1"/>
  <c r="M2238" i="10" a="1"/>
  <c r="L2148" i="10" a="1"/>
  <c r="N2144" i="10" a="1"/>
  <c r="L2399" i="10" a="1"/>
  <c r="M2135" i="10" a="1"/>
  <c r="N2152" i="10" a="1"/>
  <c r="M2300" i="10" a="1"/>
  <c r="M2164" i="10" a="1"/>
  <c r="L2350" i="10" a="1"/>
  <c r="N2237" i="10" a="1"/>
  <c r="M2124" i="10" a="1"/>
  <c r="N2131" i="10" a="1"/>
  <c r="M2169" i="10" a="1"/>
  <c r="L2288" i="10" a="1"/>
  <c r="M2149" i="10" a="1"/>
  <c r="N2125" i="10" a="1"/>
  <c r="L2140" i="10" a="1"/>
  <c r="M2239" i="10" a="1"/>
  <c r="L2149" i="10" a="1"/>
  <c r="M2125" i="10" a="1"/>
  <c r="N2145" i="10" a="1"/>
  <c r="N2178" i="10" a="1"/>
  <c r="M2136" i="10" a="1"/>
  <c r="N2153" i="10" a="1"/>
  <c r="M2294" i="10" a="1"/>
  <c r="N2238" i="10" a="1"/>
  <c r="N2132" i="10" a="1"/>
  <c r="M2170" i="10" a="1"/>
  <c r="L2289" i="10" a="1"/>
  <c r="N2126" i="10" a="1"/>
  <c r="L2141" i="10" a="1"/>
  <c r="M2126" i="10" a="1"/>
  <c r="L2298" i="10" a="1"/>
  <c r="N2179" i="10" a="1"/>
  <c r="N2170" i="10" a="1"/>
  <c r="L2181" i="10" a="1"/>
  <c r="N2294" i="10" a="1"/>
  <c r="N2239" i="10" a="1"/>
  <c r="N2140" i="10" a="1"/>
  <c r="N2133" i="10" a="1"/>
  <c r="M2171" i="10" a="1"/>
  <c r="L2290" i="10" a="1"/>
  <c r="L2159" i="10" a="1"/>
  <c r="N2127" i="10" a="1"/>
  <c r="M2246" i="10" a="1"/>
  <c r="L2142" i="10" a="1"/>
  <c r="L2125" i="10" a="1"/>
  <c r="M2288" i="10" a="1"/>
  <c r="M2127" i="10" a="1"/>
  <c r="N2180" i="10" a="1"/>
  <c r="L2143" i="10" a="1"/>
  <c r="N2159" i="10" a="1"/>
  <c r="M2131" i="10" a="1"/>
  <c r="N2171" i="10" a="1"/>
  <c r="M2128" i="10" a="1"/>
  <c r="N2141" i="10" a="1"/>
  <c r="L2160" i="10" a="1"/>
  <c r="N2296" i="10" a="1"/>
  <c r="L2126" i="10" a="1"/>
  <c r="M2289" i="10" a="1"/>
  <c r="N2181" i="10" a="1"/>
  <c r="L2144" i="10" a="1"/>
  <c r="N2160" i="10" a="1"/>
  <c r="M2132" i="10" a="1"/>
  <c r="M2129" i="10" a="1"/>
  <c r="L2152" i="10" a="1"/>
  <c r="L2168" i="10" a="1"/>
  <c r="N2128" i="10" a="1"/>
  <c r="M2159" i="10" a="1"/>
  <c r="N2142" i="10" a="1"/>
  <c r="L2255" i="10" a="1"/>
  <c r="N2175" i="10" a="1"/>
  <c r="N2295" i="10" a="1"/>
  <c r="L2161" i="10" a="1"/>
  <c r="L2163" i="10" a="1"/>
  <c r="N2172" i="10" a="1"/>
  <c r="L2127" i="10" a="1"/>
  <c r="M2290" i="10" a="1"/>
  <c r="N2116" i="10" a="1"/>
  <c r="M2178" i="10" a="1"/>
  <c r="N2182" i="10" a="1"/>
  <c r="L2145" i="10" a="1"/>
  <c r="N2161" i="10" a="1"/>
  <c r="M2133" i="10" a="1"/>
  <c r="L2166" i="10" a="1"/>
  <c r="M2130" i="10" a="1"/>
  <c r="L2151" i="10" a="1"/>
  <c r="N2173" i="10" a="1"/>
  <c r="N2117" i="10" a="1"/>
  <c r="M2179" i="10" a="1"/>
  <c r="N2183" i="10" a="1"/>
  <c r="N2293" i="10" a="1"/>
  <c r="L2167" i="10" a="1"/>
  <c r="L2178" i="10" a="1"/>
  <c r="L2153" i="10" a="1"/>
  <c r="N2129" i="10" a="1"/>
  <c r="M2160" i="10" a="1"/>
  <c r="N2176" i="10" a="1"/>
  <c r="L2164" i="10" a="1"/>
  <c r="N2130" i="10" a="1"/>
  <c r="M2161" i="10" a="1"/>
  <c r="N2134" i="10" a="1"/>
  <c r="M2140" i="10" a="1"/>
  <c r="N2177" i="10" a="1"/>
  <c r="L2401" i="10" a="1"/>
  <c r="L2169" i="10" a="1"/>
  <c r="M2295" i="10" a="1"/>
  <c r="L2165" i="10" a="1"/>
  <c r="N2174" i="10" a="1"/>
  <c r="N2147" i="10" a="1"/>
  <c r="L2116" i="10" a="1"/>
  <c r="N2118" i="10" a="1"/>
  <c r="M2180" i="10" a="1"/>
  <c r="N2184" i="10" a="1"/>
  <c r="L2172" i="10" a="1"/>
  <c r="M2172" i="10" a="1"/>
  <c r="N2135" i="10" a="1"/>
  <c r="M2141" i="10" a="1"/>
  <c r="N2450" i="10" a="1"/>
  <c r="L2170" i="10" a="1"/>
  <c r="N2148" i="10" a="1"/>
  <c r="L2117" i="10" a="1"/>
  <c r="N2119" i="10" a="1"/>
  <c r="M2181" i="10" a="1"/>
  <c r="N2185" i="10" a="1"/>
  <c r="N2399" i="10" a="1"/>
  <c r="L2173" i="10" a="1"/>
  <c r="L2179" i="10" a="1"/>
  <c r="L2296" i="10" a="1"/>
  <c r="M2173" i="10" a="1"/>
  <c r="L2295" i="10" a="1"/>
  <c r="N2120" i="10" a="1"/>
  <c r="N2186" i="10" a="1"/>
  <c r="L2174" i="10" a="1"/>
  <c r="M2174" i="10" a="1"/>
  <c r="M2183" i="10" a="1"/>
  <c r="L2256" i="10" a="1"/>
  <c r="M2116" i="10" a="1"/>
  <c r="N2136" i="10" a="1"/>
  <c r="M2142" i="10" a="1"/>
  <c r="N2350" i="10" a="1"/>
  <c r="M2297" i="10" a="1"/>
  <c r="L2171" i="10" a="1"/>
  <c r="L2175" i="10" a="1"/>
  <c r="L2128" i="10" a="1"/>
  <c r="N2297" i="10" a="1"/>
  <c r="N2149" i="10" a="1"/>
  <c r="L2118" i="10" a="1"/>
  <c r="M2182" i="10" a="1"/>
  <c r="L2180" i="10" a="1"/>
  <c r="L2129" i="10" a="1"/>
  <c r="N2121" i="10" a="1"/>
  <c r="L2257" i="10" a="1"/>
  <c r="M2117" i="10" a="1"/>
  <c r="N2298" i="10" a="1"/>
  <c r="L2176" i="10" a="1"/>
  <c r="L2293" i="10" a="1"/>
  <c r="L2119" i="10" a="1"/>
  <c r="L2258" i="10" a="1"/>
  <c r="M2118" i="10" a="1"/>
  <c r="M2151" i="10" a="1"/>
  <c r="M2293" i="10" a="1"/>
  <c r="L2134" i="10" a="1"/>
  <c r="L2300" i="10" a="1"/>
  <c r="L2177" i="10" a="1"/>
  <c r="L2130" i="10" a="1"/>
  <c r="M2143" i="10" a="1"/>
  <c r="L2120" i="10" a="1"/>
  <c r="N2122" i="10" a="1"/>
  <c r="M2184" i="10" a="1"/>
  <c r="N2256" i="10" a="1"/>
  <c r="N2300" i="10" a="1"/>
  <c r="M2166" i="10" a="1"/>
  <c r="L2182" i="10" a="1"/>
  <c r="N2163" i="10" a="1"/>
  <c r="M2119" i="10" a="1"/>
  <c r="M2152" i="10" a="1"/>
  <c r="L2135" i="10" a="1"/>
  <c r="M2144" i="10" a="1"/>
  <c r="L2121" i="10" a="1"/>
  <c r="N2123" i="10" a="1"/>
  <c r="M2185" i="10" a="1"/>
  <c r="N2257" i="10" a="1"/>
  <c r="M2450" i="10" a="1"/>
  <c r="M2167" i="10" a="1"/>
  <c r="L2183" i="10" a="1"/>
  <c r="N2164" i="10" a="1"/>
  <c r="M2257" i="10" a="1"/>
  <c r="M2401" i="10" a="1"/>
  <c r="M2145" i="10" a="1"/>
  <c r="N2124" i="10" a="1"/>
  <c r="N2258" i="10" a="1"/>
  <c r="M2168" i="10" a="1"/>
  <c r="N2165" i="10" a="1"/>
  <c r="N2167" i="10" a="1"/>
  <c r="L2185" i="10" a="1"/>
  <c r="N2169" i="10" a="1"/>
  <c r="N2169" i="10" l="1"/>
  <c r="L2185" i="10"/>
  <c r="N2167" i="10"/>
  <c r="N2165" i="10"/>
  <c r="M2168" i="10"/>
  <c r="N2258" i="10"/>
  <c r="N2124" i="10"/>
  <c r="M2145" i="10"/>
  <c r="M2401" i="10"/>
  <c r="M2257" i="10"/>
  <c r="N2164" i="10"/>
  <c r="L2183" i="10"/>
  <c r="M2167" i="10"/>
  <c r="M2450" i="10"/>
  <c r="N2257" i="10"/>
  <c r="M2185" i="10"/>
  <c r="N2123" i="10"/>
  <c r="L2121" i="10"/>
  <c r="M2144" i="10"/>
  <c r="L2135" i="10"/>
  <c r="M2152" i="10"/>
  <c r="M2119" i="10"/>
  <c r="N2163" i="10"/>
  <c r="L2182" i="10"/>
  <c r="M2166" i="10"/>
  <c r="N2300" i="10"/>
  <c r="N2256" i="10"/>
  <c r="M2184" i="10"/>
  <c r="N2122" i="10"/>
  <c r="L2120" i="10"/>
  <c r="M2143" i="10"/>
  <c r="L2130" i="10"/>
  <c r="L2177" i="10"/>
  <c r="L2300" i="10"/>
  <c r="L2134" i="10"/>
  <c r="M2293" i="10"/>
  <c r="M2151" i="10"/>
  <c r="M2118" i="10"/>
  <c r="L2258" i="10"/>
  <c r="L2119" i="10"/>
  <c r="L2293" i="10"/>
  <c r="L2176" i="10"/>
  <c r="N2298" i="10"/>
  <c r="M2117" i="10"/>
  <c r="L2257" i="10"/>
  <c r="N2121" i="10"/>
  <c r="L2129" i="10"/>
  <c r="L2180" i="10"/>
  <c r="M2182" i="10"/>
  <c r="L2118" i="10"/>
  <c r="N2149" i="10"/>
  <c r="N2297" i="10"/>
  <c r="L2128" i="10"/>
  <c r="L2175" i="10"/>
  <c r="L2171" i="10"/>
  <c r="M2297" i="10"/>
  <c r="N2350" i="10"/>
  <c r="M2142" i="10"/>
  <c r="N2136" i="10"/>
  <c r="M2116" i="10"/>
  <c r="L2256" i="10"/>
  <c r="M2183" i="10"/>
  <c r="M2174" i="10"/>
  <c r="L2174" i="10"/>
  <c r="N2186" i="10"/>
  <c r="N2120" i="10"/>
  <c r="L2295" i="10"/>
  <c r="M2173" i="10"/>
  <c r="L2296" i="10"/>
  <c r="L2179" i="10"/>
  <c r="L2173" i="10"/>
  <c r="N2399" i="10"/>
  <c r="N2185" i="10"/>
  <c r="M2181" i="10"/>
  <c r="N2119" i="10"/>
  <c r="L2117" i="10"/>
  <c r="N2148" i="10"/>
  <c r="L2170" i="10"/>
  <c r="N2450" i="10"/>
  <c r="M2141" i="10"/>
  <c r="N2135" i="10"/>
  <c r="M2172" i="10"/>
  <c r="L2172" i="10"/>
  <c r="N2184" i="10"/>
  <c r="M2180" i="10"/>
  <c r="N2118" i="10"/>
  <c r="L2116" i="10"/>
  <c r="N2147" i="10"/>
  <c r="N2174" i="10"/>
  <c r="L2165" i="10"/>
  <c r="M2295" i="10"/>
  <c r="L2169" i="10"/>
  <c r="L2401" i="10"/>
  <c r="N2177" i="10"/>
  <c r="M2140" i="10"/>
  <c r="N2134" i="10"/>
  <c r="M2161" i="10"/>
  <c r="N2130" i="10"/>
  <c r="L2164" i="10"/>
  <c r="N2176" i="10"/>
  <c r="M2160" i="10"/>
  <c r="N2129" i="10"/>
  <c r="L2153" i="10"/>
  <c r="L2178" i="10"/>
  <c r="L2167" i="10"/>
  <c r="N2293" i="10"/>
  <c r="N2183" i="10"/>
  <c r="M2179" i="10"/>
  <c r="N2117" i="10"/>
  <c r="N2173" i="10"/>
  <c r="L2151" i="10"/>
  <c r="M2130" i="10"/>
  <c r="L2166" i="10"/>
  <c r="M2133" i="10"/>
  <c r="N2161" i="10"/>
  <c r="L2145" i="10"/>
  <c r="N2182" i="10"/>
  <c r="M2178" i="10"/>
  <c r="N2116" i="10"/>
  <c r="M2290" i="10"/>
  <c r="L2127" i="10"/>
  <c r="N2172" i="10"/>
  <c r="L2163" i="10"/>
  <c r="L2161" i="10"/>
  <c r="N2295" i="10"/>
  <c r="N2175" i="10"/>
  <c r="L2255" i="10"/>
  <c r="N2142" i="10"/>
  <c r="M2159" i="10"/>
  <c r="N2128" i="10"/>
  <c r="L2168" i="10"/>
  <c r="L2152" i="10"/>
  <c r="M2129" i="10"/>
  <c r="M2132" i="10"/>
  <c r="N2160" i="10"/>
  <c r="L2144" i="10"/>
  <c r="N2181" i="10"/>
  <c r="M2289" i="10"/>
  <c r="L2126" i="10"/>
  <c r="N2296" i="10"/>
  <c r="L2160" i="10"/>
  <c r="N2141" i="10"/>
  <c r="M2128" i="10"/>
  <c r="N2171" i="10"/>
  <c r="M2131" i="10"/>
  <c r="N2159" i="10"/>
  <c r="L2143" i="10"/>
  <c r="N2180" i="10"/>
  <c r="M2127" i="10"/>
  <c r="M2288" i="10"/>
  <c r="L2125" i="10"/>
  <c r="L2142" i="10"/>
  <c r="M2246" i="10"/>
  <c r="N2127" i="10"/>
  <c r="L2159" i="10"/>
  <c r="L2290" i="10"/>
  <c r="M2171" i="10"/>
  <c r="N2133" i="10"/>
  <c r="N2140" i="10"/>
  <c r="N2239" i="10"/>
  <c r="N2294" i="10"/>
  <c r="L2181" i="10"/>
  <c r="N2170" i="10"/>
  <c r="N2179" i="10"/>
  <c r="L2298" i="10"/>
  <c r="M2126" i="10"/>
  <c r="L2141" i="10"/>
  <c r="N2126" i="10"/>
  <c r="L2289" i="10"/>
  <c r="M2170" i="10"/>
  <c r="N2132" i="10"/>
  <c r="N2238" i="10"/>
  <c r="M2294" i="10"/>
  <c r="N2153" i="10"/>
  <c r="M2136" i="10"/>
  <c r="N2178" i="10"/>
  <c r="N2145" i="10"/>
  <c r="M2125" i="10"/>
  <c r="L2149" i="10"/>
  <c r="M2239" i="10"/>
  <c r="L2140" i="10"/>
  <c r="N2125" i="10"/>
  <c r="M2149" i="10"/>
  <c r="L2288" i="10"/>
  <c r="M2169" i="10"/>
  <c r="N2131" i="10"/>
  <c r="M2124" i="10"/>
  <c r="N2237" i="10"/>
  <c r="L2350" i="10"/>
  <c r="M2164" i="10"/>
  <c r="M2300" i="10"/>
  <c r="N2152" i="10"/>
  <c r="M2135" i="10"/>
  <c r="L2399" i="10"/>
  <c r="N2144" i="10"/>
  <c r="L2148" i="10"/>
  <c r="M2238" i="10"/>
  <c r="M2399" i="10"/>
  <c r="M2148" i="10"/>
  <c r="M2123" i="10"/>
  <c r="N2401" i="10"/>
  <c r="M2256" i="10"/>
  <c r="M2165" i="10"/>
  <c r="L2186" i="10"/>
  <c r="M2134" i="10"/>
  <c r="L2246" i="10"/>
  <c r="N2246" i="10"/>
  <c r="N2143" i="10"/>
  <c r="L2124" i="10"/>
  <c r="L2147" i="10"/>
  <c r="M2237" i="10"/>
  <c r="L2133" i="10"/>
  <c r="N2168" i="10"/>
  <c r="N2290" i="10"/>
  <c r="M2147" i="10"/>
  <c r="N2255" i="10"/>
  <c r="L2239" i="10"/>
  <c r="M2122" i="10"/>
  <c r="M2177" i="10"/>
  <c r="M2163" i="10"/>
  <c r="L2294" i="10"/>
  <c r="L2132" i="10"/>
  <c r="N2289" i="10"/>
  <c r="L2238" i="10"/>
  <c r="L2297" i="10"/>
  <c r="M2121" i="10"/>
  <c r="M2176" i="10"/>
  <c r="L2450" i="10"/>
  <c r="N2151" i="10"/>
  <c r="M2298" i="10"/>
  <c r="L2123" i="10"/>
  <c r="M2258" i="10"/>
  <c r="L2184" i="10"/>
  <c r="M2350" i="10"/>
  <c r="M2186" i="10"/>
  <c r="L2122" i="10"/>
  <c r="M2296" i="10"/>
  <c r="L2131" i="10"/>
  <c r="N2166" i="10"/>
  <c r="N2288" i="10"/>
  <c r="M2255" i="10"/>
  <c r="L2136" i="10"/>
  <c r="L2237" i="10"/>
  <c r="M2153" i="10"/>
  <c r="M2120" i="10"/>
  <c r="M2175" i="10"/>
  <c r="I217" i="26"/>
  <c r="H108" i="26"/>
  <c r="G520" i="26"/>
  <c r="I441" i="26"/>
  <c r="I856" i="26"/>
  <c r="H829" i="26"/>
  <c r="H688" i="26"/>
  <c r="G83" i="26"/>
  <c r="I245" i="26"/>
  <c r="I386" i="26"/>
  <c r="H856" i="26"/>
  <c r="G134" i="26"/>
  <c r="H329" i="26"/>
  <c r="G604" i="26"/>
  <c r="I744" i="26"/>
  <c r="G800" i="26"/>
  <c r="G108" i="26"/>
  <c r="H604" i="26"/>
  <c r="H494" i="26"/>
  <c r="G660" i="26"/>
  <c r="I773" i="26"/>
  <c r="H441" i="26"/>
  <c r="G688" i="26"/>
  <c r="I716" i="26"/>
  <c r="G55" i="26"/>
  <c r="G329" i="26"/>
  <c r="H716" i="26"/>
  <c r="H30" i="26"/>
  <c r="G162" i="26"/>
  <c r="H245" i="26"/>
  <c r="I604" i="26"/>
  <c r="H660" i="26"/>
  <c r="G273" i="26"/>
  <c r="G829" i="26"/>
  <c r="H413" i="26"/>
  <c r="I108" i="26"/>
  <c r="I162" i="26"/>
  <c r="G883" i="26"/>
  <c r="G301" i="26"/>
  <c r="G30" i="26"/>
  <c r="I547" i="26"/>
  <c r="I688" i="26"/>
  <c r="I800" i="26"/>
  <c r="H301" i="26"/>
  <c r="G494" i="26"/>
  <c r="G245" i="26"/>
  <c r="H883" i="26"/>
  <c r="I30" i="26"/>
  <c r="I301" i="26"/>
  <c r="G217" i="26"/>
  <c r="I660" i="26"/>
  <c r="I329" i="26"/>
  <c r="G856" i="26"/>
  <c r="H189" i="26"/>
  <c r="I55" i="26"/>
  <c r="H162" i="26"/>
  <c r="G744" i="26"/>
  <c r="H55" i="26"/>
  <c r="H83" i="26"/>
  <c r="I189" i="26"/>
  <c r="G441" i="26"/>
  <c r="H386" i="26"/>
  <c r="G357" i="26"/>
  <c r="H520" i="26"/>
  <c r="G189" i="26"/>
  <c r="I413" i="26"/>
  <c r="I632" i="26"/>
  <c r="H632" i="26"/>
  <c r="H800" i="26"/>
  <c r="G773" i="26"/>
  <c r="H773" i="26"/>
  <c r="I829" i="26"/>
  <c r="I273" i="26"/>
  <c r="I883" i="26"/>
  <c r="H357" i="26"/>
  <c r="G413" i="26"/>
  <c r="I357" i="26"/>
  <c r="G386" i="26"/>
  <c r="H273" i="26"/>
  <c r="I83" i="26"/>
  <c r="I134" i="26"/>
  <c r="G716" i="26"/>
  <c r="H744" i="26"/>
  <c r="H217" i="26"/>
  <c r="I520" i="26"/>
  <c r="G632" i="26"/>
  <c r="I494" i="26"/>
  <c r="G547" i="26"/>
  <c r="H134" i="26"/>
  <c r="H547" i="26"/>
  <c r="N2267" i="10" a="1"/>
  <c r="L2393" i="10" a="1"/>
  <c r="L2279" i="10" a="1"/>
  <c r="L2219" i="10" a="1"/>
  <c r="M2273" i="10" a="1"/>
  <c r="M2283" i="10" a="1"/>
  <c r="N2273" i="10" a="1"/>
  <c r="M2260" i="10" a="1"/>
  <c r="N2279" i="10" a="1"/>
  <c r="N2274" i="10" a="1"/>
  <c r="M2231" i="10" a="1"/>
  <c r="N2225" i="10" a="1"/>
  <c r="N2337" i="10" a="1"/>
  <c r="M2400" i="10" a="1"/>
  <c r="N2252" i="10" a="1"/>
  <c r="N2228" i="10" a="1"/>
  <c r="N2243" i="10" a="1"/>
  <c r="N2268" i="10" a="1"/>
  <c r="L2395" i="10" a="1"/>
  <c r="L2275" i="10" a="1"/>
  <c r="L2356" i="10" a="1"/>
  <c r="L2501" i="10" a="1"/>
  <c r="L2280" i="10" a="1"/>
  <c r="L2220" i="10" a="1"/>
  <c r="M2284" i="10" a="1"/>
  <c r="M2261" i="10" a="1"/>
  <c r="M2394" i="10" a="1"/>
  <c r="M2232" i="10" a="1"/>
  <c r="N2338" i="10" a="1"/>
  <c r="L2358" i="10" a="1"/>
  <c r="N2227" i="10" a="1"/>
  <c r="N2244" i="10" a="1"/>
  <c r="N2398" i="10" a="1"/>
  <c r="N2499" i="10" a="1"/>
  <c r="L2276" i="10" a="1"/>
  <c r="L2357" i="10" a="1"/>
  <c r="L2281" i="10" a="1"/>
  <c r="L2221" i="10" a="1"/>
  <c r="M2285" i="10" a="1"/>
  <c r="L2226" i="10" a="1"/>
  <c r="N2226" i="10" a="1"/>
  <c r="L2277" i="10" a="1"/>
  <c r="N2282" i="10" a="1"/>
  <c r="N2245" i="10" a="1"/>
  <c r="N2388" i="10" a="1"/>
  <c r="M2240" i="10" a="1"/>
  <c r="L2388" i="10" a="1"/>
  <c r="N2389" i="10" a="1"/>
  <c r="L2400" i="10" a="1"/>
  <c r="M2397" i="10" a="1"/>
  <c r="M2241" i="10" a="1"/>
  <c r="L2283" i="10" a="1"/>
  <c r="L2223" i="10" a="1"/>
  <c r="L2252" i="10" a="1"/>
  <c r="L2264" i="10" a="1"/>
  <c r="N2229" i="10" a="1"/>
  <c r="N2283" i="10" a="1"/>
  <c r="L2397" i="10" a="1"/>
  <c r="N2355" i="10" a="1"/>
  <c r="N2390" i="10" a="1"/>
  <c r="M2243" i="10" a="1"/>
  <c r="M2266" i="10" a="1"/>
  <c r="M2242" i="10" a="1"/>
  <c r="L2284" i="10" a="1"/>
  <c r="L2224" i="10" a="1"/>
  <c r="L2253" i="10" a="1"/>
  <c r="N2216" i="10" a="1"/>
  <c r="L2265" i="10" a="1"/>
  <c r="N2230" i="10" a="1"/>
  <c r="N2259" i="10" a="1"/>
  <c r="M2346" i="10" a="1"/>
  <c r="L2499" i="10" a="1"/>
  <c r="N2284" i="10" a="1"/>
  <c r="M2501" i="10" a="1"/>
  <c r="M2244" i="10" a="1"/>
  <c r="M2267" i="10" a="1"/>
  <c r="L2285" i="10" a="1"/>
  <c r="N2217" i="10" a="1"/>
  <c r="N2260" i="10" a="1"/>
  <c r="N2285" i="10" a="1"/>
  <c r="L2389" i="10" a="1"/>
  <c r="M2398" i="10" a="1"/>
  <c r="L2248" i="10" a="1"/>
  <c r="N2263" i="10" a="1"/>
  <c r="M2355" i="10" a="1"/>
  <c r="L2234" i="10" a="1"/>
  <c r="M2245" i="10" a="1"/>
  <c r="M2216" i="10" a="1"/>
  <c r="M2268" i="10" a="1"/>
  <c r="N2234" i="10" a="1"/>
  <c r="L2286" i="10" a="1"/>
  <c r="N2247" i="10" a="1"/>
  <c r="L2266" i="10" a="1"/>
  <c r="N2218" i="10" a="1"/>
  <c r="N2395" i="10" a="1"/>
  <c r="M2356" i="10" a="1"/>
  <c r="N2261" i="10" a="1"/>
  <c r="L2259" i="10" a="1"/>
  <c r="M2499" i="10" a="1"/>
  <c r="N2286" i="10" a="1"/>
  <c r="L2390" i="10" a="1"/>
  <c r="N2264" i="10" a="1"/>
  <c r="M2396" i="10" a="1"/>
  <c r="L2235" i="10" a="1"/>
  <c r="L2396" i="10" a="1"/>
  <c r="M2217" i="10" a="1"/>
  <c r="N2235" i="10" a="1"/>
  <c r="N2248" i="10" a="1"/>
  <c r="L2267" i="10" a="1"/>
  <c r="N2219" i="10" a="1"/>
  <c r="M2357" i="10" a="1"/>
  <c r="L2260" i="10" a="1"/>
  <c r="N2501" i="10" a="1"/>
  <c r="N2236" i="10" a="1"/>
  <c r="L2268" i="10" a="1"/>
  <c r="N2275" i="10" a="1"/>
  <c r="M2358" i="10" a="1"/>
  <c r="L2261" i="10" a="1"/>
  <c r="M2225" i="10" a="1"/>
  <c r="M2263" i="10" a="1"/>
  <c r="M2337" i="10" a="1"/>
  <c r="M2270" i="10" a="1"/>
  <c r="N2232" i="10" a="1"/>
  <c r="L2263" i="10" a="1"/>
  <c r="N2253" i="10" a="1"/>
  <c r="N2265" i="10" a="1"/>
  <c r="L2337" i="10" a="1"/>
  <c r="L2236" i="10" a="1"/>
  <c r="M2218" i="10" a="1"/>
  <c r="N2393" i="10" a="1"/>
  <c r="L2272" i="10" a="1"/>
  <c r="N2249" i="10" a="1"/>
  <c r="N2220" i="10" a="1"/>
  <c r="L2243" i="10" a="1"/>
  <c r="M2269" i="10" a="1"/>
  <c r="M2264" i="10" a="1"/>
  <c r="N2346" i="10" a="1"/>
  <c r="M2286" i="10" a="1"/>
  <c r="L2249" i="10" a="1"/>
  <c r="L2338" i="10" a="1"/>
  <c r="M2393" i="10" a="1"/>
  <c r="N2397" i="10" a="1"/>
  <c r="M2219" i="10" a="1"/>
  <c r="L2273" i="10" a="1"/>
  <c r="N2221" i="10" a="1"/>
  <c r="N2276" i="10" a="1"/>
  <c r="L2244" i="10" a="1"/>
  <c r="M2226" i="10" a="1"/>
  <c r="M2338" i="10" a="1"/>
  <c r="M2248" i="10" a="1"/>
  <c r="L2227" i="10" a="1"/>
  <c r="M2234" i="10" a="1"/>
  <c r="L2231" i="10" a="1"/>
  <c r="L2339" i="10" a="1"/>
  <c r="M2220" i="10" a="1"/>
  <c r="M2395" i="10" a="1"/>
  <c r="N2356" i="10" a="1"/>
  <c r="L2274" i="10" a="1"/>
  <c r="N2396" i="10" a="1"/>
  <c r="M2278" i="10" a="1"/>
  <c r="N2222" i="10" a="1"/>
  <c r="N2277" i="10" a="1"/>
  <c r="L2398" i="10" a="1"/>
  <c r="L2245" i="10" a="1"/>
  <c r="N2240" i="10" a="1"/>
  <c r="N2269" i="10" a="1"/>
  <c r="M2227" i="10" a="1"/>
  <c r="M2271" i="10" a="1"/>
  <c r="M2265" i="10" a="1"/>
  <c r="M2339" i="10" a="1"/>
  <c r="M2247" i="10" a="1"/>
  <c r="L2222" i="10" a="1"/>
  <c r="M2235" i="10" a="1"/>
  <c r="L2232" i="10" a="1"/>
  <c r="M2221" i="10" a="1"/>
  <c r="N2357" i="10" a="1"/>
  <c r="M2279" i="10" a="1"/>
  <c r="N2223" i="10" a="1"/>
  <c r="N2241" i="10" a="1"/>
  <c r="N2270" i="10" a="1"/>
  <c r="N2271" i="10" a="1"/>
  <c r="N2231" i="10" a="1"/>
  <c r="L2282" i="10" a="1"/>
  <c r="L2247" i="10" a="1"/>
  <c r="M2236" i="10" a="1"/>
  <c r="L2233" i="10" a="1"/>
  <c r="M2275" i="10" a="1"/>
  <c r="M2251" i="10" a="1"/>
  <c r="L2228" i="10" a="1"/>
  <c r="M2222" i="10" a="1"/>
  <c r="L2269" i="10" a="1"/>
  <c r="N2358" i="10" a="1"/>
  <c r="L2216" i="10" a="1"/>
  <c r="N2400" i="10" a="1"/>
  <c r="M2280" i="10" a="1"/>
  <c r="N2224" i="10" a="1"/>
  <c r="L2355" i="10" a="1"/>
  <c r="M2228" i="10" a="1"/>
  <c r="M2388" i="10" a="1"/>
  <c r="N2242" i="10" a="1"/>
  <c r="L2240" i="10" a="1"/>
  <c r="M2233" i="10" a="1"/>
  <c r="M2276" i="10" a="1"/>
  <c r="M2252" i="10" a="1"/>
  <c r="L2229" i="10" a="1"/>
  <c r="M2223" i="10" a="1"/>
  <c r="L2270" i="10" a="1"/>
  <c r="L2217" i="10" a="1"/>
  <c r="M2281" i="10" a="1"/>
  <c r="M2229" i="10" a="1"/>
  <c r="M2389" i="10" a="1"/>
  <c r="N2394" i="10" a="1"/>
  <c r="L2241" i="10" a="1"/>
  <c r="N2339" i="10" a="1"/>
  <c r="L2346" i="10" a="1"/>
  <c r="N2266" i="10" a="1"/>
  <c r="M2277" i="10" a="1"/>
  <c r="M2253" i="10" a="1"/>
  <c r="L2230" i="10" a="1"/>
  <c r="M2224" i="10" a="1"/>
  <c r="L2271" i="10" a="1"/>
  <c r="L2278" i="10" a="1"/>
  <c r="L2218" i="10" a="1"/>
  <c r="M2272" i="10" a="1"/>
  <c r="M2282" i="10" a="1"/>
  <c r="N2272" i="10" a="1"/>
  <c r="M2259" i="10" a="1"/>
  <c r="M2230" i="10" a="1"/>
  <c r="M2390" i="10" a="1"/>
  <c r="N2278" i="10" a="1"/>
  <c r="L2242" i="10" a="1"/>
  <c r="N2233" i="10" a="1"/>
  <c r="L2394" i="10" a="1"/>
  <c r="M2249" i="10" a="1"/>
  <c r="M2274" i="10" a="1"/>
  <c r="L2225" i="10" a="1"/>
  <c r="N2280" i="10" a="1"/>
  <c r="N2251" i="10" a="1"/>
  <c r="N2281" i="10" a="1"/>
  <c r="L2251" i="10" a="1"/>
  <c r="L2251" i="10" l="1"/>
  <c r="N2281" i="10"/>
  <c r="N2251" i="10"/>
  <c r="N2280" i="10"/>
  <c r="L2225" i="10"/>
  <c r="M2274" i="10"/>
  <c r="M2249" i="10"/>
  <c r="L2394" i="10"/>
  <c r="N2233" i="10"/>
  <c r="L2242" i="10"/>
  <c r="N2278" i="10"/>
  <c r="M2390" i="10"/>
  <c r="M2230" i="10"/>
  <c r="M2259" i="10"/>
  <c r="N2272" i="10"/>
  <c r="M2282" i="10"/>
  <c r="M2272" i="10"/>
  <c r="L2218" i="10"/>
  <c r="L2278" i="10"/>
  <c r="L2271" i="10"/>
  <c r="M2224" i="10"/>
  <c r="L2230" i="10"/>
  <c r="M2253" i="10"/>
  <c r="M2277" i="10"/>
  <c r="N2266" i="10"/>
  <c r="L2346" i="10"/>
  <c r="N2339" i="10"/>
  <c r="L2241" i="10"/>
  <c r="N2394" i="10"/>
  <c r="M2389" i="10"/>
  <c r="M2229" i="10"/>
  <c r="M2281" i="10"/>
  <c r="L2217" i="10"/>
  <c r="L2270" i="10"/>
  <c r="M2223" i="10"/>
  <c r="L2229" i="10"/>
  <c r="M2252" i="10"/>
  <c r="M2276" i="10"/>
  <c r="M2233" i="10"/>
  <c r="L2240" i="10"/>
  <c r="N2242" i="10"/>
  <c r="M2388" i="10"/>
  <c r="M2228" i="10"/>
  <c r="L2355" i="10"/>
  <c r="N2224" i="10"/>
  <c r="M2280" i="10"/>
  <c r="N2400" i="10"/>
  <c r="L2216" i="10"/>
  <c r="N2358" i="10"/>
  <c r="L2269" i="10"/>
  <c r="M2222" i="10"/>
  <c r="L2228" i="10"/>
  <c r="M2251" i="10"/>
  <c r="M2275" i="10"/>
  <c r="L2233" i="10"/>
  <c r="M2236" i="10"/>
  <c r="L2247" i="10"/>
  <c r="L2282" i="10"/>
  <c r="N2231" i="10"/>
  <c r="N2271" i="10"/>
  <c r="N2270" i="10"/>
  <c r="N2241" i="10"/>
  <c r="N2223" i="10"/>
  <c r="M2279" i="10"/>
  <c r="N2357" i="10"/>
  <c r="M2221" i="10"/>
  <c r="L2232" i="10"/>
  <c r="M2235" i="10"/>
  <c r="L2222" i="10"/>
  <c r="M2247" i="10"/>
  <c r="M2339" i="10"/>
  <c r="M2265" i="10"/>
  <c r="M2271" i="10"/>
  <c r="M2227" i="10"/>
  <c r="N2269" i="10"/>
  <c r="N2240" i="10"/>
  <c r="L2245" i="10"/>
  <c r="L2398" i="10"/>
  <c r="N2277" i="10"/>
  <c r="N2222" i="10"/>
  <c r="M2278" i="10"/>
  <c r="N2396" i="10"/>
  <c r="L2274" i="10"/>
  <c r="N2356" i="10"/>
  <c r="M2395" i="10"/>
  <c r="M2220" i="10"/>
  <c r="L2339" i="10"/>
  <c r="L2231" i="10"/>
  <c r="M2234" i="10"/>
  <c r="L2227" i="10"/>
  <c r="M2248" i="10"/>
  <c r="M2338" i="10"/>
  <c r="M2226" i="10"/>
  <c r="L2244" i="10"/>
  <c r="N2276" i="10"/>
  <c r="N2221" i="10"/>
  <c r="L2273" i="10"/>
  <c r="M2219" i="10"/>
  <c r="N2397" i="10"/>
  <c r="M2393" i="10"/>
  <c r="L2338" i="10"/>
  <c r="L2249" i="10"/>
  <c r="M2286" i="10"/>
  <c r="N2346" i="10"/>
  <c r="M2264" i="10"/>
  <c r="M2269" i="10"/>
  <c r="L2243" i="10"/>
  <c r="N2220" i="10"/>
  <c r="N2249" i="10"/>
  <c r="L2272" i="10"/>
  <c r="N2393" i="10"/>
  <c r="M2218" i="10"/>
  <c r="L2236" i="10"/>
  <c r="L2337" i="10"/>
  <c r="N2265" i="10"/>
  <c r="N2253" i="10"/>
  <c r="L2263" i="10"/>
  <c r="N2232" i="10"/>
  <c r="M2270" i="10"/>
  <c r="M2337" i="10"/>
  <c r="M2263" i="10"/>
  <c r="M2225" i="10"/>
  <c r="L2261" i="10"/>
  <c r="M2358" i="10"/>
  <c r="N2275" i="10"/>
  <c r="L2268" i="10"/>
  <c r="N2236" i="10"/>
  <c r="N2501" i="10"/>
  <c r="L2260" i="10"/>
  <c r="M2357" i="10"/>
  <c r="N2219" i="10"/>
  <c r="L2267" i="10"/>
  <c r="N2248" i="10"/>
  <c r="N2235" i="10"/>
  <c r="M2217" i="10"/>
  <c r="L2396" i="10"/>
  <c r="L2235" i="10"/>
  <c r="M2396" i="10"/>
  <c r="N2264" i="10"/>
  <c r="L2390" i="10"/>
  <c r="N2286" i="10"/>
  <c r="M2499" i="10"/>
  <c r="L2259" i="10"/>
  <c r="N2261" i="10"/>
  <c r="M2356" i="10"/>
  <c r="N2395" i="10"/>
  <c r="N2218" i="10"/>
  <c r="L2266" i="10"/>
  <c r="N2247" i="10"/>
  <c r="L2286" i="10"/>
  <c r="N2234" i="10"/>
  <c r="M2268" i="10"/>
  <c r="M2216" i="10"/>
  <c r="M2245" i="10"/>
  <c r="L2234" i="10"/>
  <c r="M2355" i="10"/>
  <c r="N2263" i="10"/>
  <c r="L2248" i="10"/>
  <c r="M2398" i="10"/>
  <c r="L2389" i="10"/>
  <c r="N2285" i="10"/>
  <c r="N2260" i="10"/>
  <c r="N2217" i="10"/>
  <c r="L2285" i="10"/>
  <c r="M2267" i="10"/>
  <c r="M2244" i="10"/>
  <c r="M2501" i="10"/>
  <c r="N2284" i="10"/>
  <c r="L2499" i="10"/>
  <c r="M2346" i="10"/>
  <c r="N2259" i="10"/>
  <c r="N2230" i="10"/>
  <c r="L2265" i="10"/>
  <c r="N2216" i="10"/>
  <c r="L2253" i="10"/>
  <c r="L2224" i="10"/>
  <c r="L2284" i="10"/>
  <c r="M2242" i="10"/>
  <c r="M2266" i="10"/>
  <c r="M2243" i="10"/>
  <c r="N2390" i="10"/>
  <c r="N2355" i="10"/>
  <c r="L2397" i="10"/>
  <c r="N2283" i="10"/>
  <c r="N2229" i="10"/>
  <c r="L2264" i="10"/>
  <c r="L2252" i="10"/>
  <c r="L2223" i="10"/>
  <c r="L2283" i="10"/>
  <c r="M2241" i="10"/>
  <c r="M2397" i="10"/>
  <c r="L2400" i="10"/>
  <c r="N2389" i="10"/>
  <c r="L2388" i="10"/>
  <c r="M2240" i="10"/>
  <c r="N2388" i="10"/>
  <c r="N2245" i="10"/>
  <c r="N2282" i="10"/>
  <c r="L2277" i="10"/>
  <c r="N2226" i="10"/>
  <c r="L2226" i="10"/>
  <c r="M2285" i="10"/>
  <c r="L2221" i="10"/>
  <c r="L2281" i="10"/>
  <c r="L2357" i="10"/>
  <c r="L2276" i="10"/>
  <c r="N2499" i="10"/>
  <c r="N2398" i="10"/>
  <c r="N2244" i="10"/>
  <c r="N2227" i="10"/>
  <c r="L2358" i="10"/>
  <c r="N2338" i="10"/>
  <c r="M2232" i="10"/>
  <c r="M2394" i="10"/>
  <c r="M2261" i="10"/>
  <c r="M2284" i="10"/>
  <c r="L2220" i="10"/>
  <c r="L2280" i="10"/>
  <c r="L2501" i="10"/>
  <c r="L2356" i="10"/>
  <c r="L2275" i="10"/>
  <c r="L2395" i="10"/>
  <c r="N2268" i="10"/>
  <c r="N2243" i="10"/>
  <c r="N2228" i="10"/>
  <c r="N2252" i="10"/>
  <c r="M2400" i="10"/>
  <c r="N2337" i="10"/>
  <c r="N2225" i="10"/>
  <c r="M2231" i="10"/>
  <c r="N2274" i="10"/>
  <c r="N2279" i="10"/>
  <c r="M2260" i="10"/>
  <c r="N2273" i="10"/>
  <c r="M2283" i="10"/>
  <c r="M2273" i="10"/>
  <c r="L2219" i="10"/>
  <c r="L2279" i="10"/>
  <c r="L2393" i="10"/>
  <c r="N2267" i="10"/>
  <c r="G717" i="26"/>
  <c r="I774" i="26"/>
  <c r="I495" i="26"/>
  <c r="I135" i="26"/>
  <c r="I358" i="26"/>
  <c r="I633" i="26"/>
  <c r="H801" i="26"/>
  <c r="I884" i="26"/>
  <c r="H190" i="26"/>
  <c r="I302" i="26"/>
  <c r="H302" i="26"/>
  <c r="G884" i="26"/>
  <c r="I246" i="26"/>
  <c r="G521" i="26"/>
  <c r="G633" i="26"/>
  <c r="H548" i="26"/>
  <c r="I521" i="26"/>
  <c r="I84" i="26"/>
  <c r="G414" i="26"/>
  <c r="H387" i="26"/>
  <c r="H56" i="26"/>
  <c r="G857" i="26"/>
  <c r="I801" i="26"/>
  <c r="G31" i="26"/>
  <c r="G274" i="26"/>
  <c r="G56" i="26"/>
  <c r="H495" i="26"/>
  <c r="H330" i="26"/>
  <c r="I717" i="26"/>
  <c r="H605" i="26"/>
  <c r="H745" i="26"/>
  <c r="I274" i="26"/>
  <c r="I414" i="26"/>
  <c r="G745" i="26"/>
  <c r="H884" i="26"/>
  <c r="I689" i="26"/>
  <c r="I163" i="26"/>
  <c r="H661" i="26"/>
  <c r="G84" i="26"/>
  <c r="H109" i="26"/>
  <c r="I830" i="26"/>
  <c r="G689" i="26"/>
  <c r="H689" i="26"/>
  <c r="H135" i="26"/>
  <c r="H218" i="26"/>
  <c r="H274" i="26"/>
  <c r="H358" i="26"/>
  <c r="G442" i="26"/>
  <c r="I330" i="26"/>
  <c r="G302" i="26"/>
  <c r="I605" i="26"/>
  <c r="G135" i="26"/>
  <c r="H830" i="26"/>
  <c r="H774" i="26"/>
  <c r="G190" i="26"/>
  <c r="H163" i="26"/>
  <c r="I661" i="26"/>
  <c r="G246" i="26"/>
  <c r="I548" i="26"/>
  <c r="I109" i="26"/>
  <c r="H31" i="26"/>
  <c r="G109" i="26"/>
  <c r="H857" i="26"/>
  <c r="I218" i="26"/>
  <c r="H717" i="26"/>
  <c r="G801" i="26"/>
  <c r="G387" i="26"/>
  <c r="G774" i="26"/>
  <c r="H521" i="26"/>
  <c r="I190" i="26"/>
  <c r="I31" i="26"/>
  <c r="H246" i="26"/>
  <c r="H442" i="26"/>
  <c r="I857" i="26"/>
  <c r="I745" i="26"/>
  <c r="I56" i="26"/>
  <c r="G218" i="26"/>
  <c r="G495" i="26"/>
  <c r="H414" i="26"/>
  <c r="I387" i="26"/>
  <c r="G605" i="26"/>
  <c r="G548" i="26"/>
  <c r="H633" i="26"/>
  <c r="G358" i="26"/>
  <c r="H84" i="26"/>
  <c r="G830" i="26"/>
  <c r="G163" i="26"/>
  <c r="G330" i="26"/>
  <c r="G661" i="26"/>
  <c r="I442" i="26"/>
  <c r="L2497" i="10" a="1"/>
  <c r="M2360" i="10" a="1"/>
  <c r="L2383" i="10" a="1"/>
  <c r="M2329" i="10" a="1"/>
  <c r="L2438" i="10" a="1"/>
  <c r="M2497" i="10" a="1"/>
  <c r="M2344" i="10" a="1"/>
  <c r="L2352" i="10" a="1"/>
  <c r="L2343" i="10" a="1"/>
  <c r="M2320" i="10" a="1"/>
  <c r="N2316" i="10" a="1"/>
  <c r="L2376" i="10" a="1"/>
  <c r="L2326" i="10" a="1"/>
  <c r="M2317" i="10" a="1"/>
  <c r="N2494" i="10" a="1"/>
  <c r="M2361" i="10" a="1"/>
  <c r="L2384" i="10" a="1"/>
  <c r="N2446" i="10" a="1"/>
  <c r="M2330" i="10" a="1"/>
  <c r="L2369" i="10" a="1"/>
  <c r="N2497" i="10" a="1"/>
  <c r="M2378" i="10" a="1"/>
  <c r="M2495" i="10" a="1"/>
  <c r="L2439" i="10" a="1"/>
  <c r="L2375" i="10" a="1"/>
  <c r="M2340" i="10" a="1"/>
  <c r="M2341" i="10" a="1"/>
  <c r="N2699" i="10" a="1"/>
  <c r="M2500" i="10" a="1"/>
  <c r="L2385" i="10" a="1"/>
  <c r="L2370" i="10" a="1"/>
  <c r="M2493" i="10" a="1"/>
  <c r="M2379" i="10" a="1"/>
  <c r="M2438" i="10" a="1"/>
  <c r="L2344" i="10" a="1"/>
  <c r="M2701" i="10" a="1"/>
  <c r="L2367" i="10" a="1"/>
  <c r="M2321" i="10" a="1"/>
  <c r="N2455" i="10" a="1"/>
  <c r="N2498" i="10" a="1"/>
  <c r="N2372" i="10" a="1"/>
  <c r="L2386" i="10" a="1"/>
  <c r="N2331" i="10" a="1"/>
  <c r="L2455" i="10" a="1"/>
  <c r="L2371" i="10" a="1"/>
  <c r="M2380" i="10" a="1"/>
  <c r="L2331" i="10" a="1"/>
  <c r="M2439" i="10" a="1"/>
  <c r="L2345" i="10" a="1"/>
  <c r="L2368" i="10" a="1"/>
  <c r="M2322" i="10" a="1"/>
  <c r="L2500" i="10" a="1"/>
  <c r="N2318" i="10" a="1"/>
  <c r="L2325" i="10" a="1"/>
  <c r="L2327" i="10" a="1"/>
  <c r="L2348" i="10" a="1"/>
  <c r="N2373" i="10" a="1"/>
  <c r="N2332" i="10" a="1"/>
  <c r="N2500" i="10" a="1"/>
  <c r="M2381" i="10" a="1"/>
  <c r="L2332" i="10" a="1"/>
  <c r="M2699" i="10" a="1"/>
  <c r="M2323" i="10" a="1"/>
  <c r="N2319" i="10" a="1"/>
  <c r="M2342" i="10" a="1"/>
  <c r="N2351" i="10" a="1"/>
  <c r="N2378" i="10" a="1"/>
  <c r="N2374" i="10" a="1"/>
  <c r="N2366" i="10" a="1"/>
  <c r="N2333" i="10" a="1"/>
  <c r="L2328" i="10" a="1"/>
  <c r="M2498" i="10" a="1"/>
  <c r="M2382" i="10" a="1"/>
  <c r="L2333" i="10" a="1"/>
  <c r="M2363" i="10" a="1"/>
  <c r="N2375" i="10" a="1"/>
  <c r="N2347" i="10" a="1"/>
  <c r="M2324" i="10" a="1"/>
  <c r="L2488" i="10" a="1"/>
  <c r="L2495" i="10" a="1"/>
  <c r="N2352" i="10" a="1"/>
  <c r="N2379" i="10" a="1"/>
  <c r="N2367" i="10" a="1"/>
  <c r="L2329" i="10" a="1"/>
  <c r="M2383" i="10" a="1"/>
  <c r="M2364" i="10" a="1"/>
  <c r="N2376" i="10" a="1"/>
  <c r="N2348" i="10" a="1"/>
  <c r="L2489" i="10" a="1"/>
  <c r="N2321" i="10" a="1"/>
  <c r="M2331" i="10" a="1"/>
  <c r="N2353" i="10" a="1"/>
  <c r="N2380" i="10" a="1"/>
  <c r="M2372" i="10" a="1"/>
  <c r="N2368" i="10" a="1"/>
  <c r="L2340" i="10" a="1"/>
  <c r="L2316" i="10" a="1"/>
  <c r="L2330" i="10" a="1"/>
  <c r="N2369" i="10" a="1"/>
  <c r="M2384" i="10" a="1"/>
  <c r="M2334" i="10" a="1"/>
  <c r="M2365" i="10" a="1"/>
  <c r="N2377" i="10" a="1"/>
  <c r="L2359" i="10" a="1"/>
  <c r="N2349" i="10" a="1"/>
  <c r="L2334" i="10" a="1"/>
  <c r="L2490" i="10" a="1"/>
  <c r="N2322" i="10" a="1"/>
  <c r="N2328" i="10" a="1"/>
  <c r="N2488" i="10" a="1"/>
  <c r="N2343" i="10" a="1"/>
  <c r="N2381" i="10" a="1"/>
  <c r="M2373" i="10" a="1"/>
  <c r="L2341" i="10" a="1"/>
  <c r="L2317" i="10" a="1"/>
  <c r="N2370" i="10" a="1"/>
  <c r="M2385" i="10" a="1"/>
  <c r="M2335" i="10" a="1"/>
  <c r="L2360" i="10" a="1"/>
  <c r="L2335" i="10" a="1"/>
  <c r="L2699" i="10" a="1"/>
  <c r="N2323" i="10" a="1"/>
  <c r="N2329" i="10" a="1"/>
  <c r="N2489" i="10" a="1"/>
  <c r="M2332" i="10" a="1"/>
  <c r="N2344" i="10" a="1"/>
  <c r="L2342" i="10" a="1"/>
  <c r="L2318" i="10" a="1"/>
  <c r="N2371" i="10" a="1"/>
  <c r="M2336" i="10" a="1"/>
  <c r="L2372" i="10" a="1"/>
  <c r="N2334" i="10" a="1"/>
  <c r="N2324" i="10" a="1"/>
  <c r="N2490" i="10" a="1"/>
  <c r="N2345" i="10" a="1"/>
  <c r="N2335" i="10" a="1"/>
  <c r="M2367" i="10" a="1"/>
  <c r="L2365" i="10" a="1"/>
  <c r="L2457" i="10" a="1"/>
  <c r="N2437" i="10" a="1"/>
  <c r="N2382" i="10" a="1"/>
  <c r="M2374" i="10" a="1"/>
  <c r="L2446" i="10" a="1"/>
  <c r="M2351" i="10" a="1"/>
  <c r="M2386" i="10" a="1"/>
  <c r="M2369" i="10" a="1"/>
  <c r="L2361" i="10" a="1"/>
  <c r="L2336" i="10" a="1"/>
  <c r="N2330" i="10" a="1"/>
  <c r="M2333" i="10" a="1"/>
  <c r="L2373" i="10" a="1"/>
  <c r="L2493" i="10" a="1"/>
  <c r="L2456" i="10" a="1"/>
  <c r="N2438" i="10" a="1"/>
  <c r="N2383" i="10" a="1"/>
  <c r="L2319" i="10" a="1"/>
  <c r="M2352" i="10" a="1"/>
  <c r="N2496" i="10" a="1"/>
  <c r="M2370" i="10" a="1"/>
  <c r="M2457" i="10" a="1"/>
  <c r="M2368" i="10" a="1"/>
  <c r="N2439" i="10" a="1"/>
  <c r="N2384" i="10" a="1"/>
  <c r="L2378" i="10" a="1"/>
  <c r="L2494" i="10" a="1"/>
  <c r="M2488" i="10" a="1"/>
  <c r="L2320" i="10" a="1"/>
  <c r="M2353" i="10" a="1"/>
  <c r="N2340" i="10" a="1"/>
  <c r="N2701" i="10" a="1"/>
  <c r="M2371" i="10" a="1"/>
  <c r="L2374" i="10" a="1"/>
  <c r="M2456" i="10" a="1"/>
  <c r="N2336" i="10" a="1"/>
  <c r="M2455" i="10" a="1"/>
  <c r="M2446" i="10" a="1"/>
  <c r="M2366" i="10" a="1"/>
  <c r="L2363" i="10" a="1"/>
  <c r="L2701" i="10" a="1"/>
  <c r="L2364" i="10" a="1"/>
  <c r="L2347" i="10" a="1"/>
  <c r="N2385" i="10" a="1"/>
  <c r="L2379" i="10" a="1"/>
  <c r="M2489" i="10" a="1"/>
  <c r="L2321" i="10" a="1"/>
  <c r="N2341" i="10" a="1"/>
  <c r="L2496" i="10" a="1"/>
  <c r="N2493" i="10" a="1"/>
  <c r="N2325" i="10" a="1"/>
  <c r="N2386" i="10" a="1"/>
  <c r="L2380" i="10" a="1"/>
  <c r="M2347" i="10" a="1"/>
  <c r="M2490" i="10" a="1"/>
  <c r="L2322" i="10" a="1"/>
  <c r="M2375" i="10" a="1"/>
  <c r="N2342" i="10" a="1"/>
  <c r="N2456" i="10" a="1"/>
  <c r="M2325" i="10" a="1"/>
  <c r="M2458" i="10" a="1"/>
  <c r="M2316" i="10" a="1"/>
  <c r="N2363" i="10" a="1"/>
  <c r="N2359" i="10" a="1"/>
  <c r="N2364" i="10" a="1"/>
  <c r="N2326" i="10" a="1"/>
  <c r="L2381" i="10" a="1"/>
  <c r="M2348" i="10" a="1"/>
  <c r="L2323" i="10" a="1"/>
  <c r="M2376" i="10" a="1"/>
  <c r="L2498" i="10" a="1"/>
  <c r="N2457" i="10" a="1"/>
  <c r="M2496" i="10" a="1"/>
  <c r="M2326" i="10" a="1"/>
  <c r="N2495" i="10" a="1"/>
  <c r="N2327" i="10" a="1"/>
  <c r="M2359" i="10" a="1"/>
  <c r="L2382" i="10" a="1"/>
  <c r="M2349" i="10" a="1"/>
  <c r="M2328" i="10" a="1"/>
  <c r="L2324" i="10" a="1"/>
  <c r="M2377" i="10" a="1"/>
  <c r="N2458" i="10" a="1"/>
  <c r="M2327" i="10" a="1"/>
  <c r="L2437" i="10" a="1"/>
  <c r="M2318" i="10" a="1"/>
  <c r="N2365" i="10" a="1"/>
  <c r="N2361" i="10" a="1"/>
  <c r="M2343" i="10" a="1"/>
  <c r="L2351" i="10" a="1"/>
  <c r="L2349" i="10" a="1"/>
  <c r="L2458" i="10" a="1"/>
  <c r="M2319" i="10" a="1"/>
  <c r="M2494" i="10" a="1"/>
  <c r="M2437" i="10" a="1"/>
  <c r="L2366" i="10" a="1"/>
  <c r="M2345" i="10" a="1"/>
  <c r="L2353" i="10" a="1"/>
  <c r="N2317" i="10" a="1"/>
  <c r="L2377" i="10" a="1"/>
  <c r="N2320" i="10" a="1"/>
  <c r="N2360" i="10" a="1"/>
  <c r="N2360" i="10" l="1"/>
  <c r="N2320" i="10"/>
  <c r="L2377" i="10"/>
  <c r="N2317" i="10"/>
  <c r="L2353" i="10"/>
  <c r="M2345" i="10"/>
  <c r="L2366" i="10"/>
  <c r="M2437" i="10"/>
  <c r="M2494" i="10"/>
  <c r="M2319" i="10"/>
  <c r="L2458" i="10"/>
  <c r="L2349" i="10"/>
  <c r="L2351" i="10"/>
  <c r="M2343" i="10"/>
  <c r="N2361" i="10"/>
  <c r="N2365" i="10"/>
  <c r="M2318" i="10"/>
  <c r="L2437" i="10"/>
  <c r="M2327" i="10"/>
  <c r="N2458" i="10"/>
  <c r="M2377" i="10"/>
  <c r="L2324" i="10"/>
  <c r="M2328" i="10"/>
  <c r="M2349" i="10"/>
  <c r="L2382" i="10"/>
  <c r="M2359" i="10"/>
  <c r="N2327" i="10"/>
  <c r="N2495" i="10"/>
  <c r="M2326" i="10"/>
  <c r="M2496" i="10"/>
  <c r="N2457" i="10"/>
  <c r="L2498" i="10"/>
  <c r="M2376" i="10"/>
  <c r="L2323" i="10"/>
  <c r="M2348" i="10"/>
  <c r="L2381" i="10"/>
  <c r="N2326" i="10"/>
  <c r="N2364" i="10"/>
  <c r="N2359" i="10"/>
  <c r="N2363" i="10"/>
  <c r="M2316" i="10"/>
  <c r="M2458" i="10"/>
  <c r="M2325" i="10"/>
  <c r="N2456" i="10"/>
  <c r="N2342" i="10"/>
  <c r="M2375" i="10"/>
  <c r="L2322" i="10"/>
  <c r="M2490" i="10"/>
  <c r="M2347" i="10"/>
  <c r="L2380" i="10"/>
  <c r="N2386" i="10"/>
  <c r="N2325" i="10"/>
  <c r="N2493" i="10"/>
  <c r="L2496" i="10"/>
  <c r="N2341" i="10"/>
  <c r="L2321" i="10"/>
  <c r="M2489" i="10"/>
  <c r="L2379" i="10"/>
  <c r="N2385" i="10"/>
  <c r="L2347" i="10"/>
  <c r="L2364" i="10"/>
  <c r="L2701" i="10"/>
  <c r="L2363" i="10"/>
  <c r="M2366" i="10"/>
  <c r="M2446" i="10"/>
  <c r="M2455" i="10"/>
  <c r="N2336" i="10"/>
  <c r="M2456" i="10"/>
  <c r="L2374" i="10"/>
  <c r="M2371" i="10"/>
  <c r="N2701" i="10"/>
  <c r="N2340" i="10"/>
  <c r="M2353" i="10"/>
  <c r="L2320" i="10"/>
  <c r="M2488" i="10"/>
  <c r="L2494" i="10"/>
  <c r="L2378" i="10"/>
  <c r="N2384" i="10"/>
  <c r="N2439" i="10"/>
  <c r="M2368" i="10"/>
  <c r="M2457" i="10"/>
  <c r="M2370" i="10"/>
  <c r="N2496" i="10"/>
  <c r="M2352" i="10"/>
  <c r="L2319" i="10"/>
  <c r="N2383" i="10"/>
  <c r="N2438" i="10"/>
  <c r="L2456" i="10"/>
  <c r="L2493" i="10"/>
  <c r="L2373" i="10"/>
  <c r="M2333" i="10"/>
  <c r="N2330" i="10"/>
  <c r="L2336" i="10"/>
  <c r="L2361" i="10"/>
  <c r="M2369" i="10"/>
  <c r="M2386" i="10"/>
  <c r="M2351" i="10"/>
  <c r="L2446" i="10"/>
  <c r="M2374" i="10"/>
  <c r="N2382" i="10"/>
  <c r="N2437" i="10"/>
  <c r="L2457" i="10"/>
  <c r="L2365" i="10"/>
  <c r="M2367" i="10"/>
  <c r="N2335" i="10"/>
  <c r="N2345" i="10"/>
  <c r="N2490" i="10"/>
  <c r="N2324" i="10"/>
  <c r="N2334" i="10"/>
  <c r="L2372" i="10"/>
  <c r="M2336" i="10"/>
  <c r="N2371" i="10"/>
  <c r="L2318" i="10"/>
  <c r="L2342" i="10"/>
  <c r="N2344" i="10"/>
  <c r="M2332" i="10"/>
  <c r="N2489" i="10"/>
  <c r="N2329" i="10"/>
  <c r="N2323" i="10"/>
  <c r="L2699" i="10"/>
  <c r="L2335" i="10"/>
  <c r="L2360" i="10"/>
  <c r="M2335" i="10"/>
  <c r="M2385" i="10"/>
  <c r="N2370" i="10"/>
  <c r="L2317" i="10"/>
  <c r="L2341" i="10"/>
  <c r="M2373" i="10"/>
  <c r="N2381" i="10"/>
  <c r="N2343" i="10"/>
  <c r="N2488" i="10"/>
  <c r="N2328" i="10"/>
  <c r="N2322" i="10"/>
  <c r="L2490" i="10"/>
  <c r="L2334" i="10"/>
  <c r="N2349" i="10"/>
  <c r="L2359" i="10"/>
  <c r="N2377" i="10"/>
  <c r="M2365" i="10"/>
  <c r="M2334" i="10"/>
  <c r="M2384" i="10"/>
  <c r="N2369" i="10"/>
  <c r="L2330" i="10"/>
  <c r="L2316" i="10"/>
  <c r="L2340" i="10"/>
  <c r="N2368" i="10"/>
  <c r="M2372" i="10"/>
  <c r="N2380" i="10"/>
  <c r="N2353" i="10"/>
  <c r="M2331" i="10"/>
  <c r="N2321" i="10"/>
  <c r="L2489" i="10"/>
  <c r="N2348" i="10"/>
  <c r="N2376" i="10"/>
  <c r="M2364" i="10"/>
  <c r="M2383" i="10"/>
  <c r="L2329" i="10"/>
  <c r="N2367" i="10"/>
  <c r="N2379" i="10"/>
  <c r="N2352" i="10"/>
  <c r="L2495" i="10"/>
  <c r="L2488" i="10"/>
  <c r="M2324" i="10"/>
  <c r="N2347" i="10"/>
  <c r="N2375" i="10"/>
  <c r="M2363" i="10"/>
  <c r="L2333" i="10"/>
  <c r="M2382" i="10"/>
  <c r="M2498" i="10"/>
  <c r="L2328" i="10"/>
  <c r="N2333" i="10"/>
  <c r="N2366" i="10"/>
  <c r="N2374" i="10"/>
  <c r="N2378" i="10"/>
  <c r="N2351" i="10"/>
  <c r="M2342" i="10"/>
  <c r="N2319" i="10"/>
  <c r="M2323" i="10"/>
  <c r="M2699" i="10"/>
  <c r="L2332" i="10"/>
  <c r="M2381" i="10"/>
  <c r="N2500" i="10"/>
  <c r="N2332" i="10"/>
  <c r="N2373" i="10"/>
  <c r="L2348" i="10"/>
  <c r="L2327" i="10"/>
  <c r="L2325" i="10"/>
  <c r="N2318" i="10"/>
  <c r="L2500" i="10"/>
  <c r="M2322" i="10"/>
  <c r="L2368" i="10"/>
  <c r="L2345" i="10"/>
  <c r="M2439" i="10"/>
  <c r="L2331" i="10"/>
  <c r="M2380" i="10"/>
  <c r="L2371" i="10"/>
  <c r="L2455" i="10"/>
  <c r="N2331" i="10"/>
  <c r="L2386" i="10"/>
  <c r="N2372" i="10"/>
  <c r="N2498" i="10"/>
  <c r="N2455" i="10"/>
  <c r="M2321" i="10"/>
  <c r="L2367" i="10"/>
  <c r="M2701" i="10"/>
  <c r="L2344" i="10"/>
  <c r="M2438" i="10"/>
  <c r="M2379" i="10"/>
  <c r="M2493" i="10"/>
  <c r="L2370" i="10"/>
  <c r="L2385" i="10"/>
  <c r="M2500" i="10"/>
  <c r="N2699" i="10"/>
  <c r="M2341" i="10"/>
  <c r="M2340" i="10"/>
  <c r="L2375" i="10"/>
  <c r="L2439" i="10"/>
  <c r="M2495" i="10"/>
  <c r="M2378" i="10"/>
  <c r="N2497" i="10"/>
  <c r="L2369" i="10"/>
  <c r="M2330" i="10"/>
  <c r="N2446" i="10"/>
  <c r="L2384" i="10"/>
  <c r="M2361" i="10"/>
  <c r="N2494" i="10"/>
  <c r="M2317" i="10"/>
  <c r="L2326" i="10"/>
  <c r="L2376" i="10"/>
  <c r="N2316" i="10"/>
  <c r="M2320" i="10"/>
  <c r="L2343" i="10"/>
  <c r="L2352" i="10"/>
  <c r="M2344" i="10"/>
  <c r="M2497" i="10"/>
  <c r="L2438" i="10"/>
  <c r="M2329" i="10"/>
  <c r="L2383" i="10"/>
  <c r="M2360" i="10"/>
  <c r="L2497" i="10"/>
  <c r="G802" i="26"/>
  <c r="I662" i="26"/>
  <c r="H690" i="26"/>
  <c r="G746" i="26"/>
  <c r="G136" i="26"/>
  <c r="H57" i="26"/>
  <c r="H191" i="26"/>
  <c r="I606" i="26"/>
  <c r="G690" i="26"/>
  <c r="H359" i="26"/>
  <c r="I164" i="26"/>
  <c r="H331" i="26"/>
  <c r="H549" i="26"/>
  <c r="I359" i="26"/>
  <c r="I690" i="26"/>
  <c r="G164" i="26"/>
  <c r="G549" i="26"/>
  <c r="G606" i="26"/>
  <c r="H522" i="26"/>
  <c r="I831" i="26"/>
  <c r="I415" i="26"/>
  <c r="H388" i="26"/>
  <c r="G634" i="26"/>
  <c r="G831" i="26"/>
  <c r="H247" i="26"/>
  <c r="H858" i="26"/>
  <c r="I191" i="26"/>
  <c r="I219" i="26"/>
  <c r="G219" i="26"/>
  <c r="H164" i="26"/>
  <c r="G775" i="26"/>
  <c r="G303" i="26"/>
  <c r="H275" i="26"/>
  <c r="G522" i="26"/>
  <c r="I136" i="26"/>
  <c r="I443" i="26"/>
  <c r="I388" i="26"/>
  <c r="I57" i="26"/>
  <c r="G191" i="26"/>
  <c r="I275" i="26"/>
  <c r="G415" i="26"/>
  <c r="H303" i="26"/>
  <c r="H775" i="26"/>
  <c r="I802" i="26"/>
  <c r="H443" i="26"/>
  <c r="G388" i="26"/>
  <c r="I549" i="26"/>
  <c r="I331" i="26"/>
  <c r="H219" i="26"/>
  <c r="H746" i="26"/>
  <c r="G57" i="26"/>
  <c r="I247" i="26"/>
  <c r="G662" i="26"/>
  <c r="H831" i="26"/>
  <c r="H606" i="26"/>
  <c r="H802" i="26"/>
  <c r="I775" i="26"/>
  <c r="H415" i="26"/>
  <c r="G858" i="26"/>
  <c r="I303" i="26"/>
  <c r="I746" i="26"/>
  <c r="H718" i="26"/>
  <c r="G718" i="26"/>
  <c r="G359" i="26"/>
  <c r="I858" i="26"/>
  <c r="H634" i="26"/>
  <c r="G331" i="26"/>
  <c r="G247" i="26"/>
  <c r="G443" i="26"/>
  <c r="H136" i="26"/>
  <c r="H662" i="26"/>
  <c r="I718" i="26"/>
  <c r="G275" i="26"/>
  <c r="I522" i="26"/>
  <c r="I634" i="26"/>
  <c r="L2700" i="10" a="1"/>
  <c r="M2449" i="10" a="1"/>
  <c r="L2693" i="10" a="1"/>
  <c r="L2479" i="10" a="1"/>
  <c r="M2424" i="10" a="1"/>
  <c r="L2473" i="10" a="1"/>
  <c r="L2436" i="10" a="1"/>
  <c r="N2479" i="10" a="1"/>
  <c r="L2426" i="10" a="1"/>
  <c r="M2486" i="10" a="1"/>
  <c r="M2463" i="10" a="1"/>
  <c r="N2482" i="10" a="1"/>
  <c r="M2694" i="10" a="1"/>
  <c r="L2480" i="10" a="1"/>
  <c r="N2459" i="10" a="1"/>
  <c r="L2474" i="10" a="1"/>
  <c r="N2444" i="10" a="1"/>
  <c r="L2421" i="10" a="1"/>
  <c r="N2480" i="10" a="1"/>
  <c r="M2700" i="10" a="1"/>
  <c r="L2427" i="10" a="1"/>
  <c r="L2445" i="10" a="1"/>
  <c r="M2443" i="10" a="1"/>
  <c r="M2444" i="10" a="1"/>
  <c r="N2655" i="10" a="1"/>
  <c r="N2416" i="10" a="1"/>
  <c r="L2637" i="10" a="1"/>
  <c r="M2425" i="10" a="1"/>
  <c r="N2425" i="10" a="1"/>
  <c r="M2646" i="10" a="1"/>
  <c r="L2481" i="10" a="1"/>
  <c r="N2460" i="10" a="1"/>
  <c r="L2463" i="10" a="1"/>
  <c r="N2445" i="10" a="1"/>
  <c r="L2459" i="10" a="1"/>
  <c r="L2422" i="10" a="1"/>
  <c r="N2481" i="10" a="1"/>
  <c r="N2473" i="10" a="1"/>
  <c r="N2599" i="10" a="1"/>
  <c r="M2639" i="10" a="1"/>
  <c r="N2486" i="10" a="1"/>
  <c r="N2417" i="10" a="1"/>
  <c r="L2638" i="10" a="1"/>
  <c r="M2426" i="10" a="1"/>
  <c r="N2426" i="10" a="1"/>
  <c r="N2801" i="10" a="1"/>
  <c r="L2482" i="10" a="1"/>
  <c r="N2461" i="10" a="1"/>
  <c r="L2464" i="10" a="1"/>
  <c r="M2469" i="10" a="1"/>
  <c r="M2431" i="10" a="1"/>
  <c r="L2460" i="10" a="1"/>
  <c r="L2423" i="10" a="1"/>
  <c r="M2464" i="10" a="1"/>
  <c r="M2637" i="10" a="1"/>
  <c r="M2638" i="10" a="1"/>
  <c r="L2470" i="10" a="1"/>
  <c r="L2453" i="10" a="1"/>
  <c r="N2418" i="10" a="1"/>
  <c r="L2639" i="10" a="1"/>
  <c r="M2427" i="10" a="1"/>
  <c r="N2427" i="10" a="1"/>
  <c r="N2601" i="10" a="1"/>
  <c r="L2483" i="10" a="1"/>
  <c r="L2465" i="10" a="1"/>
  <c r="M2470" i="10" a="1"/>
  <c r="M2432" i="10" a="1"/>
  <c r="L2461" i="10" a="1"/>
  <c r="L2424" i="10" a="1"/>
  <c r="M2445" i="10" a="1"/>
  <c r="M2465" i="10" a="1"/>
  <c r="N2483" i="10" a="1"/>
  <c r="L2469" i="10" a="1"/>
  <c r="L2441" i="10" a="1"/>
  <c r="N2419" i="10" a="1"/>
  <c r="N2696" i="10" a="1"/>
  <c r="L2484" i="10" a="1"/>
  <c r="N2463" i="10" a="1"/>
  <c r="M2471" i="10" a="1"/>
  <c r="M2433" i="10" a="1"/>
  <c r="M2434" i="10" a="1"/>
  <c r="M2698" i="10" a="1"/>
  <c r="N2484" i="10" a="1"/>
  <c r="L2451" i="10" a="1"/>
  <c r="M2436" i="10" a="1"/>
  <c r="N2420" i="10" a="1"/>
  <c r="M2428" i="10" a="1"/>
  <c r="N2656" i="10" a="1"/>
  <c r="N2440" i="10" a="1"/>
  <c r="L2485" i="10" a="1"/>
  <c r="N2464" i="10" a="1"/>
  <c r="M2656" i="10" a="1"/>
  <c r="M2451" i="10" a="1"/>
  <c r="M2435" i="10" a="1"/>
  <c r="L2440" i="10" a="1"/>
  <c r="L2688" i="10" a="1"/>
  <c r="N2485" i="10" a="1"/>
  <c r="M2440" i="10" a="1"/>
  <c r="L2452" i="10" a="1"/>
  <c r="N2421" i="10" a="1"/>
  <c r="M2429" i="10" a="1"/>
  <c r="N2657" i="10" a="1"/>
  <c r="N2441" i="10" a="1"/>
  <c r="L2486" i="10" a="1"/>
  <c r="N2465" i="10" a="1"/>
  <c r="M2657" i="10" a="1"/>
  <c r="M2452" i="10" a="1"/>
  <c r="N2688" i="10" a="1"/>
  <c r="M2441" i="10" a="1"/>
  <c r="N2422" i="10" a="1"/>
  <c r="M2430" i="10" a="1"/>
  <c r="N2658" i="10" a="1"/>
  <c r="L2656" i="10" a="1"/>
  <c r="N2442" i="10" a="1"/>
  <c r="L2601" i="10" a="1"/>
  <c r="M2416" i="10" a="1"/>
  <c r="M2658" i="10" a="1"/>
  <c r="M2453" i="10" a="1"/>
  <c r="N2689" i="10" a="1"/>
  <c r="L2442" i="10" a="1"/>
  <c r="L2690" i="10" a="1"/>
  <c r="L2428" i="10" a="1"/>
  <c r="N2451" i="10" a="1"/>
  <c r="M2442" i="10" a="1"/>
  <c r="N2698" i="10" a="1"/>
  <c r="L2476" i="10" a="1"/>
  <c r="M2478" i="10" a="1"/>
  <c r="N2646" i="10" a="1"/>
  <c r="N2469" i="10" a="1"/>
  <c r="L2477" i="10" a="1"/>
  <c r="M2472" i="10" a="1"/>
  <c r="L2430" i="10" a="1"/>
  <c r="N2694" i="10" a="1"/>
  <c r="L2468" i="10" a="1"/>
  <c r="L2689" i="10" a="1"/>
  <c r="N2423" i="10" a="1"/>
  <c r="L2657" i="10" a="1"/>
  <c r="L2801" i="10" a="1"/>
  <c r="M2417" i="10" a="1"/>
  <c r="L2799" i="10" a="1"/>
  <c r="N2690" i="10" a="1"/>
  <c r="L2429" i="10" a="1"/>
  <c r="N2452" i="10" a="1"/>
  <c r="L2431" i="10" a="1"/>
  <c r="M2479" i="10" a="1"/>
  <c r="N2470" i="10" a="1"/>
  <c r="N2453" i="10" a="1"/>
  <c r="L2697" i="10" a="1"/>
  <c r="M2483" i="10" a="1"/>
  <c r="M2695" i="10" a="1"/>
  <c r="N2424" i="10" a="1"/>
  <c r="M2459" i="10" a="1"/>
  <c r="M2475" i="10" a="1"/>
  <c r="L2658" i="10" a="1"/>
  <c r="M2688" i="10" a="1"/>
  <c r="M2418" i="10" a="1"/>
  <c r="L2599" i="10" a="1"/>
  <c r="L2646" i="10" a="1"/>
  <c r="N2447" i="10" a="1"/>
  <c r="L2432" i="10" a="1"/>
  <c r="M2480" i="10" a="1"/>
  <c r="M2484" i="10" a="1"/>
  <c r="M2460" i="10" a="1"/>
  <c r="M2476" i="10" a="1"/>
  <c r="M2689" i="10" a="1"/>
  <c r="M2466" i="10" a="1"/>
  <c r="M2419" i="10" a="1"/>
  <c r="N2434" i="10" a="1"/>
  <c r="N2428" i="10" a="1"/>
  <c r="N2471" i="10" a="1"/>
  <c r="M2473" i="10" a="1"/>
  <c r="N2448" i="10" a="1"/>
  <c r="L2695" i="10" a="1"/>
  <c r="L2433" i="10" a="1"/>
  <c r="M2697" i="10" a="1"/>
  <c r="L2466" i="10" a="1"/>
  <c r="M2481" i="10" a="1"/>
  <c r="M2482" i="10" a="1"/>
  <c r="N2431" i="10" a="1"/>
  <c r="N2695" i="10" a="1"/>
  <c r="M2461" i="10" a="1"/>
  <c r="M2477" i="10" a="1"/>
  <c r="L2447" i="10" a="1"/>
  <c r="M2690" i="10" a="1"/>
  <c r="M2467" i="10" a="1"/>
  <c r="M2420" i="10" a="1"/>
  <c r="N2435" i="10" a="1"/>
  <c r="N2637" i="10" a="1"/>
  <c r="N2429" i="10" a="1"/>
  <c r="L2416" i="10" a="1"/>
  <c r="M2474" i="10" a="1"/>
  <c r="N2449" i="10" a="1"/>
  <c r="N2466" i="10" a="1"/>
  <c r="L2467" i="10" a="1"/>
  <c r="L2475" i="10" a="1"/>
  <c r="N2693" i="10" a="1"/>
  <c r="L2448" i="10" a="1"/>
  <c r="M2468" i="10" a="1"/>
  <c r="M2421" i="10" a="1"/>
  <c r="N2436" i="10" a="1"/>
  <c r="N2638" i="10" a="1"/>
  <c r="N2430" i="10" a="1"/>
  <c r="L2417" i="10" a="1"/>
  <c r="M2799" i="10" a="1"/>
  <c r="N2467" i="10" a="1"/>
  <c r="M2601" i="10" a="1"/>
  <c r="L2655" i="10" a="1"/>
  <c r="M2696" i="10" a="1"/>
  <c r="M2447" i="10" a="1"/>
  <c r="L2449" i="10" a="1"/>
  <c r="L2694" i="10" a="1"/>
  <c r="M2422" i="10" a="1"/>
  <c r="N2639" i="10" a="1"/>
  <c r="L2434" i="10" a="1"/>
  <c r="L2418" i="10" a="1"/>
  <c r="M2599" i="10" a="1"/>
  <c r="N2475" i="10" a="1"/>
  <c r="N2468" i="10" a="1"/>
  <c r="M2801" i="10" a="1"/>
  <c r="L2698" i="10" a="1"/>
  <c r="L2696" i="10" a="1"/>
  <c r="M2448" i="10" a="1"/>
  <c r="L2478" i="10" a="1"/>
  <c r="M2655" i="10" a="1"/>
  <c r="M2423" i="10" a="1"/>
  <c r="L2472" i="10" a="1"/>
  <c r="L2435" i="10" a="1"/>
  <c r="L2419" i="10" a="1"/>
  <c r="N2700" i="10" a="1"/>
  <c r="N2476" i="10" a="1"/>
  <c r="N2478" i="10" a="1"/>
  <c r="M2693" i="10" a="1"/>
  <c r="N2432" i="10" a="1"/>
  <c r="L2425" i="10" a="1"/>
  <c r="L2443" i="10" a="1"/>
  <c r="M2485" i="10" a="1"/>
  <c r="N2443" i="10" a="1"/>
  <c r="L2420" i="10" a="1"/>
  <c r="N2477" i="10" a="1"/>
  <c r="N2433" i="10" a="1"/>
  <c r="L2444" i="10" a="1"/>
  <c r="N2697" i="10" a="1"/>
  <c r="N2472" i="10" a="1"/>
  <c r="N2799" i="10" a="1"/>
  <c r="N2474" i="10" a="1"/>
  <c r="L2471" i="10" a="1"/>
  <c r="L2471" i="10" l="1"/>
  <c r="N2474" i="10"/>
  <c r="N2799" i="10"/>
  <c r="N2472" i="10"/>
  <c r="N2697" i="10"/>
  <c r="L2444" i="10"/>
  <c r="N2433" i="10"/>
  <c r="N2477" i="10"/>
  <c r="L2420" i="10"/>
  <c r="N2443" i="10"/>
  <c r="M2485" i="10"/>
  <c r="L2443" i="10"/>
  <c r="L2425" i="10"/>
  <c r="N2432" i="10"/>
  <c r="M2693" i="10"/>
  <c r="N2478" i="10"/>
  <c r="N2476" i="10"/>
  <c r="N2700" i="10"/>
  <c r="L2419" i="10"/>
  <c r="L2435" i="10"/>
  <c r="L2472" i="10"/>
  <c r="M2423" i="10"/>
  <c r="M2655" i="10"/>
  <c r="L2478" i="10"/>
  <c r="M2448" i="10"/>
  <c r="L2696" i="10"/>
  <c r="L2698" i="10"/>
  <c r="M2801" i="10"/>
  <c r="N2468" i="10"/>
  <c r="N2475" i="10"/>
  <c r="M2599" i="10"/>
  <c r="L2418" i="10"/>
  <c r="L2434" i="10"/>
  <c r="N2639" i="10"/>
  <c r="M2422" i="10"/>
  <c r="L2694" i="10"/>
  <c r="L2449" i="10"/>
  <c r="M2447" i="10"/>
  <c r="M2696" i="10"/>
  <c r="L2655" i="10"/>
  <c r="M2601" i="10"/>
  <c r="N2467" i="10"/>
  <c r="M2799" i="10"/>
  <c r="L2417" i="10"/>
  <c r="N2430" i="10"/>
  <c r="N2638" i="10"/>
  <c r="N2436" i="10"/>
  <c r="M2421" i="10"/>
  <c r="M2468" i="10"/>
  <c r="L2448" i="10"/>
  <c r="N2693" i="10"/>
  <c r="L2475" i="10"/>
  <c r="L2467" i="10"/>
  <c r="N2466" i="10"/>
  <c r="N2449" i="10"/>
  <c r="M2474" i="10"/>
  <c r="L2416" i="10"/>
  <c r="N2429" i="10"/>
  <c r="N2637" i="10"/>
  <c r="N2435" i="10"/>
  <c r="M2420" i="10"/>
  <c r="M2467" i="10"/>
  <c r="M2690" i="10"/>
  <c r="L2447" i="10"/>
  <c r="M2477" i="10"/>
  <c r="M2461" i="10"/>
  <c r="N2695" i="10"/>
  <c r="N2431" i="10"/>
  <c r="M2482" i="10"/>
  <c r="M2481" i="10"/>
  <c r="L2466" i="10"/>
  <c r="M2697" i="10"/>
  <c r="L2433" i="10"/>
  <c r="L2695" i="10"/>
  <c r="N2448" i="10"/>
  <c r="M2473" i="10"/>
  <c r="N2471" i="10"/>
  <c r="N2428" i="10"/>
  <c r="N2434" i="10"/>
  <c r="M2419" i="10"/>
  <c r="M2466" i="10"/>
  <c r="M2689" i="10"/>
  <c r="M2476" i="10"/>
  <c r="M2460" i="10"/>
  <c r="M2484" i="10"/>
  <c r="M2480" i="10"/>
  <c r="L2432" i="10"/>
  <c r="N2447" i="10"/>
  <c r="L2646" i="10"/>
  <c r="L2599" i="10"/>
  <c r="M2418" i="10"/>
  <c r="M2688" i="10"/>
  <c r="L2658" i="10"/>
  <c r="M2475" i="10"/>
  <c r="M2459" i="10"/>
  <c r="N2424" i="10"/>
  <c r="M2695" i="10"/>
  <c r="M2483" i="10"/>
  <c r="L2697" i="10"/>
  <c r="N2453" i="10"/>
  <c r="N2470" i="10"/>
  <c r="M2479" i="10"/>
  <c r="L2431" i="10"/>
  <c r="N2452" i="10"/>
  <c r="L2429" i="10"/>
  <c r="N2690" i="10"/>
  <c r="L2799" i="10"/>
  <c r="M2417" i="10"/>
  <c r="L2801" i="10"/>
  <c r="L2657" i="10"/>
  <c r="N2423" i="10"/>
  <c r="L2689" i="10"/>
  <c r="L2468" i="10"/>
  <c r="N2694" i="10"/>
  <c r="L2430" i="10"/>
  <c r="M2472" i="10"/>
  <c r="L2477" i="10"/>
  <c r="N2469" i="10"/>
  <c r="N2646" i="10"/>
  <c r="M2478" i="10"/>
  <c r="L2476" i="10"/>
  <c r="N2698" i="10"/>
  <c r="M2442" i="10"/>
  <c r="N2451" i="10"/>
  <c r="L2428" i="10"/>
  <c r="L2690" i="10"/>
  <c r="L2442" i="10"/>
  <c r="N2689" i="10"/>
  <c r="M2453" i="10"/>
  <c r="M2658" i="10"/>
  <c r="M2416" i="10"/>
  <c r="L2601" i="10"/>
  <c r="N2442" i="10"/>
  <c r="L2656" i="10"/>
  <c r="N2658" i="10"/>
  <c r="M2430" i="10"/>
  <c r="N2422" i="10"/>
  <c r="M2441" i="10"/>
  <c r="N2688" i="10"/>
  <c r="M2452" i="10"/>
  <c r="M2657" i="10"/>
  <c r="N2465" i="10"/>
  <c r="L2486" i="10"/>
  <c r="N2441" i="10"/>
  <c r="N2657" i="10"/>
  <c r="M2429" i="10"/>
  <c r="N2421" i="10"/>
  <c r="L2452" i="10"/>
  <c r="M2440" i="10"/>
  <c r="N2485" i="10"/>
  <c r="L2688" i="10"/>
  <c r="L2440" i="10"/>
  <c r="M2435" i="10"/>
  <c r="M2451" i="10"/>
  <c r="M2656" i="10"/>
  <c r="N2464" i="10"/>
  <c r="L2485" i="10"/>
  <c r="N2440" i="10"/>
  <c r="N2656" i="10"/>
  <c r="M2428" i="10"/>
  <c r="N2420" i="10"/>
  <c r="M2436" i="10"/>
  <c r="L2451" i="10"/>
  <c r="N2484" i="10"/>
  <c r="M2698" i="10"/>
  <c r="M2434" i="10"/>
  <c r="M2433" i="10"/>
  <c r="M2471" i="10"/>
  <c r="N2463" i="10"/>
  <c r="L2484" i="10"/>
  <c r="N2696" i="10"/>
  <c r="N2419" i="10"/>
  <c r="L2441" i="10"/>
  <c r="L2469" i="10"/>
  <c r="N2483" i="10"/>
  <c r="M2465" i="10"/>
  <c r="M2445" i="10"/>
  <c r="L2424" i="10"/>
  <c r="L2461" i="10"/>
  <c r="M2432" i="10"/>
  <c r="M2470" i="10"/>
  <c r="L2465" i="10"/>
  <c r="L2483" i="10"/>
  <c r="N2601" i="10"/>
  <c r="N2427" i="10"/>
  <c r="M2427" i="10"/>
  <c r="L2639" i="10"/>
  <c r="N2418" i="10"/>
  <c r="L2453" i="10"/>
  <c r="L2470" i="10"/>
  <c r="M2638" i="10"/>
  <c r="M2637" i="10"/>
  <c r="M2464" i="10"/>
  <c r="L2423" i="10"/>
  <c r="L2460" i="10"/>
  <c r="M2431" i="10"/>
  <c r="M2469" i="10"/>
  <c r="L2464" i="10"/>
  <c r="N2461" i="10"/>
  <c r="L2482" i="10"/>
  <c r="N2801" i="10"/>
  <c r="N2426" i="10"/>
  <c r="M2426" i="10"/>
  <c r="L2638" i="10"/>
  <c r="N2417" i="10"/>
  <c r="N2486" i="10"/>
  <c r="M2639" i="10"/>
  <c r="N2599" i="10"/>
  <c r="N2473" i="10"/>
  <c r="N2481" i="10"/>
  <c r="L2422" i="10"/>
  <c r="L2459" i="10"/>
  <c r="N2445" i="10"/>
  <c r="L2463" i="10"/>
  <c r="N2460" i="10"/>
  <c r="L2481" i="10"/>
  <c r="M2646" i="10"/>
  <c r="N2425" i="10"/>
  <c r="M2425" i="10"/>
  <c r="L2637" i="10"/>
  <c r="N2416" i="10"/>
  <c r="N2655" i="10"/>
  <c r="M2444" i="10"/>
  <c r="M2443" i="10"/>
  <c r="L2445" i="10"/>
  <c r="L2427" i="10"/>
  <c r="M2700" i="10"/>
  <c r="N2480" i="10"/>
  <c r="L2421" i="10"/>
  <c r="N2444" i="10"/>
  <c r="L2474" i="10"/>
  <c r="N2459" i="10"/>
  <c r="L2480" i="10"/>
  <c r="M2694" i="10"/>
  <c r="N2482" i="10"/>
  <c r="M2463" i="10"/>
  <c r="M2486" i="10"/>
  <c r="L2426" i="10"/>
  <c r="N2479" i="10"/>
  <c r="L2436" i="10"/>
  <c r="L2473" i="10"/>
  <c r="M2424" i="10"/>
  <c r="L2479" i="10"/>
  <c r="L2693" i="10"/>
  <c r="M2449" i="10"/>
  <c r="L2700" i="10"/>
  <c r="G332" i="26"/>
  <c r="H803" i="26"/>
  <c r="H607" i="26"/>
  <c r="I444" i="26"/>
  <c r="G607" i="26"/>
  <c r="G304" i="26"/>
  <c r="H859" i="26"/>
  <c r="I607" i="26"/>
  <c r="G444" i="26"/>
  <c r="I332" i="26"/>
  <c r="G635" i="26"/>
  <c r="H550" i="26"/>
  <c r="H691" i="26"/>
  <c r="G663" i="26"/>
  <c r="I248" i="26"/>
  <c r="I137" i="26"/>
  <c r="G550" i="26"/>
  <c r="I663" i="26"/>
  <c r="G360" i="26"/>
  <c r="G719" i="26"/>
  <c r="H248" i="26"/>
  <c r="G859" i="26"/>
  <c r="G248" i="26"/>
  <c r="H304" i="26"/>
  <c r="G523" i="26"/>
  <c r="H389" i="26"/>
  <c r="H332" i="26"/>
  <c r="H192" i="26"/>
  <c r="H719" i="26"/>
  <c r="I58" i="26"/>
  <c r="I635" i="26"/>
  <c r="I747" i="26"/>
  <c r="I550" i="26"/>
  <c r="I276" i="26"/>
  <c r="G165" i="26"/>
  <c r="I523" i="26"/>
  <c r="H663" i="26"/>
  <c r="H747" i="26"/>
  <c r="I389" i="26"/>
  <c r="I691" i="26"/>
  <c r="H416" i="26"/>
  <c r="G389" i="26"/>
  <c r="G416" i="26"/>
  <c r="H165" i="26"/>
  <c r="I416" i="26"/>
  <c r="I165" i="26"/>
  <c r="H58" i="26"/>
  <c r="I220" i="26"/>
  <c r="H276" i="26"/>
  <c r="H635" i="26"/>
  <c r="H137" i="26"/>
  <c r="I859" i="26"/>
  <c r="I304" i="26"/>
  <c r="H220" i="26"/>
  <c r="H444" i="26"/>
  <c r="G192" i="26"/>
  <c r="G220" i="26"/>
  <c r="H523" i="26"/>
  <c r="I360" i="26"/>
  <c r="H360" i="26"/>
  <c r="G137" i="26"/>
  <c r="G803" i="26"/>
  <c r="G58" i="26"/>
  <c r="G276" i="26"/>
  <c r="I719" i="26"/>
  <c r="I803" i="26"/>
  <c r="I192" i="26"/>
  <c r="G691" i="26"/>
  <c r="G747" i="26"/>
  <c r="N2644" i="10" a="1"/>
  <c r="N2667" i="10" a="1"/>
  <c r="L2746" i="10" a="1"/>
  <c r="L2796" i="10" a="1"/>
  <c r="M2640" i="10" a="1"/>
  <c r="M2669" i="10" a="1"/>
  <c r="L2596" i="10" a="1"/>
  <c r="L2598" i="10" a="1"/>
  <c r="L2630" i="10" a="1"/>
  <c r="N2556" i="10" a="1"/>
  <c r="M2795" i="10" a="1"/>
  <c r="N2645" i="10" a="1"/>
  <c r="N2675" i="10" a="1"/>
  <c r="N2668" i="10" a="1"/>
  <c r="L2597" i="10" a="1"/>
  <c r="L2546" i="10" a="1"/>
  <c r="L2556" i="10" a="1"/>
  <c r="M2546" i="10" a="1"/>
  <c r="M2670" i="10" a="1"/>
  <c r="L2629" i="10" a="1"/>
  <c r="N2794" i="10" a="1"/>
  <c r="M2645" i="10" a="1"/>
  <c r="N2672" i="10" a="1"/>
  <c r="L2593" i="10" a="1"/>
  <c r="N2676" i="10" a="1"/>
  <c r="N2629" i="10" a="1"/>
  <c r="L2557" i="10" a="1"/>
  <c r="M2641" i="10" a="1"/>
  <c r="N2641" i="10" a="1"/>
  <c r="M2664" i="10" a="1"/>
  <c r="M2665" i="10" a="1"/>
  <c r="N2546" i="10" a="1"/>
  <c r="N2627" i="10" a="1"/>
  <c r="L2671" i="10" a="1"/>
  <c r="N2659" i="10" a="1"/>
  <c r="L2793" i="10" a="1"/>
  <c r="N2677" i="10" a="1"/>
  <c r="N2537" i="10" a="1"/>
  <c r="M2666" i="10" a="1"/>
  <c r="M2588" i="10" a="1"/>
  <c r="N2630" i="10" a="1"/>
  <c r="L2558" i="10" a="1"/>
  <c r="M2642" i="10" a="1"/>
  <c r="M2671" i="10" a="1"/>
  <c r="L2798" i="10" a="1"/>
  <c r="L2590" i="10" a="1"/>
  <c r="N2669" i="10" a="1"/>
  <c r="L2594" i="10" a="1"/>
  <c r="N2538" i="10" a="1"/>
  <c r="M2667" i="10" a="1"/>
  <c r="M2589" i="10" a="1"/>
  <c r="N2594" i="10" a="1"/>
  <c r="N2746" i="10" a="1"/>
  <c r="M2594" i="10" a="1"/>
  <c r="N2626" i="10" a="1"/>
  <c r="M2794" i="10" a="1"/>
  <c r="M2672" i="10" a="1"/>
  <c r="L2672" i="10" a="1"/>
  <c r="L2794" i="10" a="1"/>
  <c r="N2539" i="10" a="1"/>
  <c r="M2668" i="10" a="1"/>
  <c r="M2590" i="10" a="1"/>
  <c r="M2643" i="10" a="1"/>
  <c r="M2661" i="10" a="1"/>
  <c r="L2673" i="10" a="1"/>
  <c r="L2755" i="10" a="1"/>
  <c r="N2798" i="10" a="1"/>
  <c r="M2595" i="10" a="1"/>
  <c r="L2589" i="10" a="1"/>
  <c r="N2557" i="10" a="1"/>
  <c r="M2644" i="10" a="1"/>
  <c r="L2670" i="10" a="1"/>
  <c r="N2558" i="10" a="1"/>
  <c r="N2663" i="10" a="1"/>
  <c r="L2675" i="10" a="1"/>
  <c r="L2674" i="10" a="1"/>
  <c r="M2647" i="10" a="1"/>
  <c r="L2647" i="10" a="1"/>
  <c r="L2555" i="10" a="1"/>
  <c r="M2675" i="10" a="1"/>
  <c r="N2598" i="10" a="1"/>
  <c r="M2537" i="10" a="1"/>
  <c r="L2663" i="10" a="1"/>
  <c r="L2676" i="10" a="1"/>
  <c r="M2755" i="10" a="1"/>
  <c r="M2648" i="10" a="1"/>
  <c r="L2648" i="10" a="1"/>
  <c r="M2676" i="10" a="1"/>
  <c r="M2798" i="10" a="1"/>
  <c r="M2538" i="10" a="1"/>
  <c r="M2626" i="10" a="1"/>
  <c r="N2597" i="10" a="1"/>
  <c r="M2555" i="10" a="1"/>
  <c r="L2649" i="10" a="1"/>
  <c r="L2666" i="10" a="1"/>
  <c r="N2647" i="10" a="1"/>
  <c r="M2628" i="10" a="1"/>
  <c r="M2539" i="10" a="1"/>
  <c r="L2659" i="10" a="1"/>
  <c r="N2797" i="10" a="1"/>
  <c r="L2667" i="10" a="1"/>
  <c r="N2648" i="10" a="1"/>
  <c r="N2755" i="10" a="1"/>
  <c r="L2537" i="10" a="1"/>
  <c r="L2795" i="10" a="1"/>
  <c r="L2677" i="10" a="1"/>
  <c r="M2649" i="10" a="1"/>
  <c r="M2677" i="10" a="1"/>
  <c r="M2598" i="10" a="1"/>
  <c r="L2640" i="10" a="1"/>
  <c r="M2627" i="10" a="1"/>
  <c r="N2595" i="10" a="1"/>
  <c r="L2641" i="10" a="1"/>
  <c r="L2660" i="10" a="1"/>
  <c r="N2600" i="10" a="1"/>
  <c r="L2625" i="10" a="1"/>
  <c r="M2600" i="10" a="1"/>
  <c r="N2793" i="10" a="1"/>
  <c r="M2596" i="10" a="1"/>
  <c r="M2629" i="10" a="1"/>
  <c r="N2555" i="10" a="1"/>
  <c r="L2643" i="10" a="1"/>
  <c r="M2556" i="10" a="1"/>
  <c r="M2800" i="10" a="1"/>
  <c r="N2593" i="10" a="1"/>
  <c r="M2796" i="10" a="1"/>
  <c r="N2795" i="10" a="1"/>
  <c r="L2668" i="10" a="1"/>
  <c r="M2659" i="10" a="1"/>
  <c r="N2649" i="10" a="1"/>
  <c r="N2588" i="10" a="1"/>
  <c r="L2642" i="10" a="1"/>
  <c r="M2630" i="10" a="1"/>
  <c r="L2661" i="10" a="1"/>
  <c r="N2800" i="10" a="1"/>
  <c r="N2590" i="10" a="1"/>
  <c r="M2593" i="10" a="1"/>
  <c r="L2595" i="10" a="1"/>
  <c r="M2660" i="10" a="1"/>
  <c r="N2589" i="10" a="1"/>
  <c r="L2538" i="10" a="1"/>
  <c r="M2793" i="10" a="1"/>
  <c r="N2660" i="10" a="1"/>
  <c r="L2644" i="10" a="1"/>
  <c r="L2626" i="10" a="1"/>
  <c r="M2673" i="10" a="1"/>
  <c r="M2797" i="10" a="1"/>
  <c r="N2670" i="10" a="1"/>
  <c r="N2596" i="10" a="1"/>
  <c r="M2557" i="10" a="1"/>
  <c r="N2664" i="10" a="1"/>
  <c r="N2673" i="10" a="1"/>
  <c r="L2664" i="10" a="1"/>
  <c r="L2800" i="10" a="1"/>
  <c r="N2643" i="10" a="1"/>
  <c r="L2645" i="10" a="1"/>
  <c r="N2666" i="10" a="1"/>
  <c r="L2627" i="10" a="1"/>
  <c r="M2674" i="10" a="1"/>
  <c r="M2597" i="10" a="1"/>
  <c r="N2671" i="10" a="1"/>
  <c r="N2796" i="10" a="1"/>
  <c r="M2558" i="10" a="1"/>
  <c r="N2665" i="10" a="1"/>
  <c r="N2674" i="10" a="1"/>
  <c r="L2665" i="10" a="1"/>
  <c r="L2600" i="10" a="1"/>
  <c r="N2661" i="10" a="1"/>
  <c r="L2797" i="10" a="1"/>
  <c r="M2746" i="10" a="1"/>
  <c r="N2628" i="10" a="1"/>
  <c r="N2640" i="10" a="1"/>
  <c r="M2663" i="10" a="1"/>
  <c r="L2628" i="10" a="1"/>
  <c r="N2642" i="10" a="1"/>
  <c r="N2625" i="10" a="1"/>
  <c r="L2588" i="10" a="1"/>
  <c r="L2669" i="10" a="1"/>
  <c r="M2625" i="10" a="1"/>
  <c r="L2539" i="10" a="1"/>
  <c r="L2539" i="10" l="1"/>
  <c r="M2625" i="10"/>
  <c r="L2669" i="10"/>
  <c r="L2588" i="10"/>
  <c r="N2625" i="10"/>
  <c r="N2642" i="10"/>
  <c r="L2628" i="10"/>
  <c r="M2663" i="10"/>
  <c r="N2640" i="10"/>
  <c r="N2628" i="10"/>
  <c r="M2746" i="10"/>
  <c r="L2797" i="10"/>
  <c r="N2661" i="10"/>
  <c r="L2600" i="10"/>
  <c r="L2665" i="10"/>
  <c r="N2674" i="10"/>
  <c r="N2665" i="10"/>
  <c r="M2558" i="10"/>
  <c r="N2796" i="10"/>
  <c r="N2671" i="10"/>
  <c r="M2597" i="10"/>
  <c r="M2674" i="10"/>
  <c r="L2627" i="10"/>
  <c r="N2666" i="10"/>
  <c r="L2645" i="10"/>
  <c r="N2643" i="10"/>
  <c r="L2800" i="10"/>
  <c r="L2664" i="10"/>
  <c r="N2673" i="10"/>
  <c r="N2664" i="10"/>
  <c r="M2557" i="10"/>
  <c r="N2596" i="10"/>
  <c r="N2670" i="10"/>
  <c r="M2797" i="10"/>
  <c r="M2673" i="10"/>
  <c r="L2626" i="10"/>
  <c r="L2644" i="10"/>
  <c r="N2660" i="10"/>
  <c r="M2793" i="10"/>
  <c r="L2538" i="10"/>
  <c r="N2589" i="10"/>
  <c r="M2660" i="10"/>
  <c r="L2595" i="10"/>
  <c r="M2593" i="10"/>
  <c r="N2590" i="10"/>
  <c r="N2800" i="10"/>
  <c r="L2661" i="10"/>
  <c r="M2630" i="10"/>
  <c r="L2642" i="10"/>
  <c r="N2588" i="10"/>
  <c r="N2649" i="10"/>
  <c r="M2659" i="10"/>
  <c r="L2668" i="10"/>
  <c r="N2795" i="10"/>
  <c r="M2796" i="10"/>
  <c r="N2593" i="10"/>
  <c r="M2800" i="10"/>
  <c r="M2556" i="10"/>
  <c r="L2643" i="10"/>
  <c r="N2555" i="10"/>
  <c r="M2629" i="10"/>
  <c r="M2596" i="10"/>
  <c r="N2793" i="10"/>
  <c r="M2600" i="10"/>
  <c r="L2625" i="10"/>
  <c r="N2600" i="10"/>
  <c r="L2660" i="10"/>
  <c r="L2641" i="10"/>
  <c r="N2595" i="10"/>
  <c r="M2627" i="10"/>
  <c r="L2640" i="10"/>
  <c r="M2598" i="10"/>
  <c r="M2677" i="10"/>
  <c r="M2649" i="10"/>
  <c r="L2677" i="10"/>
  <c r="L2795" i="10"/>
  <c r="L2537" i="10"/>
  <c r="N2755" i="10"/>
  <c r="N2648" i="10"/>
  <c r="L2667" i="10"/>
  <c r="N2797" i="10"/>
  <c r="L2659" i="10"/>
  <c r="M2539" i="10"/>
  <c r="M2628" i="10"/>
  <c r="N2647" i="10"/>
  <c r="L2666" i="10"/>
  <c r="L2649" i="10"/>
  <c r="M2555" i="10"/>
  <c r="N2597" i="10"/>
  <c r="M2626" i="10"/>
  <c r="M2538" i="10"/>
  <c r="M2798" i="10"/>
  <c r="M2676" i="10"/>
  <c r="L2648" i="10"/>
  <c r="M2648" i="10"/>
  <c r="M2755" i="10"/>
  <c r="L2676" i="10"/>
  <c r="L2663" i="10"/>
  <c r="M2537" i="10"/>
  <c r="N2598" i="10"/>
  <c r="M2675" i="10"/>
  <c r="L2555" i="10"/>
  <c r="L2647" i="10"/>
  <c r="M2647" i="10"/>
  <c r="L2674" i="10"/>
  <c r="L2675" i="10"/>
  <c r="N2663" i="10"/>
  <c r="N2558" i="10"/>
  <c r="L2670" i="10"/>
  <c r="M2644" i="10"/>
  <c r="N2557" i="10"/>
  <c r="L2589" i="10"/>
  <c r="M2595" i="10"/>
  <c r="N2798" i="10"/>
  <c r="L2755" i="10"/>
  <c r="L2673" i="10"/>
  <c r="M2661" i="10"/>
  <c r="M2643" i="10"/>
  <c r="M2590" i="10"/>
  <c r="M2668" i="10"/>
  <c r="N2539" i="10"/>
  <c r="L2794" i="10"/>
  <c r="L2672" i="10"/>
  <c r="M2672" i="10"/>
  <c r="M2794" i="10"/>
  <c r="N2626" i="10"/>
  <c r="M2594" i="10"/>
  <c r="N2746" i="10"/>
  <c r="N2594" i="10"/>
  <c r="M2589" i="10"/>
  <c r="M2667" i="10"/>
  <c r="N2538" i="10"/>
  <c r="L2594" i="10"/>
  <c r="N2669" i="10"/>
  <c r="L2590" i="10"/>
  <c r="L2798" i="10"/>
  <c r="M2671" i="10"/>
  <c r="M2642" i="10"/>
  <c r="L2558" i="10"/>
  <c r="N2630" i="10"/>
  <c r="M2588" i="10"/>
  <c r="M2666" i="10"/>
  <c r="N2537" i="10"/>
  <c r="N2677" i="10"/>
  <c r="L2793" i="10"/>
  <c r="N2659" i="10"/>
  <c r="L2671" i="10"/>
  <c r="N2627" i="10"/>
  <c r="N2546" i="10"/>
  <c r="M2665" i="10"/>
  <c r="M2664" i="10"/>
  <c r="N2641" i="10"/>
  <c r="M2641" i="10"/>
  <c r="L2557" i="10"/>
  <c r="N2629" i="10"/>
  <c r="N2676" i="10"/>
  <c r="L2593" i="10"/>
  <c r="N2672" i="10"/>
  <c r="M2645" i="10"/>
  <c r="N2794" i="10"/>
  <c r="L2629" i="10"/>
  <c r="M2670" i="10"/>
  <c r="M2546" i="10"/>
  <c r="L2556" i="10"/>
  <c r="L2546" i="10"/>
  <c r="L2597" i="10"/>
  <c r="N2668" i="10"/>
  <c r="N2675" i="10"/>
  <c r="N2645" i="10"/>
  <c r="M2795" i="10"/>
  <c r="N2556" i="10"/>
  <c r="L2630" i="10"/>
  <c r="L2598" i="10"/>
  <c r="L2596" i="10"/>
  <c r="M2669" i="10"/>
  <c r="M2640" i="10"/>
  <c r="L2796" i="10"/>
  <c r="L2746" i="10"/>
  <c r="N2667" i="10"/>
  <c r="N2644" i="10"/>
  <c r="I361" i="26"/>
  <c r="H221" i="26"/>
  <c r="H277" i="26"/>
  <c r="H417" i="26"/>
  <c r="I59" i="26"/>
  <c r="I249" i="26"/>
  <c r="I445" i="26"/>
  <c r="I193" i="26"/>
  <c r="G221" i="26"/>
  <c r="I305" i="26"/>
  <c r="I221" i="26"/>
  <c r="I277" i="26"/>
  <c r="H305" i="26"/>
  <c r="G361" i="26"/>
  <c r="G445" i="26"/>
  <c r="H193" i="26"/>
  <c r="G193" i="26"/>
  <c r="H59" i="26"/>
  <c r="G417" i="26"/>
  <c r="I551" i="26"/>
  <c r="G249" i="26"/>
  <c r="H361" i="26"/>
  <c r="H333" i="26"/>
  <c r="G551" i="26"/>
  <c r="H551" i="26"/>
  <c r="G333" i="26"/>
  <c r="H445" i="26"/>
  <c r="G305" i="26"/>
  <c r="H249" i="26"/>
  <c r="G277" i="26"/>
  <c r="G59" i="26"/>
  <c r="I417" i="26"/>
  <c r="I333" i="26"/>
  <c r="N2543" i="10" a="1"/>
  <c r="N2563" i="10" a="1"/>
  <c r="L2526" i="10" a="1"/>
  <c r="L2547" i="10" a="1"/>
  <c r="N2757" i="10" a="1"/>
  <c r="N2737" i="10" a="1"/>
  <c r="N2575" i="10" a="1"/>
  <c r="L2566" i="10" a="1"/>
  <c r="N2758" i="10" a="1"/>
  <c r="N2738" i="10" a="1"/>
  <c r="N2577" i="10" a="1"/>
  <c r="M2540" i="10" a="1"/>
  <c r="N2544" i="10" a="1"/>
  <c r="N2564" i="10" a="1"/>
  <c r="L2527" i="10" a="1"/>
  <c r="L2559" i="10" a="1"/>
  <c r="L2548" i="10" a="1"/>
  <c r="N2576" i="10" a="1"/>
  <c r="L2789" i="10" a="1"/>
  <c r="M2541" i="10" a="1"/>
  <c r="N2545" i="10" a="1"/>
  <c r="N2565" i="10" a="1"/>
  <c r="L2560" i="10" a="1"/>
  <c r="L2567" i="10" a="1"/>
  <c r="L2788" i="10" a="1"/>
  <c r="M2542" i="10" a="1"/>
  <c r="M2756" i="10" a="1"/>
  <c r="L2543" i="10" a="1"/>
  <c r="L2561" i="10" a="1"/>
  <c r="L2568" i="10" a="1"/>
  <c r="L2569" i="10" a="1"/>
  <c r="L2756" i="10" a="1"/>
  <c r="N2559" i="10" a="1"/>
  <c r="M2757" i="10" a="1"/>
  <c r="L2544" i="10" a="1"/>
  <c r="L2790" i="10" a="1"/>
  <c r="N2525" i="10" a="1"/>
  <c r="L2757" i="10" a="1"/>
  <c r="N2560" i="10" a="1"/>
  <c r="M2758" i="10" a="1"/>
  <c r="L2545" i="10" a="1"/>
  <c r="M2528" i="10" a="1"/>
  <c r="M2525" i="10" a="1"/>
  <c r="M2548" i="10" a="1"/>
  <c r="L2570" i="10" a="1"/>
  <c r="N2526" i="10" a="1"/>
  <c r="L2758" i="10" a="1"/>
  <c r="N2561" i="10" a="1"/>
  <c r="L2737" i="10" a="1"/>
  <c r="M2529" i="10" a="1"/>
  <c r="M2526" i="10" a="1"/>
  <c r="M2549" i="10" a="1"/>
  <c r="L2572" i="10" a="1"/>
  <c r="L2571" i="10" a="1"/>
  <c r="L2573" i="10" a="1"/>
  <c r="L2563" i="10" a="1"/>
  <c r="L2739" i="10" a="1"/>
  <c r="M2737" i="10" a="1"/>
  <c r="L2528" i="10" a="1"/>
  <c r="M2788" i="10" a="1"/>
  <c r="L2577" i="10" a="1"/>
  <c r="M2790" i="10" a="1"/>
  <c r="N2541" i="10" a="1"/>
  <c r="N2527" i="10" a="1"/>
  <c r="N2569" i="10" a="1"/>
  <c r="L2738" i="10" a="1"/>
  <c r="M2530" i="10" a="1"/>
  <c r="M2527" i="10" a="1"/>
  <c r="N2570" i="10" a="1"/>
  <c r="L2574" i="10" a="1"/>
  <c r="L2576" i="10" a="1"/>
  <c r="L2541" i="10" a="1"/>
  <c r="L2542" i="10" a="1"/>
  <c r="N2540" i="10" a="1"/>
  <c r="M2547" i="10" a="1"/>
  <c r="N2528" i="10" a="1"/>
  <c r="L2575" i="10" a="1"/>
  <c r="L2529" i="10" a="1"/>
  <c r="M2739" i="10" a="1"/>
  <c r="M2544" i="10" a="1"/>
  <c r="M2563" i="10" a="1"/>
  <c r="N2529" i="10" a="1"/>
  <c r="L2564" i="10" a="1"/>
  <c r="N2571" i="10" a="1"/>
  <c r="N2788" i="10" a="1"/>
  <c r="L2540" i="10" a="1"/>
  <c r="M2738" i="10" a="1"/>
  <c r="N2789" i="10" a="1"/>
  <c r="L2530" i="10" a="1"/>
  <c r="N2739" i="10" a="1"/>
  <c r="M2564" i="10" a="1"/>
  <c r="N2530" i="10" a="1"/>
  <c r="L2565" i="10" a="1"/>
  <c r="M2789" i="10" a="1"/>
  <c r="M2575" i="10" a="1"/>
  <c r="M2566" i="10" a="1"/>
  <c r="M2565" i="10" a="1"/>
  <c r="M2572" i="10" a="1"/>
  <c r="N2790" i="10" a="1"/>
  <c r="N2566" i="10" a="1"/>
  <c r="N2572" i="10" a="1"/>
  <c r="M2573" i="10" a="1"/>
  <c r="M2543" i="10" a="1"/>
  <c r="M2569" i="10" a="1"/>
  <c r="N2567" i="10" a="1"/>
  <c r="N2573" i="10" a="1"/>
  <c r="M2574" i="10" a="1"/>
  <c r="M2559" i="10" a="1"/>
  <c r="N2547" i="10" a="1"/>
  <c r="M2576" i="10" a="1"/>
  <c r="M2570" i="10" a="1"/>
  <c r="N2568" i="10" a="1"/>
  <c r="N2574" i="10" a="1"/>
  <c r="M2560" i="10" a="1"/>
  <c r="N2548" i="10" a="1"/>
  <c r="M2577" i="10" a="1"/>
  <c r="M2545" i="10" a="1"/>
  <c r="M2567" i="10" a="1"/>
  <c r="N2542" i="10" a="1"/>
  <c r="M2571" i="10" a="1"/>
  <c r="L2525" i="10" a="1"/>
  <c r="M2561" i="10" a="1"/>
  <c r="N2549" i="10" a="1"/>
  <c r="N2756" i="10" a="1"/>
  <c r="M2568" i="10" a="1"/>
  <c r="L2549" i="10" a="1"/>
  <c r="L2549" i="10" l="1"/>
  <c r="M2568" i="10"/>
  <c r="N2756" i="10"/>
  <c r="N2549" i="10"/>
  <c r="M2561" i="10"/>
  <c r="L2525" i="10"/>
  <c r="M2571" i="10"/>
  <c r="N2542" i="10"/>
  <c r="M2567" i="10"/>
  <c r="M2545" i="10"/>
  <c r="M2577" i="10"/>
  <c r="N2548" i="10"/>
  <c r="M2560" i="10"/>
  <c r="N2574" i="10"/>
  <c r="N2568" i="10"/>
  <c r="M2570" i="10"/>
  <c r="M2576" i="10"/>
  <c r="N2547" i="10"/>
  <c r="M2559" i="10"/>
  <c r="M2574" i="10"/>
  <c r="N2573" i="10"/>
  <c r="N2567" i="10"/>
  <c r="M2569" i="10"/>
  <c r="M2543" i="10"/>
  <c r="M2573" i="10"/>
  <c r="N2572" i="10"/>
  <c r="N2566" i="10"/>
  <c r="N2790" i="10"/>
  <c r="M2572" i="10"/>
  <c r="M2565" i="10"/>
  <c r="M2566" i="10"/>
  <c r="M2575" i="10"/>
  <c r="M2789" i="10"/>
  <c r="L2565" i="10"/>
  <c r="N2530" i="10"/>
  <c r="M2564" i="10"/>
  <c r="N2739" i="10"/>
  <c r="L2530" i="10"/>
  <c r="N2789" i="10"/>
  <c r="M2738" i="10"/>
  <c r="L2540" i="10"/>
  <c r="N2788" i="10"/>
  <c r="N2571" i="10"/>
  <c r="L2564" i="10"/>
  <c r="N2529" i="10"/>
  <c r="M2563" i="10"/>
  <c r="M2544" i="10"/>
  <c r="M2739" i="10"/>
  <c r="L2529" i="10"/>
  <c r="L2575" i="10"/>
  <c r="N2528" i="10"/>
  <c r="M2547" i="10"/>
  <c r="N2540" i="10"/>
  <c r="L2542" i="10"/>
  <c r="L2541" i="10"/>
  <c r="L2576" i="10"/>
  <c r="L2574" i="10"/>
  <c r="N2570" i="10"/>
  <c r="M2527" i="10"/>
  <c r="M2530" i="10"/>
  <c r="L2738" i="10"/>
  <c r="N2569" i="10"/>
  <c r="N2527" i="10"/>
  <c r="N2541" i="10"/>
  <c r="M2790" i="10"/>
  <c r="L2577" i="10"/>
  <c r="M2788" i="10"/>
  <c r="L2528" i="10"/>
  <c r="M2737" i="10"/>
  <c r="L2739" i="10"/>
  <c r="L2563" i="10"/>
  <c r="L2573" i="10"/>
  <c r="L2571" i="10"/>
  <c r="L2572" i="10"/>
  <c r="M2549" i="10"/>
  <c r="M2526" i="10"/>
  <c r="M2529" i="10"/>
  <c r="L2737" i="10"/>
  <c r="N2561" i="10"/>
  <c r="L2758" i="10"/>
  <c r="N2526" i="10"/>
  <c r="L2570" i="10"/>
  <c r="M2548" i="10"/>
  <c r="M2525" i="10"/>
  <c r="M2528" i="10"/>
  <c r="L2545" i="10"/>
  <c r="M2758" i="10"/>
  <c r="N2560" i="10"/>
  <c r="L2757" i="10"/>
  <c r="N2525" i="10"/>
  <c r="L2790" i="10"/>
  <c r="L2544" i="10"/>
  <c r="M2757" i="10"/>
  <c r="N2559" i="10"/>
  <c r="L2756" i="10"/>
  <c r="L2569" i="10"/>
  <c r="L2568" i="10"/>
  <c r="L2561" i="10"/>
  <c r="L2543" i="10"/>
  <c r="M2756" i="10"/>
  <c r="M2542" i="10"/>
  <c r="L2788" i="10"/>
  <c r="L2567" i="10"/>
  <c r="L2560" i="10"/>
  <c r="N2565" i="10"/>
  <c r="N2545" i="10"/>
  <c r="M2541" i="10"/>
  <c r="L2789" i="10"/>
  <c r="N2576" i="10"/>
  <c r="L2548" i="10"/>
  <c r="L2559" i="10"/>
  <c r="L2527" i="10"/>
  <c r="N2564" i="10"/>
  <c r="N2544" i="10"/>
  <c r="M2540" i="10"/>
  <c r="N2577" i="10"/>
  <c r="N2738" i="10"/>
  <c r="N2758" i="10"/>
  <c r="L2566" i="10"/>
  <c r="N2575" i="10"/>
  <c r="N2737" i="10"/>
  <c r="N2757" i="10"/>
  <c r="L2547" i="10"/>
  <c r="L2526" i="10"/>
  <c r="N2563" i="10"/>
  <c r="N2543" i="10"/>
  <c r="M2759" i="10" a="1"/>
  <c r="M2742" i="10" a="1"/>
  <c r="L2776" i="10" a="1"/>
  <c r="L2777" i="10" a="1"/>
  <c r="N2760" i="10" a="1"/>
  <c r="L2747" i="10" a="1"/>
  <c r="M2774" i="10" a="1"/>
  <c r="M2749" i="10" a="1"/>
  <c r="N2759" i="10" a="1"/>
  <c r="L2748" i="10" a="1"/>
  <c r="M2761" i="10" a="1"/>
  <c r="M2764" i="10" a="1"/>
  <c r="N2761" i="10" a="1"/>
  <c r="L2749" i="10" a="1"/>
  <c r="M2769" i="10" a="1"/>
  <c r="N2741" i="10" a="1"/>
  <c r="M2765" i="10" a="1"/>
  <c r="N2770" i="10" a="1"/>
  <c r="N2763" i="10" a="1"/>
  <c r="M2770" i="10" a="1"/>
  <c r="N2742" i="10" a="1"/>
  <c r="L2728" i="10" a="1"/>
  <c r="M2725" i="10" a="1"/>
  <c r="N2764" i="10" a="1"/>
  <c r="M2771" i="10" a="1"/>
  <c r="L2772" i="10" a="1"/>
  <c r="L2729" i="10" a="1"/>
  <c r="L2743" i="10" a="1"/>
  <c r="N2765" i="10" a="1"/>
  <c r="M2766" i="10" a="1"/>
  <c r="L2773" i="10" a="1"/>
  <c r="L2730" i="10" a="1"/>
  <c r="N2743" i="10" a="1"/>
  <c r="M2767" i="10" a="1"/>
  <c r="L2774" i="10" a="1"/>
  <c r="L2763" i="10" a="1"/>
  <c r="M2726" i="10" a="1"/>
  <c r="N2744" i="10" a="1"/>
  <c r="M2768" i="10" a="1"/>
  <c r="M2743" i="10" a="1"/>
  <c r="L2764" i="10" a="1"/>
  <c r="M2727" i="10" a="1"/>
  <c r="L2766" i="10" a="1"/>
  <c r="N2745" i="10" a="1"/>
  <c r="N2772" i="10" a="1"/>
  <c r="M2744" i="10" a="1"/>
  <c r="L2765" i="10" a="1"/>
  <c r="M2728" i="10" a="1"/>
  <c r="N2773" i="10" a="1"/>
  <c r="M2745" i="10" a="1"/>
  <c r="N2728" i="10" a="1"/>
  <c r="N2729" i="10" a="1"/>
  <c r="M2730" i="10" a="1"/>
  <c r="M2775" i="10" a="1"/>
  <c r="M2740" i="10" a="1"/>
  <c r="L2767" i="10" a="1"/>
  <c r="M2729" i="10" a="1"/>
  <c r="N2730" i="10" a="1"/>
  <c r="N2726" i="10" a="1"/>
  <c r="L2725" i="10" a="1"/>
  <c r="L2768" i="10" a="1"/>
  <c r="N2725" i="10" a="1"/>
  <c r="N2727" i="10" a="1"/>
  <c r="L2745" i="10" a="1"/>
  <c r="L2726" i="10" a="1"/>
  <c r="N2774" i="10" a="1"/>
  <c r="N2747" i="10" a="1"/>
  <c r="L2759" i="10" a="1"/>
  <c r="M2776" i="10" a="1"/>
  <c r="L2727" i="10" a="1"/>
  <c r="N2766" i="10" a="1"/>
  <c r="N2748" i="10" a="1"/>
  <c r="L2760" i="10" a="1"/>
  <c r="N2771" i="10" a="1"/>
  <c r="L2769" i="10" a="1"/>
  <c r="N2767" i="10" a="1"/>
  <c r="N2749" i="10" a="1"/>
  <c r="L2761" i="10" a="1"/>
  <c r="N2775" i="10" a="1"/>
  <c r="L2770" i="10" a="1"/>
  <c r="N2768" i="10" a="1"/>
  <c r="L2740" i="10" a="1"/>
  <c r="L2744" i="10" a="1"/>
  <c r="N2776" i="10" a="1"/>
  <c r="L2771" i="10" a="1"/>
  <c r="M2772" i="10" a="1"/>
  <c r="L2741" i="10" a="1"/>
  <c r="M2777" i="10" a="1"/>
  <c r="M2747" i="10" a="1"/>
  <c r="M2741" i="10" a="1"/>
  <c r="N2777" i="10" a="1"/>
  <c r="M2773" i="10" a="1"/>
  <c r="L2742" i="10" a="1"/>
  <c r="L2775" i="10" a="1"/>
  <c r="M2748" i="10" a="1"/>
  <c r="M2760" i="10" a="1"/>
  <c r="M2763" i="10" a="1"/>
  <c r="N2740" i="10" a="1"/>
  <c r="N2769" i="10" a="1"/>
  <c r="N2769" i="10" l="1"/>
  <c r="N2740" i="10"/>
  <c r="M2763" i="10"/>
  <c r="M2760" i="10"/>
  <c r="M2748" i="10"/>
  <c r="L2775" i="10"/>
  <c r="L2742" i="10"/>
  <c r="M2773" i="10"/>
  <c r="N2777" i="10"/>
  <c r="M2741" i="10"/>
  <c r="M2747" i="10"/>
  <c r="M2777" i="10"/>
  <c r="L2741" i="10"/>
  <c r="M2772" i="10"/>
  <c r="L2771" i="10"/>
  <c r="N2776" i="10"/>
  <c r="L2744" i="10"/>
  <c r="L2740" i="10"/>
  <c r="N2768" i="10"/>
  <c r="L2770" i="10"/>
  <c r="N2775" i="10"/>
  <c r="L2761" i="10"/>
  <c r="N2749" i="10"/>
  <c r="N2767" i="10"/>
  <c r="L2769" i="10"/>
  <c r="N2771" i="10"/>
  <c r="L2760" i="10"/>
  <c r="N2748" i="10"/>
  <c r="N2766" i="10"/>
  <c r="L2727" i="10"/>
  <c r="M2776" i="10"/>
  <c r="L2759" i="10"/>
  <c r="N2747" i="10"/>
  <c r="N2774" i="10"/>
  <c r="L2726" i="10"/>
  <c r="L2745" i="10"/>
  <c r="N2727" i="10"/>
  <c r="N2725" i="10"/>
  <c r="L2768" i="10"/>
  <c r="L2725" i="10"/>
  <c r="N2726" i="10"/>
  <c r="N2730" i="10"/>
  <c r="M2729" i="10"/>
  <c r="L2767" i="10"/>
  <c r="M2740" i="10"/>
  <c r="M2775" i="10"/>
  <c r="M2730" i="10"/>
  <c r="N2729" i="10"/>
  <c r="N2728" i="10"/>
  <c r="M2745" i="10"/>
  <c r="N2773" i="10"/>
  <c r="M2728" i="10"/>
  <c r="L2765" i="10"/>
  <c r="M2744" i="10"/>
  <c r="N2772" i="10"/>
  <c r="N2745" i="10"/>
  <c r="L2766" i="10"/>
  <c r="M2727" i="10"/>
  <c r="L2764" i="10"/>
  <c r="M2743" i="10"/>
  <c r="M2768" i="10"/>
  <c r="N2744" i="10"/>
  <c r="M2726" i="10"/>
  <c r="L2763" i="10"/>
  <c r="L2774" i="10"/>
  <c r="M2767" i="10"/>
  <c r="N2743" i="10"/>
  <c r="L2730" i="10"/>
  <c r="L2773" i="10"/>
  <c r="M2766" i="10"/>
  <c r="N2765" i="10"/>
  <c r="L2743" i="10"/>
  <c r="L2729" i="10"/>
  <c r="L2772" i="10"/>
  <c r="M2771" i="10"/>
  <c r="N2764" i="10"/>
  <c r="M2725" i="10"/>
  <c r="L2728" i="10"/>
  <c r="N2742" i="10"/>
  <c r="M2770" i="10"/>
  <c r="N2763" i="10"/>
  <c r="N2770" i="10"/>
  <c r="M2765" i="10"/>
  <c r="N2741" i="10"/>
  <c r="M2769" i="10"/>
  <c r="L2749" i="10"/>
  <c r="N2761" i="10"/>
  <c r="M2764" i="10"/>
  <c r="M2761" i="10"/>
  <c r="L2748" i="10"/>
  <c r="N2759" i="10"/>
  <c r="M2749" i="10"/>
  <c r="M2774" i="10"/>
  <c r="L2747" i="10"/>
  <c r="N2760" i="10"/>
  <c r="L2777" i="10"/>
  <c r="L2776" i="10"/>
  <c r="M2742" i="10"/>
  <c r="M2759"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<sst xmlns="http://schemas.openxmlformats.org/spreadsheetml/2006/main" count="6589" uniqueCount="995">
  <si>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</si>
  <si>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</si>
  <si>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</si>
  <si>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</si>
  <si>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</si>
  <si>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</si>
  <si>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</si>
  <si>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</si>
  <si>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</si>
  <si>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</si>
  <si>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</si>
  <si>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</si>
  <si>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</si>
  <si>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</si>
  <si>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</si>
  <si>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</si>
  <si>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</si>
  <si>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</si>
  <si>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</si>
  <si>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</si>
  <si>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</si>
  <si>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</si>
  <si>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</si>
  <si>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</si>
  <si>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</si>
  <si>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</si>
  <si>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</si>
  <si>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</si>
  <si>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</si>
  <si>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</si>
  <si>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</si>
  <si>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</si>
  <si>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</si>
  <si>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</si>
  <si>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</si>
  <si>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</si>
  <si>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</si>
  <si>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</si>
  <si>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</si>
  <si>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</si>
  <si>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</si>
  <si>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</si>
  <si>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</si>
  <si>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</si>
  <si>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</si>
  <si>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</si>
  <si>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</si>
  <si>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</si>
  <si>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</si>
  <si>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</si>
  <si>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</si>
  <si>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</si>
  <si>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</si>
  <si>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</si>
  <si>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</si>
  <si>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</si>
  <si>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</si>
  <si>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</si>
  <si>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</si>
  <si>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</si>
  <si>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</si>
  <si>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</si>
  <si>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</si>
  <si>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</si>
  <si>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</si>
  <si>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</si>
  <si>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</si>
  <si>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</si>
  <si>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</si>
  <si>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</si>
  <si>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</si>
  <si>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</si>
  <si>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</si>
  <si>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</si>
  <si>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</si>
  <si>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</si>
  <si>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</si>
  <si>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</si>
  <si>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</si>
  <si>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</si>
  <si>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</si>
  <si>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</si>
  <si>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</si>
  <si>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Updated injury reporting alpha and beta parameters and added country level information, updated scenario definition in default parameters. Added sources for African cities</t>
  </si>
  <si>
    <t>v18.1</t>
  </si>
  <si>
    <t>added information about reasons for global input parameters and default parameters</t>
  </si>
  <si>
    <t>v19.0</t>
  </si>
  <si>
    <t>Added safety in number threshold</t>
  </si>
  <si>
    <t>v20.0</t>
  </si>
  <si>
    <t>Updated walk to bus and walk to rail values, distributions still need adding though</t>
  </si>
  <si>
    <t>v21.0</t>
  </si>
  <si>
    <t xml:space="preserve">Set sin_threshold to 0, updated individual sin_exponents, updated fleet_to_motorcycle_ratio for all cities </t>
  </si>
  <si>
    <t>v22.0</t>
  </si>
  <si>
    <t>Updated MMET values for walking and cycling</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</si>
  <si>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</si>
  <si>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</si>
  <si>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</si>
  <si>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</si>
  <si>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</si>
  <si>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</si>
  <si>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v25.0</t>
  </si>
  <si>
    <t>Added distributions for fleet_to_motorcycle_ratio, mmet values and the distance scalars</t>
  </si>
  <si>
    <t>v26.0</t>
  </si>
  <si>
    <t>Added distributions for the safety in number coefficients</t>
  </si>
  <si>
    <t>v27.0</t>
  </si>
  <si>
    <t>remove sin_threshold parameter</t>
  </si>
  <si>
    <t>v28.0</t>
  </si>
  <si>
    <t>added detail "sample" to background_pa_confidence and PM and CO2_emission_confidence parameters (for clarification that only used in VoI script), added male and female age ranges and proportion of males for bus_drivers, trucks and commercial motorcycle trips</t>
  </si>
  <si>
    <t>v29.0</t>
  </si>
  <si>
    <t>added minimum_pt_time parameter and updated the truck driver, bus driver and commercial motorcycle demographics for Bogota, Cali and Medellin, added , Update the pm_conc_base for Bogota from the 2019 dataset (based on what AA did), updated dropbox links to OneDrive links where possible</t>
  </si>
  <si>
    <t>v30.0</t>
  </si>
  <si>
    <t>updated truck_driver, bus_driver and commercial_mbike demographics</t>
  </si>
  <si>
    <t>v30.1</t>
  </si>
  <si>
    <t>Fix a small bug for Medellin re commercial mbike agerange (replace 18-65 with 18, 65)</t>
  </si>
  <si>
    <t>AA</t>
  </si>
  <si>
    <t>v31.0</t>
  </si>
  <si>
    <t>updated the MMET walking parameter</t>
  </si>
  <si>
    <t>v32.0</t>
  </si>
  <si>
    <t>turned day_to_week_scalar from a global into a local parameter</t>
  </si>
  <si>
    <t>v32.1</t>
  </si>
  <si>
    <r>
      <t xml:space="preserve">Set all default values to Bogota values as discussed with James, </t>
    </r>
    <r>
      <rPr>
        <b/>
        <sz val="11"/>
        <color theme="1"/>
        <rFont val="Calibri"/>
        <family val="2"/>
        <scheme val="minor"/>
      </rPr>
      <t>only partially completed</t>
    </r>
  </si>
  <si>
    <t>(v33.0)</t>
  </si>
  <si>
    <r>
      <t xml:space="preserve">Added moderate_pa_contribution parameter as a global parameter, </t>
    </r>
    <r>
      <rPr>
        <b/>
        <sz val="11"/>
        <color theme="1"/>
        <rFont val="Calibri"/>
        <family val="2"/>
        <scheme val="minor"/>
      </rPr>
      <t>DOES NOT CONTAIN CHANGES MADE IN V32.1</t>
    </r>
  </si>
  <si>
    <t>DGS</t>
  </si>
  <si>
    <t>v34.0</t>
  </si>
  <si>
    <t>combined v32.1 with changes made in v33.0</t>
  </si>
  <si>
    <t>v35.0</t>
  </si>
  <si>
    <t>Added additional MET parameters and changed walking and cycling MMETs to METs</t>
  </si>
  <si>
    <t>v35.1</t>
  </si>
  <si>
    <t>Updated default values to Bogota values (complete), made some changes to Grouped_Sources and how references are duplicated across different cities</t>
  </si>
  <si>
    <t>v36.0</t>
  </si>
  <si>
    <t>Updated truck, bus and commercial motorcycle demographic information</t>
  </si>
  <si>
    <t>v36.1</t>
  </si>
  <si>
    <t>Minor updated to parameter descriptions</t>
  </si>
  <si>
    <t>v37.0</t>
  </si>
  <si>
    <t>Upated the retirement ages of bus, truck and commercial motorcycle drivers for Bogota</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</si>
  <si>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</si>
  <si>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</si>
  <si>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</si>
  <si>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</si>
  <si>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</si>
  <si>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</si>
  <si>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</si>
  <si>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</si>
  <si>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</si>
  <si>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</si>
  <si>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</si>
  <si>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</si>
  <si>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</si>
  <si>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</si>
  <si>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</si>
  <si>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</si>
  <si>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</si>
  <si>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</si>
  <si>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</si>
  <si>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</si>
  <si>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</si>
  <si>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</si>
  <si>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</si>
  <si>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</si>
  <si>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</si>
  <si>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</si>
  <si>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</si>
  <si>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</si>
  <si>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</si>
  <si>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</si>
  <si>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</si>
  <si>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</si>
  <si>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</si>
  <si>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</si>
  <si>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</si>
  <si>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</si>
  <si>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</si>
  <si>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</si>
  <si>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</si>
  <si>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</si>
  <si>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</si>
  <si>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</si>
  <si>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</si>
  <si>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</si>
  <si>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</si>
  <si>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</si>
  <si>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</si>
  <si>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</si>
  <si>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</si>
  <si>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</si>
  <si>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</si>
  <si>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</si>
  <si>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</si>
  <si>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</si>
  <si>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</si>
  <si>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</si>
  <si>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</si>
  <si>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</si>
  <si>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</si>
  <si>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</si>
  <si>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</si>
  <si>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</si>
  <si>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</si>
  <si>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</si>
  <si>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</si>
  <si>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</si>
  <si>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</si>
  <si>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sample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</si>
  <si>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</si>
  <si>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</si>
  <si>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</si>
  <si>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</si>
  <si>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</si>
  <si>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</si>
  <si>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</si>
  <si>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</si>
  <si>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</si>
  <si>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</si>
  <si>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</si>
  <si>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</si>
  <si>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country</t>
  </si>
  <si>
    <t>Ghana</t>
  </si>
  <si>
    <t>Brazil</t>
  </si>
  <si>
    <t>India</t>
  </si>
  <si>
    <t>Colombia</t>
  </si>
  <si>
    <t>Mexico</t>
  </si>
  <si>
    <t>Argentina</t>
  </si>
  <si>
    <t>South_Africa</t>
  </si>
  <si>
    <t>Uruquay</t>
  </si>
  <si>
    <t>Kenya</t>
  </si>
  <si>
    <t>Mauritius</t>
  </si>
  <si>
    <t>continent</t>
  </si>
  <si>
    <t>Africa</t>
  </si>
  <si>
    <t>Latin_America</t>
  </si>
  <si>
    <t>Asia</t>
  </si>
  <si>
    <t>bus_driver_prop_male</t>
  </si>
  <si>
    <t>bus_driver_male_agerange</t>
  </si>
  <si>
    <t>18, 60</t>
  </si>
  <si>
    <t>21, 65</t>
  </si>
  <si>
    <t>20, 60</t>
  </si>
  <si>
    <t>19, 62</t>
  </si>
  <si>
    <t>20, 65</t>
  </si>
  <si>
    <t>21,65</t>
  </si>
  <si>
    <t>19, 65</t>
  </si>
  <si>
    <t>23, 60</t>
  </si>
  <si>
    <t>25, 65</t>
  </si>
  <si>
    <t>bus_driver_female_agerange</t>
  </si>
  <si>
    <t>21, 61</t>
  </si>
  <si>
    <t>19, 57</t>
  </si>
  <si>
    <t>21, 60</t>
  </si>
  <si>
    <t>truck_driver_prop_male</t>
  </si>
  <si>
    <t>truck_driver_male_agerange</t>
  </si>
  <si>
    <t>18, 62</t>
  </si>
  <si>
    <t>18, 65</t>
  </si>
  <si>
    <t>24, 69</t>
  </si>
  <si>
    <t>24, 70</t>
  </si>
  <si>
    <t>truck_driver_female_agerange</t>
  </si>
  <si>
    <t>18, 57</t>
  </si>
  <si>
    <t>commerical_mbike_prop_male</t>
  </si>
  <si>
    <t>commerical_mbike_male_agerange</t>
  </si>
  <si>
    <t>16, 60</t>
  </si>
  <si>
    <t>15, 65</t>
  </si>
  <si>
    <t>16, 65</t>
  </si>
  <si>
    <t>17, 60</t>
  </si>
  <si>
    <t>16, 69</t>
  </si>
  <si>
    <t>commerical_mbike_female_agerange</t>
  </si>
  <si>
    <t>18, 61</t>
  </si>
  <si>
    <t>day_to_week_scalar</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</si>
  <si>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</si>
  <si>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</si>
  <si>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</si>
  <si>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</si>
  <si>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</si>
  <si>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</si>
  <si>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</si>
  <si>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</si>
  <si>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</si>
  <si>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</si>
  <si>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</si>
  <si>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</si>
  <si>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</si>
  <si>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</si>
  <si>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</si>
  <si>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</si>
  <si>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OneDrive Ali Abbas - ITHIM Global\Methods and Processes\Input Parameters\VehicleSpeeds</t>
  </si>
  <si>
    <t>air pollution and CO2 write-up_only table_V4.docx (dropbox.com)</t>
  </si>
  <si>
    <t>EDGAR and various other sources, detailed in document</t>
  </si>
  <si>
    <t>InjuryReportingRate_WriteUp_vxx.docx on OneDrive Ali Abbas - ITHIM Global\Methods and Processes\Input Parameters\InjuryReportingRate</t>
  </si>
  <si>
    <t>assumes no bias in the disease data, distribution values need updating</t>
  </si>
  <si>
    <t>…Dropbox\ITHIM Global\Methods and Processes\Air Pollution\Emissions and air pollution calculations - Rahul &amp; Haneen\Databases used\database_source_apport_studies_v2_0_26_9_2015.xls</t>
  </si>
  <si>
    <t>assumes no bias in PA data (could be improved by looking at PA surveys) - distribution parameters need updating</t>
  </si>
  <si>
    <t xml:space="preserve"> on OneDrive Ali Abbas - ITHIM Global\Methods and Processes\Input Parameters\Walk_to_PT</t>
  </si>
  <si>
    <t xml:space="preserve"> on OneDrive Ali Abbas - ITHIM Global\Methods and Processes\Input Parameters\NewMotorcycleTrips</t>
  </si>
  <si>
    <t xml:space="preserve"> on OneDrive Ali Abbas - ITHIM Global\Methods and Processes\Input Parameters\MotorcycleFleetRatio</t>
  </si>
  <si>
    <t>usually set to T</t>
  </si>
  <si>
    <t>BusPassengerRatios_WriteUp_v.xx.docx on  on OneDrive Ali Abbas - ITHIM Global\Methods and Processes\Input Parameters\BusPassengerRatio</t>
  </si>
  <si>
    <t>TruckCarRatio_WriteUp_v.xx.docx on  on OneDrive Ali Abbas - ITHIM Global\Methods and Processes\Input Parameters\TruckCarRatio</t>
  </si>
  <si>
    <t xml:space="preserve"> on OneDrive Ali Abbas - ITHIM Global\Methods and Processes\Input Parameters\DistanceScalars</t>
  </si>
  <si>
    <t>EDGAR but proper documentation still missing</t>
  </si>
  <si>
    <t>Currently copy of PM emission confidence</t>
  </si>
  <si>
    <t>CarOccupancyRatio_vxx.docx on on OneDrive Ali Abbas - ITHIM Global\Methods and Processes\Input Parameters\CarOccupancyRate</t>
  </si>
  <si>
    <t>on OneDrive Ali Abbas - ITHIM Global\Methods and Processes\Input Parameters\GhostTrip_demographics</t>
  </si>
  <si>
    <t>Assumption that travel in travel survey represents a typical day within a week</t>
  </si>
  <si>
    <t>global</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</si>
  <si>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</si>
  <si>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</si>
  <si>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</si>
  <si>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</si>
  <si>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</si>
  <si>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</si>
  <si>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</si>
  <si>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</si>
  <si>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</si>
  <si>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</si>
  <si>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</si>
  <si>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</si>
  <si>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</si>
  <si>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</si>
  <si>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</si>
  <si>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</si>
  <si>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</si>
  <si>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</si>
  <si>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</si>
  <si>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</si>
  <si>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</si>
  <si>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</si>
  <si>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</si>
  <si>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</si>
  <si>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</si>
  <si>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minimum_pt_time</t>
  </si>
  <si>
    <t>moderate_pa_contribution</t>
  </si>
  <si>
    <t>Compendium of physical activity 16060 https://sites.google.com/site/compendiumofphysicalactivities/Activity-Categories/transportation?authuser=0</t>
  </si>
  <si>
    <t>Compendium of physical activity 16015-15016 https://sites.google.com/site/compendiumofphysicalactivities/Activity-Categories/transportation?authuser=1</t>
  </si>
  <si>
    <t>Compendium of physical activity 16010 https://sites.google.com/site/compendiumofphysicalactivities/Activity-Categories/transportation?authuser=2</t>
  </si>
  <si>
    <t>Compendium of physical activity 16030 https://sites.google.com/site/compendiumofphysicalactivities/Activity-Categories/transportation?authuser=3</t>
  </si>
  <si>
    <t>Compendium of physical activity 05080 https://sites.google.com/site/compendiumofphysicalactivities/Activity-Categories/home-activity?authuser=0</t>
  </si>
  <si>
    <t>ITHIM Global\Methods and Processes\Input Parameters\SafetyInNumbers</t>
  </si>
  <si>
    <t>set to true as this mode is not given in travel survey</t>
  </si>
  <si>
    <t>pa_dose_response_quantile</t>
  </si>
  <si>
    <t>Whether or not to sample from DR curves, set for first city and then repeated for all other cities</t>
  </si>
  <si>
    <t>set to true as want to sample from DR curves in VoI analysis</t>
  </si>
  <si>
    <t>ap_dose_response_quantile</t>
  </si>
  <si>
    <t>age_range</t>
  </si>
  <si>
    <t>there are no dose-response curves for younger age groups</t>
  </si>
  <si>
    <t>to include working population</t>
  </si>
  <si>
    <t>seemed like a sensible assumption</t>
  </si>
  <si>
    <t>no default values</t>
  </si>
  <si>
    <t>output</t>
  </si>
  <si>
    <t>Classification of age ranges for reporting of results</t>
  </si>
  <si>
    <t>Note that any values given in the all_city_parameter_inputs or all_global_parameter_inputs tabs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</si>
  <si>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</si>
  <si>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</si>
  <si>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</si>
  <si>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</si>
  <si>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</si>
  <si>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</si>
  <si>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</si>
  <si>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</si>
  <si>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</si>
  <si>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</si>
  <si>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</si>
  <si>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</si>
  <si>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 xml:space="preserve">https://www.who.int/publications/m/item/who-air-quality-database-2022 </t>
  </si>
  <si>
    <t>WHO Air Quality Database, Update 2022</t>
  </si>
  <si>
    <t>Used Bogota values</t>
  </si>
  <si>
    <t>PM_TRANS_SHARE</t>
  </si>
  <si>
    <t>proportion of background PM2.5 attributable to transport</t>
  </si>
  <si>
    <t>Scalar / beta distribution</t>
  </si>
  <si>
    <t>City specific</t>
  </si>
  <si>
    <r>
      <t xml:space="preserve">HEYDARI, S., TAINIO, M., WOODCOCK, J. &amp; DE NAZELLE, A. 2020. Estimating traffic contribution to particulate matter concentration in urban areas using a multilevel Bayesian meta-regression approach. </t>
    </r>
    <r>
      <rPr>
        <i/>
        <sz val="11"/>
        <color theme="1"/>
        <rFont val="Calibri"/>
        <family val="2"/>
        <scheme val="minor"/>
      </rPr>
      <t>Environment international,</t>
    </r>
    <r>
      <rPr>
        <sz val="11"/>
        <color theme="1"/>
        <rFont val="Calibri"/>
        <family val="2"/>
        <scheme val="minor"/>
      </rPr>
      <t xml:space="preserve"> 141</t>
    </r>
    <r>
      <rPr>
        <b/>
        <sz val="11"/>
        <color theme="1"/>
        <rFont val="Calibri"/>
        <family val="2"/>
        <scheme val="minor"/>
      </rPr>
      <t>,</t>
    </r>
    <r>
      <rPr>
        <sz val="11"/>
        <color theme="1"/>
        <rFont val="Calibri"/>
        <family val="2"/>
        <scheme val="minor"/>
      </rPr>
      <t xml:space="preserve"> 105800.</t>
    </r>
  </si>
  <si>
    <t>Deduced values</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</si>
  <si>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</si>
  <si>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</si>
  <si>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</si>
  <si>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set to 1 for constant mode</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</si>
  <si>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</si>
  <si>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</si>
  <si>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</si>
  <si>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</si>
  <si>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https://edgar.jrc.ec.europa.eu/, obtained values based on private correspondence</t>
  </si>
  <si>
    <t>EDGAR, 2018</t>
  </si>
  <si>
    <t>PM_emission_inventories car</t>
  </si>
  <si>
    <t>PM_emission_inventory car</t>
  </si>
  <si>
    <t>PM_emission_inventories bus_driver</t>
  </si>
  <si>
    <t>PM_emission_inventory bus driver</t>
  </si>
  <si>
    <t>PM_emission_inventories truck</t>
  </si>
  <si>
    <t>PM_emission_inventory truck</t>
  </si>
  <si>
    <t>PM_emission_inventories van</t>
  </si>
  <si>
    <t>PM_emission_inventory van</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</si>
  <si>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</si>
  <si>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</si>
  <si>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</si>
  <si>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</si>
  <si>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</si>
  <si>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</si>
  <si>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</si>
  <si>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</si>
  <si>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</si>
  <si>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</si>
  <si>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</si>
  <si>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</si>
  <si>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</si>
  <si>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</si>
  <si>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</si>
  <si>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</si>
  <si>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</si>
  <si>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</si>
  <si>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</si>
  <si>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</si>
  <si>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</si>
  <si>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</si>
  <si>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</si>
  <si>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</si>
  <si>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</si>
  <si>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</si>
  <si>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</si>
  <si>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in the PA survey (in terms of number of people who report zero PA)</t>
  </si>
  <si>
    <t>Scalar between 0 and 1</t>
  </si>
  <si>
    <t>set to 1 if confident in background PA values</t>
  </si>
  <si>
    <t>BACKGROUND_PA_SCALAR</t>
  </si>
  <si>
    <t>scalar to deal with bias in MMET values from non-occupational physical activity survey</t>
  </si>
  <si>
    <t>set to 1 if no bias expected</t>
  </si>
  <si>
    <t>all_global_parameter_inputs tab / run_ithim_setup.R</t>
  </si>
  <si>
    <t>Global</t>
  </si>
  <si>
    <t>https://sites.google.com/site/compendiumofphysicalactivities/Activity-Categories/transportation?authuser=1</t>
  </si>
  <si>
    <t xml:space="preserve">Compendium of physical activity 01011 </t>
  </si>
  <si>
    <t>https://sites.google.com/site/compendiumofphysicalactivities/Activity-Categories/transportation?authuser=2</t>
  </si>
  <si>
    <t>Compendium of physical activity 16060</t>
  </si>
  <si>
    <t>https://sites.google.com/site/compendiumofphysicalactivities/Activity-Categories/transportation?authuser=3</t>
  </si>
  <si>
    <t xml:space="preserve">Compendium of physical activity 16015-15016 </t>
  </si>
  <si>
    <t>https://sites.google.com/site/compendiumofphysicalactivities/Activity-Categories/transportation?authuser=4</t>
  </si>
  <si>
    <t>Compendium of physical activity 16010</t>
  </si>
  <si>
    <t>https://sites.google.com/site/compendiumofphysicalactivities/Activity-Categories/transportation?authuser=5</t>
  </si>
  <si>
    <t xml:space="preserve">Compendium of physical activity 16030 </t>
  </si>
  <si>
    <t>https://sites.google.com/site/compendiumofphysicalactivities/Activity-Categories/home-activity?authuser=0</t>
  </si>
  <si>
    <t xml:space="preserve">Compendium of physical activity 05080 </t>
  </si>
  <si>
    <t>https://sites.google.com/site/compendiumofphysicalactivities/Activity-Categories/home-activity?authuser=1</t>
  </si>
  <si>
    <t>https://www.who.int/docs/default-source/ncds/ncd-surveillance/gpaq-analysis-guide.pdf</t>
  </si>
  <si>
    <t xml:space="preserve">GPAQ </t>
  </si>
  <si>
    <t>MODERATE_PA_CONTRIBUTION</t>
  </si>
  <si>
    <t>To reverse  time spent in moderate and vigorous activities from mmet values</t>
  </si>
  <si>
    <t xml:space="preserve">scalar  </t>
  </si>
  <si>
    <t>We are assuming a 50:50 split between moderate and vigorous physical activity levels as our default</t>
  </si>
  <si>
    <t>guestimate</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</si>
  <si>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</si>
  <si>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</si>
  <si>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</si>
  <si>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</si>
  <si>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https://www.datos.gov.co/Transporte/Encuesta-de-movilidad-de-Bogot-2015-Caracterizaci-/mvbb-bn7j</t>
  </si>
  <si>
    <t>median walking stage duration for all bus trips with a walking stage in the Bogota 2019 travel survey</t>
  </si>
  <si>
    <t>RAIL_WALK_TIME</t>
  </si>
  <si>
    <t>time taken to walk to train station</t>
  </si>
  <si>
    <t>Sao Paulo: https://transparencia.metrosp.com.br/dataset/pesquisa-de-mobilidade-urbana
Mexico City: http://www.beta.inegi.org.mx/programas/eod/2017/</t>
  </si>
  <si>
    <t>average of median walking stage duration for all rail trips with a walking stage in the Sao Paulo 2017 and the Mexico City 2017 travel surveys</t>
  </si>
  <si>
    <t xml:space="preserve">DAY_TO_WEEK_TRAVEL_SCALAR </t>
  </si>
  <si>
    <t>how daily travel scales to a week</t>
  </si>
  <si>
    <t>set to 7 as default assuming that travel survey data represents a an average day</t>
  </si>
  <si>
    <t>BUS_TO_PASSENGER_RATIO</t>
  </si>
  <si>
    <t>number of buses per passenger</t>
  </si>
  <si>
    <t>WRI Mexico: https://www.dtpm.cl/descargas/estudios/Estudio%20evaluaci%C3%B3n%20Transantiago%202016.pdf  
Camara de comercio: https://bibliotecadigital.ccb.org.co/handle/11520/25083</t>
  </si>
  <si>
    <t xml:space="preserve">Get number of passengers per km, speed and passenger duration from WRI Mèxico, Cámara de comercio de Bogotá gives proportion of each bus type </t>
  </si>
  <si>
    <t>CAR_OCCUPANCY_RATIO</t>
  </si>
  <si>
    <t>ratio of cars to passengers (incl driver)</t>
  </si>
  <si>
    <t xml:space="preserve">https://www.autofact.com.co/blog/mi-carro/actividades/carpooling-colombia </t>
  </si>
  <si>
    <t xml:space="preserve">Autofact, 2022 </t>
  </si>
  <si>
    <t>TRUCK_TO_CAR_RATIO</t>
  </si>
  <si>
    <t>ratio of truck kilometers to car km travelled, used to add ghost trips that are not changed between the different scenarios</t>
  </si>
  <si>
    <t>Banco de desarollog: https://publications.iadb.org/publications/spanish/document/Congestion-urbana-en-America-Latina-y-el-Caribe-Caracter%C3%ADsticas-costos-mitigacion.pdf
Cano Torres: CANO TORRES, A.M., RODRIGUEZ DURÁN, S. 2018. Influencia de los vehículos de carga pesada en la congestión vial de la ciudad de Bogotá D.C., Colombia</t>
  </si>
  <si>
    <t xml:space="preserve">Banco de desarollo to get car vehicle kilometres travelled by car and Cano Torres to get HGV km </t>
  </si>
  <si>
    <t>DISTANCE_SCALAR_CAR_TAXI</t>
  </si>
  <si>
    <t>scalar for car/taxi distance, i.e. all car and taxi trips get scaled by this scalar</t>
  </si>
  <si>
    <t>set to 1 for default to indicate that no changes are to be made to travel survey distances</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</si>
  <si>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</si>
  <si>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</si>
  <si>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</si>
  <si>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</si>
  <si>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</si>
  <si>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</si>
  <si>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</si>
  <si>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</si>
  <si>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</si>
  <si>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</si>
  <si>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</si>
  <si>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mode is important for injury and AP analysis and so should be added as default</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</si>
  <si>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</si>
  <si>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</si>
  <si>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</si>
  <si>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</si>
  <si>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mode is important for CO2 analysis and so should be added as default</t>
  </si>
  <si>
    <t>ADD_WALK_TO_PT_TRIPS</t>
  </si>
  <si>
    <t>whether to add walk component to trips with main mode bus</t>
  </si>
  <si>
    <t>logical</t>
  </si>
  <si>
    <t>set to T as it is important to add walk to public transport trips to accurately model all physical activity related to travelling</t>
  </si>
  <si>
    <t>ADD_PERSONAL_MOTORCYCLE_TRIPS</t>
  </si>
  <si>
    <t>if set to 'no', does not add any personal journey motorcycle trip. If set to 'Chile' add motorcycle trips based on Chilean data. Used if no motorcycle trips exist in the travel survey at all</t>
  </si>
  <si>
    <t>character</t>
  </si>
  <si>
    <t>most travel surveys already include personal motorcycle trips and so the default value is 'no'</t>
  </si>
  <si>
    <t>PROPORTION_MOTORCYCLE_TRIPS</t>
  </si>
  <si>
    <t>proportion of travel survey trips that should be added as motorcycle trips</t>
  </si>
  <si>
    <t>as most travel surveys already include personal motorcycle trips, 0 % of trips need to be added as motorcycle trips</t>
  </si>
  <si>
    <t>ADD_MOTORCYCLE_FLEET</t>
  </si>
  <si>
    <t>whether to add motorcylce ghost trips</t>
  </si>
  <si>
    <t>important to add commercial motorcycle trips for injury analysis</t>
  </si>
  <si>
    <t>FLEET_TO_MOTORCYCLE_RATIO</t>
  </si>
  <si>
    <t xml:space="preserve">ratio of missing motorbike trips, e.g. if ratio = 0.6 and total trip distance in survey is 400, then want to add 600 km of motorbike trips. </t>
  </si>
  <si>
    <t xml:space="preserve">https://scioteca.caf.com/bitstream/handle/123456789/754/CAF%20LIBRO%20motos%20digital.pdf?sequence=1&amp;isAllowed=y </t>
  </si>
  <si>
    <t xml:space="preserve">Rodríguez 2015 </t>
  </si>
  <si>
    <t>BUS_DRIVER_PROP_MALE</t>
  </si>
  <si>
    <t>proportion of bus drivers that are male</t>
  </si>
  <si>
    <t>scalar</t>
  </si>
  <si>
    <t xml:space="preserve">www.despacio.org/hacemos </t>
  </si>
  <si>
    <t>Moscoso, 2020</t>
  </si>
  <si>
    <t>BUS_DRIVER_MALE_AGERANGE</t>
  </si>
  <si>
    <t>age range of male bus drivers</t>
  </si>
  <si>
    <t>https://www.transmilenio.gov.co/publicaciones/146291/si-hay-empleo-para-ser-operadores-de-transmilenio/</t>
  </si>
  <si>
    <t>Transmilenio, 2019</t>
  </si>
  <si>
    <t>BUS_DRIVER_FEMALE_AGERANGE</t>
  </si>
  <si>
    <t>age range of female bus drivers</t>
  </si>
  <si>
    <t>TRUCK_DRIVER_PROP_MALE</t>
  </si>
  <si>
    <t>proportion of male truck drivers</t>
  </si>
  <si>
    <t>Estimate based on the number of  male bus drivers</t>
  </si>
  <si>
    <t>TRUCK_DRIVER_MALE_AGERANGE</t>
  </si>
  <si>
    <t>age range of male truck drivers</t>
  </si>
  <si>
    <t>Estimate as you can get your truck licence at the age of 18</t>
  </si>
  <si>
    <t>TRUCK_DRIVER_FEMALE_AGERANGE</t>
  </si>
  <si>
    <t>age range of female truck drivers</t>
  </si>
  <si>
    <t>Estimate as you can get your truck licence at the age of 19</t>
  </si>
  <si>
    <t>COMMERICAL_MBIKE_PROP_MALE</t>
  </si>
  <si>
    <t>proportion of male commercial motorcycle drivers</t>
  </si>
  <si>
    <t>COMMERICAL_MBIKE_MALE_AGERANGE</t>
  </si>
  <si>
    <t>age range of male commercial motorcycle drivers</t>
  </si>
  <si>
    <t>Rodríguez 2016</t>
  </si>
  <si>
    <t>COMMERICAL_MBIKE_FEMALE_AGERANGE</t>
  </si>
  <si>
    <t>age range of female commercial motorcycle drivers</t>
  </si>
  <si>
    <t>Rodríguez 2017</t>
  </si>
  <si>
    <t>MINIMUM_PT_TIME</t>
  </si>
  <si>
    <t>minimum time spent on public transport when adding walking component to public transport trip</t>
  </si>
  <si>
    <t>Seems a reasonable estimate</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</si>
  <si>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</si>
  <si>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</si>
  <si>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average speeds between London and Delhi travel surveys and where the speeds for Delhi are higher than those for London, the London speeds are chosen</t>
  </si>
  <si>
    <t>speeds bus_driver</t>
  </si>
  <si>
    <t>set to bus speeds</t>
  </si>
  <si>
    <t>speeds minibus</t>
  </si>
  <si>
    <t>speeds minibus_driver</t>
  </si>
  <si>
    <t>speeds car</t>
  </si>
  <si>
    <t>speeds car_driver</t>
  </si>
  <si>
    <t>set to car speeds</t>
  </si>
  <si>
    <t>speeds taxi</t>
  </si>
  <si>
    <t>speeds pedestrian</t>
  </si>
  <si>
    <t>speeds walk_to_pt</t>
  </si>
  <si>
    <t>set to pedestrian speed</t>
  </si>
  <si>
    <t>speeds cycle</t>
  </si>
  <si>
    <t>used Bogota values</t>
  </si>
  <si>
    <t>speeds motorcycle</t>
  </si>
  <si>
    <t>speeds truck</t>
  </si>
  <si>
    <t>speeds van</t>
  </si>
  <si>
    <t>speeds subway</t>
  </si>
  <si>
    <t>speeds rail</t>
  </si>
  <si>
    <t>speeds auto_rickshaw</t>
  </si>
  <si>
    <t>speeds in Delhi travel survey</t>
  </si>
  <si>
    <t>Set to Delhi value</t>
  </si>
  <si>
    <t>speeds shared_auto</t>
  </si>
  <si>
    <t>speeds shared_taxi</t>
  </si>
  <si>
    <t>speeds cylce_rickshaw</t>
  </si>
  <si>
    <t>set to auto_rickshaw</t>
  </si>
  <si>
    <t>speeds other</t>
  </si>
  <si>
    <t>Health values</t>
  </si>
  <si>
    <t>PA_DOSE_RESPONSE_QUANTILE</t>
  </si>
  <si>
    <t>whether or not to sample from dose response curves</t>
  </si>
  <si>
    <t>set to F as default to use 50th quartile, i.e. median of dose response curves</t>
  </si>
  <si>
    <t>AP_DOSE_RESPONSE_QUANTILE</t>
  </si>
  <si>
    <t>CHRONIC_DISEASE_SCALAR</t>
  </si>
  <si>
    <t>scalar to deal with bias in GBD data</t>
  </si>
  <si>
    <t>set to 1 as default as no bias in GBD data assumed</t>
  </si>
  <si>
    <t>Injury values</t>
  </si>
  <si>
    <t>INJURY_REPORTING_RATE</t>
  </si>
  <si>
    <t>rate at which injuries are reported</t>
  </si>
  <si>
    <t>set to 1 as default assuming all fatal injuries are reported</t>
  </si>
  <si>
    <t>SIN_EXPONENT_SUM</t>
  </si>
  <si>
    <t>linearity of injuries with respect to two modes. SIN_EXPONENT_SUM=2 means no safety in numbers</t>
  </si>
  <si>
    <t>Set to 2 as default, assuming no safety in number effect</t>
  </si>
  <si>
    <t>CASUALTY_EXPONENT_FRACTION</t>
  </si>
  <si>
    <t>fraction of SIN_EXPONENT_SUM attributed to casualy mode</t>
  </si>
  <si>
    <t>Set to 0.5 as default, assuming no safety in number effect</t>
  </si>
  <si>
    <t>SIN_EXPONENT_SUM_NOV</t>
  </si>
  <si>
    <t>same as global SIN_EXPONENT_SUM but only applies to NOV fatalities which means that this coefficient is only relevant for casualty mode and does not get split between cas and str modes.</t>
  </si>
  <si>
    <t>Set to 1 as default, assuming no safety in number effect</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</si>
  <si>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</si>
  <si>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</si>
  <si>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</si>
  <si>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</si>
  <si>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</si>
  <si>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</si>
  <si>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</si>
  <si>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</si>
  <si>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</si>
  <si>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</si>
  <si>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</si>
  <si>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</si>
  <si>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</si>
  <si>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</si>
  <si>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set to F as default to use the same safety in number coefficients for all modes</t>
  </si>
  <si>
    <t>Scenario parameters</t>
  </si>
  <si>
    <t>SCENARIO_NAME</t>
  </si>
  <si>
    <t>sets the scenario to be run:
TEST_WALK_SCENARIO
MAX_MODE_SHARE_SCENARIO
LATAM
GLOBAL
AFRICA_INDIA
BOGOTA</t>
  </si>
  <si>
    <t xml:space="preserve">main script </t>
  </si>
  <si>
    <t>GLOBAL</t>
  </si>
  <si>
    <t>Set to GLOBAL as default as this can also be used for Bogota</t>
  </si>
  <si>
    <t>REFERENCE_SCENARIO</t>
  </si>
  <si>
    <t>which scenario the other scenarios get compared to, this needs to be a scenario that corresponds to the input data (PA, injuries, demographics, etc)</t>
  </si>
  <si>
    <t>main script / run_ithim_setup.R</t>
  </si>
  <si>
    <t>Character</t>
  </si>
  <si>
    <t>Baseline'</t>
  </si>
  <si>
    <t>Set to 'Baseline' as default as new scenarios are commonly compared with the status quo</t>
  </si>
  <si>
    <t>Miscellaneous</t>
  </si>
  <si>
    <t>COUNTRY</t>
  </si>
  <si>
    <t>country where city lies in</t>
  </si>
  <si>
    <t>all_city_parameter_inputs tab</t>
  </si>
  <si>
    <t>City</t>
  </si>
  <si>
    <t>Set to Bogota values</t>
  </si>
  <si>
    <t>CONTINENT</t>
  </si>
  <si>
    <t xml:space="preserve">DIST_CAT </t>
  </si>
  <si>
    <t>distance categories for trip lengths</t>
  </si>
  <si>
    <t>categorical</t>
  </si>
  <si>
    <t>c("0-2 km", "2-6 km", "6+ km")</t>
  </si>
  <si>
    <t>Set to have three distance categories: 0-2km, 2-6km and 6+km as default</t>
  </si>
  <si>
    <t>AGE_RANGE</t>
  </si>
  <si>
    <t>age range considered</t>
  </si>
  <si>
    <t>c(15,69)</t>
  </si>
  <si>
    <t>can include age ranges from 0 to 99 (limit of IHD and stroke dose response functions) but most dose response functions are only valid for over 15 year olds and generally only working age population is considered</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</si>
  <si>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</si>
  <si>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</si>
  <si>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</si>
  <si>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</si>
  <si>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</si>
  <si>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</si>
  <si>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</si>
  <si>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</si>
  <si>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</si>
  <si>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</si>
  <si>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</si>
  <si>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</si>
  <si>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</si>
  <si>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</si>
  <si>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</si>
  <si>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</si>
  <si>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</si>
  <si>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</si>
  <si>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</si>
  <si>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</si>
  <si>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</si>
  <si>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</si>
  <si>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Row reference</t>
  </si>
  <si>
    <t>Lookup reference</t>
  </si>
  <si>
    <t>All_city_list!L&amp;MATCH(C7,All_city_list!$D:$D,0)</t>
  </si>
  <si>
    <t>Lookup tables</t>
  </si>
  <si>
    <t>Parameter in all_city_parameter_inputs or all_global_parameter_inputs</t>
  </si>
  <si>
    <t>PM_emission_inventory</t>
  </si>
  <si>
    <t>CO2_emission_inventory</t>
  </si>
  <si>
    <t>reference_scenario</t>
  </si>
  <si>
    <t>scenario_name</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</si>
  <si>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</si>
  <si>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</si>
  <si>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</si>
  <si>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</si>
  <si>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</si>
  <si>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</si>
  <si>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</si>
  <si>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</si>
  <si>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</si>
  <si>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</si>
  <si>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</si>
  <si>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</si>
  <si>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</si>
  <si>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</si>
  <si>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</si>
  <si>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</si>
  <si>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</si>
  <si>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</si>
  <si>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</si>
  <si>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</si>
  <si>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</si>
  <si>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</si>
  <si>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</si>
  <si>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</si>
  <si>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</si>
  <si>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</si>
  <si>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</si>
  <si>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</si>
  <si>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</si>
  <si>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</si>
  <si>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</si>
  <si>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</si>
  <si>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</si>
  <si>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</si>
  <si>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</si>
  <si>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</si>
  <si>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</si>
  <si>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</si>
  <si>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</si>
  <si>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</si>
  <si>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</si>
  <si>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</si>
  <si>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</si>
  <si>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</si>
  <si>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</si>
  <si>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</si>
  <si>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</si>
  <si>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</si>
  <si>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</si>
  <si>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</si>
  <si>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</si>
  <si>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</si>
  <si>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</si>
  <si>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</si>
  <si>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</si>
  <si>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</si>
  <si>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</si>
  <si>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</si>
  <si>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</si>
  <si>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</si>
  <si>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</si>
  <si>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</si>
  <si>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</si>
  <si>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</si>
  <si>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</si>
  <si>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</si>
  <si>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</si>
  <si>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</si>
  <si>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</si>
  <si>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</si>
  <si>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</si>
  <si>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</si>
  <si>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</si>
  <si>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</si>
  <si>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</si>
  <si>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</si>
  <si>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</si>
  <si>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</si>
  <si>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</si>
  <si>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</si>
  <si>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</si>
  <si>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</si>
  <si>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</si>
  <si>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</si>
  <si>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</si>
  <si>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</si>
  <si>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</si>
  <si>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</si>
  <si>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</si>
  <si>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</si>
  <si>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</si>
  <si>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</si>
  <si>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</si>
  <si>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</si>
  <si>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</si>
  <si>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</si>
  <si>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</si>
  <si>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</si>
  <si>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</si>
  <si>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</si>
  <si>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</si>
  <si>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</si>
  <si>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</si>
  <si>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</si>
  <si>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</si>
  <si>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</si>
  <si>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</si>
  <si>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</si>
  <si>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</si>
  <si>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</si>
  <si>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</si>
  <si>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</si>
  <si>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</si>
  <si>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</si>
  <si>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</si>
  <si>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</si>
  <si>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</si>
  <si>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</si>
  <si>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</si>
  <si>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</si>
  <si>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</si>
  <si>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</si>
  <si>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</si>
  <si>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</si>
  <si>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</si>
  <si>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</si>
  <si>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</si>
  <si>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</si>
  <si>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</si>
  <si>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</si>
  <si>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</si>
  <si>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</si>
  <si>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</si>
  <si>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</si>
  <si>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</si>
  <si>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</si>
  <si>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</si>
  <si>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</si>
  <si>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</si>
  <si>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</si>
  <si>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</si>
  <si>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</si>
  <si>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</si>
  <si>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</si>
  <si>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</si>
  <si>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</si>
  <si>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</si>
  <si>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</si>
  <si>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</si>
  <si>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</si>
  <si>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</si>
  <si>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</si>
  <si>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</si>
  <si>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</si>
  <si>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</si>
  <si>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</si>
  <si>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</si>
  <si>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</si>
  <si>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</si>
  <si>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</si>
  <si>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</si>
  <si>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</si>
  <si>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</si>
  <si>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</si>
  <si>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</si>
  <si>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</si>
  <si>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</si>
  <si>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</si>
  <si>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</si>
  <si>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</si>
  <si>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</si>
  <si>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</si>
  <si>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</si>
  <si>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</si>
  <si>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</si>
  <si>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</si>
  <si>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</si>
  <si>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</si>
  <si>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</si>
  <si>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</si>
  <si>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</si>
  <si>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</si>
  <si>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</si>
  <si>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</si>
  <si>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</si>
  <si>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</si>
  <si>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</si>
  <si>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</si>
  <si>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</si>
  <si>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</si>
  <si>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</si>
  <si>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</si>
  <si>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</si>
  <si>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</si>
  <si>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</si>
  <si>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</si>
  <si>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</si>
  <si>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</si>
  <si>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</si>
  <si>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</si>
  <si>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</si>
  <si>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</si>
  <si>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</si>
  <si>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</si>
  <si>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</si>
  <si>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</si>
  <si>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</si>
  <si>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</si>
  <si>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</si>
  <si>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</si>
  <si>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</si>
  <si>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</si>
  <si>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</si>
  <si>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</si>
  <si>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</si>
  <si>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</si>
  <si>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</si>
  <si>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</si>
  <si>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</si>
  <si>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</si>
  <si>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</si>
  <si>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</si>
  <si>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</si>
  <si>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</si>
  <si>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</si>
  <si>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</si>
  <si>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</si>
  <si>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</si>
  <si>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</si>
  <si>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</si>
  <si>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</si>
  <si>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</si>
  <si>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</si>
  <si>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</si>
  <si>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</si>
  <si>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</si>
  <si>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</si>
  <si>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</si>
  <si>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</si>
  <si>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</si>
  <si>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</si>
  <si>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</si>
  <si>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</si>
  <si>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</si>
  <si>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</si>
  <si>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</si>
  <si>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</si>
  <si>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</si>
  <si>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</si>
  <si>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</si>
  <si>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</si>
  <si>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</si>
  <si>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</si>
  <si>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</si>
  <si>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</si>
  <si>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</si>
  <si>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</si>
  <si>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</si>
  <si>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</si>
  <si>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</si>
  <si>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</si>
  <si>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</si>
  <si>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</si>
  <si>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</si>
  <si>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</si>
  <si>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</si>
  <si>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</si>
  <si>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</si>
  <si>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</si>
  <si>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</si>
  <si>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</si>
  <si>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</si>
  <si>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</si>
  <si>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</si>
  <si>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</si>
  <si>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</si>
  <si>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</si>
  <si>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</si>
  <si>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</si>
  <si>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</si>
  <si>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</si>
  <si>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</si>
  <si>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</si>
  <si>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</si>
  <si>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</si>
  <si>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</si>
  <si>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</si>
  <si>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</si>
  <si>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</si>
  <si>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</si>
  <si>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</si>
  <si>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</si>
  <si>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</si>
  <si>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v38.0</t>
  </si>
  <si>
    <t xml:space="preserve">Compendium of physical activity https://sites.google.com/site/compendiumofphysicalactivities/Activity-Categories/bicycling?authuser=1 </t>
  </si>
  <si>
    <t>Compendium of physical activity 05160 (https://sites.google.com/site/compendiumofphysicalactivities/Activity-Categories/home-activity?authuser=1</t>
  </si>
  <si>
    <t>GPAQ. P3. https://www.who.int/docs/default-source/ncds/ncd-surveillance/gpaq-analysis-guide.pdf</t>
  </si>
  <si>
    <t>treat_taxi_as_car</t>
  </si>
  <si>
    <t>PM_emission_inventories heavy_truck</t>
  </si>
  <si>
    <t>PM_emission_inventory heavy_truck</t>
  </si>
  <si>
    <t>CO2_emission_inventories heavy_truck</t>
  </si>
  <si>
    <t>CO2_emission_inventory heavy_truck</t>
  </si>
  <si>
    <t>TREAT_TAXI_AS_CAR</t>
  </si>
  <si>
    <t>If set to false do not add taxi km when calculating car emission factors</t>
  </si>
  <si>
    <t>'all_city_parameter_inputs tab / run_ithim_setup.R</t>
  </si>
  <si>
    <t>heavy_truck</t>
  </si>
  <si>
    <r>
      <rPr>
        <b/>
        <sz val="11"/>
        <color theme="1"/>
        <rFont val="Calibri"/>
        <family val="2"/>
        <scheme val="minor"/>
      </rPr>
      <t>major updates</t>
    </r>
    <r>
      <rPr>
        <sz val="11"/>
        <color theme="1"/>
        <rFont val="Calibri"/>
        <family val="2"/>
        <scheme val="minor"/>
      </rPr>
      <t xml:space="preserve"> based on version 3.4 of the input parameter spreadsheet for Bogota:
- updated MET value for light activity
- updated CO2 for Bogota
- updated cycling MET source
- set minimum pt time to 5
- introduced treat_taxi_as_car input parameter
- updated SIN constant coefficients
- replaced big_truck with heavy_truck
- set auto_rickshaw speed for Bogota to 4, same as default speed
ALSO:
- removed safety in number distribution input parameters
- updated MET distribution parameters</t>
    </r>
  </si>
  <si>
    <t>cycling_mmet</t>
  </si>
  <si>
    <t>walking_mmet</t>
  </si>
  <si>
    <t>passenger_mmet</t>
  </si>
  <si>
    <t>car_driver_mmet</t>
  </si>
  <si>
    <t>motorcyclist_mmet</t>
  </si>
  <si>
    <t>sedentary_activity_mmet</t>
  </si>
  <si>
    <t>light_activity_mmet</t>
  </si>
  <si>
    <t>moderate_pa_mmet</t>
  </si>
  <si>
    <t>vigorous_pa_mmet</t>
  </si>
  <si>
    <t>CYCLING_MMET</t>
  </si>
  <si>
    <t>WALKING_MMET</t>
  </si>
  <si>
    <t>PASSENGER_MMET</t>
  </si>
  <si>
    <t>CAR_DRIVER_MMET</t>
  </si>
  <si>
    <t>MOTORCYCLIST_MMET</t>
  </si>
  <si>
    <t>SEDENTARY_ACTIVITY_MMET</t>
  </si>
  <si>
    <t>LIGHT_ACTIVITY_MMET</t>
  </si>
  <si>
    <t>MODERATE_PA_MMET</t>
  </si>
  <si>
    <t>VIGOROUS_PA_MMET</t>
  </si>
  <si>
    <t>marginal MET value associated with cycling</t>
  </si>
  <si>
    <t>marginal MET value associated with walking</t>
  </si>
  <si>
    <t>marginal MET value associated with being a passenger on public transport</t>
  </si>
  <si>
    <t>marginal MET value associated with being a car driver or passenger</t>
  </si>
  <si>
    <t>marginal MET value associated with being a motorcyclist</t>
  </si>
  <si>
    <t>marginal MET value associated with sedentary activity</t>
  </si>
  <si>
    <t>marginal MET value associated with light activity</t>
  </si>
  <si>
    <t>marginal MET value associated with moderate activity</t>
  </si>
  <si>
    <t>marginal MET value associated with vigorous activity</t>
  </si>
  <si>
    <t xml:space="preserve">Compendium of physical activity 05160 </t>
  </si>
  <si>
    <t>v39.0</t>
  </si>
  <si>
    <t>updated MET values and distributions with marginal MET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</si>
</sst>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
      <sz val="11"/>
      <color rgb="FF1D1C1D"/>
      <name val="Calibri"/>
      <family val="2"/>
      <scheme val="minor"/>
    </font>
    <font>
      <sz val="11"/>
      <color rgb="FF000000"/>
      <name val="Calibri"/>
      <family val="2"/>
      <scheme val="minor"/>
    </font>
    <font>
      <i/>
      <sz val="11"/>
      <color theme="1"/>
      <name val="Calibri"/>
      <family val="2"/>
      <scheme val="minor"/>
    </font>
  </fonts>
  <fills count="9">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71">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quotePrefix="1" applyFont="1" applyFill="1"/>
    <xf numFmtId="0" fontId="0" fillId="6" borderId="0" xfId="0" applyFill="1"/>
    <xf numFmtId="0" fontId="7" fillId="6"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14" fontId="0" fillId="0" borderId="0" xfId="0" applyNumberFormat="1"/>
    <xf numFmtId="0" fontId="1" fillId="8" borderId="0" xfId="0" applyFont="1" applyFill="1"/>
    <xf numFmtId="0" fontId="0" fillId="8" borderId="0" xfId="0" applyFill="1"/>
    <xf numFmtId="0" fontId="1" fillId="0" borderId="0" xfId="0" applyFont="1" applyAlignment="1">
      <alignment horizontal="right"/>
    </xf>
    <xf numFmtId="0" fontId="0" fillId="5" borderId="0" xfId="0" applyFill="1" applyAlignment="1">
      <alignment horizontal="right"/>
    </xf>
    <xf numFmtId="0" fontId="0" fillId="8"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7" borderId="0" xfId="0" applyFill="1"/>
    <xf numFmtId="0" fontId="7" fillId="0" borderId="0" xfId="1" applyFill="1"/>
    <xf numFmtId="0" fontId="3" fillId="0" borderId="0" xfId="0" applyFont="1" applyAlignment="1">
      <alignment vertical="center"/>
    </xf>
    <xf numFmtId="0" fontId="9" fillId="0" borderId="0" xfId="0" applyFont="1"/>
    <xf numFmtId="0" fontId="7" fillId="5" borderId="0" xfId="1" applyFill="1"/>
    <xf numFmtId="0" fontId="10" fillId="0" borderId="0" xfId="0" applyFont="1"/>
    <xf numFmtId="0" fontId="1" fillId="0" borderId="0" xfId="0" applyFont="1" applyAlignment="1">
      <alignment horizontal="center" vertical="center" wrapText="1"/>
    </xf>
    <xf numFmtId="0" fontId="7" fillId="3" borderId="0" xfId="1" applyFill="1"/>
    <xf numFmtId="0" fontId="0" fillId="3" borderId="0" xfId="0" applyFill="1" applyAlignment="1">
      <alignment vertical="top"/>
    </xf>
    <xf numFmtId="0" fontId="7" fillId="3" borderId="0" xfId="1" applyFill="1" applyAlignment="1">
      <alignment vertical="center"/>
    </xf>
    <xf numFmtId="0" fontId="0" fillId="3" borderId="0" xfId="0" applyFill="1" applyAlignment="1">
      <alignment wrapText="1"/>
    </xf>
    <xf numFmtId="0" fontId="0" fillId="3" borderId="0" xfId="0" applyFill="1" applyAlignment="1">
      <alignment vertical="center" wrapText="1"/>
    </xf>
    <xf numFmtId="0" fontId="0" fillId="0" borderId="0" xfId="0" quotePrefix="1" applyAlignment="1">
      <alignment horizontal="left" vertical="top" wrapText="1"/>
    </xf>
    <xf numFmtId="0" fontId="0" fillId="0" borderId="0" xfId="0" quotePrefix="1" applyAlignment="1">
      <alignment horizontal="center" vertical="center"/>
    </xf>
    <xf numFmtId="0" fontId="0" fillId="0" borderId="0" xfId="0" applyFont="1"/>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tyles" Target="styles.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universityofcambridgecloud-my.sharepoint.com/personal/aa797_cam_ac_uk/Documents/ITHIM%20Global/Methods%20and%20Processes/Bogota_InputParameters_v3.4.xlsx" TargetMode="External"/><Relationship Id="rId1" Type="http://schemas.openxmlformats.org/officeDocument/2006/relationships/externalLinkPath" Target="Bogota_InputParameters_v3.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
      <sheetName val="all_city_parameter_inputs"/>
      <sheetName val="All_city_list"/>
      <sheetName val="all_global_parameter_inputs"/>
      <sheetName val="All_global_list"/>
      <sheetName val="Default"/>
      <sheetName val="Further_input_files"/>
      <sheetName val="Grouped_Sources"/>
      <sheetName val="Lookup"/>
      <sheetName val="Safety in Numb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5">
          <cell r="B5" t="str">
            <v>PM_CONC_BASE</v>
          </cell>
          <cell r="C5" t="str">
            <v>pm_conc_base</v>
          </cell>
        </row>
        <row r="6">
          <cell r="B6" t="str">
            <v>PM_TRANS_SHARE</v>
          </cell>
          <cell r="C6" t="str">
            <v>pm_trans_share</v>
          </cell>
        </row>
        <row r="7">
          <cell r="B7" t="str">
            <v>PM_EMISSION_INVENTORY_CONFIDENCE</v>
          </cell>
          <cell r="C7" t="str">
            <v>PM_emission_confidence</v>
          </cell>
        </row>
        <row r="8">
          <cell r="B8" t="str">
            <v>CO2_EMISSION_INVENTORY_CONFIDENCE</v>
          </cell>
          <cell r="C8" t="str">
            <v>CO2_emission_confidence</v>
          </cell>
        </row>
        <row r="9">
          <cell r="B9" t="str">
            <v>PM_emission_inventory</v>
          </cell>
          <cell r="C9" t="str">
            <v>PM_emission_inventories</v>
          </cell>
        </row>
        <row r="10">
          <cell r="B10" t="str">
            <v>CO2_emission_inventory</v>
          </cell>
          <cell r="C10" t="str">
            <v>CO2_emission_inventories</v>
          </cell>
        </row>
        <row r="11">
          <cell r="B11" t="str">
            <v>TREAT_TAXI_AS_CAR</v>
          </cell>
          <cell r="C11" t="str">
            <v>treat_taxi_as_car</v>
          </cell>
        </row>
        <row r="12">
          <cell r="B12" t="str">
            <v>BACKGROUND_PA_CONFIDENCE</v>
          </cell>
          <cell r="C12" t="str">
            <v>background_pa_confidence</v>
          </cell>
        </row>
        <row r="13">
          <cell r="B13" t="str">
            <v>BACKGROUND_PA_SCALAR</v>
          </cell>
          <cell r="C13" t="str">
            <v>background_pa_scalar</v>
          </cell>
        </row>
        <row r="14">
          <cell r="B14" t="str">
            <v>CYCLING_MET</v>
          </cell>
          <cell r="C14" t="str">
            <v>cycling_met</v>
          </cell>
        </row>
        <row r="15">
          <cell r="B15" t="str">
            <v>WALKING_MET</v>
          </cell>
          <cell r="C15" t="str">
            <v>walking_met</v>
          </cell>
        </row>
        <row r="16">
          <cell r="B16" t="str">
            <v>PASSENGER_MET</v>
          </cell>
          <cell r="C16" t="str">
            <v>passenger_met</v>
          </cell>
        </row>
        <row r="17">
          <cell r="B17" t="str">
            <v>CAR_DRIVER_MET</v>
          </cell>
          <cell r="C17" t="str">
            <v>car_driver_met</v>
          </cell>
        </row>
        <row r="18">
          <cell r="B18" t="str">
            <v>MOTORCYCLIST_MET</v>
          </cell>
          <cell r="C18" t="str">
            <v>motorcyclist_met</v>
          </cell>
        </row>
        <row r="19">
          <cell r="B19" t="str">
            <v>SEDENTARY_ACTIVITY_MET</v>
          </cell>
          <cell r="C19" t="str">
            <v>sedentary_activity_met</v>
          </cell>
        </row>
        <row r="20">
          <cell r="B20" t="str">
            <v>LIGHT_ACTIVITY_MET</v>
          </cell>
          <cell r="C20" t="str">
            <v>light_activity_met</v>
          </cell>
        </row>
        <row r="21">
          <cell r="B21" t="str">
            <v>MODERATE_PA_MET</v>
          </cell>
          <cell r="C21" t="str">
            <v>moderate_pa_met</v>
          </cell>
        </row>
        <row r="22">
          <cell r="B22" t="str">
            <v>VIGOROUS_PA_MET</v>
          </cell>
          <cell r="C22" t="str">
            <v>vigorous_pa_met</v>
          </cell>
        </row>
        <row r="23">
          <cell r="B23" t="str">
            <v xml:space="preserve">BUS_WALK_TIME </v>
          </cell>
          <cell r="C23" t="str">
            <v>bus_walk_time</v>
          </cell>
        </row>
        <row r="24">
          <cell r="B24" t="str">
            <v>RAIL_WALK_TIME</v>
          </cell>
          <cell r="C24" t="str">
            <v>rail_walk_time</v>
          </cell>
        </row>
        <row r="25">
          <cell r="B25" t="str">
            <v xml:space="preserve">DAY_TO_WEEK_TRAVEL_SCALAR </v>
          </cell>
          <cell r="C25" t="str">
            <v>day_to_week_scalar</v>
          </cell>
        </row>
        <row r="26">
          <cell r="B26" t="str">
            <v>BUS_TO_PASSENGER_RATIO</v>
          </cell>
          <cell r="C26" t="str">
            <v>bus_to_passenger_ratio</v>
          </cell>
        </row>
        <row r="27">
          <cell r="B27" t="str">
            <v>CAR_OCCUPANCY_RATIO</v>
          </cell>
          <cell r="C27" t="str">
            <v>car_occupancy_ratio</v>
          </cell>
        </row>
        <row r="28">
          <cell r="B28" t="str">
            <v>TRUCK_TO_CAR_RATIO</v>
          </cell>
          <cell r="C28" t="str">
            <v>truck_to_car_ratio</v>
          </cell>
        </row>
        <row r="29">
          <cell r="B29" t="str">
            <v>DISTANCE_SCALAR_CAR_TAXI</v>
          </cell>
          <cell r="C29" t="str">
            <v>distance_scalar_car_taxi</v>
          </cell>
        </row>
        <row r="30">
          <cell r="B30" t="str">
            <v>DISTANCE_SCALAR_WALKING</v>
          </cell>
          <cell r="C30" t="str">
            <v>distance_scalar_walking</v>
          </cell>
        </row>
        <row r="31">
          <cell r="B31" t="str">
            <v>DISTANCE_SCALAR_PT</v>
          </cell>
          <cell r="C31" t="str">
            <v>distance_scalar_pt</v>
          </cell>
        </row>
        <row r="32">
          <cell r="B32" t="str">
            <v>DISTANCE_SCALAR_CYCLING</v>
          </cell>
          <cell r="C32" t="str">
            <v>distance_scalar_cycling</v>
          </cell>
        </row>
        <row r="33">
          <cell r="B33" t="str">
            <v>DISTANCE_SCALAR_MOTORCYCLE</v>
          </cell>
          <cell r="C33" t="str">
            <v>distance_scalar_motorcycle</v>
          </cell>
        </row>
        <row r="34">
          <cell r="B34" t="str">
            <v>ADD_TRUCK_DRIVERS</v>
          </cell>
          <cell r="C34" t="str">
            <v>add_truck_drivers</v>
          </cell>
        </row>
        <row r="35">
          <cell r="B35" t="str">
            <v>ADD_BUS_DRIVERS</v>
          </cell>
          <cell r="C35" t="str">
            <v>add_bus_drivers</v>
          </cell>
        </row>
        <row r="36">
          <cell r="B36" t="str">
            <v>ADD_CAR_DRIVERS</v>
          </cell>
          <cell r="C36" t="str">
            <v>add_car_drivers</v>
          </cell>
        </row>
        <row r="37">
          <cell r="B37" t="str">
            <v>ADD_WALK_TO_PT_TRIPS</v>
          </cell>
          <cell r="C37" t="str">
            <v>add_walk_to_pt_trips</v>
          </cell>
        </row>
        <row r="38">
          <cell r="B38" t="str">
            <v>ADD_MOTORCYCLE_FLEET</v>
          </cell>
          <cell r="C38" t="str">
            <v>add_motorcycle_fleet</v>
          </cell>
        </row>
        <row r="39">
          <cell r="B39" t="str">
            <v>FLEET_TO_MOTORCYCLE_RATIO</v>
          </cell>
          <cell r="C39" t="str">
            <v>fleet_to_motorcycle_ratio</v>
          </cell>
        </row>
        <row r="40">
          <cell r="B40" t="str">
            <v>ADD_PERSONAL_MOTORCYCLE_TRIPS</v>
          </cell>
          <cell r="C40" t="str">
            <v>add_personal_motorcycle_trips</v>
          </cell>
        </row>
        <row r="41">
          <cell r="B41" t="str">
            <v>PROPORTION_MOTORCYCLE_TRIPS</v>
          </cell>
          <cell r="C41" t="str">
            <v>proportion_motorcycle_trips</v>
          </cell>
        </row>
        <row r="42">
          <cell r="B42" t="str">
            <v>speeds</v>
          </cell>
          <cell r="C42" t="str">
            <v>speeds</v>
          </cell>
        </row>
        <row r="43">
          <cell r="B43" t="str">
            <v>PA_DOSE_RESPONSE_QUANTILE</v>
          </cell>
          <cell r="C43" t="str">
            <v>pa_dose_response_quantile</v>
          </cell>
        </row>
        <row r="44">
          <cell r="B44" t="str">
            <v>AP_DOSE_RESPONSE_QUANTILE</v>
          </cell>
          <cell r="C44" t="str">
            <v>ap_dose_response_quantile</v>
          </cell>
        </row>
        <row r="45">
          <cell r="B45" t="str">
            <v>MODERATE_PA_CONTRIBUTION</v>
          </cell>
          <cell r="C45" t="str">
            <v>moderate_pa_contribution</v>
          </cell>
        </row>
        <row r="46">
          <cell r="B46" t="str">
            <v>CHRONIC_DISEASE_SCALAR</v>
          </cell>
          <cell r="C46" t="str">
            <v>chronic_disease_scalar</v>
          </cell>
        </row>
        <row r="47">
          <cell r="B47" t="str">
            <v>INJURY_REPORTING_RATE</v>
          </cell>
          <cell r="C47" t="str">
            <v>injury_reporting_rate</v>
          </cell>
        </row>
        <row r="48">
          <cell r="B48" t="str">
            <v>SIN_EXPONENT_SUM</v>
          </cell>
          <cell r="C48" t="str">
            <v>sin_exponent_sum</v>
          </cell>
        </row>
        <row r="49">
          <cell r="B49" t="str">
            <v>CASUALTY_EXPONENT_FRACTION</v>
          </cell>
          <cell r="C49" t="str">
            <v>casualty_exponent_fraction</v>
          </cell>
        </row>
        <row r="50">
          <cell r="B50" t="str">
            <v>SIN_EXPONENT_SUM_NOV</v>
          </cell>
          <cell r="C50" t="str">
            <v>sin_exponent_sum_nov</v>
          </cell>
        </row>
        <row r="51">
          <cell r="B51" t="str">
            <v>SIN_EXPONENT_SUM_CYCLE</v>
          </cell>
          <cell r="C51" t="str">
            <v>sin_exponent_sum_cycle</v>
          </cell>
        </row>
        <row r="52">
          <cell r="B52" t="str">
            <v>CASUALTY_EXPONENT_FRACTION_CYCLE</v>
          </cell>
          <cell r="C52" t="str">
            <v>casualty_exponent_fraction_cycle</v>
          </cell>
        </row>
        <row r="53">
          <cell r="B53" t="str">
            <v>SIN_EXPONENT_SUM_PED</v>
          </cell>
          <cell r="C53" t="str">
            <v>sin_exponent_sum_ped</v>
          </cell>
        </row>
        <row r="54">
          <cell r="B54" t="str">
            <v>CASUALTY_EXPONENT_FRACTION_PED</v>
          </cell>
          <cell r="C54" t="str">
            <v>casualty_exponent_fraction_ped</v>
          </cell>
        </row>
        <row r="55">
          <cell r="B55" t="str">
            <v>SIN_EXPONENT_SUM_VEH</v>
          </cell>
          <cell r="C55" t="str">
            <v>sin_exponent_sum_veh</v>
          </cell>
        </row>
        <row r="56">
          <cell r="B56" t="str">
            <v>CASUALTY_EXPONENT_FRACTION_VEH</v>
          </cell>
          <cell r="C56" t="str">
            <v>casualty_exponent_fraction_veh</v>
          </cell>
        </row>
        <row r="57">
          <cell r="B57" t="str">
            <v>CALL_INDIVIDUAL_SIN</v>
          </cell>
          <cell r="C57" t="str">
            <v>call_individual_sin</v>
          </cell>
        </row>
        <row r="58">
          <cell r="B58" t="str">
            <v>REFERENCE_SCENARIO</v>
          </cell>
          <cell r="C58" t="str">
            <v>reference_scenario</v>
          </cell>
        </row>
        <row r="59">
          <cell r="B59" t="str">
            <v>SCENARIO_NAME</v>
          </cell>
          <cell r="C59" t="str">
            <v>scenario_name</v>
          </cell>
        </row>
        <row r="60">
          <cell r="B60" t="str">
            <v>COUNTRY</v>
          </cell>
          <cell r="C60" t="str">
            <v>country</v>
          </cell>
        </row>
        <row r="61">
          <cell r="B61" t="str">
            <v>CONTINENT</v>
          </cell>
          <cell r="C61" t="str">
            <v>continent</v>
          </cell>
        </row>
        <row r="62">
          <cell r="B62" t="str">
            <v xml:space="preserve">DIST_CAT </v>
          </cell>
          <cell r="C62" t="str">
            <v>dist_cat</v>
          </cell>
        </row>
        <row r="63">
          <cell r="B63" t="str">
            <v>AGE_RANGE</v>
          </cell>
          <cell r="C63" t="str">
            <v>age_range</v>
          </cell>
        </row>
        <row r="64">
          <cell r="B64" t="str">
            <v>MINIMUM_PT_TIME</v>
          </cell>
          <cell r="C64" t="str">
            <v>minimum_pt_time</v>
          </cell>
        </row>
        <row r="65">
          <cell r="B65" t="str">
            <v>BUS_DRIVER_PROP_MALE</v>
          </cell>
          <cell r="C65" t="str">
            <v>bus_driver_prop_male</v>
          </cell>
        </row>
        <row r="66">
          <cell r="B66" t="str">
            <v>BUS_DRIVER_MALE_AGERANGE</v>
          </cell>
          <cell r="C66" t="str">
            <v>bus_driver_male_agerange</v>
          </cell>
        </row>
        <row r="67">
          <cell r="B67" t="str">
            <v>BUS_DRIVER_FEMALE_AGERANGE</v>
          </cell>
          <cell r="C67" t="str">
            <v>bus_driver_female_agerange</v>
          </cell>
        </row>
        <row r="68">
          <cell r="B68" t="str">
            <v>TRUCK_DRIVER_PROP_MALE</v>
          </cell>
          <cell r="C68" t="str">
            <v>truck_driver_prop_male</v>
          </cell>
        </row>
        <row r="69">
          <cell r="B69" t="str">
            <v>TRUCK_DRIVER_MALE_AGERANGE</v>
          </cell>
          <cell r="C69" t="str">
            <v>truck_driver_male_agerange</v>
          </cell>
        </row>
        <row r="70">
          <cell r="B70" t="str">
            <v>TRUCK_DRIVER_FEMALE_AGERANGE</v>
          </cell>
          <cell r="C70" t="str">
            <v>truck_driver_female_agerange</v>
          </cell>
        </row>
        <row r="71">
          <cell r="B71" t="str">
            <v>COMMERICAL_MBIKE_PROP_MALE</v>
          </cell>
          <cell r="C71" t="str">
            <v>commerical_mbike_prop_male</v>
          </cell>
        </row>
        <row r="72">
          <cell r="B72" t="str">
            <v>COMMERICAL_MBIKE_MALE_AGERANGE</v>
          </cell>
          <cell r="C72" t="str">
            <v>commerical_mbike_male_agerange</v>
          </cell>
        </row>
        <row r="73">
          <cell r="B73" t="str">
            <v>COMMERICAL_MBIKE_FEMALE_AGERANGE</v>
          </cell>
          <cell r="C73" t="str">
            <v>commerical_mbike_female_agerange</v>
          </cell>
        </row>
      </sheetData>
      <sheetData sheetId="9" refreshError="1"/>
    </sheetDataSet>
  </externalBook>
</externalLink>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www.despacio.org/hacemos" TargetMode="External"/><Relationship Id="rId13" Type="http://schemas.openxmlformats.org/officeDocument/2006/relationships/hyperlink" Target="https://edgar.jrc.ec.europa.eu/,%20obtained%20values%20based%20on%20private%20correspondence" TargetMode="External"/><Relationship Id="rId18" Type="http://schemas.openxmlformats.org/officeDocument/2006/relationships/hyperlink" Target="https://edgar.jrc.ec.europa.eu/,%20obtained%20values%20based%20on%20private%20correspondence" TargetMode="External"/><Relationship Id="rId26" Type="http://schemas.openxmlformats.org/officeDocument/2006/relationships/hyperlink" Target="https://edgar.jrc.ec.europa.eu/,%20obtained%20values%20based%20on%20private%20correspondence" TargetMode="External"/><Relationship Id="rId3" Type="http://schemas.openxmlformats.org/officeDocument/2006/relationships/hyperlink" Target="https://www.autofact.com.co/blog/mi-carro/actividades/carpooling-colombia" TargetMode="External"/><Relationship Id="rId21" Type="http://schemas.openxmlformats.org/officeDocument/2006/relationships/hyperlink" Target="https://edgar.jrc.ec.europa.eu/,%20obtained%20values%20based%20on%20private%20correspondence" TargetMode="External"/><Relationship Id="rId7" Type="http://schemas.openxmlformats.org/officeDocument/2006/relationships/hyperlink" Target="https://scioteca.caf.com/bitstream/handle/123456789/754/CAF%20LIBRO%20motos%20digital.pdf?sequence=1&amp;isAllowed=y" TargetMode="External"/><Relationship Id="rId12" Type="http://schemas.openxmlformats.org/officeDocument/2006/relationships/hyperlink" Target="https://edgar.jrc.ec.europa.eu/,%20obtained%20values%20based%20on%20private%20correspondence" TargetMode="External"/><Relationship Id="rId17" Type="http://schemas.openxmlformats.org/officeDocument/2006/relationships/hyperlink" Target="https://edgar.jrc.ec.europa.eu/,%20obtained%20values%20based%20on%20private%20correspondence" TargetMode="External"/><Relationship Id="rId25" Type="http://schemas.openxmlformats.org/officeDocument/2006/relationships/hyperlink" Target="https://edgar.jrc.ec.europa.eu/,%20obtained%20values%20based%20on%20private%20correspondence" TargetMode="External"/><Relationship Id="rId2" Type="http://schemas.openxmlformats.org/officeDocument/2006/relationships/hyperlink" Target="https://edgar.jrc.ec.europa.eu/,%20obtained%20values%20based%20on%20private%20correspondence" TargetMode="External"/><Relationship Id="rId16" Type="http://schemas.openxmlformats.org/officeDocument/2006/relationships/hyperlink" Target="https://edgar.jrc.ec.europa.eu/,%20obtained%20values%20based%20on%20private%20correspondence" TargetMode="External"/><Relationship Id="rId20" Type="http://schemas.openxmlformats.org/officeDocument/2006/relationships/hyperlink" Target="https://edgar.jrc.ec.europa.eu/,%20obtained%20values%20based%20on%20private%20correspondence" TargetMode="External"/><Relationship Id="rId1" Type="http://schemas.openxmlformats.org/officeDocument/2006/relationships/hyperlink" Target="https://www.who.int/publications/m/item/who-air-quality-database-2022" TargetMode="External"/><Relationship Id="rId6" Type="http://schemas.openxmlformats.org/officeDocument/2006/relationships/hyperlink" Target="https://scioteca.caf.com/bitstream/handle/123456789/754/CAF%20LIBRO%20motos%20digital.pdf?sequence=1&amp;isAllowed=y" TargetMode="External"/><Relationship Id="rId11" Type="http://schemas.openxmlformats.org/officeDocument/2006/relationships/hyperlink" Target="https://edgar.jrc.ec.europa.eu/,%20obtained%20values%20based%20on%20private%20correspondence" TargetMode="External"/><Relationship Id="rId24" Type="http://schemas.openxmlformats.org/officeDocument/2006/relationships/hyperlink" Target="https://edgar.jrc.ec.europa.eu/,%20obtained%20values%20based%20on%20private%20correspondence" TargetMode="External"/><Relationship Id="rId5" Type="http://schemas.openxmlformats.org/officeDocument/2006/relationships/hyperlink" Target="https://scioteca.caf.com/bitstream/handle/123456789/754/CAF%20LIBRO%20motos%20digital.pdf?sequence=1&amp;isAllowed=y" TargetMode="External"/><Relationship Id="rId15" Type="http://schemas.openxmlformats.org/officeDocument/2006/relationships/hyperlink" Target="https://edgar.jrc.ec.europa.eu/,%20obtained%20values%20based%20on%20private%20correspondence" TargetMode="External"/><Relationship Id="rId23" Type="http://schemas.openxmlformats.org/officeDocument/2006/relationships/hyperlink" Target="https://edgar.jrc.ec.europa.eu/,%20obtained%20values%20based%20on%20private%20correspondence" TargetMode="External"/><Relationship Id="rId28" Type="http://schemas.openxmlformats.org/officeDocument/2006/relationships/printerSettings" Target="../printerSettings/printerSettings6.bin"/><Relationship Id="rId10" Type="http://schemas.openxmlformats.org/officeDocument/2006/relationships/hyperlink" Target="https://www.transmilenio.gov.co/publicaciones/146291/si-hay-empleo-para-ser-operadores-de-transmilenio/" TargetMode="External"/><Relationship Id="rId19" Type="http://schemas.openxmlformats.org/officeDocument/2006/relationships/hyperlink" Target="https://edgar.jrc.ec.europa.eu/,%20obtained%20values%20based%20on%20private%20correspondence" TargetMode="External"/><Relationship Id="rId4" Type="http://schemas.openxmlformats.org/officeDocument/2006/relationships/hyperlink" Target="https://scioteca.caf.com/bitstream/handle/123456789/754/CAF%20LIBRO%20motos%20digital.pdf?sequence=1&amp;isAllowed=y" TargetMode="External"/><Relationship Id="rId9" Type="http://schemas.openxmlformats.org/officeDocument/2006/relationships/hyperlink" Target="https://www.transmilenio.gov.co/publicaciones/146291/si-hay-empleo-para-ser-operadores-de-transmilenio/" TargetMode="External"/><Relationship Id="rId14" Type="http://schemas.openxmlformats.org/officeDocument/2006/relationships/hyperlink" Target="https://edgar.jrc.ec.europa.eu/,%20obtained%20values%20based%20on%20private%20correspondence" TargetMode="External"/><Relationship Id="rId22" Type="http://schemas.openxmlformats.org/officeDocument/2006/relationships/hyperlink" Target="https://edgar.jrc.ec.europa.eu/,%20obtained%20values%20based%20on%20private%20correspondence" TargetMode="External"/><Relationship Id="rId27" Type="http://schemas.openxmlformats.org/officeDocument/2006/relationships/hyperlink" Target="https://edgar.jrc.ec.europa.eu/,%20obtained%20values%20based%20on%20private%20correspondence"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77"/>
  <sheetViews>
    <sheetView topLeftCell="A72" workbookViewId="0">
      <selection activeCell="E78" sqref="E78"/>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39" t="s">
        <v>25</v>
      </c>
      <c r="C24" s="26"/>
      <c r="D24" s="40"/>
      <c r="E24" s="40"/>
    </row>
    <row r="25" spans="2:5" x14ac:dyDescent="0.25">
      <c r="B25" s="27" t="s">
        <v>26</v>
      </c>
      <c r="C25" s="27" t="s">
        <v>27</v>
      </c>
      <c r="D25" s="41" t="s">
        <v>28</v>
      </c>
      <c r="E25" s="41" t="s">
        <v>29</v>
      </c>
    </row>
    <row r="26" spans="2:5" x14ac:dyDescent="0.25">
      <c r="B26" s="26" t="s">
        <v>30</v>
      </c>
      <c r="C26" s="26" t="s">
        <v>31</v>
      </c>
      <c r="D26" s="40" t="s">
        <v>32</v>
      </c>
      <c r="E26" s="42">
        <v>44481</v>
      </c>
    </row>
    <row r="27" spans="2:5" x14ac:dyDescent="0.25">
      <c r="B27" s="26" t="s">
        <v>33</v>
      </c>
      <c r="C27" s="26" t="s">
        <v>34</v>
      </c>
      <c r="D27" s="40" t="s">
        <v>32</v>
      </c>
      <c r="E27" s="42">
        <v>44503</v>
      </c>
    </row>
    <row r="28" spans="2:5" ht="87" customHeight="1" x14ac:dyDescent="0.25">
      <c r="B28" s="26" t="s">
        <v>35</v>
      </c>
      <c r="C28" s="26" t="s">
        <v>36</v>
      </c>
      <c r="D28" s="40" t="s">
        <v>32</v>
      </c>
      <c r="E28" s="42">
        <v>44572</v>
      </c>
    </row>
    <row r="29" spans="2:5" ht="60" x14ac:dyDescent="0.25">
      <c r="B29" s="26" t="s">
        <v>37</v>
      </c>
      <c r="C29" s="26" t="s">
        <v>38</v>
      </c>
      <c r="D29" s="40" t="s">
        <v>32</v>
      </c>
      <c r="E29" s="42">
        <v>44608</v>
      </c>
    </row>
    <row r="30" spans="2:5" ht="30" x14ac:dyDescent="0.25">
      <c r="B30" s="26" t="s">
        <v>39</v>
      </c>
      <c r="C30" s="26" t="s">
        <v>40</v>
      </c>
      <c r="D30" s="40" t="s">
        <v>32</v>
      </c>
      <c r="E30" s="42">
        <v>44615</v>
      </c>
    </row>
    <row r="31" spans="2:5" ht="45" x14ac:dyDescent="0.25">
      <c r="B31" s="26" t="s">
        <v>41</v>
      </c>
      <c r="C31" s="26" t="s">
        <v>42</v>
      </c>
      <c r="D31" s="40" t="s">
        <v>43</v>
      </c>
      <c r="E31" s="42">
        <v>44627</v>
      </c>
    </row>
    <row r="32" spans="2:5" ht="30" x14ac:dyDescent="0.25">
      <c r="B32" s="26" t="s">
        <v>44</v>
      </c>
      <c r="C32" s="26" t="s">
        <v>45</v>
      </c>
      <c r="D32" s="40" t="s">
        <v>32</v>
      </c>
      <c r="E32" s="42">
        <v>44706</v>
      </c>
    </row>
    <row r="33" spans="2:5" ht="45" x14ac:dyDescent="0.25">
      <c r="B33" s="26" t="s">
        <v>46</v>
      </c>
      <c r="C33" s="26" t="s">
        <v>47</v>
      </c>
      <c r="D33" s="40" t="s">
        <v>32</v>
      </c>
      <c r="E33" s="42">
        <v>44711</v>
      </c>
    </row>
    <row r="34" spans="2:5" ht="30" x14ac:dyDescent="0.25">
      <c r="B34" s="26" t="s">
        <v>48</v>
      </c>
      <c r="C34" s="26" t="s">
        <v>49</v>
      </c>
      <c r="D34" s="40" t="s">
        <v>32</v>
      </c>
      <c r="E34" s="42">
        <v>44728</v>
      </c>
    </row>
    <row r="35" spans="2:5" ht="105" x14ac:dyDescent="0.25">
      <c r="B35" s="26" t="s">
        <v>50</v>
      </c>
      <c r="C35" s="26" t="s">
        <v>51</v>
      </c>
      <c r="D35" s="40" t="s">
        <v>52</v>
      </c>
      <c r="E35" s="42">
        <v>44734</v>
      </c>
    </row>
    <row r="36" spans="2:5" ht="135" x14ac:dyDescent="0.25">
      <c r="B36" s="26" t="s">
        <v>53</v>
      </c>
      <c r="C36" s="26" t="s">
        <v>54</v>
      </c>
      <c r="D36" s="40" t="s">
        <v>52</v>
      </c>
      <c r="E36" s="42">
        <v>44739</v>
      </c>
    </row>
    <row r="37" spans="2:5" ht="30" x14ac:dyDescent="0.25">
      <c r="B37" s="8" t="s">
        <v>55</v>
      </c>
      <c r="C37" s="8" t="s">
        <v>56</v>
      </c>
      <c r="D37" s="40" t="s">
        <v>32</v>
      </c>
      <c r="E37" s="43">
        <v>44741</v>
      </c>
    </row>
    <row r="38" spans="2:5" ht="105" x14ac:dyDescent="0.25">
      <c r="B38" s="8" t="s">
        <v>57</v>
      </c>
      <c r="C38" s="8" t="s">
        <v>58</v>
      </c>
      <c r="D38" s="40" t="s">
        <v>52</v>
      </c>
      <c r="E38" s="43">
        <v>44749</v>
      </c>
    </row>
    <row r="39" spans="2:5" x14ac:dyDescent="0.25">
      <c r="B39" s="8" t="s">
        <v>59</v>
      </c>
      <c r="C39" s="8" t="s">
        <v>60</v>
      </c>
      <c r="D39" s="40" t="s">
        <v>32</v>
      </c>
      <c r="E39" s="43">
        <v>44768</v>
      </c>
    </row>
    <row r="40" spans="2:5" x14ac:dyDescent="0.25">
      <c r="B40" s="8" t="s">
        <v>61</v>
      </c>
      <c r="C40" s="8" t="s">
        <v>62</v>
      </c>
      <c r="D40" s="40" t="s">
        <v>32</v>
      </c>
      <c r="E40" s="43">
        <v>44810</v>
      </c>
    </row>
    <row r="41" spans="2:5" ht="135" x14ac:dyDescent="0.25">
      <c r="B41" s="8" t="s">
        <v>63</v>
      </c>
      <c r="C41" s="8" t="s">
        <v>64</v>
      </c>
      <c r="D41" s="40" t="s">
        <v>32</v>
      </c>
      <c r="E41" s="43">
        <v>44811</v>
      </c>
    </row>
    <row r="42" spans="2:5" x14ac:dyDescent="0.25">
      <c r="B42" s="8" t="s">
        <v>65</v>
      </c>
      <c r="C42" s="8" t="s">
        <v>66</v>
      </c>
      <c r="D42" s="40" t="s">
        <v>32</v>
      </c>
      <c r="E42" s="43">
        <v>44823</v>
      </c>
    </row>
    <row r="43" spans="2:5" x14ac:dyDescent="0.25">
      <c r="B43" s="8" t="s">
        <v>67</v>
      </c>
      <c r="C43" s="8" t="s">
        <v>68</v>
      </c>
      <c r="D43" s="40" t="s">
        <v>32</v>
      </c>
      <c r="E43" s="43">
        <v>44832</v>
      </c>
    </row>
    <row r="44" spans="2:5" ht="45" x14ac:dyDescent="0.25">
      <c r="B44" s="8" t="s">
        <v>69</v>
      </c>
      <c r="C44" s="8" t="s">
        <v>70</v>
      </c>
      <c r="D44" s="40" t="s">
        <v>32</v>
      </c>
      <c r="E44" s="43">
        <v>44832</v>
      </c>
    </row>
    <row r="45" spans="2:5" x14ac:dyDescent="0.25">
      <c r="B45" s="8" t="s">
        <v>71</v>
      </c>
      <c r="C45" s="8" t="s">
        <v>72</v>
      </c>
      <c r="D45" s="40" t="s">
        <v>52</v>
      </c>
      <c r="E45" s="43">
        <v>44838</v>
      </c>
    </row>
    <row r="46" spans="2:5" ht="45" x14ac:dyDescent="0.25">
      <c r="B46" s="8" t="s">
        <v>73</v>
      </c>
      <c r="C46" s="8" t="s">
        <v>74</v>
      </c>
      <c r="D46" t="s">
        <v>75</v>
      </c>
      <c r="E46" s="43">
        <v>44814</v>
      </c>
    </row>
    <row r="47" spans="2:5" ht="30" x14ac:dyDescent="0.25">
      <c r="B47" s="8" t="s">
        <v>76</v>
      </c>
      <c r="C47" s="8" t="s">
        <v>77</v>
      </c>
      <c r="D47" s="40" t="s">
        <v>75</v>
      </c>
      <c r="E47" s="43">
        <v>44849</v>
      </c>
    </row>
    <row r="48" spans="2:5" x14ac:dyDescent="0.25">
      <c r="B48" s="8" t="s">
        <v>78</v>
      </c>
      <c r="C48" s="8" t="s">
        <v>79</v>
      </c>
      <c r="D48" s="40" t="s">
        <v>32</v>
      </c>
      <c r="E48" s="43">
        <v>44852</v>
      </c>
    </row>
    <row r="49" spans="2:5" ht="75" x14ac:dyDescent="0.25">
      <c r="B49" s="8" t="s">
        <v>80</v>
      </c>
      <c r="C49" s="8" t="s">
        <v>81</v>
      </c>
      <c r="D49" s="40" t="s">
        <v>75</v>
      </c>
      <c r="E49" s="43">
        <v>44854</v>
      </c>
    </row>
    <row r="50" spans="2:5" ht="45" x14ac:dyDescent="0.25">
      <c r="B50" s="8" t="s">
        <v>82</v>
      </c>
      <c r="C50" s="8" t="s">
        <v>83</v>
      </c>
      <c r="D50" s="40" t="s">
        <v>32</v>
      </c>
      <c r="E50" s="43">
        <v>44858</v>
      </c>
    </row>
    <row r="51" spans="2:5" ht="30" x14ac:dyDescent="0.25">
      <c r="B51" s="8" t="s">
        <v>84</v>
      </c>
      <c r="C51" s="8" t="s">
        <v>85</v>
      </c>
      <c r="D51" s="40" t="s">
        <v>32</v>
      </c>
      <c r="E51" s="43">
        <v>44879</v>
      </c>
    </row>
    <row r="52" spans="2:5" x14ac:dyDescent="0.25">
      <c r="B52" s="8" t="s">
        <v>86</v>
      </c>
      <c r="C52" s="8" t="s">
        <v>87</v>
      </c>
      <c r="D52" s="40" t="s">
        <v>32</v>
      </c>
      <c r="E52" s="43">
        <v>44887</v>
      </c>
    </row>
    <row r="53" spans="2:5" ht="30" x14ac:dyDescent="0.25">
      <c r="B53" s="8" t="s">
        <v>88</v>
      </c>
      <c r="C53" s="8" t="s">
        <v>89</v>
      </c>
      <c r="D53" s="40" t="s">
        <v>32</v>
      </c>
      <c r="E53" s="43">
        <v>44893</v>
      </c>
    </row>
    <row r="54" spans="2:5" ht="30" x14ac:dyDescent="0.25">
      <c r="B54" s="8" t="s">
        <v>90</v>
      </c>
      <c r="C54" s="8" t="s">
        <v>91</v>
      </c>
      <c r="D54" s="40" t="s">
        <v>32</v>
      </c>
      <c r="E54" s="43">
        <v>44901</v>
      </c>
    </row>
    <row r="55" spans="2:5" x14ac:dyDescent="0.25">
      <c r="B55" s="8" t="s">
        <v>92</v>
      </c>
      <c r="C55" s="8" t="s">
        <v>93</v>
      </c>
      <c r="D55" s="40" t="s">
        <v>32</v>
      </c>
      <c r="E55" s="43">
        <v>44901</v>
      </c>
    </row>
    <row r="56" spans="2:5" x14ac:dyDescent="0.25">
      <c r="B56" s="8" t="s">
        <v>94</v>
      </c>
      <c r="C56" s="8" t="s">
        <v>95</v>
      </c>
      <c r="D56" s="40" t="s">
        <v>32</v>
      </c>
      <c r="E56" s="43">
        <v>44903</v>
      </c>
    </row>
    <row r="57" spans="2:5" ht="30" x14ac:dyDescent="0.25">
      <c r="B57" s="8" t="s">
        <v>96</v>
      </c>
      <c r="C57" s="8" t="s">
        <v>97</v>
      </c>
      <c r="D57" s="40" t="s">
        <v>32</v>
      </c>
      <c r="E57" s="43">
        <v>44911</v>
      </c>
    </row>
    <row r="58" spans="2:5" x14ac:dyDescent="0.25">
      <c r="B58" s="8" t="s">
        <v>98</v>
      </c>
      <c r="C58" s="8" t="s">
        <v>99</v>
      </c>
      <c r="D58" s="40" t="s">
        <v>32</v>
      </c>
      <c r="E58" s="43">
        <v>44942</v>
      </c>
    </row>
    <row r="59" spans="2:5" ht="30" x14ac:dyDescent="0.25">
      <c r="B59" s="8" t="s">
        <v>100</v>
      </c>
      <c r="C59" s="8" t="s">
        <v>101</v>
      </c>
      <c r="D59" s="40" t="s">
        <v>32</v>
      </c>
      <c r="E59" s="43">
        <v>44949</v>
      </c>
    </row>
    <row r="60" spans="2:5" x14ac:dyDescent="0.25">
      <c r="B60" s="8" t="s">
        <v>102</v>
      </c>
      <c r="C60" s="8" t="s">
        <v>103</v>
      </c>
      <c r="D60" s="40" t="s">
        <v>32</v>
      </c>
      <c r="E60" s="43">
        <v>44952</v>
      </c>
    </row>
    <row r="61" spans="2:5" x14ac:dyDescent="0.25">
      <c r="B61" s="8" t="s">
        <v>104</v>
      </c>
      <c r="C61" s="8" t="s">
        <v>105</v>
      </c>
      <c r="D61" s="40" t="s">
        <v>32</v>
      </c>
      <c r="E61" s="43">
        <v>45049</v>
      </c>
    </row>
    <row r="62" spans="2:5" ht="60" x14ac:dyDescent="0.25">
      <c r="B62" s="8" t="s">
        <v>106</v>
      </c>
      <c r="C62" s="8" t="s">
        <v>107</v>
      </c>
      <c r="D62" s="40" t="s">
        <v>32</v>
      </c>
      <c r="E62" s="43">
        <v>45056</v>
      </c>
    </row>
    <row r="63" spans="2:5" ht="75" x14ac:dyDescent="0.25">
      <c r="B63" s="8" t="s">
        <v>108</v>
      </c>
      <c r="C63" s="8" t="s">
        <v>109</v>
      </c>
      <c r="D63" s="40" t="s">
        <v>32</v>
      </c>
      <c r="E63" s="43">
        <v>45064</v>
      </c>
    </row>
    <row r="64" spans="2:5" x14ac:dyDescent="0.25">
      <c r="B64" s="8" t="s">
        <v>110</v>
      </c>
      <c r="C64" s="8" t="s">
        <v>111</v>
      </c>
      <c r="D64" s="40" t="s">
        <v>32</v>
      </c>
      <c r="E64" s="43">
        <v>45073</v>
      </c>
    </row>
    <row r="65" spans="2:5" ht="30" x14ac:dyDescent="0.25">
      <c r="B65" s="8" t="s">
        <v>112</v>
      </c>
      <c r="C65" s="8" t="s">
        <v>113</v>
      </c>
      <c r="D65" s="40" t="s">
        <v>114</v>
      </c>
      <c r="E65" s="43">
        <v>45083</v>
      </c>
    </row>
    <row r="66" spans="2:5" x14ac:dyDescent="0.25">
      <c r="B66" s="8" t="s">
        <v>115</v>
      </c>
      <c r="C66" s="8" t="s">
        <v>116</v>
      </c>
      <c r="D66" s="40" t="s">
        <v>32</v>
      </c>
      <c r="E66" s="43">
        <v>45098</v>
      </c>
    </row>
    <row r="67" spans="2:5" x14ac:dyDescent="0.25">
      <c r="B67" s="8" t="s">
        <v>117</v>
      </c>
      <c r="C67" s="8" t="s">
        <v>118</v>
      </c>
      <c r="D67" s="40" t="s">
        <v>32</v>
      </c>
      <c r="E67" s="43">
        <v>45125</v>
      </c>
    </row>
    <row r="68" spans="2:5" ht="30" x14ac:dyDescent="0.25">
      <c r="B68" s="8" t="s">
        <v>119</v>
      </c>
      <c r="C68" s="8" t="s">
        <v>120</v>
      </c>
      <c r="D68" s="40" t="s">
        <v>32</v>
      </c>
      <c r="E68" s="43">
        <v>45145</v>
      </c>
    </row>
    <row r="69" spans="2:5" ht="30" x14ac:dyDescent="0.25">
      <c r="B69" s="8" t="s">
        <v>121</v>
      </c>
      <c r="C69" s="8" t="s">
        <v>122</v>
      </c>
      <c r="D69" s="40" t="s">
        <v>123</v>
      </c>
      <c r="E69" s="43">
        <v>45148</v>
      </c>
    </row>
    <row r="70" spans="2:5" x14ac:dyDescent="0.25">
      <c r="B70" s="8" t="s">
        <v>124</v>
      </c>
      <c r="C70" s="8" t="s">
        <v>125</v>
      </c>
      <c r="D70" s="40" t="s">
        <v>32</v>
      </c>
      <c r="E70" s="43">
        <v>45161</v>
      </c>
    </row>
    <row r="71" spans="2:5" ht="30" x14ac:dyDescent="0.25">
      <c r="B71" s="8" t="s">
        <v>126</v>
      </c>
      <c r="C71" s="8" t="s">
        <v>127</v>
      </c>
      <c r="D71" s="40" t="s">
        <v>32</v>
      </c>
      <c r="E71" s="43">
        <v>45164</v>
      </c>
    </row>
    <row r="72" spans="2:5" ht="45" x14ac:dyDescent="0.25">
      <c r="B72" s="8" t="s">
        <v>128</v>
      </c>
      <c r="C72" s="8" t="s">
        <v>129</v>
      </c>
      <c r="D72" s="40" t="s">
        <v>32</v>
      </c>
      <c r="E72" s="43">
        <v>45170</v>
      </c>
    </row>
    <row r="73" spans="2:5" ht="30" x14ac:dyDescent="0.25">
      <c r="B73" s="8" t="s">
        <v>130</v>
      </c>
      <c r="C73" s="8" t="s">
        <v>131</v>
      </c>
      <c r="D73" s="40" t="s">
        <v>32</v>
      </c>
      <c r="E73" s="43">
        <v>45182</v>
      </c>
    </row>
    <row r="74" spans="2:5" x14ac:dyDescent="0.25">
      <c r="B74" s="8" t="s">
        <v>132</v>
      </c>
      <c r="C74" s="8" t="s">
        <v>133</v>
      </c>
      <c r="D74" s="40" t="s">
        <v>32</v>
      </c>
      <c r="E74" s="43">
        <v>45246</v>
      </c>
    </row>
    <row r="75" spans="2:5" ht="30" x14ac:dyDescent="0.25">
      <c r="B75" s="8" t="s">
        <v>134</v>
      </c>
      <c r="C75" s="8" t="s">
        <v>135</v>
      </c>
      <c r="D75" s="40" t="s">
        <v>32</v>
      </c>
      <c r="E75" s="43">
        <v>45272</v>
      </c>
    </row>
    <row r="76" spans="2:5" ht="210" x14ac:dyDescent="0.25">
      <c r="B76" s="8" t="s">
        <v>951</v>
      </c>
      <c r="C76" s="8" t="s">
        <v>964</v>
      </c>
      <c r="D76" s="40" t="s">
        <v>32</v>
      </c>
      <c r="E76" s="43">
        <v>45531</v>
      </c>
    </row>
    <row r="77" spans="2:5" x14ac:dyDescent="0.25">
      <c r="B77" s="8" t="s">
        <v>993</v>
      </c>
      <c r="C77" s="8" t="s">
        <v>994</v>
      </c>
      <c r="D77" s="40" t="s">
        <v>32</v>
      </c>
      <c r="E77" s="43">
        <v>45539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1"/>
  <sheetViews>
    <sheetView topLeftCell="C1" workbookViewId="0">
      <pane ySplit="1" topLeftCell="A74" activePane="bottomLeft" state="frozen"/>
      <selection pane="bottomLeft" activeCell="AD89" sqref="C89:AD89"/>
    </sheetView>
  </sheetViews>
  <sheetFormatPr defaultRowHeight="15" x14ac:dyDescent="0.25"/>
  <cols>
    <col min="1" max="1" width="31.7109375" style="1" customWidth="1"/>
    <col min="2" max="2" width="13.5703125" customWidth="1"/>
    <col min="3" max="3" width="12" style="49" bestFit="1" customWidth="1"/>
    <col min="4" max="4" width="12.7109375" style="49" bestFit="1" customWidth="1"/>
    <col min="5" max="11" width="8.85546875" style="49" customWidth="1"/>
    <col min="12" max="12" width="12.7109375" style="49" bestFit="1" customWidth="1"/>
    <col min="13" max="19" width="8.85546875" style="49" customWidth="1"/>
    <col min="20" max="20" width="17.28515625" style="49" customWidth="1"/>
    <col min="21" max="21" width="18.28515625" style="49" customWidth="1"/>
    <col min="22" max="23" width="8.85546875" style="49" customWidth="1"/>
    <col min="24" max="24" width="11.85546875" style="49" customWidth="1"/>
    <col min="25" max="30" width="8.85546875" style="49" customWidth="1"/>
  </cols>
  <sheetData>
    <row r="1" spans="1:30" s="1" customFormat="1" x14ac:dyDescent="0.25">
      <c r="A1" s="1" t="s">
        <v>136</v>
      </c>
      <c r="B1" s="1" t="s">
        <v>137</v>
      </c>
      <c r="C1" s="46" t="s">
        <v>138</v>
      </c>
      <c r="D1" s="46" t="s">
        <v>139</v>
      </c>
      <c r="E1" s="46" t="s">
        <v>140</v>
      </c>
      <c r="F1" s="46" t="s">
        <v>141</v>
      </c>
      <c r="G1" s="46" t="s">
        <v>142</v>
      </c>
      <c r="H1" s="46" t="s">
        <v>143</v>
      </c>
      <c r="I1" s="46" t="s">
        <v>144</v>
      </c>
      <c r="J1" s="46" t="s">
        <v>145</v>
      </c>
      <c r="K1" s="46" t="s">
        <v>146</v>
      </c>
      <c r="L1" s="46" t="s">
        <v>147</v>
      </c>
      <c r="M1" s="46" t="s">
        <v>148</v>
      </c>
      <c r="N1" s="46" t="s">
        <v>149</v>
      </c>
      <c r="O1" s="46" t="s">
        <v>150</v>
      </c>
      <c r="P1" s="46" t="s">
        <v>151</v>
      </c>
      <c r="Q1" s="46" t="s">
        <v>152</v>
      </c>
      <c r="R1" s="46" t="s">
        <v>153</v>
      </c>
      <c r="S1" s="46" t="s">
        <v>154</v>
      </c>
      <c r="T1" s="46" t="s">
        <v>155</v>
      </c>
      <c r="U1" s="46" t="s">
        <v>156</v>
      </c>
      <c r="V1" s="46" t="s">
        <v>157</v>
      </c>
      <c r="W1" s="46" t="s">
        <v>158</v>
      </c>
      <c r="X1" s="46" t="s">
        <v>159</v>
      </c>
      <c r="Y1" s="46" t="s">
        <v>160</v>
      </c>
      <c r="Z1" s="46" t="s">
        <v>161</v>
      </c>
      <c r="AA1" s="46" t="s">
        <v>162</v>
      </c>
      <c r="AB1" s="46" t="s">
        <v>163</v>
      </c>
      <c r="AC1" s="46" t="s">
        <v>164</v>
      </c>
      <c r="AD1" s="46" t="s">
        <v>165</v>
      </c>
    </row>
    <row r="2" spans="1:30" s="1" customFormat="1" x14ac:dyDescent="0.25">
      <c r="A2" s="1" t="s">
        <v>166</v>
      </c>
      <c r="B2" t="s">
        <v>167</v>
      </c>
      <c r="C2" s="49">
        <v>4</v>
      </c>
      <c r="D2" s="49"/>
      <c r="E2" s="49">
        <v>4</v>
      </c>
      <c r="F2" s="49">
        <v>4</v>
      </c>
      <c r="G2" s="49">
        <v>4</v>
      </c>
      <c r="H2" s="49"/>
      <c r="I2" s="49">
        <v>4</v>
      </c>
      <c r="J2" s="49"/>
      <c r="K2" s="49"/>
      <c r="L2" s="49"/>
      <c r="M2" s="49">
        <v>4</v>
      </c>
      <c r="N2" s="49"/>
      <c r="O2" s="49"/>
      <c r="P2" s="49"/>
      <c r="Q2" s="49"/>
      <c r="R2" s="49"/>
      <c r="S2" s="49"/>
      <c r="T2" s="49"/>
      <c r="U2" s="49"/>
      <c r="V2" s="49"/>
      <c r="W2" s="49"/>
      <c r="X2" s="49"/>
      <c r="Y2" s="49"/>
      <c r="Z2" s="49"/>
      <c r="AA2" s="49"/>
      <c r="AB2" s="49">
        <v>4</v>
      </c>
      <c r="AC2" s="49">
        <v>4</v>
      </c>
      <c r="AD2" s="49">
        <v>4</v>
      </c>
    </row>
    <row r="3" spans="1:30" s="1" customFormat="1" x14ac:dyDescent="0.25">
      <c r="B3" t="s">
        <v>168</v>
      </c>
      <c r="C3" s="49">
        <v>12</v>
      </c>
      <c r="D3" s="49">
        <v>8.1</v>
      </c>
      <c r="E3" s="49">
        <v>12</v>
      </c>
      <c r="F3" s="49">
        <v>12</v>
      </c>
      <c r="G3" s="49">
        <v>12</v>
      </c>
      <c r="H3" s="49">
        <v>8.1</v>
      </c>
      <c r="I3" s="49">
        <v>8.1</v>
      </c>
      <c r="J3" s="49">
        <v>8.1</v>
      </c>
      <c r="K3" s="49">
        <v>8.1</v>
      </c>
      <c r="L3" s="49">
        <v>8.1</v>
      </c>
      <c r="M3" s="49">
        <v>12</v>
      </c>
      <c r="N3" s="49">
        <v>8.1</v>
      </c>
      <c r="O3" s="49">
        <v>8.1</v>
      </c>
      <c r="P3" s="49">
        <v>8.1</v>
      </c>
      <c r="Q3" s="49">
        <v>13</v>
      </c>
      <c r="R3" s="49">
        <v>13</v>
      </c>
      <c r="S3" s="49">
        <v>13</v>
      </c>
      <c r="T3" s="49">
        <v>13</v>
      </c>
      <c r="U3" s="49">
        <v>13</v>
      </c>
      <c r="V3" s="49">
        <v>13</v>
      </c>
      <c r="W3" s="49">
        <v>13</v>
      </c>
      <c r="X3" s="49">
        <v>7.1</v>
      </c>
      <c r="Y3" s="49">
        <v>13</v>
      </c>
      <c r="Z3" s="49">
        <v>13</v>
      </c>
      <c r="AA3" s="49">
        <v>7.1</v>
      </c>
      <c r="AB3" s="49">
        <v>12</v>
      </c>
      <c r="AC3" s="49">
        <v>12</v>
      </c>
      <c r="AD3" s="49">
        <v>12</v>
      </c>
    </row>
    <row r="4" spans="1:30" s="1" customFormat="1" x14ac:dyDescent="0.25">
      <c r="B4" t="s">
        <v>169</v>
      </c>
      <c r="C4" s="49">
        <v>15</v>
      </c>
      <c r="D4" s="49">
        <v>13.8</v>
      </c>
      <c r="E4" s="49">
        <v>15</v>
      </c>
      <c r="F4" s="49">
        <v>15</v>
      </c>
      <c r="G4" s="49">
        <v>15</v>
      </c>
      <c r="H4" s="49">
        <v>13.8</v>
      </c>
      <c r="I4" s="49">
        <v>13.8</v>
      </c>
      <c r="J4" s="49">
        <v>13.8</v>
      </c>
      <c r="K4" s="49">
        <v>13.8</v>
      </c>
      <c r="L4" s="49">
        <v>13.8</v>
      </c>
      <c r="M4" s="49">
        <v>15</v>
      </c>
      <c r="N4" s="49">
        <v>13.8</v>
      </c>
      <c r="O4" s="49">
        <v>13.8</v>
      </c>
      <c r="P4" s="49">
        <v>13.8</v>
      </c>
      <c r="Q4" s="49">
        <v>16</v>
      </c>
      <c r="R4" s="49">
        <v>16</v>
      </c>
      <c r="S4" s="49">
        <v>16</v>
      </c>
      <c r="T4" s="49">
        <v>16</v>
      </c>
      <c r="U4" s="49">
        <v>16</v>
      </c>
      <c r="V4" s="49">
        <v>16</v>
      </c>
      <c r="W4" s="49">
        <v>16</v>
      </c>
      <c r="X4" s="49">
        <v>12.8</v>
      </c>
      <c r="Y4" s="49">
        <v>16</v>
      </c>
      <c r="Z4" s="49">
        <v>16</v>
      </c>
      <c r="AA4" s="49">
        <v>12.8</v>
      </c>
      <c r="AB4" s="49">
        <v>15</v>
      </c>
      <c r="AC4" s="49">
        <v>15</v>
      </c>
      <c r="AD4" s="49">
        <v>15</v>
      </c>
    </row>
    <row r="5" spans="1:30" s="1" customFormat="1" x14ac:dyDescent="0.25">
      <c r="B5" t="s">
        <v>170</v>
      </c>
      <c r="C5" s="49">
        <v>6</v>
      </c>
      <c r="D5" s="49">
        <v>7.2</v>
      </c>
      <c r="E5" s="49">
        <v>6</v>
      </c>
      <c r="F5" s="49">
        <v>6</v>
      </c>
      <c r="G5" s="49">
        <v>6</v>
      </c>
      <c r="H5" s="49">
        <v>7.2</v>
      </c>
      <c r="I5" s="49">
        <v>7.2</v>
      </c>
      <c r="J5" s="49">
        <v>8.4</v>
      </c>
      <c r="K5" s="49">
        <v>7.2</v>
      </c>
      <c r="L5" s="49">
        <v>8.4</v>
      </c>
      <c r="M5" s="49">
        <v>6</v>
      </c>
      <c r="N5" s="49">
        <v>8.4</v>
      </c>
      <c r="O5" s="49">
        <v>8.4</v>
      </c>
      <c r="P5" s="49">
        <v>8.4</v>
      </c>
      <c r="Q5" s="49">
        <v>7.2</v>
      </c>
      <c r="R5" s="49">
        <v>7.2</v>
      </c>
      <c r="S5" s="49">
        <v>7.2</v>
      </c>
      <c r="T5" s="49">
        <v>8.9</v>
      </c>
      <c r="U5" s="49">
        <v>7.2</v>
      </c>
      <c r="V5" s="49">
        <v>8.9</v>
      </c>
      <c r="W5" s="49">
        <v>8.9</v>
      </c>
      <c r="X5" s="49">
        <v>7.9</v>
      </c>
      <c r="Y5" s="49">
        <v>8.9</v>
      </c>
      <c r="Z5" s="49">
        <v>8.9</v>
      </c>
      <c r="AA5" s="49">
        <v>7.9</v>
      </c>
      <c r="AB5" s="49">
        <v>6</v>
      </c>
      <c r="AC5" s="49">
        <v>6</v>
      </c>
      <c r="AD5" s="49">
        <v>6</v>
      </c>
    </row>
    <row r="6" spans="1:30" s="1" customFormat="1" x14ac:dyDescent="0.25">
      <c r="B6" t="s">
        <v>171</v>
      </c>
      <c r="C6" s="49"/>
      <c r="D6" s="49">
        <v>18.100000000000001</v>
      </c>
      <c r="E6" s="49"/>
      <c r="F6" s="49"/>
      <c r="G6" s="49"/>
      <c r="H6" s="49">
        <v>18.100000000000001</v>
      </c>
      <c r="I6" s="49">
        <v>18.100000000000001</v>
      </c>
      <c r="J6" s="49">
        <v>18.100000000000001</v>
      </c>
      <c r="K6" s="49">
        <v>18.100000000000001</v>
      </c>
      <c r="L6" s="49">
        <v>18.100000000000001</v>
      </c>
      <c r="M6" s="49"/>
      <c r="N6" s="49">
        <v>18.100000000000001</v>
      </c>
      <c r="O6" s="49">
        <v>18.100000000000001</v>
      </c>
      <c r="P6" s="49">
        <v>18.100000000000001</v>
      </c>
      <c r="Q6" s="49"/>
      <c r="R6" s="49"/>
      <c r="S6" s="49"/>
      <c r="T6" s="49"/>
      <c r="U6" s="49"/>
      <c r="V6" s="49"/>
      <c r="W6" s="49"/>
      <c r="X6" s="49"/>
      <c r="Y6" s="49"/>
      <c r="Z6" s="49"/>
      <c r="AA6" s="49"/>
      <c r="AB6" s="49"/>
      <c r="AC6" s="49"/>
      <c r="AD6" s="49"/>
    </row>
    <row r="7" spans="1:30" s="1" customFormat="1" x14ac:dyDescent="0.25">
      <c r="B7" t="s">
        <v>172</v>
      </c>
      <c r="C7" s="49">
        <v>15</v>
      </c>
      <c r="D7" s="49">
        <v>15.2</v>
      </c>
      <c r="E7" s="49">
        <v>15</v>
      </c>
      <c r="F7" s="49">
        <v>15</v>
      </c>
      <c r="G7" s="49">
        <v>15</v>
      </c>
      <c r="H7" s="49">
        <v>15.2</v>
      </c>
      <c r="I7" s="49">
        <v>15.2</v>
      </c>
      <c r="J7" s="49">
        <v>18.399999999999999</v>
      </c>
      <c r="K7" s="49">
        <v>15.2</v>
      </c>
      <c r="L7" s="49">
        <v>18.399999999999999</v>
      </c>
      <c r="M7" s="49">
        <v>15</v>
      </c>
      <c r="N7" s="49">
        <v>18.399999999999999</v>
      </c>
      <c r="O7" s="49">
        <v>18.399999999999999</v>
      </c>
      <c r="P7" s="49">
        <v>18.399999999999999</v>
      </c>
      <c r="Q7" s="49">
        <v>16</v>
      </c>
      <c r="R7" s="49">
        <v>16</v>
      </c>
      <c r="S7" s="49">
        <v>16</v>
      </c>
      <c r="T7" s="49">
        <v>16</v>
      </c>
      <c r="U7" s="49">
        <v>16</v>
      </c>
      <c r="V7" s="49">
        <v>16</v>
      </c>
      <c r="W7" s="49">
        <v>16</v>
      </c>
      <c r="X7" s="49">
        <v>17.399999999999999</v>
      </c>
      <c r="Y7" s="49">
        <v>16</v>
      </c>
      <c r="Z7" s="49">
        <v>16</v>
      </c>
      <c r="AA7" s="49">
        <v>17.399999999999999</v>
      </c>
      <c r="AB7" s="49">
        <v>15</v>
      </c>
      <c r="AC7" s="49">
        <v>15</v>
      </c>
      <c r="AD7" s="49">
        <v>15</v>
      </c>
    </row>
    <row r="8" spans="1:30" s="1" customFormat="1" x14ac:dyDescent="0.25">
      <c r="B8" t="s">
        <v>173</v>
      </c>
      <c r="C8" s="49"/>
      <c r="D8" s="49">
        <v>9.1</v>
      </c>
      <c r="E8" s="49"/>
      <c r="F8" s="49"/>
      <c r="G8" s="49"/>
      <c r="H8" s="49">
        <v>9.1</v>
      </c>
      <c r="I8" s="49">
        <v>9.1</v>
      </c>
      <c r="J8" s="49">
        <v>9.1</v>
      </c>
      <c r="K8" s="49">
        <v>9.1</v>
      </c>
      <c r="L8" s="49">
        <v>9.1</v>
      </c>
      <c r="M8" s="49"/>
      <c r="N8" s="49">
        <v>9.1</v>
      </c>
      <c r="O8" s="49">
        <v>9.1</v>
      </c>
      <c r="P8" s="49">
        <v>9.1</v>
      </c>
      <c r="Q8" s="49"/>
      <c r="R8" s="49"/>
      <c r="S8" s="49"/>
      <c r="T8" s="49"/>
      <c r="U8" s="49"/>
      <c r="V8" s="49"/>
      <c r="W8" s="49"/>
      <c r="X8" s="49">
        <v>8.1</v>
      </c>
      <c r="Y8" s="49"/>
      <c r="Z8" s="49"/>
      <c r="AA8" s="49">
        <v>8.1</v>
      </c>
      <c r="AB8" s="49"/>
      <c r="AC8" s="49"/>
      <c r="AD8" s="49"/>
    </row>
    <row r="9" spans="1:30" s="1" customFormat="1" x14ac:dyDescent="0.25">
      <c r="B9" t="s">
        <v>174</v>
      </c>
      <c r="C9" s="49">
        <v>2</v>
      </c>
      <c r="D9" s="49">
        <v>2.5</v>
      </c>
      <c r="E9" s="49">
        <v>2</v>
      </c>
      <c r="F9" s="49">
        <v>2</v>
      </c>
      <c r="G9" s="49">
        <v>2</v>
      </c>
      <c r="H9" s="49">
        <v>2.5</v>
      </c>
      <c r="I9" s="49">
        <v>2.5</v>
      </c>
      <c r="J9" s="49">
        <v>3</v>
      </c>
      <c r="K9" s="49">
        <v>2.5</v>
      </c>
      <c r="L9" s="49">
        <v>3</v>
      </c>
      <c r="M9" s="49">
        <v>2</v>
      </c>
      <c r="N9" s="49">
        <v>3</v>
      </c>
      <c r="O9" s="49">
        <v>3</v>
      </c>
      <c r="P9" s="49">
        <v>3</v>
      </c>
      <c r="Q9" s="49">
        <v>2.5</v>
      </c>
      <c r="R9" s="49">
        <v>2.5</v>
      </c>
      <c r="S9" s="49">
        <v>2.5</v>
      </c>
      <c r="T9" s="49">
        <v>3.5</v>
      </c>
      <c r="U9" s="49">
        <v>2.5</v>
      </c>
      <c r="V9" s="49">
        <v>3.5</v>
      </c>
      <c r="W9" s="49">
        <v>3.5</v>
      </c>
      <c r="X9" s="49">
        <v>2.5</v>
      </c>
      <c r="Y9" s="49">
        <v>3.5</v>
      </c>
      <c r="Z9" s="49">
        <v>3.5</v>
      </c>
      <c r="AA9" s="49">
        <v>2.5</v>
      </c>
      <c r="AB9" s="49">
        <v>2</v>
      </c>
      <c r="AC9" s="49">
        <v>2</v>
      </c>
      <c r="AD9" s="49">
        <v>2</v>
      </c>
    </row>
    <row r="10" spans="1:30" s="1" customFormat="1" x14ac:dyDescent="0.25">
      <c r="B10" t="s">
        <v>175</v>
      </c>
      <c r="C10" s="49">
        <v>20.6</v>
      </c>
      <c r="D10" s="49">
        <v>21.9</v>
      </c>
      <c r="E10" s="49">
        <v>20.6</v>
      </c>
      <c r="F10" s="49">
        <v>20.6</v>
      </c>
      <c r="G10" s="49">
        <v>20.6</v>
      </c>
      <c r="H10" s="49">
        <v>21.9</v>
      </c>
      <c r="I10" s="49">
        <v>21.9</v>
      </c>
      <c r="J10" s="49">
        <v>23.2</v>
      </c>
      <c r="K10" s="49">
        <v>21.9</v>
      </c>
      <c r="L10" s="49">
        <v>23.2</v>
      </c>
      <c r="M10" s="49">
        <v>20.6</v>
      </c>
      <c r="N10" s="49">
        <v>23.2</v>
      </c>
      <c r="O10" s="49">
        <v>23.2</v>
      </c>
      <c r="P10" s="49">
        <v>23.2</v>
      </c>
      <c r="Q10" s="49">
        <v>23.2</v>
      </c>
      <c r="R10" s="49">
        <v>23.2</v>
      </c>
      <c r="S10" s="49">
        <v>23.2</v>
      </c>
      <c r="T10" s="49">
        <v>23.2</v>
      </c>
      <c r="U10" s="49">
        <v>23.2</v>
      </c>
      <c r="V10" s="49">
        <v>23.2</v>
      </c>
      <c r="W10" s="49">
        <v>23.2</v>
      </c>
      <c r="X10" s="49">
        <v>23.2</v>
      </c>
      <c r="Y10" s="49">
        <v>23.2</v>
      </c>
      <c r="Z10" s="49">
        <v>23.2</v>
      </c>
      <c r="AA10" s="49">
        <v>23.2</v>
      </c>
      <c r="AB10" s="49">
        <v>20.6</v>
      </c>
      <c r="AC10" s="49">
        <v>20.6</v>
      </c>
      <c r="AD10" s="49">
        <v>20.6</v>
      </c>
    </row>
    <row r="11" spans="1:30" s="1" customFormat="1" x14ac:dyDescent="0.25">
      <c r="B11" t="s">
        <v>176</v>
      </c>
      <c r="C11" s="49">
        <v>12</v>
      </c>
      <c r="D11" s="49">
        <v>12.559999999999999</v>
      </c>
      <c r="E11" s="49">
        <v>12</v>
      </c>
      <c r="F11" s="49">
        <v>12</v>
      </c>
      <c r="G11" s="49">
        <v>12</v>
      </c>
      <c r="H11" s="49">
        <v>12.559999999999999</v>
      </c>
      <c r="I11" s="49">
        <v>12.559999999999999</v>
      </c>
      <c r="J11" s="49">
        <v>13.1</v>
      </c>
      <c r="K11" s="49">
        <v>12.559999999999999</v>
      </c>
      <c r="L11" s="49">
        <v>13.1</v>
      </c>
      <c r="M11" s="49">
        <v>12</v>
      </c>
      <c r="N11" s="49">
        <v>13.1</v>
      </c>
      <c r="O11" s="49">
        <v>13.1</v>
      </c>
      <c r="P11" s="49">
        <v>13.1</v>
      </c>
      <c r="Q11" s="49">
        <v>14.1</v>
      </c>
      <c r="R11" s="49">
        <v>14.1</v>
      </c>
      <c r="S11" s="49">
        <v>14.1</v>
      </c>
      <c r="T11" s="49">
        <v>14.1</v>
      </c>
      <c r="U11" s="49">
        <v>14.1</v>
      </c>
      <c r="V11" s="49">
        <v>14.1</v>
      </c>
      <c r="W11" s="49">
        <v>14.1</v>
      </c>
      <c r="X11" s="49">
        <v>12.1</v>
      </c>
      <c r="Y11" s="49">
        <v>14.1</v>
      </c>
      <c r="Z11" s="49">
        <v>14.1</v>
      </c>
      <c r="AA11" s="49">
        <v>12.1</v>
      </c>
      <c r="AB11" s="49">
        <v>12</v>
      </c>
      <c r="AC11" s="49">
        <v>12</v>
      </c>
      <c r="AD11" s="49">
        <v>12</v>
      </c>
    </row>
    <row r="12" spans="1:30" x14ac:dyDescent="0.25">
      <c r="B12" t="s">
        <v>177</v>
      </c>
      <c r="C12" s="49">
        <v>12</v>
      </c>
      <c r="D12" s="49">
        <v>8.1</v>
      </c>
      <c r="E12" s="49">
        <v>12</v>
      </c>
      <c r="F12" s="49">
        <v>12</v>
      </c>
      <c r="G12" s="49">
        <v>12</v>
      </c>
      <c r="H12" s="49">
        <v>8.1</v>
      </c>
      <c r="I12" s="49">
        <v>8.1</v>
      </c>
      <c r="J12" s="49">
        <v>8.1</v>
      </c>
      <c r="K12" s="49">
        <v>8.1</v>
      </c>
      <c r="L12" s="49">
        <v>8.1</v>
      </c>
      <c r="M12" s="49">
        <v>12</v>
      </c>
      <c r="N12" s="49">
        <v>8.1</v>
      </c>
      <c r="O12" s="49">
        <v>8.1</v>
      </c>
      <c r="P12" s="49">
        <v>8.1</v>
      </c>
      <c r="Q12" s="49">
        <v>13</v>
      </c>
      <c r="R12" s="49">
        <v>13</v>
      </c>
      <c r="S12" s="49">
        <v>13</v>
      </c>
      <c r="T12" s="49">
        <v>13</v>
      </c>
      <c r="U12" s="49">
        <v>13</v>
      </c>
      <c r="V12" s="49">
        <v>13</v>
      </c>
      <c r="W12" s="49">
        <v>13</v>
      </c>
      <c r="X12" s="49">
        <v>7.1</v>
      </c>
      <c r="Y12" s="49">
        <v>13</v>
      </c>
      <c r="Z12" s="49">
        <v>13</v>
      </c>
      <c r="AA12" s="49">
        <v>7.1</v>
      </c>
      <c r="AB12" s="49">
        <v>12</v>
      </c>
      <c r="AC12" s="49">
        <v>12</v>
      </c>
      <c r="AD12" s="49">
        <v>12</v>
      </c>
    </row>
    <row r="13" spans="1:30" x14ac:dyDescent="0.25">
      <c r="B13" t="s">
        <v>178</v>
      </c>
      <c r="C13" s="49">
        <v>15</v>
      </c>
      <c r="D13" s="49">
        <v>13.8</v>
      </c>
      <c r="E13" s="49">
        <v>15</v>
      </c>
      <c r="F13" s="49">
        <v>15</v>
      </c>
      <c r="G13" s="49">
        <v>15</v>
      </c>
      <c r="H13" s="49">
        <v>13.8</v>
      </c>
      <c r="I13" s="49">
        <v>13.8</v>
      </c>
      <c r="J13" s="49">
        <v>13.8</v>
      </c>
      <c r="K13" s="49">
        <v>13.8</v>
      </c>
      <c r="L13" s="49">
        <v>13.8</v>
      </c>
      <c r="M13" s="49">
        <v>15</v>
      </c>
      <c r="N13" s="49">
        <v>13.8</v>
      </c>
      <c r="O13" s="49">
        <v>13.8</v>
      </c>
      <c r="P13" s="49">
        <v>13.8</v>
      </c>
      <c r="Q13" s="49">
        <v>16</v>
      </c>
      <c r="R13" s="49">
        <v>16</v>
      </c>
      <c r="S13" s="49">
        <v>16</v>
      </c>
      <c r="T13" s="49">
        <v>16</v>
      </c>
      <c r="U13" s="49">
        <v>16</v>
      </c>
      <c r="V13" s="49">
        <v>16</v>
      </c>
      <c r="W13" s="49">
        <v>16</v>
      </c>
      <c r="X13" s="49">
        <v>12.8</v>
      </c>
      <c r="Y13" s="49">
        <v>16</v>
      </c>
      <c r="Z13" s="49">
        <v>16</v>
      </c>
      <c r="AA13" s="49">
        <v>12.8</v>
      </c>
      <c r="AB13" s="49">
        <v>15</v>
      </c>
      <c r="AC13" s="49">
        <v>15</v>
      </c>
      <c r="AD13" s="49">
        <v>15</v>
      </c>
    </row>
    <row r="14" spans="1:30" s="45" customFormat="1" x14ac:dyDescent="0.25">
      <c r="A14" s="44" t="s">
        <v>179</v>
      </c>
      <c r="B14" s="45" t="s">
        <v>172</v>
      </c>
      <c r="C14" s="48">
        <v>2.4362339999999998E-3</v>
      </c>
      <c r="D14" s="48">
        <v>3.9413582076573979E-2</v>
      </c>
      <c r="E14" s="48">
        <v>0.169821689</v>
      </c>
      <c r="F14" s="48">
        <v>0.15864141900000001</v>
      </c>
      <c r="G14" s="48">
        <v>0.11166395899999999</v>
      </c>
      <c r="H14" s="48">
        <v>4.2782254457108607E-2</v>
      </c>
      <c r="I14" s="48">
        <v>2.3031654375338189E-3</v>
      </c>
      <c r="J14" s="48">
        <v>4.5315413741220268E-3</v>
      </c>
      <c r="K14" s="48">
        <v>1.3907217463783351E-2</v>
      </c>
      <c r="L14" s="48">
        <v>3.2161982578561656E-3</v>
      </c>
      <c r="M14" s="48">
        <v>7.4900000000000001E-3</v>
      </c>
      <c r="N14" s="48">
        <v>1.6582894804984198E-3</v>
      </c>
      <c r="O14" s="48">
        <v>2.2620858229688875E-3</v>
      </c>
      <c r="P14" s="48">
        <v>2.8496402502324204E-3</v>
      </c>
      <c r="Q14" s="48">
        <v>4.4194487843286882E-3</v>
      </c>
      <c r="R14" s="48">
        <v>5.3226305252529679E-3</v>
      </c>
      <c r="S14" s="48">
        <v>3.737227466777699E-3</v>
      </c>
      <c r="T14" s="48">
        <v>6.1587450369217324E-3</v>
      </c>
      <c r="U14" s="48">
        <v>4.4194487843286882E-3</v>
      </c>
      <c r="V14" s="48">
        <v>2.8141163000531101E-3</v>
      </c>
      <c r="W14" s="48">
        <v>5.1396823850448888E-3</v>
      </c>
      <c r="X14" s="48">
        <v>3.6966512924936682E-3</v>
      </c>
      <c r="Y14" s="48">
        <v>2.2927260029491935E-3</v>
      </c>
      <c r="Z14" s="48">
        <v>2.2927260029491935E-3</v>
      </c>
      <c r="AA14" s="48">
        <v>3.7719603435604214E-3</v>
      </c>
      <c r="AB14" s="47">
        <v>2.317103E-3</v>
      </c>
      <c r="AC14" s="47">
        <v>1.4029330000000001E-3</v>
      </c>
      <c r="AD14" s="47">
        <v>1.6757689999999999E-3</v>
      </c>
    </row>
    <row r="15" spans="1:30" s="45" customFormat="1" x14ac:dyDescent="0.25">
      <c r="A15" s="44"/>
      <c r="B15" s="45" t="s">
        <v>169</v>
      </c>
      <c r="C15" s="48">
        <v>0.58998589999999995</v>
      </c>
      <c r="D15" s="48">
        <v>0.60887294717900864</v>
      </c>
      <c r="E15" s="48">
        <v>0.39579900000000001</v>
      </c>
      <c r="F15" s="48">
        <v>0.36974170000000001</v>
      </c>
      <c r="G15" s="48">
        <v>0.26025280000000001</v>
      </c>
      <c r="H15" s="48">
        <v>0.66091308289234907</v>
      </c>
      <c r="I15" s="48">
        <v>8.1980352806225759E-2</v>
      </c>
      <c r="J15" s="48">
        <v>0.52744650892191269</v>
      </c>
      <c r="K15" s="48">
        <v>0.37072863285826818</v>
      </c>
      <c r="L15" s="48">
        <v>0.18876936857434534</v>
      </c>
      <c r="M15" s="48">
        <v>0.20499999999999999</v>
      </c>
      <c r="N15" s="48">
        <v>5.9026311640997663E-2</v>
      </c>
      <c r="O15" s="48">
        <v>8.0518122101379264E-2</v>
      </c>
      <c r="P15" s="48">
        <v>0.10124173284863959</v>
      </c>
      <c r="Q15" s="48">
        <v>0.51439940351992897</v>
      </c>
      <c r="R15" s="48">
        <v>0.61952492574457596</v>
      </c>
      <c r="S15" s="48">
        <v>0.43499279198795732</v>
      </c>
      <c r="T15" s="48">
        <v>0.71684409697047069</v>
      </c>
      <c r="U15" s="48">
        <v>0.51439940351992897</v>
      </c>
      <c r="V15" s="48">
        <v>0.32754720277535854</v>
      </c>
      <c r="W15" s="48">
        <v>0.59823131792347839</v>
      </c>
      <c r="X15" s="48">
        <v>0.43026979522665776</v>
      </c>
      <c r="Y15" s="48">
        <v>0.26686051787817933</v>
      </c>
      <c r="Z15" s="48">
        <v>0.26686051787817933</v>
      </c>
      <c r="AA15" s="48">
        <v>0.4389072129787373</v>
      </c>
      <c r="AB15" s="47">
        <v>0.68994230000000001</v>
      </c>
      <c r="AC15" s="47">
        <v>0.41773709999999997</v>
      </c>
      <c r="AD15" s="47">
        <v>0.4269001</v>
      </c>
    </row>
    <row r="16" spans="1:30" s="45" customFormat="1" x14ac:dyDescent="0.25">
      <c r="A16" s="44"/>
      <c r="B16" s="45" t="s">
        <v>180</v>
      </c>
      <c r="C16" s="48">
        <v>4.9934579999999999E-2</v>
      </c>
      <c r="D16" s="48">
        <v>4.2887963928069421E-2</v>
      </c>
      <c r="E16" s="48">
        <v>0.18943069000000001</v>
      </c>
      <c r="F16" s="48">
        <v>0.17631324000000001</v>
      </c>
      <c r="G16" s="48">
        <v>0.18498184000000001</v>
      </c>
      <c r="H16" s="48">
        <v>3.7426145176505159E-2</v>
      </c>
      <c r="I16" s="48">
        <v>0.12246677425253254</v>
      </c>
      <c r="J16" s="48">
        <v>6.563387386968457E-2</v>
      </c>
      <c r="K16" s="48">
        <v>9.8461421109119901E-3</v>
      </c>
      <c r="L16" s="48">
        <v>9.495376280960266E-2</v>
      </c>
      <c r="M16" s="48">
        <v>0.216</v>
      </c>
      <c r="N16" s="48">
        <v>0.1324222039479388</v>
      </c>
      <c r="O16" s="48">
        <v>0.11069151710809438</v>
      </c>
      <c r="P16" s="48">
        <v>0.1141674380440247</v>
      </c>
      <c r="Q16" s="48">
        <v>6.4957626907591215E-2</v>
      </c>
      <c r="R16" s="48">
        <v>5.4413637603980262E-2</v>
      </c>
      <c r="S16" s="48">
        <v>7.2890653430788988E-2</v>
      </c>
      <c r="T16" s="48">
        <v>3.9380608398841964E-2</v>
      </c>
      <c r="U16" s="48">
        <v>6.4957626907591215E-2</v>
      </c>
      <c r="V16" s="48">
        <v>9.4991495066756179E-2</v>
      </c>
      <c r="W16" s="48">
        <v>5.9844227065825706E-2</v>
      </c>
      <c r="X16" s="48">
        <v>7.3106708303844983E-2</v>
      </c>
      <c r="Y16" s="48">
        <v>0.12672063446230625</v>
      </c>
      <c r="Z16" s="48">
        <v>0.12672063446230625</v>
      </c>
      <c r="AA16" s="48">
        <v>7.7462117140695785E-2</v>
      </c>
      <c r="AB16" s="47">
        <v>4.2167459999999997E-2</v>
      </c>
      <c r="AC16" s="47">
        <v>6.7239859999999999E-2</v>
      </c>
      <c r="AD16" s="47">
        <v>7.1585549999999998E-2</v>
      </c>
    </row>
    <row r="17" spans="1:31" s="45" customFormat="1" x14ac:dyDescent="0.25">
      <c r="A17" s="44"/>
      <c r="B17" s="45" t="s">
        <v>963</v>
      </c>
      <c r="C17" s="48">
        <v>0.19241630000000001</v>
      </c>
      <c r="D17" s="48">
        <v>0.15062940051042212</v>
      </c>
      <c r="E17" s="48">
        <v>0.22853689999999999</v>
      </c>
      <c r="F17" s="48">
        <v>0.28002840000000001</v>
      </c>
      <c r="G17" s="48">
        <v>0.42707509999999999</v>
      </c>
      <c r="H17" s="48">
        <v>0.1208287498988182</v>
      </c>
      <c r="I17" s="48">
        <v>0.45445403783708543</v>
      </c>
      <c r="J17" s="48">
        <v>0.20465102228831308</v>
      </c>
      <c r="K17" s="48">
        <v>0.41246743536216146</v>
      </c>
      <c r="L17" s="48">
        <v>0.44637055844436785</v>
      </c>
      <c r="M17" s="48">
        <v>0.39600000000000002</v>
      </c>
      <c r="N17" s="48">
        <v>0.44055713634514082</v>
      </c>
      <c r="O17" s="48">
        <v>0.50030803878556773</v>
      </c>
      <c r="P17" s="48">
        <v>0.46368542808595359</v>
      </c>
      <c r="Q17" s="48">
        <v>0.22052419597329373</v>
      </c>
      <c r="R17" s="48">
        <v>0.15680528277590378</v>
      </c>
      <c r="S17" s="48">
        <v>0.26877928548358382</v>
      </c>
      <c r="T17" s="48">
        <v>0.11897293954936203</v>
      </c>
      <c r="U17" s="48">
        <v>0.22052419597329373</v>
      </c>
      <c r="V17" s="48">
        <v>0.28846334287467601</v>
      </c>
      <c r="W17" s="48">
        <v>0.1564901442006594</v>
      </c>
      <c r="X17" s="48">
        <v>0.27267540326495465</v>
      </c>
      <c r="Y17" s="48">
        <v>0.22235078074225775</v>
      </c>
      <c r="Z17" s="48">
        <v>0.22235078074225775</v>
      </c>
      <c r="AA17" s="48">
        <v>0.24654563950115099</v>
      </c>
      <c r="AB17" s="47">
        <v>0.12546579999999999</v>
      </c>
      <c r="AC17" s="47">
        <v>0.29020659999999998</v>
      </c>
      <c r="AD17" s="47">
        <v>0.2627118</v>
      </c>
    </row>
    <row r="18" spans="1:31" s="45" customFormat="1" x14ac:dyDescent="0.25">
      <c r="A18" s="44"/>
      <c r="B18" s="45" t="s">
        <v>177</v>
      </c>
      <c r="C18" s="48">
        <v>0.16522703999999999</v>
      </c>
      <c r="D18" s="48">
        <v>0.1581961063059249</v>
      </c>
      <c r="E18" s="48">
        <v>1.6411700000000001E-2</v>
      </c>
      <c r="F18" s="48">
        <v>1.5275250000000001E-2</v>
      </c>
      <c r="G18" s="48">
        <v>1.6026260000000001E-2</v>
      </c>
      <c r="H18" s="48">
        <v>0.13804976757521881</v>
      </c>
      <c r="I18" s="48">
        <v>0.33879566966662278</v>
      </c>
      <c r="J18" s="48">
        <v>0.1977370535459676</v>
      </c>
      <c r="K18" s="48">
        <v>0.1930505722048752</v>
      </c>
      <c r="L18" s="48">
        <v>0.26669011191382752</v>
      </c>
      <c r="M18" s="48">
        <v>0.17599999999999999</v>
      </c>
      <c r="N18" s="48">
        <v>0.36633605858542417</v>
      </c>
      <c r="O18" s="48">
        <v>0.30622023618198968</v>
      </c>
      <c r="P18" s="48">
        <v>0.31805576077114972</v>
      </c>
      <c r="Q18" s="48">
        <v>0.19569932481485736</v>
      </c>
      <c r="R18" s="48">
        <v>0.16393352335028696</v>
      </c>
      <c r="S18" s="48">
        <v>0.21960004163089211</v>
      </c>
      <c r="T18" s="48">
        <v>0.11864361004440353</v>
      </c>
      <c r="U18" s="48">
        <v>0.19569932481485736</v>
      </c>
      <c r="V18" s="48">
        <v>0.28618384298315608</v>
      </c>
      <c r="W18" s="48">
        <v>0.18029462842499164</v>
      </c>
      <c r="X18" s="48">
        <v>0.2202514419120489</v>
      </c>
      <c r="Y18" s="48">
        <v>0.38177534091430759</v>
      </c>
      <c r="Z18" s="48">
        <v>0.38177534091430759</v>
      </c>
      <c r="AA18" s="48">
        <v>0.23331307003585627</v>
      </c>
      <c r="AB18" s="47">
        <v>0.14010734</v>
      </c>
      <c r="AC18" s="47">
        <v>0.22341353999999999</v>
      </c>
      <c r="AD18" s="47">
        <v>0.23712675999999999</v>
      </c>
    </row>
    <row r="19" spans="1:31" s="45" customFormat="1" x14ac:dyDescent="0.25">
      <c r="A19" s="44"/>
      <c r="B19" s="45" t="s">
        <v>178</v>
      </c>
      <c r="C19" s="48">
        <v>0</v>
      </c>
      <c r="D19" s="48">
        <v>0</v>
      </c>
      <c r="E19" s="48">
        <v>0</v>
      </c>
      <c r="F19" s="48">
        <v>0</v>
      </c>
      <c r="G19" s="48">
        <v>0</v>
      </c>
      <c r="H19" s="48">
        <v>0</v>
      </c>
      <c r="I19" s="48">
        <v>0</v>
      </c>
      <c r="J19" s="48">
        <v>0</v>
      </c>
      <c r="K19" s="48">
        <v>0</v>
      </c>
      <c r="L19" s="48">
        <v>0</v>
      </c>
      <c r="M19" s="48">
        <v>0</v>
      </c>
      <c r="N19" s="48">
        <v>0</v>
      </c>
      <c r="O19" s="48">
        <v>0</v>
      </c>
      <c r="P19" s="48">
        <v>0</v>
      </c>
      <c r="Q19" s="48">
        <v>0</v>
      </c>
      <c r="R19" s="48">
        <v>0</v>
      </c>
      <c r="S19" s="48">
        <v>0</v>
      </c>
      <c r="T19" s="48">
        <v>0</v>
      </c>
      <c r="U19" s="48">
        <v>0</v>
      </c>
      <c r="V19" s="48">
        <v>0</v>
      </c>
      <c r="W19" s="48">
        <v>0</v>
      </c>
      <c r="X19" s="48">
        <v>0</v>
      </c>
      <c r="Y19" s="48">
        <v>0</v>
      </c>
      <c r="Z19" s="48">
        <v>0</v>
      </c>
      <c r="AA19" s="48">
        <v>0</v>
      </c>
      <c r="AB19" s="47">
        <v>0</v>
      </c>
      <c r="AC19" s="47">
        <v>0</v>
      </c>
      <c r="AD19" s="47">
        <v>0</v>
      </c>
    </row>
    <row r="20" spans="1:31" s="45" customFormat="1" x14ac:dyDescent="0.25">
      <c r="A20" s="44"/>
      <c r="B20" s="45" t="s">
        <v>173</v>
      </c>
      <c r="C20" s="48">
        <v>0</v>
      </c>
      <c r="D20" s="48">
        <v>0</v>
      </c>
      <c r="E20" s="48">
        <v>0</v>
      </c>
      <c r="F20" s="48">
        <v>0</v>
      </c>
      <c r="G20" s="48">
        <v>0</v>
      </c>
      <c r="H20" s="48">
        <v>0</v>
      </c>
      <c r="I20" s="48">
        <v>0</v>
      </c>
      <c r="J20" s="48">
        <v>0</v>
      </c>
      <c r="K20" s="48">
        <v>0</v>
      </c>
      <c r="L20" s="48">
        <v>0</v>
      </c>
      <c r="M20" s="48">
        <v>0</v>
      </c>
      <c r="N20" s="48">
        <v>0</v>
      </c>
      <c r="O20" s="48">
        <v>0</v>
      </c>
      <c r="P20" s="48">
        <v>0</v>
      </c>
      <c r="Q20" s="48">
        <v>0</v>
      </c>
      <c r="R20" s="48">
        <v>0</v>
      </c>
      <c r="S20" s="48">
        <v>0</v>
      </c>
      <c r="T20" s="48">
        <v>0</v>
      </c>
      <c r="U20" s="48">
        <v>0</v>
      </c>
      <c r="V20" s="48">
        <v>0</v>
      </c>
      <c r="W20" s="48">
        <v>0</v>
      </c>
      <c r="X20" s="48">
        <v>0</v>
      </c>
      <c r="Y20" s="48">
        <v>0</v>
      </c>
      <c r="Z20" s="48">
        <v>0</v>
      </c>
      <c r="AA20" s="48">
        <v>0</v>
      </c>
      <c r="AB20" s="47">
        <v>0</v>
      </c>
      <c r="AC20" s="47">
        <v>0</v>
      </c>
      <c r="AD20" s="47">
        <v>0</v>
      </c>
    </row>
    <row r="21" spans="1:31" s="45" customFormat="1" x14ac:dyDescent="0.25">
      <c r="A21" s="44"/>
      <c r="B21" s="45" t="s">
        <v>176</v>
      </c>
      <c r="C21" s="48">
        <v>0</v>
      </c>
      <c r="D21" s="48">
        <v>0</v>
      </c>
      <c r="E21" s="48">
        <v>0</v>
      </c>
      <c r="F21" s="48">
        <v>0</v>
      </c>
      <c r="G21" s="48">
        <v>0</v>
      </c>
      <c r="H21" s="48">
        <v>0</v>
      </c>
      <c r="I21" s="48">
        <v>0</v>
      </c>
      <c r="J21" s="48">
        <v>0</v>
      </c>
      <c r="K21" s="48">
        <v>0</v>
      </c>
      <c r="L21" s="48">
        <v>0</v>
      </c>
      <c r="M21" s="48">
        <v>0</v>
      </c>
      <c r="N21" s="48">
        <v>0</v>
      </c>
      <c r="O21" s="48">
        <v>0</v>
      </c>
      <c r="P21" s="48">
        <v>0</v>
      </c>
      <c r="Q21" s="48">
        <v>0</v>
      </c>
      <c r="R21" s="48">
        <v>0</v>
      </c>
      <c r="S21" s="48">
        <v>0</v>
      </c>
      <c r="T21" s="48">
        <v>0</v>
      </c>
      <c r="U21" s="48">
        <v>0</v>
      </c>
      <c r="V21" s="48">
        <v>0</v>
      </c>
      <c r="W21" s="48">
        <v>0</v>
      </c>
      <c r="X21" s="48">
        <v>0</v>
      </c>
      <c r="Y21" s="48">
        <v>0</v>
      </c>
      <c r="Z21" s="48">
        <v>0</v>
      </c>
      <c r="AA21" s="48">
        <v>0</v>
      </c>
      <c r="AB21" s="47">
        <v>0</v>
      </c>
      <c r="AC21" s="47">
        <v>0</v>
      </c>
      <c r="AD21" s="47">
        <v>0</v>
      </c>
    </row>
    <row r="22" spans="1:31" s="45" customFormat="1" x14ac:dyDescent="0.25">
      <c r="A22" s="44"/>
      <c r="B22" s="45" t="s">
        <v>167</v>
      </c>
      <c r="C22" s="48">
        <v>0</v>
      </c>
      <c r="D22" s="48">
        <v>0</v>
      </c>
      <c r="E22" s="48">
        <v>0</v>
      </c>
      <c r="F22" s="48">
        <v>0</v>
      </c>
      <c r="G22" s="48">
        <v>0</v>
      </c>
      <c r="H22" s="48">
        <v>0</v>
      </c>
      <c r="I22" s="48">
        <v>0</v>
      </c>
      <c r="J22" s="48">
        <v>0</v>
      </c>
      <c r="K22" s="48">
        <v>0</v>
      </c>
      <c r="L22" s="48">
        <v>0</v>
      </c>
      <c r="M22" s="48">
        <v>0</v>
      </c>
      <c r="N22" s="48">
        <v>0</v>
      </c>
      <c r="O22" s="48">
        <v>0</v>
      </c>
      <c r="P22" s="48">
        <v>0</v>
      </c>
      <c r="Q22" s="48">
        <v>0</v>
      </c>
      <c r="R22" s="48">
        <v>0</v>
      </c>
      <c r="S22" s="48">
        <v>0</v>
      </c>
      <c r="T22" s="48">
        <v>0</v>
      </c>
      <c r="U22" s="48">
        <v>0</v>
      </c>
      <c r="V22" s="48">
        <v>0</v>
      </c>
      <c r="W22" s="48">
        <v>0</v>
      </c>
      <c r="X22" s="48">
        <v>0</v>
      </c>
      <c r="Y22" s="48">
        <v>0</v>
      </c>
      <c r="Z22" s="48">
        <v>0</v>
      </c>
      <c r="AA22" s="48">
        <v>0</v>
      </c>
      <c r="AB22" s="47">
        <v>0</v>
      </c>
      <c r="AC22" s="47">
        <v>0</v>
      </c>
      <c r="AD22" s="47">
        <v>0</v>
      </c>
    </row>
    <row r="23" spans="1:31" x14ac:dyDescent="0.25">
      <c r="A23" s="1" t="s">
        <v>182</v>
      </c>
      <c r="B23" t="s">
        <v>183</v>
      </c>
      <c r="C23" s="49">
        <v>0.61011661591027255</v>
      </c>
      <c r="D23" s="49">
        <v>0.97127319725900452</v>
      </c>
      <c r="E23" s="49">
        <v>0.75207211183218492</v>
      </c>
      <c r="F23" s="49">
        <v>0.75207211183218492</v>
      </c>
      <c r="G23" s="49">
        <v>0.75207211183218492</v>
      </c>
      <c r="H23" s="49">
        <v>0.97127319725900452</v>
      </c>
      <c r="I23" s="49">
        <v>0.89824190497385104</v>
      </c>
      <c r="J23" s="49">
        <v>0.87305122494432075</v>
      </c>
      <c r="K23" s="49">
        <v>0.97949177877429006</v>
      </c>
      <c r="L23" s="49">
        <v>0.95187122078771047</v>
      </c>
      <c r="M23" s="49">
        <v>0.98497277176535469</v>
      </c>
      <c r="N23" s="49">
        <v>0.89824190497385104</v>
      </c>
      <c r="O23" s="49">
        <v>0.89824190497385104</v>
      </c>
      <c r="P23" s="49">
        <v>0.98478260869565215</v>
      </c>
      <c r="Q23" s="49">
        <v>0.87305122494432075</v>
      </c>
      <c r="R23" s="49">
        <v>0.87305122494432075</v>
      </c>
      <c r="S23" s="49">
        <v>0.87305122494432075</v>
      </c>
      <c r="T23" s="49">
        <v>0.87305122494432075</v>
      </c>
      <c r="U23" s="49">
        <v>0.87305122494432075</v>
      </c>
      <c r="V23" s="49">
        <v>0.87305122494432075</v>
      </c>
      <c r="W23" s="49">
        <v>0.87305122494432075</v>
      </c>
      <c r="X23" s="49">
        <v>0.87305122494432075</v>
      </c>
      <c r="Y23" s="49">
        <v>0.87305122494432075</v>
      </c>
      <c r="Z23" s="49">
        <v>0.87305122494432075</v>
      </c>
      <c r="AA23" s="49">
        <v>0.87305122494432075</v>
      </c>
      <c r="AB23" s="49">
        <v>0.61011661591027255</v>
      </c>
      <c r="AC23" s="49">
        <v>0.61011661591027255</v>
      </c>
      <c r="AD23" s="49">
        <v>0.61011661591027255</v>
      </c>
    </row>
    <row r="24" spans="1:31" x14ac:dyDescent="0.25">
      <c r="B24" t="s">
        <v>184</v>
      </c>
      <c r="C24" s="49">
        <v>3.0181604286125974</v>
      </c>
      <c r="D24" s="49">
        <v>9.8687470210917656</v>
      </c>
      <c r="E24" s="49">
        <v>13.271038195691951</v>
      </c>
      <c r="F24" s="49">
        <v>13.271038195691951</v>
      </c>
      <c r="G24" s="49">
        <v>13.271038195691951</v>
      </c>
      <c r="H24" s="49">
        <v>9.8687470210917656</v>
      </c>
      <c r="I24" s="49">
        <v>7.3119931724022349</v>
      </c>
      <c r="J24" s="49">
        <v>8.803218520818799</v>
      </c>
      <c r="K24" s="49">
        <v>6.8907771988625894</v>
      </c>
      <c r="L24" s="49">
        <v>16.491130758219597</v>
      </c>
      <c r="M24" s="49">
        <v>4.8466218163360848</v>
      </c>
      <c r="N24" s="49">
        <v>7.3119931724022349</v>
      </c>
      <c r="O24" s="49">
        <v>7.3119931724022349</v>
      </c>
      <c r="P24" s="49">
        <v>4.9183282649790527</v>
      </c>
      <c r="Q24" s="49">
        <v>8.803218520818799</v>
      </c>
      <c r="R24" s="49">
        <v>8.803218520818799</v>
      </c>
      <c r="S24" s="49">
        <v>8.803218520818799</v>
      </c>
      <c r="T24" s="49">
        <v>8.803218520818799</v>
      </c>
      <c r="U24" s="49">
        <v>8.803218520818799</v>
      </c>
      <c r="V24" s="49">
        <v>8.803218520818799</v>
      </c>
      <c r="W24" s="49">
        <v>8.803218520818799</v>
      </c>
      <c r="X24" s="49">
        <v>8.803218520818799</v>
      </c>
      <c r="Y24" s="49">
        <v>8.803218520818799</v>
      </c>
      <c r="Z24" s="49">
        <v>8.803218520818799</v>
      </c>
      <c r="AA24" s="49">
        <v>8.803218520818799</v>
      </c>
      <c r="AB24" s="49">
        <v>5.8401536854637204</v>
      </c>
      <c r="AC24" s="49">
        <v>5.8401536854637204</v>
      </c>
      <c r="AD24" s="49">
        <v>3.0181604286125974</v>
      </c>
    </row>
    <row r="25" spans="1:31" x14ac:dyDescent="0.25">
      <c r="B25" t="s">
        <v>185</v>
      </c>
      <c r="C25" s="49">
        <v>1.9286978438991389</v>
      </c>
      <c r="D25" s="49">
        <v>0.29188239701840663</v>
      </c>
      <c r="E25" s="49">
        <v>4.3749268479543026</v>
      </c>
      <c r="F25" s="49">
        <v>4.3749268479543026</v>
      </c>
      <c r="G25" s="49">
        <v>4.3749268479543026</v>
      </c>
      <c r="H25" s="49">
        <v>0.29188239701840663</v>
      </c>
      <c r="I25" s="49">
        <v>0.82834533987759063</v>
      </c>
      <c r="J25" s="49">
        <v>1.2800598359353863</v>
      </c>
      <c r="K25" s="49">
        <v>0.14427643628432793</v>
      </c>
      <c r="L25" s="49">
        <v>0.83382917131009782</v>
      </c>
      <c r="M25" s="49">
        <v>7.3942442155592689E-2</v>
      </c>
      <c r="N25" s="49">
        <v>0.82834533987759063</v>
      </c>
      <c r="O25" s="49">
        <v>0.82834533987759063</v>
      </c>
      <c r="P25" s="49">
        <v>7.6000657516232722E-2</v>
      </c>
      <c r="Q25" s="49">
        <v>1.2800598359353863</v>
      </c>
      <c r="R25" s="49">
        <v>1.2800598359353863</v>
      </c>
      <c r="S25" s="49">
        <v>1.2800598359353863</v>
      </c>
      <c r="T25" s="49">
        <v>1.2800598359353863</v>
      </c>
      <c r="U25" s="49">
        <v>1.2800598359353863</v>
      </c>
      <c r="V25" s="49">
        <v>1.2800598359353863</v>
      </c>
      <c r="W25" s="49">
        <v>1.2800598359353863</v>
      </c>
      <c r="X25" s="49">
        <v>1.2800598359353863</v>
      </c>
      <c r="Y25" s="49">
        <v>1.2800598359353863</v>
      </c>
      <c r="Z25" s="49">
        <v>1.2800598359353863</v>
      </c>
      <c r="AA25" s="49">
        <v>1.2800598359353863</v>
      </c>
      <c r="AB25" s="49">
        <v>3.7320387990015917</v>
      </c>
      <c r="AC25" s="49">
        <v>3.7320387990015917</v>
      </c>
      <c r="AD25" s="49">
        <v>1.9286978438991389</v>
      </c>
    </row>
    <row r="26" spans="1:31" s="29" customFormat="1" x14ac:dyDescent="0.25">
      <c r="A26" s="28" t="s">
        <v>186</v>
      </c>
      <c r="B26" s="29" t="s">
        <v>183</v>
      </c>
      <c r="C26" s="47">
        <v>1</v>
      </c>
      <c r="D26" s="47">
        <v>1</v>
      </c>
      <c r="E26" s="47">
        <v>1</v>
      </c>
      <c r="F26" s="47">
        <v>1</v>
      </c>
      <c r="G26" s="47">
        <v>1</v>
      </c>
      <c r="H26" s="47">
        <v>1</v>
      </c>
      <c r="I26" s="47">
        <v>1</v>
      </c>
      <c r="J26" s="47">
        <v>1</v>
      </c>
      <c r="K26" s="47">
        <v>1</v>
      </c>
      <c r="L26" s="47">
        <v>1</v>
      </c>
      <c r="M26" s="47">
        <v>1</v>
      </c>
      <c r="N26" s="47">
        <v>1</v>
      </c>
      <c r="O26" s="47">
        <v>1</v>
      </c>
      <c r="P26" s="47">
        <v>1</v>
      </c>
      <c r="Q26" s="47">
        <v>1</v>
      </c>
      <c r="R26" s="47">
        <v>1</v>
      </c>
      <c r="S26" s="47">
        <v>1</v>
      </c>
      <c r="T26" s="47">
        <v>1</v>
      </c>
      <c r="U26" s="47">
        <v>1</v>
      </c>
      <c r="V26" s="47">
        <v>1</v>
      </c>
      <c r="W26" s="47">
        <v>1</v>
      </c>
      <c r="X26" s="47">
        <v>1</v>
      </c>
      <c r="Y26" s="47">
        <v>1</v>
      </c>
      <c r="Z26" s="47">
        <v>1</v>
      </c>
      <c r="AA26" s="47">
        <v>1</v>
      </c>
      <c r="AB26" s="47">
        <v>1</v>
      </c>
      <c r="AC26" s="47">
        <v>1</v>
      </c>
      <c r="AD26" s="47">
        <v>1</v>
      </c>
    </row>
    <row r="27" spans="1:31" s="29" customFormat="1" x14ac:dyDescent="0.25">
      <c r="A27" s="28"/>
      <c r="B27" s="29" t="s">
        <v>187</v>
      </c>
      <c r="C27" s="47">
        <v>1</v>
      </c>
      <c r="D27" s="47">
        <v>1</v>
      </c>
      <c r="E27" s="47">
        <v>1</v>
      </c>
      <c r="F27" s="47">
        <v>1</v>
      </c>
      <c r="G27" s="47">
        <v>1</v>
      </c>
      <c r="H27" s="47">
        <v>1</v>
      </c>
      <c r="I27" s="47">
        <v>1</v>
      </c>
      <c r="J27" s="47">
        <v>1</v>
      </c>
      <c r="K27" s="47">
        <v>1</v>
      </c>
      <c r="L27" s="47">
        <v>1</v>
      </c>
      <c r="M27" s="47">
        <v>1</v>
      </c>
      <c r="N27" s="47">
        <v>1</v>
      </c>
      <c r="O27" s="47">
        <v>1</v>
      </c>
      <c r="P27" s="47">
        <v>1</v>
      </c>
      <c r="Q27" s="47">
        <v>1</v>
      </c>
      <c r="R27" s="47">
        <v>1</v>
      </c>
      <c r="S27" s="47">
        <v>1</v>
      </c>
      <c r="T27" s="47">
        <v>1</v>
      </c>
      <c r="U27" s="47">
        <v>1</v>
      </c>
      <c r="V27" s="47">
        <v>1</v>
      </c>
      <c r="W27" s="47">
        <v>1</v>
      </c>
      <c r="X27" s="47">
        <v>1</v>
      </c>
      <c r="Y27" s="47">
        <v>1</v>
      </c>
      <c r="Z27" s="47">
        <v>1</v>
      </c>
      <c r="AA27" s="47">
        <v>1</v>
      </c>
      <c r="AB27" s="47">
        <v>1</v>
      </c>
      <c r="AC27" s="47">
        <v>1</v>
      </c>
      <c r="AD27" s="47">
        <v>1</v>
      </c>
    </row>
    <row r="28" spans="1:31" s="29" customFormat="1" x14ac:dyDescent="0.25">
      <c r="A28" s="28"/>
      <c r="B28" s="29" t="s">
        <v>188</v>
      </c>
      <c r="C28" s="47">
        <v>1.2</v>
      </c>
      <c r="D28" s="47">
        <v>1.2</v>
      </c>
      <c r="E28" s="47">
        <v>1.2</v>
      </c>
      <c r="F28" s="47">
        <v>1.2</v>
      </c>
      <c r="G28" s="47">
        <v>1.2</v>
      </c>
      <c r="H28" s="47">
        <v>1.2</v>
      </c>
      <c r="I28" s="47">
        <v>1.2</v>
      </c>
      <c r="J28" s="47">
        <v>1.2</v>
      </c>
      <c r="K28" s="47">
        <v>1.2</v>
      </c>
      <c r="L28" s="47">
        <v>1.2</v>
      </c>
      <c r="M28" s="47">
        <v>1.2</v>
      </c>
      <c r="N28" s="47">
        <v>1.2</v>
      </c>
      <c r="O28" s="47">
        <v>1.2</v>
      </c>
      <c r="P28" s="47">
        <v>1.2</v>
      </c>
      <c r="Q28" s="47">
        <v>1.2</v>
      </c>
      <c r="R28" s="47">
        <v>1.2</v>
      </c>
      <c r="S28" s="47">
        <v>1.2</v>
      </c>
      <c r="T28" s="47">
        <v>1.2</v>
      </c>
      <c r="U28" s="47">
        <v>1.2</v>
      </c>
      <c r="V28" s="47">
        <v>1.2</v>
      </c>
      <c r="W28" s="47">
        <v>1.2</v>
      </c>
      <c r="X28" s="47">
        <v>1.2</v>
      </c>
      <c r="Y28" s="47">
        <v>1.2</v>
      </c>
      <c r="Z28" s="47">
        <v>1.2</v>
      </c>
      <c r="AA28" s="47">
        <v>1.2</v>
      </c>
      <c r="AB28" s="47">
        <v>1.2</v>
      </c>
      <c r="AC28" s="47">
        <v>1.2</v>
      </c>
      <c r="AD28" s="47">
        <v>1.2</v>
      </c>
    </row>
    <row r="29" spans="1:31" s="45" customFormat="1" x14ac:dyDescent="0.25">
      <c r="A29" s="44" t="s">
        <v>189</v>
      </c>
      <c r="B29" s="45" t="s">
        <v>183</v>
      </c>
      <c r="C29" s="48">
        <v>55</v>
      </c>
      <c r="D29" s="48">
        <v>28</v>
      </c>
      <c r="E29" s="48">
        <v>105</v>
      </c>
      <c r="F29" s="48">
        <v>32.380000000000003</v>
      </c>
      <c r="G29" s="48">
        <v>32.75</v>
      </c>
      <c r="H29" s="48">
        <v>17</v>
      </c>
      <c r="I29" s="54">
        <v>12.69</v>
      </c>
      <c r="J29" s="48">
        <v>32</v>
      </c>
      <c r="K29" s="48">
        <v>50</v>
      </c>
      <c r="L29" s="48">
        <v>14</v>
      </c>
      <c r="M29" s="48">
        <v>14.86</v>
      </c>
      <c r="N29" s="48">
        <v>21.09</v>
      </c>
      <c r="O29" s="48">
        <v>24.05</v>
      </c>
      <c r="P29" s="48">
        <v>15.574999999999999</v>
      </c>
      <c r="Q29" s="48">
        <v>10.492216669999999</v>
      </c>
      <c r="R29" s="48">
        <v>12.56123333</v>
      </c>
      <c r="S29" s="48">
        <v>15.604416670000001</v>
      </c>
      <c r="T29" s="48">
        <v>13.883041670000001</v>
      </c>
      <c r="U29" s="48">
        <v>11.6851</v>
      </c>
      <c r="V29" s="48">
        <v>38.097149999999999</v>
      </c>
      <c r="W29" s="48">
        <v>26.317699999999999</v>
      </c>
      <c r="X29" s="48">
        <v>21.861799999999999</v>
      </c>
      <c r="Y29" s="48">
        <v>31.897407139999999</v>
      </c>
      <c r="Z29" s="48">
        <v>34.446842859999997</v>
      </c>
      <c r="AA29" s="48">
        <v>15.09103333</v>
      </c>
      <c r="AB29" s="47">
        <v>5.91</v>
      </c>
      <c r="AC29" s="47">
        <v>10.79</v>
      </c>
      <c r="AD29" s="47">
        <v>14</v>
      </c>
      <c r="AE29" s="29"/>
    </row>
    <row r="30" spans="1:31" s="29" customFormat="1" x14ac:dyDescent="0.25">
      <c r="A30" s="28"/>
      <c r="B30" s="29" t="s">
        <v>187</v>
      </c>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row>
    <row r="31" spans="1:31" s="29" customFormat="1" x14ac:dyDescent="0.25">
      <c r="A31" s="28"/>
      <c r="B31" s="29" t="s">
        <v>188</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row>
    <row r="32" spans="1:31" s="45" customFormat="1" x14ac:dyDescent="0.25">
      <c r="A32" s="44" t="s">
        <v>190</v>
      </c>
      <c r="B32" s="45" t="s">
        <v>183</v>
      </c>
      <c r="C32" s="48">
        <v>0.22500000000000001</v>
      </c>
      <c r="D32" s="48">
        <v>0.4</v>
      </c>
      <c r="E32" s="48">
        <v>0.41499999999999998</v>
      </c>
      <c r="F32" s="48">
        <v>0.28100000000000003</v>
      </c>
      <c r="G32" s="48">
        <v>0.193</v>
      </c>
      <c r="H32" s="48">
        <v>0.18</v>
      </c>
      <c r="I32" s="48">
        <v>0.42</v>
      </c>
      <c r="J32" s="48">
        <v>0.31</v>
      </c>
      <c r="K32" s="48">
        <v>0.42</v>
      </c>
      <c r="L32" s="48">
        <v>0.32</v>
      </c>
      <c r="M32" s="48">
        <v>0.31109999999999999</v>
      </c>
      <c r="N32" s="48">
        <v>0.41</v>
      </c>
      <c r="O32" s="48">
        <v>0.41</v>
      </c>
      <c r="P32" s="48">
        <v>0.32</v>
      </c>
      <c r="Q32" s="48">
        <v>0.32</v>
      </c>
      <c r="R32" s="48">
        <v>0.32</v>
      </c>
      <c r="S32" s="48">
        <v>0.32</v>
      </c>
      <c r="T32" s="48">
        <v>0.32</v>
      </c>
      <c r="U32" s="48">
        <v>0.32</v>
      </c>
      <c r="V32" s="48">
        <v>0.32</v>
      </c>
      <c r="W32" s="48">
        <v>0.32</v>
      </c>
      <c r="X32" s="48">
        <v>0.32</v>
      </c>
      <c r="Y32" s="48">
        <v>0.32</v>
      </c>
      <c r="Z32" s="48">
        <v>0.32</v>
      </c>
      <c r="AA32" s="48">
        <v>0.32</v>
      </c>
      <c r="AB32" s="47">
        <v>0.22500000000000001</v>
      </c>
      <c r="AC32" s="47">
        <v>0.22500000000000001</v>
      </c>
      <c r="AD32" s="47">
        <v>0.22500000000000001</v>
      </c>
      <c r="AE32" s="29"/>
    </row>
    <row r="33" spans="1:30" s="29" customFormat="1" x14ac:dyDescent="0.25">
      <c r="A33" s="28"/>
      <c r="B33" s="29" t="s">
        <v>184</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row>
    <row r="34" spans="1:30" s="29" customFormat="1" x14ac:dyDescent="0.25">
      <c r="A34" s="28"/>
      <c r="B34" s="29" t="s">
        <v>185</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row>
    <row r="35" spans="1:30" x14ac:dyDescent="0.25">
      <c r="A35" s="1" t="s">
        <v>191</v>
      </c>
      <c r="B35" t="s">
        <v>183</v>
      </c>
      <c r="C35" s="49">
        <v>1</v>
      </c>
      <c r="D35" s="49">
        <v>1</v>
      </c>
      <c r="E35" s="49">
        <v>1</v>
      </c>
      <c r="F35" s="49">
        <v>1</v>
      </c>
      <c r="G35" s="49">
        <v>1</v>
      </c>
      <c r="H35" s="49">
        <v>1</v>
      </c>
      <c r="I35" s="49">
        <v>1</v>
      </c>
      <c r="J35" s="49">
        <v>1</v>
      </c>
      <c r="K35" s="49">
        <v>1</v>
      </c>
      <c r="L35" s="49">
        <v>1</v>
      </c>
      <c r="M35" s="49">
        <v>1</v>
      </c>
      <c r="N35" s="49">
        <v>1</v>
      </c>
      <c r="O35" s="49">
        <v>1</v>
      </c>
      <c r="P35" s="49">
        <v>1</v>
      </c>
      <c r="Q35" s="49">
        <v>1</v>
      </c>
      <c r="R35" s="49">
        <v>1</v>
      </c>
      <c r="S35" s="49">
        <v>1</v>
      </c>
      <c r="T35" s="49">
        <v>1</v>
      </c>
      <c r="U35" s="49">
        <v>1</v>
      </c>
      <c r="V35" s="49">
        <v>1</v>
      </c>
      <c r="W35" s="49">
        <v>1</v>
      </c>
      <c r="X35" s="49">
        <v>1</v>
      </c>
      <c r="Y35" s="49">
        <v>1</v>
      </c>
      <c r="Z35" s="49">
        <v>1</v>
      </c>
      <c r="AA35" s="49">
        <v>1</v>
      </c>
      <c r="AB35" s="49">
        <v>1</v>
      </c>
      <c r="AC35" s="49">
        <v>1</v>
      </c>
      <c r="AD35" s="49">
        <v>1</v>
      </c>
    </row>
    <row r="36" spans="1:30" s="29" customFormat="1" x14ac:dyDescent="0.25">
      <c r="A36" s="28"/>
      <c r="B36" s="29" t="s">
        <v>187</v>
      </c>
      <c r="C36" s="47">
        <v>1</v>
      </c>
      <c r="D36" s="47">
        <v>1</v>
      </c>
      <c r="E36" s="47">
        <v>1</v>
      </c>
      <c r="F36" s="47">
        <v>1</v>
      </c>
      <c r="G36" s="47">
        <v>1</v>
      </c>
      <c r="H36" s="47">
        <v>1</v>
      </c>
      <c r="I36" s="47">
        <v>1</v>
      </c>
      <c r="J36" s="47">
        <v>1</v>
      </c>
      <c r="K36" s="47">
        <v>1</v>
      </c>
      <c r="L36" s="47">
        <v>1</v>
      </c>
      <c r="M36" s="47">
        <v>1</v>
      </c>
      <c r="N36" s="47">
        <v>1</v>
      </c>
      <c r="O36" s="47">
        <v>1</v>
      </c>
      <c r="P36" s="47">
        <v>1</v>
      </c>
      <c r="Q36" s="47">
        <v>1</v>
      </c>
      <c r="R36" s="47">
        <v>1</v>
      </c>
      <c r="S36" s="47">
        <v>1</v>
      </c>
      <c r="T36" s="47">
        <v>1</v>
      </c>
      <c r="U36" s="47">
        <v>1</v>
      </c>
      <c r="V36" s="47">
        <v>1</v>
      </c>
      <c r="W36" s="47">
        <v>1</v>
      </c>
      <c r="X36" s="47">
        <v>1</v>
      </c>
      <c r="Y36" s="47">
        <v>1</v>
      </c>
      <c r="Z36" s="47">
        <v>1</v>
      </c>
      <c r="AA36" s="47">
        <v>1</v>
      </c>
      <c r="AB36" s="47">
        <v>1</v>
      </c>
      <c r="AC36" s="47">
        <v>1</v>
      </c>
      <c r="AD36" s="47">
        <v>1</v>
      </c>
    </row>
    <row r="37" spans="1:30" s="29" customFormat="1" x14ac:dyDescent="0.25">
      <c r="A37" s="28"/>
      <c r="B37" s="29" t="s">
        <v>188</v>
      </c>
      <c r="C37" s="47">
        <v>1.2</v>
      </c>
      <c r="D37" s="47">
        <v>1.2</v>
      </c>
      <c r="E37" s="47">
        <v>1.2</v>
      </c>
      <c r="F37" s="47">
        <v>1.2</v>
      </c>
      <c r="G37" s="47">
        <v>1.2</v>
      </c>
      <c r="H37" s="47">
        <v>1.2</v>
      </c>
      <c r="I37" s="47">
        <v>1.2</v>
      </c>
      <c r="J37" s="47">
        <v>1.2</v>
      </c>
      <c r="K37" s="47">
        <v>1.2</v>
      </c>
      <c r="L37" s="47">
        <v>1.2</v>
      </c>
      <c r="M37" s="47">
        <v>1.2</v>
      </c>
      <c r="N37" s="47">
        <v>1.2</v>
      </c>
      <c r="O37" s="47">
        <v>1.2</v>
      </c>
      <c r="P37" s="47">
        <v>1.2</v>
      </c>
      <c r="Q37" s="47">
        <v>1.2</v>
      </c>
      <c r="R37" s="47">
        <v>1.2</v>
      </c>
      <c r="S37" s="47">
        <v>1.2</v>
      </c>
      <c r="T37" s="47">
        <v>1.2</v>
      </c>
      <c r="U37" s="47">
        <v>1.2</v>
      </c>
      <c r="V37" s="47">
        <v>1.2</v>
      </c>
      <c r="W37" s="47">
        <v>1.2</v>
      </c>
      <c r="X37" s="47">
        <v>1.2</v>
      </c>
      <c r="Y37" s="47">
        <v>1.2</v>
      </c>
      <c r="Z37" s="47">
        <v>1.2</v>
      </c>
      <c r="AA37" s="47">
        <v>1.2</v>
      </c>
      <c r="AB37" s="47">
        <v>1.2</v>
      </c>
      <c r="AC37" s="47">
        <v>1.2</v>
      </c>
      <c r="AD37" s="47">
        <v>1.2</v>
      </c>
    </row>
    <row r="38" spans="1:30" x14ac:dyDescent="0.25">
      <c r="A38" s="1" t="s">
        <v>192</v>
      </c>
      <c r="B38" t="s">
        <v>183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187</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5">
      <c r="B40" t="s">
        <v>188</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5">
      <c r="A41" s="1" t="s">
        <v>193</v>
      </c>
      <c r="B41" t="s">
        <v>183</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187</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5">
      <c r="B43" t="s">
        <v>188</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5">
      <c r="A44" s="1" t="s">
        <v>194</v>
      </c>
      <c r="C44" s="49" t="s">
        <v>195</v>
      </c>
      <c r="D44" s="49" t="s">
        <v>195</v>
      </c>
      <c r="E44" s="49" t="s">
        <v>195</v>
      </c>
      <c r="F44" s="49" t="s">
        <v>195</v>
      </c>
      <c r="G44" s="49" t="s">
        <v>195</v>
      </c>
      <c r="H44" s="49" t="s">
        <v>195</v>
      </c>
      <c r="I44" s="49" t="s">
        <v>195</v>
      </c>
      <c r="J44" s="49" t="s">
        <v>195</v>
      </c>
      <c r="K44" s="49" t="s">
        <v>195</v>
      </c>
      <c r="L44" s="49" t="s">
        <v>195</v>
      </c>
      <c r="M44" s="49" t="s">
        <v>195</v>
      </c>
      <c r="N44" s="49" t="s">
        <v>195</v>
      </c>
      <c r="O44" s="49" t="s">
        <v>195</v>
      </c>
      <c r="P44" s="49" t="s">
        <v>195</v>
      </c>
      <c r="Q44" s="49" t="s">
        <v>196</v>
      </c>
      <c r="R44" s="49" t="s">
        <v>196</v>
      </c>
      <c r="S44" s="49" t="s">
        <v>196</v>
      </c>
      <c r="T44" s="49" t="s">
        <v>196</v>
      </c>
      <c r="U44" s="49" t="s">
        <v>196</v>
      </c>
      <c r="V44" s="49" t="s">
        <v>196</v>
      </c>
      <c r="W44" s="49" t="s">
        <v>195</v>
      </c>
      <c r="X44" s="49" t="s">
        <v>195</v>
      </c>
      <c r="Y44" s="49" t="s">
        <v>196</v>
      </c>
      <c r="Z44" s="49" t="s">
        <v>196</v>
      </c>
      <c r="AA44" s="49" t="s">
        <v>195</v>
      </c>
      <c r="AB44" s="49" t="s">
        <v>195</v>
      </c>
      <c r="AC44" s="49" t="s">
        <v>195</v>
      </c>
      <c r="AD44" s="49" t="s">
        <v>195</v>
      </c>
    </row>
    <row r="45" spans="1:30" x14ac:dyDescent="0.25">
      <c r="A45" s="1" t="s">
        <v>197</v>
      </c>
      <c r="B45" t="s">
        <v>183</v>
      </c>
      <c r="C45" s="49">
        <v>0</v>
      </c>
      <c r="D45" s="49">
        <v>0</v>
      </c>
      <c r="E45" s="49">
        <v>0</v>
      </c>
      <c r="F45" s="49">
        <v>0</v>
      </c>
      <c r="G45" s="49">
        <v>0</v>
      </c>
      <c r="H45" s="49">
        <v>0</v>
      </c>
      <c r="I45" s="49">
        <v>0</v>
      </c>
      <c r="J45" s="49">
        <v>0</v>
      </c>
      <c r="K45" s="49">
        <v>0</v>
      </c>
      <c r="L45" s="49">
        <v>0</v>
      </c>
      <c r="M45" s="49">
        <v>0</v>
      </c>
      <c r="N45" s="49">
        <v>0</v>
      </c>
      <c r="O45" s="49">
        <v>0</v>
      </c>
      <c r="P45" s="49">
        <v>0</v>
      </c>
      <c r="Q45" s="49">
        <v>0.01</v>
      </c>
      <c r="R45" s="49">
        <v>0.01</v>
      </c>
      <c r="S45" s="49">
        <v>0.01</v>
      </c>
      <c r="T45" s="49">
        <v>0.01</v>
      </c>
      <c r="U45" s="49">
        <v>0.01</v>
      </c>
      <c r="V45" s="49">
        <v>0.01</v>
      </c>
      <c r="W45" s="49">
        <v>0</v>
      </c>
      <c r="X45">
        <v>0</v>
      </c>
      <c r="Y45" s="49">
        <v>0.01</v>
      </c>
      <c r="Z45" s="49">
        <v>0.01</v>
      </c>
      <c r="AA45" s="49">
        <v>0</v>
      </c>
      <c r="AB45" s="49">
        <v>0</v>
      </c>
      <c r="AC45" s="49">
        <v>0</v>
      </c>
      <c r="AD45" s="49">
        <v>0</v>
      </c>
    </row>
    <row r="46" spans="1:30" x14ac:dyDescent="0.25">
      <c r="B46" t="s">
        <v>184</v>
      </c>
      <c r="Q46" s="49">
        <v>10.99</v>
      </c>
      <c r="R46" s="49">
        <v>10.99</v>
      </c>
      <c r="S46" s="49">
        <v>10.99</v>
      </c>
      <c r="T46" s="49">
        <v>10.99</v>
      </c>
      <c r="U46" s="49">
        <v>10.99</v>
      </c>
      <c r="V46" s="49">
        <v>10.99</v>
      </c>
      <c r="Y46" s="49">
        <v>10.99</v>
      </c>
      <c r="Z46" s="49">
        <v>10.99</v>
      </c>
      <c r="AA46" s="49">
        <v>10.99</v>
      </c>
    </row>
    <row r="47" spans="1:30" x14ac:dyDescent="0.25">
      <c r="B47" t="s">
        <v>185</v>
      </c>
      <c r="Q47" s="49">
        <v>1088.01</v>
      </c>
      <c r="R47" s="49">
        <v>1088.01</v>
      </c>
      <c r="S47" s="49">
        <v>1088.01</v>
      </c>
      <c r="T47" s="49">
        <v>1088.01</v>
      </c>
      <c r="U47" s="49">
        <v>1088.01</v>
      </c>
      <c r="V47" s="49">
        <v>1088.01</v>
      </c>
      <c r="Y47" s="49">
        <v>1088.01</v>
      </c>
      <c r="Z47" s="49">
        <v>1088.01</v>
      </c>
      <c r="AA47" s="49">
        <v>1088.01</v>
      </c>
    </row>
    <row r="48" spans="1:30" x14ac:dyDescent="0.25">
      <c r="A48" s="1" t="s">
        <v>198</v>
      </c>
      <c r="C48" s="49" t="s">
        <v>199</v>
      </c>
      <c r="D48" s="49" t="s">
        <v>200</v>
      </c>
      <c r="E48" s="49" t="s">
        <v>200</v>
      </c>
      <c r="F48" s="49" t="s">
        <v>200</v>
      </c>
      <c r="G48" s="49" t="s">
        <v>200</v>
      </c>
      <c r="H48" s="49" t="s">
        <v>200</v>
      </c>
      <c r="I48" s="49" t="s">
        <v>200</v>
      </c>
      <c r="J48" s="49" t="s">
        <v>200</v>
      </c>
      <c r="K48" s="49" t="s">
        <v>200</v>
      </c>
      <c r="L48" s="49" t="s">
        <v>200</v>
      </c>
      <c r="M48" s="49" t="s">
        <v>200</v>
      </c>
      <c r="N48" s="49" t="s">
        <v>200</v>
      </c>
      <c r="O48" s="49" t="s">
        <v>200</v>
      </c>
      <c r="P48" s="49" t="s">
        <v>200</v>
      </c>
      <c r="Q48" s="49" t="s">
        <v>200</v>
      </c>
      <c r="R48" s="49" t="s">
        <v>200</v>
      </c>
      <c r="S48" s="49" t="s">
        <v>200</v>
      </c>
      <c r="T48" s="49" t="s">
        <v>200</v>
      </c>
      <c r="U48" s="49" t="s">
        <v>200</v>
      </c>
      <c r="V48" s="49" t="s">
        <v>200</v>
      </c>
      <c r="W48" s="49" t="s">
        <v>200</v>
      </c>
      <c r="X48" s="49" t="s">
        <v>200</v>
      </c>
      <c r="Y48" s="49" t="s">
        <v>200</v>
      </c>
      <c r="Z48" s="49" t="s">
        <v>200</v>
      </c>
      <c r="AA48" s="49" t="s">
        <v>200</v>
      </c>
      <c r="AB48" s="49" t="s">
        <v>200</v>
      </c>
      <c r="AC48" s="49" t="s">
        <v>200</v>
      </c>
      <c r="AD48" s="49" t="s">
        <v>200</v>
      </c>
    </row>
    <row r="49" spans="1:30" x14ac:dyDescent="0.25">
      <c r="A49" s="1" t="s">
        <v>201</v>
      </c>
      <c r="B49" t="s">
        <v>183</v>
      </c>
      <c r="C49" s="49">
        <v>0</v>
      </c>
      <c r="D49" s="49">
        <v>0.53246753246753242</v>
      </c>
      <c r="E49" s="49">
        <v>0.23449471656689835</v>
      </c>
      <c r="F49" s="49">
        <v>0.13877148947550927</v>
      </c>
      <c r="G49" s="49">
        <v>0.2528487434981837</v>
      </c>
      <c r="H49" s="49">
        <v>0.38225605509127303</v>
      </c>
      <c r="I49" s="49">
        <v>0.441176470588235</v>
      </c>
      <c r="J49" s="49">
        <v>0.25700000000000001</v>
      </c>
      <c r="K49" s="49">
        <v>0.43914521359848013</v>
      </c>
      <c r="L49" s="49">
        <v>0.61971830985915499</v>
      </c>
      <c r="M49" s="49">
        <v>0.45404519109961261</v>
      </c>
      <c r="N49" s="49">
        <v>0.16</v>
      </c>
      <c r="O49" s="49">
        <v>0.30499999999999999</v>
      </c>
      <c r="P49" s="49">
        <v>0.40622289138812506</v>
      </c>
      <c r="Q49" s="49">
        <v>0.44286216893596886</v>
      </c>
      <c r="R49" s="49">
        <v>0.44286216893596886</v>
      </c>
      <c r="S49" s="49">
        <v>0.44286216893596886</v>
      </c>
      <c r="T49" s="49">
        <v>0.44286216893596886</v>
      </c>
      <c r="U49" s="49">
        <v>0.44286216893596886</v>
      </c>
      <c r="V49" s="49">
        <v>0.44286216893596886</v>
      </c>
      <c r="W49" s="49">
        <v>0.45861407858190978</v>
      </c>
      <c r="X49" s="49">
        <v>0.4553680952084137</v>
      </c>
      <c r="Y49" s="49">
        <v>0.44286216893596886</v>
      </c>
      <c r="Z49" s="49">
        <v>0.44286216893596886</v>
      </c>
      <c r="AA49" s="49">
        <v>0.45707418042625275</v>
      </c>
      <c r="AB49" s="49">
        <v>0.38807556069583948</v>
      </c>
      <c r="AC49" s="49">
        <v>0.21741605237844985</v>
      </c>
      <c r="AD49" s="49">
        <v>0.2292838414576262</v>
      </c>
    </row>
    <row r="50" spans="1:30" x14ac:dyDescent="0.25">
      <c r="B50" t="s">
        <v>184</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5">
      <c r="B51" t="s">
        <v>185</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5">
      <c r="A52" s="28" t="s">
        <v>202</v>
      </c>
      <c r="B52" s="29" t="s">
        <v>203</v>
      </c>
      <c r="C52" s="47">
        <v>0.5</v>
      </c>
      <c r="D52" s="47">
        <v>0.7</v>
      </c>
      <c r="E52" s="47">
        <v>0.3</v>
      </c>
      <c r="F52" s="47">
        <v>0.3</v>
      </c>
      <c r="G52" s="47">
        <v>0.3</v>
      </c>
      <c r="H52" s="47">
        <v>0.3</v>
      </c>
      <c r="I52" s="47">
        <v>0.3</v>
      </c>
      <c r="J52" s="47">
        <v>0.3</v>
      </c>
      <c r="K52" s="47">
        <v>0.3</v>
      </c>
      <c r="L52" s="47">
        <v>0.3</v>
      </c>
      <c r="M52" s="47">
        <v>0.7</v>
      </c>
      <c r="N52" s="47">
        <v>0.3</v>
      </c>
      <c r="O52" s="47">
        <v>0.3</v>
      </c>
      <c r="P52" s="47">
        <v>0.3</v>
      </c>
      <c r="Q52" s="47">
        <v>0.3</v>
      </c>
      <c r="R52" s="47">
        <v>0.3</v>
      </c>
      <c r="S52" s="47">
        <v>0.3</v>
      </c>
      <c r="T52" s="47">
        <v>0.3</v>
      </c>
      <c r="U52" s="47">
        <v>0.3</v>
      </c>
      <c r="V52" s="47">
        <v>0.3</v>
      </c>
      <c r="W52" s="47">
        <v>0.3</v>
      </c>
      <c r="X52" s="47">
        <v>0.3</v>
      </c>
      <c r="Y52" s="47">
        <v>0.3</v>
      </c>
      <c r="Z52" s="47">
        <v>0.3</v>
      </c>
      <c r="AA52" s="47">
        <v>0.3</v>
      </c>
      <c r="AB52" s="47">
        <v>0.5</v>
      </c>
      <c r="AC52" s="47">
        <v>0.5</v>
      </c>
      <c r="AD52" s="47">
        <v>0.5</v>
      </c>
    </row>
    <row r="53" spans="1:30" x14ac:dyDescent="0.25">
      <c r="A53" s="1" t="s">
        <v>204</v>
      </c>
      <c r="C53" s="49" t="s">
        <v>200</v>
      </c>
      <c r="D53" s="49" t="s">
        <v>200</v>
      </c>
      <c r="E53" s="49" t="s">
        <v>200</v>
      </c>
      <c r="F53" s="49" t="s">
        <v>200</v>
      </c>
      <c r="G53" s="49" t="s">
        <v>200</v>
      </c>
      <c r="H53" s="49" t="s">
        <v>200</v>
      </c>
      <c r="I53" s="49" t="s">
        <v>200</v>
      </c>
      <c r="J53" s="49" t="s">
        <v>200</v>
      </c>
      <c r="K53" s="49" t="s">
        <v>200</v>
      </c>
      <c r="L53" s="49" t="s">
        <v>200</v>
      </c>
      <c r="M53" s="49" t="s">
        <v>200</v>
      </c>
      <c r="N53" s="49" t="s">
        <v>200</v>
      </c>
      <c r="O53" s="49" t="s">
        <v>200</v>
      </c>
      <c r="P53" s="49" t="s">
        <v>200</v>
      </c>
      <c r="Q53" s="49" t="s">
        <v>200</v>
      </c>
      <c r="R53" s="49" t="s">
        <v>200</v>
      </c>
      <c r="S53" s="49" t="s">
        <v>200</v>
      </c>
      <c r="T53" s="49" t="s">
        <v>200</v>
      </c>
      <c r="U53" s="49" t="s">
        <v>200</v>
      </c>
      <c r="V53" s="49" t="s">
        <v>200</v>
      </c>
      <c r="W53" s="49" t="s">
        <v>200</v>
      </c>
      <c r="X53" s="49" t="s">
        <v>200</v>
      </c>
      <c r="Y53" s="49" t="s">
        <v>200</v>
      </c>
      <c r="Z53" s="49" t="s">
        <v>200</v>
      </c>
      <c r="AA53" s="49" t="s">
        <v>200</v>
      </c>
      <c r="AB53" s="49" t="s">
        <v>200</v>
      </c>
      <c r="AC53" s="49" t="s">
        <v>200</v>
      </c>
      <c r="AD53" s="49" t="s">
        <v>200</v>
      </c>
    </row>
    <row r="54" spans="1:30" x14ac:dyDescent="0.25">
      <c r="A54" s="1" t="s">
        <v>205</v>
      </c>
      <c r="B54" t="s">
        <v>183</v>
      </c>
      <c r="C54" s="49">
        <v>0.05</v>
      </c>
      <c r="D54" s="49">
        <v>4.3478260869565216E-2</v>
      </c>
      <c r="E54" s="49">
        <v>2.3148148148148147E-2</v>
      </c>
      <c r="F54" s="49">
        <v>2.2874571101791846E-2</v>
      </c>
      <c r="G54" s="49">
        <v>2.301054650047939E-2</v>
      </c>
      <c r="H54" s="49">
        <v>4.3478260869565216E-2</v>
      </c>
      <c r="I54" s="49">
        <v>3.8910505836575897E-2</v>
      </c>
      <c r="J54" s="49">
        <v>4.926108374384236E-2</v>
      </c>
      <c r="K54" s="49">
        <v>4.3478260869565216E-2</v>
      </c>
      <c r="L54" s="49">
        <v>4.3478260869565216E-2</v>
      </c>
      <c r="M54" s="49">
        <v>0.05</v>
      </c>
      <c r="N54" s="49">
        <v>3.8910505836575876E-2</v>
      </c>
      <c r="O54" s="49">
        <v>3.8910505836575876E-2</v>
      </c>
      <c r="P54" s="49">
        <v>4.3478260869565216E-2</v>
      </c>
      <c r="Q54" s="49">
        <v>6.6666666666666666E-2</v>
      </c>
      <c r="R54" s="49">
        <v>6.6666666666666666E-2</v>
      </c>
      <c r="S54" s="49">
        <v>6.6666666666666666E-2</v>
      </c>
      <c r="T54" s="49">
        <v>6.6666666666666666E-2</v>
      </c>
      <c r="U54" s="49">
        <v>6.6666666666666666E-2</v>
      </c>
      <c r="V54" s="49">
        <v>6.6666666666666666E-2</v>
      </c>
      <c r="W54" s="49">
        <v>6.6666666666666666E-2</v>
      </c>
      <c r="X54" s="49">
        <v>6.6666666666666666E-2</v>
      </c>
      <c r="Y54" s="49">
        <v>6.6666666666666666E-2</v>
      </c>
      <c r="Z54" s="49">
        <v>6.6666666666666666E-2</v>
      </c>
      <c r="AA54" s="49">
        <v>6.6666666666666666E-2</v>
      </c>
      <c r="AB54" s="49">
        <v>0.05</v>
      </c>
      <c r="AC54" s="49">
        <v>0.05</v>
      </c>
      <c r="AD54" s="49">
        <v>0.05</v>
      </c>
    </row>
    <row r="55" spans="1:30" x14ac:dyDescent="0.25">
      <c r="B55" t="s">
        <v>184</v>
      </c>
      <c r="C55" s="49">
        <v>12.262</v>
      </c>
      <c r="D55" s="49">
        <v>14.061008695652175</v>
      </c>
      <c r="E55" s="49">
        <v>58.800525925925911</v>
      </c>
      <c r="F55" s="49">
        <v>59.8666098605404</v>
      </c>
      <c r="G55" s="49">
        <v>29.28069171194203</v>
      </c>
      <c r="H55" s="49">
        <v>14.061008695652175</v>
      </c>
      <c r="I55" s="49">
        <v>48.957047470817095</v>
      </c>
      <c r="J55" s="49">
        <v>34.865294581280793</v>
      </c>
      <c r="K55" s="49">
        <v>14.061008695652175</v>
      </c>
      <c r="L55" s="49">
        <v>14.061008695652175</v>
      </c>
      <c r="M55" s="49">
        <v>20.638888888888886</v>
      </c>
      <c r="N55" s="49">
        <v>28.263936359706005</v>
      </c>
      <c r="O55" s="49">
        <v>28.263936359706005</v>
      </c>
      <c r="P55" s="49">
        <v>14.061008695652175</v>
      </c>
      <c r="Q55" s="49">
        <v>14.866666666666667</v>
      </c>
      <c r="R55" s="49">
        <v>14.866666666666667</v>
      </c>
      <c r="S55" s="49">
        <v>14.866666666666667</v>
      </c>
      <c r="T55" s="49">
        <v>14.866666666666667</v>
      </c>
      <c r="U55" s="49">
        <v>14.866666666666667</v>
      </c>
      <c r="V55" s="49">
        <v>14.866666666666667</v>
      </c>
      <c r="W55" s="49">
        <v>14.866666666666667</v>
      </c>
      <c r="X55" s="49">
        <v>14.866666666666667</v>
      </c>
      <c r="Y55" s="49">
        <v>14.866666666666667</v>
      </c>
      <c r="Z55" s="49">
        <v>14.866666666666667</v>
      </c>
      <c r="AA55" s="49">
        <v>14.866666666666667</v>
      </c>
      <c r="AB55" s="49">
        <v>12.262</v>
      </c>
      <c r="AC55" s="49">
        <v>12.262</v>
      </c>
      <c r="AD55" s="49">
        <v>12.262</v>
      </c>
    </row>
    <row r="56" spans="1:30" x14ac:dyDescent="0.25">
      <c r="B56" t="s">
        <v>185</v>
      </c>
      <c r="C56" s="49">
        <v>232.97799999999998</v>
      </c>
      <c r="D56" s="49">
        <v>309.34219130434786</v>
      </c>
      <c r="E56" s="49">
        <v>2481.3821940740736</v>
      </c>
      <c r="F56" s="49">
        <v>2557.3020178760835</v>
      </c>
      <c r="G56" s="49">
        <v>1243.209368936205</v>
      </c>
      <c r="H56" s="49">
        <v>309.34219130434786</v>
      </c>
      <c r="I56" s="49">
        <v>1209.2390725291823</v>
      </c>
      <c r="J56" s="49">
        <v>672.90018541871939</v>
      </c>
      <c r="K56" s="49">
        <v>309.34219130434786</v>
      </c>
      <c r="L56" s="49">
        <v>309.34219130434786</v>
      </c>
      <c r="M56" s="49">
        <v>392.13888888888874</v>
      </c>
      <c r="N56" s="49">
        <v>698.11922808473832</v>
      </c>
      <c r="O56" s="49">
        <v>698.11922808473832</v>
      </c>
      <c r="P56" s="49">
        <v>309.34219130434786</v>
      </c>
      <c r="Q56" s="49">
        <v>208.13333333333333</v>
      </c>
      <c r="R56" s="49">
        <v>208.13333333333333</v>
      </c>
      <c r="S56" s="49">
        <v>208.13333333333333</v>
      </c>
      <c r="T56" s="49">
        <v>208.13333333333333</v>
      </c>
      <c r="U56" s="49">
        <v>208.13333333333333</v>
      </c>
      <c r="V56" s="49">
        <v>208.13333333333333</v>
      </c>
      <c r="W56" s="49">
        <v>208.13333333333333</v>
      </c>
      <c r="X56" s="49">
        <v>208.13333333333333</v>
      </c>
      <c r="Y56" s="49">
        <v>208.13333333333333</v>
      </c>
      <c r="Z56" s="49">
        <v>208.13333333333333</v>
      </c>
      <c r="AA56" s="49">
        <v>208.13333333333333</v>
      </c>
      <c r="AB56" s="49">
        <v>232.97799999999998</v>
      </c>
      <c r="AC56" s="49">
        <v>232.97799999999998</v>
      </c>
      <c r="AD56" s="49">
        <v>232.97799999999998</v>
      </c>
    </row>
    <row r="57" spans="1:30" x14ac:dyDescent="0.25">
      <c r="A57" s="1" t="s">
        <v>206</v>
      </c>
      <c r="B57" t="s">
        <v>183</v>
      </c>
      <c r="C57" s="49">
        <v>0.3</v>
      </c>
      <c r="D57" s="49">
        <v>0.3</v>
      </c>
      <c r="E57" s="49">
        <v>0.3</v>
      </c>
      <c r="F57" s="49">
        <v>0.3</v>
      </c>
      <c r="G57" s="49">
        <v>0.3</v>
      </c>
      <c r="H57" s="49">
        <v>0.3</v>
      </c>
      <c r="I57" s="49">
        <v>0.3</v>
      </c>
      <c r="J57" s="49">
        <v>0.3</v>
      </c>
      <c r="K57" s="49">
        <v>0.3</v>
      </c>
      <c r="L57" s="49">
        <v>0.3</v>
      </c>
      <c r="M57" s="49">
        <v>0.3</v>
      </c>
      <c r="N57" s="49">
        <v>0.3</v>
      </c>
      <c r="O57" s="49">
        <v>0.3</v>
      </c>
      <c r="P57" s="49">
        <v>0.3</v>
      </c>
      <c r="Q57" s="49">
        <v>0.3</v>
      </c>
      <c r="R57" s="49">
        <v>0.3</v>
      </c>
      <c r="S57" s="49">
        <v>0.3</v>
      </c>
      <c r="T57" s="49">
        <v>0.3</v>
      </c>
      <c r="U57" s="49">
        <v>0.3</v>
      </c>
      <c r="V57" s="49">
        <v>0.3</v>
      </c>
      <c r="W57" s="49">
        <v>0.3</v>
      </c>
      <c r="X57" s="49">
        <v>0.3</v>
      </c>
      <c r="Y57" s="49">
        <v>0.3</v>
      </c>
      <c r="Z57" s="49">
        <v>0.3</v>
      </c>
      <c r="AA57" s="49">
        <v>0.3</v>
      </c>
      <c r="AB57" s="49">
        <v>0.3</v>
      </c>
      <c r="AC57" s="49">
        <v>0.3</v>
      </c>
      <c r="AD57" s="49">
        <v>0.3</v>
      </c>
    </row>
    <row r="58" spans="1:30" x14ac:dyDescent="0.25">
      <c r="B58" t="s">
        <v>184</v>
      </c>
      <c r="C58" s="49">
        <v>3.731999999999998</v>
      </c>
      <c r="D58" s="50">
        <v>3.731999999999998</v>
      </c>
      <c r="E58" s="50">
        <v>3.731999999999998</v>
      </c>
      <c r="F58" s="50">
        <v>3.731999999999998</v>
      </c>
      <c r="G58" s="50">
        <v>3.731999999999998</v>
      </c>
      <c r="H58" s="50">
        <v>3.731999999999998</v>
      </c>
      <c r="I58" s="50">
        <v>10.900000000000004</v>
      </c>
      <c r="J58" s="50">
        <v>3.731999999999998</v>
      </c>
      <c r="K58" s="50">
        <v>3.731999999999998</v>
      </c>
      <c r="L58" s="50">
        <v>3.731999999999998</v>
      </c>
      <c r="M58" s="50">
        <v>3.731999999999998</v>
      </c>
      <c r="N58" s="50">
        <v>3.731999999999998</v>
      </c>
      <c r="O58" s="50">
        <v>3.731999999999998</v>
      </c>
      <c r="P58" s="50">
        <v>3.731999999999998</v>
      </c>
      <c r="Q58" s="50">
        <v>3.731999999999998</v>
      </c>
      <c r="R58" s="50">
        <v>3.731999999999998</v>
      </c>
      <c r="S58" s="50">
        <v>3.731999999999998</v>
      </c>
      <c r="T58" s="50">
        <v>3.731999999999998</v>
      </c>
      <c r="U58" s="50">
        <v>3.731999999999998</v>
      </c>
      <c r="V58" s="50">
        <v>3.731999999999998</v>
      </c>
      <c r="W58" s="50">
        <v>3.731999999999998</v>
      </c>
      <c r="X58" s="50">
        <v>3.731999999999998</v>
      </c>
      <c r="Y58" s="50">
        <v>3.731999999999998</v>
      </c>
      <c r="Z58" s="50">
        <v>3.731999999999998</v>
      </c>
      <c r="AA58" s="50">
        <v>3.731999999999998</v>
      </c>
      <c r="AB58" s="49">
        <v>3.731999999999998</v>
      </c>
      <c r="AC58" s="49">
        <v>3.731999999999998</v>
      </c>
      <c r="AD58" s="49">
        <v>3.731999999999998</v>
      </c>
    </row>
    <row r="59" spans="1:30" x14ac:dyDescent="0.25">
      <c r="B59" t="s">
        <v>185</v>
      </c>
      <c r="C59" s="49">
        <v>8.7079999999999949</v>
      </c>
      <c r="D59" s="50">
        <v>8.7079999999999949</v>
      </c>
      <c r="E59" s="50">
        <v>8.7079999999999949</v>
      </c>
      <c r="F59" s="50">
        <v>8.7079999999999949</v>
      </c>
      <c r="G59" s="50">
        <v>8.7079999999999949</v>
      </c>
      <c r="H59" s="50">
        <v>8.7079999999999949</v>
      </c>
      <c r="I59" s="50">
        <v>25.433333333333344</v>
      </c>
      <c r="J59" s="50">
        <v>8.7079999999999949</v>
      </c>
      <c r="K59" s="50">
        <v>8.7079999999999949</v>
      </c>
      <c r="L59" s="50">
        <v>8.7079999999999949</v>
      </c>
      <c r="M59" s="50">
        <v>8.7079999999999949</v>
      </c>
      <c r="N59" s="50">
        <v>8.7079999999999949</v>
      </c>
      <c r="O59" s="50">
        <v>8.7079999999999949</v>
      </c>
      <c r="P59" s="50">
        <v>8.7079999999999949</v>
      </c>
      <c r="Q59" s="50">
        <v>8.7079999999999949</v>
      </c>
      <c r="R59" s="50">
        <v>8.7079999999999949</v>
      </c>
      <c r="S59" s="50">
        <v>8.7079999999999949</v>
      </c>
      <c r="T59" s="50">
        <v>8.7079999999999949</v>
      </c>
      <c r="U59" s="50">
        <v>8.7079999999999949</v>
      </c>
      <c r="V59" s="50">
        <v>8.7079999999999949</v>
      </c>
      <c r="W59" s="50">
        <v>8.7079999999999949</v>
      </c>
      <c r="X59" s="50">
        <v>8.7079999999999949</v>
      </c>
      <c r="Y59" s="50">
        <v>8.7079999999999949</v>
      </c>
      <c r="Z59" s="50">
        <v>8.7079999999999949</v>
      </c>
      <c r="AA59" s="50">
        <v>8.7079999999999949</v>
      </c>
      <c r="AB59" s="49">
        <v>8.7079999999999949</v>
      </c>
      <c r="AC59" s="49">
        <v>8.7079999999999949</v>
      </c>
      <c r="AD59" s="49">
        <v>8.7079999999999949</v>
      </c>
    </row>
    <row r="60" spans="1:30" s="29" customFormat="1" x14ac:dyDescent="0.25">
      <c r="A60" s="28" t="s">
        <v>207</v>
      </c>
      <c r="B60" s="29" t="s">
        <v>203</v>
      </c>
      <c r="C60" s="47">
        <v>0.5</v>
      </c>
      <c r="D60" s="47">
        <v>0.7</v>
      </c>
      <c r="E60" s="47">
        <v>0.9</v>
      </c>
      <c r="F60" s="47">
        <v>0.9</v>
      </c>
      <c r="G60" s="47">
        <v>0.9</v>
      </c>
      <c r="H60" s="47">
        <v>0.5</v>
      </c>
      <c r="I60" s="47">
        <v>0.8</v>
      </c>
      <c r="J60" s="47">
        <v>0.5</v>
      </c>
      <c r="K60" s="47">
        <v>0.5</v>
      </c>
      <c r="L60" s="47">
        <v>0.8</v>
      </c>
      <c r="M60" s="47">
        <v>0.7</v>
      </c>
      <c r="N60" s="47">
        <v>0.8</v>
      </c>
      <c r="O60" s="47">
        <v>0.8</v>
      </c>
      <c r="P60" s="47">
        <v>0.8</v>
      </c>
      <c r="Q60" s="47">
        <v>0.8</v>
      </c>
      <c r="R60" s="47">
        <v>0.8</v>
      </c>
      <c r="S60" s="47">
        <v>0.8</v>
      </c>
      <c r="T60" s="47">
        <v>0.8</v>
      </c>
      <c r="U60" s="47">
        <v>0.8</v>
      </c>
      <c r="V60" s="47">
        <v>0.8</v>
      </c>
      <c r="W60" s="47">
        <v>0.8</v>
      </c>
      <c r="X60" s="47">
        <v>0.8</v>
      </c>
      <c r="Y60" s="47">
        <v>0.8</v>
      </c>
      <c r="Z60" s="47">
        <v>0.8</v>
      </c>
      <c r="AA60" s="47">
        <v>0.8</v>
      </c>
      <c r="AB60" s="47">
        <v>0.5</v>
      </c>
      <c r="AC60" s="47">
        <v>0.5</v>
      </c>
      <c r="AD60" s="47">
        <v>0.5</v>
      </c>
    </row>
    <row r="61" spans="1:30" x14ac:dyDescent="0.25">
      <c r="A61" s="1" t="s">
        <v>208</v>
      </c>
      <c r="B61" t="s">
        <v>183</v>
      </c>
      <c r="C61" s="49">
        <v>1</v>
      </c>
      <c r="D61" s="49">
        <v>1</v>
      </c>
      <c r="E61" s="49">
        <v>1</v>
      </c>
      <c r="F61" s="49">
        <v>1</v>
      </c>
      <c r="G61" s="49">
        <v>1</v>
      </c>
      <c r="H61" s="49">
        <v>1</v>
      </c>
      <c r="I61" s="49">
        <v>1</v>
      </c>
      <c r="J61" s="49">
        <v>1</v>
      </c>
      <c r="K61" s="49">
        <v>1</v>
      </c>
      <c r="L61" s="49">
        <v>1</v>
      </c>
      <c r="M61" s="49">
        <v>1</v>
      </c>
      <c r="N61" s="49">
        <v>1</v>
      </c>
      <c r="O61" s="49">
        <v>1</v>
      </c>
      <c r="P61" s="49">
        <v>1</v>
      </c>
      <c r="Q61" s="49">
        <v>1</v>
      </c>
      <c r="R61" s="49">
        <v>1</v>
      </c>
      <c r="S61" s="49">
        <v>1</v>
      </c>
      <c r="T61" s="49">
        <v>1</v>
      </c>
      <c r="U61" s="49">
        <v>1</v>
      </c>
      <c r="V61" s="49">
        <v>1</v>
      </c>
      <c r="W61" s="49">
        <v>1</v>
      </c>
      <c r="X61" s="49">
        <v>1</v>
      </c>
      <c r="Y61" s="49">
        <v>1</v>
      </c>
      <c r="Z61" s="49">
        <v>1</v>
      </c>
      <c r="AA61" s="49">
        <v>1</v>
      </c>
      <c r="AB61" s="49">
        <v>1</v>
      </c>
      <c r="AC61" s="49">
        <v>1</v>
      </c>
      <c r="AD61" s="49">
        <v>1</v>
      </c>
    </row>
    <row r="62" spans="1:30" x14ac:dyDescent="0.25">
      <c r="B62" t="s">
        <v>187</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5">
      <c r="B63" t="s">
        <v>188</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5">
      <c r="A64" s="1" t="s">
        <v>209</v>
      </c>
      <c r="B64" t="s">
        <v>183</v>
      </c>
      <c r="C64" s="49">
        <v>1</v>
      </c>
      <c r="D64" s="49">
        <v>1</v>
      </c>
      <c r="E64" s="49">
        <v>1</v>
      </c>
      <c r="F64" s="49">
        <v>1</v>
      </c>
      <c r="G64" s="49">
        <v>1</v>
      </c>
      <c r="H64" s="49">
        <v>1</v>
      </c>
      <c r="I64" s="49">
        <v>1</v>
      </c>
      <c r="J64" s="49">
        <v>1</v>
      </c>
      <c r="K64" s="49">
        <v>1</v>
      </c>
      <c r="L64" s="49">
        <v>1</v>
      </c>
      <c r="M64" s="49">
        <v>1</v>
      </c>
      <c r="N64" s="49">
        <v>1</v>
      </c>
      <c r="O64" s="49">
        <v>1</v>
      </c>
      <c r="P64" s="49">
        <v>1</v>
      </c>
      <c r="Q64" s="49">
        <v>1</v>
      </c>
      <c r="R64" s="49">
        <v>1</v>
      </c>
      <c r="S64" s="49">
        <v>1</v>
      </c>
      <c r="T64" s="49">
        <v>1</v>
      </c>
      <c r="U64" s="49">
        <v>1</v>
      </c>
      <c r="V64" s="49">
        <v>1</v>
      </c>
      <c r="W64" s="49">
        <v>1</v>
      </c>
      <c r="X64" s="49">
        <v>1</v>
      </c>
      <c r="Y64" s="49">
        <v>1</v>
      </c>
      <c r="Z64" s="49">
        <v>1</v>
      </c>
      <c r="AA64" s="49">
        <v>1</v>
      </c>
      <c r="AB64" s="49">
        <v>1</v>
      </c>
      <c r="AC64" s="49">
        <v>1</v>
      </c>
      <c r="AD64" s="49">
        <v>1</v>
      </c>
    </row>
    <row r="65" spans="1:30" x14ac:dyDescent="0.25">
      <c r="B65" t="s">
        <v>187</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5">
      <c r="B66" t="s">
        <v>188</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5">
      <c r="A67" s="1" t="s">
        <v>210</v>
      </c>
      <c r="B67" t="s">
        <v>183</v>
      </c>
      <c r="C67" s="49">
        <v>1</v>
      </c>
      <c r="D67" s="49">
        <v>1</v>
      </c>
      <c r="E67" s="49">
        <v>1</v>
      </c>
      <c r="F67" s="49">
        <v>1</v>
      </c>
      <c r="G67" s="49">
        <v>1</v>
      </c>
      <c r="H67" s="49">
        <v>1</v>
      </c>
      <c r="I67" s="49">
        <v>1</v>
      </c>
      <c r="J67" s="49">
        <v>1</v>
      </c>
      <c r="K67" s="49">
        <v>1</v>
      </c>
      <c r="L67" s="49">
        <v>1</v>
      </c>
      <c r="M67" s="49">
        <v>1</v>
      </c>
      <c r="N67" s="49">
        <v>1</v>
      </c>
      <c r="O67" s="49">
        <v>1</v>
      </c>
      <c r="P67" s="49">
        <v>1</v>
      </c>
      <c r="Q67" s="49">
        <v>1</v>
      </c>
      <c r="R67" s="49">
        <v>1</v>
      </c>
      <c r="S67" s="49">
        <v>1</v>
      </c>
      <c r="T67" s="49">
        <v>1</v>
      </c>
      <c r="U67" s="49">
        <v>1</v>
      </c>
      <c r="V67" s="49">
        <v>1</v>
      </c>
      <c r="W67" s="49">
        <v>1</v>
      </c>
      <c r="X67" s="49">
        <v>1</v>
      </c>
      <c r="Y67" s="49">
        <v>1</v>
      </c>
      <c r="Z67" s="49">
        <v>1</v>
      </c>
      <c r="AA67" s="49">
        <v>1</v>
      </c>
      <c r="AB67" s="49">
        <v>1</v>
      </c>
      <c r="AC67" s="49">
        <v>1</v>
      </c>
      <c r="AD67" s="49">
        <v>1</v>
      </c>
    </row>
    <row r="68" spans="1:30" x14ac:dyDescent="0.25">
      <c r="B68" t="s">
        <v>187</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5">
      <c r="B69" t="s">
        <v>188</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5">
      <c r="A70" s="1" t="s">
        <v>211</v>
      </c>
      <c r="B70" t="s">
        <v>183</v>
      </c>
      <c r="C70" s="49">
        <v>1</v>
      </c>
      <c r="D70" s="49">
        <v>1</v>
      </c>
      <c r="E70" s="49">
        <v>1</v>
      </c>
      <c r="F70" s="49">
        <v>1</v>
      </c>
      <c r="G70" s="49">
        <v>1</v>
      </c>
      <c r="H70" s="49">
        <v>1</v>
      </c>
      <c r="I70" s="49">
        <v>1</v>
      </c>
      <c r="J70" s="49">
        <v>1</v>
      </c>
      <c r="K70" s="49">
        <v>1</v>
      </c>
      <c r="L70" s="49">
        <v>1</v>
      </c>
      <c r="M70" s="49">
        <v>1</v>
      </c>
      <c r="N70" s="49">
        <v>1</v>
      </c>
      <c r="O70" s="49">
        <v>1</v>
      </c>
      <c r="P70" s="49">
        <v>1</v>
      </c>
      <c r="Q70" s="49">
        <v>1</v>
      </c>
      <c r="R70" s="49">
        <v>1</v>
      </c>
      <c r="S70" s="49">
        <v>1</v>
      </c>
      <c r="T70" s="49">
        <v>1</v>
      </c>
      <c r="U70" s="49">
        <v>1</v>
      </c>
      <c r="V70" s="49">
        <v>1</v>
      </c>
      <c r="W70" s="49">
        <v>1</v>
      </c>
      <c r="X70" s="49">
        <v>1</v>
      </c>
      <c r="Y70" s="49">
        <v>1</v>
      </c>
      <c r="Z70" s="49">
        <v>1</v>
      </c>
      <c r="AA70" s="49">
        <v>1</v>
      </c>
      <c r="AB70" s="49">
        <v>1</v>
      </c>
      <c r="AC70" s="49">
        <v>1</v>
      </c>
      <c r="AD70" s="49">
        <v>1</v>
      </c>
    </row>
    <row r="71" spans="1:30" x14ac:dyDescent="0.25">
      <c r="B71" t="s">
        <v>187</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5">
      <c r="B72" t="s">
        <v>188</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5">
      <c r="A73" s="1" t="s">
        <v>212</v>
      </c>
      <c r="B73" t="s">
        <v>183</v>
      </c>
      <c r="C73" s="49">
        <v>1</v>
      </c>
      <c r="D73" s="49">
        <v>1</v>
      </c>
      <c r="E73" s="49">
        <v>1</v>
      </c>
      <c r="F73" s="49">
        <v>1</v>
      </c>
      <c r="G73" s="49">
        <v>1</v>
      </c>
      <c r="H73" s="49">
        <v>1</v>
      </c>
      <c r="I73" s="49">
        <v>1</v>
      </c>
      <c r="J73" s="49">
        <v>1</v>
      </c>
      <c r="K73" s="49">
        <v>1</v>
      </c>
      <c r="L73" s="49">
        <v>1</v>
      </c>
      <c r="M73" s="49">
        <v>1</v>
      </c>
      <c r="N73" s="49">
        <v>1</v>
      </c>
      <c r="O73" s="49">
        <v>1</v>
      </c>
      <c r="P73" s="49">
        <v>1</v>
      </c>
      <c r="Q73" s="49">
        <v>1</v>
      </c>
      <c r="R73" s="49">
        <v>1</v>
      </c>
      <c r="S73" s="49">
        <v>1</v>
      </c>
      <c r="T73" s="49">
        <v>1</v>
      </c>
      <c r="U73" s="49">
        <v>1</v>
      </c>
      <c r="V73" s="49">
        <v>1</v>
      </c>
      <c r="W73" s="49">
        <v>1</v>
      </c>
      <c r="X73" s="49">
        <v>1</v>
      </c>
      <c r="Y73" s="49">
        <v>1</v>
      </c>
      <c r="Z73" s="49">
        <v>1</v>
      </c>
      <c r="AA73" s="49">
        <v>1</v>
      </c>
      <c r="AB73" s="49">
        <v>1</v>
      </c>
      <c r="AC73" s="49">
        <v>1</v>
      </c>
      <c r="AD73" s="49">
        <v>1</v>
      </c>
    </row>
    <row r="74" spans="1:30" x14ac:dyDescent="0.25">
      <c r="B74" t="s">
        <v>187</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5">
      <c r="B75" t="s">
        <v>188</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5">
      <c r="A76" s="28" t="s">
        <v>213</v>
      </c>
      <c r="B76" s="29" t="s">
        <v>172</v>
      </c>
      <c r="C76" s="47">
        <v>2095</v>
      </c>
      <c r="D76" s="47">
        <v>521589.57900000003</v>
      </c>
      <c r="E76" s="47">
        <v>1309302</v>
      </c>
      <c r="F76" s="47">
        <v>671112</v>
      </c>
      <c r="G76" s="47">
        <v>49113</v>
      </c>
      <c r="H76" s="47">
        <v>114080.90270000001</v>
      </c>
      <c r="I76" s="29">
        <v>3340.8173200000001</v>
      </c>
      <c r="J76" s="47">
        <v>13545.849910000001</v>
      </c>
      <c r="K76" s="47">
        <v>40731.942479999998</v>
      </c>
      <c r="L76" s="47">
        <v>59219.653019999998</v>
      </c>
      <c r="M76" s="47">
        <v>6781</v>
      </c>
      <c r="N76" s="47">
        <v>8322.5640000000003</v>
      </c>
      <c r="O76" s="47">
        <v>9613.9179999999997</v>
      </c>
      <c r="P76" s="47">
        <v>6814.98</v>
      </c>
      <c r="Q76" s="47">
        <v>1653.3351</v>
      </c>
      <c r="R76" s="47">
        <v>1920.827</v>
      </c>
      <c r="S76" s="47">
        <v>142.62899999999999</v>
      </c>
      <c r="T76" s="47">
        <v>1612.03</v>
      </c>
      <c r="U76" s="47">
        <v>1653.3351</v>
      </c>
      <c r="V76" s="47">
        <v>554.59400000000005</v>
      </c>
      <c r="W76" s="47">
        <v>3254.9520000000002</v>
      </c>
      <c r="X76" s="47">
        <v>1703.42</v>
      </c>
      <c r="Y76" s="47">
        <v>131.36199999999999</v>
      </c>
      <c r="Z76" s="47">
        <v>131.36199999999999</v>
      </c>
      <c r="AA76" s="47">
        <v>32712.247319999999</v>
      </c>
      <c r="AB76" s="47">
        <v>2900</v>
      </c>
      <c r="AC76" s="47">
        <v>24.4</v>
      </c>
      <c r="AD76" s="47">
        <v>1523</v>
      </c>
    </row>
    <row r="77" spans="1:30" s="29" customFormat="1" x14ac:dyDescent="0.25">
      <c r="A77" s="28"/>
      <c r="B77" s="29" t="s">
        <v>169</v>
      </c>
      <c r="C77" s="47">
        <v>226219</v>
      </c>
      <c r="D77" s="47">
        <v>1163589.2660000001</v>
      </c>
      <c r="E77" s="47">
        <v>970469</v>
      </c>
      <c r="F77" s="47">
        <v>497436</v>
      </c>
      <c r="G77" s="47">
        <v>36403</v>
      </c>
      <c r="H77" s="47">
        <v>254418.52119999999</v>
      </c>
      <c r="I77" s="47">
        <v>278221.03999999998</v>
      </c>
      <c r="J77" s="47">
        <v>167773.20680000001</v>
      </c>
      <c r="K77" s="47">
        <v>2385489.5819999999</v>
      </c>
      <c r="L77" s="47">
        <v>2160443.4040000001</v>
      </c>
      <c r="M77" s="47">
        <v>587445</v>
      </c>
      <c r="N77" s="47">
        <v>285718.27</v>
      </c>
      <c r="O77" s="47">
        <v>330051.88</v>
      </c>
      <c r="P77" s="47">
        <v>218233.8</v>
      </c>
      <c r="Q77" s="47">
        <v>20508.793000000001</v>
      </c>
      <c r="R77" s="47">
        <v>23826.86</v>
      </c>
      <c r="S77" s="47">
        <v>1769.23</v>
      </c>
      <c r="T77" s="47">
        <v>19996.400000000001</v>
      </c>
      <c r="U77" s="47">
        <v>20508.793000000001</v>
      </c>
      <c r="V77" s="47">
        <v>6879.44</v>
      </c>
      <c r="W77" s="47">
        <v>40375.94</v>
      </c>
      <c r="X77" s="47">
        <v>21130</v>
      </c>
      <c r="Y77" s="47">
        <v>1629.47</v>
      </c>
      <c r="Z77" s="47">
        <v>1629.47</v>
      </c>
      <c r="AA77" s="47">
        <v>406321.94040000002</v>
      </c>
      <c r="AB77" s="47">
        <v>339981</v>
      </c>
      <c r="AC77" s="47">
        <v>2857</v>
      </c>
      <c r="AD77" s="47">
        <v>167643</v>
      </c>
    </row>
    <row r="78" spans="1:30" s="29" customFormat="1" x14ac:dyDescent="0.25">
      <c r="A78" s="28"/>
      <c r="B78" s="29" t="s">
        <v>180</v>
      </c>
      <c r="C78" s="47">
        <v>15951</v>
      </c>
      <c r="D78" s="47">
        <v>288646.66019999998</v>
      </c>
      <c r="E78" s="47">
        <v>700041</v>
      </c>
      <c r="F78" s="47">
        <v>357512</v>
      </c>
      <c r="G78" s="47">
        <v>38997</v>
      </c>
      <c r="H78" s="47">
        <v>59032.340150000004</v>
      </c>
      <c r="I78" s="29">
        <v>163823.92000000001</v>
      </c>
      <c r="J78" s="47">
        <v>7600.9628000000002</v>
      </c>
      <c r="K78" s="47">
        <v>159589.08609999999</v>
      </c>
      <c r="L78" s="47">
        <v>91744.436539999995</v>
      </c>
      <c r="M78" s="47">
        <v>271718</v>
      </c>
      <c r="N78" s="47">
        <v>40742.449999999997</v>
      </c>
      <c r="O78" s="47">
        <v>28840.123</v>
      </c>
      <c r="P78" s="47">
        <v>15013.01</v>
      </c>
      <c r="Q78" s="47">
        <v>809.49260000000004</v>
      </c>
      <c r="R78" s="47">
        <v>654.12199999999996</v>
      </c>
      <c r="S78" s="47">
        <v>92.665700000000001</v>
      </c>
      <c r="T78" s="47">
        <v>343.363</v>
      </c>
      <c r="U78" s="47">
        <v>809.49260000000004</v>
      </c>
      <c r="V78" s="47">
        <v>623.6</v>
      </c>
      <c r="W78" s="47">
        <v>1262.4639999999999</v>
      </c>
      <c r="X78" s="47">
        <v>1122.18</v>
      </c>
      <c r="Y78" s="47">
        <v>241.85499999999999</v>
      </c>
      <c r="Z78" s="47">
        <v>241.85499999999999</v>
      </c>
      <c r="AA78" s="47">
        <v>22446.681789999999</v>
      </c>
      <c r="AB78" s="47">
        <v>19191</v>
      </c>
      <c r="AC78" s="47">
        <v>425</v>
      </c>
      <c r="AD78" s="47">
        <v>24033</v>
      </c>
    </row>
    <row r="79" spans="1:30" s="29" customFormat="1" x14ac:dyDescent="0.25">
      <c r="A79" s="28"/>
      <c r="B79" s="29" t="s">
        <v>963</v>
      </c>
      <c r="C79" s="47">
        <v>112887</v>
      </c>
      <c r="D79" s="47">
        <v>533124.19209999999</v>
      </c>
      <c r="E79" s="47">
        <v>956451</v>
      </c>
      <c r="F79" s="47">
        <v>621336</v>
      </c>
      <c r="G79" s="47">
        <v>95127</v>
      </c>
      <c r="H79" s="47">
        <v>111787.2126</v>
      </c>
      <c r="I79" s="29">
        <v>1033752.25</v>
      </c>
      <c r="J79" s="47">
        <v>72102.987899999993</v>
      </c>
      <c r="K79" s="47">
        <v>389290.53220000002</v>
      </c>
      <c r="L79" s="47">
        <v>307758.0931</v>
      </c>
      <c r="M79" s="47">
        <v>744992</v>
      </c>
      <c r="N79" s="47">
        <v>95885.74</v>
      </c>
      <c r="O79" s="47">
        <v>92211.45</v>
      </c>
      <c r="P79" s="47">
        <v>42834.66</v>
      </c>
      <c r="Q79" s="47">
        <v>8546.1959999999999</v>
      </c>
      <c r="R79" s="47">
        <v>5862.0029999999997</v>
      </c>
      <c r="S79" s="47">
        <v>1062.6199999999999</v>
      </c>
      <c r="T79" s="47">
        <v>3225.91</v>
      </c>
      <c r="U79" s="47">
        <v>8546.1959999999999</v>
      </c>
      <c r="V79" s="47">
        <v>5889.05</v>
      </c>
      <c r="W79" s="47">
        <v>10266.421</v>
      </c>
      <c r="X79" s="47">
        <v>13016.1</v>
      </c>
      <c r="Y79" s="47">
        <v>1319.71</v>
      </c>
      <c r="Z79" s="47">
        <v>1319.71</v>
      </c>
      <c r="AA79" s="47">
        <v>220770.0925</v>
      </c>
      <c r="AB79" s="47">
        <v>93027</v>
      </c>
      <c r="AC79" s="47">
        <v>2687</v>
      </c>
      <c r="AD79" s="47">
        <v>157499</v>
      </c>
    </row>
    <row r="80" spans="1:30" s="29" customFormat="1" x14ac:dyDescent="0.25">
      <c r="A80" s="28"/>
      <c r="B80" s="29" t="s">
        <v>177</v>
      </c>
      <c r="C80" s="47">
        <v>42408</v>
      </c>
      <c r="D80" s="47">
        <v>241664.21160000001</v>
      </c>
      <c r="E80" s="47">
        <v>97446</v>
      </c>
      <c r="F80" s="47">
        <v>49766</v>
      </c>
      <c r="G80" s="47">
        <v>5428</v>
      </c>
      <c r="H80" s="47">
        <v>49495.418120000002</v>
      </c>
      <c r="I80" s="29">
        <v>371604.37</v>
      </c>
      <c r="J80" s="47">
        <v>160766.73269999999</v>
      </c>
      <c r="K80" s="47">
        <v>356571.43089999998</v>
      </c>
      <c r="L80" s="47">
        <v>208035.87950000001</v>
      </c>
      <c r="M80" s="47">
        <v>186038</v>
      </c>
      <c r="N80" s="47">
        <v>66331.570000000007</v>
      </c>
      <c r="O80" s="47">
        <v>46953.71</v>
      </c>
      <c r="P80" s="47">
        <v>20428.919999999998</v>
      </c>
      <c r="Q80" s="47">
        <v>17077.611000000001</v>
      </c>
      <c r="R80" s="47">
        <v>13799.81</v>
      </c>
      <c r="S80" s="47">
        <v>1954.94</v>
      </c>
      <c r="T80" s="47">
        <v>7243.82</v>
      </c>
      <c r="U80" s="47">
        <v>17077.611000000001</v>
      </c>
      <c r="V80" s="47">
        <v>13155.9</v>
      </c>
      <c r="W80" s="47">
        <v>26633.9</v>
      </c>
      <c r="X80" s="47">
        <v>23674.2</v>
      </c>
      <c r="Y80" s="47">
        <v>5102.33</v>
      </c>
      <c r="Z80" s="47">
        <v>5102.33</v>
      </c>
      <c r="AA80" s="47">
        <v>470632.32610000001</v>
      </c>
      <c r="AB80" s="47">
        <v>46158</v>
      </c>
      <c r="AC80" s="47">
        <v>1021</v>
      </c>
      <c r="AD80" s="47">
        <v>62313</v>
      </c>
    </row>
    <row r="81" spans="1:30" s="29" customFormat="1" x14ac:dyDescent="0.25">
      <c r="A81" s="28"/>
      <c r="B81" s="29" t="s">
        <v>178</v>
      </c>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row>
    <row r="82" spans="1:30" s="29" customFormat="1" x14ac:dyDescent="0.25">
      <c r="A82" s="28"/>
      <c r="B82" s="29" t="s">
        <v>173</v>
      </c>
      <c r="C82" s="47">
        <v>0</v>
      </c>
      <c r="D82" s="47">
        <v>64706.366329999997</v>
      </c>
      <c r="E82" s="47">
        <v>0</v>
      </c>
      <c r="F82" s="47">
        <v>0</v>
      </c>
      <c r="G82" s="47">
        <v>0</v>
      </c>
      <c r="H82" s="47">
        <v>14848.62544</v>
      </c>
      <c r="I82" s="47"/>
      <c r="J82" s="47">
        <v>2802.5896360000002</v>
      </c>
      <c r="K82" s="47">
        <v>7345.1043810000001</v>
      </c>
      <c r="L82" s="47">
        <v>241174.3382</v>
      </c>
      <c r="M82" s="47">
        <v>0</v>
      </c>
      <c r="N82" s="47">
        <v>1968.9349999999999</v>
      </c>
      <c r="O82" s="47">
        <v>3058.3510000000001</v>
      </c>
      <c r="P82" s="47">
        <v>0</v>
      </c>
      <c r="Q82" s="47">
        <v>382.06200000000001</v>
      </c>
      <c r="R82" s="47">
        <v>0</v>
      </c>
      <c r="S82" s="47">
        <v>99.741799999999998</v>
      </c>
      <c r="T82" s="47">
        <v>0</v>
      </c>
      <c r="U82" s="47">
        <v>382.06200000000001</v>
      </c>
      <c r="V82" s="47">
        <v>0</v>
      </c>
      <c r="W82" s="47">
        <v>57.055700000000002</v>
      </c>
      <c r="X82" s="47">
        <v>0</v>
      </c>
      <c r="Y82" s="47">
        <v>285.70100000000002</v>
      </c>
      <c r="Z82" s="47">
        <v>285.70100000000002</v>
      </c>
      <c r="AA82" s="47">
        <v>9761.4987500000007</v>
      </c>
      <c r="AB82" s="47">
        <v>0</v>
      </c>
      <c r="AC82" s="47">
        <v>0</v>
      </c>
      <c r="AD82" s="47">
        <v>0</v>
      </c>
    </row>
    <row r="83" spans="1:30" s="29" customFormat="1" x14ac:dyDescent="0.25">
      <c r="A83" s="28"/>
      <c r="B83" s="29" t="s">
        <v>176</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row>
    <row r="84" spans="1:30" s="29" customFormat="1" x14ac:dyDescent="0.25">
      <c r="A84" s="28"/>
      <c r="B84" s="29" t="s">
        <v>167</v>
      </c>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row>
    <row r="85" spans="1:30" s="29" customFormat="1" x14ac:dyDescent="0.25">
      <c r="A85" s="28" t="s">
        <v>214</v>
      </c>
      <c r="B85" s="29" t="s">
        <v>203</v>
      </c>
      <c r="C85" s="47">
        <v>0.8</v>
      </c>
      <c r="D85" s="47">
        <v>0.7</v>
      </c>
      <c r="E85" s="47">
        <v>0.8</v>
      </c>
      <c r="F85" s="47">
        <v>0.8</v>
      </c>
      <c r="G85" s="47">
        <v>0.8</v>
      </c>
      <c r="H85" s="47">
        <v>0.5</v>
      </c>
      <c r="I85" s="47">
        <v>0.8</v>
      </c>
      <c r="J85" s="47">
        <v>0.5</v>
      </c>
      <c r="K85" s="47">
        <v>0.5</v>
      </c>
      <c r="L85" s="47">
        <v>0.8</v>
      </c>
      <c r="M85" s="47">
        <v>0.7</v>
      </c>
      <c r="N85" s="47">
        <v>0.8</v>
      </c>
      <c r="O85" s="47">
        <v>0.8</v>
      </c>
      <c r="P85" s="47">
        <v>0.8</v>
      </c>
      <c r="Q85" s="47">
        <v>0.8</v>
      </c>
      <c r="R85" s="47">
        <v>0.8</v>
      </c>
      <c r="S85" s="47">
        <v>0.8</v>
      </c>
      <c r="T85" s="47">
        <v>0.8</v>
      </c>
      <c r="U85" s="47">
        <v>0.8</v>
      </c>
      <c r="V85" s="47">
        <v>0.8</v>
      </c>
      <c r="W85" s="47">
        <v>0.8</v>
      </c>
      <c r="X85" s="47">
        <v>0.8</v>
      </c>
      <c r="Y85" s="47">
        <v>0.8</v>
      </c>
      <c r="Z85" s="47">
        <v>0.8</v>
      </c>
      <c r="AA85" s="47">
        <v>0.8</v>
      </c>
      <c r="AB85" s="47">
        <v>0.8</v>
      </c>
      <c r="AC85" s="47">
        <v>0.8</v>
      </c>
      <c r="AD85" s="47">
        <v>0.8</v>
      </c>
    </row>
    <row r="86" spans="1:30" x14ac:dyDescent="0.25">
      <c r="A86" s="1" t="s">
        <v>215</v>
      </c>
      <c r="B86" t="s">
        <v>183</v>
      </c>
      <c r="C86" s="49">
        <v>0.5524861878453039</v>
      </c>
      <c r="D86" s="49">
        <v>0.66225165562913912</v>
      </c>
      <c r="E86" s="49">
        <v>0.5524861878453039</v>
      </c>
      <c r="F86" s="49">
        <v>0.43478260869565222</v>
      </c>
      <c r="G86" s="49">
        <v>0.48661800486618012</v>
      </c>
      <c r="H86" s="49">
        <v>0.66225165562913912</v>
      </c>
      <c r="I86" s="49">
        <v>0.625</v>
      </c>
      <c r="J86" s="49">
        <v>0.66225165562913912</v>
      </c>
      <c r="K86" s="49">
        <v>0.70422535211267612</v>
      </c>
      <c r="L86" s="49">
        <v>0.66225165562913912</v>
      </c>
      <c r="M86" s="49">
        <v>0.7142857142857143</v>
      </c>
      <c r="N86" s="49">
        <v>0.625</v>
      </c>
      <c r="O86" s="49">
        <v>0.625</v>
      </c>
      <c r="P86" s="49">
        <v>0.66225165562913912</v>
      </c>
      <c r="Q86" s="49">
        <v>0.66225165562913912</v>
      </c>
      <c r="R86" s="49">
        <v>0.66225165562913912</v>
      </c>
      <c r="S86" s="49">
        <v>0.66225165562913912</v>
      </c>
      <c r="T86" s="49">
        <v>0.66225165562913912</v>
      </c>
      <c r="U86" s="49">
        <v>0.66225165562913912</v>
      </c>
      <c r="V86" s="49">
        <v>0.66225165562913912</v>
      </c>
      <c r="W86" s="49">
        <v>0.66225165562913912</v>
      </c>
      <c r="X86" s="49">
        <v>0.66225165562913912</v>
      </c>
      <c r="Y86" s="49">
        <v>0.66225165562913912</v>
      </c>
      <c r="Z86" s="49">
        <v>0.66225165562913912</v>
      </c>
      <c r="AA86" s="49">
        <v>0.66225165562913912</v>
      </c>
      <c r="AB86" s="49">
        <v>0.5524861878453039</v>
      </c>
      <c r="AC86" s="49">
        <v>0.5524861878453039</v>
      </c>
      <c r="AD86" s="49">
        <v>0.5524861878453039</v>
      </c>
    </row>
    <row r="87" spans="1:30" x14ac:dyDescent="0.25">
      <c r="B87" t="s">
        <v>184</v>
      </c>
      <c r="C87" s="49">
        <v>10.710069060773478</v>
      </c>
      <c r="D87" s="49">
        <v>16.045408388520961</v>
      </c>
      <c r="E87" s="49">
        <v>180.24756906077297</v>
      </c>
      <c r="F87" s="49">
        <v>352.82608695652135</v>
      </c>
      <c r="G87" s="49">
        <v>25.667066225669103</v>
      </c>
      <c r="H87" s="49">
        <v>16.045408388520961</v>
      </c>
      <c r="I87" s="49">
        <v>120.87500000000009</v>
      </c>
      <c r="J87" s="49">
        <v>16.045408388520961</v>
      </c>
      <c r="K87" s="49">
        <v>76.918873239436635</v>
      </c>
      <c r="L87" s="49">
        <v>16.045408388520961</v>
      </c>
      <c r="M87" s="49">
        <v>72.428571428571388</v>
      </c>
      <c r="N87" s="49">
        <v>36.875</v>
      </c>
      <c r="O87" s="49">
        <v>36.875</v>
      </c>
      <c r="P87" s="49">
        <v>16.045408388520961</v>
      </c>
      <c r="Q87" s="49">
        <v>16.045408388520961</v>
      </c>
      <c r="R87" s="49">
        <v>16.045408388520961</v>
      </c>
      <c r="S87" s="49">
        <v>16.045408388520961</v>
      </c>
      <c r="T87" s="49">
        <v>16.045408388520961</v>
      </c>
      <c r="U87" s="49">
        <v>16.045408388520961</v>
      </c>
      <c r="V87" s="49">
        <v>16.045408388520961</v>
      </c>
      <c r="W87" s="49">
        <v>16.045408388520961</v>
      </c>
      <c r="X87" s="49">
        <v>16.045408388520961</v>
      </c>
      <c r="Y87" s="49">
        <v>16.045408388520961</v>
      </c>
      <c r="Z87" s="49">
        <v>16.045408388520961</v>
      </c>
      <c r="AA87" s="49">
        <v>16.045408388520961</v>
      </c>
      <c r="AB87" s="49">
        <v>10.710069060773478</v>
      </c>
      <c r="AC87" s="49">
        <v>10.710069060773478</v>
      </c>
      <c r="AD87" s="49">
        <v>10.710069060773478</v>
      </c>
    </row>
    <row r="88" spans="1:30" x14ac:dyDescent="0.25">
      <c r="B88" t="s">
        <v>185</v>
      </c>
      <c r="C88" s="49">
        <v>8.6751559392265172</v>
      </c>
      <c r="D88" s="49">
        <v>8.1831582781456884</v>
      </c>
      <c r="E88" s="49">
        <v>146.00053093922608</v>
      </c>
      <c r="F88" s="49">
        <v>458.67391304347774</v>
      </c>
      <c r="G88" s="49">
        <v>27.078754868080892</v>
      </c>
      <c r="H88" s="49">
        <v>8.1831582781456884</v>
      </c>
      <c r="I88" s="49">
        <v>72.525000000000063</v>
      </c>
      <c r="J88" s="49">
        <v>8.1831582781456884</v>
      </c>
      <c r="K88" s="49">
        <v>32.305926760563381</v>
      </c>
      <c r="L88" s="49">
        <v>8.1831582781456884</v>
      </c>
      <c r="M88" s="49">
        <v>28.971428571428554</v>
      </c>
      <c r="N88" s="49">
        <v>22.125</v>
      </c>
      <c r="O88" s="49">
        <v>22.125</v>
      </c>
      <c r="P88" s="49">
        <v>8.1831582781456884</v>
      </c>
      <c r="Q88" s="49">
        <v>8.1831582781456884</v>
      </c>
      <c r="R88" s="49">
        <v>8.1831582781456884</v>
      </c>
      <c r="S88" s="49">
        <v>8.1831582781456884</v>
      </c>
      <c r="T88" s="49">
        <v>8.1831582781456884</v>
      </c>
      <c r="U88" s="49">
        <v>8.1831582781456884</v>
      </c>
      <c r="V88" s="49">
        <v>8.1831582781456884</v>
      </c>
      <c r="W88" s="49">
        <v>8.1831582781456884</v>
      </c>
      <c r="X88" s="49">
        <v>8.1831582781456884</v>
      </c>
      <c r="Y88" s="49">
        <v>8.1831582781456884</v>
      </c>
      <c r="Z88" s="49">
        <v>8.1831582781456884</v>
      </c>
      <c r="AA88" s="49">
        <v>8.1831582781456884</v>
      </c>
      <c r="AB88" s="49">
        <v>8.6751559392265172</v>
      </c>
      <c r="AC88" s="49">
        <v>8.6751559392265172</v>
      </c>
      <c r="AD88" s="49">
        <v>8.6751559392265172</v>
      </c>
    </row>
    <row r="89" spans="1:30" x14ac:dyDescent="0.25">
      <c r="A89" s="1" t="s">
        <v>216</v>
      </c>
      <c r="C89" s="49" t="s">
        <v>217</v>
      </c>
      <c r="D89" s="49" t="s">
        <v>218</v>
      </c>
      <c r="E89" s="49" t="s">
        <v>219</v>
      </c>
      <c r="F89" s="49" t="s">
        <v>219</v>
      </c>
      <c r="G89" s="49" t="s">
        <v>219</v>
      </c>
      <c r="H89" s="49" t="s">
        <v>218</v>
      </c>
      <c r="I89" s="49" t="s">
        <v>220</v>
      </c>
      <c r="J89" s="49" t="s">
        <v>196</v>
      </c>
      <c r="K89" s="49" t="s">
        <v>221</v>
      </c>
      <c r="L89" s="49" t="s">
        <v>222</v>
      </c>
      <c r="M89" s="49" t="s">
        <v>223</v>
      </c>
      <c r="N89" s="49" t="s">
        <v>220</v>
      </c>
      <c r="O89" s="49" t="s">
        <v>220</v>
      </c>
      <c r="P89" s="49" t="s">
        <v>224</v>
      </c>
      <c r="Q89" s="49" t="s">
        <v>196</v>
      </c>
      <c r="R89" s="49" t="s">
        <v>196</v>
      </c>
      <c r="S89" s="49" t="s">
        <v>196</v>
      </c>
      <c r="T89" s="49" t="s">
        <v>196</v>
      </c>
      <c r="U89" s="49" t="s">
        <v>196</v>
      </c>
      <c r="V89" s="49" t="s">
        <v>196</v>
      </c>
      <c r="W89" s="49" t="s">
        <v>196</v>
      </c>
      <c r="X89" s="49" t="s">
        <v>196</v>
      </c>
      <c r="Y89" s="49" t="s">
        <v>196</v>
      </c>
      <c r="Z89" s="49" t="s">
        <v>196</v>
      </c>
      <c r="AA89" s="49" t="s">
        <v>196</v>
      </c>
      <c r="AB89" s="49" t="s">
        <v>225</v>
      </c>
      <c r="AC89" s="49" t="s">
        <v>225</v>
      </c>
      <c r="AD89" s="49" t="s">
        <v>226</v>
      </c>
    </row>
    <row r="90" spans="1:30" x14ac:dyDescent="0.25">
      <c r="A90" s="1" t="s">
        <v>227</v>
      </c>
      <c r="C90" s="49" t="s">
        <v>228</v>
      </c>
      <c r="D90" s="49" t="s">
        <v>229</v>
      </c>
      <c r="E90" s="49" t="s">
        <v>230</v>
      </c>
      <c r="F90" s="49" t="s">
        <v>230</v>
      </c>
      <c r="G90" s="49" t="s">
        <v>230</v>
      </c>
      <c r="H90" s="49" t="s">
        <v>229</v>
      </c>
      <c r="I90" s="49" t="s">
        <v>229</v>
      </c>
      <c r="J90" s="49" t="s">
        <v>229</v>
      </c>
      <c r="K90" s="49" t="s">
        <v>229</v>
      </c>
      <c r="L90" s="49" t="s">
        <v>229</v>
      </c>
      <c r="M90" s="49" t="s">
        <v>228</v>
      </c>
      <c r="N90" s="49" t="s">
        <v>229</v>
      </c>
      <c r="O90" s="49" t="s">
        <v>229</v>
      </c>
      <c r="P90" s="49" t="s">
        <v>229</v>
      </c>
      <c r="Q90" s="49" t="s">
        <v>229</v>
      </c>
      <c r="R90" s="49" t="s">
        <v>229</v>
      </c>
      <c r="S90" s="49" t="s">
        <v>229</v>
      </c>
      <c r="T90" s="49" t="s">
        <v>229</v>
      </c>
      <c r="U90" s="49" t="s">
        <v>229</v>
      </c>
      <c r="V90" s="49" t="s">
        <v>229</v>
      </c>
      <c r="W90" s="49" t="s">
        <v>229</v>
      </c>
      <c r="X90" s="49" t="s">
        <v>229</v>
      </c>
      <c r="Y90" s="49" t="s">
        <v>229</v>
      </c>
      <c r="Z90" s="49" t="s">
        <v>229</v>
      </c>
      <c r="AA90" s="49" t="s">
        <v>229</v>
      </c>
      <c r="AB90" s="49" t="s">
        <v>228</v>
      </c>
      <c r="AC90" s="49" t="s">
        <v>228</v>
      </c>
      <c r="AD90" s="49" t="s">
        <v>228</v>
      </c>
    </row>
    <row r="91" spans="1:30" x14ac:dyDescent="0.25">
      <c r="A91" s="1" t="s">
        <v>231</v>
      </c>
      <c r="C91">
        <v>1</v>
      </c>
      <c r="D91">
        <v>0.95</v>
      </c>
      <c r="E91">
        <v>1</v>
      </c>
      <c r="F91">
        <v>1</v>
      </c>
      <c r="G91">
        <v>1</v>
      </c>
      <c r="H91">
        <v>0.95</v>
      </c>
      <c r="I91">
        <v>0.98</v>
      </c>
      <c r="J91">
        <v>0.92</v>
      </c>
      <c r="K91">
        <v>0.97</v>
      </c>
      <c r="L91">
        <v>1</v>
      </c>
      <c r="M91">
        <v>0.99</v>
      </c>
      <c r="N91">
        <v>0.98</v>
      </c>
      <c r="O91">
        <v>0.98</v>
      </c>
      <c r="P91">
        <v>0.99</v>
      </c>
      <c r="Q91">
        <v>0.92</v>
      </c>
      <c r="R91">
        <v>0.92</v>
      </c>
      <c r="S91">
        <v>0.92</v>
      </c>
      <c r="T91">
        <v>0.92</v>
      </c>
      <c r="U91">
        <v>0.92</v>
      </c>
      <c r="V91">
        <v>0.92</v>
      </c>
      <c r="W91">
        <v>0.92</v>
      </c>
      <c r="X91">
        <v>0.92</v>
      </c>
      <c r="Y91">
        <v>0.92</v>
      </c>
      <c r="Z91">
        <v>0.92</v>
      </c>
      <c r="AA91">
        <v>0.92</v>
      </c>
      <c r="AB91">
        <v>0.95</v>
      </c>
      <c r="AC91">
        <v>0.95</v>
      </c>
      <c r="AD91">
        <v>1</v>
      </c>
    </row>
    <row r="92" spans="1:30" x14ac:dyDescent="0.25">
      <c r="A92" s="1" t="s">
        <v>232</v>
      </c>
      <c r="C92" t="s">
        <v>233</v>
      </c>
      <c r="D92" t="s">
        <v>234</v>
      </c>
      <c r="E92" t="s">
        <v>235</v>
      </c>
      <c r="F92" t="s">
        <v>235</v>
      </c>
      <c r="G92" t="s">
        <v>235</v>
      </c>
      <c r="H92" t="s">
        <v>234</v>
      </c>
      <c r="I92" t="s">
        <v>236</v>
      </c>
      <c r="J92" t="s">
        <v>237</v>
      </c>
      <c r="K92" t="s">
        <v>238</v>
      </c>
      <c r="L92" t="s">
        <v>234</v>
      </c>
      <c r="M92" t="s">
        <v>233</v>
      </c>
      <c r="N92" t="s">
        <v>239</v>
      </c>
      <c r="O92" t="s">
        <v>239</v>
      </c>
      <c r="P92" t="s">
        <v>240</v>
      </c>
      <c r="Q92" t="s">
        <v>237</v>
      </c>
      <c r="R92" t="s">
        <v>237</v>
      </c>
      <c r="S92" t="s">
        <v>237</v>
      </c>
      <c r="T92" t="s">
        <v>237</v>
      </c>
      <c r="U92" t="s">
        <v>237</v>
      </c>
      <c r="V92" t="s">
        <v>237</v>
      </c>
      <c r="W92" t="s">
        <v>237</v>
      </c>
      <c r="X92" t="s">
        <v>237</v>
      </c>
      <c r="Y92" t="s">
        <v>237</v>
      </c>
      <c r="Z92" t="s">
        <v>237</v>
      </c>
      <c r="AA92" t="s">
        <v>237</v>
      </c>
      <c r="AB92" t="s">
        <v>241</v>
      </c>
      <c r="AC92" t="s">
        <v>241</v>
      </c>
      <c r="AD92" t="s">
        <v>233</v>
      </c>
    </row>
    <row r="93" spans="1:30" x14ac:dyDescent="0.25">
      <c r="A93" s="1" t="s">
        <v>242</v>
      </c>
      <c r="C93" t="s">
        <v>233</v>
      </c>
      <c r="D93" t="s">
        <v>243</v>
      </c>
      <c r="E93" t="s">
        <v>235</v>
      </c>
      <c r="F93" t="s">
        <v>235</v>
      </c>
      <c r="G93" t="s">
        <v>235</v>
      </c>
      <c r="H93" t="s">
        <v>243</v>
      </c>
      <c r="I93" t="s">
        <v>244</v>
      </c>
      <c r="J93" t="s">
        <v>235</v>
      </c>
      <c r="K93" t="s">
        <v>238</v>
      </c>
      <c r="L93" t="s">
        <v>245</v>
      </c>
      <c r="M93" t="s">
        <v>233</v>
      </c>
      <c r="N93" t="s">
        <v>239</v>
      </c>
      <c r="O93" t="s">
        <v>239</v>
      </c>
      <c r="P93" t="s">
        <v>240</v>
      </c>
      <c r="Q93" t="s">
        <v>235</v>
      </c>
      <c r="R93" t="s">
        <v>235</v>
      </c>
      <c r="S93" t="s">
        <v>235</v>
      </c>
      <c r="T93" t="s">
        <v>235</v>
      </c>
      <c r="U93" t="s">
        <v>235</v>
      </c>
      <c r="V93" t="s">
        <v>235</v>
      </c>
      <c r="W93" t="s">
        <v>235</v>
      </c>
      <c r="X93" t="s">
        <v>235</v>
      </c>
      <c r="Y93" t="s">
        <v>235</v>
      </c>
      <c r="Z93" t="s">
        <v>235</v>
      </c>
      <c r="AA93" t="s">
        <v>235</v>
      </c>
      <c r="AB93" t="s">
        <v>241</v>
      </c>
      <c r="AC93" t="s">
        <v>241</v>
      </c>
      <c r="AD93" t="s">
        <v>233</v>
      </c>
    </row>
    <row r="94" spans="1:30" x14ac:dyDescent="0.25">
      <c r="A94" s="1" t="s">
        <v>246</v>
      </c>
      <c r="C94">
        <v>1</v>
      </c>
      <c r="D94">
        <v>0.97</v>
      </c>
      <c r="E94">
        <v>1</v>
      </c>
      <c r="F94">
        <v>1</v>
      </c>
      <c r="G94">
        <v>1</v>
      </c>
      <c r="H94">
        <v>0.97</v>
      </c>
      <c r="I94">
        <v>0.98</v>
      </c>
      <c r="J94">
        <v>0.98</v>
      </c>
      <c r="K94">
        <v>0.98</v>
      </c>
      <c r="L94">
        <v>0.99</v>
      </c>
      <c r="M94">
        <v>0.99</v>
      </c>
      <c r="N94">
        <v>0.98</v>
      </c>
      <c r="O94">
        <v>0.98</v>
      </c>
      <c r="P94">
        <v>1</v>
      </c>
      <c r="Q94">
        <v>0.98</v>
      </c>
      <c r="R94">
        <v>0.98</v>
      </c>
      <c r="S94">
        <v>0.98</v>
      </c>
      <c r="T94">
        <v>0.98</v>
      </c>
      <c r="U94">
        <v>0.98</v>
      </c>
      <c r="V94">
        <v>0.98</v>
      </c>
      <c r="W94">
        <v>0.98</v>
      </c>
      <c r="X94">
        <v>0.98</v>
      </c>
      <c r="Y94">
        <v>0.98</v>
      </c>
      <c r="Z94">
        <v>0.98</v>
      </c>
      <c r="AA94">
        <v>0.98</v>
      </c>
      <c r="AB94">
        <v>1</v>
      </c>
      <c r="AC94">
        <v>1</v>
      </c>
      <c r="AD94">
        <v>1</v>
      </c>
    </row>
    <row r="95" spans="1:30" x14ac:dyDescent="0.25">
      <c r="A95" s="1" t="s">
        <v>247</v>
      </c>
      <c r="C95" t="s">
        <v>233</v>
      </c>
      <c r="D95" t="s">
        <v>234</v>
      </c>
      <c r="E95" t="s">
        <v>235</v>
      </c>
      <c r="F95" t="s">
        <v>235</v>
      </c>
      <c r="G95" t="s">
        <v>235</v>
      </c>
      <c r="H95" t="s">
        <v>234</v>
      </c>
      <c r="I95" t="s">
        <v>248</v>
      </c>
      <c r="J95" t="s">
        <v>237</v>
      </c>
      <c r="K95" t="s">
        <v>238</v>
      </c>
      <c r="L95" t="s">
        <v>234</v>
      </c>
      <c r="M95" t="s">
        <v>233</v>
      </c>
      <c r="N95" t="s">
        <v>249</v>
      </c>
      <c r="O95" t="s">
        <v>249</v>
      </c>
      <c r="P95" t="s">
        <v>245</v>
      </c>
      <c r="Q95" t="s">
        <v>237</v>
      </c>
      <c r="R95" t="s">
        <v>237</v>
      </c>
      <c r="S95" t="s">
        <v>237</v>
      </c>
      <c r="T95" t="s">
        <v>237</v>
      </c>
      <c r="U95" t="s">
        <v>237</v>
      </c>
      <c r="V95" t="s">
        <v>237</v>
      </c>
      <c r="W95" t="s">
        <v>237</v>
      </c>
      <c r="X95" t="s">
        <v>237</v>
      </c>
      <c r="Y95" t="s">
        <v>237</v>
      </c>
      <c r="Z95" t="s">
        <v>237</v>
      </c>
      <c r="AA95" t="s">
        <v>237</v>
      </c>
      <c r="AB95" t="s">
        <v>250</v>
      </c>
      <c r="AC95" t="s">
        <v>251</v>
      </c>
      <c r="AD95" t="s">
        <v>233</v>
      </c>
    </row>
    <row r="96" spans="1:30" x14ac:dyDescent="0.25">
      <c r="A96" s="1" t="s">
        <v>252</v>
      </c>
      <c r="C96" t="s">
        <v>233</v>
      </c>
      <c r="D96" t="s">
        <v>243</v>
      </c>
      <c r="E96" t="s">
        <v>235</v>
      </c>
      <c r="F96" t="s">
        <v>235</v>
      </c>
      <c r="G96" t="s">
        <v>235</v>
      </c>
      <c r="H96" t="s">
        <v>243</v>
      </c>
      <c r="I96" t="s">
        <v>253</v>
      </c>
      <c r="J96" t="s">
        <v>235</v>
      </c>
      <c r="K96" t="s">
        <v>238</v>
      </c>
      <c r="L96" t="s">
        <v>245</v>
      </c>
      <c r="M96" t="s">
        <v>233</v>
      </c>
      <c r="N96" t="s">
        <v>249</v>
      </c>
      <c r="O96" t="s">
        <v>249</v>
      </c>
      <c r="P96" t="s">
        <v>245</v>
      </c>
      <c r="Q96" t="s">
        <v>235</v>
      </c>
      <c r="R96" t="s">
        <v>235</v>
      </c>
      <c r="S96" t="s">
        <v>235</v>
      </c>
      <c r="T96" t="s">
        <v>235</v>
      </c>
      <c r="U96" t="s">
        <v>235</v>
      </c>
      <c r="V96" t="s">
        <v>235</v>
      </c>
      <c r="W96" t="s">
        <v>235</v>
      </c>
      <c r="X96" t="s">
        <v>235</v>
      </c>
      <c r="Y96" t="s">
        <v>235</v>
      </c>
      <c r="Z96" t="s">
        <v>235</v>
      </c>
      <c r="AA96" t="s">
        <v>235</v>
      </c>
      <c r="AB96" t="s">
        <v>250</v>
      </c>
      <c r="AC96" t="s">
        <v>251</v>
      </c>
      <c r="AD96" t="s">
        <v>233</v>
      </c>
    </row>
    <row r="97" spans="1:30" x14ac:dyDescent="0.25">
      <c r="A97" s="1" t="s">
        <v>254</v>
      </c>
      <c r="C97">
        <v>1</v>
      </c>
      <c r="D97">
        <v>0.94</v>
      </c>
      <c r="E97">
        <v>1</v>
      </c>
      <c r="F97">
        <v>1</v>
      </c>
      <c r="G97">
        <v>1</v>
      </c>
      <c r="H97">
        <v>0.94</v>
      </c>
      <c r="I97">
        <v>0.99</v>
      </c>
      <c r="J97">
        <v>0.94</v>
      </c>
      <c r="K97">
        <v>0.95</v>
      </c>
      <c r="L97">
        <v>1</v>
      </c>
      <c r="M97">
        <v>0.99</v>
      </c>
      <c r="N97">
        <v>0.98</v>
      </c>
      <c r="O97">
        <v>0.98</v>
      </c>
      <c r="P97">
        <v>1</v>
      </c>
      <c r="Q97">
        <v>0.94</v>
      </c>
      <c r="R97">
        <v>0.94</v>
      </c>
      <c r="S97">
        <v>0.94</v>
      </c>
      <c r="T97">
        <v>0.94</v>
      </c>
      <c r="U97">
        <v>0.94</v>
      </c>
      <c r="V97">
        <v>0.94</v>
      </c>
      <c r="W97">
        <v>0.94</v>
      </c>
      <c r="X97">
        <v>0.94</v>
      </c>
      <c r="Y97">
        <v>0.94</v>
      </c>
      <c r="Z97">
        <v>0.94</v>
      </c>
      <c r="AA97">
        <v>0.94</v>
      </c>
      <c r="AB97">
        <v>1</v>
      </c>
      <c r="AC97">
        <v>1</v>
      </c>
      <c r="AD97">
        <v>1</v>
      </c>
    </row>
    <row r="98" spans="1:30" x14ac:dyDescent="0.25">
      <c r="A98" s="1" t="s">
        <v>255</v>
      </c>
      <c r="C98" t="s">
        <v>233</v>
      </c>
      <c r="D98" t="s">
        <v>249</v>
      </c>
      <c r="E98" t="s">
        <v>256</v>
      </c>
      <c r="F98" t="s">
        <v>256</v>
      </c>
      <c r="G98" t="s">
        <v>256</v>
      </c>
      <c r="H98" t="s">
        <v>249</v>
      </c>
      <c r="I98" t="s">
        <v>248</v>
      </c>
      <c r="J98" t="s">
        <v>237</v>
      </c>
      <c r="K98" t="s">
        <v>257</v>
      </c>
      <c r="L98" t="s">
        <v>258</v>
      </c>
      <c r="M98" t="s">
        <v>259</v>
      </c>
      <c r="N98" t="s">
        <v>249</v>
      </c>
      <c r="O98" t="s">
        <v>249</v>
      </c>
      <c r="P98" t="s">
        <v>256</v>
      </c>
      <c r="Q98" t="s">
        <v>237</v>
      </c>
      <c r="R98" t="s">
        <v>237</v>
      </c>
      <c r="S98" t="s">
        <v>237</v>
      </c>
      <c r="T98" t="s">
        <v>237</v>
      </c>
      <c r="U98" t="s">
        <v>237</v>
      </c>
      <c r="V98" t="s">
        <v>237</v>
      </c>
      <c r="W98" t="s">
        <v>237</v>
      </c>
      <c r="X98" t="s">
        <v>237</v>
      </c>
      <c r="Y98" t="s">
        <v>237</v>
      </c>
      <c r="Z98" t="s">
        <v>237</v>
      </c>
      <c r="AA98" t="s">
        <v>237</v>
      </c>
      <c r="AB98" t="s">
        <v>260</v>
      </c>
      <c r="AC98" t="s">
        <v>260</v>
      </c>
      <c r="AD98" t="s">
        <v>259</v>
      </c>
    </row>
    <row r="99" spans="1:30" x14ac:dyDescent="0.25">
      <c r="A99" s="1" t="s">
        <v>261</v>
      </c>
      <c r="C99" t="s">
        <v>233</v>
      </c>
      <c r="D99" t="s">
        <v>262</v>
      </c>
      <c r="E99" t="s">
        <v>256</v>
      </c>
      <c r="F99" t="s">
        <v>256</v>
      </c>
      <c r="G99" t="s">
        <v>256</v>
      </c>
      <c r="H99" t="s">
        <v>262</v>
      </c>
      <c r="I99" t="s">
        <v>253</v>
      </c>
      <c r="J99" t="s">
        <v>235</v>
      </c>
      <c r="K99" t="s">
        <v>257</v>
      </c>
      <c r="L99" t="s">
        <v>256</v>
      </c>
      <c r="M99" t="s">
        <v>259</v>
      </c>
      <c r="N99" t="s">
        <v>249</v>
      </c>
      <c r="O99" t="s">
        <v>249</v>
      </c>
      <c r="P99" t="s">
        <v>256</v>
      </c>
      <c r="Q99" t="s">
        <v>235</v>
      </c>
      <c r="R99" t="s">
        <v>235</v>
      </c>
      <c r="S99" t="s">
        <v>235</v>
      </c>
      <c r="T99" t="s">
        <v>235</v>
      </c>
      <c r="U99" t="s">
        <v>235</v>
      </c>
      <c r="V99" t="s">
        <v>235</v>
      </c>
      <c r="W99" t="s">
        <v>235</v>
      </c>
      <c r="X99" t="s">
        <v>235</v>
      </c>
      <c r="Y99" t="s">
        <v>235</v>
      </c>
      <c r="Z99" t="s">
        <v>235</v>
      </c>
      <c r="AA99" t="s">
        <v>235</v>
      </c>
      <c r="AB99" t="s">
        <v>260</v>
      </c>
      <c r="AC99" t="s">
        <v>260</v>
      </c>
      <c r="AD99" t="s">
        <v>259</v>
      </c>
    </row>
    <row r="100" spans="1:30" x14ac:dyDescent="0.25">
      <c r="A100" s="1" t="s">
        <v>263</v>
      </c>
      <c r="C100" s="49">
        <v>7</v>
      </c>
      <c r="D100" s="49">
        <v>7</v>
      </c>
      <c r="E100" s="49">
        <v>7</v>
      </c>
      <c r="F100" s="49">
        <v>7</v>
      </c>
      <c r="G100" s="49">
        <v>7</v>
      </c>
      <c r="H100" s="49">
        <v>7</v>
      </c>
      <c r="I100" s="49">
        <v>7</v>
      </c>
      <c r="J100" s="49">
        <v>7</v>
      </c>
      <c r="K100" s="49">
        <v>7</v>
      </c>
      <c r="L100" s="49">
        <v>7</v>
      </c>
      <c r="M100" s="49">
        <v>7</v>
      </c>
      <c r="N100" s="49">
        <v>7</v>
      </c>
      <c r="O100" s="49">
        <v>7</v>
      </c>
      <c r="P100" s="49">
        <v>7</v>
      </c>
      <c r="Q100" s="49">
        <v>7</v>
      </c>
      <c r="R100" s="49">
        <v>7</v>
      </c>
      <c r="S100" s="49">
        <v>7</v>
      </c>
      <c r="T100" s="49">
        <v>7</v>
      </c>
      <c r="U100" s="49">
        <v>7</v>
      </c>
      <c r="V100" s="49">
        <v>7</v>
      </c>
      <c r="W100" s="49">
        <v>7</v>
      </c>
      <c r="X100" s="49">
        <v>7</v>
      </c>
      <c r="Y100" s="49">
        <v>7</v>
      </c>
      <c r="Z100" s="49">
        <v>7</v>
      </c>
      <c r="AA100" s="49">
        <v>7</v>
      </c>
      <c r="AB100" s="49">
        <v>7</v>
      </c>
      <c r="AC100" s="49">
        <v>7</v>
      </c>
      <c r="AD100" s="49">
        <v>7</v>
      </c>
    </row>
    <row r="101" spans="1:30" x14ac:dyDescent="0.25">
      <c r="A101" s="1" t="s">
        <v>955</v>
      </c>
      <c r="C101" s="49" t="s">
        <v>199</v>
      </c>
      <c r="D101" s="49" t="s">
        <v>199</v>
      </c>
      <c r="E101" s="49" t="s">
        <v>199</v>
      </c>
      <c r="F101" s="49" t="s">
        <v>199</v>
      </c>
      <c r="G101" s="49" t="s">
        <v>199</v>
      </c>
      <c r="H101" s="49" t="s">
        <v>199</v>
      </c>
      <c r="I101" s="49" t="s">
        <v>199</v>
      </c>
      <c r="J101" s="49" t="s">
        <v>199</v>
      </c>
      <c r="K101" s="49" t="s">
        <v>199</v>
      </c>
      <c r="L101" s="49" t="s">
        <v>199</v>
      </c>
      <c r="M101" s="49" t="s">
        <v>199</v>
      </c>
      <c r="N101" s="49" t="s">
        <v>199</v>
      </c>
      <c r="O101" s="49" t="s">
        <v>199</v>
      </c>
      <c r="P101" s="49" t="s">
        <v>199</v>
      </c>
      <c r="Q101" s="49" t="s">
        <v>199</v>
      </c>
      <c r="R101" s="49" t="s">
        <v>199</v>
      </c>
      <c r="S101" s="49" t="s">
        <v>199</v>
      </c>
      <c r="T101" s="49" t="s">
        <v>199</v>
      </c>
      <c r="U101" s="49" t="s">
        <v>199</v>
      </c>
      <c r="V101" s="49" t="s">
        <v>199</v>
      </c>
      <c r="W101" s="49" t="s">
        <v>199</v>
      </c>
      <c r="X101" s="49" t="s">
        <v>199</v>
      </c>
      <c r="Y101" s="49" t="s">
        <v>199</v>
      </c>
      <c r="Z101" s="49" t="s">
        <v>199</v>
      </c>
      <c r="AA101" s="49" t="s">
        <v>199</v>
      </c>
      <c r="AB101" s="49" t="s">
        <v>199</v>
      </c>
      <c r="AC101" s="49" t="s">
        <v>199</v>
      </c>
      <c r="AD101" s="49" t="s">
        <v>199</v>
      </c>
    </row>
  </sheetData>
  <autoFilter ref="A1:AA100"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R2803"/>
  <sheetViews>
    <sheetView topLeftCell="D661" workbookViewId="0">
      <selection activeCell="D2781" sqref="D2781"/>
    </sheetView>
  </sheetViews>
  <sheetFormatPr defaultRowHeight="15" x14ac:dyDescent="0.25"/>
  <cols>
    <col min="1" max="2" width="8.85546875" style="5"/>
    <col min="3" max="3" width="33.570312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0" width="14.140625" bestFit="1" customWidth="1"/>
    <col min="11" max="11" width="16.5703125" customWidth="1"/>
    <col min="12" max="12" width="36.5703125" bestFit="1" customWidth="1"/>
  </cols>
  <sheetData>
    <row r="1" spans="1:18" x14ac:dyDescent="0.25">
      <c r="A1" s="9" t="s">
        <v>264</v>
      </c>
      <c r="L1" s="37" t="s">
        <v>265</v>
      </c>
    </row>
    <row r="2" spans="1:18" x14ac:dyDescent="0.25">
      <c r="L2" s="21" t="s">
        <v>266</v>
      </c>
    </row>
    <row r="3" spans="1:18" s="1" customFormat="1" x14ac:dyDescent="0.25">
      <c r="A3" s="5" t="s">
        <v>267</v>
      </c>
      <c r="B3" s="5" t="s">
        <v>268</v>
      </c>
      <c r="C3" s="5" t="s">
        <v>269</v>
      </c>
      <c r="D3" s="5" t="s">
        <v>270</v>
      </c>
      <c r="E3" s="1" t="s">
        <v>271</v>
      </c>
      <c r="F3" s="1" t="s">
        <v>272</v>
      </c>
      <c r="G3" s="1" t="s">
        <v>273</v>
      </c>
      <c r="H3" s="16" t="s">
        <v>274</v>
      </c>
      <c r="I3" s="16" t="s">
        <v>275</v>
      </c>
      <c r="J3" s="1" t="s">
        <v>276</v>
      </c>
      <c r="K3" s="1" t="s">
        <v>6</v>
      </c>
      <c r="L3" s="1" t="s">
        <v>277</v>
      </c>
      <c r="M3" s="1" t="s">
        <v>278</v>
      </c>
      <c r="N3" s="1" t="s">
        <v>279</v>
      </c>
    </row>
    <row r="4" spans="1:18" hidden="1" x14ac:dyDescent="0.25">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IF(OR(G4="alpha",G4="beta",G4="sd",G4="mean"),"--",VLOOKUP(C4,Default!$B$5:$H$114,7,FALSE))</f>
        <v>4</v>
      </c>
      <c r="J4" s="4" t="str">
        <f ca="1">VLOOKUP(F4,Lookup!$C$5:$D$110,2, FALSE)</f>
        <v>Travel values</v>
      </c>
      <c r="K4" s="4">
        <f ca="1">VLOOKUP(C4,Default!$B$4:$E$114,4, FALSE)</f>
        <v>0</v>
      </c>
      <c r="L4" s="51" t="s">
        <v>280</v>
      </c>
      <c r="M4" s="21"/>
      <c r="N4" s="21"/>
      <c r="R4" s="7"/>
    </row>
    <row r="5" spans="1:18" hidden="1" x14ac:dyDescent="0.25">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IF(OR(G5="alpha",G5="beta",G5="sd",G5="mean"),"--",VLOOKUP(C5,Default!$B$5:$H$114,7,FALSE))</f>
        <v>8.1</v>
      </c>
      <c r="J5" s="4" t="str">
        <f ca="1">VLOOKUP(F5,Lookup!$C$5:$D$110,2, FALSE)</f>
        <v>Travel values</v>
      </c>
      <c r="K5" s="4" t="str">
        <f ca="1">VLOOKUP(C5,Default!$B$4:$E$114,4,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INDIRECT(VLOOKUP($D5,Grouped_Sources!$C:$I,5,FALSE)))</f>
        <v>VehicleSpeeds_Summary_vxxx.docx on OneDrive Ali Abbas - ITHIM Global\Methods and Processes\Input Parameters\VehicleSpeeds</v>
      </c>
      <c r="M5" s="21" cm="1">
        <f t="array" aca="1" ref="M5" ca="1">IF(ISNA(VLOOKUP($D5,Grouped_Sources!$C:$C,1,FALSE)),"", INDIRECT(VLOOKUP($D5,Grouped_Sources!$C:$I,6,FALSE)))</f>
        <v>0</v>
      </c>
      <c r="N5" s="21" cm="1">
        <f t="array" aca="1" ref="N5" ca="1">IF(ISNA(VLOOKUP($D5,Grouped_Sources!$C:$C,1,FALSE)),"", INDIRECT(VLOOKUP($D5,Grouped_Sources!$C:$I,7,FALSE)))</f>
        <v>0</v>
      </c>
      <c r="R5" s="7"/>
    </row>
    <row r="6" spans="1:18" hidden="1" x14ac:dyDescent="0.25">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IF(OR(G6="alpha",G6="beta",G6="sd",G6="mean"),"--",VLOOKUP(C6,Default!$B$5:$H$114,7,FALSE))</f>
        <v>13.8</v>
      </c>
      <c r="J6" s="4" t="str">
        <f ca="1">VLOOKUP(F6,Lookup!$C$5:$D$110,2, FALSE)</f>
        <v>Travel values</v>
      </c>
      <c r="K6" s="4">
        <f ca="1">VLOOKUP(C6,Default!$B$4:$E$114,4, FALSE)</f>
        <v>0</v>
      </c>
      <c r="L6" s="21" t="str" cm="1">
        <f t="array" aca="1" ref="L6" ca="1">IF(ISNA(VLOOKUP($D6,Grouped_Sources!$C:$C,1,FALSE)),"", INDIRECT(VLOOKUP($D6,Grouped_Sources!$C:$I,5,FALSE)))</f>
        <v>VehicleSpeeds_Summary_vxxx.docx on OneDrive Ali Abbas - ITHIM Global\Methods and Processes\Input Parameters\VehicleSpeeds</v>
      </c>
      <c r="M6" s="21" cm="1">
        <f t="array" aca="1" ref="M6" ca="1">IF(ISNA(VLOOKUP($D6,Grouped_Sources!$C:$C,1,FALSE)),"", INDIRECT(VLOOKUP($D6,Grouped_Sources!$C:$I,6,FALSE)))</f>
        <v>0</v>
      </c>
      <c r="N6" s="21" cm="1">
        <f t="array" aca="1" ref="N6" ca="1">IF(ISNA(VLOOKUP($D6,Grouped_Sources!$C:$C,1,FALSE)),"", INDIRECT(VLOOKUP($D6,Grouped_Sources!$C:$I,7,FALSE)))</f>
        <v>0</v>
      </c>
      <c r="R6" s="7"/>
    </row>
    <row r="7" spans="1:18" hidden="1" x14ac:dyDescent="0.25">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IF(OR(G7="alpha",G7="beta",G7="sd",G7="mean"),"--",VLOOKUP(C7,Default!$B$5:$H$114,7,FALSE))</f>
        <v>7.2</v>
      </c>
      <c r="J7" s="4" t="str">
        <f ca="1">VLOOKUP(F7,Lookup!$C$5:$D$110,2, FALSE)</f>
        <v>Travel values</v>
      </c>
      <c r="K7" s="4">
        <f ca="1">VLOOKUP(C7,Default!$B$4:$E$114,4, FALSE)</f>
        <v>0</v>
      </c>
      <c r="L7" s="21" t="str" cm="1">
        <f t="array" aca="1" ref="L7" ca="1">IF(ISNA(VLOOKUP($D7,Grouped_Sources!$C:$C,1,FALSE)),"", INDIRECT(VLOOKUP($D7,Grouped_Sources!$C:$I,5,FALSE)))</f>
        <v>VehicleSpeeds_Summary_vxxx.docx on OneDrive Ali Abbas - ITHIM Global\Methods and Processes\Input Parameters\VehicleSpeeds</v>
      </c>
      <c r="M7" s="21" cm="1">
        <f t="array" aca="1" ref="M7" ca="1">IF(ISNA(VLOOKUP($D7,Grouped_Sources!$C:$C,1,FALSE)),"", INDIRECT(VLOOKUP($D7,Grouped_Sources!$C:$I,6,FALSE)))</f>
        <v>0</v>
      </c>
      <c r="N7" s="21" cm="1">
        <f t="array" aca="1" ref="N7" ca="1">IF(ISNA(VLOOKUP($D7,Grouped_Sources!$C:$C,1,FALSE)),"", INDIRECT(VLOOKUP($D7,Grouped_Sources!$C:$I,7,FALSE)))</f>
        <v>0</v>
      </c>
      <c r="R7" s="7"/>
    </row>
    <row r="8" spans="1:18" hidden="1" x14ac:dyDescent="0.25">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IF(OR(G8="alpha",G8="beta",G8="sd",G8="mean"),"--",VLOOKUP(C8,Default!$B$5:$H$114,7,FALSE))</f>
        <v>18.100000000000001</v>
      </c>
      <c r="J8" s="4" t="str">
        <f ca="1">VLOOKUP(F8,Lookup!$C$5:$D$110,2, FALSE)</f>
        <v>Travel values</v>
      </c>
      <c r="K8" s="4">
        <f ca="1">VLOOKUP(C8,Default!$B$4:$E$114,4, FALSE)</f>
        <v>0</v>
      </c>
      <c r="L8" s="21" t="str" cm="1">
        <f t="array" aca="1" ref="L8" ca="1">IF(ISNA(VLOOKUP($D8,Grouped_Sources!$C:$C,1,FALSE)),"", INDIRECT(VLOOKUP($D8,Grouped_Sources!$C:$I,5,FALSE)))</f>
        <v>VehicleSpeeds_Summary_vxxx.docx on OneDrive Ali Abbas - ITHIM Global\Methods and Processes\Input Parameters\VehicleSpeeds</v>
      </c>
      <c r="M8" s="21" cm="1">
        <f t="array" aca="1" ref="M8" ca="1">IF(ISNA(VLOOKUP($D8,Grouped_Sources!$C:$C,1,FALSE)),"", INDIRECT(VLOOKUP($D8,Grouped_Sources!$C:$I,6,FALSE)))</f>
        <v>0</v>
      </c>
      <c r="N8" s="21" cm="1">
        <f t="array" aca="1" ref="N8" ca="1">IF(ISNA(VLOOKUP($D8,Grouped_Sources!$C:$C,1,FALSE)),"", INDIRECT(VLOOKUP($D8,Grouped_Sources!$C:$I,7,FALSE)))</f>
        <v>0</v>
      </c>
      <c r="R8" s="7"/>
    </row>
    <row r="9" spans="1:18" hidden="1" x14ac:dyDescent="0.25">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IF(OR(G9="alpha",G9="beta",G9="sd",G9="mean"),"--",VLOOKUP(C9,Default!$B$5:$H$114,7,FALSE))</f>
        <v>15.2</v>
      </c>
      <c r="J9" s="4" t="str">
        <f ca="1">VLOOKUP(F9,Lookup!$C$5:$D$110,2, FALSE)</f>
        <v>Travel values</v>
      </c>
      <c r="K9" s="4">
        <f ca="1">VLOOKUP(C9,Default!$B$4:$E$114,4, FALSE)</f>
        <v>0</v>
      </c>
      <c r="L9" s="21" t="str" cm="1">
        <f t="array" aca="1" ref="L9" ca="1">IF(ISNA(VLOOKUP($D9,Grouped_Sources!$C:$C,1,FALSE)),"", INDIRECT(VLOOKUP($D9,Grouped_Sources!$C:$I,5,FALSE)))</f>
        <v>VehicleSpeeds_Summary_vxxx.docx on OneDrive Ali Abbas - ITHIM Global\Methods and Processes\Input Parameters\VehicleSpeeds</v>
      </c>
      <c r="M9" s="21" cm="1">
        <f t="array" aca="1" ref="M9" ca="1">IF(ISNA(VLOOKUP($D9,Grouped_Sources!$C:$C,1,FALSE)),"", INDIRECT(VLOOKUP($D9,Grouped_Sources!$C:$I,6,FALSE)))</f>
        <v>0</v>
      </c>
      <c r="N9" s="21" cm="1">
        <f t="array" aca="1" ref="N9" ca="1">IF(ISNA(VLOOKUP($D9,Grouped_Sources!$C:$C,1,FALSE)),"", INDIRECT(VLOOKUP($D9,Grouped_Sources!$C:$I,7,FALSE)))</f>
        <v>0</v>
      </c>
      <c r="R9" s="7"/>
    </row>
    <row r="10" spans="1:18" hidden="1" x14ac:dyDescent="0.25">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IF(OR(G10="alpha",G10="beta",G10="sd",G10="mean"),"--",VLOOKUP(C10,Default!$B$5:$H$114,7,FALSE))</f>
        <v>9.1</v>
      </c>
      <c r="J10" s="4" t="str">
        <f ca="1">VLOOKUP(F10,Lookup!$C$5:$D$110,2, FALSE)</f>
        <v>Travel values</v>
      </c>
      <c r="K10" s="4">
        <f ca="1">VLOOKUP(C10,Default!$B$4:$E$114,4, FALSE)</f>
        <v>0</v>
      </c>
      <c r="L10" s="21" t="str" cm="1">
        <f t="array" aca="1" ref="L10" ca="1">IF(ISNA(VLOOKUP($D10,Grouped_Sources!$C:$C,1,FALSE)),"", INDIRECT(VLOOKUP($D10,Grouped_Sources!$C:$I,5,FALSE)))</f>
        <v>VehicleSpeeds_Summary_vxxx.docx on OneDrive Ali Abbas - ITHIM Global\Methods and Processes\Input Parameters\VehicleSpeeds</v>
      </c>
      <c r="M10" s="21" cm="1">
        <f t="array" aca="1" ref="M10" ca="1">IF(ISNA(VLOOKUP($D10,Grouped_Sources!$C:$C,1,FALSE)),"", INDIRECT(VLOOKUP($D10,Grouped_Sources!$C:$I,6,FALSE)))</f>
        <v>0</v>
      </c>
      <c r="N10" s="21" cm="1">
        <f t="array" aca="1" ref="N10" ca="1">IF(ISNA(VLOOKUP($D10,Grouped_Sources!$C:$C,1,FALSE)),"", INDIRECT(VLOOKUP($D10,Grouped_Sources!$C:$I,7,FALSE)))</f>
        <v>0</v>
      </c>
      <c r="R10" s="7"/>
    </row>
    <row r="11" spans="1:18" hidden="1" x14ac:dyDescent="0.25">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IF(OR(G11="alpha",G11="beta",G11="sd",G11="mean"),"--",VLOOKUP(C11,Default!$B$5:$H$114,7,FALSE))</f>
        <v>2.5</v>
      </c>
      <c r="J11" s="4" t="str">
        <f ca="1">VLOOKUP(F11,Lookup!$C$5:$D$110,2, FALSE)</f>
        <v>Travel values</v>
      </c>
      <c r="K11" s="4">
        <f ca="1">VLOOKUP(C11,Default!$B$4:$E$114,4, FALSE)</f>
        <v>0</v>
      </c>
      <c r="L11" s="21" t="str" cm="1">
        <f t="array" aca="1" ref="L11" ca="1">IF(ISNA(VLOOKUP($D11,Grouped_Sources!$C:$C,1,FALSE)),"", INDIRECT(VLOOKUP($D11,Grouped_Sources!$C:$I,5,FALSE)))</f>
        <v>VehicleSpeeds_Summary_vxxx.docx on OneDrive Ali Abbas - ITHIM Global\Methods and Processes\Input Parameters\VehicleSpeeds</v>
      </c>
      <c r="M11" s="21" cm="1">
        <f t="array" aca="1" ref="M11" ca="1">IF(ISNA(VLOOKUP($D11,Grouped_Sources!$C:$C,1,FALSE)),"", INDIRECT(VLOOKUP($D11,Grouped_Sources!$C:$I,6,FALSE)))</f>
        <v>0</v>
      </c>
      <c r="N11" s="21" cm="1">
        <f t="array" aca="1" ref="N11" ca="1">IF(ISNA(VLOOKUP($D11,Grouped_Sources!$C:$C,1,FALSE)),"", INDIRECT(VLOOKUP($D11,Grouped_Sources!$C:$I,7,FALSE)))</f>
        <v>0</v>
      </c>
      <c r="R11" s="7"/>
    </row>
    <row r="12" spans="1:18" hidden="1" x14ac:dyDescent="0.25">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IF(OR(G12="alpha",G12="beta",G12="sd",G12="mean"),"--",VLOOKUP(C12,Default!$B$5:$H$114,7,FALSE))</f>
        <v>21.9</v>
      </c>
      <c r="J12" s="4" t="str">
        <f ca="1">VLOOKUP(F12,Lookup!$C$5:$D$110,2, FALSE)</f>
        <v>Travel values</v>
      </c>
      <c r="K12" s="4">
        <f ca="1">VLOOKUP(C12,Default!$B$4:$E$114,4, FALSE)</f>
        <v>0</v>
      </c>
      <c r="L12" s="21" t="str" cm="1">
        <f t="array" aca="1" ref="L12" ca="1">IF(ISNA(VLOOKUP($D12,Grouped_Sources!$C:$C,1,FALSE)),"", INDIRECT(VLOOKUP($D12,Grouped_Sources!$C:$I,5,FALSE)))</f>
        <v>VehicleSpeeds_Summary_vxxx.docx on OneDrive Ali Abbas - ITHIM Global\Methods and Processes\Input Parameters\VehicleSpeeds</v>
      </c>
      <c r="M12" s="21" cm="1">
        <f t="array" aca="1" ref="M12" ca="1">IF(ISNA(VLOOKUP($D12,Grouped_Sources!$C:$C,1,FALSE)),"", INDIRECT(VLOOKUP($D12,Grouped_Sources!$C:$I,6,FALSE)))</f>
        <v>0</v>
      </c>
      <c r="N12" s="21" cm="1">
        <f t="array" aca="1" ref="N12" ca="1">IF(ISNA(VLOOKUP($D12,Grouped_Sources!$C:$C,1,FALSE)),"", INDIRECT(VLOOKUP($D12,Grouped_Sources!$C:$I,7,FALSE)))</f>
        <v>0</v>
      </c>
      <c r="R12" s="7"/>
    </row>
    <row r="13" spans="1:18" hidden="1" x14ac:dyDescent="0.25">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IF(OR(G13="alpha",G13="beta",G13="sd",G13="mean"),"--",VLOOKUP(C13,Default!$B$5:$H$114,7,FALSE))</f>
        <v>13.8</v>
      </c>
      <c r="J13" s="4" t="str">
        <f ca="1">VLOOKUP(F13,Lookup!$C$5:$D$110,2, FALSE)</f>
        <v>Travel values</v>
      </c>
      <c r="K13" s="4">
        <f ca="1">VLOOKUP(C13,Default!$B$4:$E$114,4, FALSE)</f>
        <v>0</v>
      </c>
      <c r="L13" s="21" t="str" cm="1">
        <f t="array" aca="1" ref="L13" ca="1">IF(ISNA(VLOOKUP($D13,Grouped_Sources!$C:$C,1,FALSE)),"", INDIRECT(VLOOKUP($D13,Grouped_Sources!$C:$I,5,FALSE)))</f>
        <v>VehicleSpeeds_Summary_vxxx.docx on OneDrive Ali Abbas - ITHIM Global\Methods and Processes\Input Parameters\VehicleSpeeds</v>
      </c>
      <c r="M13" s="21" cm="1">
        <f t="array" aca="1" ref="M13" ca="1">IF(ISNA(VLOOKUP($D13,Grouped_Sources!$C:$C,1,FALSE)),"", INDIRECT(VLOOKUP($D13,Grouped_Sources!$C:$I,6,FALSE)))</f>
        <v>0</v>
      </c>
      <c r="N13" s="21" cm="1">
        <f t="array" aca="1" ref="N13" ca="1">IF(ISNA(VLOOKUP($D13,Grouped_Sources!$C:$C,1,FALSE)),"", INDIRECT(VLOOKUP($D13,Grouped_Sources!$C:$I,7,FALSE)))</f>
        <v>0</v>
      </c>
      <c r="R13" s="7"/>
    </row>
    <row r="14" spans="1:18" hidden="1" x14ac:dyDescent="0.25">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IF(OR(G14="alpha",G14="beta",G14="sd",G14="mean"),"--",VLOOKUP(C14,Default!$B$5:$H$114,7,FALSE))</f>
        <v>8.1</v>
      </c>
      <c r="J14" s="4" t="str">
        <f ca="1">VLOOKUP(F14,Lookup!$C$5:$D$110,2, FALSE)</f>
        <v>Travel values</v>
      </c>
      <c r="K14" s="4">
        <f ca="1">VLOOKUP(C14,Default!$B$4:$E$114,4, FALSE)</f>
        <v>0</v>
      </c>
      <c r="L14" s="21" t="str" cm="1">
        <f t="array" aca="1" ref="L14" ca="1">IF(ISNA(VLOOKUP($D14,Grouped_Sources!$C:$C,1,FALSE)),"", INDIRECT(VLOOKUP($D14,Grouped_Sources!$C:$I,5,FALSE)))</f>
        <v>VehicleSpeeds_Summary_vxxx.docx on OneDrive Ali Abbas - ITHIM Global\Methods and Processes\Input Parameters\VehicleSpeeds</v>
      </c>
      <c r="M14" s="21" cm="1">
        <f t="array" aca="1" ref="M14" ca="1">IF(ISNA(VLOOKUP($D14,Grouped_Sources!$C:$C,1,FALSE)),"", INDIRECT(VLOOKUP($D14,Grouped_Sources!$C:$I,6,FALSE)))</f>
        <v>0</v>
      </c>
      <c r="N14" s="21" cm="1">
        <f t="array" aca="1" ref="N14" ca="1">IF(ISNA(VLOOKUP($D14,Grouped_Sources!$C:$C,1,FALSE)),"", INDIRECT(VLOOKUP($D14,Grouped_Sources!$C:$I,7,FALSE)))</f>
        <v>0</v>
      </c>
      <c r="R14" s="7"/>
    </row>
    <row r="15" spans="1:18" hidden="1" x14ac:dyDescent="0.25">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IF(OR(G15="alpha",G15="beta",G15="sd",G15="mean"),"--",VLOOKUP(C15,Default!$B$5:$H$114,7,FALSE))</f>
        <v>13.8</v>
      </c>
      <c r="J15" s="4" t="str">
        <f ca="1">VLOOKUP(F15,Lookup!$C$5:$D$110,2, FALSE)</f>
        <v>Travel values</v>
      </c>
      <c r="K15" s="4">
        <f ca="1">VLOOKUP(C15,Default!$B$4:$E$114,4, FALSE)</f>
        <v>0</v>
      </c>
      <c r="L15" s="21" t="str" cm="1">
        <f t="array" aca="1" ref="L15" ca="1">IF(ISNA(VLOOKUP($D15,Grouped_Sources!$C:$C,1,FALSE)),"", INDIRECT(VLOOKUP($D15,Grouped_Sources!$C:$I,5,FALSE)))</f>
        <v>VehicleSpeeds_Summary_vxxx.docx on OneDrive Ali Abbas - ITHIM Global\Methods and Processes\Input Parameters\VehicleSpeeds</v>
      </c>
      <c r="M15" s="21" cm="1">
        <f t="array" aca="1" ref="M15" ca="1">IF(ISNA(VLOOKUP($D15,Grouped_Sources!$C:$C,1,FALSE)),"", INDIRECT(VLOOKUP($D15,Grouped_Sources!$C:$I,6,FALSE)))</f>
        <v>0</v>
      </c>
      <c r="N15" s="21" cm="1">
        <f t="array" aca="1" ref="N15" ca="1">IF(ISNA(VLOOKUP($D15,Grouped_Sources!$C:$C,1,FALSE)),"", INDIRECT(VLOOKUP($D15,Grouped_Sources!$C:$I,7,FALSE)))</f>
        <v>0</v>
      </c>
      <c r="R15" s="7"/>
    </row>
    <row r="16" spans="1:18" hidden="1" x14ac:dyDescent="0.25">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IF(OR(G16="alpha",G16="beta",G16="sd",G16="mean"),"--",VLOOKUP(C16,Default!$B$5:$H$114,7,FALSE))</f>
        <v>2.3031654375338189E-3</v>
      </c>
      <c r="J16" s="4" t="str">
        <f ca="1">VLOOKUP(F16,Lookup!$C$5:$D$110,2, FALSE)</f>
        <v>Pollution values</v>
      </c>
      <c r="K16" s="4" t="str">
        <f ca="1">VLOOKUP(C16,Default!$B$4:$E$114,4,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6" s="55" t="s">
        <v>281</v>
      </c>
      <c r="M16" s="21" t="s">
        <v>282</v>
      </c>
      <c r="N16" s="22"/>
    </row>
    <row r="17" spans="1:14" hidden="1" x14ac:dyDescent="0.25">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IF(OR(G17="alpha",G17="beta",G17="sd",G17="mean"),"--",VLOOKUP(C17,Default!$B$5:$H$114,7,FALSE))</f>
        <v>8.1980352806225759E-2</v>
      </c>
      <c r="J17" s="4" t="str">
        <f ca="1">VLOOKUP(F17,Lookup!$C$5:$D$110,2, FALSE)</f>
        <v>Pollution values</v>
      </c>
      <c r="K17" s="4">
        <f ca="1">VLOOKUP(C17,Default!$B$4:$E$114,4, FALSE)</f>
        <v>0</v>
      </c>
      <c r="L17" s="21" t="str" cm="1">
        <f t="array" aca="1" ref="L17" ca="1">IF(ISNA(VLOOKUP($D17,Grouped_Sources!$C:$C,1,FALSE)),"", INDIRECT(VLOOKUP($D17,Grouped_Sources!$C:$I,5,FALSE)))</f>
        <v>air pollution and CO2 write-up_only table_V4.docx (dropbox.com)</v>
      </c>
      <c r="M17" s="21" t="str" cm="1">
        <f t="array" aca="1" ref="M17" ca="1">IF(ISNA(VLOOKUP($D17,Grouped_Sources!$C:$C,1,FALSE)),"", INDIRECT(VLOOKUP($D17,Grouped_Sources!$C:$I,6,FALSE)))</f>
        <v>EDGAR and various other sources, detailed in document</v>
      </c>
      <c r="N17" s="21" cm="1">
        <f t="array" aca="1" ref="N17" ca="1">IF(ISNA(VLOOKUP($D17,Grouped_Sources!$C:$C,1,FALSE)),"", INDIRECT(VLOOKUP($D17,Grouped_Sources!$C:$I,7,FALSE)))</f>
        <v>0</v>
      </c>
    </row>
    <row r="18" spans="1:14" hidden="1" x14ac:dyDescent="0.25">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IF(OR(G18="alpha",G18="beta",G18="sd",G18="mean"),"--",VLOOKUP(C18,Default!$B$5:$H$114,7,FALSE))</f>
        <v>0.12246677425253254</v>
      </c>
      <c r="J18" s="4" t="str">
        <f ca="1">VLOOKUP(F18,Lookup!$C$5:$D$110,2, FALSE)</f>
        <v>Pollution values</v>
      </c>
      <c r="K18" s="4">
        <f ca="1">VLOOKUP(C18,Default!$B$4:$E$114,4, FALSE)</f>
        <v>0</v>
      </c>
      <c r="L18" s="21" t="str" cm="1">
        <f t="array" aca="1" ref="L18" ca="1">IF(ISNA(VLOOKUP($D18,Grouped_Sources!$C:$C,1,FALSE)),"", INDIRECT(VLOOKUP($D18,Grouped_Sources!$C:$I,5,FALSE)))</f>
        <v>air pollution and CO2 write-up_only table_V4.docx (dropbox.com)</v>
      </c>
      <c r="M18" s="21" t="str" cm="1">
        <f t="array" aca="1" ref="M18" ca="1">IF(ISNA(VLOOKUP($D18,Grouped_Sources!$C:$C,1,FALSE)),"", INDIRECT(VLOOKUP($D18,Grouped_Sources!$C:$I,6,FALSE)))</f>
        <v>EDGAR and various other sources, detailed in document</v>
      </c>
      <c r="N18" s="21" cm="1">
        <f t="array" aca="1" ref="N18" ca="1">IF(ISNA(VLOOKUP($D18,Grouped_Sources!$C:$C,1,FALSE)),"", INDIRECT(VLOOKUP($D18,Grouped_Sources!$C:$I,7,FALSE)))</f>
        <v>0</v>
      </c>
    </row>
    <row r="19" spans="1:14" hidden="1" x14ac:dyDescent="0.25">
      <c r="A19" s="5">
        <v>3</v>
      </c>
      <c r="B19" s="5">
        <v>17</v>
      </c>
      <c r="C19" s="5" t="str">
        <f t="shared" ca="1" si="1"/>
        <v>PM_emission_inventories heavy_truck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heavy_truck</v>
      </c>
      <c r="H19" s="17" cm="1">
        <f t="array" aca="1" ref="H19" ca="1">IF(ISBLANK(INDIRECT(ADDRESS(B19,A19,1,1,"all_city_parameter_inputs"))), "--",INDIRECT(ADDRESS(B19,A19,1,1,"all_city_parameter_inputs")))</f>
        <v>0.19241630000000001</v>
      </c>
      <c r="I19" s="17">
        <f ca="1">IF(OR(G19="alpha",G19="beta",G19="sd",G19="mean"),"--",VLOOKUP(C19,Default!$B$5:$H$114,7,FALSE))</f>
        <v>0.45445403783708543</v>
      </c>
      <c r="J19" s="4" t="str">
        <f ca="1">VLOOKUP(F19,Lookup!$C$5:$D$110,2, FALSE)</f>
        <v>Pollution values</v>
      </c>
      <c r="K19" s="4">
        <f ca="1">VLOOKUP(C19,Default!$B$4:$E$114,4, FALSE)</f>
        <v>0</v>
      </c>
      <c r="L19" s="21" t="str" cm="1">
        <f t="array" aca="1" ref="L19" ca="1">IF(ISNA(VLOOKUP($D19,Grouped_Sources!$C:$C,1,FALSE)),"", INDIRECT(VLOOKUP($D19,Grouped_Sources!$C:$I,5,FALSE)))</f>
        <v>air pollution and CO2 write-up_only table_V4.docx (dropbox.com)</v>
      </c>
      <c r="M19" s="21" t="str" cm="1">
        <f t="array" aca="1" ref="M19" ca="1">IF(ISNA(VLOOKUP($D19,Grouped_Sources!$C:$C,1,FALSE)),"", INDIRECT(VLOOKUP($D19,Grouped_Sources!$C:$I,6,FALSE)))</f>
        <v>EDGAR and various other sources, detailed in document</v>
      </c>
      <c r="N19" s="21" cm="1">
        <f t="array" aca="1" ref="N19" ca="1">IF(ISNA(VLOOKUP($D19,Grouped_Sources!$C:$C,1,FALSE)),"", INDIRECT(VLOOKUP($D19,Grouped_Sources!$C:$I,7,FALSE)))</f>
        <v>0</v>
      </c>
    </row>
    <row r="20" spans="1:14" hidden="1" x14ac:dyDescent="0.25">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IF(OR(G20="alpha",G20="beta",G20="sd",G20="mean"),"--",VLOOKUP(C20,Default!$B$5:$H$114,7,FALSE))</f>
        <v>0.33879566966662278</v>
      </c>
      <c r="J20" s="4" t="str">
        <f ca="1">VLOOKUP(F20,Lookup!$C$5:$D$110,2, FALSE)</f>
        <v>Pollution values</v>
      </c>
      <c r="K20" s="4">
        <f ca="1">VLOOKUP(C20,Default!$B$4:$E$114,4, FALSE)</f>
        <v>0</v>
      </c>
      <c r="L20" s="21" t="str" cm="1">
        <f t="array" aca="1" ref="L20" ca="1">IF(ISNA(VLOOKUP($D20,Grouped_Sources!$C:$C,1,FALSE)),"", INDIRECT(VLOOKUP($D20,Grouped_Sources!$C:$I,5,FALSE)))</f>
        <v>air pollution and CO2 write-up_only table_V4.docx (dropbox.com)</v>
      </c>
      <c r="M20" s="21" t="str" cm="1">
        <f t="array" aca="1" ref="M20" ca="1">IF(ISNA(VLOOKUP($D20,Grouped_Sources!$C:$C,1,FALSE)),"", INDIRECT(VLOOKUP($D20,Grouped_Sources!$C:$I,6,FALSE)))</f>
        <v>EDGAR and various other sources, detailed in document</v>
      </c>
      <c r="N20" s="21" cm="1">
        <f t="array" aca="1" ref="N20" ca="1">IF(ISNA(VLOOKUP($D20,Grouped_Sources!$C:$C,1,FALSE)),"", INDIRECT(VLOOKUP($D20,Grouped_Sources!$C:$I,7,FALSE)))</f>
        <v>0</v>
      </c>
    </row>
    <row r="21" spans="1:14" hidden="1" x14ac:dyDescent="0.25">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0">
        <f ca="1">IF(OR(G21="alpha",G21="beta",G21="sd",G21="mean"),"--",VLOOKUP(C21,Default!$B$5:$H$114,7,FALSE))</f>
        <v>0</v>
      </c>
      <c r="J21" s="4" t="str">
        <f ca="1">VLOOKUP(F21,Lookup!$C$5:$D$110,2, FALSE)</f>
        <v>Pollution values</v>
      </c>
      <c r="K21" s="4">
        <f ca="1">VLOOKUP(C21,Default!$B$4:$E$114,4, FALSE)</f>
        <v>0</v>
      </c>
      <c r="L21" s="21" t="str" cm="1">
        <f t="array" aca="1" ref="L21" ca="1">IF(ISNA(VLOOKUP($D21,Grouped_Sources!$C:$C,1,FALSE)),"", INDIRECT(VLOOKUP($D21,Grouped_Sources!$C:$I,5,FALSE)))</f>
        <v>air pollution and CO2 write-up_only table_V4.docx (dropbox.com)</v>
      </c>
      <c r="M21" s="21" t="str" cm="1">
        <f t="array" aca="1" ref="M21" ca="1">IF(ISNA(VLOOKUP($D21,Grouped_Sources!$C:$C,1,FALSE)),"", INDIRECT(VLOOKUP($D21,Grouped_Sources!$C:$I,6,FALSE)))</f>
        <v>EDGAR and various other sources, detailed in document</v>
      </c>
      <c r="N21" s="21" cm="1">
        <f t="array" aca="1" ref="N21" ca="1">IF(ISNA(VLOOKUP($D21,Grouped_Sources!$C:$C,1,FALSE)),"", INDIRECT(VLOOKUP($D21,Grouped_Sources!$C:$I,7,FALSE)))</f>
        <v>0</v>
      </c>
    </row>
    <row r="22" spans="1:14" hidden="1" x14ac:dyDescent="0.25">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IF(OR(G22="alpha",G22="beta",G22="sd",G22="mean"),"--",VLOOKUP(C22,Default!$B$5:$H$114,7,FALSE))</f>
        <v>0</v>
      </c>
      <c r="J22" s="4" t="str">
        <f ca="1">VLOOKUP(F22,Lookup!$C$5:$D$110,2, FALSE)</f>
        <v>Pollution values</v>
      </c>
      <c r="K22" s="4">
        <f ca="1">VLOOKUP(C22,Default!$B$4:$E$114,4, FALSE)</f>
        <v>0</v>
      </c>
      <c r="L22" s="21" t="str" cm="1">
        <f t="array" aca="1" ref="L22" ca="1">IF(ISNA(VLOOKUP($D22,Grouped_Sources!$C:$C,1,FALSE)),"", INDIRECT(VLOOKUP($D22,Grouped_Sources!$C:$I,5,FALSE)))</f>
        <v>air pollution and CO2 write-up_only table_V4.docx (dropbox.com)</v>
      </c>
      <c r="M22" s="21" t="str" cm="1">
        <f t="array" aca="1" ref="M22" ca="1">IF(ISNA(VLOOKUP($D22,Grouped_Sources!$C:$C,1,FALSE)),"", INDIRECT(VLOOKUP($D22,Grouped_Sources!$C:$I,6,FALSE)))</f>
        <v>EDGAR and various other sources, detailed in document</v>
      </c>
      <c r="N22" s="21" cm="1">
        <f t="array" aca="1" ref="N22" ca="1">IF(ISNA(VLOOKUP($D22,Grouped_Sources!$C:$C,1,FALSE)),"", INDIRECT(VLOOKUP($D22,Grouped_Sources!$C:$I,7,FALSE)))</f>
        <v>0</v>
      </c>
    </row>
    <row r="23" spans="1:14" hidden="1" x14ac:dyDescent="0.25">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IF(OR(G23="alpha",G23="beta",G23="sd",G23="mean"),"--",VLOOKUP(C23,Default!$B$5:$H$114,7,FALSE))</f>
        <v>0</v>
      </c>
      <c r="J23" s="4" t="str">
        <f ca="1">VLOOKUP(F23,Lookup!$C$5:$D$110,2, FALSE)</f>
        <v>Pollution values</v>
      </c>
      <c r="K23" s="4">
        <f ca="1">VLOOKUP(C23,Default!$B$4:$E$114,4, FALSE)</f>
        <v>0</v>
      </c>
      <c r="L23" s="21" t="str" cm="1">
        <f t="array" aca="1" ref="L23" ca="1">IF(ISNA(VLOOKUP($D23,Grouped_Sources!$C:$C,1,FALSE)),"", INDIRECT(VLOOKUP($D23,Grouped_Sources!$C:$I,5,FALSE)))</f>
        <v>air pollution and CO2 write-up_only table_V4.docx (dropbox.com)</v>
      </c>
      <c r="M23" s="21" t="str" cm="1">
        <f t="array" aca="1" ref="M23" ca="1">IF(ISNA(VLOOKUP($D23,Grouped_Sources!$C:$C,1,FALSE)),"", INDIRECT(VLOOKUP($D23,Grouped_Sources!$C:$I,6,FALSE)))</f>
        <v>EDGAR and various other sources, detailed in document</v>
      </c>
      <c r="N23" s="21" cm="1">
        <f t="array" aca="1" ref="N23" ca="1">IF(ISNA(VLOOKUP($D23,Grouped_Sources!$C:$C,1,FALSE)),"", INDIRECT(VLOOKUP($D23,Grouped_Sources!$C:$I,7,FALSE)))</f>
        <v>0</v>
      </c>
    </row>
    <row r="24" spans="1:14" hidden="1" x14ac:dyDescent="0.25">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0">
        <f ca="1">IF(OR(G24="alpha",G24="beta",G24="sd",G24="mean"),"--",VLOOKUP(C24,Default!$B$5:$H$114,7,FALSE))</f>
        <v>0</v>
      </c>
      <c r="J24" s="4" t="str">
        <f ca="1">VLOOKUP(F24,Lookup!$C$5:$D$110,2, FALSE)</f>
        <v>Pollution values</v>
      </c>
      <c r="K24" s="4">
        <f ca="1">VLOOKUP(C24,Default!$B$4:$E$114,4, FALSE)</f>
        <v>0</v>
      </c>
      <c r="L24" s="21" t="str" cm="1">
        <f t="array" aca="1" ref="L24" ca="1">IF(ISNA(VLOOKUP($D24,Grouped_Sources!$C:$C,1,FALSE)),"", INDIRECT(VLOOKUP($D24,Grouped_Sources!$C:$I,5,FALSE)))</f>
        <v>air pollution and CO2 write-up_only table_V4.docx (dropbox.com)</v>
      </c>
      <c r="M24" s="21" t="str" cm="1">
        <f t="array" aca="1" ref="M24" ca="1">IF(ISNA(VLOOKUP($D24,Grouped_Sources!$C:$C,1,FALSE)),"", INDIRECT(VLOOKUP($D24,Grouped_Sources!$C:$I,6,FALSE)))</f>
        <v>EDGAR and various other sources, detailed in document</v>
      </c>
      <c r="N24" s="21" cm="1">
        <f t="array" aca="1" ref="N24" ca="1">IF(ISNA(VLOOKUP($D24,Grouped_Sources!$C:$C,1,FALSE)),"", INDIRECT(VLOOKUP($D24,Grouped_Sources!$C:$I,7,FALSE)))</f>
        <v>0</v>
      </c>
    </row>
    <row r="25" spans="1:14" hidden="1" x14ac:dyDescent="0.25">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IF(OR(G25="alpha",G25="beta",G25="sd",G25="mean"),"--",VLOOKUP(C25,Default!$B$5:$H$114,7,FALSE))</f>
        <v>1</v>
      </c>
      <c r="J25" s="4" t="str">
        <f ca="1">VLOOKUP(F25,Lookup!$C$5:$D$110,2, FALSE)</f>
        <v>Injury values</v>
      </c>
      <c r="K25" s="4" t="str">
        <f ca="1">VLOOKUP(C25,Default!$B$4:$E$114,4, FALSE)</f>
        <v>rate at which injuries are reported</v>
      </c>
      <c r="L25" s="37" t="s">
        <v>283</v>
      </c>
      <c r="M25" s="38"/>
      <c r="N25" s="21"/>
    </row>
    <row r="26" spans="1:14" hidden="1" x14ac:dyDescent="0.25">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IF(OR(G26="alpha",G26="beta",G26="sd",G26="mean"),"--",VLOOKUP(C26,Default!$B$5:$H$114,7,FALSE))</f>
        <v>--</v>
      </c>
      <c r="J26" s="4" t="str">
        <f ca="1">VLOOKUP(F26,Lookup!$C$5:$D$110,2, FALSE)</f>
        <v>Injury values</v>
      </c>
      <c r="K26" s="4" t="str">
        <f ca="1">VLOOKUP(C26,Default!$B$4:$E$114,4, FALSE)</f>
        <v>rate at which injuries are reported</v>
      </c>
      <c r="L26" s="21" t="str" cm="1">
        <f t="array" aca="1" ref="L26" ca="1">IF(ISNA(VLOOKUP($D26,Grouped_Sources!$C:$C,1,FALSE)),"", INDIRECT(VLOOKUP($D26,Grouped_Sources!$C:$I,5,FALSE)))</f>
        <v>InjuryReportingRate_WriteUp_vxx.docx on OneDrive Ali Abbas - ITHIM Global\Methods and Processes\Input Parameters\InjuryReportingRate</v>
      </c>
      <c r="M26" s="21" cm="1">
        <f t="array" aca="1" ref="M26" ca="1">IF(ISNA(VLOOKUP($D26,Grouped_Sources!$C:$C,1,FALSE)),"", INDIRECT(VLOOKUP($D26,Grouped_Sources!$C:$I,6,FALSE)))</f>
        <v>0</v>
      </c>
      <c r="N26" s="21" cm="1">
        <f t="array" aca="1" ref="N26" ca="1">IF(ISNA(VLOOKUP($D26,Grouped_Sources!$C:$C,1,FALSE)),"", INDIRECT(VLOOKUP($D26,Grouped_Sources!$C:$I,7,FALSE)))</f>
        <v>0</v>
      </c>
    </row>
    <row r="27" spans="1:14" hidden="1" x14ac:dyDescent="0.25">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IF(OR(G27="alpha",G27="beta",G27="sd",G27="mean"),"--",VLOOKUP(C27,Default!$B$5:$H$114,7,FALSE))</f>
        <v>--</v>
      </c>
      <c r="J27" s="4" t="str">
        <f ca="1">VLOOKUP(F27,Lookup!$C$5:$D$110,2, FALSE)</f>
        <v>Injury values</v>
      </c>
      <c r="K27" s="4" t="str">
        <f ca="1">VLOOKUP(C27,Default!$B$4:$E$114,4, FALSE)</f>
        <v>rate at which injuries are reported</v>
      </c>
      <c r="L27" s="21" t="str" cm="1">
        <f t="array" aca="1" ref="L27" ca="1">IF(ISNA(VLOOKUP($D27,Grouped_Sources!$C:$C,1,FALSE)),"", INDIRECT(VLOOKUP($D27,Grouped_Sources!$C:$I,5,FALSE)))</f>
        <v>InjuryReportingRate_WriteUp_vxx.docx on OneDrive Ali Abbas - ITHIM Global\Methods and Processes\Input Parameters\InjuryReportingRate</v>
      </c>
      <c r="M27" s="21" cm="1">
        <f t="array" aca="1" ref="M27" ca="1">IF(ISNA(VLOOKUP($D27,Grouped_Sources!$C:$C,1,FALSE)),"", INDIRECT(VLOOKUP($D27,Grouped_Sources!$C:$I,6,FALSE)))</f>
        <v>0</v>
      </c>
      <c r="N27" s="21" cm="1">
        <f t="array" aca="1" ref="N27" ca="1">IF(ISNA(VLOOKUP($D27,Grouped_Sources!$C:$C,1,FALSE)),"", INDIRECT(VLOOKUP($D27,Grouped_Sources!$C:$I,7,FALSE)))</f>
        <v>0</v>
      </c>
    </row>
    <row r="28" spans="1:14" hidden="1" x14ac:dyDescent="0.25">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IF(OR(G28="alpha",G28="beta",G28="sd",G28="mean"),"--",VLOOKUP(C28,Default!$B$5:$H$114,7,FALSE))</f>
        <v>1</v>
      </c>
      <c r="J28" s="4" t="str">
        <f ca="1">VLOOKUP(F28,Lookup!$C$5:$D$110,2, FALSE)</f>
        <v>Health values</v>
      </c>
      <c r="K28" s="4" t="str">
        <f ca="1">VLOOKUP(C28,Default!$B$4:$E$114,4, FALSE)</f>
        <v>scalar to deal with bias in GBD data</v>
      </c>
      <c r="L28" s="37" t="s">
        <v>284</v>
      </c>
      <c r="M28" s="21"/>
      <c r="N28" s="21"/>
    </row>
    <row r="29" spans="1:14" hidden="1" x14ac:dyDescent="0.25">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IF(OR(G29="alpha",G29="beta",G29="sd",G29="mean"),"--",VLOOKUP(C29,Default!$B$5:$H$114,7,FALSE))</f>
        <v>--</v>
      </c>
      <c r="J29" s="4" t="str">
        <f ca="1">VLOOKUP(F29,Lookup!$C$5:$D$110,2, FALSE)</f>
        <v>Health values</v>
      </c>
      <c r="K29" s="4" t="str">
        <f ca="1">VLOOKUP(C29,Default!$B$4:$E$114,4, FALSE)</f>
        <v>scalar to deal with bias in GBD data</v>
      </c>
      <c r="L29" s="21" t="str" cm="1">
        <f t="array" aca="1" ref="L29" ca="1">IF(ISNA(VLOOKUP($D29,Grouped_Sources!$C:$C,1,FALSE)),"", INDIRECT(VLOOKUP($D29,Grouped_Sources!$C:$I,5,FALSE)))</f>
        <v>assumes no bias in the disease data, distribution values need updating</v>
      </c>
      <c r="M29" s="21" cm="1">
        <f t="array" aca="1" ref="M29" ca="1">IF(ISNA(VLOOKUP($D29,Grouped_Sources!$C:$C,1,FALSE)),"", INDIRECT(VLOOKUP($D29,Grouped_Sources!$C:$I,6,FALSE)))</f>
        <v>0</v>
      </c>
      <c r="N29" s="21" cm="1">
        <f t="array" aca="1" ref="N29" ca="1">IF(ISNA(VLOOKUP($D29,Grouped_Sources!$C:$C,1,FALSE)),"", INDIRECT(VLOOKUP($D29,Grouped_Sources!$C:$I,7,FALSE)))</f>
        <v>0</v>
      </c>
    </row>
    <row r="30" spans="1:14" hidden="1" x14ac:dyDescent="0.25">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IF(OR(G30="alpha",G30="beta",G30="sd",G30="mean"),"--",VLOOKUP(C30,Default!$B$5:$H$114,7,FALSE))</f>
        <v>--</v>
      </c>
      <c r="J30" s="4" t="str">
        <f ca="1">VLOOKUP(F30,Lookup!$C$5:$D$110,2, FALSE)</f>
        <v>Health values</v>
      </c>
      <c r="K30" s="4" t="str">
        <f ca="1">VLOOKUP(C30,Default!$B$4:$E$114,4, FALSE)</f>
        <v>scalar to deal with bias in GBD data</v>
      </c>
      <c r="L30" s="21" t="str" cm="1">
        <f t="array" aca="1" ref="L30" ca="1">IF(ISNA(VLOOKUP($D30,Grouped_Sources!$C:$C,1,FALSE)),"", INDIRECT(VLOOKUP($D30,Grouped_Sources!$C:$I,5,FALSE)))</f>
        <v>assumes no bias in the disease data, distribution values need updating</v>
      </c>
      <c r="M30" s="21" cm="1">
        <f t="array" aca="1" ref="M30" ca="1">IF(ISNA(VLOOKUP($D30,Grouped_Sources!$C:$C,1,FALSE)),"", INDIRECT(VLOOKUP($D30,Grouped_Sources!$C:$I,6,FALSE)))</f>
        <v>0</v>
      </c>
      <c r="N30" s="21" cm="1">
        <f t="array" aca="1" ref="N30" ca="1">IF(ISNA(VLOOKUP($D30,Grouped_Sources!$C:$C,1,FALSE)),"", INDIRECT(VLOOKUP($D30,Grouped_Sources!$C:$I,7,FALSE)))</f>
        <v>0</v>
      </c>
    </row>
    <row r="31" spans="1:14" hidden="1" x14ac:dyDescent="0.25">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IF(OR(G31="alpha",G31="beta",G31="sd",G31="mean"),"--",VLOOKUP(C31,Default!$B$5:$H$114,7,FALSE))</f>
        <v>12.69</v>
      </c>
      <c r="J31" s="4" t="str">
        <f ca="1">VLOOKUP(F31,Lookup!$C$5:$D$110,2, FALSE)</f>
        <v>Pollution values</v>
      </c>
      <c r="K31" s="4" t="str">
        <f ca="1">VLOOKUP(C31,Default!$B$4:$E$114,4, FALSE)</f>
        <v>background PM2.5 concentration</v>
      </c>
      <c r="L31" s="29" t="s">
        <v>285</v>
      </c>
      <c r="M31" s="21" t="s">
        <v>282</v>
      </c>
      <c r="N31" s="22"/>
    </row>
    <row r="32" spans="1:14" hidden="1" x14ac:dyDescent="0.25">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IF(OR(G32="alpha",G32="beta",G32="sd",G32="mean"),"--",VLOOKUP(C32,Default!$B$5:$H$114,7,FALSE))</f>
        <v>--</v>
      </c>
      <c r="J32" s="4" t="str">
        <f ca="1">VLOOKUP(F32,Lookup!$C$5:$D$110,2, FALSE)</f>
        <v>Pollution values</v>
      </c>
      <c r="K32" s="4" t="str">
        <f ca="1">VLOOKUP(C32,Default!$B$4:$E$114,4, FALSE)</f>
        <v>background PM2.5 concentration</v>
      </c>
      <c r="L32" s="21" t="str" cm="1">
        <f t="array" aca="1" ref="L32" ca="1">IF(ISNA(VLOOKUP($D32,Grouped_Sources!$C:$C,1,FALSE)),"", INDIRECT(VLOOKUP($D32,Grouped_Sources!$C:$I,5,FALSE)))</f>
        <v>…Dropbox\ITHIM Global\Methods and Processes\Air Pollution\Emissions and air pollution calculations - Rahul &amp; Haneen\Databases used\database_source_apport_studies_v2_0_26_9_2015.xls</v>
      </c>
      <c r="M32" s="21" t="str" cm="1">
        <f t="array" aca="1" ref="M32" ca="1">IF(ISNA(VLOOKUP($D32,Grouped_Sources!$C:$C,1,FALSE)),"", INDIRECT(VLOOKUP($D32,Grouped_Sources!$C:$I,6,FALSE)))</f>
        <v>EDGAR and various other sources, detailed in document</v>
      </c>
      <c r="N32" s="21" cm="1">
        <f t="array" aca="1" ref="N32" ca="1">IF(ISNA(VLOOKUP($D32,Grouped_Sources!$C:$C,1,FALSE)),"", INDIRECT(VLOOKUP($D32,Grouped_Sources!$C:$I,7,FALSE)))</f>
        <v>0</v>
      </c>
    </row>
    <row r="33" spans="1:14" hidden="1" x14ac:dyDescent="0.25">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IF(OR(G33="alpha",G33="beta",G33="sd",G33="mean"),"--",VLOOKUP(C33,Default!$B$5:$H$114,7,FALSE))</f>
        <v>--</v>
      </c>
      <c r="J33" s="4" t="str">
        <f ca="1">VLOOKUP(F33,Lookup!$C$5:$D$110,2, FALSE)</f>
        <v>Pollution values</v>
      </c>
      <c r="K33" s="4" t="str">
        <f ca="1">VLOOKUP(C33,Default!$B$4:$E$114,4, FALSE)</f>
        <v>background PM2.5 concentration</v>
      </c>
      <c r="L33" s="21" t="str" cm="1">
        <f t="array" aca="1" ref="L33" ca="1">IF(ISNA(VLOOKUP($D33,Grouped_Sources!$C:$C,1,FALSE)),"", INDIRECT(VLOOKUP($D33,Grouped_Sources!$C:$I,5,FALSE)))</f>
        <v>…Dropbox\ITHIM Global\Methods and Processes\Air Pollution\Emissions and air pollution calculations - Rahul &amp; Haneen\Databases used\database_source_apport_studies_v2_0_26_9_2015.xls</v>
      </c>
      <c r="M33" s="21" t="str" cm="1">
        <f t="array" aca="1" ref="M33" ca="1">IF(ISNA(VLOOKUP($D33,Grouped_Sources!$C:$C,1,FALSE)),"", INDIRECT(VLOOKUP($D33,Grouped_Sources!$C:$I,6,FALSE)))</f>
        <v>EDGAR and various other sources, detailed in document</v>
      </c>
      <c r="N33" s="21" cm="1">
        <f t="array" aca="1" ref="N33" ca="1">IF(ISNA(VLOOKUP($D33,Grouped_Sources!$C:$C,1,FALSE)),"", INDIRECT(VLOOKUP($D33,Grouped_Sources!$C:$I,7,FALSE)))</f>
        <v>0</v>
      </c>
    </row>
    <row r="34" spans="1:14" hidden="1" x14ac:dyDescent="0.25">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IF(OR(G34="alpha",G34="beta",G34="sd",G34="mean"),"--",VLOOKUP(C34,Default!$B$5:$H$114,7,FALSE))</f>
        <v>0.42</v>
      </c>
      <c r="J34" s="4" t="str">
        <f ca="1">VLOOKUP(F34,Lookup!$C$5:$D$110,2, FALSE)</f>
        <v>Pollution values</v>
      </c>
      <c r="K34" s="4" t="str">
        <f ca="1">VLOOKUP(C34,Default!$B$4:$E$114,4, FALSE)</f>
        <v>proportion of background PM2.5 attributable to transport</v>
      </c>
      <c r="L34" s="29" t="s">
        <v>285</v>
      </c>
      <c r="M34" s="21" t="s">
        <v>282</v>
      </c>
      <c r="N34" s="22"/>
    </row>
    <row r="35" spans="1:14" hidden="1" x14ac:dyDescent="0.25">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IF(OR(G35="alpha",G35="beta",G35="sd",G35="mean"),"--",VLOOKUP(C35,Default!$B$5:$H$114,7,FALSE))</f>
        <v>--</v>
      </c>
      <c r="J35" s="4" t="str">
        <f ca="1">VLOOKUP(F35,Lookup!$C$5:$D$110,2, FALSE)</f>
        <v>Pollution values</v>
      </c>
      <c r="K35" s="4" t="str">
        <f ca="1">VLOOKUP(C35,Default!$B$4:$E$114,4, FALSE)</f>
        <v>proportion of background PM2.5 attributable to transport</v>
      </c>
      <c r="L35" s="21" t="str" cm="1">
        <f t="array" aca="1" ref="L35" ca="1">IF(ISNA(VLOOKUP($D35,Grouped_Sources!$C:$C,1,FALSE)),"", INDIRECT(VLOOKUP($D35,Grouped_Sources!$C:$I,5,FALSE)))</f>
        <v>…Dropbox\ITHIM Global\Methods and Processes\Air Pollution\Emissions and air pollution calculations - Rahul &amp; Haneen\Databases used\database_source_apport_studies_v2_0_26_9_2015.xls</v>
      </c>
      <c r="M35" s="21" t="str" cm="1">
        <f t="array" aca="1" ref="M35" ca="1">IF(ISNA(VLOOKUP($D35,Grouped_Sources!$C:$C,1,FALSE)),"", INDIRECT(VLOOKUP($D35,Grouped_Sources!$C:$I,6,FALSE)))</f>
        <v>EDGAR and various other sources, detailed in document</v>
      </c>
      <c r="N35" s="21" cm="1">
        <f t="array" aca="1" ref="N35" ca="1">IF(ISNA(VLOOKUP($D35,Grouped_Sources!$C:$C,1,FALSE)),"", INDIRECT(VLOOKUP($D35,Grouped_Sources!$C:$I,7,FALSE)))</f>
        <v>0</v>
      </c>
    </row>
    <row r="36" spans="1:14" hidden="1" x14ac:dyDescent="0.25">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IF(OR(G36="alpha",G36="beta",G36="sd",G36="mean"),"--",VLOOKUP(C36,Default!$B$5:$H$114,7,FALSE))</f>
        <v>--</v>
      </c>
      <c r="J36" s="4" t="str">
        <f ca="1">VLOOKUP(F36,Lookup!$C$5:$D$110,2, FALSE)</f>
        <v>Pollution values</v>
      </c>
      <c r="K36" s="4" t="str">
        <f ca="1">VLOOKUP(C36,Default!$B$4:$E$114,4, FALSE)</f>
        <v>proportion of background PM2.5 attributable to transport</v>
      </c>
      <c r="L36" s="21" t="str" cm="1">
        <f t="array" aca="1" ref="L36" ca="1">IF(ISNA(VLOOKUP($D36,Grouped_Sources!$C:$C,1,FALSE)),"", INDIRECT(VLOOKUP($D36,Grouped_Sources!$C:$I,5,FALSE)))</f>
        <v>…Dropbox\ITHIM Global\Methods and Processes\Air Pollution\Emissions and air pollution calculations - Rahul &amp; Haneen\Databases used\database_source_apport_studies_v2_0_26_9_2015.xls</v>
      </c>
      <c r="M36" s="21" t="str" cm="1">
        <f t="array" aca="1" ref="M36" ca="1">IF(ISNA(VLOOKUP($D36,Grouped_Sources!$C:$C,1,FALSE)),"", INDIRECT(VLOOKUP($D36,Grouped_Sources!$C:$I,6,FALSE)))</f>
        <v>EDGAR and various other sources, detailed in document</v>
      </c>
      <c r="N36" s="21" cm="1">
        <f t="array" aca="1" ref="N36" ca="1">IF(ISNA(VLOOKUP($D36,Grouped_Sources!$C:$C,1,FALSE)),"", INDIRECT(VLOOKUP($D36,Grouped_Sources!$C:$I,7,FALSE)))</f>
        <v>0</v>
      </c>
    </row>
    <row r="37" spans="1:14" hidden="1" x14ac:dyDescent="0.25">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IF(OR(G37="alpha",G37="beta",G37="sd",G37="mean"),"--",VLOOKUP(C37,Default!$B$5:$H$114,7,FALSE))</f>
        <v>1</v>
      </c>
      <c r="J37" s="4" t="str">
        <f ca="1">VLOOKUP(F37,Lookup!$C$5:$D$110,2, FALSE)</f>
        <v>PA values</v>
      </c>
      <c r="K37" s="4" t="str">
        <f ca="1">VLOOKUP(C37,Default!$B$4:$E$114,4, FALSE)</f>
        <v>scalar to deal with bias in MMET values from non-occupational physical activity survey</v>
      </c>
      <c r="L37" s="37" t="s">
        <v>286</v>
      </c>
      <c r="M37" s="21"/>
      <c r="N37" s="21"/>
    </row>
    <row r="38" spans="1:14" hidden="1" x14ac:dyDescent="0.25">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IF(OR(G38="alpha",G38="beta",G38="sd",G38="mean"),"--",VLOOKUP(C38,Default!$B$5:$H$114,7,FALSE))</f>
        <v>--</v>
      </c>
      <c r="J38" s="4" t="str">
        <f ca="1">VLOOKUP(F38,Lookup!$C$5:$D$110,2, FALSE)</f>
        <v>PA values</v>
      </c>
      <c r="K38" s="4" t="str">
        <f ca="1">VLOOKUP(C38,Default!$B$4:$E$114,4, FALSE)</f>
        <v>scalar to deal with bias in MMET values from non-occupational physical activity survey</v>
      </c>
      <c r="L38" s="21" t="str" cm="1">
        <f t="array" aca="1" ref="L38" ca="1">IF(ISNA(VLOOKUP($D38,Grouped_Sources!$C:$C,1,FALSE)),"", INDIRECT(VLOOKUP($D38,Grouped_Sources!$C:$I,5,FALSE)))</f>
        <v>assumes no bias in PA data (could be improved by looking at PA surveys) - distribution parameters need updating</v>
      </c>
      <c r="M38" s="21" cm="1">
        <f t="array" aca="1" ref="M38" ca="1">IF(ISNA(VLOOKUP($D38,Grouped_Sources!$C:$C,1,FALSE)),"", INDIRECT(VLOOKUP($D38,Grouped_Sources!$C:$I,6,FALSE)))</f>
        <v>0</v>
      </c>
      <c r="N38" s="21" cm="1">
        <f t="array" aca="1" ref="N38" ca="1">IF(ISNA(VLOOKUP($D38,Grouped_Sources!$C:$C,1,FALSE)),"", INDIRECT(VLOOKUP($D38,Grouped_Sources!$C:$I,7,FALSE)))</f>
        <v>0</v>
      </c>
    </row>
    <row r="39" spans="1:14" hidden="1" x14ac:dyDescent="0.25">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IF(OR(G39="alpha",G39="beta",G39="sd",G39="mean"),"--",VLOOKUP(C39,Default!$B$5:$H$114,7,FALSE))</f>
        <v>--</v>
      </c>
      <c r="J39" s="4" t="str">
        <f ca="1">VLOOKUP(F39,Lookup!$C$5:$D$110,2, FALSE)</f>
        <v>PA values</v>
      </c>
      <c r="K39" s="4" t="str">
        <f ca="1">VLOOKUP(C39,Default!$B$4:$E$114,4, FALSE)</f>
        <v>scalar to deal with bias in MMET values from non-occupational physical activity survey</v>
      </c>
      <c r="L39" s="21" t="str" cm="1">
        <f t="array" aca="1" ref="L39" ca="1">IF(ISNA(VLOOKUP($D39,Grouped_Sources!$C:$C,1,FALSE)),"", INDIRECT(VLOOKUP($D39,Grouped_Sources!$C:$I,5,FALSE)))</f>
        <v>assumes no bias in PA data (could be improved by looking at PA surveys) - distribution parameters need updating</v>
      </c>
      <c r="M39" s="21" cm="1">
        <f t="array" aca="1" ref="M39" ca="1">IF(ISNA(VLOOKUP($D39,Grouped_Sources!$C:$C,1,FALSE)),"", INDIRECT(VLOOKUP($D39,Grouped_Sources!$C:$I,6,FALSE)))</f>
        <v>0</v>
      </c>
      <c r="N39" s="21" cm="1">
        <f t="array" aca="1" ref="N39" ca="1">IF(ISNA(VLOOKUP($D39,Grouped_Sources!$C:$C,1,FALSE)),"", INDIRECT(VLOOKUP($D39,Grouped_Sources!$C:$I,7,FALSE)))</f>
        <v>0</v>
      </c>
    </row>
    <row r="40" spans="1:14" hidden="1" x14ac:dyDescent="0.25">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IF(OR(G40="alpha",G40="beta",G40="sd",G40="mean"),"--",VLOOKUP(C40,Default!$B$5:$H$114,7,FALSE))</f>
        <v>16</v>
      </c>
      <c r="J40" s="4" t="str">
        <f ca="1">VLOOKUP(F40,Lookup!$C$5:$D$110,2, FALSE)</f>
        <v>Travel values</v>
      </c>
      <c r="K40" s="4" t="str">
        <f ca="1">VLOOKUP(C40,Default!$B$4:$E$114,4, FALSE)</f>
        <v>time taken to walk to bus stop, added to each trip with main mode bus unless there is already a walking component in the travel survey</v>
      </c>
      <c r="L40" s="37" t="s">
        <v>287</v>
      </c>
      <c r="M40" s="21"/>
      <c r="N40" s="21"/>
    </row>
    <row r="41" spans="1:14" hidden="1" x14ac:dyDescent="0.25">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IF(OR(G41="alpha",G41="beta",G41="sd",G41="mean"),"--",VLOOKUP(C41,Default!$B$5:$H$114,7,FALSE))</f>
        <v>--</v>
      </c>
      <c r="J41" s="4" t="str">
        <f ca="1">VLOOKUP(F41,Lookup!$C$5:$D$110,2, FALSE)</f>
        <v>Travel values</v>
      </c>
      <c r="K41" s="4" t="str">
        <f ca="1">VLOOKUP(C41,Default!$B$4:$E$114,4, FALSE)</f>
        <v>time taken to walk to bus stop, added to each trip with main mode bus unless there is already a walking component in the travel survey</v>
      </c>
      <c r="L41" s="21" t="str" cm="1">
        <f t="array" aca="1" ref="L41" ca="1">IF(ISNA(VLOOKUP($D41,Grouped_Sources!$C:$C,1,FALSE)),"", INDIRECT(VLOOKUP($D41,Grouped_Sources!$C:$I,5,FALSE)))</f>
        <v xml:space="preserve"> on OneDrive Ali Abbas - ITHIM Global\Methods and Processes\Input Parameters\Walk_to_PT</v>
      </c>
      <c r="M41" s="21" cm="1">
        <f t="array" aca="1" ref="M41" ca="1">IF(ISNA(VLOOKUP($D41,Grouped_Sources!$C:$C,1,FALSE)),"", INDIRECT(VLOOKUP($D41,Grouped_Sources!$C:$I,6,FALSE)))</f>
        <v>0</v>
      </c>
      <c r="N41" s="21" cm="1">
        <f t="array" aca="1" ref="N41" ca="1">IF(ISNA(VLOOKUP($D41,Grouped_Sources!$C:$C,1,FALSE)),"", INDIRECT(VLOOKUP($D41,Grouped_Sources!$C:$I,7,FALSE)))</f>
        <v>0</v>
      </c>
    </row>
    <row r="42" spans="1:14" hidden="1" x14ac:dyDescent="0.25">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IF(OR(G42="alpha",G42="beta",G42="sd",G42="mean"),"--",VLOOKUP(C42,Default!$B$5:$H$114,7,FALSE))</f>
        <v>--</v>
      </c>
      <c r="J42" s="4" t="str">
        <f ca="1">VLOOKUP(F42,Lookup!$C$5:$D$110,2, FALSE)</f>
        <v>Travel values</v>
      </c>
      <c r="K42" s="4" t="str">
        <f ca="1">VLOOKUP(C42,Default!$B$4:$E$114,4, FALSE)</f>
        <v>time taken to walk to bus stop, added to each trip with main mode bus unless there is already a walking component in the travel survey</v>
      </c>
      <c r="L42" s="21" t="str" cm="1">
        <f t="array" aca="1" ref="L42" ca="1">IF(ISNA(VLOOKUP($D42,Grouped_Sources!$C:$C,1,FALSE)),"", INDIRECT(VLOOKUP($D42,Grouped_Sources!$C:$I,5,FALSE)))</f>
        <v xml:space="preserve"> on OneDrive Ali Abbas - ITHIM Global\Methods and Processes\Input Parameters\Walk_to_PT</v>
      </c>
      <c r="M42" s="21" cm="1">
        <f t="array" aca="1" ref="M42" ca="1">IF(ISNA(VLOOKUP($D42,Grouped_Sources!$C:$C,1,FALSE)),"", INDIRECT(VLOOKUP($D42,Grouped_Sources!$C:$I,6,FALSE)))</f>
        <v>0</v>
      </c>
      <c r="N42" s="21" cm="1">
        <f t="array" aca="1" ref="N42" ca="1">IF(ISNA(VLOOKUP($D42,Grouped_Sources!$C:$C,1,FALSE)),"", INDIRECT(VLOOKUP($D42,Grouped_Sources!$C:$I,7,FALSE)))</f>
        <v>0</v>
      </c>
    </row>
    <row r="43" spans="1:14" hidden="1" x14ac:dyDescent="0.25">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IF(OR(G43="alpha",G43="beta",G43="sd",G43="mean"),"--",VLOOKUP(C43,Default!$B$5:$H$114,7,FALSE))</f>
        <v>12.5</v>
      </c>
      <c r="J43" s="4" t="str">
        <f ca="1">VLOOKUP(F43,Lookup!$C$5:$D$110,2, FALSE)</f>
        <v>Travel values</v>
      </c>
      <c r="K43" s="4" t="str">
        <f ca="1">VLOOKUP(C43,Default!$B$4:$E$114,4, FALSE)</f>
        <v>time taken to walk to train station</v>
      </c>
      <c r="L43" s="37" t="s">
        <v>287</v>
      </c>
      <c r="M43" s="21"/>
      <c r="N43" s="21"/>
    </row>
    <row r="44" spans="1:14" hidden="1" x14ac:dyDescent="0.25">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IF(OR(G44="alpha",G44="beta",G44="sd",G44="mean"),"--",VLOOKUP(C44,Default!$B$5:$H$114,7,FALSE))</f>
        <v>--</v>
      </c>
      <c r="J44" s="4" t="str">
        <f ca="1">VLOOKUP(F44,Lookup!$C$5:$D$110,2, FALSE)</f>
        <v>Travel values</v>
      </c>
      <c r="K44" s="4" t="str">
        <f ca="1">VLOOKUP(C44,Default!$B$4:$E$114,4, FALSE)</f>
        <v>time taken to walk to train station</v>
      </c>
      <c r="L44" s="21" t="str" cm="1">
        <f t="array" aca="1" ref="L44" ca="1">IF(ISNA(VLOOKUP($D44,Grouped_Sources!$C:$C,1,FALSE)),"", INDIRECT(VLOOKUP($D44,Grouped_Sources!$C:$I,5,FALSE)))</f>
        <v xml:space="preserve"> on OneDrive Ali Abbas - ITHIM Global\Methods and Processes\Input Parameters\Walk_to_PT</v>
      </c>
      <c r="M44" s="21" cm="1">
        <f t="array" aca="1" ref="M44" ca="1">IF(ISNA(VLOOKUP($D44,Grouped_Sources!$C:$C,1,FALSE)),"", INDIRECT(VLOOKUP($D44,Grouped_Sources!$C:$I,6,FALSE)))</f>
        <v>0</v>
      </c>
      <c r="N44" s="21" cm="1">
        <f t="array" aca="1" ref="N44" ca="1">IF(ISNA(VLOOKUP($D44,Grouped_Sources!$C:$C,1,FALSE)),"", INDIRECT(VLOOKUP($D44,Grouped_Sources!$C:$I,7,FALSE)))</f>
        <v>0</v>
      </c>
    </row>
    <row r="45" spans="1:14" hidden="1" x14ac:dyDescent="0.25">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IF(OR(G45="alpha",G45="beta",G45="sd",G45="mean"),"--",VLOOKUP(C45,Default!$B$5:$H$114,7,FALSE))</f>
        <v>--</v>
      </c>
      <c r="J45" s="4" t="str">
        <f ca="1">VLOOKUP(F45,Lookup!$C$5:$D$110,2, FALSE)</f>
        <v>Travel values</v>
      </c>
      <c r="K45" s="4" t="str">
        <f ca="1">VLOOKUP(C45,Default!$B$4:$E$114,4, FALSE)</f>
        <v>time taken to walk to train station</v>
      </c>
      <c r="L45" s="21" t="str" cm="1">
        <f t="array" aca="1" ref="L45" ca="1">IF(ISNA(VLOOKUP($D45,Grouped_Sources!$C:$C,1,FALSE)),"", INDIRECT(VLOOKUP($D45,Grouped_Sources!$C:$I,5,FALSE)))</f>
        <v xml:space="preserve"> on OneDrive Ali Abbas - ITHIM Global\Methods and Processes\Input Parameters\Walk_to_PT</v>
      </c>
      <c r="M45" s="21" cm="1">
        <f t="array" aca="1" ref="M45" ca="1">IF(ISNA(VLOOKUP($D45,Grouped_Sources!$C:$C,1,FALSE)),"", INDIRECT(VLOOKUP($D45,Grouped_Sources!$C:$I,6,FALSE)))</f>
        <v>0</v>
      </c>
      <c r="N45" s="21" cm="1">
        <f t="array" aca="1" ref="N45" ca="1">IF(ISNA(VLOOKUP($D45,Grouped_Sources!$C:$C,1,FALSE)),"", INDIRECT(VLOOKUP($D45,Grouped_Sources!$C:$I,7,FALSE)))</f>
        <v>0</v>
      </c>
    </row>
    <row r="46" spans="1:14" hidden="1" x14ac:dyDescent="0.25">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IF(OR(G46="alpha",G46="beta",G46="sd",G46="mean"),"--",VLOOKUP(C46,Default!$B$5:$H$114,7,FALSE))</f>
        <v>no</v>
      </c>
      <c r="J46" s="4" t="str">
        <f ca="1">VLOOKUP(F46,Lookup!$C$5:$D$110,2, FALSE)</f>
        <v>Travel values</v>
      </c>
      <c r="K46" s="4" t="str">
        <f ca="1">VLOOKUP(C46,Default!$B$4:$E$114,4, FALSE)</f>
        <v>if set to 'no', does not add any personal journey motorcycle trip. If set to 'Chile' add motorcycle trips based on Chilean data. Used if no motorcycle trips exist in the travel survey at all</v>
      </c>
      <c r="L46" s="37" t="s">
        <v>288</v>
      </c>
      <c r="M46" s="21"/>
      <c r="N46" s="21"/>
    </row>
    <row r="47" spans="1:14" hidden="1" x14ac:dyDescent="0.25">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IF(OR(G47="alpha",G47="beta",G47="sd",G47="mean"),"--",VLOOKUP(C47,Default!$B$5:$H$114,7,FALSE))</f>
        <v>0</v>
      </c>
      <c r="J47" s="4" t="str">
        <f ca="1">VLOOKUP(F47,Lookup!$C$5:$D$110,2, FALSE)</f>
        <v>Travel values</v>
      </c>
      <c r="K47" s="4" t="str">
        <f ca="1">VLOOKUP(C47,Default!$B$4:$E$114,4, FALSE)</f>
        <v>proportion of travel survey trips that should be added as motorcycle trips</v>
      </c>
      <c r="L47" s="37" t="s">
        <v>288</v>
      </c>
      <c r="M47" s="21"/>
      <c r="N47" s="21"/>
    </row>
    <row r="48" spans="1:14" hidden="1" x14ac:dyDescent="0.25">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IF(OR(G48="alpha",G48="beta",G48="sd",G48="mean"),"--",VLOOKUP(C48,Default!$B$5:$H$114,7,FALSE))</f>
        <v>--</v>
      </c>
      <c r="J48" s="4" t="str">
        <f ca="1">VLOOKUP(F48,Lookup!$C$5:$D$110,2, FALSE)</f>
        <v>Travel values</v>
      </c>
      <c r="K48" s="4" t="str">
        <f ca="1">VLOOKUP(C48,Default!$B$4:$E$114,4, FALSE)</f>
        <v>proportion of travel survey trips that should be added as motorcycle trips</v>
      </c>
      <c r="L48" s="21" t="str" cm="1">
        <f t="array" aca="1" ref="L48" ca="1">IF(ISNA(VLOOKUP($D48,Grouped_Sources!$C:$C,1,FALSE)),"", INDIRECT(VLOOKUP($D48,Grouped_Sources!$C:$I,5,FALSE)))</f>
        <v xml:space="preserve"> on OneDrive Ali Abbas - ITHIM Global\Methods and Processes\Input Parameters\NewMotorcycleTrips</v>
      </c>
      <c r="M48" s="21" cm="1">
        <f t="array" aca="1" ref="M48" ca="1">IF(ISNA(VLOOKUP($D48,Grouped_Sources!$C:$C,1,FALSE)),"", INDIRECT(VLOOKUP($D48,Grouped_Sources!$C:$I,6,FALSE)))</f>
        <v>0</v>
      </c>
      <c r="N48" s="21" cm="1">
        <f t="array" aca="1" ref="N48" ca="1">IF(ISNA(VLOOKUP($D48,Grouped_Sources!$C:$C,1,FALSE)),"", INDIRECT(VLOOKUP($D48,Grouped_Sources!$C:$I,7,FALSE)))</f>
        <v>0</v>
      </c>
    </row>
    <row r="49" spans="1:14" hidden="1" x14ac:dyDescent="0.25">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IF(OR(G49="alpha",G49="beta",G49="sd",G49="mean"),"--",VLOOKUP(C49,Default!$B$5:$H$114,7,FALSE))</f>
        <v>--</v>
      </c>
      <c r="J49" s="4" t="str">
        <f ca="1">VLOOKUP(F49,Lookup!$C$5:$D$110,2, FALSE)</f>
        <v>Travel values</v>
      </c>
      <c r="K49" s="4" t="str">
        <f ca="1">VLOOKUP(C49,Default!$B$4:$E$114,4, FALSE)</f>
        <v>proportion of travel survey trips that should be added as motorcycle trips</v>
      </c>
      <c r="L49" s="21" t="str" cm="1">
        <f t="array" aca="1" ref="L49" ca="1">IF(ISNA(VLOOKUP($D49,Grouped_Sources!$C:$C,1,FALSE)),"", INDIRECT(VLOOKUP($D49,Grouped_Sources!$C:$I,5,FALSE)))</f>
        <v xml:space="preserve"> on OneDrive Ali Abbas - ITHIM Global\Methods and Processes\Input Parameters\NewMotorcycleTrips</v>
      </c>
      <c r="M49" s="21" cm="1">
        <f t="array" aca="1" ref="M49" ca="1">IF(ISNA(VLOOKUP($D49,Grouped_Sources!$C:$C,1,FALSE)),"", INDIRECT(VLOOKUP($D49,Grouped_Sources!$C:$I,6,FALSE)))</f>
        <v>0</v>
      </c>
      <c r="N49" s="21" cm="1">
        <f t="array" aca="1" ref="N49" ca="1">IF(ISNA(VLOOKUP($D49,Grouped_Sources!$C:$C,1,FALSE)),"", INDIRECT(VLOOKUP($D49,Grouped_Sources!$C:$I,7,FALSE)))</f>
        <v>0</v>
      </c>
    </row>
    <row r="50" spans="1:14" hidden="1" x14ac:dyDescent="0.25">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IF(OR(G50="alpha",G50="beta",G50="sd",G50="mean"),"--",VLOOKUP(C50,Default!$B$5:$H$114,7,FALSE))</f>
        <v>T</v>
      </c>
      <c r="J50" s="4" t="str">
        <f ca="1">VLOOKUP(F50,Lookup!$C$5:$D$110,2, FALSE)</f>
        <v>Travel values</v>
      </c>
      <c r="K50" s="4" t="str">
        <f ca="1">VLOOKUP(C50,Default!$B$4:$E$114,4, FALSE)</f>
        <v>whether to add motorcylce ghost trips</v>
      </c>
      <c r="L50" s="37" t="s">
        <v>289</v>
      </c>
      <c r="M50" s="21"/>
      <c r="N50" s="21"/>
    </row>
    <row r="51" spans="1:14" hidden="1" x14ac:dyDescent="0.25">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IF(OR(G51="alpha",G51="beta",G51="sd",G51="mean"),"--",VLOOKUP(C51,Default!$B$5:$H$114,7,FALSE))</f>
        <v>0.441176470588235</v>
      </c>
      <c r="J51" s="4" t="str">
        <f ca="1">VLOOKUP(F51,Lookup!$C$5:$D$110,2, FALSE)</f>
        <v>Travel values</v>
      </c>
      <c r="K51" s="4" t="str">
        <f ca="1">VLOOKUP(C51,Default!$B$4:$E$114,4, FALSE)</f>
        <v xml:space="preserve">ratio of missing motorbike trips, e.g. if ratio = 0.6 and total trip distance in survey is 400, then want to add 600 km of motorbike trips. </v>
      </c>
      <c r="L51" s="37" t="s">
        <v>289</v>
      </c>
      <c r="M51" s="21"/>
      <c r="N51" s="21"/>
    </row>
    <row r="52" spans="1:14" hidden="1" x14ac:dyDescent="0.25">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IF(OR(G52="alpha",G52="beta",G52="sd",G52="mean"),"--",VLOOKUP(C52,Default!$B$5:$H$114,7,FALSE))</f>
        <v>--</v>
      </c>
      <c r="J52" s="4" t="str">
        <f ca="1">VLOOKUP(F52,Lookup!$C$5:$D$110,2, FALSE)</f>
        <v>Travel values</v>
      </c>
      <c r="K52" s="4" t="str">
        <f ca="1">VLOOKUP(C52,Default!$B$4:$E$114,4,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INDIRECT(VLOOKUP($D52,Grouped_Sources!$C:$I,5,FALSE)))</f>
        <v xml:space="preserve"> on OneDrive Ali Abbas - ITHIM Global\Methods and Processes\Input Parameters\MotorcycleFleetRatio</v>
      </c>
      <c r="M52" s="21" cm="1">
        <f t="array" aca="1" ref="M52" ca="1">IF(ISNA(VLOOKUP($D52,Grouped_Sources!$C:$C,1,FALSE)),"", INDIRECT(VLOOKUP($D52,Grouped_Sources!$C:$I,6,FALSE)))</f>
        <v>0</v>
      </c>
      <c r="N52" s="21" cm="1">
        <f t="array" aca="1" ref="N52" ca="1">IF(ISNA(VLOOKUP($D52,Grouped_Sources!$C:$C,1,FALSE)),"", INDIRECT(VLOOKUP($D52,Grouped_Sources!$C:$I,7,FALSE)))</f>
        <v>0</v>
      </c>
    </row>
    <row r="53" spans="1:14" hidden="1" x14ac:dyDescent="0.25">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IF(OR(G53="alpha",G53="beta",G53="sd",G53="mean"),"--",VLOOKUP(C53,Default!$B$5:$H$114,7,FALSE))</f>
        <v>--</v>
      </c>
      <c r="J53" s="4" t="str">
        <f ca="1">VLOOKUP(F53,Lookup!$C$5:$D$110,2, FALSE)</f>
        <v>Travel values</v>
      </c>
      <c r="K53" s="4" t="str">
        <f ca="1">VLOOKUP(C53,Default!$B$4:$E$114,4,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INDIRECT(VLOOKUP($D53,Grouped_Sources!$C:$I,5,FALSE)))</f>
        <v xml:space="preserve"> on OneDrive Ali Abbas - ITHIM Global\Methods and Processes\Input Parameters\MotorcycleFleetRatio</v>
      </c>
      <c r="M53" s="21" cm="1">
        <f t="array" aca="1" ref="M53" ca="1">IF(ISNA(VLOOKUP($D53,Grouped_Sources!$C:$C,1,FALSE)),"", INDIRECT(VLOOKUP($D53,Grouped_Sources!$C:$I,6,FALSE)))</f>
        <v>0</v>
      </c>
      <c r="N53" s="21" cm="1">
        <f t="array" aca="1" ref="N53" ca="1">IF(ISNA(VLOOKUP($D53,Grouped_Sources!$C:$C,1,FALSE)),"", INDIRECT(VLOOKUP($D53,Grouped_Sources!$C:$I,7,FALSE)))</f>
        <v>0</v>
      </c>
    </row>
    <row r="54" spans="1:14" hidden="1" x14ac:dyDescent="0.25">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IF(OR(G54="alpha",G54="beta",G54="sd",G54="mean"),"--",VLOOKUP(C54,Default!$B$5:$H$114,7,FALSE))</f>
        <v>1</v>
      </c>
      <c r="J54" s="4" t="str">
        <f ca="1">VLOOKUP(F54,Lookup!$C$5:$D$110,2, FALSE)</f>
        <v>PA values</v>
      </c>
      <c r="K54" s="4" t="str">
        <f ca="1">VLOOKUP(C54,Default!$B$4:$E$114,4, FALSE)</f>
        <v>how confident we are in the PA survey (in terms of number of people who report zero PA)</v>
      </c>
      <c r="L54" s="29" t="str" cm="1">
        <f t="array" aca="1" ref="L54" ca="1">IF(ISNA(VLOOKUP(D54,Grouped_Sources!$C:$C,1,FALSE)),"", INDIRECT(VLOOKUP(D54,Grouped_Sources!$C:$G,4,FALSE)))</f>
        <v/>
      </c>
      <c r="M54" s="21"/>
      <c r="N54" s="21"/>
    </row>
    <row r="55" spans="1:14" hidden="1" x14ac:dyDescent="0.25">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IF(OR(G55="alpha",G55="beta",G55="sd",G55="mean"),"--",VLOOKUP(C55,Default!$B$5:$H$114,7,FALSE))</f>
        <v>T</v>
      </c>
      <c r="J55" s="4" t="str">
        <f ca="1">VLOOKUP(F55,Lookup!$C$5:$D$110,2, FALSE)</f>
        <v>Travel values</v>
      </c>
      <c r="K55" s="4" t="str">
        <f ca="1">VLOOKUP(C55,Default!$B$4:$E$114,4, FALSE)</f>
        <v>whether to add walk component to trips with main mode bus</v>
      </c>
      <c r="L55" s="51" t="s">
        <v>290</v>
      </c>
      <c r="M55" s="21"/>
      <c r="N55" s="21"/>
    </row>
    <row r="56" spans="1:14" hidden="1" x14ac:dyDescent="0.25">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IF(OR(G56="alpha",G56="beta",G56="sd",G56="mean"),"--",VLOOKUP(C56,Default!$B$5:$H$114,7,FALSE))</f>
        <v>3.8910505836575897E-2</v>
      </c>
      <c r="J56" s="4" t="str">
        <f ca="1">VLOOKUP(F56,Lookup!$C$5:$D$110,2, FALSE)</f>
        <v>Travel values</v>
      </c>
      <c r="K56" s="4" t="str">
        <f ca="1">VLOOKUP(C56,Default!$B$4:$E$114,4, FALSE)</f>
        <v>number of buses per passenger</v>
      </c>
      <c r="L56" s="37" t="s">
        <v>291</v>
      </c>
      <c r="M56" s="21"/>
      <c r="N56" s="21"/>
    </row>
    <row r="57" spans="1:14" hidden="1" x14ac:dyDescent="0.25">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IF(OR(G57="alpha",G57="beta",G57="sd",G57="mean"),"--",VLOOKUP(C57,Default!$B$5:$H$114,7,FALSE))</f>
        <v>--</v>
      </c>
      <c r="J57" s="4" t="str">
        <f ca="1">VLOOKUP(F57,Lookup!$C$5:$D$110,2, FALSE)</f>
        <v>Travel values</v>
      </c>
      <c r="K57" s="4" t="str">
        <f ca="1">VLOOKUP(C57,Default!$B$4:$E$114,4, FALSE)</f>
        <v>number of buses per passenger</v>
      </c>
      <c r="L57" s="21" t="str" cm="1">
        <f t="array" aca="1" ref="L57" ca="1">IF(ISNA(VLOOKUP($D57,Grouped_Sources!$C:$C,1,FALSE)),"", INDIRECT(VLOOKUP($D57,Grouped_Sources!$C:$I,5,FALSE)))</f>
        <v>BusPassengerRatios_WriteUp_v.xx.docx on  on OneDrive Ali Abbas - ITHIM Global\Methods and Processes\Input Parameters\BusPassengerRatio</v>
      </c>
      <c r="M57" s="21" cm="1">
        <f t="array" aca="1" ref="M57" ca="1">IF(ISNA(VLOOKUP($D57,Grouped_Sources!$C:$C,1,FALSE)),"", INDIRECT(VLOOKUP($D57,Grouped_Sources!$C:$I,6,FALSE)))</f>
        <v>0</v>
      </c>
      <c r="N57" s="21" cm="1">
        <f t="array" aca="1" ref="N57" ca="1">IF(ISNA(VLOOKUP($D57,Grouped_Sources!$C:$C,1,FALSE)),"", INDIRECT(VLOOKUP($D57,Grouped_Sources!$C:$I,7,FALSE)))</f>
        <v>0</v>
      </c>
    </row>
    <row r="58" spans="1:14" hidden="1" x14ac:dyDescent="0.25">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IF(OR(G58="alpha",G58="beta",G58="sd",G58="mean"),"--",VLOOKUP(C58,Default!$B$5:$H$114,7,FALSE))</f>
        <v>--</v>
      </c>
      <c r="J58" s="4" t="str">
        <f ca="1">VLOOKUP(F58,Lookup!$C$5:$D$110,2, FALSE)</f>
        <v>Travel values</v>
      </c>
      <c r="K58" s="4" t="str">
        <f ca="1">VLOOKUP(C58,Default!$B$4:$E$114,4, FALSE)</f>
        <v>number of buses per passenger</v>
      </c>
      <c r="L58" s="21" t="str" cm="1">
        <f t="array" aca="1" ref="L58" ca="1">IF(ISNA(VLOOKUP($D58,Grouped_Sources!$C:$C,1,FALSE)),"", INDIRECT(VLOOKUP($D58,Grouped_Sources!$C:$I,5,FALSE)))</f>
        <v>BusPassengerRatios_WriteUp_v.xx.docx on  on OneDrive Ali Abbas - ITHIM Global\Methods and Processes\Input Parameters\BusPassengerRatio</v>
      </c>
      <c r="M58" s="21" cm="1">
        <f t="array" aca="1" ref="M58" ca="1">IF(ISNA(VLOOKUP($D58,Grouped_Sources!$C:$C,1,FALSE)),"", INDIRECT(VLOOKUP($D58,Grouped_Sources!$C:$I,6,FALSE)))</f>
        <v>0</v>
      </c>
      <c r="N58" s="21" cm="1">
        <f t="array" aca="1" ref="N58" ca="1">IF(ISNA(VLOOKUP($D58,Grouped_Sources!$C:$C,1,FALSE)),"", INDIRECT(VLOOKUP($D58,Grouped_Sources!$C:$I,7,FALSE)))</f>
        <v>0</v>
      </c>
    </row>
    <row r="59" spans="1:14" hidden="1" x14ac:dyDescent="0.25">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IF(OR(G59="alpha",G59="beta",G59="sd",G59="mean"),"--",VLOOKUP(C59,Default!$B$5:$H$114,7,FALSE))</f>
        <v>0.3</v>
      </c>
      <c r="J59" s="4" t="str">
        <f ca="1">VLOOKUP(F59,Lookup!$C$5:$D$110,2, FALSE)</f>
        <v>Travel values</v>
      </c>
      <c r="K59" s="4" t="str">
        <f ca="1">VLOOKUP(C59,Default!$B$4:$E$114,4, FALSE)</f>
        <v>ratio of truck kilometers to car km travelled, used to add ghost trips that are not changed between the different scenarios</v>
      </c>
      <c r="L59" s="37" t="s">
        <v>292</v>
      </c>
      <c r="M59" s="21"/>
      <c r="N59" s="21"/>
    </row>
    <row r="60" spans="1:14" hidden="1" x14ac:dyDescent="0.25">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IF(OR(G60="alpha",G60="beta",G60="sd",G60="mean"),"--",VLOOKUP(C60,Default!$B$5:$H$114,7,FALSE))</f>
        <v>--</v>
      </c>
      <c r="J60" s="4" t="str">
        <f ca="1">VLOOKUP(F60,Lookup!$C$5:$D$110,2, FALSE)</f>
        <v>Travel values</v>
      </c>
      <c r="K60" s="4" t="str">
        <f ca="1">VLOOKUP(C60,Default!$B$4:$E$114,4, FALSE)</f>
        <v>ratio of truck kilometers to car km travelled, used to add ghost trips that are not changed between the different scenarios</v>
      </c>
      <c r="L60" s="21" t="str" cm="1">
        <f t="array" aca="1" ref="L60" ca="1">IF(ISNA(VLOOKUP($D60,Grouped_Sources!$C:$C,1,FALSE)),"", INDIRECT(VLOOKUP($D60,Grouped_Sources!$C:$I,5,FALSE)))</f>
        <v>TruckCarRatio_WriteUp_v.xx.docx on  on OneDrive Ali Abbas - ITHIM Global\Methods and Processes\Input Parameters\TruckCarRatio</v>
      </c>
      <c r="M60" s="21" cm="1">
        <f t="array" aca="1" ref="M60" ca="1">IF(ISNA(VLOOKUP($D60,Grouped_Sources!$C:$C,1,FALSE)),"", INDIRECT(VLOOKUP($D60,Grouped_Sources!$C:$I,6,FALSE)))</f>
        <v>0</v>
      </c>
      <c r="N60" s="21" cm="1">
        <f t="array" aca="1" ref="N60" ca="1">IF(ISNA(VLOOKUP($D60,Grouped_Sources!$C:$C,1,FALSE)),"", INDIRECT(VLOOKUP($D60,Grouped_Sources!$C:$I,7,FALSE)))</f>
        <v>0</v>
      </c>
    </row>
    <row r="61" spans="1:14" hidden="1" x14ac:dyDescent="0.25">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IF(OR(G61="alpha",G61="beta",G61="sd",G61="mean"),"--",VLOOKUP(C61,Default!$B$5:$H$114,7,FALSE))</f>
        <v>--</v>
      </c>
      <c r="J61" s="4" t="str">
        <f ca="1">VLOOKUP(F61,Lookup!$C$5:$D$110,2, FALSE)</f>
        <v>Travel values</v>
      </c>
      <c r="K61" s="4" t="str">
        <f ca="1">VLOOKUP(C61,Default!$B$4:$E$114,4, FALSE)</f>
        <v>ratio of truck kilometers to car km travelled, used to add ghost trips that are not changed between the different scenarios</v>
      </c>
      <c r="L61" s="21" t="str" cm="1">
        <f t="array" aca="1" ref="L61" ca="1">IF(ISNA(VLOOKUP($D61,Grouped_Sources!$C:$C,1,FALSE)),"", INDIRECT(VLOOKUP($D61,Grouped_Sources!$C:$I,5,FALSE)))</f>
        <v>TruckCarRatio_WriteUp_v.xx.docx on  on OneDrive Ali Abbas - ITHIM Global\Methods and Processes\Input Parameters\TruckCarRatio</v>
      </c>
      <c r="M61" s="21" cm="1">
        <f t="array" aca="1" ref="M61" ca="1">IF(ISNA(VLOOKUP($D61,Grouped_Sources!$C:$C,1,FALSE)),"", INDIRECT(VLOOKUP($D61,Grouped_Sources!$C:$I,6,FALSE)))</f>
        <v>0</v>
      </c>
      <c r="N61" s="21" cm="1">
        <f t="array" aca="1" ref="N61" ca="1">IF(ISNA(VLOOKUP($D61,Grouped_Sources!$C:$C,1,FALSE)),"", INDIRECT(VLOOKUP($D61,Grouped_Sources!$C:$I,7,FALSE)))</f>
        <v>0</v>
      </c>
    </row>
    <row r="62" spans="1:14" hidden="1" x14ac:dyDescent="0.25">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IF(OR(G62="alpha",G62="beta",G62="sd",G62="mean"),"--",VLOOKUP(C62,Default!$B$5:$H$114,7,FALSE))</f>
        <v>1</v>
      </c>
      <c r="J62" s="4" t="str">
        <f ca="1">VLOOKUP(F62,Lookup!$C$5:$D$110,2, FALSE)</f>
        <v>Pollution values</v>
      </c>
      <c r="K62" s="4" t="str">
        <f ca="1">VLOOKUP(C62,Default!$B$4:$E$114,4,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hidden="1" x14ac:dyDescent="0.25">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IF(OR(G63="alpha",G63="beta",G63="sd",G63="mean"),"--",VLOOKUP(C63,Default!$B$5:$H$114,7,FALSE))</f>
        <v>1</v>
      </c>
      <c r="J63" s="4" t="str">
        <f ca="1">VLOOKUP(F63,Lookup!$C$5:$D$110,2, FALSE)</f>
        <v>Travel values</v>
      </c>
      <c r="K63" s="4" t="str">
        <f ca="1">VLOOKUP(C63,Default!$B$4:$E$114,4, FALSE)</f>
        <v>scalar for car/taxi distance, i.e. all car and taxi trips get scaled by this scalar</v>
      </c>
      <c r="L63" s="37" t="s">
        <v>293</v>
      </c>
      <c r="M63" s="21"/>
      <c r="N63" s="21"/>
    </row>
    <row r="64" spans="1:14" hidden="1" x14ac:dyDescent="0.25">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IF(OR(G64="alpha",G64="beta",G64="sd",G64="mean"),"--",VLOOKUP(C64,Default!$B$5:$H$114,7,FALSE))</f>
        <v>--</v>
      </c>
      <c r="J64" s="4" t="str">
        <f ca="1">VLOOKUP(F64,Lookup!$C$5:$D$110,2, FALSE)</f>
        <v>Travel values</v>
      </c>
      <c r="K64" s="4" t="str">
        <f ca="1">VLOOKUP(C64,Default!$B$4:$E$114,4, FALSE)</f>
        <v>scalar for car/taxi distance, i.e. all car and taxi trips get scaled by this scalar</v>
      </c>
      <c r="L64" s="21" t="str" cm="1">
        <f t="array" aca="1" ref="L64" ca="1">IF(ISNA(VLOOKUP($D64,Grouped_Sources!$C:$C,1,FALSE)),"", INDIRECT(VLOOKUP($D64,Grouped_Sources!$C:$I,5,FALSE)))</f>
        <v xml:space="preserve"> on OneDrive Ali Abbas - ITHIM Global\Methods and Processes\Input Parameters\DistanceScalars</v>
      </c>
      <c r="M64" s="21" cm="1">
        <f t="array" aca="1" ref="M64" ca="1">IF(ISNA(VLOOKUP($D64,Grouped_Sources!$C:$C,1,FALSE)),"", INDIRECT(VLOOKUP($D64,Grouped_Sources!$C:$I,6,FALSE)))</f>
        <v>0</v>
      </c>
      <c r="N64" s="21" cm="1">
        <f t="array" aca="1" ref="N64" ca="1">IF(ISNA(VLOOKUP($D64,Grouped_Sources!$C:$C,1,FALSE)),"", INDIRECT(VLOOKUP($D64,Grouped_Sources!$C:$I,7,FALSE)))</f>
        <v>0</v>
      </c>
    </row>
    <row r="65" spans="1:14" hidden="1" x14ac:dyDescent="0.25">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IF(OR(G65="alpha",G65="beta",G65="sd",G65="mean"),"--",VLOOKUP(C65,Default!$B$5:$H$114,7,FALSE))</f>
        <v>--</v>
      </c>
      <c r="J65" s="4" t="str">
        <f ca="1">VLOOKUP(F65,Lookup!$C$5:$D$110,2, FALSE)</f>
        <v>Travel values</v>
      </c>
      <c r="K65" s="4" t="str">
        <f ca="1">VLOOKUP(C65,Default!$B$4:$E$114,4, FALSE)</f>
        <v>scalar for car/taxi distance, i.e. all car and taxi trips get scaled by this scalar</v>
      </c>
      <c r="L65" s="21" t="str" cm="1">
        <f t="array" aca="1" ref="L65" ca="1">IF(ISNA(VLOOKUP($D65,Grouped_Sources!$C:$C,1,FALSE)),"", INDIRECT(VLOOKUP($D65,Grouped_Sources!$C:$I,5,FALSE)))</f>
        <v xml:space="preserve"> on OneDrive Ali Abbas - ITHIM Global\Methods and Processes\Input Parameters\DistanceScalars</v>
      </c>
      <c r="M65" s="21" cm="1">
        <f t="array" aca="1" ref="M65" ca="1">IF(ISNA(VLOOKUP($D65,Grouped_Sources!$C:$C,1,FALSE)),"", INDIRECT(VLOOKUP($D65,Grouped_Sources!$C:$I,6,FALSE)))</f>
        <v>0</v>
      </c>
      <c r="N65" s="21" cm="1">
        <f t="array" aca="1" ref="N65" ca="1">IF(ISNA(VLOOKUP($D65,Grouped_Sources!$C:$C,1,FALSE)),"", INDIRECT(VLOOKUP($D65,Grouped_Sources!$C:$I,7,FALSE)))</f>
        <v>0</v>
      </c>
    </row>
    <row r="66" spans="1:14" hidden="1" x14ac:dyDescent="0.25">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IF(OR(G66="alpha",G66="beta",G66="sd",G66="mean"),"--",VLOOKUP(C66,Default!$B$5:$H$114,7,FALSE))</f>
        <v>1</v>
      </c>
      <c r="J66" s="4" t="str">
        <f ca="1">VLOOKUP(F66,Lookup!$C$5:$D$110,2, FALSE)</f>
        <v>Travel values</v>
      </c>
      <c r="K66" s="4" t="str">
        <f ca="1">VLOOKUP(C66,Default!$B$4:$E$114,4, FALSE)</f>
        <v>scalar for motorcycle distance, i.e. all motorbike trips are scaled by this scalar</v>
      </c>
      <c r="L66" s="37" t="s">
        <v>293</v>
      </c>
      <c r="M66" s="21"/>
      <c r="N66" s="21"/>
    </row>
    <row r="67" spans="1:14" hidden="1" x14ac:dyDescent="0.25">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IF(OR(G67="alpha",G67="beta",G67="sd",G67="mean"),"--",VLOOKUP(C67,Default!$B$5:$H$114,7,FALSE))</f>
        <v>--</v>
      </c>
      <c r="J67" s="4" t="str">
        <f ca="1">VLOOKUP(F67,Lookup!$C$5:$D$110,2, FALSE)</f>
        <v>Travel values</v>
      </c>
      <c r="K67" s="4" t="str">
        <f ca="1">VLOOKUP(C67,Default!$B$4:$E$114,4, FALSE)</f>
        <v>scalar for motorcycle distance, i.e. all motorbike trips are scaled by this scalar</v>
      </c>
      <c r="L67" s="21" t="str" cm="1">
        <f t="array" aca="1" ref="L67" ca="1">IF(ISNA(VLOOKUP($D67,Grouped_Sources!$C:$C,1,FALSE)),"", INDIRECT(VLOOKUP($D67,Grouped_Sources!$C:$I,5,FALSE)))</f>
        <v xml:space="preserve"> on OneDrive Ali Abbas - ITHIM Global\Methods and Processes\Input Parameters\DistanceScalars</v>
      </c>
      <c r="M67" s="21" cm="1">
        <f t="array" aca="1" ref="M67" ca="1">IF(ISNA(VLOOKUP($D67,Grouped_Sources!$C:$C,1,FALSE)),"", INDIRECT(VLOOKUP($D67,Grouped_Sources!$C:$I,6,FALSE)))</f>
        <v>0</v>
      </c>
      <c r="N67" s="21" cm="1">
        <f t="array" aca="1" ref="N67" ca="1">IF(ISNA(VLOOKUP($D67,Grouped_Sources!$C:$C,1,FALSE)),"", INDIRECT(VLOOKUP($D67,Grouped_Sources!$C:$I,7,FALSE)))</f>
        <v>0</v>
      </c>
    </row>
    <row r="68" spans="1:14" hidden="1" x14ac:dyDescent="0.25">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IF(OR(G68="alpha",G68="beta",G68="sd",G68="mean"),"--",VLOOKUP(C68,Default!$B$5:$H$114,7,FALSE))</f>
        <v>--</v>
      </c>
      <c r="J68" s="4" t="str">
        <f ca="1">VLOOKUP(F68,Lookup!$C$5:$D$110,2, FALSE)</f>
        <v>Travel values</v>
      </c>
      <c r="K68" s="4" t="str">
        <f ca="1">VLOOKUP(C68,Default!$B$4:$E$114,4, FALSE)</f>
        <v>scalar for motorcycle distance, i.e. all motorbike trips are scaled by this scalar</v>
      </c>
      <c r="L68" s="21" t="str" cm="1">
        <f t="array" aca="1" ref="L68" ca="1">IF(ISNA(VLOOKUP($D68,Grouped_Sources!$C:$C,1,FALSE)),"", INDIRECT(VLOOKUP($D68,Grouped_Sources!$C:$I,5,FALSE)))</f>
        <v xml:space="preserve"> on OneDrive Ali Abbas - ITHIM Global\Methods and Processes\Input Parameters\DistanceScalars</v>
      </c>
      <c r="M68" s="21" cm="1">
        <f t="array" aca="1" ref="M68" ca="1">IF(ISNA(VLOOKUP($D68,Grouped_Sources!$C:$C,1,FALSE)),"", INDIRECT(VLOOKUP($D68,Grouped_Sources!$C:$I,6,FALSE)))</f>
        <v>0</v>
      </c>
      <c r="N68" s="21" cm="1">
        <f t="array" aca="1" ref="N68" ca="1">IF(ISNA(VLOOKUP($D68,Grouped_Sources!$C:$C,1,FALSE)),"", INDIRECT(VLOOKUP($D68,Grouped_Sources!$C:$I,7,FALSE)))</f>
        <v>0</v>
      </c>
    </row>
    <row r="69" spans="1:14" hidden="1" x14ac:dyDescent="0.25">
      <c r="A69" s="5">
        <v>3</v>
      </c>
      <c r="B69" s="5">
        <v>67</v>
      </c>
      <c r="C69" s="5" t="str">
        <f t="shared" ref="C69:C134"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IF(OR(G69="alpha",G69="beta",G69="sd",G69="mean"),"--",VLOOKUP(C69,Default!$B$5:$H$114,7,FALSE))</f>
        <v>1</v>
      </c>
      <c r="J69" s="4" t="str">
        <f ca="1">VLOOKUP(F69,Lookup!$C$5:$D$110,2, FALSE)</f>
        <v>Travel values</v>
      </c>
      <c r="K69" s="4" t="str">
        <f ca="1">VLOOKUP(C69,Default!$B$4:$E$114,4, FALSE)</f>
        <v>scalar for PT distance, i.e. all public transport journey (incl bus driver if added) are scaled by this scalar</v>
      </c>
      <c r="L69" s="37" t="s">
        <v>293</v>
      </c>
      <c r="M69" s="21"/>
      <c r="N69" s="21"/>
    </row>
    <row r="70" spans="1:14" hidden="1" x14ac:dyDescent="0.25">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IF(OR(G70="alpha",G70="beta",G70="sd",G70="mean"),"--",VLOOKUP(C70,Default!$B$5:$H$114,7,FALSE))</f>
        <v>--</v>
      </c>
      <c r="J70" s="4" t="str">
        <f ca="1">VLOOKUP(F70,Lookup!$C$5:$D$110,2, FALSE)</f>
        <v>Travel values</v>
      </c>
      <c r="K70" s="4" t="str">
        <f ca="1">VLOOKUP(C70,Default!$B$4:$E$114,4, FALSE)</f>
        <v>scalar for PT distance, i.e. all public transport journey (incl bus driver if added) are scaled by this scalar</v>
      </c>
      <c r="L70" s="21" t="str" cm="1">
        <f t="array" aca="1" ref="L70" ca="1">IF(ISNA(VLOOKUP($D70,Grouped_Sources!$C:$C,1,FALSE)),"", INDIRECT(VLOOKUP($D70,Grouped_Sources!$C:$I,5,FALSE)))</f>
        <v xml:space="preserve"> on OneDrive Ali Abbas - ITHIM Global\Methods and Processes\Input Parameters\DistanceScalars</v>
      </c>
      <c r="M70" s="21" cm="1">
        <f t="array" aca="1" ref="M70" ca="1">IF(ISNA(VLOOKUP($D70,Grouped_Sources!$C:$C,1,FALSE)),"", INDIRECT(VLOOKUP($D70,Grouped_Sources!$C:$I,6,FALSE)))</f>
        <v>0</v>
      </c>
      <c r="N70" s="21" cm="1">
        <f t="array" aca="1" ref="N70" ca="1">IF(ISNA(VLOOKUP($D70,Grouped_Sources!$C:$C,1,FALSE)),"", INDIRECT(VLOOKUP($D70,Grouped_Sources!$C:$I,7,FALSE)))</f>
        <v>0</v>
      </c>
    </row>
    <row r="71" spans="1:14" hidden="1" x14ac:dyDescent="0.25">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IF(OR(G71="alpha",G71="beta",G71="sd",G71="mean"),"--",VLOOKUP(C71,Default!$B$5:$H$114,7,FALSE))</f>
        <v>--</v>
      </c>
      <c r="J71" s="4" t="str">
        <f ca="1">VLOOKUP(F71,Lookup!$C$5:$D$110,2, FALSE)</f>
        <v>Travel values</v>
      </c>
      <c r="K71" s="4" t="str">
        <f ca="1">VLOOKUP(C71,Default!$B$4:$E$114,4, FALSE)</f>
        <v>scalar for PT distance, i.e. all public transport journey (incl bus driver if added) are scaled by this scalar</v>
      </c>
      <c r="L71" s="21" t="str" cm="1">
        <f t="array" aca="1" ref="L71" ca="1">IF(ISNA(VLOOKUP($D71,Grouped_Sources!$C:$C,1,FALSE)),"", INDIRECT(VLOOKUP($D71,Grouped_Sources!$C:$I,5,FALSE)))</f>
        <v xml:space="preserve"> on OneDrive Ali Abbas - ITHIM Global\Methods and Processes\Input Parameters\DistanceScalars</v>
      </c>
      <c r="M71" s="21" cm="1">
        <f t="array" aca="1" ref="M71" ca="1">IF(ISNA(VLOOKUP($D71,Grouped_Sources!$C:$C,1,FALSE)),"", INDIRECT(VLOOKUP($D71,Grouped_Sources!$C:$I,6,FALSE)))</f>
        <v>0</v>
      </c>
      <c r="N71" s="21" cm="1">
        <f t="array" aca="1" ref="N71" ca="1">IF(ISNA(VLOOKUP($D71,Grouped_Sources!$C:$C,1,FALSE)),"", INDIRECT(VLOOKUP($D71,Grouped_Sources!$C:$I,7,FALSE)))</f>
        <v>0</v>
      </c>
    </row>
    <row r="72" spans="1:14" hidden="1" x14ac:dyDescent="0.25">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IF(OR(G72="alpha",G72="beta",G72="sd",G72="mean"),"--",VLOOKUP(C72,Default!$B$5:$H$114,7,FALSE))</f>
        <v>1</v>
      </c>
      <c r="J72" s="4" t="str">
        <f ca="1">VLOOKUP(F72,Lookup!$C$5:$D$110,2, FALSE)</f>
        <v>Travel values</v>
      </c>
      <c r="K72" s="4" t="str">
        <f ca="1">VLOOKUP(C72,Default!$B$4:$E$114,4, FALSE)</f>
        <v>scalar for walking distance, i.e. all walking trips are scaled by this scalar</v>
      </c>
      <c r="L72" s="37" t="s">
        <v>293</v>
      </c>
      <c r="M72" s="21"/>
      <c r="N72" s="21"/>
    </row>
    <row r="73" spans="1:14" hidden="1" x14ac:dyDescent="0.25">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IF(OR(G73="alpha",G73="beta",G73="sd",G73="mean"),"--",VLOOKUP(C73,Default!$B$5:$H$114,7,FALSE))</f>
        <v>--</v>
      </c>
      <c r="J73" s="4" t="str">
        <f ca="1">VLOOKUP(F73,Lookup!$C$5:$D$110,2, FALSE)</f>
        <v>Travel values</v>
      </c>
      <c r="K73" s="4" t="str">
        <f ca="1">VLOOKUP(C73,Default!$B$4:$E$114,4, FALSE)</f>
        <v>scalar for walking distance, i.e. all walking trips are scaled by this scalar</v>
      </c>
      <c r="L73" s="21" t="str" cm="1">
        <f t="array" aca="1" ref="L73" ca="1">IF(ISNA(VLOOKUP($D73,Grouped_Sources!$C:$C,1,FALSE)),"", INDIRECT(VLOOKUP($D73,Grouped_Sources!$C:$I,5,FALSE)))</f>
        <v xml:space="preserve"> on OneDrive Ali Abbas - ITHIM Global\Methods and Processes\Input Parameters\DistanceScalars</v>
      </c>
      <c r="M73" s="21" cm="1">
        <f t="array" aca="1" ref="M73" ca="1">IF(ISNA(VLOOKUP($D73,Grouped_Sources!$C:$C,1,FALSE)),"", INDIRECT(VLOOKUP($D73,Grouped_Sources!$C:$I,6,FALSE)))</f>
        <v>0</v>
      </c>
      <c r="N73" s="21" cm="1">
        <f t="array" aca="1" ref="N73" ca="1">IF(ISNA(VLOOKUP($D73,Grouped_Sources!$C:$C,1,FALSE)),"", INDIRECT(VLOOKUP($D73,Grouped_Sources!$C:$I,7,FALSE)))</f>
        <v>0</v>
      </c>
    </row>
    <row r="74" spans="1:14" hidden="1" x14ac:dyDescent="0.25">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IF(OR(G74="alpha",G74="beta",G74="sd",G74="mean"),"--",VLOOKUP(C74,Default!$B$5:$H$114,7,FALSE))</f>
        <v>--</v>
      </c>
      <c r="J74" s="4" t="str">
        <f ca="1">VLOOKUP(F74,Lookup!$C$5:$D$110,2, FALSE)</f>
        <v>Travel values</v>
      </c>
      <c r="K74" s="4" t="str">
        <f ca="1">VLOOKUP(C74,Default!$B$4:$E$114,4, FALSE)</f>
        <v>scalar for walking distance, i.e. all walking trips are scaled by this scalar</v>
      </c>
      <c r="L74" s="21" t="str" cm="1">
        <f t="array" aca="1" ref="L74" ca="1">IF(ISNA(VLOOKUP($D74,Grouped_Sources!$C:$C,1,FALSE)),"", INDIRECT(VLOOKUP($D74,Grouped_Sources!$C:$I,5,FALSE)))</f>
        <v xml:space="preserve"> on OneDrive Ali Abbas - ITHIM Global\Methods and Processes\Input Parameters\DistanceScalars</v>
      </c>
      <c r="M74" s="21" cm="1">
        <f t="array" aca="1" ref="M74" ca="1">IF(ISNA(VLOOKUP($D74,Grouped_Sources!$C:$C,1,FALSE)),"", INDIRECT(VLOOKUP($D74,Grouped_Sources!$C:$I,6,FALSE)))</f>
        <v>0</v>
      </c>
      <c r="N74" s="21" cm="1">
        <f t="array" aca="1" ref="N74" ca="1">IF(ISNA(VLOOKUP($D74,Grouped_Sources!$C:$C,1,FALSE)),"", INDIRECT(VLOOKUP($D74,Grouped_Sources!$C:$I,7,FALSE)))</f>
        <v>0</v>
      </c>
    </row>
    <row r="75" spans="1:14" hidden="1" x14ac:dyDescent="0.25">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IF(OR(G75="alpha",G75="beta",G75="sd",G75="mean"),"--",VLOOKUP(C75,Default!$B$5:$H$114,7,FALSE))</f>
        <v>1</v>
      </c>
      <c r="J75" s="4" t="str">
        <f ca="1">VLOOKUP(F75,Lookup!$C$5:$D$110,2, FALSE)</f>
        <v>Travel values</v>
      </c>
      <c r="K75" s="4" t="str">
        <f ca="1">VLOOKUP(C75,Default!$B$4:$E$114,4, FALSE)</f>
        <v>scalar for cycling distance, i.e. all cycling trips are scaled by this scalar</v>
      </c>
      <c r="L75" s="37" t="s">
        <v>293</v>
      </c>
      <c r="M75" s="21"/>
      <c r="N75" s="21"/>
    </row>
    <row r="76" spans="1:14" hidden="1" x14ac:dyDescent="0.25">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IF(OR(G76="alpha",G76="beta",G76="sd",G76="mean"),"--",VLOOKUP(C76,Default!$B$5:$H$114,7,FALSE))</f>
        <v>--</v>
      </c>
      <c r="J76" s="4" t="str">
        <f ca="1">VLOOKUP(F76,Lookup!$C$5:$D$110,2, FALSE)</f>
        <v>Travel values</v>
      </c>
      <c r="K76" s="4" t="str">
        <f ca="1">VLOOKUP(C76,Default!$B$4:$E$114,4, FALSE)</f>
        <v>scalar for cycling distance, i.e. all cycling trips are scaled by this scalar</v>
      </c>
      <c r="L76" s="21" t="str" cm="1">
        <f t="array" aca="1" ref="L76" ca="1">IF(ISNA(VLOOKUP($D76,Grouped_Sources!$C:$C,1,FALSE)),"", INDIRECT(VLOOKUP($D76,Grouped_Sources!$C:$I,5,FALSE)))</f>
        <v xml:space="preserve"> on OneDrive Ali Abbas - ITHIM Global\Methods and Processes\Input Parameters\DistanceScalars</v>
      </c>
      <c r="M76" s="21" cm="1">
        <f t="array" aca="1" ref="M76" ca="1">IF(ISNA(VLOOKUP($D76,Grouped_Sources!$C:$C,1,FALSE)),"", INDIRECT(VLOOKUP($D76,Grouped_Sources!$C:$I,6,FALSE)))</f>
        <v>0</v>
      </c>
      <c r="N76" s="21" cm="1">
        <f t="array" aca="1" ref="N76" ca="1">IF(ISNA(VLOOKUP($D76,Grouped_Sources!$C:$C,1,FALSE)),"", INDIRECT(VLOOKUP($D76,Grouped_Sources!$C:$I,7,FALSE)))</f>
        <v>0</v>
      </c>
    </row>
    <row r="77" spans="1:14" hidden="1" x14ac:dyDescent="0.25">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IF(OR(G77="alpha",G77="beta",G77="sd",G77="mean"),"--",VLOOKUP(C77,Default!$B$5:$H$114,7,FALSE))</f>
        <v>--</v>
      </c>
      <c r="J77" s="4" t="str">
        <f ca="1">VLOOKUP(F77,Lookup!$C$5:$D$110,2, FALSE)</f>
        <v>Travel values</v>
      </c>
      <c r="K77" s="4" t="str">
        <f ca="1">VLOOKUP(C77,Default!$B$4:$E$114,4, FALSE)</f>
        <v>scalar for cycling distance, i.e. all cycling trips are scaled by this scalar</v>
      </c>
      <c r="L77" s="21" t="str" cm="1">
        <f t="array" aca="1" ref="L77" ca="1">IF(ISNA(VLOOKUP($D77,Grouped_Sources!$C:$C,1,FALSE)),"", INDIRECT(VLOOKUP($D77,Grouped_Sources!$C:$I,5,FALSE)))</f>
        <v xml:space="preserve"> on OneDrive Ali Abbas - ITHIM Global\Methods and Processes\Input Parameters\DistanceScalars</v>
      </c>
      <c r="M77" s="21" cm="1">
        <f t="array" aca="1" ref="M77" ca="1">IF(ISNA(VLOOKUP($D77,Grouped_Sources!$C:$C,1,FALSE)),"", INDIRECT(VLOOKUP($D77,Grouped_Sources!$C:$I,6,FALSE)))</f>
        <v>0</v>
      </c>
      <c r="N77" s="21" cm="1">
        <f t="array" aca="1" ref="N77" ca="1">IF(ISNA(VLOOKUP($D77,Grouped_Sources!$C:$C,1,FALSE)),"", INDIRECT(VLOOKUP($D77,Grouped_Sources!$C:$I,7,FALSE)))</f>
        <v>0</v>
      </c>
    </row>
    <row r="78" spans="1:14" hidden="1" x14ac:dyDescent="0.25">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IF(OR(G78="alpha",G78="beta",G78="sd",G78="mean"),"--",VLOOKUP(C78,Default!$B$5:$H$114,7,FALSE))</f>
        <v>30033.571810000001</v>
      </c>
      <c r="J78" s="4" t="str">
        <f ca="1">VLOOKUP(F78,Lookup!$C$5:$D$110,2, FALSE)</f>
        <v>Pollution values</v>
      </c>
      <c r="K78" s="4" t="str">
        <f ca="1">VLOOKUP(C78,Default!$B$4:$E$114,4, FALSE)</f>
        <v>- used to estimate the CO2 for scenarios (function "scenario_co2_calculations").
- used to create the VEHICLE_INVENTORY, with speeds, PM and CO2 emissions (function "set_vehicle_inventory").</v>
      </c>
      <c r="L78" s="29" t="s">
        <v>294</v>
      </c>
      <c r="M78" s="21"/>
      <c r="N78" s="21"/>
    </row>
    <row r="79" spans="1:14" hidden="1" x14ac:dyDescent="0.25">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IF(OR(G79="alpha",G79="beta",G79="sd",G79="mean"),"--",VLOOKUP(C79,Default!$B$5:$H$114,7,FALSE))</f>
        <v>1033377.341</v>
      </c>
      <c r="J79" s="4" t="str">
        <f ca="1">VLOOKUP(F79,Lookup!$C$5:$D$110,2, FALSE)</f>
        <v>Pollution values</v>
      </c>
      <c r="K79" s="4">
        <f ca="1">VLOOKUP(C79,Default!$B$4:$E$114,4, FALSE)</f>
        <v>0</v>
      </c>
      <c r="L79" s="29" t="s">
        <v>294</v>
      </c>
      <c r="M79" s="21"/>
      <c r="N79" s="21"/>
    </row>
    <row r="80" spans="1:14" hidden="1" x14ac:dyDescent="0.25">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IF(OR(G80="alpha",G80="beta",G80="sd",G80="mean"),"--",VLOOKUP(C80,Default!$B$5:$H$114,7,FALSE))</f>
        <v>100429.7216</v>
      </c>
      <c r="J80" s="4" t="str">
        <f ca="1">VLOOKUP(F80,Lookup!$C$5:$D$110,2, FALSE)</f>
        <v>Pollution values</v>
      </c>
      <c r="K80" s="4">
        <f ca="1">VLOOKUP(C80,Default!$B$4:$E$114,4, FALSE)</f>
        <v>0</v>
      </c>
      <c r="L80" s="21" t="str" cm="1">
        <f t="array" aca="1" ref="L80" ca="1">IF(ISNA(VLOOKUP($D80,Grouped_Sources!$C:$C,1,FALSE)),"", INDIRECT(VLOOKUP($D80,Grouped_Sources!$C:$I,5,FALSE)))</f>
        <v>EDGAR but proper documentation still missing</v>
      </c>
      <c r="M80" s="21" cm="1">
        <f t="array" aca="1" ref="M80" ca="1">IF(ISNA(VLOOKUP($D80,Grouped_Sources!$C:$C,1,FALSE)),"", INDIRECT(VLOOKUP($D80,Grouped_Sources!$C:$I,6,FALSE)))</f>
        <v>0</v>
      </c>
      <c r="N80" s="21" cm="1">
        <f t="array" aca="1" ref="N80" ca="1">IF(ISNA(VLOOKUP($D80,Grouped_Sources!$C:$C,1,FALSE)),"", INDIRECT(VLOOKUP($D80,Grouped_Sources!$C:$I,7,FALSE)))</f>
        <v>0</v>
      </c>
    </row>
    <row r="81" spans="1:14" hidden="1" x14ac:dyDescent="0.25">
      <c r="A81" s="5">
        <v>3</v>
      </c>
      <c r="B81" s="5">
        <v>79</v>
      </c>
      <c r="C81" s="5" t="str">
        <f t="shared" ca="1" si="4"/>
        <v>CO2_emission_inventories heavy_truck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heavy_truck</v>
      </c>
      <c r="H81" s="17" cm="1">
        <f t="array" aca="1" ref="H81" ca="1">IF(ISBLANK(INDIRECT(ADDRESS(B81,A81,1,1,"all_city_parameter_inputs"))), "--",INDIRECT(ADDRESS(B81,A81,1,1,"all_city_parameter_inputs")))</f>
        <v>112887</v>
      </c>
      <c r="I81" s="17">
        <f ca="1">IF(OR(G81="alpha",G81="beta",G81="sd",G81="mean"),"--",VLOOKUP(C81,Default!$B$5:$H$114,7,FALSE))</f>
        <v>259655.32449999999</v>
      </c>
      <c r="J81" s="4" t="str">
        <f ca="1">VLOOKUP(F81,Lookup!$C$5:$D$110,2, FALSE)</f>
        <v>Pollution values</v>
      </c>
      <c r="K81" s="4">
        <f ca="1">VLOOKUP(C81,Default!$B$4:$E$114,4, FALSE)</f>
        <v>0</v>
      </c>
      <c r="L81" s="21" t="str" cm="1">
        <f t="array" aca="1" ref="L81" ca="1">IF(ISNA(VLOOKUP($D81,Grouped_Sources!$C:$C,1,FALSE)),"", INDIRECT(VLOOKUP($D81,Grouped_Sources!$C:$I,5,FALSE)))</f>
        <v>EDGAR but proper documentation still missing</v>
      </c>
      <c r="M81" s="21" cm="1">
        <f t="array" aca="1" ref="M81" ca="1">IF(ISNA(VLOOKUP($D81,Grouped_Sources!$C:$C,1,FALSE)),"", INDIRECT(VLOOKUP($D81,Grouped_Sources!$C:$I,6,FALSE)))</f>
        <v>0</v>
      </c>
      <c r="N81" s="21" cm="1">
        <f t="array" aca="1" ref="N81" ca="1">IF(ISNA(VLOOKUP($D81,Grouped_Sources!$C:$C,1,FALSE)),"", INDIRECT(VLOOKUP($D81,Grouped_Sources!$C:$I,7,FALSE)))</f>
        <v>0</v>
      </c>
    </row>
    <row r="82" spans="1:14" hidden="1" x14ac:dyDescent="0.25">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IF(OR(G82="alpha",G82="beta",G82="sd",G82="mean"),"--",VLOOKUP(C82,Default!$B$5:$H$114,7,FALSE))</f>
        <v>163516.11319999999</v>
      </c>
      <c r="J82" s="4" t="str">
        <f ca="1">VLOOKUP(F82,Lookup!$C$5:$D$110,2, FALSE)</f>
        <v>Pollution values</v>
      </c>
      <c r="K82" s="4">
        <f ca="1">VLOOKUP(C82,Default!$B$4:$E$114,4, FALSE)</f>
        <v>0</v>
      </c>
      <c r="L82" s="21" t="str" cm="1">
        <f t="array" aca="1" ref="L82" ca="1">IF(ISNA(VLOOKUP($D82,Grouped_Sources!$C:$C,1,FALSE)),"", INDIRECT(VLOOKUP($D82,Grouped_Sources!$C:$I,5,FALSE)))</f>
        <v>EDGAR but proper documentation still missing</v>
      </c>
      <c r="M82" s="21" cm="1">
        <f t="array" aca="1" ref="M82" ca="1">IF(ISNA(VLOOKUP($D82,Grouped_Sources!$C:$C,1,FALSE)),"", INDIRECT(VLOOKUP($D82,Grouped_Sources!$C:$I,6,FALSE)))</f>
        <v>0</v>
      </c>
      <c r="N82" s="21" cm="1">
        <f t="array" aca="1" ref="N82" ca="1">IF(ISNA(VLOOKUP($D82,Grouped_Sources!$C:$C,1,FALSE)),"", INDIRECT(VLOOKUP($D82,Grouped_Sources!$C:$I,7,FALSE)))</f>
        <v>0</v>
      </c>
    </row>
    <row r="83" spans="1:14" hidden="1" x14ac:dyDescent="0.25">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f ca="1">IF(OR(G83="alpha",G83="beta",G83="sd",G83="mean"),"--",VLOOKUP(C83,Default!$B$5:$H$114,7,FALSE))</f>
        <v>0</v>
      </c>
      <c r="J83" s="4" t="str">
        <f ca="1">VLOOKUP(F83,Lookup!$C$5:$D$110,2, FALSE)</f>
        <v>Pollution values</v>
      </c>
      <c r="K83" s="4">
        <f ca="1">VLOOKUP(C83,Default!$B$4:$E$114,4, FALSE)</f>
        <v>0</v>
      </c>
      <c r="L83" s="21" t="str" cm="1">
        <f t="array" aca="1" ref="L83" ca="1">IF(ISNA(VLOOKUP($D83,Grouped_Sources!$C:$C,1,FALSE)),"", INDIRECT(VLOOKUP($D83,Grouped_Sources!$C:$I,5,FALSE)))</f>
        <v>EDGAR but proper documentation still missing</v>
      </c>
      <c r="M83" s="21" cm="1">
        <f t="array" aca="1" ref="M83" ca="1">IF(ISNA(VLOOKUP($D83,Grouped_Sources!$C:$C,1,FALSE)),"", INDIRECT(VLOOKUP($D83,Grouped_Sources!$C:$I,6,FALSE)))</f>
        <v>0</v>
      </c>
      <c r="N83" s="21" cm="1">
        <f t="array" aca="1" ref="N83" ca="1">IF(ISNA(VLOOKUP($D83,Grouped_Sources!$C:$C,1,FALSE)),"", INDIRECT(VLOOKUP($D83,Grouped_Sources!$C:$I,7,FALSE)))</f>
        <v>0</v>
      </c>
    </row>
    <row r="84" spans="1:14" hidden="1" x14ac:dyDescent="0.25">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IF(OR(G84="alpha",G84="beta",G84="sd",G84="mean"),"--",VLOOKUP(C84,Default!$B$5:$H$114,7,FALSE))</f>
        <v>1906.893448</v>
      </c>
      <c r="J84" s="4" t="str">
        <f ca="1">VLOOKUP(F84,Lookup!$C$5:$D$110,2, FALSE)</f>
        <v>Pollution values</v>
      </c>
      <c r="K84" s="4">
        <f ca="1">VLOOKUP(C84,Default!$B$4:$E$114,4, FALSE)</f>
        <v>0</v>
      </c>
      <c r="L84" s="21" t="str" cm="1">
        <f t="array" aca="1" ref="L84" ca="1">IF(ISNA(VLOOKUP($D84,Grouped_Sources!$C:$C,1,FALSE)),"", INDIRECT(VLOOKUP($D84,Grouped_Sources!$C:$I,5,FALSE)))</f>
        <v>EDGAR but proper documentation still missing</v>
      </c>
      <c r="M84" s="21" cm="1">
        <f t="array" aca="1" ref="M84" ca="1">IF(ISNA(VLOOKUP($D84,Grouped_Sources!$C:$C,1,FALSE)),"", INDIRECT(VLOOKUP($D84,Grouped_Sources!$C:$I,6,FALSE)))</f>
        <v>0</v>
      </c>
      <c r="N84" s="21" cm="1">
        <f t="array" aca="1" ref="N84" ca="1">IF(ISNA(VLOOKUP($D84,Grouped_Sources!$C:$C,1,FALSE)),"", INDIRECT(VLOOKUP($D84,Grouped_Sources!$C:$I,7,FALSE)))</f>
        <v>0</v>
      </c>
    </row>
    <row r="85" spans="1:14" hidden="1" x14ac:dyDescent="0.25">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f ca="1">IF(OR(G85="alpha",G85="beta",G85="sd",G85="mean"),"--",VLOOKUP(C85,Default!$B$5:$H$114,7,FALSE))</f>
        <v>0</v>
      </c>
      <c r="J85" s="4" t="str">
        <f ca="1">VLOOKUP(F85,Lookup!$C$5:$D$110,2, FALSE)</f>
        <v>Pollution values</v>
      </c>
      <c r="K85" s="4">
        <f ca="1">VLOOKUP(C85,Default!$B$4:$E$114,4, FALSE)</f>
        <v>0</v>
      </c>
      <c r="L85" s="21" t="str" cm="1">
        <f t="array" aca="1" ref="L85" ca="1">IF(ISNA(VLOOKUP($D85,Grouped_Sources!$C:$C,1,FALSE)),"", INDIRECT(VLOOKUP($D85,Grouped_Sources!$C:$I,5,FALSE)))</f>
        <v>EDGAR but proper documentation still missing</v>
      </c>
      <c r="M85" s="21" cm="1">
        <f t="array" aca="1" ref="M85" ca="1">IF(ISNA(VLOOKUP($D85,Grouped_Sources!$C:$C,1,FALSE)),"", INDIRECT(VLOOKUP($D85,Grouped_Sources!$C:$I,6,FALSE)))</f>
        <v>0</v>
      </c>
      <c r="N85" s="21" cm="1">
        <f t="array" aca="1" ref="N85" ca="1">IF(ISNA(VLOOKUP($D85,Grouped_Sources!$C:$C,1,FALSE)),"", INDIRECT(VLOOKUP($D85,Grouped_Sources!$C:$I,7,FALSE)))</f>
        <v>0</v>
      </c>
    </row>
    <row r="86" spans="1:14" hidden="1" x14ac:dyDescent="0.25">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f ca="1">IF(OR(G86="alpha",G86="beta",G86="sd",G86="mean"),"--",VLOOKUP(C86,Default!$B$5:$H$114,7,FALSE))</f>
        <v>0</v>
      </c>
      <c r="J86" s="4" t="str">
        <f ca="1">VLOOKUP(F86,Lookup!$C$5:$D$110,2, FALSE)</f>
        <v>Pollution values</v>
      </c>
      <c r="K86" s="4">
        <f ca="1">VLOOKUP(C86,Default!$B$4:$E$114,4, FALSE)</f>
        <v>0</v>
      </c>
      <c r="L86" s="21" t="str" cm="1">
        <f t="array" aca="1" ref="L86" ca="1">IF(ISNA(VLOOKUP($D86,Grouped_Sources!$C:$C,1,FALSE)),"", INDIRECT(VLOOKUP($D86,Grouped_Sources!$C:$I,5,FALSE)))</f>
        <v>EDGAR but proper documentation still missing</v>
      </c>
      <c r="M86" s="21" cm="1">
        <f t="array" aca="1" ref="M86" ca="1">IF(ISNA(VLOOKUP($D86,Grouped_Sources!$C:$C,1,FALSE)),"", INDIRECT(VLOOKUP($D86,Grouped_Sources!$C:$I,6,FALSE)))</f>
        <v>0</v>
      </c>
      <c r="N86" s="21" cm="1">
        <f t="array" aca="1" ref="N86" ca="1">IF(ISNA(VLOOKUP($D86,Grouped_Sources!$C:$C,1,FALSE)),"", INDIRECT(VLOOKUP($D86,Grouped_Sources!$C:$I,7,FALSE)))</f>
        <v>0</v>
      </c>
    </row>
    <row r="87" spans="1:14" hidden="1" x14ac:dyDescent="0.25">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IF(OR(G87="alpha",G87="beta",G87="sd",G87="mean"),"--",VLOOKUP(C87,Default!$B$5:$H$114,7,FALSE))</f>
        <v>1</v>
      </c>
      <c r="J87" s="4" t="str">
        <f ca="1">VLOOKUP(F87,Lookup!$C$5:$D$110,2, FALSE)</f>
        <v>Pollution values</v>
      </c>
      <c r="K87" s="4" t="str">
        <f ca="1">VLOOKUP(C87,Default!$B$4:$E$114,4, FALSE)</f>
        <v>how confident we are about the CO2 emissions inventory (equivalent to PM_EMISSION_INVENTORY_CONFIDENCE)</v>
      </c>
      <c r="L87" s="29" t="s">
        <v>295</v>
      </c>
      <c r="M87" s="21"/>
      <c r="N87" s="21"/>
    </row>
    <row r="88" spans="1:14" hidden="1" x14ac:dyDescent="0.25">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IF(OR(G88="alpha",G88="beta",G88="sd",G88="mean"),"--",VLOOKUP(C88,Default!$B$5:$H$114,7,FALSE))</f>
        <v>0.625</v>
      </c>
      <c r="J88" s="4" t="str">
        <f ca="1">VLOOKUP(F88,Lookup!$C$5:$D$110,2, FALSE)</f>
        <v>Travel values</v>
      </c>
      <c r="K88" s="4" t="str">
        <f ca="1">VLOOKUP(C88,Default!$B$4:$E$114,4, FALSE)</f>
        <v>ratio of cars to passengers (incl driver)</v>
      </c>
      <c r="L88" s="37" t="s">
        <v>296</v>
      </c>
      <c r="M88" s="21"/>
      <c r="N88" s="21"/>
    </row>
    <row r="89" spans="1:14" hidden="1" x14ac:dyDescent="0.25">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IF(OR(G89="alpha",G89="beta",G89="sd",G89="mean"),"--",VLOOKUP(C89,Default!$B$5:$H$114,7,FALSE))</f>
        <v>--</v>
      </c>
      <c r="J89" s="4" t="str">
        <f ca="1">VLOOKUP(F89,Lookup!$C$5:$D$110,2, FALSE)</f>
        <v>Travel values</v>
      </c>
      <c r="K89" s="4" t="str">
        <f ca="1">VLOOKUP(C89,Default!$B$4:$E$114,4, FALSE)</f>
        <v>ratio of cars to passengers (incl driver)</v>
      </c>
      <c r="L89" s="21" t="str" cm="1">
        <f t="array" aca="1" ref="L89" ca="1">IF(ISNA(VLOOKUP($D89,Grouped_Sources!$C:$C,1,FALSE)),"", INDIRECT(VLOOKUP($D89,Grouped_Sources!$C:$I,5,FALSE)))</f>
        <v>CarOccupancyRatio_vxx.docx on on OneDrive Ali Abbas - ITHIM Global\Methods and Processes\Input Parameters\CarOccupancyRate</v>
      </c>
      <c r="M89" s="21" cm="1">
        <f t="array" aca="1" ref="M89" ca="1">IF(ISNA(VLOOKUP($D89,Grouped_Sources!$C:$C,1,FALSE)),"", INDIRECT(VLOOKUP($D89,Grouped_Sources!$C:$I,6,FALSE)))</f>
        <v>0</v>
      </c>
      <c r="N89" s="21" cm="1">
        <f t="array" aca="1" ref="N89" ca="1">IF(ISNA(VLOOKUP($D89,Grouped_Sources!$C:$C,1,FALSE)),"", INDIRECT(VLOOKUP($D89,Grouped_Sources!$C:$I,7,FALSE)))</f>
        <v>0</v>
      </c>
    </row>
    <row r="90" spans="1:14" hidden="1" x14ac:dyDescent="0.25">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IF(OR(G90="alpha",G90="beta",G90="sd",G90="mean"),"--",VLOOKUP(C90,Default!$B$5:$H$114,7,FALSE))</f>
        <v>--</v>
      </c>
      <c r="J90" s="4" t="str">
        <f ca="1">VLOOKUP(F90,Lookup!$C$5:$D$110,2, FALSE)</f>
        <v>Travel values</v>
      </c>
      <c r="K90" s="4" t="str">
        <f ca="1">VLOOKUP(C90,Default!$B$4:$E$114,4, FALSE)</f>
        <v>ratio of cars to passengers (incl driver)</v>
      </c>
      <c r="L90" s="21" t="str" cm="1">
        <f t="array" aca="1" ref="L90" ca="1">IF(ISNA(VLOOKUP($D90,Grouped_Sources!$C:$C,1,FALSE)),"", INDIRECT(VLOOKUP($D90,Grouped_Sources!$C:$I,5,FALSE)))</f>
        <v>CarOccupancyRatio_vxx.docx on on OneDrive Ali Abbas - ITHIM Global\Methods and Processes\Input Parameters\CarOccupancyRate</v>
      </c>
      <c r="M90" s="21" cm="1">
        <f t="array" aca="1" ref="M90" ca="1">IF(ISNA(VLOOKUP($D90,Grouped_Sources!$C:$C,1,FALSE)),"", INDIRECT(VLOOKUP($D90,Grouped_Sources!$C:$I,6,FALSE)))</f>
        <v>0</v>
      </c>
      <c r="N90" s="21" cm="1">
        <f t="array" aca="1" ref="N90" ca="1">IF(ISNA(VLOOKUP($D90,Grouped_Sources!$C:$C,1,FALSE)),"", INDIRECT(VLOOKUP($D90,Grouped_Sources!$C:$I,7,FALSE)))</f>
        <v>0</v>
      </c>
    </row>
    <row r="91" spans="1:14" hidden="1" x14ac:dyDescent="0.25">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IF(OR(G91="alpha",G91="beta",G91="sd",G91="mean"),"--",VLOOKUP(C91,Default!$B$5:$H$114,7,FALSE))</f>
        <v>Colombia</v>
      </c>
      <c r="J91" s="4" t="str">
        <f ca="1">VLOOKUP(F91,Lookup!$C$5:$D$110,2, FALSE)</f>
        <v>Miscellaneous</v>
      </c>
      <c r="K91" s="4" t="str">
        <f ca="1">VLOOKUP(C91,Default!$B$4:$E$114,4, FALSE)</f>
        <v>country where city lies in</v>
      </c>
      <c r="L91" s="21" t="str" cm="1">
        <f t="array" aca="1" ref="L91" ca="1">IF(ISNA(VLOOKUP($D91,Grouped_Sources!$C:$C,1,FALSE)),"", INDIRECT(VLOOKUP($D91,Grouped_Sources!$C:$I,5,FALSE)))</f>
        <v/>
      </c>
      <c r="M91" s="21" t="str" cm="1">
        <f t="array" aca="1" ref="M91" ca="1">IF(ISNA(VLOOKUP($D91,Grouped_Sources!$C:$C,1,FALSE)),"", INDIRECT(VLOOKUP($D91,Grouped_Sources!$C:$I,6,FALSE)))</f>
        <v/>
      </c>
      <c r="N91" s="21" t="str" cm="1">
        <f t="array" aca="1" ref="N91" ca="1">IF(ISNA(VLOOKUP($D91,Grouped_Sources!$C:$C,1,FALSE)),"", INDIRECT(VLOOKUP($D91,Grouped_Sources!$C:$I,7,FALSE)))</f>
        <v/>
      </c>
    </row>
    <row r="92" spans="1:14" hidden="1" x14ac:dyDescent="0.25">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IF(OR(G92="alpha",G92="beta",G92="sd",G92="mean"),"--",VLOOKUP(C92,Default!$B$5:$H$114,7,FALSE))</f>
        <v>Latin_America</v>
      </c>
      <c r="J92" s="4" t="str">
        <f ca="1">VLOOKUP(F92,Lookup!$C$5:$D$110,2, FALSE)</f>
        <v>Miscellaneous</v>
      </c>
      <c r="K92" s="4" t="str">
        <f ca="1">VLOOKUP(C92,Default!$B$4:$E$114,4, FALSE)</f>
        <v>continent</v>
      </c>
      <c r="L92" s="21" t="str" cm="1">
        <f t="array" aca="1" ref="L92" ca="1">IF(ISNA(VLOOKUP($D92,Grouped_Sources!$C:$C,1,FALSE)),"", INDIRECT(VLOOKUP($D92,Grouped_Sources!$C:$I,5,FALSE)))</f>
        <v/>
      </c>
      <c r="M92" s="21" t="str" cm="1">
        <f t="array" aca="1" ref="M92" ca="1">IF(ISNA(VLOOKUP($D92,Grouped_Sources!$C:$C,1,FALSE)),"", INDIRECT(VLOOKUP($D92,Grouped_Sources!$C:$I,6,FALSE)))</f>
        <v/>
      </c>
      <c r="N92" s="21" t="str" cm="1">
        <f t="array" aca="1" ref="N92" ca="1">IF(ISNA(VLOOKUP($D92,Grouped_Sources!$C:$C,1,FALSE)),"", INDIRECT(VLOOKUP($D92,Grouped_Sources!$C:$I,7,FALSE)))</f>
        <v/>
      </c>
    </row>
    <row r="93" spans="1:14" hidden="1" x14ac:dyDescent="0.25">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1</v>
      </c>
      <c r="I93" s="17">
        <f ca="1">IF(OR(G93="alpha",G93="beta",G93="sd",G93="mean"),"--",VLOOKUP(C93,Default!$B$5:$H$114,7,FALSE))</f>
        <v>0.98</v>
      </c>
      <c r="J93" s="4" t="str">
        <f ca="1">VLOOKUP(F93,Lookup!$C$5:$D$110,2, FALSE)</f>
        <v>Travel values</v>
      </c>
      <c r="K93" s="4" t="str">
        <f ca="1">VLOOKUP(C93,Default!$B$4:$E$114,4, FALSE)</f>
        <v>proportion of bus drivers that are male</v>
      </c>
      <c r="L93" s="37" t="s">
        <v>297</v>
      </c>
      <c r="M93" s="21"/>
      <c r="N93" s="21"/>
    </row>
    <row r="94" spans="1:14" hidden="1" x14ac:dyDescent="0.25">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18, 60</v>
      </c>
      <c r="I94" s="17" t="str">
        <f ca="1">IF(OR(G94="alpha",G94="beta",G94="sd",G94="mean"),"--",VLOOKUP(C94,Default!$B$5:$H$114,7,FALSE))</f>
        <v>19, 65</v>
      </c>
      <c r="J94" s="4" t="str">
        <f ca="1">VLOOKUP(F94,Lookup!$C$5:$D$110,2, FALSE)</f>
        <v>Travel values</v>
      </c>
      <c r="K94" s="4" t="str">
        <f ca="1">VLOOKUP(C94,Default!$B$4:$E$114,4, FALSE)</f>
        <v>age range of male bus drivers</v>
      </c>
      <c r="L94" s="37" t="s">
        <v>297</v>
      </c>
      <c r="M94" s="21"/>
      <c r="N94" s="21"/>
    </row>
    <row r="95" spans="1:14" hidden="1" x14ac:dyDescent="0.25">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18, 60</v>
      </c>
      <c r="I95" s="17" t="str">
        <f ca="1">IF(OR(G95="alpha",G95="beta",G95="sd",G95="mean"),"--",VLOOKUP(C95,Default!$B$5:$H$114,7,FALSE))</f>
        <v>19, 65</v>
      </c>
      <c r="J95" s="4" t="str">
        <f ca="1">VLOOKUP(F95,Lookup!$C$5:$D$110,2, FALSE)</f>
        <v>Travel values</v>
      </c>
      <c r="K95" s="4" t="str">
        <f ca="1">VLOOKUP(C95,Default!$B$4:$E$114,4, FALSE)</f>
        <v>age range of female bus drivers</v>
      </c>
      <c r="L95" s="37" t="s">
        <v>297</v>
      </c>
      <c r="M95" s="21"/>
      <c r="N95" s="21"/>
    </row>
    <row r="96" spans="1:14" hidden="1" x14ac:dyDescent="0.25">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1</v>
      </c>
      <c r="I96" s="17">
        <f ca="1">IF(OR(G96="alpha",G96="beta",G96="sd",G96="mean"),"--",VLOOKUP(C96,Default!$B$5:$H$114,7,FALSE))</f>
        <v>0.98</v>
      </c>
      <c r="J96" s="4" t="str">
        <f ca="1">VLOOKUP(F96,Lookup!$C$5:$D$110,2, FALSE)</f>
        <v>Travel values</v>
      </c>
      <c r="K96" s="4" t="str">
        <f ca="1">VLOOKUP(C96,Default!$B$4:$E$114,4, FALSE)</f>
        <v>proportion of male truck drivers</v>
      </c>
      <c r="L96" s="37" t="s">
        <v>297</v>
      </c>
      <c r="M96" s="21"/>
      <c r="N96" s="21"/>
    </row>
    <row r="97" spans="1:14" hidden="1" x14ac:dyDescent="0.25">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18, 60</v>
      </c>
      <c r="I97" s="17" t="str">
        <f ca="1">IF(OR(G97="alpha",G97="beta",G97="sd",G97="mean"),"--",VLOOKUP(C97,Default!$B$5:$H$114,7,FALSE))</f>
        <v>18, 65</v>
      </c>
      <c r="J97" s="4" t="str">
        <f ca="1">VLOOKUP(F97,Lookup!$C$5:$D$110,2, FALSE)</f>
        <v>Travel values</v>
      </c>
      <c r="K97" s="4" t="str">
        <f ca="1">VLOOKUP(C97,Default!$B$4:$E$114,4, FALSE)</f>
        <v>age range of male truck drivers</v>
      </c>
      <c r="L97" s="37" t="s">
        <v>297</v>
      </c>
      <c r="M97" s="21"/>
      <c r="N97" s="21"/>
    </row>
    <row r="98" spans="1:14" hidden="1" x14ac:dyDescent="0.25">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18, 60</v>
      </c>
      <c r="I98" s="17" t="str">
        <f ca="1">IF(OR(G98="alpha",G98="beta",G98="sd",G98="mean"),"--",VLOOKUP(C98,Default!$B$5:$H$114,7,FALSE))</f>
        <v>18, 65</v>
      </c>
      <c r="J98" s="4" t="str">
        <f ca="1">VLOOKUP(F98,Lookup!$C$5:$D$110,2, FALSE)</f>
        <v>Travel values</v>
      </c>
      <c r="K98" s="4" t="str">
        <f ca="1">VLOOKUP(C98,Default!$B$4:$E$114,4, FALSE)</f>
        <v>age range of female truck drivers</v>
      </c>
      <c r="L98" s="37" t="s">
        <v>297</v>
      </c>
      <c r="M98" s="21"/>
      <c r="N98" s="21"/>
    </row>
    <row r="99" spans="1:14" hidden="1" x14ac:dyDescent="0.25">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1</v>
      </c>
      <c r="I99" s="17">
        <f ca="1">IF(OR(G99="alpha",G99="beta",G99="sd",G99="mean"),"--",VLOOKUP(C99,Default!$B$5:$H$114,7,FALSE))</f>
        <v>0.99</v>
      </c>
      <c r="J99" s="4" t="str">
        <f ca="1">VLOOKUP(F99,Lookup!$C$5:$D$110,2, FALSE)</f>
        <v>Travel values</v>
      </c>
      <c r="K99" s="4" t="str">
        <f ca="1">VLOOKUP(C99,Default!$B$4:$E$114,4, FALSE)</f>
        <v>proportion of male commercial motorcycle drivers</v>
      </c>
      <c r="L99" s="37" t="s">
        <v>297</v>
      </c>
      <c r="M99" s="21"/>
      <c r="N99" s="21"/>
    </row>
    <row r="100" spans="1:14" hidden="1" x14ac:dyDescent="0.25">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18, 60</v>
      </c>
      <c r="I100" s="17" t="str">
        <f ca="1">IF(OR(G100="alpha",G100="beta",G100="sd",G100="mean"),"--",VLOOKUP(C100,Default!$B$5:$H$114,7,FALSE))</f>
        <v>18, 65</v>
      </c>
      <c r="J100" s="4" t="str">
        <f ca="1">VLOOKUP(F100,Lookup!$C$5:$D$110,2, FALSE)</f>
        <v>Travel values</v>
      </c>
      <c r="K100" s="4" t="str">
        <f ca="1">VLOOKUP(C100,Default!$B$4:$E$114,4, FALSE)</f>
        <v>age range of male commercial motorcycle drivers</v>
      </c>
      <c r="L100" s="37" t="s">
        <v>297</v>
      </c>
      <c r="M100" s="21"/>
      <c r="N100" s="21"/>
    </row>
    <row r="101" spans="1:14" hidden="1" x14ac:dyDescent="0.25">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18, 60</v>
      </c>
      <c r="I101" s="17" t="str">
        <f ca="1">IF(OR(G101="alpha",G101="beta",G101="sd",G101="mean"),"--",VLOOKUP(C101,Default!$B$5:$H$114,7,FALSE))</f>
        <v>18, 65</v>
      </c>
      <c r="J101" s="4" t="str">
        <f ca="1">VLOOKUP(F101,Lookup!$C$5:$D$110,2, FALSE)</f>
        <v>Travel values</v>
      </c>
      <c r="K101" s="4" t="str">
        <f ca="1">VLOOKUP(C101,Default!$B$4:$E$114,4, FALSE)</f>
        <v>age range of female commercial motorcycle drivers</v>
      </c>
      <c r="L101" s="37" t="s">
        <v>297</v>
      </c>
      <c r="M101" s="21"/>
      <c r="N101" s="21"/>
    </row>
    <row r="102" spans="1:14" hidden="1" x14ac:dyDescent="0.25">
      <c r="A102" s="5">
        <v>3</v>
      </c>
      <c r="B102" s="5">
        <v>100</v>
      </c>
      <c r="C102" s="5" t="str">
        <f t="shared" ref="C102:C103" ca="1" si="8">IF(G102 = "",F102,IF(OR(G102="alpha",G102="beta",G102="constant",G102="sd",G102="mean",G102="sample"),F102,F102&amp;" "&amp;G102))</f>
        <v>day_to_week_scalar</v>
      </c>
      <c r="D102" s="5" t="str">
        <f t="shared" ref="D102:D103" ca="1" si="9">F102&amp;"_"&amp;E102</f>
        <v>day_to_week_scalar_accra</v>
      </c>
      <c r="E102" s="4" t="str" cm="1">
        <f t="array" aca="1" ref="E102" ca="1">INDIRECT(ADDRESS(1,A102,1,1,"all_city_parameter_inputs"))</f>
        <v>accra</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day_to_week_scalar</v>
      </c>
      <c r="G102" s="4" t="str" cm="1">
        <f t="array" aca="1" ref="G102" ca="1">IF(AND(ISBLANK(INDIRECT(ADDRESS(B102,3,1,1,"all_city_parameter_inputs"))),ISBLANK(INDIRECT(ADDRESS(B102,2,1,1,"all_city_parameter_inputs")))),"",IF(ISBLANK(INDIRECT(ADDRESS(B102,2,1,1,"all_city_parameter_inputs"))),"",INDIRECT(ADDRESS(B102,2,1,1,"all_city_parameter_inputs"))))</f>
        <v/>
      </c>
      <c r="H102" s="17" cm="1">
        <f t="array" aca="1" ref="H102" ca="1">IF(ISBLANK(INDIRECT(ADDRESS(B102,A102,1,1,"all_city_parameter_inputs"))), "--",INDIRECT(ADDRESS(B102,A102,1,1,"all_city_parameter_inputs")))</f>
        <v>7</v>
      </c>
      <c r="I102" s="17">
        <f ca="1">IF(OR(G102="alpha",G102="beta",G102="sd",G102="mean"),"--",VLOOKUP(C102,Default!$B$5:$H$114,7,FALSE))</f>
        <v>7</v>
      </c>
      <c r="J102" s="4" t="str">
        <f ca="1">VLOOKUP(F102,Lookup!$C$5:$D$110,2, FALSE)</f>
        <v>Travel values</v>
      </c>
      <c r="K102" s="4" t="str">
        <f ca="1">VLOOKUP(C102,Default!$B$4:$E$114,4, FALSE)</f>
        <v>how daily travel scales to a week</v>
      </c>
      <c r="L102" s="37" t="s">
        <v>298</v>
      </c>
      <c r="M102" s="21"/>
      <c r="N102" s="21"/>
    </row>
    <row r="103" spans="1:14" hidden="1" x14ac:dyDescent="0.25">
      <c r="A103" s="5">
        <v>3</v>
      </c>
      <c r="B103" s="5">
        <v>101</v>
      </c>
      <c r="C103" s="5" t="str">
        <f t="shared" ca="1" si="8"/>
        <v>treat_taxi_as_car</v>
      </c>
      <c r="D103" s="5" t="str">
        <f t="shared" ca="1" si="9"/>
        <v>treat_taxi_as_car_accra</v>
      </c>
      <c r="E103" s="4" t="str" cm="1">
        <f t="array" aca="1" ref="E103" ca="1">INDIRECT(ADDRESS(1,A103,1,1,"all_city_parameter_inputs"))</f>
        <v>accra</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treat_taxi_as_car</v>
      </c>
      <c r="G103" s="4" t="str" cm="1">
        <f t="array" aca="1" ref="G103" ca="1">IF(AND(ISBLANK(INDIRECT(ADDRESS(B103,3,1,1,"all_city_parameter_inputs"))),ISBLANK(INDIRECT(ADDRESS(B103,2,1,1,"all_city_parameter_inputs")))),"",IF(ISBLANK(INDIRECT(ADDRESS(B103,2,1,1,"all_city_parameter_inputs"))),"",INDIRECT(ADDRESS(B103,2,1,1,"all_city_parameter_inputs"))))</f>
        <v/>
      </c>
      <c r="H103" s="17" t="str" cm="1">
        <f t="array" aca="1" ref="H103" ca="1">IF(ISBLANK(INDIRECT(ADDRESS(B103,A103,1,1,"all_city_parameter_inputs"))), "--",INDIRECT(ADDRESS(B103,A103,1,1,"all_city_parameter_inputs")))</f>
        <v>F</v>
      </c>
      <c r="I103" s="17" t="str">
        <f ca="1">IF(OR(G103="alpha",G103="beta",G103="sd",G103="mean"),"--",VLOOKUP(C103,Default!$B$5:$H$114,7,FALSE))</f>
        <v>F</v>
      </c>
      <c r="J103" s="4" t="str">
        <f ca="1">VLOOKUP(F103,Lookup!$C$5:$D$110,2, FALSE)</f>
        <v>Pollution values</v>
      </c>
      <c r="K103" s="4" t="str">
        <f ca="1">VLOOKUP(C103,Default!$B$4:$E$114,4, FALSE)</f>
        <v>If set to false do not add taxi km when calculating car emission factors</v>
      </c>
      <c r="L103" s="37"/>
      <c r="M103" s="21"/>
      <c r="N103" s="21"/>
    </row>
    <row r="104" spans="1:14" hidden="1" x14ac:dyDescent="0.25">
      <c r="A104" s="5">
        <f t="shared" ref="A104:A135" si="10">A4+1</f>
        <v>4</v>
      </c>
      <c r="B104" s="5">
        <f t="shared" ref="B104:B135" si="11">B4</f>
        <v>2</v>
      </c>
      <c r="C104" s="5" t="str">
        <f t="shared" ca="1" si="4"/>
        <v>speeds auto_rickshaw</v>
      </c>
      <c r="D104" s="5" t="str">
        <f t="shared" ref="D104:D176" ca="1" si="12">F104&amp;"_"&amp;E104</f>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All_city_list!F86,INDIRECT(ADDRESS(B104,1,1,1,"all_city_parameter_inputs"))))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auto_rickshaw</v>
      </c>
      <c r="H104" s="17" t="str" cm="1">
        <f t="array" aca="1" ref="H104" ca="1">IF(ISBLANK(INDIRECT(ADDRESS(B104,A104,1,1,"all_city_parameter_inputs"))), "--",INDIRECT(ADDRESS(B104,A104,1,1,"all_city_parameter_inputs")))</f>
        <v>--</v>
      </c>
      <c r="I104" s="17">
        <f ca="1">IF(OR(G104="alpha",G104="beta",G104="sd",G104="mean"),"--",VLOOKUP(C104,Default!$B$5:$H$114,7,FALSE))</f>
        <v>4</v>
      </c>
      <c r="J104" s="4" t="str">
        <f ca="1">VLOOKUP(F104,Lookup!$C$5:$D$110,2, FALSE)</f>
        <v>Travel values</v>
      </c>
      <c r="K104" s="4">
        <f ca="1">VLOOKUP(C104,Default!$B$4:$E$114,4, FALSE)</f>
        <v>0</v>
      </c>
      <c r="L104" s="21" t="str" cm="1">
        <f t="array" aca="1" ref="L104" ca="1">IF(ISNA(VLOOKUP($D104,Grouped_Sources!$C:$C,1,FALSE)),"", INDIRECT(VLOOKUP($D104,Grouped_Sources!$C:$I,5,FALSE)))</f>
        <v>VehicleSpeeds_Summary_vxxx.docx on OneDrive Ali Abbas - ITHIM Global\Methods and Processes\Input Parameters\VehicleSpeeds</v>
      </c>
      <c r="M104" s="21" cm="1">
        <f t="array" aca="1" ref="M104" ca="1">IF(ISNA(VLOOKUP($D104,Grouped_Sources!$C:$C,1,FALSE)),"", INDIRECT(VLOOKUP($D104,Grouped_Sources!$C:$I,6,FALSE)))</f>
        <v>0</v>
      </c>
      <c r="N104" s="21" cm="1">
        <f t="array" aca="1" ref="N104" ca="1">IF(ISNA(VLOOKUP($D104,Grouped_Sources!$C:$C,1,FALSE)),"", INDIRECT(VLOOKUP($D104,Grouped_Sources!$C:$I,7,FALSE)))</f>
        <v>0</v>
      </c>
    </row>
    <row r="105" spans="1:14" hidden="1" x14ac:dyDescent="0.25">
      <c r="A105" s="5">
        <f t="shared" si="10"/>
        <v>4</v>
      </c>
      <c r="B105" s="5">
        <f t="shared" si="11"/>
        <v>3</v>
      </c>
      <c r="C105" s="5" t="str">
        <f t="shared" ca="1" si="4"/>
        <v>speeds bus</v>
      </c>
      <c r="D105" s="5" t="str">
        <f t="shared" ca="1" si="12"/>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bus</v>
      </c>
      <c r="H105" s="17" cm="1">
        <f t="array" aca="1" ref="H105" ca="1">IF(ISBLANK(INDIRECT(ADDRESS(B105,A105,1,1,"all_city_parameter_inputs"))), "--",INDIRECT(ADDRESS(B105,A105,1,1,"all_city_parameter_inputs")))</f>
        <v>8.1</v>
      </c>
      <c r="I105" s="17">
        <f ca="1">IF(OR(G105="alpha",G105="beta",G105="sd",G105="mean"),"--",VLOOKUP(C105,Default!$B$5:$H$114,7,FALSE))</f>
        <v>8.1</v>
      </c>
      <c r="J105" s="4" t="str">
        <f ca="1">VLOOKUP(F105,Lookup!$C$5:$D$110,2, FALSE)</f>
        <v>Travel values</v>
      </c>
      <c r="K105" s="4" t="str">
        <f ca="1">VLOOKUP(C105,Default!$B$4:$E$114,4,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5" s="21" t="str" cm="1">
        <f t="array" aca="1" ref="L105" ca="1">IF(ISNA(VLOOKUP($D105,Grouped_Sources!$C:$C,1,FALSE)),"", INDIRECT(VLOOKUP($D105,Grouped_Sources!$C:$I,5,FALSE)))</f>
        <v>VehicleSpeeds_Summary_vxxx.docx on OneDrive Ali Abbas - ITHIM Global\Methods and Processes\Input Parameters\VehicleSpeeds</v>
      </c>
      <c r="M105" s="21" cm="1">
        <f t="array" aca="1" ref="M105" ca="1">IF(ISNA(VLOOKUP($D105,Grouped_Sources!$C:$C,1,FALSE)),"", INDIRECT(VLOOKUP($D105,Grouped_Sources!$C:$I,6,FALSE)))</f>
        <v>0</v>
      </c>
      <c r="N105" s="21" cm="1">
        <f t="array" aca="1" ref="N105" ca="1">IF(ISNA(VLOOKUP($D105,Grouped_Sources!$C:$C,1,FALSE)),"", INDIRECT(VLOOKUP($D105,Grouped_Sources!$C:$I,7,FALSE)))</f>
        <v>0</v>
      </c>
    </row>
    <row r="106" spans="1:14" hidden="1" x14ac:dyDescent="0.25">
      <c r="A106" s="5">
        <f t="shared" si="10"/>
        <v>4</v>
      </c>
      <c r="B106" s="5">
        <f t="shared" si="11"/>
        <v>4</v>
      </c>
      <c r="C106" s="5" t="str">
        <f t="shared" ca="1" si="4"/>
        <v>speeds car</v>
      </c>
      <c r="D106" s="5" t="str">
        <f t="shared" ref="D106:D115" ca="1" si="13">F106&amp;"_"&amp;E106</f>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car</v>
      </c>
      <c r="H106" s="17" cm="1">
        <f t="array" aca="1" ref="H106" ca="1">IF(ISBLANK(INDIRECT(ADDRESS(B106,A106,1,1,"all_city_parameter_inputs"))), "--",INDIRECT(ADDRESS(B106,A106,1,1,"all_city_parameter_inputs")))</f>
        <v>13.8</v>
      </c>
      <c r="I106" s="17">
        <f ca="1">IF(OR(G106="alpha",G106="beta",G106="sd",G106="mean"),"--",VLOOKUP(C106,Default!$B$5:$H$114,7,FALSE))</f>
        <v>13.8</v>
      </c>
      <c r="J106" s="4" t="str">
        <f ca="1">VLOOKUP(F106,Lookup!$C$5:$D$110,2, FALSE)</f>
        <v>Travel values</v>
      </c>
      <c r="K106" s="4">
        <f ca="1">VLOOKUP(C106,Default!$B$4:$E$114,4, FALSE)</f>
        <v>0</v>
      </c>
      <c r="L106" s="21" t="str" cm="1">
        <f t="array" aca="1" ref="L106" ca="1">IF(ISNA(VLOOKUP($D106,Grouped_Sources!$C:$C,1,FALSE)),"", INDIRECT(VLOOKUP($D106,Grouped_Sources!$C:$I,5,FALSE)))</f>
        <v>VehicleSpeeds_Summary_vxxx.docx on OneDrive Ali Abbas - ITHIM Global\Methods and Processes\Input Parameters\VehicleSpeeds</v>
      </c>
      <c r="M106" s="21" cm="1">
        <f t="array" aca="1" ref="M106" ca="1">IF(ISNA(VLOOKUP($D106,Grouped_Sources!$C:$C,1,FALSE)),"", INDIRECT(VLOOKUP($D106,Grouped_Sources!$C:$I,6,FALSE)))</f>
        <v>0</v>
      </c>
      <c r="N106" s="21" cm="1">
        <f t="array" aca="1" ref="N106" ca="1">IF(ISNA(VLOOKUP($D106,Grouped_Sources!$C:$C,1,FALSE)),"", INDIRECT(VLOOKUP($D106,Grouped_Sources!$C:$I,7,FALSE)))</f>
        <v>0</v>
      </c>
    </row>
    <row r="107" spans="1:14" hidden="1" x14ac:dyDescent="0.25">
      <c r="A107" s="5">
        <f t="shared" si="10"/>
        <v>4</v>
      </c>
      <c r="B107" s="5">
        <f t="shared" si="11"/>
        <v>5</v>
      </c>
      <c r="C107" s="5" t="str">
        <f t="shared" ca="1" si="4"/>
        <v>speeds cycle</v>
      </c>
      <c r="D107" s="5" t="str">
        <f t="shared" ca="1" si="13"/>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cycle</v>
      </c>
      <c r="H107" s="17" cm="1">
        <f t="array" aca="1" ref="H107" ca="1">IF(ISBLANK(INDIRECT(ADDRESS(B107,A107,1,1,"all_city_parameter_inputs"))), "--",INDIRECT(ADDRESS(B107,A107,1,1,"all_city_parameter_inputs")))</f>
        <v>7.2</v>
      </c>
      <c r="I107" s="17">
        <f ca="1">IF(OR(G107="alpha",G107="beta",G107="sd",G107="mean"),"--",VLOOKUP(C107,Default!$B$5:$H$114,7,FALSE))</f>
        <v>7.2</v>
      </c>
      <c r="J107" s="4" t="str">
        <f ca="1">VLOOKUP(F107,Lookup!$C$5:$D$110,2, FALSE)</f>
        <v>Travel values</v>
      </c>
      <c r="K107" s="4">
        <f ca="1">VLOOKUP(C107,Default!$B$4:$E$114,4, FALSE)</f>
        <v>0</v>
      </c>
      <c r="L107" s="21" t="str" cm="1">
        <f t="array" aca="1" ref="L107" ca="1">IF(ISNA(VLOOKUP($D107,Grouped_Sources!$C:$C,1,FALSE)),"", INDIRECT(VLOOKUP($D107,Grouped_Sources!$C:$I,5,FALSE)))</f>
        <v>VehicleSpeeds_Summary_vxxx.docx on OneDrive Ali Abbas - ITHIM Global\Methods and Processes\Input Parameters\VehicleSpeeds</v>
      </c>
      <c r="M107" s="21" cm="1">
        <f t="array" aca="1" ref="M107" ca="1">IF(ISNA(VLOOKUP($D107,Grouped_Sources!$C:$C,1,FALSE)),"", INDIRECT(VLOOKUP($D107,Grouped_Sources!$C:$I,6,FALSE)))</f>
        <v>0</v>
      </c>
      <c r="N107" s="21" cm="1">
        <f t="array" aca="1" ref="N107" ca="1">IF(ISNA(VLOOKUP($D107,Grouped_Sources!$C:$C,1,FALSE)),"", INDIRECT(VLOOKUP($D107,Grouped_Sources!$C:$I,7,FALSE)))</f>
        <v>0</v>
      </c>
    </row>
    <row r="108" spans="1:14" hidden="1" x14ac:dyDescent="0.25">
      <c r="A108" s="5">
        <f t="shared" si="10"/>
        <v>4</v>
      </c>
      <c r="B108" s="5">
        <f t="shared" si="11"/>
        <v>6</v>
      </c>
      <c r="C108" s="5" t="str">
        <f t="shared" ca="1" si="4"/>
        <v>speeds subway</v>
      </c>
      <c r="D108" s="5" t="str">
        <f t="shared" ca="1" si="13"/>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subway</v>
      </c>
      <c r="H108" s="17" cm="1">
        <f t="array" aca="1" ref="H108" ca="1">IF(ISBLANK(INDIRECT(ADDRESS(B108,A108,1,1,"all_city_parameter_inputs"))), "--",INDIRECT(ADDRESS(B108,A108,1,1,"all_city_parameter_inputs")))</f>
        <v>18.100000000000001</v>
      </c>
      <c r="I108" s="17">
        <f ca="1">IF(OR(G108="alpha",G108="beta",G108="sd",G108="mean"),"--",VLOOKUP(C108,Default!$B$5:$H$114,7,FALSE))</f>
        <v>18.100000000000001</v>
      </c>
      <c r="J108" s="4" t="str">
        <f ca="1">VLOOKUP(F108,Lookup!$C$5:$D$110,2, FALSE)</f>
        <v>Travel values</v>
      </c>
      <c r="K108" s="4">
        <f ca="1">VLOOKUP(C108,Default!$B$4:$E$114,4, FALSE)</f>
        <v>0</v>
      </c>
      <c r="L108" s="21" t="str" cm="1">
        <f t="array" aca="1" ref="L108" ca="1">IF(ISNA(VLOOKUP($D108,Grouped_Sources!$C:$C,1,FALSE)),"", INDIRECT(VLOOKUP($D108,Grouped_Sources!$C:$I,5,FALSE)))</f>
        <v>VehicleSpeeds_Summary_vxxx.docx on OneDrive Ali Abbas - ITHIM Global\Methods and Processes\Input Parameters\VehicleSpeeds</v>
      </c>
      <c r="M108" s="21" cm="1">
        <f t="array" aca="1" ref="M108" ca="1">IF(ISNA(VLOOKUP($D108,Grouped_Sources!$C:$C,1,FALSE)),"", INDIRECT(VLOOKUP($D108,Grouped_Sources!$C:$I,6,FALSE)))</f>
        <v>0</v>
      </c>
      <c r="N108" s="21" cm="1">
        <f t="array" aca="1" ref="N108" ca="1">IF(ISNA(VLOOKUP($D108,Grouped_Sources!$C:$C,1,FALSE)),"", INDIRECT(VLOOKUP($D108,Grouped_Sources!$C:$I,7,FALSE)))</f>
        <v>0</v>
      </c>
    </row>
    <row r="109" spans="1:14" hidden="1" x14ac:dyDescent="0.25">
      <c r="A109" s="5">
        <f t="shared" si="10"/>
        <v>4</v>
      </c>
      <c r="B109" s="5">
        <f t="shared" si="11"/>
        <v>7</v>
      </c>
      <c r="C109" s="5" t="str">
        <f t="shared" ca="1" si="4"/>
        <v>speeds motorcycle</v>
      </c>
      <c r="D109" s="5" t="str">
        <f t="shared" ca="1" si="13"/>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motorcycle</v>
      </c>
      <c r="H109" s="17" cm="1">
        <f t="array" aca="1" ref="H109" ca="1">IF(ISBLANK(INDIRECT(ADDRESS(B109,A109,1,1,"all_city_parameter_inputs"))), "--",INDIRECT(ADDRESS(B109,A109,1,1,"all_city_parameter_inputs")))</f>
        <v>15.2</v>
      </c>
      <c r="I109" s="17">
        <f ca="1">IF(OR(G109="alpha",G109="beta",G109="sd",G109="mean"),"--",VLOOKUP(C109,Default!$B$5:$H$114,7,FALSE))</f>
        <v>15.2</v>
      </c>
      <c r="J109" s="4" t="str">
        <f ca="1">VLOOKUP(F109,Lookup!$C$5:$D$110,2, FALSE)</f>
        <v>Travel values</v>
      </c>
      <c r="K109" s="4">
        <f ca="1">VLOOKUP(C109,Default!$B$4:$E$114,4, FALSE)</f>
        <v>0</v>
      </c>
      <c r="L109" s="21" t="str" cm="1">
        <f t="array" aca="1" ref="L109" ca="1">IF(ISNA(VLOOKUP($D109,Grouped_Sources!$C:$C,1,FALSE)),"", INDIRECT(VLOOKUP($D109,Grouped_Sources!$C:$I,5,FALSE)))</f>
        <v>VehicleSpeeds_Summary_vxxx.docx on OneDrive Ali Abbas - ITHIM Global\Methods and Processes\Input Parameters\VehicleSpeeds</v>
      </c>
      <c r="M109" s="21" cm="1">
        <f t="array" aca="1" ref="M109" ca="1">IF(ISNA(VLOOKUP($D109,Grouped_Sources!$C:$C,1,FALSE)),"", INDIRECT(VLOOKUP($D109,Grouped_Sources!$C:$I,6,FALSE)))</f>
        <v>0</v>
      </c>
      <c r="N109" s="21" cm="1">
        <f t="array" aca="1" ref="N109" ca="1">IF(ISNA(VLOOKUP($D109,Grouped_Sources!$C:$C,1,FALSE)),"", INDIRECT(VLOOKUP($D109,Grouped_Sources!$C:$I,7,FALSE)))</f>
        <v>0</v>
      </c>
    </row>
    <row r="110" spans="1:14" hidden="1" x14ac:dyDescent="0.25">
      <c r="A110" s="5">
        <f t="shared" si="10"/>
        <v>4</v>
      </c>
      <c r="B110" s="5">
        <f t="shared" si="11"/>
        <v>8</v>
      </c>
      <c r="C110" s="5" t="str">
        <f t="shared" ca="1" si="4"/>
        <v>speeds other</v>
      </c>
      <c r="D110" s="5" t="str">
        <f t="shared" ca="1" si="13"/>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other</v>
      </c>
      <c r="H110" s="17" cm="1">
        <f t="array" aca="1" ref="H110" ca="1">IF(ISBLANK(INDIRECT(ADDRESS(B110,A110,1,1,"all_city_parameter_inputs"))), "--",INDIRECT(ADDRESS(B110,A110,1,1,"all_city_parameter_inputs")))</f>
        <v>9.1</v>
      </c>
      <c r="I110" s="17">
        <f ca="1">IF(OR(G110="alpha",G110="beta",G110="sd",G110="mean"),"--",VLOOKUP(C110,Default!$B$5:$H$114,7,FALSE))</f>
        <v>9.1</v>
      </c>
      <c r="J110" s="4" t="str">
        <f ca="1">VLOOKUP(F110,Lookup!$C$5:$D$110,2, FALSE)</f>
        <v>Travel values</v>
      </c>
      <c r="K110" s="4">
        <f ca="1">VLOOKUP(C110,Default!$B$4:$E$114,4, FALSE)</f>
        <v>0</v>
      </c>
      <c r="L110" s="21" t="str" cm="1">
        <f t="array" aca="1" ref="L110" ca="1">IF(ISNA(VLOOKUP($D110,Grouped_Sources!$C:$C,1,FALSE)),"", INDIRECT(VLOOKUP($D110,Grouped_Sources!$C:$I,5,FALSE)))</f>
        <v>VehicleSpeeds_Summary_vxxx.docx on OneDrive Ali Abbas - ITHIM Global\Methods and Processes\Input Parameters\VehicleSpeeds</v>
      </c>
      <c r="M110" s="21" cm="1">
        <f t="array" aca="1" ref="M110" ca="1">IF(ISNA(VLOOKUP($D110,Grouped_Sources!$C:$C,1,FALSE)),"", INDIRECT(VLOOKUP($D110,Grouped_Sources!$C:$I,6,FALSE)))</f>
        <v>0</v>
      </c>
      <c r="N110" s="21" cm="1">
        <f t="array" aca="1" ref="N110" ca="1">IF(ISNA(VLOOKUP($D110,Grouped_Sources!$C:$C,1,FALSE)),"", INDIRECT(VLOOKUP($D110,Grouped_Sources!$C:$I,7,FALSE)))</f>
        <v>0</v>
      </c>
    </row>
    <row r="111" spans="1:14" hidden="1" x14ac:dyDescent="0.25">
      <c r="A111" s="5">
        <f t="shared" si="10"/>
        <v>4</v>
      </c>
      <c r="B111" s="5">
        <f t="shared" si="11"/>
        <v>9</v>
      </c>
      <c r="C111" s="5" t="str">
        <f t="shared" ca="1" si="4"/>
        <v>speeds pedestrian</v>
      </c>
      <c r="D111" s="5" t="str">
        <f t="shared" ca="1" si="13"/>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pedestrian</v>
      </c>
      <c r="H111" s="17" cm="1">
        <f t="array" aca="1" ref="H111" ca="1">IF(ISBLANK(INDIRECT(ADDRESS(B111,A111,1,1,"all_city_parameter_inputs"))), "--",INDIRECT(ADDRESS(B111,A111,1,1,"all_city_parameter_inputs")))</f>
        <v>2.5</v>
      </c>
      <c r="I111" s="17">
        <f ca="1">IF(OR(G111="alpha",G111="beta",G111="sd",G111="mean"),"--",VLOOKUP(C111,Default!$B$5:$H$114,7,FALSE))</f>
        <v>2.5</v>
      </c>
      <c r="J111" s="4" t="str">
        <f ca="1">VLOOKUP(F111,Lookup!$C$5:$D$110,2, FALSE)</f>
        <v>Travel values</v>
      </c>
      <c r="K111" s="4">
        <f ca="1">VLOOKUP(C111,Default!$B$4:$E$114,4, FALSE)</f>
        <v>0</v>
      </c>
      <c r="L111" s="21" t="str" cm="1">
        <f t="array" aca="1" ref="L111" ca="1">IF(ISNA(VLOOKUP($D111,Grouped_Sources!$C:$C,1,FALSE)),"", INDIRECT(VLOOKUP($D111,Grouped_Sources!$C:$I,5,FALSE)))</f>
        <v>VehicleSpeeds_Summary_vxxx.docx on OneDrive Ali Abbas - ITHIM Global\Methods and Processes\Input Parameters\VehicleSpeeds</v>
      </c>
      <c r="M111" s="21" cm="1">
        <f t="array" aca="1" ref="M111" ca="1">IF(ISNA(VLOOKUP($D111,Grouped_Sources!$C:$C,1,FALSE)),"", INDIRECT(VLOOKUP($D111,Grouped_Sources!$C:$I,6,FALSE)))</f>
        <v>0</v>
      </c>
      <c r="N111" s="21" cm="1">
        <f t="array" aca="1" ref="N111" ca="1">IF(ISNA(VLOOKUP($D111,Grouped_Sources!$C:$C,1,FALSE)),"", INDIRECT(VLOOKUP($D111,Grouped_Sources!$C:$I,7,FALSE)))</f>
        <v>0</v>
      </c>
    </row>
    <row r="112" spans="1:14" hidden="1" x14ac:dyDescent="0.25">
      <c r="A112" s="5">
        <f t="shared" si="10"/>
        <v>4</v>
      </c>
      <c r="B112" s="5">
        <f t="shared" si="11"/>
        <v>10</v>
      </c>
      <c r="C112" s="5" t="str">
        <f t="shared" ca="1" si="4"/>
        <v>speeds rail</v>
      </c>
      <c r="D112" s="5" t="str">
        <f t="shared" ca="1" si="13"/>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rail</v>
      </c>
      <c r="H112" s="17" cm="1">
        <f t="array" aca="1" ref="H112" ca="1">IF(ISBLANK(INDIRECT(ADDRESS(B112,A112,1,1,"all_city_parameter_inputs"))), "--",INDIRECT(ADDRESS(B112,A112,1,1,"all_city_parameter_inputs")))</f>
        <v>21.9</v>
      </c>
      <c r="I112" s="17">
        <f ca="1">IF(OR(G112="alpha",G112="beta",G112="sd",G112="mean"),"--",VLOOKUP(C112,Default!$B$5:$H$114,7,FALSE))</f>
        <v>21.9</v>
      </c>
      <c r="J112" s="4" t="str">
        <f ca="1">VLOOKUP(F112,Lookup!$C$5:$D$110,2, FALSE)</f>
        <v>Travel values</v>
      </c>
      <c r="K112" s="4">
        <f ca="1">VLOOKUP(C112,Default!$B$4:$E$114,4, FALSE)</f>
        <v>0</v>
      </c>
      <c r="L112" s="21" t="str" cm="1">
        <f t="array" aca="1" ref="L112" ca="1">IF(ISNA(VLOOKUP($D112,Grouped_Sources!$C:$C,1,FALSE)),"", INDIRECT(VLOOKUP($D112,Grouped_Sources!$C:$I,5,FALSE)))</f>
        <v>VehicleSpeeds_Summary_vxxx.docx on OneDrive Ali Abbas - ITHIM Global\Methods and Processes\Input Parameters\VehicleSpeeds</v>
      </c>
      <c r="M112" s="21" cm="1">
        <f t="array" aca="1" ref="M112" ca="1">IF(ISNA(VLOOKUP($D112,Grouped_Sources!$C:$C,1,FALSE)),"", INDIRECT(VLOOKUP($D112,Grouped_Sources!$C:$I,6,FALSE)))</f>
        <v>0</v>
      </c>
      <c r="N112" s="21" cm="1">
        <f t="array" aca="1" ref="N112" ca="1">IF(ISNA(VLOOKUP($D112,Grouped_Sources!$C:$C,1,FALSE)),"", INDIRECT(VLOOKUP($D112,Grouped_Sources!$C:$I,7,FALSE)))</f>
        <v>0</v>
      </c>
    </row>
    <row r="113" spans="1:14" hidden="1" x14ac:dyDescent="0.25">
      <c r="A113" s="5">
        <f t="shared" si="10"/>
        <v>4</v>
      </c>
      <c r="B113" s="5">
        <f t="shared" si="11"/>
        <v>11</v>
      </c>
      <c r="C113" s="5" t="str">
        <f t="shared" ca="1" si="4"/>
        <v>speeds taxi</v>
      </c>
      <c r="D113" s="5" t="str">
        <f t="shared" ca="1" si="13"/>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taxi</v>
      </c>
      <c r="H113" s="17" cm="1">
        <f t="array" aca="1" ref="H113" ca="1">IF(ISBLANK(INDIRECT(ADDRESS(B113,A113,1,1,"all_city_parameter_inputs"))), "--",INDIRECT(ADDRESS(B113,A113,1,1,"all_city_parameter_inputs")))</f>
        <v>12.559999999999999</v>
      </c>
      <c r="I113" s="17">
        <f ca="1">IF(OR(G113="alpha",G113="beta",G113="sd",G113="mean"),"--",VLOOKUP(C113,Default!$B$5:$H$114,7,FALSE))</f>
        <v>13.8</v>
      </c>
      <c r="J113" s="4" t="str">
        <f ca="1">VLOOKUP(F113,Lookup!$C$5:$D$110,2, FALSE)</f>
        <v>Travel values</v>
      </c>
      <c r="K113" s="4">
        <f ca="1">VLOOKUP(C113,Default!$B$4:$E$114,4, FALSE)</f>
        <v>0</v>
      </c>
      <c r="L113" s="21" t="str" cm="1">
        <f t="array" aca="1" ref="L113" ca="1">IF(ISNA(VLOOKUP($D113,Grouped_Sources!$C:$C,1,FALSE)),"", INDIRECT(VLOOKUP($D113,Grouped_Sources!$C:$I,5,FALSE)))</f>
        <v>VehicleSpeeds_Summary_vxxx.docx on OneDrive Ali Abbas - ITHIM Global\Methods and Processes\Input Parameters\VehicleSpeeds</v>
      </c>
      <c r="M113" s="21" cm="1">
        <f t="array" aca="1" ref="M113" ca="1">IF(ISNA(VLOOKUP($D113,Grouped_Sources!$C:$C,1,FALSE)),"", INDIRECT(VLOOKUP($D113,Grouped_Sources!$C:$I,6,FALSE)))</f>
        <v>0</v>
      </c>
      <c r="N113" s="21" cm="1">
        <f t="array" aca="1" ref="N113" ca="1">IF(ISNA(VLOOKUP($D113,Grouped_Sources!$C:$C,1,FALSE)),"", INDIRECT(VLOOKUP($D113,Grouped_Sources!$C:$I,7,FALSE)))</f>
        <v>0</v>
      </c>
    </row>
    <row r="114" spans="1:14" hidden="1" x14ac:dyDescent="0.25">
      <c r="A114" s="5">
        <f t="shared" si="10"/>
        <v>4</v>
      </c>
      <c r="B114" s="5">
        <f t="shared" si="11"/>
        <v>12</v>
      </c>
      <c r="C114" s="5" t="str">
        <f t="shared" ca="1" si="4"/>
        <v>speeds truck</v>
      </c>
      <c r="D114" s="5" t="str">
        <f t="shared" ca="1" si="13"/>
        <v>speeds_sao_paulo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speeds</v>
      </c>
      <c r="G114" s="4" t="str" cm="1">
        <f t="array" aca="1" ref="G114" ca="1">IF(AND(ISBLANK(INDIRECT(ADDRESS(B114,3,1,1,"all_city_parameter_inputs"))),ISBLANK(INDIRECT(ADDRESS(B114,2,1,1,"all_city_parameter_inputs")))),"",IF(ISBLANK(INDIRECT(ADDRESS(B114,2,1,1,"all_city_parameter_inputs"))),"",INDIRECT(ADDRESS(B114,2,1,1,"all_city_parameter_inputs"))))</f>
        <v>truck</v>
      </c>
      <c r="H114" s="17" cm="1">
        <f t="array" aca="1" ref="H114" ca="1">IF(ISBLANK(INDIRECT(ADDRESS(B114,A114,1,1,"all_city_parameter_inputs"))), "--",INDIRECT(ADDRESS(B114,A114,1,1,"all_city_parameter_inputs")))</f>
        <v>8.1</v>
      </c>
      <c r="I114" s="17">
        <f ca="1">IF(OR(G114="alpha",G114="beta",G114="sd",G114="mean"),"--",VLOOKUP(C114,Default!$B$5:$H$114,7,FALSE))</f>
        <v>8.1</v>
      </c>
      <c r="J114" s="4" t="str">
        <f ca="1">VLOOKUP(F114,Lookup!$C$5:$D$110,2, FALSE)</f>
        <v>Travel values</v>
      </c>
      <c r="K114" s="4">
        <f ca="1">VLOOKUP(C114,Default!$B$4:$E$114,4, FALSE)</f>
        <v>0</v>
      </c>
      <c r="L114" s="21" t="str" cm="1">
        <f t="array" aca="1" ref="L114" ca="1">IF(ISNA(VLOOKUP($D114,Grouped_Sources!$C:$C,1,FALSE)),"", INDIRECT(VLOOKUP($D114,Grouped_Sources!$C:$I,5,FALSE)))</f>
        <v>VehicleSpeeds_Summary_vxxx.docx on OneDrive Ali Abbas - ITHIM Global\Methods and Processes\Input Parameters\VehicleSpeeds</v>
      </c>
      <c r="M114" s="21" cm="1">
        <f t="array" aca="1" ref="M114" ca="1">IF(ISNA(VLOOKUP($D114,Grouped_Sources!$C:$C,1,FALSE)),"", INDIRECT(VLOOKUP($D114,Grouped_Sources!$C:$I,6,FALSE)))</f>
        <v>0</v>
      </c>
      <c r="N114" s="21" cm="1">
        <f t="array" aca="1" ref="N114" ca="1">IF(ISNA(VLOOKUP($D114,Grouped_Sources!$C:$C,1,FALSE)),"", INDIRECT(VLOOKUP($D114,Grouped_Sources!$C:$I,7,FALSE)))</f>
        <v>0</v>
      </c>
    </row>
    <row r="115" spans="1:14" hidden="1" x14ac:dyDescent="0.25">
      <c r="A115" s="5">
        <f t="shared" si="10"/>
        <v>4</v>
      </c>
      <c r="B115" s="5">
        <f t="shared" si="11"/>
        <v>13</v>
      </c>
      <c r="C115" s="5" t="str">
        <f t="shared" ca="1" si="4"/>
        <v>speeds van</v>
      </c>
      <c r="D115" s="5" t="str">
        <f t="shared" ca="1" si="13"/>
        <v>speeds_sao_paulo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speeds</v>
      </c>
      <c r="G115" s="4" t="str" cm="1">
        <f t="array" aca="1" ref="G115" ca="1">IF(AND(ISBLANK(INDIRECT(ADDRESS(B115,3,1,1,"all_city_parameter_inputs"))),ISBLANK(INDIRECT(ADDRESS(B115,2,1,1,"all_city_parameter_inputs")))),"",IF(ISBLANK(INDIRECT(ADDRESS(B115,2,1,1,"all_city_parameter_inputs"))),"",INDIRECT(ADDRESS(B115,2,1,1,"all_city_parameter_inputs"))))</f>
        <v>van</v>
      </c>
      <c r="H115" s="17" cm="1">
        <f t="array" aca="1" ref="H115" ca="1">IF(ISBLANK(INDIRECT(ADDRESS(B115,A115,1,1,"all_city_parameter_inputs"))), "--",INDIRECT(ADDRESS(B115,A115,1,1,"all_city_parameter_inputs")))</f>
        <v>13.8</v>
      </c>
      <c r="I115" s="17">
        <f ca="1">IF(OR(G115="alpha",G115="beta",G115="sd",G115="mean"),"--",VLOOKUP(C115,Default!$B$5:$H$114,7,FALSE))</f>
        <v>13.8</v>
      </c>
      <c r="J115" s="4" t="str">
        <f ca="1">VLOOKUP(F115,Lookup!$C$5:$D$110,2, FALSE)</f>
        <v>Travel values</v>
      </c>
      <c r="K115" s="4">
        <f ca="1">VLOOKUP(C115,Default!$B$4:$E$114,4, FALSE)</f>
        <v>0</v>
      </c>
      <c r="L115" s="21" t="str" cm="1">
        <f t="array" aca="1" ref="L115" ca="1">IF(ISNA(VLOOKUP($D115,Grouped_Sources!$C:$C,1,FALSE)),"", INDIRECT(VLOOKUP($D115,Grouped_Sources!$C:$I,5,FALSE)))</f>
        <v>VehicleSpeeds_Summary_vxxx.docx on OneDrive Ali Abbas - ITHIM Global\Methods and Processes\Input Parameters\VehicleSpeeds</v>
      </c>
      <c r="M115" s="21" cm="1">
        <f t="array" aca="1" ref="M115" ca="1">IF(ISNA(VLOOKUP($D115,Grouped_Sources!$C:$C,1,FALSE)),"", INDIRECT(VLOOKUP($D115,Grouped_Sources!$C:$I,6,FALSE)))</f>
        <v>0</v>
      </c>
      <c r="N115" s="21" cm="1">
        <f t="array" aca="1" ref="N115" ca="1">IF(ISNA(VLOOKUP($D115,Grouped_Sources!$C:$C,1,FALSE)),"", INDIRECT(VLOOKUP($D115,Grouped_Sources!$C:$I,7,FALSE)))</f>
        <v>0</v>
      </c>
    </row>
    <row r="116" spans="1:14" hidden="1" x14ac:dyDescent="0.25">
      <c r="A116" s="5">
        <f t="shared" si="10"/>
        <v>4</v>
      </c>
      <c r="B116" s="5">
        <f t="shared" si="11"/>
        <v>14</v>
      </c>
      <c r="C116" s="5" t="str">
        <f t="shared" ca="1" si="4"/>
        <v>PM_emission_inventories motorcycle</v>
      </c>
      <c r="D116" s="5" t="str">
        <f t="shared" ca="1" si="12"/>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All_city_list!F105,INDIRECT(ADDRESS(B116,1,1,1,"all_city_parameter_inputs"))))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motorcycle</v>
      </c>
      <c r="H116" s="17" cm="1">
        <f t="array" aca="1" ref="H116" ca="1">IF(ISBLANK(INDIRECT(ADDRESS(B116,A116,1,1,"all_city_parameter_inputs"))), "--",INDIRECT(ADDRESS(B116,A116,1,1,"all_city_parameter_inputs")))</f>
        <v>3.9413582076573979E-2</v>
      </c>
      <c r="I116" s="17">
        <f ca="1">IF(OR(G116="alpha",G116="beta",G116="sd",G116="mean"),"--",VLOOKUP(C116,Default!$B$5:$H$114,7,FALSE))</f>
        <v>2.3031654375338189E-3</v>
      </c>
      <c r="J116" s="4" t="str">
        <f ca="1">VLOOKUP(F116,Lookup!$C$5:$D$110,2, FALSE)</f>
        <v>Pollution values</v>
      </c>
      <c r="K116" s="4" t="str">
        <f ca="1">VLOOKUP(C116,Default!$B$4:$E$114,4,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16" s="21" t="str" cm="1">
        <f t="array" aca="1" ref="L116" ca="1">IF(ISNA(VLOOKUP($D116,Grouped_Sources!$C:$C,1,FALSE)),"", INDIRECT(VLOOKUP($D116,Grouped_Sources!$C:$I,5,FALSE)))</f>
        <v>air pollution and CO2 write-up_only table_V4.docx (dropbox.com)</v>
      </c>
      <c r="M116" s="21" t="str" cm="1">
        <f t="array" aca="1" ref="M116" ca="1">IF(ISNA(VLOOKUP($D116,Grouped_Sources!$C:$C,1,FALSE)),"", INDIRECT(VLOOKUP($D116,Grouped_Sources!$C:$I,6,FALSE)))</f>
        <v>EDGAR and various other sources, detailed in document</v>
      </c>
      <c r="N116" s="21" cm="1">
        <f t="array" aca="1" ref="N116" ca="1">IF(ISNA(VLOOKUP($D116,Grouped_Sources!$C:$C,1,FALSE)),"", INDIRECT(VLOOKUP($D116,Grouped_Sources!$C:$I,7,FALSE)))</f>
        <v>0</v>
      </c>
    </row>
    <row r="117" spans="1:14" hidden="1" x14ac:dyDescent="0.25">
      <c r="A117" s="5">
        <f t="shared" si="10"/>
        <v>4</v>
      </c>
      <c r="B117" s="5">
        <f t="shared" si="11"/>
        <v>15</v>
      </c>
      <c r="C117" s="5" t="str">
        <f t="shared" ca="1" si="4"/>
        <v>PM_emission_inventories car</v>
      </c>
      <c r="D117" s="5" t="str">
        <f t="shared" ca="1" si="12"/>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car</v>
      </c>
      <c r="H117" s="17" cm="1">
        <f t="array" aca="1" ref="H117" ca="1">IF(ISBLANK(INDIRECT(ADDRESS(B117,A117,1,1,"all_city_parameter_inputs"))), "--",INDIRECT(ADDRESS(B117,A117,1,1,"all_city_parameter_inputs")))</f>
        <v>0.60887294717900864</v>
      </c>
      <c r="I117" s="17">
        <f ca="1">IF(OR(G117="alpha",G117="beta",G117="sd",G117="mean"),"--",VLOOKUP(C117,Default!$B$5:$H$114,7,FALSE))</f>
        <v>8.1980352806225759E-2</v>
      </c>
      <c r="J117" s="4" t="str">
        <f ca="1">VLOOKUP(F117,Lookup!$C$5:$D$110,2, FALSE)</f>
        <v>Pollution values</v>
      </c>
      <c r="K117" s="4">
        <f ca="1">VLOOKUP(C117,Default!$B$4:$E$114,4, FALSE)</f>
        <v>0</v>
      </c>
      <c r="L117" s="21" t="str" cm="1">
        <f t="array" aca="1" ref="L117" ca="1">IF(ISNA(VLOOKUP($D117,Grouped_Sources!$C:$C,1,FALSE)),"", INDIRECT(VLOOKUP($D117,Grouped_Sources!$C:$I,5,FALSE)))</f>
        <v>air pollution and CO2 write-up_only table_V4.docx (dropbox.com)</v>
      </c>
      <c r="M117" s="21" t="str" cm="1">
        <f t="array" aca="1" ref="M117" ca="1">IF(ISNA(VLOOKUP($D117,Grouped_Sources!$C:$C,1,FALSE)),"", INDIRECT(VLOOKUP($D117,Grouped_Sources!$C:$I,6,FALSE)))</f>
        <v>EDGAR and various other sources, detailed in document</v>
      </c>
      <c r="N117" s="21" cm="1">
        <f t="array" aca="1" ref="N117" ca="1">IF(ISNA(VLOOKUP($D117,Grouped_Sources!$C:$C,1,FALSE)),"", INDIRECT(VLOOKUP($D117,Grouped_Sources!$C:$I,7,FALSE)))</f>
        <v>0</v>
      </c>
    </row>
    <row r="118" spans="1:14" hidden="1" x14ac:dyDescent="0.25">
      <c r="A118" s="5">
        <f t="shared" si="10"/>
        <v>4</v>
      </c>
      <c r="B118" s="5">
        <f t="shared" si="11"/>
        <v>16</v>
      </c>
      <c r="C118" s="5" t="str">
        <f t="shared" ca="1" si="4"/>
        <v>PM_emission_inventories bus_driver</v>
      </c>
      <c r="D118" s="5" t="str">
        <f t="shared" ca="1" si="12"/>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bus_driver</v>
      </c>
      <c r="H118" s="17" cm="1">
        <f t="array" aca="1" ref="H118" ca="1">IF(ISBLANK(INDIRECT(ADDRESS(B118,A118,1,1,"all_city_parameter_inputs"))), "--",INDIRECT(ADDRESS(B118,A118,1,1,"all_city_parameter_inputs")))</f>
        <v>4.2887963928069421E-2</v>
      </c>
      <c r="I118" s="17">
        <f ca="1">IF(OR(G118="alpha",G118="beta",G118="sd",G118="mean"),"--",VLOOKUP(C118,Default!$B$5:$H$114,7,FALSE))</f>
        <v>0.12246677425253254</v>
      </c>
      <c r="J118" s="4" t="str">
        <f ca="1">VLOOKUP(F118,Lookup!$C$5:$D$110,2, FALSE)</f>
        <v>Pollution values</v>
      </c>
      <c r="K118" s="4">
        <f ca="1">VLOOKUP(C118,Default!$B$4:$E$114,4, FALSE)</f>
        <v>0</v>
      </c>
      <c r="L118" s="21" t="str" cm="1">
        <f t="array" aca="1" ref="L118" ca="1">IF(ISNA(VLOOKUP($D118,Grouped_Sources!$C:$C,1,FALSE)),"", INDIRECT(VLOOKUP($D118,Grouped_Sources!$C:$I,5,FALSE)))</f>
        <v>air pollution and CO2 write-up_only table_V4.docx (dropbox.com)</v>
      </c>
      <c r="M118" s="21" t="str" cm="1">
        <f t="array" aca="1" ref="M118" ca="1">IF(ISNA(VLOOKUP($D118,Grouped_Sources!$C:$C,1,FALSE)),"", INDIRECT(VLOOKUP($D118,Grouped_Sources!$C:$I,6,FALSE)))</f>
        <v>EDGAR and various other sources, detailed in document</v>
      </c>
      <c r="N118" s="21" cm="1">
        <f t="array" aca="1" ref="N118" ca="1">IF(ISNA(VLOOKUP($D118,Grouped_Sources!$C:$C,1,FALSE)),"", INDIRECT(VLOOKUP($D118,Grouped_Sources!$C:$I,7,FALSE)))</f>
        <v>0</v>
      </c>
    </row>
    <row r="119" spans="1:14" hidden="1" x14ac:dyDescent="0.25">
      <c r="A119" s="5">
        <f t="shared" si="10"/>
        <v>4</v>
      </c>
      <c r="B119" s="5">
        <f t="shared" si="11"/>
        <v>17</v>
      </c>
      <c r="C119" s="5" t="str">
        <f t="shared" ca="1" si="4"/>
        <v>PM_emission_inventories heavy_truck</v>
      </c>
      <c r="D119" s="5" t="str">
        <f t="shared" ca="1" si="12"/>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heavy_truck</v>
      </c>
      <c r="H119" s="17" cm="1">
        <f t="array" aca="1" ref="H119" ca="1">IF(ISBLANK(INDIRECT(ADDRESS(B119,A119,1,1,"all_city_parameter_inputs"))), "--",INDIRECT(ADDRESS(B119,A119,1,1,"all_city_parameter_inputs")))</f>
        <v>0.15062940051042212</v>
      </c>
      <c r="I119" s="17">
        <f ca="1">IF(OR(G119="alpha",G119="beta",G119="sd",G119="mean"),"--",VLOOKUP(C119,Default!$B$5:$H$114,7,FALSE))</f>
        <v>0.45445403783708543</v>
      </c>
      <c r="J119" s="4" t="str">
        <f ca="1">VLOOKUP(F119,Lookup!$C$5:$D$110,2, FALSE)</f>
        <v>Pollution values</v>
      </c>
      <c r="K119" s="4">
        <f ca="1">VLOOKUP(C119,Default!$B$4:$E$114,4, FALSE)</f>
        <v>0</v>
      </c>
      <c r="L119" s="21" t="str" cm="1">
        <f t="array" aca="1" ref="L119" ca="1">IF(ISNA(VLOOKUP($D119,Grouped_Sources!$C:$C,1,FALSE)),"", INDIRECT(VLOOKUP($D119,Grouped_Sources!$C:$I,5,FALSE)))</f>
        <v>air pollution and CO2 write-up_only table_V4.docx (dropbox.com)</v>
      </c>
      <c r="M119" s="21" t="str" cm="1">
        <f t="array" aca="1" ref="M119" ca="1">IF(ISNA(VLOOKUP($D119,Grouped_Sources!$C:$C,1,FALSE)),"", INDIRECT(VLOOKUP($D119,Grouped_Sources!$C:$I,6,FALSE)))</f>
        <v>EDGAR and various other sources, detailed in document</v>
      </c>
      <c r="N119" s="21" cm="1">
        <f t="array" aca="1" ref="N119" ca="1">IF(ISNA(VLOOKUP($D119,Grouped_Sources!$C:$C,1,FALSE)),"", INDIRECT(VLOOKUP($D119,Grouped_Sources!$C:$I,7,FALSE)))</f>
        <v>0</v>
      </c>
    </row>
    <row r="120" spans="1:14" hidden="1" x14ac:dyDescent="0.25">
      <c r="A120" s="5">
        <f t="shared" si="10"/>
        <v>4</v>
      </c>
      <c r="B120" s="5">
        <f t="shared" si="11"/>
        <v>18</v>
      </c>
      <c r="C120" s="5" t="str">
        <f t="shared" ca="1" si="4"/>
        <v>PM_emission_inventories truck</v>
      </c>
      <c r="D120" s="5" t="str">
        <f t="shared" ca="1" si="12"/>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truck</v>
      </c>
      <c r="H120" s="17" cm="1">
        <f t="array" aca="1" ref="H120" ca="1">IF(ISBLANK(INDIRECT(ADDRESS(B120,A120,1,1,"all_city_parameter_inputs"))), "--",INDIRECT(ADDRESS(B120,A120,1,1,"all_city_parameter_inputs")))</f>
        <v>0.1581961063059249</v>
      </c>
      <c r="I120" s="17">
        <f ca="1">IF(OR(G120="alpha",G120="beta",G120="sd",G120="mean"),"--",VLOOKUP(C120,Default!$B$5:$H$114,7,FALSE))</f>
        <v>0.33879566966662278</v>
      </c>
      <c r="J120" s="4" t="str">
        <f ca="1">VLOOKUP(F120,Lookup!$C$5:$D$110,2, FALSE)</f>
        <v>Pollution values</v>
      </c>
      <c r="K120" s="4">
        <f ca="1">VLOOKUP(C120,Default!$B$4:$E$114,4, FALSE)</f>
        <v>0</v>
      </c>
      <c r="L120" s="21" t="str" cm="1">
        <f t="array" aca="1" ref="L120" ca="1">IF(ISNA(VLOOKUP($D120,Grouped_Sources!$C:$C,1,FALSE)),"", INDIRECT(VLOOKUP($D120,Grouped_Sources!$C:$I,5,FALSE)))</f>
        <v>air pollution and CO2 write-up_only table_V4.docx (dropbox.com)</v>
      </c>
      <c r="M120" s="21" t="str" cm="1">
        <f t="array" aca="1" ref="M120" ca="1">IF(ISNA(VLOOKUP($D120,Grouped_Sources!$C:$C,1,FALSE)),"", INDIRECT(VLOOKUP($D120,Grouped_Sources!$C:$I,6,FALSE)))</f>
        <v>EDGAR and various other sources, detailed in document</v>
      </c>
      <c r="N120" s="21" cm="1">
        <f t="array" aca="1" ref="N120" ca="1">IF(ISNA(VLOOKUP($D120,Grouped_Sources!$C:$C,1,FALSE)),"", INDIRECT(VLOOKUP($D120,Grouped_Sources!$C:$I,7,FALSE)))</f>
        <v>0</v>
      </c>
    </row>
    <row r="121" spans="1:14" hidden="1" x14ac:dyDescent="0.25">
      <c r="A121" s="5">
        <f t="shared" si="10"/>
        <v>4</v>
      </c>
      <c r="B121" s="5">
        <f t="shared" si="11"/>
        <v>19</v>
      </c>
      <c r="C121" s="5" t="str">
        <f t="shared" ca="1" si="4"/>
        <v>PM_emission_inventories van</v>
      </c>
      <c r="D121" s="5" t="str">
        <f t="shared" ca="1" si="12"/>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van</v>
      </c>
      <c r="H121" s="17" cm="1">
        <f t="array" aca="1" ref="H121" ca="1">IF(ISBLANK(INDIRECT(ADDRESS(B121,A121,1,1,"all_city_parameter_inputs"))), "--",INDIRECT(ADDRESS(B121,A121,1,1,"all_city_parameter_inputs")))</f>
        <v>0</v>
      </c>
      <c r="I121" s="17">
        <f ca="1">IF(OR(G121="alpha",G121="beta",G121="sd",G121="mean"),"--",VLOOKUP(C121,Default!$B$5:$H$114,7,FALSE))</f>
        <v>0</v>
      </c>
      <c r="J121" s="4" t="str">
        <f ca="1">VLOOKUP(F121,Lookup!$C$5:$D$110,2, FALSE)</f>
        <v>Pollution values</v>
      </c>
      <c r="K121" s="4">
        <f ca="1">VLOOKUP(C121,Default!$B$4:$E$114,4, FALSE)</f>
        <v>0</v>
      </c>
      <c r="L121" s="21" t="str" cm="1">
        <f t="array" aca="1" ref="L121" ca="1">IF(ISNA(VLOOKUP($D121,Grouped_Sources!$C:$C,1,FALSE)),"", INDIRECT(VLOOKUP($D121,Grouped_Sources!$C:$I,5,FALSE)))</f>
        <v>air pollution and CO2 write-up_only table_V4.docx (dropbox.com)</v>
      </c>
      <c r="M121" s="21" t="str" cm="1">
        <f t="array" aca="1" ref="M121" ca="1">IF(ISNA(VLOOKUP($D121,Grouped_Sources!$C:$C,1,FALSE)),"", INDIRECT(VLOOKUP($D121,Grouped_Sources!$C:$I,6,FALSE)))</f>
        <v>EDGAR and various other sources, detailed in document</v>
      </c>
      <c r="N121" s="21" cm="1">
        <f t="array" aca="1" ref="N121" ca="1">IF(ISNA(VLOOKUP($D121,Grouped_Sources!$C:$C,1,FALSE)),"", INDIRECT(VLOOKUP($D121,Grouped_Sources!$C:$I,7,FALSE)))</f>
        <v>0</v>
      </c>
    </row>
    <row r="122" spans="1:14" hidden="1" x14ac:dyDescent="0.25">
      <c r="A122" s="5">
        <f t="shared" si="10"/>
        <v>4</v>
      </c>
      <c r="B122" s="5">
        <f t="shared" si="11"/>
        <v>20</v>
      </c>
      <c r="C122" s="5" t="str">
        <f t="shared" ca="1" si="4"/>
        <v>PM_emission_inventories other</v>
      </c>
      <c r="D122" s="5" t="str">
        <f t="shared" ca="1" si="12"/>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other</v>
      </c>
      <c r="H122" s="17" cm="1">
        <f t="array" aca="1" ref="H122" ca="1">IF(ISBLANK(INDIRECT(ADDRESS(B122,A122,1,1,"all_city_parameter_inputs"))), "--",INDIRECT(ADDRESS(B122,A122,1,1,"all_city_parameter_inputs")))</f>
        <v>0</v>
      </c>
      <c r="I122" s="17">
        <f ca="1">IF(OR(G122="alpha",G122="beta",G122="sd",G122="mean"),"--",VLOOKUP(C122,Default!$B$5:$H$114,7,FALSE))</f>
        <v>0</v>
      </c>
      <c r="J122" s="4" t="str">
        <f ca="1">VLOOKUP(F122,Lookup!$C$5:$D$110,2, FALSE)</f>
        <v>Pollution values</v>
      </c>
      <c r="K122" s="4">
        <f ca="1">VLOOKUP(C122,Default!$B$4:$E$114,4, FALSE)</f>
        <v>0</v>
      </c>
      <c r="L122" s="21" t="str" cm="1">
        <f t="array" aca="1" ref="L122" ca="1">IF(ISNA(VLOOKUP($D122,Grouped_Sources!$C:$C,1,FALSE)),"", INDIRECT(VLOOKUP($D122,Grouped_Sources!$C:$I,5,FALSE)))</f>
        <v>air pollution and CO2 write-up_only table_V4.docx (dropbox.com)</v>
      </c>
      <c r="M122" s="21" t="str" cm="1">
        <f t="array" aca="1" ref="M122" ca="1">IF(ISNA(VLOOKUP($D122,Grouped_Sources!$C:$C,1,FALSE)),"", INDIRECT(VLOOKUP($D122,Grouped_Sources!$C:$I,6,FALSE)))</f>
        <v>EDGAR and various other sources, detailed in document</v>
      </c>
      <c r="N122" s="21" cm="1">
        <f t="array" aca="1" ref="N122" ca="1">IF(ISNA(VLOOKUP($D122,Grouped_Sources!$C:$C,1,FALSE)),"", INDIRECT(VLOOKUP($D122,Grouped_Sources!$C:$I,7,FALSE)))</f>
        <v>0</v>
      </c>
    </row>
    <row r="123" spans="1:14" hidden="1" x14ac:dyDescent="0.25">
      <c r="A123" s="5">
        <f t="shared" si="10"/>
        <v>4</v>
      </c>
      <c r="B123" s="5">
        <f t="shared" si="11"/>
        <v>21</v>
      </c>
      <c r="C123" s="5" t="str">
        <f t="shared" ca="1" si="4"/>
        <v>PM_emission_inventories taxi</v>
      </c>
      <c r="D123" s="5" t="str">
        <f t="shared" ca="1" si="12"/>
        <v>PM_emission_inventories_sao_paulo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PM_emission_inventories</v>
      </c>
      <c r="G123" s="4" t="str" cm="1">
        <f t="array" aca="1" ref="G123" ca="1">IF(AND(ISBLANK(INDIRECT(ADDRESS(B123,3,1,1,"all_city_parameter_inputs"))),ISBLANK(INDIRECT(ADDRESS(B123,2,1,1,"all_city_parameter_inputs")))),"",IF(ISBLANK(INDIRECT(ADDRESS(B123,2,1,1,"all_city_parameter_inputs"))),"",INDIRECT(ADDRESS(B123,2,1,1,"all_city_parameter_inputs"))))</f>
        <v>taxi</v>
      </c>
      <c r="H123" s="17" cm="1">
        <f t="array" aca="1" ref="H123" ca="1">IF(ISBLANK(INDIRECT(ADDRESS(B123,A123,1,1,"all_city_parameter_inputs"))), "--",INDIRECT(ADDRESS(B123,A123,1,1,"all_city_parameter_inputs")))</f>
        <v>0</v>
      </c>
      <c r="I123" s="17">
        <f ca="1">IF(OR(G123="alpha",G123="beta",G123="sd",G123="mean"),"--",VLOOKUP(C123,Default!$B$5:$H$114,7,FALSE))</f>
        <v>0</v>
      </c>
      <c r="J123" s="4" t="str">
        <f ca="1">VLOOKUP(F123,Lookup!$C$5:$D$110,2, FALSE)</f>
        <v>Pollution values</v>
      </c>
      <c r="K123" s="4">
        <f ca="1">VLOOKUP(C123,Default!$B$4:$E$114,4, FALSE)</f>
        <v>0</v>
      </c>
      <c r="L123" s="21" t="str" cm="1">
        <f t="array" aca="1" ref="L123" ca="1">IF(ISNA(VLOOKUP($D123,Grouped_Sources!$C:$C,1,FALSE)),"", INDIRECT(VLOOKUP($D123,Grouped_Sources!$C:$I,5,FALSE)))</f>
        <v>air pollution and CO2 write-up_only table_V4.docx (dropbox.com)</v>
      </c>
      <c r="M123" s="21" t="str" cm="1">
        <f t="array" aca="1" ref="M123" ca="1">IF(ISNA(VLOOKUP($D123,Grouped_Sources!$C:$C,1,FALSE)),"", INDIRECT(VLOOKUP($D123,Grouped_Sources!$C:$I,6,FALSE)))</f>
        <v>EDGAR and various other sources, detailed in document</v>
      </c>
      <c r="N123" s="21" cm="1">
        <f t="array" aca="1" ref="N123" ca="1">IF(ISNA(VLOOKUP($D123,Grouped_Sources!$C:$C,1,FALSE)),"", INDIRECT(VLOOKUP($D123,Grouped_Sources!$C:$I,7,FALSE)))</f>
        <v>0</v>
      </c>
    </row>
    <row r="124" spans="1:14" hidden="1" x14ac:dyDescent="0.25">
      <c r="A124" s="5">
        <f t="shared" si="10"/>
        <v>4</v>
      </c>
      <c r="B124" s="5">
        <f t="shared" si="11"/>
        <v>22</v>
      </c>
      <c r="C124" s="5" t="str">
        <f t="shared" ca="1" si="4"/>
        <v>PM_emission_inventories auto_rickshaw</v>
      </c>
      <c r="D124" s="5" t="str">
        <f t="shared" ca="1" si="12"/>
        <v>PM_emission_inventories_sao_paulo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PM_emission_inventories</v>
      </c>
      <c r="G124" s="4" t="str" cm="1">
        <f t="array" aca="1" ref="G124" ca="1">IF(AND(ISBLANK(INDIRECT(ADDRESS(B124,3,1,1,"all_city_parameter_inputs"))),ISBLANK(INDIRECT(ADDRESS(B124,2,1,1,"all_city_parameter_inputs")))),"",IF(ISBLANK(INDIRECT(ADDRESS(B124,2,1,1,"all_city_parameter_inputs"))),"",INDIRECT(ADDRESS(B124,2,1,1,"all_city_parameter_inputs"))))</f>
        <v>auto_rickshaw</v>
      </c>
      <c r="H124" s="17" cm="1">
        <f t="array" aca="1" ref="H124" ca="1">IF(ISBLANK(INDIRECT(ADDRESS(B124,A124,1,1,"all_city_parameter_inputs"))), "--",INDIRECT(ADDRESS(B124,A124,1,1,"all_city_parameter_inputs")))</f>
        <v>0</v>
      </c>
      <c r="I124" s="17">
        <f ca="1">IF(OR(G124="alpha",G124="beta",G124="sd",G124="mean"),"--",VLOOKUP(C124,Default!$B$5:$H$114,7,FALSE))</f>
        <v>0</v>
      </c>
      <c r="J124" s="4" t="str">
        <f ca="1">VLOOKUP(F124,Lookup!$C$5:$D$110,2, FALSE)</f>
        <v>Pollution values</v>
      </c>
      <c r="K124" s="4">
        <f ca="1">VLOOKUP(C124,Default!$B$4:$E$114,4, FALSE)</f>
        <v>0</v>
      </c>
      <c r="L124" s="21" t="str" cm="1">
        <f t="array" aca="1" ref="L124" ca="1">IF(ISNA(VLOOKUP($D124,Grouped_Sources!$C:$C,1,FALSE)),"", INDIRECT(VLOOKUP($D124,Grouped_Sources!$C:$I,5,FALSE)))</f>
        <v>air pollution and CO2 write-up_only table_V4.docx (dropbox.com)</v>
      </c>
      <c r="M124" s="21" t="str" cm="1">
        <f t="array" aca="1" ref="M124" ca="1">IF(ISNA(VLOOKUP($D124,Grouped_Sources!$C:$C,1,FALSE)),"", INDIRECT(VLOOKUP($D124,Grouped_Sources!$C:$I,6,FALSE)))</f>
        <v>EDGAR and various other sources, detailed in document</v>
      </c>
      <c r="N124" s="21" cm="1">
        <f t="array" aca="1" ref="N124" ca="1">IF(ISNA(VLOOKUP($D124,Grouped_Sources!$C:$C,1,FALSE)),"", INDIRECT(VLOOKUP($D124,Grouped_Sources!$C:$I,7,FALSE)))</f>
        <v>0</v>
      </c>
    </row>
    <row r="125" spans="1:14" hidden="1" x14ac:dyDescent="0.25">
      <c r="A125" s="5">
        <f t="shared" si="10"/>
        <v>4</v>
      </c>
      <c r="B125" s="5">
        <f t="shared" si="11"/>
        <v>23</v>
      </c>
      <c r="C125" s="5" t="str">
        <f t="shared" ca="1" si="4"/>
        <v>injury_reporting_rate</v>
      </c>
      <c r="D125" s="5" t="str">
        <f t="shared" ca="1" si="12"/>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constant</v>
      </c>
      <c r="H125" s="17" cm="1">
        <f t="array" aca="1" ref="H125" ca="1">IF(ISBLANK(INDIRECT(ADDRESS(B125,A125,1,1,"all_city_parameter_inputs"))), "--",INDIRECT(ADDRESS(B125,A125,1,1,"all_city_parameter_inputs")))</f>
        <v>0.97127319725900452</v>
      </c>
      <c r="I125" s="17">
        <f ca="1">IF(OR(G125="alpha",G125="beta",G125="sd",G125="mean"),"--",VLOOKUP(C125,Default!$B$5:$H$114,7,FALSE))</f>
        <v>1</v>
      </c>
      <c r="J125" s="4" t="str">
        <f ca="1">VLOOKUP(F125,Lookup!$C$5:$D$110,2, FALSE)</f>
        <v>Injury values</v>
      </c>
      <c r="K125" s="4" t="str">
        <f ca="1">VLOOKUP(C125,Default!$B$4:$E$114,4, FALSE)</f>
        <v>rate at which injuries are reported</v>
      </c>
      <c r="L125" s="21" t="str" cm="1">
        <f t="array" aca="1" ref="L125" ca="1">IF(ISNA(VLOOKUP($D125,Grouped_Sources!$C:$C,1,FALSE)),"", INDIRECT(VLOOKUP($D125,Grouped_Sources!$C:$I,5,FALSE)))</f>
        <v>InjuryReportingRate_WriteUp_vxx.docx on OneDrive Ali Abbas - ITHIM Global\Methods and Processes\Input Parameters\InjuryReportingRate</v>
      </c>
      <c r="M125" s="21" cm="1">
        <f t="array" aca="1" ref="M125" ca="1">IF(ISNA(VLOOKUP($D125,Grouped_Sources!$C:$C,1,FALSE)),"", INDIRECT(VLOOKUP($D125,Grouped_Sources!$C:$I,6,FALSE)))</f>
        <v>0</v>
      </c>
      <c r="N125" s="21" cm="1">
        <f t="array" aca="1" ref="N125" ca="1">IF(ISNA(VLOOKUP($D125,Grouped_Sources!$C:$C,1,FALSE)),"", INDIRECT(VLOOKUP($D125,Grouped_Sources!$C:$I,7,FALSE)))</f>
        <v>0</v>
      </c>
    </row>
    <row r="126" spans="1:14" hidden="1" x14ac:dyDescent="0.25">
      <c r="A126" s="5">
        <f t="shared" si="10"/>
        <v>4</v>
      </c>
      <c r="B126" s="5">
        <f t="shared" si="11"/>
        <v>24</v>
      </c>
      <c r="C126" s="5" t="str">
        <f t="shared" ca="1" si="4"/>
        <v>injury_reporting_rate</v>
      </c>
      <c r="D126" s="5" t="str">
        <f t="shared" ca="1" si="12"/>
        <v>injury_reporting_rate_sao_paulo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injury_reporting_rate</v>
      </c>
      <c r="G126" s="4" t="str" cm="1">
        <f t="array" aca="1" ref="G126" ca="1">IF(AND(ISBLANK(INDIRECT(ADDRESS(B126,3,1,1,"all_city_parameter_inputs"))),ISBLANK(INDIRECT(ADDRESS(B126,2,1,1,"all_city_parameter_inputs")))),"",IF(ISBLANK(INDIRECT(ADDRESS(B126,2,1,1,"all_city_parameter_inputs"))),"",INDIRECT(ADDRESS(B126,2,1,1,"all_city_parameter_inputs"))))</f>
        <v>alpha</v>
      </c>
      <c r="H126" s="17" cm="1">
        <f t="array" aca="1" ref="H126" ca="1">IF(ISBLANK(INDIRECT(ADDRESS(B126,A126,1,1,"all_city_parameter_inputs"))), "--",INDIRECT(ADDRESS(B126,A126,1,1,"all_city_parameter_inputs")))</f>
        <v>9.8687470210917656</v>
      </c>
      <c r="I126" s="17" t="str">
        <f ca="1">IF(OR(G126="alpha",G126="beta",G126="sd",G126="mean"),"--",VLOOKUP(C126,Default!$B$5:$H$114,7,FALSE))</f>
        <v>--</v>
      </c>
      <c r="J126" s="4" t="str">
        <f ca="1">VLOOKUP(F126,Lookup!$C$5:$D$110,2, FALSE)</f>
        <v>Injury values</v>
      </c>
      <c r="K126" s="4" t="str">
        <f ca="1">VLOOKUP(C126,Default!$B$4:$E$114,4, FALSE)</f>
        <v>rate at which injuries are reported</v>
      </c>
      <c r="L126" s="21" t="str" cm="1">
        <f t="array" aca="1" ref="L126" ca="1">IF(ISNA(VLOOKUP($D126,Grouped_Sources!$C:$C,1,FALSE)),"", INDIRECT(VLOOKUP($D126,Grouped_Sources!$C:$I,5,FALSE)))</f>
        <v>InjuryReportingRate_WriteUp_vxx.docx on OneDrive Ali Abbas - ITHIM Global\Methods and Processes\Input Parameters\InjuryReportingRate</v>
      </c>
      <c r="M126" s="21" cm="1">
        <f t="array" aca="1" ref="M126" ca="1">IF(ISNA(VLOOKUP($D126,Grouped_Sources!$C:$C,1,FALSE)),"", INDIRECT(VLOOKUP($D126,Grouped_Sources!$C:$I,6,FALSE)))</f>
        <v>0</v>
      </c>
      <c r="N126" s="21" cm="1">
        <f t="array" aca="1" ref="N126" ca="1">IF(ISNA(VLOOKUP($D126,Grouped_Sources!$C:$C,1,FALSE)),"", INDIRECT(VLOOKUP($D126,Grouped_Sources!$C:$I,7,FALSE)))</f>
        <v>0</v>
      </c>
    </row>
    <row r="127" spans="1:14" hidden="1" x14ac:dyDescent="0.25">
      <c r="A127" s="5">
        <f t="shared" si="10"/>
        <v>4</v>
      </c>
      <c r="B127" s="5">
        <f t="shared" si="11"/>
        <v>25</v>
      </c>
      <c r="C127" s="5" t="str">
        <f t="shared" ca="1" si="4"/>
        <v>injury_reporting_rate</v>
      </c>
      <c r="D127" s="5" t="str">
        <f t="shared" ca="1" si="12"/>
        <v>injury_reporting_rate_sao_paulo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injury_reporting_rate</v>
      </c>
      <c r="G127" s="4" t="str" cm="1">
        <f t="array" aca="1" ref="G127" ca="1">IF(AND(ISBLANK(INDIRECT(ADDRESS(B127,3,1,1,"all_city_parameter_inputs"))),ISBLANK(INDIRECT(ADDRESS(B127,2,1,1,"all_city_parameter_inputs")))),"",IF(ISBLANK(INDIRECT(ADDRESS(B127,2,1,1,"all_city_parameter_inputs"))),"",INDIRECT(ADDRESS(B127,2,1,1,"all_city_parameter_inputs"))))</f>
        <v>beta</v>
      </c>
      <c r="H127" s="17" cm="1">
        <f t="array" aca="1" ref="H127" ca="1">IF(ISBLANK(INDIRECT(ADDRESS(B127,A127,1,1,"all_city_parameter_inputs"))), "--",INDIRECT(ADDRESS(B127,A127,1,1,"all_city_parameter_inputs")))</f>
        <v>0.29188239701840663</v>
      </c>
      <c r="I127" s="17" t="str">
        <f ca="1">IF(OR(G127="alpha",G127="beta",G127="sd",G127="mean"),"--",VLOOKUP(C127,Default!$B$5:$H$114,7,FALSE))</f>
        <v>--</v>
      </c>
      <c r="J127" s="4" t="str">
        <f ca="1">VLOOKUP(F127,Lookup!$C$5:$D$110,2, FALSE)</f>
        <v>Injury values</v>
      </c>
      <c r="K127" s="4" t="str">
        <f ca="1">VLOOKUP(C127,Default!$B$4:$E$114,4, FALSE)</f>
        <v>rate at which injuries are reported</v>
      </c>
      <c r="L127" s="21" t="str" cm="1">
        <f t="array" aca="1" ref="L127" ca="1">IF(ISNA(VLOOKUP($D127,Grouped_Sources!$C:$C,1,FALSE)),"", INDIRECT(VLOOKUP($D127,Grouped_Sources!$C:$I,5,FALSE)))</f>
        <v>InjuryReportingRate_WriteUp_vxx.docx on OneDrive Ali Abbas - ITHIM Global\Methods and Processes\Input Parameters\InjuryReportingRate</v>
      </c>
      <c r="M127" s="21" cm="1">
        <f t="array" aca="1" ref="M127" ca="1">IF(ISNA(VLOOKUP($D127,Grouped_Sources!$C:$C,1,FALSE)),"", INDIRECT(VLOOKUP($D127,Grouped_Sources!$C:$I,6,FALSE)))</f>
        <v>0</v>
      </c>
      <c r="N127" s="21" cm="1">
        <f t="array" aca="1" ref="N127" ca="1">IF(ISNA(VLOOKUP($D127,Grouped_Sources!$C:$C,1,FALSE)),"", INDIRECT(VLOOKUP($D127,Grouped_Sources!$C:$I,7,FALSE)))</f>
        <v>0</v>
      </c>
    </row>
    <row r="128" spans="1:14" hidden="1" x14ac:dyDescent="0.25">
      <c r="A128" s="5">
        <f t="shared" si="10"/>
        <v>4</v>
      </c>
      <c r="B128" s="5">
        <f t="shared" si="11"/>
        <v>26</v>
      </c>
      <c r="C128" s="5" t="str">
        <f t="shared" ca="1" si="4"/>
        <v>chronic_disease_scalar</v>
      </c>
      <c r="D128" s="5" t="str">
        <f t="shared" ca="1" si="12"/>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constant</v>
      </c>
      <c r="H128" s="17" cm="1">
        <f t="array" aca="1" ref="H128" ca="1">IF(ISBLANK(INDIRECT(ADDRESS(B128,A128,1,1,"all_city_parameter_inputs"))), "--",INDIRECT(ADDRESS(B128,A128,1,1,"all_city_parameter_inputs")))</f>
        <v>1</v>
      </c>
      <c r="I128" s="17">
        <f ca="1">IF(OR(G128="alpha",G128="beta",G128="sd",G128="mean"),"--",VLOOKUP(C128,Default!$B$5:$H$114,7,FALSE))</f>
        <v>1</v>
      </c>
      <c r="J128" s="4" t="str">
        <f ca="1">VLOOKUP(F128,Lookup!$C$5:$D$110,2, FALSE)</f>
        <v>Health values</v>
      </c>
      <c r="K128" s="4" t="str">
        <f ca="1">VLOOKUP(C128,Default!$B$4:$E$114,4, FALSE)</f>
        <v>scalar to deal with bias in GBD data</v>
      </c>
      <c r="L128" s="21" t="str" cm="1">
        <f t="array" aca="1" ref="L128" ca="1">IF(ISNA(VLOOKUP($D128,Grouped_Sources!$C:$C,1,FALSE)),"", INDIRECT(VLOOKUP($D128,Grouped_Sources!$C:$I,5,FALSE)))</f>
        <v>assumes no bias in the disease data, distribution values need updating</v>
      </c>
      <c r="M128" s="21" cm="1">
        <f t="array" aca="1" ref="M128" ca="1">IF(ISNA(VLOOKUP($D128,Grouped_Sources!$C:$C,1,FALSE)),"", INDIRECT(VLOOKUP($D128,Grouped_Sources!$C:$I,6,FALSE)))</f>
        <v>0</v>
      </c>
      <c r="N128" s="21" cm="1">
        <f t="array" aca="1" ref="N128" ca="1">IF(ISNA(VLOOKUP($D128,Grouped_Sources!$C:$C,1,FALSE)),"", INDIRECT(VLOOKUP($D128,Grouped_Sources!$C:$I,7,FALSE)))</f>
        <v>0</v>
      </c>
    </row>
    <row r="129" spans="1:14" hidden="1" x14ac:dyDescent="0.25">
      <c r="A129" s="5">
        <f t="shared" si="10"/>
        <v>4</v>
      </c>
      <c r="B129" s="5">
        <f t="shared" si="11"/>
        <v>27</v>
      </c>
      <c r="C129" s="5" t="str">
        <f t="shared" ca="1" si="4"/>
        <v>chronic_disease_scalar</v>
      </c>
      <c r="D129" s="5" t="str">
        <f t="shared" ca="1" si="12"/>
        <v>chronic_disease_scalar_sao_paulo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chronic_disease_scalar</v>
      </c>
      <c r="G129" s="4" t="str" cm="1">
        <f t="array" aca="1" ref="G129" ca="1">IF(AND(ISBLANK(INDIRECT(ADDRESS(B129,3,1,1,"all_city_parameter_inputs"))),ISBLANK(INDIRECT(ADDRESS(B129,2,1,1,"all_city_parameter_inputs")))),"",IF(ISBLANK(INDIRECT(ADDRESS(B129,2,1,1,"all_city_parameter_inputs"))),"",INDIRECT(ADDRESS(B129,2,1,1,"all_city_parameter_inputs"))))</f>
        <v>mean</v>
      </c>
      <c r="H129" s="17" cm="1">
        <f t="array" aca="1" ref="H129" ca="1">IF(ISBLANK(INDIRECT(ADDRESS(B129,A129,1,1,"all_city_parameter_inputs"))), "--",INDIRECT(ADDRESS(B129,A129,1,1,"all_city_parameter_inputs")))</f>
        <v>1</v>
      </c>
      <c r="I129" s="17" t="str">
        <f ca="1">IF(OR(G129="alpha",G129="beta",G129="sd",G129="mean"),"--",VLOOKUP(C129,Default!$B$5:$H$114,7,FALSE))</f>
        <v>--</v>
      </c>
      <c r="J129" s="4" t="str">
        <f ca="1">VLOOKUP(F129,Lookup!$C$5:$D$110,2, FALSE)</f>
        <v>Health values</v>
      </c>
      <c r="K129" s="4" t="str">
        <f ca="1">VLOOKUP(C129,Default!$B$4:$E$114,4, FALSE)</f>
        <v>scalar to deal with bias in GBD data</v>
      </c>
      <c r="L129" s="21" t="str" cm="1">
        <f t="array" aca="1" ref="L129" ca="1">IF(ISNA(VLOOKUP($D129,Grouped_Sources!$C:$C,1,FALSE)),"", INDIRECT(VLOOKUP($D129,Grouped_Sources!$C:$I,5,FALSE)))</f>
        <v>assumes no bias in the disease data, distribution values need updating</v>
      </c>
      <c r="M129" s="21" cm="1">
        <f t="array" aca="1" ref="M129" ca="1">IF(ISNA(VLOOKUP($D129,Grouped_Sources!$C:$C,1,FALSE)),"", INDIRECT(VLOOKUP($D129,Grouped_Sources!$C:$I,6,FALSE)))</f>
        <v>0</v>
      </c>
      <c r="N129" s="21" cm="1">
        <f t="array" aca="1" ref="N129" ca="1">IF(ISNA(VLOOKUP($D129,Grouped_Sources!$C:$C,1,FALSE)),"", INDIRECT(VLOOKUP($D129,Grouped_Sources!$C:$I,7,FALSE)))</f>
        <v>0</v>
      </c>
    </row>
    <row r="130" spans="1:14" hidden="1" x14ac:dyDescent="0.25">
      <c r="A130" s="5">
        <f t="shared" si="10"/>
        <v>4</v>
      </c>
      <c r="B130" s="5">
        <f t="shared" si="11"/>
        <v>28</v>
      </c>
      <c r="C130" s="5" t="str">
        <f t="shared" ca="1" si="4"/>
        <v>chronic_disease_scalar</v>
      </c>
      <c r="D130" s="5" t="str">
        <f t="shared" ca="1" si="12"/>
        <v>chronic_disease_scalar_sao_paulo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chronic_disease_scalar</v>
      </c>
      <c r="G130" s="4" t="str" cm="1">
        <f t="array" aca="1" ref="G130" ca="1">IF(AND(ISBLANK(INDIRECT(ADDRESS(B130,3,1,1,"all_city_parameter_inputs"))),ISBLANK(INDIRECT(ADDRESS(B130,2,1,1,"all_city_parameter_inputs")))),"",IF(ISBLANK(INDIRECT(ADDRESS(B130,2,1,1,"all_city_parameter_inputs"))),"",INDIRECT(ADDRESS(B130,2,1,1,"all_city_parameter_inputs"))))</f>
        <v>sd</v>
      </c>
      <c r="H130" s="17" cm="1">
        <f t="array" aca="1" ref="H130" ca="1">IF(ISBLANK(INDIRECT(ADDRESS(B130,A130,1,1,"all_city_parameter_inputs"))), "--",INDIRECT(ADDRESS(B130,A130,1,1,"all_city_parameter_inputs")))</f>
        <v>1.2</v>
      </c>
      <c r="I130" s="17" t="str">
        <f ca="1">IF(OR(G130="alpha",G130="beta",G130="sd",G130="mean"),"--",VLOOKUP(C130,Default!$B$5:$H$114,7,FALSE))</f>
        <v>--</v>
      </c>
      <c r="J130" s="4" t="str">
        <f ca="1">VLOOKUP(F130,Lookup!$C$5:$D$110,2, FALSE)</f>
        <v>Health values</v>
      </c>
      <c r="K130" s="4" t="str">
        <f ca="1">VLOOKUP(C130,Default!$B$4:$E$114,4, FALSE)</f>
        <v>scalar to deal with bias in GBD data</v>
      </c>
      <c r="L130" s="21" t="str" cm="1">
        <f t="array" aca="1" ref="L130" ca="1">IF(ISNA(VLOOKUP($D130,Grouped_Sources!$C:$C,1,FALSE)),"", INDIRECT(VLOOKUP($D130,Grouped_Sources!$C:$I,5,FALSE)))</f>
        <v>assumes no bias in the disease data, distribution values need updating</v>
      </c>
      <c r="M130" s="21" cm="1">
        <f t="array" aca="1" ref="M130" ca="1">IF(ISNA(VLOOKUP($D130,Grouped_Sources!$C:$C,1,FALSE)),"", INDIRECT(VLOOKUP($D130,Grouped_Sources!$C:$I,6,FALSE)))</f>
        <v>0</v>
      </c>
      <c r="N130" s="21" cm="1">
        <f t="array" aca="1" ref="N130" ca="1">IF(ISNA(VLOOKUP($D130,Grouped_Sources!$C:$C,1,FALSE)),"", INDIRECT(VLOOKUP($D130,Grouped_Sources!$C:$I,7,FALSE)))</f>
        <v>0</v>
      </c>
    </row>
    <row r="131" spans="1:14" hidden="1" x14ac:dyDescent="0.25">
      <c r="A131" s="5">
        <f t="shared" si="10"/>
        <v>4</v>
      </c>
      <c r="B131" s="5">
        <f t="shared" si="11"/>
        <v>29</v>
      </c>
      <c r="C131" s="5" t="str">
        <f t="shared" ca="1" si="4"/>
        <v>pm_conc_base</v>
      </c>
      <c r="D131" s="5" t="str">
        <f t="shared" ca="1" si="12"/>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constant</v>
      </c>
      <c r="H131" s="17" cm="1">
        <f t="array" aca="1" ref="H131" ca="1">IF(ISBLANK(INDIRECT(ADDRESS(B131,A131,1,1,"all_city_parameter_inputs"))), "--",INDIRECT(ADDRESS(B131,A131,1,1,"all_city_parameter_inputs")))</f>
        <v>28</v>
      </c>
      <c r="I131" s="17">
        <f ca="1">IF(OR(G131="alpha",G131="beta",G131="sd",G131="mean"),"--",VLOOKUP(C131,Default!$B$5:$H$114,7,FALSE))</f>
        <v>12.69</v>
      </c>
      <c r="J131" s="4" t="str">
        <f ca="1">VLOOKUP(F131,Lookup!$C$5:$D$110,2, FALSE)</f>
        <v>Pollution values</v>
      </c>
      <c r="K131" s="4" t="str">
        <f ca="1">VLOOKUP(C131,Default!$B$4:$E$114,4, FALSE)</f>
        <v>background PM2.5 concentration</v>
      </c>
      <c r="L131" s="21" t="str" cm="1">
        <f t="array" aca="1" ref="L131" ca="1">IF(ISNA(VLOOKUP($D131,Grouped_Sources!$C:$C,1,FALSE)),"", INDIRECT(VLOOKUP($D131,Grouped_Sources!$C:$I,5,FALSE)))</f>
        <v>…Dropbox\ITHIM Global\Methods and Processes\Air Pollution\Emissions and air pollution calculations - Rahul &amp; Haneen\Databases used\database_source_apport_studies_v2_0_26_9_2015.xls</v>
      </c>
      <c r="M131" s="21" t="str" cm="1">
        <f t="array" aca="1" ref="M131" ca="1">IF(ISNA(VLOOKUP($D131,Grouped_Sources!$C:$C,1,FALSE)),"", INDIRECT(VLOOKUP($D131,Grouped_Sources!$C:$I,6,FALSE)))</f>
        <v>EDGAR and various other sources, detailed in document</v>
      </c>
      <c r="N131" s="21" cm="1">
        <f t="array" aca="1" ref="N131" ca="1">IF(ISNA(VLOOKUP($D131,Grouped_Sources!$C:$C,1,FALSE)),"", INDIRECT(VLOOKUP($D131,Grouped_Sources!$C:$I,7,FALSE)))</f>
        <v>0</v>
      </c>
    </row>
    <row r="132" spans="1:14" hidden="1" x14ac:dyDescent="0.25">
      <c r="A132" s="5">
        <f t="shared" si="10"/>
        <v>4</v>
      </c>
      <c r="B132" s="5">
        <f t="shared" si="11"/>
        <v>30</v>
      </c>
      <c r="C132" s="5" t="str">
        <f t="shared" ca="1" si="4"/>
        <v>pm_conc_base</v>
      </c>
      <c r="D132" s="5" t="str">
        <f t="shared" ca="1" si="12"/>
        <v>pm_conc_base_sao_paulo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pm_conc_base</v>
      </c>
      <c r="G132" s="4" t="str" cm="1">
        <f t="array" aca="1" ref="G132" ca="1">IF(AND(ISBLANK(INDIRECT(ADDRESS(B132,3,1,1,"all_city_parameter_inputs"))),ISBLANK(INDIRECT(ADDRESS(B132,2,1,1,"all_city_parameter_inputs")))),"",IF(ISBLANK(INDIRECT(ADDRESS(B132,2,1,1,"all_city_parameter_inputs"))),"",INDIRECT(ADDRESS(B132,2,1,1,"all_city_parameter_inputs"))))</f>
        <v>mean</v>
      </c>
      <c r="H132" s="17" t="str" cm="1">
        <f t="array" aca="1" ref="H132" ca="1">IF(ISBLANK(INDIRECT(ADDRESS(B132,A132,1,1,"all_city_parameter_inputs"))), "--",INDIRECT(ADDRESS(B132,A132,1,1,"all_city_parameter_inputs")))</f>
        <v>--</v>
      </c>
      <c r="I132" s="17" t="str">
        <f ca="1">IF(OR(G132="alpha",G132="beta",G132="sd",G132="mean"),"--",VLOOKUP(C132,Default!$B$5:$H$114,7,FALSE))</f>
        <v>--</v>
      </c>
      <c r="J132" s="4" t="str">
        <f ca="1">VLOOKUP(F132,Lookup!$C$5:$D$110,2, FALSE)</f>
        <v>Pollution values</v>
      </c>
      <c r="K132" s="4" t="str">
        <f ca="1">VLOOKUP(C132,Default!$B$4:$E$114,4, FALSE)</f>
        <v>background PM2.5 concentration</v>
      </c>
      <c r="L132" s="21" t="str" cm="1">
        <f t="array" aca="1" ref="L132" ca="1">IF(ISNA(VLOOKUP($D132,Grouped_Sources!$C:$C,1,FALSE)),"", INDIRECT(VLOOKUP($D132,Grouped_Sources!$C:$I,5,FALSE)))</f>
        <v>…Dropbox\ITHIM Global\Methods and Processes\Air Pollution\Emissions and air pollution calculations - Rahul &amp; Haneen\Databases used\database_source_apport_studies_v2_0_26_9_2015.xls</v>
      </c>
      <c r="M132" s="21" t="str" cm="1">
        <f t="array" aca="1" ref="M132" ca="1">IF(ISNA(VLOOKUP($D132,Grouped_Sources!$C:$C,1,FALSE)),"", INDIRECT(VLOOKUP($D132,Grouped_Sources!$C:$I,6,FALSE)))</f>
        <v>EDGAR and various other sources, detailed in document</v>
      </c>
      <c r="N132" s="21" cm="1">
        <f t="array" aca="1" ref="N132" ca="1">IF(ISNA(VLOOKUP($D132,Grouped_Sources!$C:$C,1,FALSE)),"", INDIRECT(VLOOKUP($D132,Grouped_Sources!$C:$I,7,FALSE)))</f>
        <v>0</v>
      </c>
    </row>
    <row r="133" spans="1:14" hidden="1" x14ac:dyDescent="0.25">
      <c r="A133" s="5">
        <f t="shared" si="10"/>
        <v>4</v>
      </c>
      <c r="B133" s="5">
        <f t="shared" si="11"/>
        <v>31</v>
      </c>
      <c r="C133" s="5" t="str">
        <f t="shared" ca="1" si="4"/>
        <v>pm_conc_base</v>
      </c>
      <c r="D133" s="5" t="str">
        <f t="shared" ca="1" si="12"/>
        <v>pm_conc_base_sao_paulo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pm_conc_base</v>
      </c>
      <c r="G133" s="4" t="str" cm="1">
        <f t="array" aca="1" ref="G133" ca="1">IF(AND(ISBLANK(INDIRECT(ADDRESS(B133,3,1,1,"all_city_parameter_inputs"))),ISBLANK(INDIRECT(ADDRESS(B133,2,1,1,"all_city_parameter_inputs")))),"",IF(ISBLANK(INDIRECT(ADDRESS(B133,2,1,1,"all_city_parameter_inputs"))),"",INDIRECT(ADDRESS(B133,2,1,1,"all_city_parameter_inputs"))))</f>
        <v>sd</v>
      </c>
      <c r="H133" s="17" t="str" cm="1">
        <f t="array" aca="1" ref="H133" ca="1">IF(ISBLANK(INDIRECT(ADDRESS(B133,A133,1,1,"all_city_parameter_inputs"))), "--",INDIRECT(ADDRESS(B133,A133,1,1,"all_city_parameter_inputs")))</f>
        <v>--</v>
      </c>
      <c r="I133" s="17" t="str">
        <f ca="1">IF(OR(G133="alpha",G133="beta",G133="sd",G133="mean"),"--",VLOOKUP(C133,Default!$B$5:$H$114,7,FALSE))</f>
        <v>--</v>
      </c>
      <c r="J133" s="4" t="str">
        <f ca="1">VLOOKUP(F133,Lookup!$C$5:$D$110,2, FALSE)</f>
        <v>Pollution values</v>
      </c>
      <c r="K133" s="4" t="str">
        <f ca="1">VLOOKUP(C133,Default!$B$4:$E$114,4, FALSE)</f>
        <v>background PM2.5 concentration</v>
      </c>
      <c r="L133" s="21" t="str" cm="1">
        <f t="array" aca="1" ref="L133" ca="1">IF(ISNA(VLOOKUP($D133,Grouped_Sources!$C:$C,1,FALSE)),"", INDIRECT(VLOOKUP($D133,Grouped_Sources!$C:$I,5,FALSE)))</f>
        <v>…Dropbox\ITHIM Global\Methods and Processes\Air Pollution\Emissions and air pollution calculations - Rahul &amp; Haneen\Databases used\database_source_apport_studies_v2_0_26_9_2015.xls</v>
      </c>
      <c r="M133" s="21" t="str" cm="1">
        <f t="array" aca="1" ref="M133" ca="1">IF(ISNA(VLOOKUP($D133,Grouped_Sources!$C:$C,1,FALSE)),"", INDIRECT(VLOOKUP($D133,Grouped_Sources!$C:$I,6,FALSE)))</f>
        <v>EDGAR and various other sources, detailed in document</v>
      </c>
      <c r="N133" s="21" cm="1">
        <f t="array" aca="1" ref="N133" ca="1">IF(ISNA(VLOOKUP($D133,Grouped_Sources!$C:$C,1,FALSE)),"", INDIRECT(VLOOKUP($D133,Grouped_Sources!$C:$I,7,FALSE)))</f>
        <v>0</v>
      </c>
    </row>
    <row r="134" spans="1:14" hidden="1" x14ac:dyDescent="0.25">
      <c r="A134" s="5">
        <f t="shared" si="10"/>
        <v>4</v>
      </c>
      <c r="B134" s="5">
        <f t="shared" si="11"/>
        <v>32</v>
      </c>
      <c r="C134" s="5" t="str">
        <f t="shared" ca="1" si="4"/>
        <v>pm_trans_share</v>
      </c>
      <c r="D134" s="5" t="str">
        <f t="shared" ca="1" si="12"/>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constant</v>
      </c>
      <c r="H134" s="17" cm="1">
        <f t="array" aca="1" ref="H134" ca="1">IF(ISBLANK(INDIRECT(ADDRESS(B134,A134,1,1,"all_city_parameter_inputs"))), "--",INDIRECT(ADDRESS(B134,A134,1,1,"all_city_parameter_inputs")))</f>
        <v>0.4</v>
      </c>
      <c r="I134" s="17">
        <f ca="1">IF(OR(G134="alpha",G134="beta",G134="sd",G134="mean"),"--",VLOOKUP(C134,Default!$B$5:$H$114,7,FALSE))</f>
        <v>0.42</v>
      </c>
      <c r="J134" s="4" t="str">
        <f ca="1">VLOOKUP(F134,Lookup!$C$5:$D$110,2, FALSE)</f>
        <v>Pollution values</v>
      </c>
      <c r="K134" s="4" t="str">
        <f ca="1">VLOOKUP(C134,Default!$B$4:$E$114,4, FALSE)</f>
        <v>proportion of background PM2.5 attributable to transport</v>
      </c>
      <c r="L134" s="21" t="str" cm="1">
        <f t="array" aca="1" ref="L134" ca="1">IF(ISNA(VLOOKUP($D134,Grouped_Sources!$C:$C,1,FALSE)),"", INDIRECT(VLOOKUP($D134,Grouped_Sources!$C:$I,5,FALSE)))</f>
        <v>…Dropbox\ITHIM Global\Methods and Processes\Air Pollution\Emissions and air pollution calculations - Rahul &amp; Haneen\Databases used\database_source_apport_studies_v2_0_26_9_2015.xls</v>
      </c>
      <c r="M134" s="21" t="str" cm="1">
        <f t="array" aca="1" ref="M134" ca="1">IF(ISNA(VLOOKUP($D134,Grouped_Sources!$C:$C,1,FALSE)),"", INDIRECT(VLOOKUP($D134,Grouped_Sources!$C:$I,6,FALSE)))</f>
        <v>EDGAR and various other sources, detailed in document</v>
      </c>
      <c r="N134" s="21" cm="1">
        <f t="array" aca="1" ref="N134" ca="1">IF(ISNA(VLOOKUP($D134,Grouped_Sources!$C:$C,1,FALSE)),"", INDIRECT(VLOOKUP($D134,Grouped_Sources!$C:$I,7,FALSE)))</f>
        <v>0</v>
      </c>
    </row>
    <row r="135" spans="1:14" hidden="1" x14ac:dyDescent="0.25">
      <c r="A135" s="5">
        <f t="shared" si="10"/>
        <v>4</v>
      </c>
      <c r="B135" s="5">
        <f t="shared" si="11"/>
        <v>33</v>
      </c>
      <c r="C135" s="5" t="str">
        <f t="shared" ref="C135:C198" ca="1" si="14">IF(G135 = "",F135,IF(OR(G135="alpha",G135="beta",G135="constant",G135="sd",G135="mean",G135="sample"),F135,F135&amp;" "&amp;G135))</f>
        <v>pm_trans_share</v>
      </c>
      <c r="D135" s="5" t="str">
        <f t="shared" ca="1" si="12"/>
        <v>pm_trans_share_sao_paulo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pm_trans_share</v>
      </c>
      <c r="G135" s="4" t="str" cm="1">
        <f t="array" aca="1" ref="G135" ca="1">IF(AND(ISBLANK(INDIRECT(ADDRESS(B135,3,1,1,"all_city_parameter_inputs"))),ISBLANK(INDIRECT(ADDRESS(B135,2,1,1,"all_city_parameter_inputs")))),"",IF(ISBLANK(INDIRECT(ADDRESS(B135,2,1,1,"all_city_parameter_inputs"))),"",INDIRECT(ADDRESS(B135,2,1,1,"all_city_parameter_inputs"))))</f>
        <v>alpha</v>
      </c>
      <c r="H135" s="17" t="str" cm="1">
        <f t="array" aca="1" ref="H135" ca="1">IF(ISBLANK(INDIRECT(ADDRESS(B135,A135,1,1,"all_city_parameter_inputs"))), "--",INDIRECT(ADDRESS(B135,A135,1,1,"all_city_parameter_inputs")))</f>
        <v>--</v>
      </c>
      <c r="I135" s="17" t="str">
        <f ca="1">IF(OR(G135="alpha",G135="beta",G135="sd",G135="mean"),"--",VLOOKUP(C135,Default!$B$5:$H$114,7,FALSE))</f>
        <v>--</v>
      </c>
      <c r="J135" s="4" t="str">
        <f ca="1">VLOOKUP(F135,Lookup!$C$5:$D$110,2, FALSE)</f>
        <v>Pollution values</v>
      </c>
      <c r="K135" s="4" t="str">
        <f ca="1">VLOOKUP(C135,Default!$B$4:$E$114,4, FALSE)</f>
        <v>proportion of background PM2.5 attributable to transport</v>
      </c>
      <c r="L135" s="21" t="str" cm="1">
        <f t="array" aca="1" ref="L135" ca="1">IF(ISNA(VLOOKUP($D135,Grouped_Sources!$C:$C,1,FALSE)),"", INDIRECT(VLOOKUP($D135,Grouped_Sources!$C:$I,5,FALSE)))</f>
        <v>…Dropbox\ITHIM Global\Methods and Processes\Air Pollution\Emissions and air pollution calculations - Rahul &amp; Haneen\Databases used\database_source_apport_studies_v2_0_26_9_2015.xls</v>
      </c>
      <c r="M135" s="21" t="str" cm="1">
        <f t="array" aca="1" ref="M135" ca="1">IF(ISNA(VLOOKUP($D135,Grouped_Sources!$C:$C,1,FALSE)),"", INDIRECT(VLOOKUP($D135,Grouped_Sources!$C:$I,6,FALSE)))</f>
        <v>EDGAR and various other sources, detailed in document</v>
      </c>
      <c r="N135" s="21" cm="1">
        <f t="array" aca="1" ref="N135" ca="1">IF(ISNA(VLOOKUP($D135,Grouped_Sources!$C:$C,1,FALSE)),"", INDIRECT(VLOOKUP($D135,Grouped_Sources!$C:$I,7,FALSE)))</f>
        <v>0</v>
      </c>
    </row>
    <row r="136" spans="1:14" hidden="1" x14ac:dyDescent="0.25">
      <c r="A136" s="5">
        <f t="shared" ref="A136:A167" si="15">A36+1</f>
        <v>4</v>
      </c>
      <c r="B136" s="5">
        <f t="shared" ref="B136:B167" si="16">B36</f>
        <v>34</v>
      </c>
      <c r="C136" s="5" t="str">
        <f t="shared" ca="1" si="14"/>
        <v>pm_trans_share</v>
      </c>
      <c r="D136" s="5" t="str">
        <f t="shared" ca="1" si="12"/>
        <v>pm_trans_share_sao_paulo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pm_trans_share</v>
      </c>
      <c r="G136" s="4" t="str" cm="1">
        <f t="array" aca="1" ref="G136" ca="1">IF(AND(ISBLANK(INDIRECT(ADDRESS(B136,3,1,1,"all_city_parameter_inputs"))),ISBLANK(INDIRECT(ADDRESS(B136,2,1,1,"all_city_parameter_inputs")))),"",IF(ISBLANK(INDIRECT(ADDRESS(B136,2,1,1,"all_city_parameter_inputs"))),"",INDIRECT(ADDRESS(B136,2,1,1,"all_city_parameter_inputs"))))</f>
        <v>beta</v>
      </c>
      <c r="H136" s="17" t="str" cm="1">
        <f t="array" aca="1" ref="H136" ca="1">IF(ISBLANK(INDIRECT(ADDRESS(B136,A136,1,1,"all_city_parameter_inputs"))), "--",INDIRECT(ADDRESS(B136,A136,1,1,"all_city_parameter_inputs")))</f>
        <v>--</v>
      </c>
      <c r="I136" s="17" t="str">
        <f ca="1">IF(OR(G136="alpha",G136="beta",G136="sd",G136="mean"),"--",VLOOKUP(C136,Default!$B$5:$H$114,7,FALSE))</f>
        <v>--</v>
      </c>
      <c r="J136" s="4" t="str">
        <f ca="1">VLOOKUP(F136,Lookup!$C$5:$D$110,2, FALSE)</f>
        <v>Pollution values</v>
      </c>
      <c r="K136" s="4" t="str">
        <f ca="1">VLOOKUP(C136,Default!$B$4:$E$114,4, FALSE)</f>
        <v>proportion of background PM2.5 attributable to transport</v>
      </c>
      <c r="L136" s="21" t="str" cm="1">
        <f t="array" aca="1" ref="L136" ca="1">IF(ISNA(VLOOKUP($D136,Grouped_Sources!$C:$C,1,FALSE)),"", INDIRECT(VLOOKUP($D136,Grouped_Sources!$C:$I,5,FALSE)))</f>
        <v>…Dropbox\ITHIM Global\Methods and Processes\Air Pollution\Emissions and air pollution calculations - Rahul &amp; Haneen\Databases used\database_source_apport_studies_v2_0_26_9_2015.xls</v>
      </c>
      <c r="M136" s="21" t="str" cm="1">
        <f t="array" aca="1" ref="M136" ca="1">IF(ISNA(VLOOKUP($D136,Grouped_Sources!$C:$C,1,FALSE)),"", INDIRECT(VLOOKUP($D136,Grouped_Sources!$C:$I,6,FALSE)))</f>
        <v>EDGAR and various other sources, detailed in document</v>
      </c>
      <c r="N136" s="21" cm="1">
        <f t="array" aca="1" ref="N136" ca="1">IF(ISNA(VLOOKUP($D136,Grouped_Sources!$C:$C,1,FALSE)),"", INDIRECT(VLOOKUP($D136,Grouped_Sources!$C:$I,7,FALSE)))</f>
        <v>0</v>
      </c>
    </row>
    <row r="137" spans="1:14" hidden="1" x14ac:dyDescent="0.25">
      <c r="A137" s="5">
        <f t="shared" si="15"/>
        <v>4</v>
      </c>
      <c r="B137" s="5">
        <f t="shared" si="16"/>
        <v>35</v>
      </c>
      <c r="C137" s="5" t="str">
        <f t="shared" ca="1" si="14"/>
        <v>background_pa_scalar</v>
      </c>
      <c r="D137" s="5" t="str">
        <f t="shared" ca="1" si="12"/>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constant</v>
      </c>
      <c r="H137" s="17" cm="1">
        <f t="array" aca="1" ref="H137" ca="1">IF(ISBLANK(INDIRECT(ADDRESS(B137,A137,1,1,"all_city_parameter_inputs"))), "--",INDIRECT(ADDRESS(B137,A137,1,1,"all_city_parameter_inputs")))</f>
        <v>1</v>
      </c>
      <c r="I137" s="17">
        <f ca="1">IF(OR(G137="alpha",G137="beta",G137="sd",G137="mean"),"--",VLOOKUP(C137,Default!$B$5:$H$114,7,FALSE))</f>
        <v>1</v>
      </c>
      <c r="J137" s="4" t="str">
        <f ca="1">VLOOKUP(F137,Lookup!$C$5:$D$110,2, FALSE)</f>
        <v>PA values</v>
      </c>
      <c r="K137" s="4" t="str">
        <f ca="1">VLOOKUP(C137,Default!$B$4:$E$114,4, FALSE)</f>
        <v>scalar to deal with bias in MMET values from non-occupational physical activity survey</v>
      </c>
      <c r="L137" s="21" t="str" cm="1">
        <f t="array" aca="1" ref="L137" ca="1">IF(ISNA(VLOOKUP($D137,Grouped_Sources!$C:$C,1,FALSE)),"", INDIRECT(VLOOKUP($D137,Grouped_Sources!$C:$I,5,FALSE)))</f>
        <v>assumes no bias in PA data (could be improved by looking at PA surveys) - distribution parameters need updating</v>
      </c>
      <c r="M137" s="21" cm="1">
        <f t="array" aca="1" ref="M137" ca="1">IF(ISNA(VLOOKUP($D137,Grouped_Sources!$C:$C,1,FALSE)),"", INDIRECT(VLOOKUP($D137,Grouped_Sources!$C:$I,6,FALSE)))</f>
        <v>0</v>
      </c>
      <c r="N137" s="21" cm="1">
        <f t="array" aca="1" ref="N137" ca="1">IF(ISNA(VLOOKUP($D137,Grouped_Sources!$C:$C,1,FALSE)),"", INDIRECT(VLOOKUP($D137,Grouped_Sources!$C:$I,7,FALSE)))</f>
        <v>0</v>
      </c>
    </row>
    <row r="138" spans="1:14" hidden="1" x14ac:dyDescent="0.25">
      <c r="A138" s="5">
        <f t="shared" si="15"/>
        <v>4</v>
      </c>
      <c r="B138" s="5">
        <f t="shared" si="16"/>
        <v>36</v>
      </c>
      <c r="C138" s="5" t="str">
        <f t="shared" ca="1" si="14"/>
        <v>background_pa_scalar</v>
      </c>
      <c r="D138" s="5" t="str">
        <f t="shared" ca="1" si="12"/>
        <v>background_pa_scalar_sao_paulo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background_pa_scalar</v>
      </c>
      <c r="G138" s="4" t="str" cm="1">
        <f t="array" aca="1" ref="G138" ca="1">IF(AND(ISBLANK(INDIRECT(ADDRESS(B138,3,1,1,"all_city_parameter_inputs"))),ISBLANK(INDIRECT(ADDRESS(B138,2,1,1,"all_city_parameter_inputs")))),"",IF(ISBLANK(INDIRECT(ADDRESS(B138,2,1,1,"all_city_parameter_inputs"))),"",INDIRECT(ADDRESS(B138,2,1,1,"all_city_parameter_inputs"))))</f>
        <v>mean</v>
      </c>
      <c r="H138" s="17" cm="1">
        <f t="array" aca="1" ref="H138" ca="1">IF(ISBLANK(INDIRECT(ADDRESS(B138,A138,1,1,"all_city_parameter_inputs"))), "--",INDIRECT(ADDRESS(B138,A138,1,1,"all_city_parameter_inputs")))</f>
        <v>1</v>
      </c>
      <c r="I138" s="17" t="str">
        <f ca="1">IF(OR(G138="alpha",G138="beta",G138="sd",G138="mean"),"--",VLOOKUP(C138,Default!$B$5:$H$114,7,FALSE))</f>
        <v>--</v>
      </c>
      <c r="J138" s="4" t="str">
        <f ca="1">VLOOKUP(F138,Lookup!$C$5:$D$110,2, FALSE)</f>
        <v>PA values</v>
      </c>
      <c r="K138" s="4" t="str">
        <f ca="1">VLOOKUP(C138,Default!$B$4:$E$114,4, FALSE)</f>
        <v>scalar to deal with bias in MMET values from non-occupational physical activity survey</v>
      </c>
      <c r="L138" s="21" t="str" cm="1">
        <f t="array" aca="1" ref="L138" ca="1">IF(ISNA(VLOOKUP($D138,Grouped_Sources!$C:$C,1,FALSE)),"", INDIRECT(VLOOKUP($D138,Grouped_Sources!$C:$I,5,FALSE)))</f>
        <v>assumes no bias in PA data (could be improved by looking at PA surveys) - distribution parameters need updating</v>
      </c>
      <c r="M138" s="21" cm="1">
        <f t="array" aca="1" ref="M138" ca="1">IF(ISNA(VLOOKUP($D138,Grouped_Sources!$C:$C,1,FALSE)),"", INDIRECT(VLOOKUP($D138,Grouped_Sources!$C:$I,6,FALSE)))</f>
        <v>0</v>
      </c>
      <c r="N138" s="21" cm="1">
        <f t="array" aca="1" ref="N138" ca="1">IF(ISNA(VLOOKUP($D138,Grouped_Sources!$C:$C,1,FALSE)),"", INDIRECT(VLOOKUP($D138,Grouped_Sources!$C:$I,7,FALSE)))</f>
        <v>0</v>
      </c>
    </row>
    <row r="139" spans="1:14" hidden="1" x14ac:dyDescent="0.25">
      <c r="A139" s="5">
        <f t="shared" si="15"/>
        <v>4</v>
      </c>
      <c r="B139" s="5">
        <f t="shared" si="16"/>
        <v>37</v>
      </c>
      <c r="C139" s="5" t="str">
        <f t="shared" ca="1" si="14"/>
        <v>background_pa_scalar</v>
      </c>
      <c r="D139" s="5" t="str">
        <f t="shared" ca="1" si="12"/>
        <v>background_pa_scalar_sao_paulo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background_pa_scalar</v>
      </c>
      <c r="G139" s="4" t="str" cm="1">
        <f t="array" aca="1" ref="G139" ca="1">IF(AND(ISBLANK(INDIRECT(ADDRESS(B139,3,1,1,"all_city_parameter_inputs"))),ISBLANK(INDIRECT(ADDRESS(B139,2,1,1,"all_city_parameter_inputs")))),"",IF(ISBLANK(INDIRECT(ADDRESS(B139,2,1,1,"all_city_parameter_inputs"))),"",INDIRECT(ADDRESS(B139,2,1,1,"all_city_parameter_inputs"))))</f>
        <v>sd</v>
      </c>
      <c r="H139" s="17" cm="1">
        <f t="array" aca="1" ref="H139" ca="1">IF(ISBLANK(INDIRECT(ADDRESS(B139,A139,1,1,"all_city_parameter_inputs"))), "--",INDIRECT(ADDRESS(B139,A139,1,1,"all_city_parameter_inputs")))</f>
        <v>1.2</v>
      </c>
      <c r="I139" s="17" t="str">
        <f ca="1">IF(OR(G139="alpha",G139="beta",G139="sd",G139="mean"),"--",VLOOKUP(C139,Default!$B$5:$H$114,7,FALSE))</f>
        <v>--</v>
      </c>
      <c r="J139" s="4" t="str">
        <f ca="1">VLOOKUP(F139,Lookup!$C$5:$D$110,2, FALSE)</f>
        <v>PA values</v>
      </c>
      <c r="K139" s="4" t="str">
        <f ca="1">VLOOKUP(C139,Default!$B$4:$E$114,4, FALSE)</f>
        <v>scalar to deal with bias in MMET values from non-occupational physical activity survey</v>
      </c>
      <c r="L139" s="21" t="str" cm="1">
        <f t="array" aca="1" ref="L139" ca="1">IF(ISNA(VLOOKUP($D139,Grouped_Sources!$C:$C,1,FALSE)),"", INDIRECT(VLOOKUP($D139,Grouped_Sources!$C:$I,5,FALSE)))</f>
        <v>assumes no bias in PA data (could be improved by looking at PA surveys) - distribution parameters need updating</v>
      </c>
      <c r="M139" s="21" cm="1">
        <f t="array" aca="1" ref="M139" ca="1">IF(ISNA(VLOOKUP($D139,Grouped_Sources!$C:$C,1,FALSE)),"", INDIRECT(VLOOKUP($D139,Grouped_Sources!$C:$I,6,FALSE)))</f>
        <v>0</v>
      </c>
      <c r="N139" s="21" cm="1">
        <f t="array" aca="1" ref="N139" ca="1">IF(ISNA(VLOOKUP($D139,Grouped_Sources!$C:$C,1,FALSE)),"", INDIRECT(VLOOKUP($D139,Grouped_Sources!$C:$I,7,FALSE)))</f>
        <v>0</v>
      </c>
    </row>
    <row r="140" spans="1:14" hidden="1" x14ac:dyDescent="0.25">
      <c r="A140" s="5">
        <f t="shared" si="15"/>
        <v>4</v>
      </c>
      <c r="B140" s="5">
        <f t="shared" si="16"/>
        <v>38</v>
      </c>
      <c r="C140" s="5" t="str">
        <f t="shared" ca="1" si="14"/>
        <v>bus_walk_time</v>
      </c>
      <c r="D140" s="5" t="str">
        <f t="shared" ca="1" si="12"/>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constant</v>
      </c>
      <c r="H140" s="17" cm="1">
        <f t="array" aca="1" ref="H140" ca="1">IF(ISBLANK(INDIRECT(ADDRESS(B140,A140,1,1,"all_city_parameter_inputs"))), "--",INDIRECT(ADDRESS(B140,A140,1,1,"all_city_parameter_inputs")))</f>
        <v>10</v>
      </c>
      <c r="I140" s="17">
        <f ca="1">IF(OR(G140="alpha",G140="beta",G140="sd",G140="mean"),"--",VLOOKUP(C140,Default!$B$5:$H$114,7,FALSE))</f>
        <v>16</v>
      </c>
      <c r="J140" s="4" t="str">
        <f ca="1">VLOOKUP(F140,Lookup!$C$5:$D$110,2, FALSE)</f>
        <v>Travel values</v>
      </c>
      <c r="K140" s="4" t="str">
        <f ca="1">VLOOKUP(C140,Default!$B$4:$E$114,4, FALSE)</f>
        <v>time taken to walk to bus stop, added to each trip with main mode bus unless there is already a walking component in the travel survey</v>
      </c>
      <c r="L140" s="21" t="str" cm="1">
        <f t="array" aca="1" ref="L140" ca="1">IF(ISNA(VLOOKUP($D140,Grouped_Sources!$C:$C,1,FALSE)),"", INDIRECT(VLOOKUP($D140,Grouped_Sources!$C:$I,5,FALSE)))</f>
        <v xml:space="preserve"> on OneDrive Ali Abbas - ITHIM Global\Methods and Processes\Input Parameters\Walk_to_PT</v>
      </c>
      <c r="M140" s="21" cm="1">
        <f t="array" aca="1" ref="M140" ca="1">IF(ISNA(VLOOKUP($D140,Grouped_Sources!$C:$C,1,FALSE)),"", INDIRECT(VLOOKUP($D140,Grouped_Sources!$C:$I,6,FALSE)))</f>
        <v>0</v>
      </c>
      <c r="N140" s="21" cm="1">
        <f t="array" aca="1" ref="N140" ca="1">IF(ISNA(VLOOKUP($D140,Grouped_Sources!$C:$C,1,FALSE)),"", INDIRECT(VLOOKUP($D140,Grouped_Sources!$C:$I,7,FALSE)))</f>
        <v>0</v>
      </c>
    </row>
    <row r="141" spans="1:14" hidden="1" x14ac:dyDescent="0.25">
      <c r="A141" s="5">
        <f t="shared" si="15"/>
        <v>4</v>
      </c>
      <c r="B141" s="5">
        <f t="shared" si="16"/>
        <v>39</v>
      </c>
      <c r="C141" s="5" t="str">
        <f t="shared" ca="1" si="14"/>
        <v>bus_walk_time</v>
      </c>
      <c r="D141" s="5" t="str">
        <f t="shared" ca="1" si="12"/>
        <v>bus_walk_time_sao_paulo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bus_walk_time</v>
      </c>
      <c r="G141" s="4" t="str" cm="1">
        <f t="array" aca="1" ref="G141" ca="1">IF(AND(ISBLANK(INDIRECT(ADDRESS(B141,3,1,1,"all_city_parameter_inputs"))),ISBLANK(INDIRECT(ADDRESS(B141,2,1,1,"all_city_parameter_inputs")))),"",IF(ISBLANK(INDIRECT(ADDRESS(B141,2,1,1,"all_city_parameter_inputs"))),"",INDIRECT(ADDRESS(B141,2,1,1,"all_city_parameter_inputs"))))</f>
        <v>mean</v>
      </c>
      <c r="H141" s="17" cm="1">
        <f t="array" aca="1" ref="H141" ca="1">IF(ISBLANK(INDIRECT(ADDRESS(B141,A141,1,1,"all_city_parameter_inputs"))), "--",INDIRECT(ADDRESS(B141,A141,1,1,"all_city_parameter_inputs")))</f>
        <v>8.6662025756521874</v>
      </c>
      <c r="I141" s="17" t="str">
        <f ca="1">IF(OR(G141="alpha",G141="beta",G141="sd",G141="mean"),"--",VLOOKUP(C141,Default!$B$5:$H$114,7,FALSE))</f>
        <v>--</v>
      </c>
      <c r="J141" s="4" t="str">
        <f ca="1">VLOOKUP(F141,Lookup!$C$5:$D$110,2, FALSE)</f>
        <v>Travel values</v>
      </c>
      <c r="K141" s="4" t="str">
        <f ca="1">VLOOKUP(C141,Default!$B$4:$E$114,4, FALSE)</f>
        <v>time taken to walk to bus stop, added to each trip with main mode bus unless there is already a walking component in the travel survey</v>
      </c>
      <c r="L141" s="21" t="str" cm="1">
        <f t="array" aca="1" ref="L141" ca="1">IF(ISNA(VLOOKUP($D141,Grouped_Sources!$C:$C,1,FALSE)),"", INDIRECT(VLOOKUP($D141,Grouped_Sources!$C:$I,5,FALSE)))</f>
        <v xml:space="preserve"> on OneDrive Ali Abbas - ITHIM Global\Methods and Processes\Input Parameters\Walk_to_PT</v>
      </c>
      <c r="M141" s="21" cm="1">
        <f t="array" aca="1" ref="M141" ca="1">IF(ISNA(VLOOKUP($D141,Grouped_Sources!$C:$C,1,FALSE)),"", INDIRECT(VLOOKUP($D141,Grouped_Sources!$C:$I,6,FALSE)))</f>
        <v>0</v>
      </c>
      <c r="N141" s="21" cm="1">
        <f t="array" aca="1" ref="N141" ca="1">IF(ISNA(VLOOKUP($D141,Grouped_Sources!$C:$C,1,FALSE)),"", INDIRECT(VLOOKUP($D141,Grouped_Sources!$C:$I,7,FALSE)))</f>
        <v>0</v>
      </c>
    </row>
    <row r="142" spans="1:14" hidden="1" x14ac:dyDescent="0.25">
      <c r="A142" s="5">
        <f t="shared" si="15"/>
        <v>4</v>
      </c>
      <c r="B142" s="5">
        <f t="shared" si="16"/>
        <v>40</v>
      </c>
      <c r="C142" s="5" t="str">
        <f t="shared" ca="1" si="14"/>
        <v>bus_walk_time</v>
      </c>
      <c r="D142" s="5" t="str">
        <f t="shared" ca="1" si="12"/>
        <v>bus_walk_time_sao_paulo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bus_walk_time</v>
      </c>
      <c r="G142" s="4" t="str" cm="1">
        <f t="array" aca="1" ref="G142" ca="1">IF(AND(ISBLANK(INDIRECT(ADDRESS(B142,3,1,1,"all_city_parameter_inputs"))),ISBLANK(INDIRECT(ADDRESS(B142,2,1,1,"all_city_parameter_inputs")))),"",IF(ISBLANK(INDIRECT(ADDRESS(B142,2,1,1,"all_city_parameter_inputs"))),"",INDIRECT(ADDRESS(B142,2,1,1,"all_city_parameter_inputs"))))</f>
        <v>sd</v>
      </c>
      <c r="H142" s="17" cm="1">
        <f t="array" aca="1" ref="H142" ca="1">IF(ISBLANK(INDIRECT(ADDRESS(B142,A142,1,1,"all_city_parameter_inputs"))), "--",INDIRECT(ADDRESS(B142,A142,1,1,"all_city_parameter_inputs")))</f>
        <v>1.7075819421928353</v>
      </c>
      <c r="I142" s="17" t="str">
        <f ca="1">IF(OR(G142="alpha",G142="beta",G142="sd",G142="mean"),"--",VLOOKUP(C142,Default!$B$5:$H$114,7,FALSE))</f>
        <v>--</v>
      </c>
      <c r="J142" s="4" t="str">
        <f ca="1">VLOOKUP(F142,Lookup!$C$5:$D$110,2, FALSE)</f>
        <v>Travel values</v>
      </c>
      <c r="K142" s="4" t="str">
        <f ca="1">VLOOKUP(C142,Default!$B$4:$E$114,4, FALSE)</f>
        <v>time taken to walk to bus stop, added to each trip with main mode bus unless there is already a walking component in the travel survey</v>
      </c>
      <c r="L142" s="21" t="str" cm="1">
        <f t="array" aca="1" ref="L142" ca="1">IF(ISNA(VLOOKUP($D142,Grouped_Sources!$C:$C,1,FALSE)),"", INDIRECT(VLOOKUP($D142,Grouped_Sources!$C:$I,5,FALSE)))</f>
        <v xml:space="preserve"> on OneDrive Ali Abbas - ITHIM Global\Methods and Processes\Input Parameters\Walk_to_PT</v>
      </c>
      <c r="M142" s="21" cm="1">
        <f t="array" aca="1" ref="M142" ca="1">IF(ISNA(VLOOKUP($D142,Grouped_Sources!$C:$C,1,FALSE)),"", INDIRECT(VLOOKUP($D142,Grouped_Sources!$C:$I,6,FALSE)))</f>
        <v>0</v>
      </c>
      <c r="N142" s="21" cm="1">
        <f t="array" aca="1" ref="N142" ca="1">IF(ISNA(VLOOKUP($D142,Grouped_Sources!$C:$C,1,FALSE)),"", INDIRECT(VLOOKUP($D142,Grouped_Sources!$C:$I,7,FALSE)))</f>
        <v>0</v>
      </c>
    </row>
    <row r="143" spans="1:14" hidden="1" x14ac:dyDescent="0.25">
      <c r="A143" s="5">
        <f t="shared" si="15"/>
        <v>4</v>
      </c>
      <c r="B143" s="5">
        <f t="shared" si="16"/>
        <v>41</v>
      </c>
      <c r="C143" s="5" t="str">
        <f t="shared" ca="1" si="14"/>
        <v>rail_walk_time</v>
      </c>
      <c r="D143" s="5" t="str">
        <f t="shared" ca="1" si="12"/>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constant</v>
      </c>
      <c r="H143" s="17" cm="1">
        <f t="array" aca="1" ref="H143" ca="1">IF(ISBLANK(INDIRECT(ADDRESS(B143,A143,1,1,"all_city_parameter_inputs"))), "--",INDIRECT(ADDRESS(B143,A143,1,1,"all_city_parameter_inputs")))</f>
        <v>13</v>
      </c>
      <c r="I143" s="17">
        <f ca="1">IF(OR(G143="alpha",G143="beta",G143="sd",G143="mean"),"--",VLOOKUP(C143,Default!$B$5:$H$114,7,FALSE))</f>
        <v>12.5</v>
      </c>
      <c r="J143" s="4" t="str">
        <f ca="1">VLOOKUP(F143,Lookup!$C$5:$D$110,2, FALSE)</f>
        <v>Travel values</v>
      </c>
      <c r="K143" s="4" t="str">
        <f ca="1">VLOOKUP(C143,Default!$B$4:$E$114,4, FALSE)</f>
        <v>time taken to walk to train station</v>
      </c>
      <c r="L143" s="21" t="str" cm="1">
        <f t="array" aca="1" ref="L143" ca="1">IF(ISNA(VLOOKUP($D143,Grouped_Sources!$C:$C,1,FALSE)),"", INDIRECT(VLOOKUP($D143,Grouped_Sources!$C:$I,5,FALSE)))</f>
        <v xml:space="preserve"> on OneDrive Ali Abbas - ITHIM Global\Methods and Processes\Input Parameters\Walk_to_PT</v>
      </c>
      <c r="M143" s="21" cm="1">
        <f t="array" aca="1" ref="M143" ca="1">IF(ISNA(VLOOKUP($D143,Grouped_Sources!$C:$C,1,FALSE)),"", INDIRECT(VLOOKUP($D143,Grouped_Sources!$C:$I,6,FALSE)))</f>
        <v>0</v>
      </c>
      <c r="N143" s="21" cm="1">
        <f t="array" aca="1" ref="N143" ca="1">IF(ISNA(VLOOKUP($D143,Grouped_Sources!$C:$C,1,FALSE)),"", INDIRECT(VLOOKUP($D143,Grouped_Sources!$C:$I,7,FALSE)))</f>
        <v>0</v>
      </c>
    </row>
    <row r="144" spans="1:14" hidden="1" x14ac:dyDescent="0.25">
      <c r="A144" s="5">
        <f t="shared" si="15"/>
        <v>4</v>
      </c>
      <c r="B144" s="5">
        <f t="shared" si="16"/>
        <v>42</v>
      </c>
      <c r="C144" s="5" t="str">
        <f t="shared" ca="1" si="14"/>
        <v>rail_walk_time</v>
      </c>
      <c r="D144" s="5" t="str">
        <f t="shared" ca="1" si="12"/>
        <v>rail_walk_time_sao_paulo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rail_walk_time</v>
      </c>
      <c r="G144" s="4" t="str" cm="1">
        <f t="array" aca="1" ref="G144" ca="1">IF(AND(ISBLANK(INDIRECT(ADDRESS(B144,3,1,1,"all_city_parameter_inputs"))),ISBLANK(INDIRECT(ADDRESS(B144,2,1,1,"all_city_parameter_inputs")))),"",IF(ISBLANK(INDIRECT(ADDRESS(B144,2,1,1,"all_city_parameter_inputs"))),"",INDIRECT(ADDRESS(B144,2,1,1,"all_city_parameter_inputs"))))</f>
        <v>mean</v>
      </c>
      <c r="H144" s="17" cm="1">
        <f t="array" aca="1" ref="H144" ca="1">IF(ISBLANK(INDIRECT(ADDRESS(B144,A144,1,1,"all_city_parameter_inputs"))), "--",INDIRECT(ADDRESS(B144,A144,1,1,"all_city_parameter_inputs")))</f>
        <v>11.587748009922871</v>
      </c>
      <c r="I144" s="17" t="str">
        <f ca="1">IF(OR(G144="alpha",G144="beta",G144="sd",G144="mean"),"--",VLOOKUP(C144,Default!$B$5:$H$114,7,FALSE))</f>
        <v>--</v>
      </c>
      <c r="J144" s="4" t="str">
        <f ca="1">VLOOKUP(F144,Lookup!$C$5:$D$110,2, FALSE)</f>
        <v>Travel values</v>
      </c>
      <c r="K144" s="4" t="str">
        <f ca="1">VLOOKUP(C144,Default!$B$4:$E$114,4, FALSE)</f>
        <v>time taken to walk to train station</v>
      </c>
      <c r="L144" s="21" t="str" cm="1">
        <f t="array" aca="1" ref="L144" ca="1">IF(ISNA(VLOOKUP($D144,Grouped_Sources!$C:$C,1,FALSE)),"", INDIRECT(VLOOKUP($D144,Grouped_Sources!$C:$I,5,FALSE)))</f>
        <v xml:space="preserve"> on OneDrive Ali Abbas - ITHIM Global\Methods and Processes\Input Parameters\Walk_to_PT</v>
      </c>
      <c r="M144" s="21" cm="1">
        <f t="array" aca="1" ref="M144" ca="1">IF(ISNA(VLOOKUP($D144,Grouped_Sources!$C:$C,1,FALSE)),"", INDIRECT(VLOOKUP($D144,Grouped_Sources!$C:$I,6,FALSE)))</f>
        <v>0</v>
      </c>
      <c r="N144" s="21" cm="1">
        <f t="array" aca="1" ref="N144" ca="1">IF(ISNA(VLOOKUP($D144,Grouped_Sources!$C:$C,1,FALSE)),"", INDIRECT(VLOOKUP($D144,Grouped_Sources!$C:$I,7,FALSE)))</f>
        <v>0</v>
      </c>
    </row>
    <row r="145" spans="1:14" hidden="1" x14ac:dyDescent="0.25">
      <c r="A145" s="5">
        <f t="shared" si="15"/>
        <v>4</v>
      </c>
      <c r="B145" s="5">
        <f t="shared" si="16"/>
        <v>43</v>
      </c>
      <c r="C145" s="5" t="str">
        <f t="shared" ca="1" si="14"/>
        <v>rail_walk_time</v>
      </c>
      <c r="D145" s="5" t="str">
        <f t="shared" ca="1" si="12"/>
        <v>rail_walk_time_sao_paulo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rail_walk_time</v>
      </c>
      <c r="G145" s="4" t="str" cm="1">
        <f t="array" aca="1" ref="G145" ca="1">IF(AND(ISBLANK(INDIRECT(ADDRESS(B145,3,1,1,"all_city_parameter_inputs"))),ISBLANK(INDIRECT(ADDRESS(B145,2,1,1,"all_city_parameter_inputs")))),"",IF(ISBLANK(INDIRECT(ADDRESS(B145,2,1,1,"all_city_parameter_inputs"))),"",INDIRECT(ADDRESS(B145,2,1,1,"all_city_parameter_inputs"))))</f>
        <v>sd</v>
      </c>
      <c r="H145" s="17" cm="1">
        <f t="array" aca="1" ref="H145" ca="1">IF(ISBLANK(INDIRECT(ADDRESS(B145,A145,1,1,"all_city_parameter_inputs"))), "--",INDIRECT(ADDRESS(B145,A145,1,1,"all_city_parameter_inputs")))</f>
        <v>1.6154043334607406</v>
      </c>
      <c r="I145" s="17" t="str">
        <f ca="1">IF(OR(G145="alpha",G145="beta",G145="sd",G145="mean"),"--",VLOOKUP(C145,Default!$B$5:$H$114,7,FALSE))</f>
        <v>--</v>
      </c>
      <c r="J145" s="4" t="str">
        <f ca="1">VLOOKUP(F145,Lookup!$C$5:$D$110,2, FALSE)</f>
        <v>Travel values</v>
      </c>
      <c r="K145" s="4" t="str">
        <f ca="1">VLOOKUP(C145,Default!$B$4:$E$114,4, FALSE)</f>
        <v>time taken to walk to train station</v>
      </c>
      <c r="L145" s="21" t="str" cm="1">
        <f t="array" aca="1" ref="L145" ca="1">IF(ISNA(VLOOKUP($D145,Grouped_Sources!$C:$C,1,FALSE)),"", INDIRECT(VLOOKUP($D145,Grouped_Sources!$C:$I,5,FALSE)))</f>
        <v xml:space="preserve"> on OneDrive Ali Abbas - ITHIM Global\Methods and Processes\Input Parameters\Walk_to_PT</v>
      </c>
      <c r="M145" s="21" cm="1">
        <f t="array" aca="1" ref="M145" ca="1">IF(ISNA(VLOOKUP($D145,Grouped_Sources!$C:$C,1,FALSE)),"", INDIRECT(VLOOKUP($D145,Grouped_Sources!$C:$I,6,FALSE)))</f>
        <v>0</v>
      </c>
      <c r="N145" s="21" cm="1">
        <f t="array" aca="1" ref="N145" ca="1">IF(ISNA(VLOOKUP($D145,Grouped_Sources!$C:$C,1,FALSE)),"", INDIRECT(VLOOKUP($D145,Grouped_Sources!$C:$I,7,FALSE)))</f>
        <v>0</v>
      </c>
    </row>
    <row r="146" spans="1:14" hidden="1" x14ac:dyDescent="0.25">
      <c r="A146" s="5">
        <f t="shared" si="15"/>
        <v>4</v>
      </c>
      <c r="B146" s="5">
        <f t="shared" si="16"/>
        <v>44</v>
      </c>
      <c r="C146" s="5" t="str">
        <f t="shared" ca="1" si="14"/>
        <v>add_personal_motorcycle_trips</v>
      </c>
      <c r="D146" s="5" t="str">
        <f t="shared" ref="D146:D149" ca="1" si="17">F146&amp;"_"&amp;E146</f>
        <v>add_personal_motorcycle_trips_sao_paulo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add_personal_motorcycle_trips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
      </c>
      <c r="H146" s="17" t="str" cm="1">
        <f t="array" aca="1" ref="H146" ca="1">IF(ISBLANK(INDIRECT(ADDRESS(B146,A146,1,1,"all_city_parameter_inputs"))), "--",INDIRECT(ADDRESS(B146,A146,1,1,"all_city_parameter_inputs")))</f>
        <v>no</v>
      </c>
      <c r="I146" s="17" t="str">
        <f ca="1">IF(OR(G146="alpha",G146="beta",G146="sd",G146="mean"),"--",VLOOKUP(C146,Default!$B$5:$H$114,7,FALSE))</f>
        <v>no</v>
      </c>
      <c r="J146" s="4" t="str">
        <f ca="1">VLOOKUP(F146,Lookup!$C$5:$D$110,2, FALSE)</f>
        <v>Travel values</v>
      </c>
      <c r="K146" s="4" t="str">
        <f ca="1">VLOOKUP(C146,Default!$B$4:$E$114,4, FALSE)</f>
        <v>if set to 'no', does not add any personal journey motorcycle trip. If set to 'Chile' add motorcycle trips based on Chilean data. Used if no motorcycle trips exist in the travel survey at all</v>
      </c>
      <c r="L146" s="21" t="str" cm="1">
        <f t="array" aca="1" ref="L146" ca="1">IF(ISNA(VLOOKUP($D146,Grouped_Sources!$C:$C,1,FALSE)),"", INDIRECT(VLOOKUP($D146,Grouped_Sources!$C:$I,5,FALSE)))</f>
        <v xml:space="preserve"> on OneDrive Ali Abbas - ITHIM Global\Methods and Processes\Input Parameters\NewMotorcycleTrips</v>
      </c>
      <c r="M146" s="21" cm="1">
        <f t="array" aca="1" ref="M146" ca="1">IF(ISNA(VLOOKUP($D146,Grouped_Sources!$C:$C,1,FALSE)),"", INDIRECT(VLOOKUP($D146,Grouped_Sources!$C:$I,6,FALSE)))</f>
        <v>0</v>
      </c>
      <c r="N146" s="21" cm="1">
        <f t="array" aca="1" ref="N146" ca="1">IF(ISNA(VLOOKUP($D146,Grouped_Sources!$C:$C,1,FALSE)),"", INDIRECT(VLOOKUP($D146,Grouped_Sources!$C:$I,7,FALSE)))</f>
        <v>0</v>
      </c>
    </row>
    <row r="147" spans="1:14" hidden="1" x14ac:dyDescent="0.25">
      <c r="A147" s="5">
        <f t="shared" si="15"/>
        <v>4</v>
      </c>
      <c r="B147" s="5">
        <f t="shared" si="16"/>
        <v>45</v>
      </c>
      <c r="C147" s="5" t="str">
        <f t="shared" ca="1" si="14"/>
        <v>proportion_motorcycle_trips</v>
      </c>
      <c r="D147" s="5" t="str">
        <f t="shared" ca="1" si="17"/>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constant</v>
      </c>
      <c r="H147" s="17" cm="1">
        <f t="array" aca="1" ref="H147" ca="1">IF(ISBLANK(INDIRECT(ADDRESS(B147,A147,1,1,"all_city_parameter_inputs"))), "--",INDIRECT(ADDRESS(B147,A147,1,1,"all_city_parameter_inputs")))</f>
        <v>0</v>
      </c>
      <c r="I147" s="17">
        <f ca="1">IF(OR(G147="alpha",G147="beta",G147="sd",G147="mean"),"--",VLOOKUP(C147,Default!$B$5:$H$114,7,FALSE))</f>
        <v>0</v>
      </c>
      <c r="J147" s="4" t="str">
        <f ca="1">VLOOKUP(F147,Lookup!$C$5:$D$110,2, FALSE)</f>
        <v>Travel values</v>
      </c>
      <c r="K147" s="4" t="str">
        <f ca="1">VLOOKUP(C147,Default!$B$4:$E$114,4, FALSE)</f>
        <v>proportion of travel survey trips that should be added as motorcycle trips</v>
      </c>
      <c r="L147" s="21" t="str" cm="1">
        <f t="array" aca="1" ref="L147" ca="1">IF(ISNA(VLOOKUP($D147,Grouped_Sources!$C:$C,1,FALSE)),"", INDIRECT(VLOOKUP($D147,Grouped_Sources!$C:$I,5,FALSE)))</f>
        <v xml:space="preserve"> on OneDrive Ali Abbas - ITHIM Global\Methods and Processes\Input Parameters\NewMotorcycleTrips</v>
      </c>
      <c r="M147" s="21" cm="1">
        <f t="array" aca="1" ref="M147" ca="1">IF(ISNA(VLOOKUP($D147,Grouped_Sources!$C:$C,1,FALSE)),"", INDIRECT(VLOOKUP($D147,Grouped_Sources!$C:$I,6,FALSE)))</f>
        <v>0</v>
      </c>
      <c r="N147" s="21" cm="1">
        <f t="array" aca="1" ref="N147" ca="1">IF(ISNA(VLOOKUP($D147,Grouped_Sources!$C:$C,1,FALSE)),"", INDIRECT(VLOOKUP($D147,Grouped_Sources!$C:$I,7,FALSE)))</f>
        <v>0</v>
      </c>
    </row>
    <row r="148" spans="1:14" hidden="1" x14ac:dyDescent="0.25">
      <c r="A148" s="5">
        <f t="shared" si="15"/>
        <v>4</v>
      </c>
      <c r="B148" s="5">
        <f t="shared" si="16"/>
        <v>46</v>
      </c>
      <c r="C148" s="5" t="str">
        <f t="shared" ca="1" si="14"/>
        <v>proportion_motorcycle_trips</v>
      </c>
      <c r="D148" s="5" t="str">
        <f t="shared" ca="1" si="17"/>
        <v>proportion_motorcycle_trips_sao_paulo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proportion_motorcycle_trips</v>
      </c>
      <c r="G148" s="4" t="str" cm="1">
        <f t="array" aca="1" ref="G148" ca="1">IF(AND(ISBLANK(INDIRECT(ADDRESS(B148,3,1,1,"all_city_parameter_inputs"))),ISBLANK(INDIRECT(ADDRESS(B148,2,1,1,"all_city_parameter_inputs")))),"",IF(ISBLANK(INDIRECT(ADDRESS(B148,2,1,1,"all_city_parameter_inputs"))),"",INDIRECT(ADDRESS(B148,2,1,1,"all_city_parameter_inputs"))))</f>
        <v>alpha</v>
      </c>
      <c r="H148" s="17" t="str" cm="1">
        <f t="array" aca="1" ref="H148" ca="1">IF(ISBLANK(INDIRECT(ADDRESS(B148,A148,1,1,"all_city_parameter_inputs"))), "--",INDIRECT(ADDRESS(B148,A148,1,1,"all_city_parameter_inputs")))</f>
        <v>--</v>
      </c>
      <c r="I148" s="17" t="str">
        <f ca="1">IF(OR(G148="alpha",G148="beta",G148="sd",G148="mean"),"--",VLOOKUP(C148,Default!$B$5:$H$114,7,FALSE))</f>
        <v>--</v>
      </c>
      <c r="J148" s="4" t="str">
        <f ca="1">VLOOKUP(F148,Lookup!$C$5:$D$110,2, FALSE)</f>
        <v>Travel values</v>
      </c>
      <c r="K148" s="4" t="str">
        <f ca="1">VLOOKUP(C148,Default!$B$4:$E$114,4, FALSE)</f>
        <v>proportion of travel survey trips that should be added as motorcycle trips</v>
      </c>
      <c r="L148" s="21" t="str" cm="1">
        <f t="array" aca="1" ref="L148" ca="1">IF(ISNA(VLOOKUP($D148,Grouped_Sources!$C:$C,1,FALSE)),"", INDIRECT(VLOOKUP($D148,Grouped_Sources!$C:$I,5,FALSE)))</f>
        <v xml:space="preserve"> on OneDrive Ali Abbas - ITHIM Global\Methods and Processes\Input Parameters\NewMotorcycleTrips</v>
      </c>
      <c r="M148" s="21" cm="1">
        <f t="array" aca="1" ref="M148" ca="1">IF(ISNA(VLOOKUP($D148,Grouped_Sources!$C:$C,1,FALSE)),"", INDIRECT(VLOOKUP($D148,Grouped_Sources!$C:$I,6,FALSE)))</f>
        <v>0</v>
      </c>
      <c r="N148" s="21" cm="1">
        <f t="array" aca="1" ref="N148" ca="1">IF(ISNA(VLOOKUP($D148,Grouped_Sources!$C:$C,1,FALSE)),"", INDIRECT(VLOOKUP($D148,Grouped_Sources!$C:$I,7,FALSE)))</f>
        <v>0</v>
      </c>
    </row>
    <row r="149" spans="1:14" hidden="1" x14ac:dyDescent="0.25">
      <c r="A149" s="5">
        <f t="shared" si="15"/>
        <v>4</v>
      </c>
      <c r="B149" s="5">
        <f t="shared" si="16"/>
        <v>47</v>
      </c>
      <c r="C149" s="5" t="str">
        <f t="shared" ca="1" si="14"/>
        <v>proportion_motorcycle_trips</v>
      </c>
      <c r="D149" s="5" t="str">
        <f t="shared" ca="1" si="17"/>
        <v>proportion_motorcycle_trips_sao_paulo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proportion_motorcycle_trips</v>
      </c>
      <c r="G149" s="4" t="str" cm="1">
        <f t="array" aca="1" ref="G149" ca="1">IF(AND(ISBLANK(INDIRECT(ADDRESS(B149,3,1,1,"all_city_parameter_inputs"))),ISBLANK(INDIRECT(ADDRESS(B149,2,1,1,"all_city_parameter_inputs")))),"",IF(ISBLANK(INDIRECT(ADDRESS(B149,2,1,1,"all_city_parameter_inputs"))),"",INDIRECT(ADDRESS(B149,2,1,1,"all_city_parameter_inputs"))))</f>
        <v>beta</v>
      </c>
      <c r="H149" s="17" t="str" cm="1">
        <f t="array" aca="1" ref="H149" ca="1">IF(ISBLANK(INDIRECT(ADDRESS(B149,A149,1,1,"all_city_parameter_inputs"))), "--",INDIRECT(ADDRESS(B149,A149,1,1,"all_city_parameter_inputs")))</f>
        <v>--</v>
      </c>
      <c r="I149" s="17" t="str">
        <f ca="1">IF(OR(G149="alpha",G149="beta",G149="sd",G149="mean"),"--",VLOOKUP(C149,Default!$B$5:$H$114,7,FALSE))</f>
        <v>--</v>
      </c>
      <c r="J149" s="4" t="str">
        <f ca="1">VLOOKUP(F149,Lookup!$C$5:$D$110,2, FALSE)</f>
        <v>Travel values</v>
      </c>
      <c r="K149" s="4" t="str">
        <f ca="1">VLOOKUP(C149,Default!$B$4:$E$114,4, FALSE)</f>
        <v>proportion of travel survey trips that should be added as motorcycle trips</v>
      </c>
      <c r="L149" s="21" t="str" cm="1">
        <f t="array" aca="1" ref="L149" ca="1">IF(ISNA(VLOOKUP($D149,Grouped_Sources!$C:$C,1,FALSE)),"", INDIRECT(VLOOKUP($D149,Grouped_Sources!$C:$I,5,FALSE)))</f>
        <v xml:space="preserve"> on OneDrive Ali Abbas - ITHIM Global\Methods and Processes\Input Parameters\NewMotorcycleTrips</v>
      </c>
      <c r="M149" s="21" cm="1">
        <f t="array" aca="1" ref="M149" ca="1">IF(ISNA(VLOOKUP($D149,Grouped_Sources!$C:$C,1,FALSE)),"", INDIRECT(VLOOKUP($D149,Grouped_Sources!$C:$I,6,FALSE)))</f>
        <v>0</v>
      </c>
      <c r="N149" s="21" cm="1">
        <f t="array" aca="1" ref="N149" ca="1">IF(ISNA(VLOOKUP($D149,Grouped_Sources!$C:$C,1,FALSE)),"", INDIRECT(VLOOKUP($D149,Grouped_Sources!$C:$I,7,FALSE)))</f>
        <v>0</v>
      </c>
    </row>
    <row r="150" spans="1:14" hidden="1" x14ac:dyDescent="0.25">
      <c r="A150" s="5">
        <f t="shared" si="15"/>
        <v>4</v>
      </c>
      <c r="B150" s="5">
        <f t="shared" si="16"/>
        <v>48</v>
      </c>
      <c r="C150" s="5" t="str">
        <f t="shared" ca="1" si="14"/>
        <v>add_motorcycle_fleet</v>
      </c>
      <c r="D150" s="5" t="str">
        <f t="shared" ca="1" si="12"/>
        <v>add_motorcycle_fleet_sao_paulo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All_city_list!F145,INDIRECT(ADDRESS(B150,1,1,1,"all_city_parameter_inputs"))))</f>
        <v>add_motorcycle_fleet</v>
      </c>
      <c r="G150" s="4" t="str" cm="1">
        <f t="array" aca="1" ref="G150" ca="1">IF(AND(ISBLANK(INDIRECT(ADDRESS(B150,3,1,1,"all_city_parameter_inputs"))),ISBLANK(INDIRECT(ADDRESS(B150,2,1,1,"all_city_parameter_inputs")))),"",IF(ISBLANK(INDIRECT(ADDRESS(B150,2,1,1,"all_city_parameter_inputs"))),"",INDIRECT(ADDRESS(B150,2,1,1,"all_city_parameter_inputs"))))</f>
        <v/>
      </c>
      <c r="H150" s="17" t="str" cm="1">
        <f t="array" aca="1" ref="H150" ca="1">IF(ISBLANK(INDIRECT(ADDRESS(B150,A150,1,1,"all_city_parameter_inputs"))), "--",INDIRECT(ADDRESS(B150,A150,1,1,"all_city_parameter_inputs")))</f>
        <v>T</v>
      </c>
      <c r="I150" s="17" t="str">
        <f ca="1">IF(OR(G150="alpha",G150="beta",G150="sd",G150="mean"),"--",VLOOKUP(C150,Default!$B$5:$H$114,7,FALSE))</f>
        <v>T</v>
      </c>
      <c r="J150" s="4" t="str">
        <f ca="1">VLOOKUP(F150,Lookup!$C$5:$D$110,2, FALSE)</f>
        <v>Travel values</v>
      </c>
      <c r="K150" s="4" t="str">
        <f ca="1">VLOOKUP(C150,Default!$B$4:$E$114,4, FALSE)</f>
        <v>whether to add motorcylce ghost trips</v>
      </c>
      <c r="L150" s="21" t="str" cm="1">
        <f t="array" aca="1" ref="L150" ca="1">IF(ISNA(VLOOKUP($D150,Grouped_Sources!$C:$C,1,FALSE)),"", INDIRECT(VLOOKUP($D150,Grouped_Sources!$C:$I,5,FALSE)))</f>
        <v xml:space="preserve"> on OneDrive Ali Abbas - ITHIM Global\Methods and Processes\Input Parameters\MotorcycleFleetRatio</v>
      </c>
      <c r="M150" s="21" cm="1">
        <f t="array" aca="1" ref="M150" ca="1">IF(ISNA(VLOOKUP($D150,Grouped_Sources!$C:$C,1,FALSE)),"", INDIRECT(VLOOKUP($D150,Grouped_Sources!$C:$I,6,FALSE)))</f>
        <v>0</v>
      </c>
      <c r="N150" s="21" cm="1">
        <f t="array" aca="1" ref="N150" ca="1">IF(ISNA(VLOOKUP($D150,Grouped_Sources!$C:$C,1,FALSE)),"", INDIRECT(VLOOKUP($D150,Grouped_Sources!$C:$I,7,FALSE)))</f>
        <v>0</v>
      </c>
    </row>
    <row r="151" spans="1:14" hidden="1" x14ac:dyDescent="0.25">
      <c r="A151" s="5">
        <f t="shared" si="15"/>
        <v>4</v>
      </c>
      <c r="B151" s="5">
        <f t="shared" si="16"/>
        <v>49</v>
      </c>
      <c r="C151" s="5" t="str">
        <f t="shared" ca="1" si="14"/>
        <v>fleet_to_motorcycle_ratio</v>
      </c>
      <c r="D151" s="5" t="str">
        <f t="shared" ca="1" si="12"/>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constant</v>
      </c>
      <c r="H151" s="17" cm="1">
        <f t="array" aca="1" ref="H151" ca="1">IF(ISBLANK(INDIRECT(ADDRESS(B151,A151,1,1,"all_city_parameter_inputs"))), "--",INDIRECT(ADDRESS(B151,A151,1,1,"all_city_parameter_inputs")))</f>
        <v>0.53246753246753242</v>
      </c>
      <c r="I151" s="17">
        <f ca="1">IF(OR(G151="alpha",G151="beta",G151="sd",G151="mean"),"--",VLOOKUP(C151,Default!$B$5:$H$114,7,FALSE))</f>
        <v>0.441176470588235</v>
      </c>
      <c r="J151" s="4" t="str">
        <f ca="1">VLOOKUP(F151,Lookup!$C$5:$D$110,2, FALSE)</f>
        <v>Travel values</v>
      </c>
      <c r="K151" s="4" t="str">
        <f ca="1">VLOOKUP(C151,Default!$B$4:$E$114,4,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INDIRECT(VLOOKUP($D151,Grouped_Sources!$C:$I,5,FALSE)))</f>
        <v xml:space="preserve"> on OneDrive Ali Abbas - ITHIM Global\Methods and Processes\Input Parameters\MotorcycleFleetRatio</v>
      </c>
      <c r="M151" s="21" cm="1">
        <f t="array" aca="1" ref="M151" ca="1">IF(ISNA(VLOOKUP($D151,Grouped_Sources!$C:$C,1,FALSE)),"", INDIRECT(VLOOKUP($D151,Grouped_Sources!$C:$I,6,FALSE)))</f>
        <v>0</v>
      </c>
      <c r="N151" s="21" cm="1">
        <f t="array" aca="1" ref="N151" ca="1">IF(ISNA(VLOOKUP($D151,Grouped_Sources!$C:$C,1,FALSE)),"", INDIRECT(VLOOKUP($D151,Grouped_Sources!$C:$I,7,FALSE)))</f>
        <v>0</v>
      </c>
    </row>
    <row r="152" spans="1:14" hidden="1" x14ac:dyDescent="0.25">
      <c r="A152" s="5">
        <f t="shared" si="15"/>
        <v>4</v>
      </c>
      <c r="B152" s="5">
        <f t="shared" si="16"/>
        <v>50</v>
      </c>
      <c r="C152" s="5" t="str">
        <f t="shared" ca="1" si="14"/>
        <v>fleet_to_motorcycle_ratio</v>
      </c>
      <c r="D152" s="5" t="str">
        <f t="shared" ca="1" si="12"/>
        <v>fleet_to_motorcycle_ratio_sao_paulo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fleet_to_motorcycle_ratio</v>
      </c>
      <c r="G152" s="4" t="str" cm="1">
        <f t="array" aca="1" ref="G152" ca="1">IF(AND(ISBLANK(INDIRECT(ADDRESS(B152,3,1,1,"all_city_parameter_inputs"))),ISBLANK(INDIRECT(ADDRESS(B152,2,1,1,"all_city_parameter_inputs")))),"",IF(ISBLANK(INDIRECT(ADDRESS(B152,2,1,1,"all_city_parameter_inputs"))),"",INDIRECT(ADDRESS(B152,2,1,1,"all_city_parameter_inputs"))))</f>
        <v>alpha</v>
      </c>
      <c r="H152" s="17" cm="1">
        <f t="array" aca="1" ref="H152" ca="1">IF(ISBLANK(INDIRECT(ADDRESS(B152,A152,1,1,"all_city_parameter_inputs"))), "--",INDIRECT(ADDRESS(B152,A152,1,1,"all_city_parameter_inputs")))</f>
        <v>176.48</v>
      </c>
      <c r="I152" s="17" t="str">
        <f ca="1">IF(OR(G152="alpha",G152="beta",G152="sd",G152="mean"),"--",VLOOKUP(C152,Default!$B$5:$H$114,7,FALSE))</f>
        <v>--</v>
      </c>
      <c r="J152" s="4" t="str">
        <f ca="1">VLOOKUP(F152,Lookup!$C$5:$D$110,2, FALSE)</f>
        <v>Travel values</v>
      </c>
      <c r="K152" s="4" t="str">
        <f ca="1">VLOOKUP(C152,Default!$B$4:$E$114,4, FALSE)</f>
        <v xml:space="preserve">ratio of missing motorbike trips, e.g. if ratio = 0.6 and total trip distance in survey is 400, then want to add 600 km of motorbike trips. </v>
      </c>
      <c r="L152" s="21" t="str" cm="1">
        <f t="array" aca="1" ref="L152" ca="1">IF(ISNA(VLOOKUP($D152,Grouped_Sources!$C:$C,1,FALSE)),"", INDIRECT(VLOOKUP($D152,Grouped_Sources!$C:$I,5,FALSE)))</f>
        <v xml:space="preserve"> on OneDrive Ali Abbas - ITHIM Global\Methods and Processes\Input Parameters\MotorcycleFleetRatio</v>
      </c>
      <c r="M152" s="21" cm="1">
        <f t="array" aca="1" ref="M152" ca="1">IF(ISNA(VLOOKUP($D152,Grouped_Sources!$C:$C,1,FALSE)),"", INDIRECT(VLOOKUP($D152,Grouped_Sources!$C:$I,6,FALSE)))</f>
        <v>0</v>
      </c>
      <c r="N152" s="21" cm="1">
        <f t="array" aca="1" ref="N152" ca="1">IF(ISNA(VLOOKUP($D152,Grouped_Sources!$C:$C,1,FALSE)),"", INDIRECT(VLOOKUP($D152,Grouped_Sources!$C:$I,7,FALSE)))</f>
        <v>0</v>
      </c>
    </row>
    <row r="153" spans="1:14" hidden="1" x14ac:dyDescent="0.25">
      <c r="A153" s="5">
        <f t="shared" si="15"/>
        <v>4</v>
      </c>
      <c r="B153" s="5">
        <f t="shared" si="16"/>
        <v>51</v>
      </c>
      <c r="C153" s="5" t="str">
        <f t="shared" ca="1" si="14"/>
        <v>fleet_to_motorcycle_ratio</v>
      </c>
      <c r="D153" s="5" t="str">
        <f t="shared" ca="1" si="12"/>
        <v>fleet_to_motorcycle_ratio_sao_paulo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fleet_to_motorcycle_ratio</v>
      </c>
      <c r="G153" s="4" t="str" cm="1">
        <f t="array" aca="1" ref="G153" ca="1">IF(AND(ISBLANK(INDIRECT(ADDRESS(B153,3,1,1,"all_city_parameter_inputs"))),ISBLANK(INDIRECT(ADDRESS(B153,2,1,1,"all_city_parameter_inputs")))),"",IF(ISBLANK(INDIRECT(ADDRESS(B153,2,1,1,"all_city_parameter_inputs"))),"",INDIRECT(ADDRESS(B153,2,1,1,"all_city_parameter_inputs"))))</f>
        <v>beta</v>
      </c>
      <c r="H153" s="17" cm="1">
        <f t="array" aca="1" ref="H153" ca="1">IF(ISBLANK(INDIRECT(ADDRESS(B153,A153,1,1,"all_city_parameter_inputs"))), "--",INDIRECT(ADDRESS(B153,A153,1,1,"all_city_parameter_inputs")))</f>
        <v>155.07999999999998</v>
      </c>
      <c r="I153" s="17" t="str">
        <f ca="1">IF(OR(G153="alpha",G153="beta",G153="sd",G153="mean"),"--",VLOOKUP(C153,Default!$B$5:$H$114,7,FALSE))</f>
        <v>--</v>
      </c>
      <c r="J153" s="4" t="str">
        <f ca="1">VLOOKUP(F153,Lookup!$C$5:$D$110,2, FALSE)</f>
        <v>Travel values</v>
      </c>
      <c r="K153" s="4" t="str">
        <f ca="1">VLOOKUP(C153,Default!$B$4:$E$114,4, FALSE)</f>
        <v xml:space="preserve">ratio of missing motorbike trips, e.g. if ratio = 0.6 and total trip distance in survey is 400, then want to add 600 km of motorbike trips. </v>
      </c>
      <c r="L153" s="21" t="str" cm="1">
        <f t="array" aca="1" ref="L153" ca="1">IF(ISNA(VLOOKUP($D153,Grouped_Sources!$C:$C,1,FALSE)),"", INDIRECT(VLOOKUP($D153,Grouped_Sources!$C:$I,5,FALSE)))</f>
        <v xml:space="preserve"> on OneDrive Ali Abbas - ITHIM Global\Methods and Processes\Input Parameters\MotorcycleFleetRatio</v>
      </c>
      <c r="M153" s="21" cm="1">
        <f t="array" aca="1" ref="M153" ca="1">IF(ISNA(VLOOKUP($D153,Grouped_Sources!$C:$C,1,FALSE)),"", INDIRECT(VLOOKUP($D153,Grouped_Sources!$C:$I,6,FALSE)))</f>
        <v>0</v>
      </c>
      <c r="N153" s="21" cm="1">
        <f t="array" aca="1" ref="N153" ca="1">IF(ISNA(VLOOKUP($D153,Grouped_Sources!$C:$C,1,FALSE)),"", INDIRECT(VLOOKUP($D153,Grouped_Sources!$C:$I,7,FALSE)))</f>
        <v>0</v>
      </c>
    </row>
    <row r="154" spans="1:14" hidden="1" x14ac:dyDescent="0.25">
      <c r="A154" s="5">
        <f t="shared" si="15"/>
        <v>4</v>
      </c>
      <c r="B154" s="5">
        <f t="shared" si="16"/>
        <v>52</v>
      </c>
      <c r="C154" s="5" t="str">
        <f t="shared" ca="1" si="14"/>
        <v>background_pa_confidence</v>
      </c>
      <c r="D154" s="5" t="str">
        <f t="shared" ca="1" si="12"/>
        <v>background_pa_confidence_sao_paulo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background_pa_confidence</v>
      </c>
      <c r="G154" s="4" t="str" cm="1">
        <f t="array" aca="1" ref="G154" ca="1">IF(AND(ISBLANK(INDIRECT(ADDRESS(B154,3,1,1,"all_city_parameter_inputs"))),ISBLANK(INDIRECT(ADDRESS(B154,2,1,1,"all_city_parameter_inputs")))),"",IF(ISBLANK(INDIRECT(ADDRESS(B154,2,1,1,"all_city_parameter_inputs"))),"",INDIRECT(ADDRESS(B154,2,1,1,"all_city_parameter_inputs"))))</f>
        <v>sample</v>
      </c>
      <c r="H154" s="17" cm="1">
        <f t="array" aca="1" ref="H154" ca="1">IF(ISBLANK(INDIRECT(ADDRESS(B154,A154,1,1,"all_city_parameter_inputs"))), "--",INDIRECT(ADDRESS(B154,A154,1,1,"all_city_parameter_inputs")))</f>
        <v>0.7</v>
      </c>
      <c r="I154" s="17">
        <f ca="1">IF(OR(G154="alpha",G154="beta",G154="sd",G154="mean"),"--",VLOOKUP(C154,Default!$B$5:$H$114,7,FALSE))</f>
        <v>1</v>
      </c>
      <c r="J154" s="4" t="str">
        <f ca="1">VLOOKUP(F154,Lookup!$C$5:$D$110,2, FALSE)</f>
        <v>PA values</v>
      </c>
      <c r="K154" s="4" t="str">
        <f ca="1">VLOOKUP(C154,Default!$B$4:$E$114,4, FALSE)</f>
        <v>how confident we are in the PA survey (in terms of number of people who report zero PA)</v>
      </c>
      <c r="L154" s="21" t="str" cm="1">
        <f t="array" aca="1" ref="L154" ca="1">IF(ISNA(VLOOKUP($D154,Grouped_Sources!$C:$C,1,FALSE)),"", INDIRECT(VLOOKUP($D154,Grouped_Sources!$C:$I,5,FALSE)))</f>
        <v/>
      </c>
      <c r="M154" s="21" t="str" cm="1">
        <f t="array" aca="1" ref="M154" ca="1">IF(ISNA(VLOOKUP($D154,Grouped_Sources!$C:$C,1,FALSE)),"", INDIRECT(VLOOKUP($D154,Grouped_Sources!$C:$I,6,FALSE)))</f>
        <v/>
      </c>
      <c r="N154" s="21" t="str" cm="1">
        <f t="array" aca="1" ref="N154" ca="1">IF(ISNA(VLOOKUP($D154,Grouped_Sources!$C:$C,1,FALSE)),"", INDIRECT(VLOOKUP($D154,Grouped_Sources!$C:$I,7,FALSE)))</f>
        <v/>
      </c>
    </row>
    <row r="155" spans="1:14" hidden="1" x14ac:dyDescent="0.25">
      <c r="A155" s="5">
        <f t="shared" si="15"/>
        <v>4</v>
      </c>
      <c r="B155" s="5">
        <f t="shared" si="16"/>
        <v>53</v>
      </c>
      <c r="C155" s="5" t="str">
        <f t="shared" ca="1" si="14"/>
        <v>add_walk_to_pt_trips</v>
      </c>
      <c r="D155" s="5" t="str">
        <f t="shared" ca="1" si="12"/>
        <v>add_walk_to_pt_trips_sao_paulo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add_walk_to_pt_trips</v>
      </c>
      <c r="G155" s="4" t="str" cm="1">
        <f t="array" aca="1" ref="G155" ca="1">IF(AND(ISBLANK(INDIRECT(ADDRESS(B155,3,1,1,"all_city_parameter_inputs"))),ISBLANK(INDIRECT(ADDRESS(B155,2,1,1,"all_city_parameter_inputs")))),"",IF(ISBLANK(INDIRECT(ADDRESS(B155,2,1,1,"all_city_parameter_inputs"))),"",INDIRECT(ADDRESS(B155,2,1,1,"all_city_parameter_inputs"))))</f>
        <v/>
      </c>
      <c r="H155" s="17" t="str" cm="1">
        <f t="array" aca="1" ref="H155" ca="1">IF(ISBLANK(INDIRECT(ADDRESS(B155,A155,1,1,"all_city_parameter_inputs"))), "--",INDIRECT(ADDRESS(B155,A155,1,1,"all_city_parameter_inputs")))</f>
        <v>T</v>
      </c>
      <c r="I155" s="17" t="str">
        <f ca="1">IF(OR(G155="alpha",G155="beta",G155="sd",G155="mean"),"--",VLOOKUP(C155,Default!$B$5:$H$114,7,FALSE))</f>
        <v>T</v>
      </c>
      <c r="J155" s="4" t="str">
        <f ca="1">VLOOKUP(F155,Lookup!$C$5:$D$110,2, FALSE)</f>
        <v>Travel values</v>
      </c>
      <c r="K155" s="4" t="str">
        <f ca="1">VLOOKUP(C155,Default!$B$4:$E$114,4, FALSE)</f>
        <v>whether to add walk component to trips with main mode bus</v>
      </c>
      <c r="L155" s="21" t="str" cm="1">
        <f t="array" aca="1" ref="L155" ca="1">IF(ISNA(VLOOKUP($D155,Grouped_Sources!$C:$C,1,FALSE)),"", INDIRECT(VLOOKUP($D155,Grouped_Sources!$C:$I,5,FALSE)))</f>
        <v>usually set to T</v>
      </c>
      <c r="M155" s="21" cm="1">
        <f t="array" aca="1" ref="M155" ca="1">IF(ISNA(VLOOKUP($D155,Grouped_Sources!$C:$C,1,FALSE)),"", INDIRECT(VLOOKUP($D155,Grouped_Sources!$C:$I,6,FALSE)))</f>
        <v>0</v>
      </c>
      <c r="N155" s="21" cm="1">
        <f t="array" aca="1" ref="N155" ca="1">IF(ISNA(VLOOKUP($D155,Grouped_Sources!$C:$C,1,FALSE)),"", INDIRECT(VLOOKUP($D155,Grouped_Sources!$C:$I,7,FALSE)))</f>
        <v>0</v>
      </c>
    </row>
    <row r="156" spans="1:14" hidden="1" x14ac:dyDescent="0.25">
      <c r="A156" s="5">
        <f t="shared" si="15"/>
        <v>4</v>
      </c>
      <c r="B156" s="5">
        <f t="shared" si="16"/>
        <v>54</v>
      </c>
      <c r="C156" s="5" t="str">
        <f t="shared" ca="1" si="14"/>
        <v>bus_to_passenger_ratio</v>
      </c>
      <c r="D156" s="5" t="str">
        <f t="shared" ca="1" si="12"/>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constant</v>
      </c>
      <c r="H156" s="17" cm="1">
        <f t="array" aca="1" ref="H156" ca="1">IF(ISBLANK(INDIRECT(ADDRESS(B156,A156,1,1,"all_city_parameter_inputs"))), "--",INDIRECT(ADDRESS(B156,A156,1,1,"all_city_parameter_inputs")))</f>
        <v>4.3478260869565216E-2</v>
      </c>
      <c r="I156" s="17">
        <f ca="1">IF(OR(G156="alpha",G156="beta",G156="sd",G156="mean"),"--",VLOOKUP(C156,Default!$B$5:$H$114,7,FALSE))</f>
        <v>3.8910505836575897E-2</v>
      </c>
      <c r="J156" s="4" t="str">
        <f ca="1">VLOOKUP(F156,Lookup!$C$5:$D$110,2, FALSE)</f>
        <v>Travel values</v>
      </c>
      <c r="K156" s="4" t="str">
        <f ca="1">VLOOKUP(C156,Default!$B$4:$E$114,4, FALSE)</f>
        <v>number of buses per passenger</v>
      </c>
      <c r="L156" s="21" t="str" cm="1">
        <f t="array" aca="1" ref="L156" ca="1">IF(ISNA(VLOOKUP($D156,Grouped_Sources!$C:$C,1,FALSE)),"", INDIRECT(VLOOKUP($D156,Grouped_Sources!$C:$I,5,FALSE)))</f>
        <v>BusPassengerRatios_WriteUp_v.xx.docx on  on OneDrive Ali Abbas - ITHIM Global\Methods and Processes\Input Parameters\BusPassengerRatio</v>
      </c>
      <c r="M156" s="21" cm="1">
        <f t="array" aca="1" ref="M156" ca="1">IF(ISNA(VLOOKUP($D156,Grouped_Sources!$C:$C,1,FALSE)),"", INDIRECT(VLOOKUP($D156,Grouped_Sources!$C:$I,6,FALSE)))</f>
        <v>0</v>
      </c>
      <c r="N156" s="21" cm="1">
        <f t="array" aca="1" ref="N156" ca="1">IF(ISNA(VLOOKUP($D156,Grouped_Sources!$C:$C,1,FALSE)),"", INDIRECT(VLOOKUP($D156,Grouped_Sources!$C:$I,7,FALSE)))</f>
        <v>0</v>
      </c>
    </row>
    <row r="157" spans="1:14" hidden="1" x14ac:dyDescent="0.25">
      <c r="A157" s="5">
        <f t="shared" si="15"/>
        <v>4</v>
      </c>
      <c r="B157" s="5">
        <f t="shared" si="16"/>
        <v>55</v>
      </c>
      <c r="C157" s="5" t="str">
        <f t="shared" ca="1" si="14"/>
        <v>bus_to_passenger_ratio</v>
      </c>
      <c r="D157" s="5" t="str">
        <f t="shared" ca="1" si="12"/>
        <v>bus_to_passenger_ratio_sao_paulo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bus_to_passenger_ratio</v>
      </c>
      <c r="G157" s="4" t="str" cm="1">
        <f t="array" aca="1" ref="G157" ca="1">IF(AND(ISBLANK(INDIRECT(ADDRESS(B157,3,1,1,"all_city_parameter_inputs"))),ISBLANK(INDIRECT(ADDRESS(B157,2,1,1,"all_city_parameter_inputs")))),"",IF(ISBLANK(INDIRECT(ADDRESS(B157,2,1,1,"all_city_parameter_inputs"))),"",INDIRECT(ADDRESS(B157,2,1,1,"all_city_parameter_inputs"))))</f>
        <v>alpha</v>
      </c>
      <c r="H157" s="17" cm="1">
        <f t="array" aca="1" ref="H157" ca="1">IF(ISBLANK(INDIRECT(ADDRESS(B157,A157,1,1,"all_city_parameter_inputs"))), "--",INDIRECT(ADDRESS(B157,A157,1,1,"all_city_parameter_inputs")))</f>
        <v>14.061008695652175</v>
      </c>
      <c r="I157" s="17" t="str">
        <f ca="1">IF(OR(G157="alpha",G157="beta",G157="sd",G157="mean"),"--",VLOOKUP(C157,Default!$B$5:$H$114,7,FALSE))</f>
        <v>--</v>
      </c>
      <c r="J157" s="4" t="str">
        <f ca="1">VLOOKUP(F157,Lookup!$C$5:$D$110,2, FALSE)</f>
        <v>Travel values</v>
      </c>
      <c r="K157" s="4" t="str">
        <f ca="1">VLOOKUP(C157,Default!$B$4:$E$114,4, FALSE)</f>
        <v>number of buses per passenger</v>
      </c>
      <c r="L157" s="21" t="str" cm="1">
        <f t="array" aca="1" ref="L157" ca="1">IF(ISNA(VLOOKUP($D157,Grouped_Sources!$C:$C,1,FALSE)),"", INDIRECT(VLOOKUP($D157,Grouped_Sources!$C:$I,5,FALSE)))</f>
        <v>BusPassengerRatios_WriteUp_v.xx.docx on  on OneDrive Ali Abbas - ITHIM Global\Methods and Processes\Input Parameters\BusPassengerRatio</v>
      </c>
      <c r="M157" s="21" cm="1">
        <f t="array" aca="1" ref="M157" ca="1">IF(ISNA(VLOOKUP($D157,Grouped_Sources!$C:$C,1,FALSE)),"", INDIRECT(VLOOKUP($D157,Grouped_Sources!$C:$I,6,FALSE)))</f>
        <v>0</v>
      </c>
      <c r="N157" s="21" cm="1">
        <f t="array" aca="1" ref="N157" ca="1">IF(ISNA(VLOOKUP($D157,Grouped_Sources!$C:$C,1,FALSE)),"", INDIRECT(VLOOKUP($D157,Grouped_Sources!$C:$I,7,FALSE)))</f>
        <v>0</v>
      </c>
    </row>
    <row r="158" spans="1:14" hidden="1" x14ac:dyDescent="0.25">
      <c r="A158" s="5">
        <f t="shared" si="15"/>
        <v>4</v>
      </c>
      <c r="B158" s="5">
        <f t="shared" si="16"/>
        <v>56</v>
      </c>
      <c r="C158" s="5" t="str">
        <f t="shared" ca="1" si="14"/>
        <v>bus_to_passenger_ratio</v>
      </c>
      <c r="D158" s="5" t="str">
        <f t="shared" ca="1" si="12"/>
        <v>bus_to_passenger_ratio_sao_paulo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bus_to_passenger_ratio</v>
      </c>
      <c r="G158" s="4" t="str" cm="1">
        <f t="array" aca="1" ref="G158" ca="1">IF(AND(ISBLANK(INDIRECT(ADDRESS(B158,3,1,1,"all_city_parameter_inputs"))),ISBLANK(INDIRECT(ADDRESS(B158,2,1,1,"all_city_parameter_inputs")))),"",IF(ISBLANK(INDIRECT(ADDRESS(B158,2,1,1,"all_city_parameter_inputs"))),"",INDIRECT(ADDRESS(B158,2,1,1,"all_city_parameter_inputs"))))</f>
        <v>beta</v>
      </c>
      <c r="H158" s="17" cm="1">
        <f t="array" aca="1" ref="H158" ca="1">IF(ISBLANK(INDIRECT(ADDRESS(B158,A158,1,1,"all_city_parameter_inputs"))), "--",INDIRECT(ADDRESS(B158,A158,1,1,"all_city_parameter_inputs")))</f>
        <v>309.34219130434786</v>
      </c>
      <c r="I158" s="17" t="str">
        <f ca="1">IF(OR(G158="alpha",G158="beta",G158="sd",G158="mean"),"--",VLOOKUP(C158,Default!$B$5:$H$114,7,FALSE))</f>
        <v>--</v>
      </c>
      <c r="J158" s="4" t="str">
        <f ca="1">VLOOKUP(F158,Lookup!$C$5:$D$110,2, FALSE)</f>
        <v>Travel values</v>
      </c>
      <c r="K158" s="4" t="str">
        <f ca="1">VLOOKUP(C158,Default!$B$4:$E$114,4, FALSE)</f>
        <v>number of buses per passenger</v>
      </c>
      <c r="L158" s="21" t="str" cm="1">
        <f t="array" aca="1" ref="L158" ca="1">IF(ISNA(VLOOKUP($D158,Grouped_Sources!$C:$C,1,FALSE)),"", INDIRECT(VLOOKUP($D158,Grouped_Sources!$C:$I,5,FALSE)))</f>
        <v>BusPassengerRatios_WriteUp_v.xx.docx on  on OneDrive Ali Abbas - ITHIM Global\Methods and Processes\Input Parameters\BusPassengerRatio</v>
      </c>
      <c r="M158" s="21" cm="1">
        <f t="array" aca="1" ref="M158" ca="1">IF(ISNA(VLOOKUP($D158,Grouped_Sources!$C:$C,1,FALSE)),"", INDIRECT(VLOOKUP($D158,Grouped_Sources!$C:$I,6,FALSE)))</f>
        <v>0</v>
      </c>
      <c r="N158" s="21" cm="1">
        <f t="array" aca="1" ref="N158" ca="1">IF(ISNA(VLOOKUP($D158,Grouped_Sources!$C:$C,1,FALSE)),"", INDIRECT(VLOOKUP($D158,Grouped_Sources!$C:$I,7,FALSE)))</f>
        <v>0</v>
      </c>
    </row>
    <row r="159" spans="1:14" hidden="1" x14ac:dyDescent="0.25">
      <c r="A159" s="5">
        <f t="shared" si="15"/>
        <v>4</v>
      </c>
      <c r="B159" s="5">
        <f t="shared" si="16"/>
        <v>57</v>
      </c>
      <c r="C159" s="5" t="str">
        <f t="shared" ca="1" si="14"/>
        <v>truck_to_car_ratio</v>
      </c>
      <c r="D159" s="5" t="str">
        <f t="shared" ca="1" si="12"/>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constant</v>
      </c>
      <c r="H159" s="17" cm="1">
        <f t="array" aca="1" ref="H159" ca="1">IF(ISBLANK(INDIRECT(ADDRESS(B159,A159,1,1,"all_city_parameter_inputs"))), "--",INDIRECT(ADDRESS(B159,A159,1,1,"all_city_parameter_inputs")))</f>
        <v>0.3</v>
      </c>
      <c r="I159" s="17">
        <f ca="1">IF(OR(G159="alpha",G159="beta",G159="sd",G159="mean"),"--",VLOOKUP(C159,Default!$B$5:$H$114,7,FALSE))</f>
        <v>0.3</v>
      </c>
      <c r="J159" s="4" t="str">
        <f ca="1">VLOOKUP(F159,Lookup!$C$5:$D$110,2, FALSE)</f>
        <v>Travel values</v>
      </c>
      <c r="K159" s="4" t="str">
        <f ca="1">VLOOKUP(C159,Default!$B$4:$E$114,4, FALSE)</f>
        <v>ratio of truck kilometers to car km travelled, used to add ghost trips that are not changed between the different scenarios</v>
      </c>
      <c r="L159" s="21" t="str" cm="1">
        <f t="array" aca="1" ref="L159" ca="1">IF(ISNA(VLOOKUP($D159,Grouped_Sources!$C:$C,1,FALSE)),"", INDIRECT(VLOOKUP($D159,Grouped_Sources!$C:$I,5,FALSE)))</f>
        <v>TruckCarRatio_WriteUp_v.xx.docx on  on OneDrive Ali Abbas - ITHIM Global\Methods and Processes\Input Parameters\TruckCarRatio</v>
      </c>
      <c r="M159" s="21" cm="1">
        <f t="array" aca="1" ref="M159" ca="1">IF(ISNA(VLOOKUP($D159,Grouped_Sources!$C:$C,1,FALSE)),"", INDIRECT(VLOOKUP($D159,Grouped_Sources!$C:$I,6,FALSE)))</f>
        <v>0</v>
      </c>
      <c r="N159" s="21" cm="1">
        <f t="array" aca="1" ref="N159" ca="1">IF(ISNA(VLOOKUP($D159,Grouped_Sources!$C:$C,1,FALSE)),"", INDIRECT(VLOOKUP($D159,Grouped_Sources!$C:$I,7,FALSE)))</f>
        <v>0</v>
      </c>
    </row>
    <row r="160" spans="1:14" hidden="1" x14ac:dyDescent="0.25">
      <c r="A160" s="5">
        <f t="shared" si="15"/>
        <v>4</v>
      </c>
      <c r="B160" s="5">
        <f t="shared" si="16"/>
        <v>58</v>
      </c>
      <c r="C160" s="5" t="str">
        <f t="shared" ca="1" si="14"/>
        <v>truck_to_car_ratio</v>
      </c>
      <c r="D160" s="5" t="str">
        <f t="shared" ca="1" si="12"/>
        <v>truck_to_car_ratio_sao_paulo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truck_to_car_ratio</v>
      </c>
      <c r="G160" s="4" t="str" cm="1">
        <f t="array" aca="1" ref="G160" ca="1">IF(AND(ISBLANK(INDIRECT(ADDRESS(B160,3,1,1,"all_city_parameter_inputs"))),ISBLANK(INDIRECT(ADDRESS(B160,2,1,1,"all_city_parameter_inputs")))),"",IF(ISBLANK(INDIRECT(ADDRESS(B160,2,1,1,"all_city_parameter_inputs"))),"",INDIRECT(ADDRESS(B160,2,1,1,"all_city_parameter_inputs"))))</f>
        <v>alpha</v>
      </c>
      <c r="H160" s="17" cm="1">
        <f t="array" aca="1" ref="H160" ca="1">IF(ISBLANK(INDIRECT(ADDRESS(B160,A160,1,1,"all_city_parameter_inputs"))), "--",INDIRECT(ADDRESS(B160,A160,1,1,"all_city_parameter_inputs")))</f>
        <v>3.731999999999998</v>
      </c>
      <c r="I160" s="17" t="str">
        <f ca="1">IF(OR(G160="alpha",G160="beta",G160="sd",G160="mean"),"--",VLOOKUP(C160,Default!$B$5:$H$114,7,FALSE))</f>
        <v>--</v>
      </c>
      <c r="J160" s="4" t="str">
        <f ca="1">VLOOKUP(F160,Lookup!$C$5:$D$110,2, FALSE)</f>
        <v>Travel values</v>
      </c>
      <c r="K160" s="4" t="str">
        <f ca="1">VLOOKUP(C160,Default!$B$4:$E$114,4, FALSE)</f>
        <v>ratio of truck kilometers to car km travelled, used to add ghost trips that are not changed between the different scenarios</v>
      </c>
      <c r="L160" s="21" t="str" cm="1">
        <f t="array" aca="1" ref="L160" ca="1">IF(ISNA(VLOOKUP($D160,Grouped_Sources!$C:$C,1,FALSE)),"", INDIRECT(VLOOKUP($D160,Grouped_Sources!$C:$I,5,FALSE)))</f>
        <v>TruckCarRatio_WriteUp_v.xx.docx on  on OneDrive Ali Abbas - ITHIM Global\Methods and Processes\Input Parameters\TruckCarRatio</v>
      </c>
      <c r="M160" s="21" cm="1">
        <f t="array" aca="1" ref="M160" ca="1">IF(ISNA(VLOOKUP($D160,Grouped_Sources!$C:$C,1,FALSE)),"", INDIRECT(VLOOKUP($D160,Grouped_Sources!$C:$I,6,FALSE)))</f>
        <v>0</v>
      </c>
      <c r="N160" s="21" cm="1">
        <f t="array" aca="1" ref="N160" ca="1">IF(ISNA(VLOOKUP($D160,Grouped_Sources!$C:$C,1,FALSE)),"", INDIRECT(VLOOKUP($D160,Grouped_Sources!$C:$I,7,FALSE)))</f>
        <v>0</v>
      </c>
    </row>
    <row r="161" spans="1:14" hidden="1" x14ac:dyDescent="0.25">
      <c r="A161" s="5">
        <f t="shared" si="15"/>
        <v>4</v>
      </c>
      <c r="B161" s="5">
        <f t="shared" si="16"/>
        <v>59</v>
      </c>
      <c r="C161" s="5" t="str">
        <f t="shared" ca="1" si="14"/>
        <v>truck_to_car_ratio</v>
      </c>
      <c r="D161" s="5" t="str">
        <f t="shared" ca="1" si="12"/>
        <v>truck_to_car_ratio_sao_paulo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truck_to_car_ratio</v>
      </c>
      <c r="G161" s="4" t="str" cm="1">
        <f t="array" aca="1" ref="G161" ca="1">IF(AND(ISBLANK(INDIRECT(ADDRESS(B161,3,1,1,"all_city_parameter_inputs"))),ISBLANK(INDIRECT(ADDRESS(B161,2,1,1,"all_city_parameter_inputs")))),"",IF(ISBLANK(INDIRECT(ADDRESS(B161,2,1,1,"all_city_parameter_inputs"))),"",INDIRECT(ADDRESS(B161,2,1,1,"all_city_parameter_inputs"))))</f>
        <v>beta</v>
      </c>
      <c r="H161" s="17" cm="1">
        <f t="array" aca="1" ref="H161" ca="1">IF(ISBLANK(INDIRECT(ADDRESS(B161,A161,1,1,"all_city_parameter_inputs"))), "--",INDIRECT(ADDRESS(B161,A161,1,1,"all_city_parameter_inputs")))</f>
        <v>8.7079999999999949</v>
      </c>
      <c r="I161" s="17" t="str">
        <f ca="1">IF(OR(G161="alpha",G161="beta",G161="sd",G161="mean"),"--",VLOOKUP(C161,Default!$B$5:$H$114,7,FALSE))</f>
        <v>--</v>
      </c>
      <c r="J161" s="4" t="str">
        <f ca="1">VLOOKUP(F161,Lookup!$C$5:$D$110,2, FALSE)</f>
        <v>Travel values</v>
      </c>
      <c r="K161" s="4" t="str">
        <f ca="1">VLOOKUP(C161,Default!$B$4:$E$114,4, FALSE)</f>
        <v>ratio of truck kilometers to car km travelled, used to add ghost trips that are not changed between the different scenarios</v>
      </c>
      <c r="L161" s="21" t="str" cm="1">
        <f t="array" aca="1" ref="L161" ca="1">IF(ISNA(VLOOKUP($D161,Grouped_Sources!$C:$C,1,FALSE)),"", INDIRECT(VLOOKUP($D161,Grouped_Sources!$C:$I,5,FALSE)))</f>
        <v>TruckCarRatio_WriteUp_v.xx.docx on  on OneDrive Ali Abbas - ITHIM Global\Methods and Processes\Input Parameters\TruckCarRatio</v>
      </c>
      <c r="M161" s="21" cm="1">
        <f t="array" aca="1" ref="M161" ca="1">IF(ISNA(VLOOKUP($D161,Grouped_Sources!$C:$C,1,FALSE)),"", INDIRECT(VLOOKUP($D161,Grouped_Sources!$C:$I,6,FALSE)))</f>
        <v>0</v>
      </c>
      <c r="N161" s="21" cm="1">
        <f t="array" aca="1" ref="N161" ca="1">IF(ISNA(VLOOKUP($D161,Grouped_Sources!$C:$C,1,FALSE)),"", INDIRECT(VLOOKUP($D161,Grouped_Sources!$C:$I,7,FALSE)))</f>
        <v>0</v>
      </c>
    </row>
    <row r="162" spans="1:14" hidden="1" x14ac:dyDescent="0.25">
      <c r="A162" s="5">
        <f t="shared" si="15"/>
        <v>4</v>
      </c>
      <c r="B162" s="5">
        <f t="shared" si="16"/>
        <v>60</v>
      </c>
      <c r="C162" s="5" t="str">
        <f t="shared" ca="1" si="14"/>
        <v>PM_emission_confidence</v>
      </c>
      <c r="D162" s="5" t="str">
        <f t="shared" ca="1" si="12"/>
        <v>PM_emission_confidence_sao_paulo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PM_emission_confidence</v>
      </c>
      <c r="G162" s="4" t="str" cm="1">
        <f t="array" aca="1" ref="G162" ca="1">IF(AND(ISBLANK(INDIRECT(ADDRESS(B162,3,1,1,"all_city_parameter_inputs"))),ISBLANK(INDIRECT(ADDRESS(B162,2,1,1,"all_city_parameter_inputs")))),"",IF(ISBLANK(INDIRECT(ADDRESS(B162,2,1,1,"all_city_parameter_inputs"))),"",INDIRECT(ADDRESS(B162,2,1,1,"all_city_parameter_inputs"))))</f>
        <v>sample</v>
      </c>
      <c r="H162" s="17" cm="1">
        <f t="array" aca="1" ref="H162" ca="1">IF(ISBLANK(INDIRECT(ADDRESS(B162,A162,1,1,"all_city_parameter_inputs"))), "--",INDIRECT(ADDRESS(B162,A162,1,1,"all_city_parameter_inputs")))</f>
        <v>0.7</v>
      </c>
      <c r="I162" s="17">
        <f ca="1">IF(OR(G162="alpha",G162="beta",G162="sd",G162="mean"),"--",VLOOKUP(C162,Default!$B$5:$H$114,7,FALSE))</f>
        <v>1</v>
      </c>
      <c r="J162" s="4" t="str">
        <f ca="1">VLOOKUP(F162,Lookup!$C$5:$D$110,2, FALSE)</f>
        <v>Pollution values</v>
      </c>
      <c r="K162" s="4" t="str">
        <f ca="1">VLOOKUP(C162,Default!$B$4:$E$114,4,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2" s="21" t="str" cm="1">
        <f t="array" aca="1" ref="L162" ca="1">IF(ISNA(VLOOKUP($D162,Grouped_Sources!$C:$C,1,FALSE)),"", INDIRECT(VLOOKUP($D162,Grouped_Sources!$C:$I,5,FALSE)))</f>
        <v/>
      </c>
      <c r="M162" s="21" t="str" cm="1">
        <f t="array" aca="1" ref="M162" ca="1">IF(ISNA(VLOOKUP($D162,Grouped_Sources!$C:$C,1,FALSE)),"", INDIRECT(VLOOKUP($D162,Grouped_Sources!$C:$I,6,FALSE)))</f>
        <v/>
      </c>
      <c r="N162" s="21" t="str" cm="1">
        <f t="array" aca="1" ref="N162" ca="1">IF(ISNA(VLOOKUP($D162,Grouped_Sources!$C:$C,1,FALSE)),"", INDIRECT(VLOOKUP($D162,Grouped_Sources!$C:$I,7,FALSE)))</f>
        <v/>
      </c>
    </row>
    <row r="163" spans="1:14" hidden="1" x14ac:dyDescent="0.25">
      <c r="A163" s="5">
        <f t="shared" si="15"/>
        <v>4</v>
      </c>
      <c r="B163" s="5">
        <f t="shared" si="16"/>
        <v>61</v>
      </c>
      <c r="C163" s="5" t="str">
        <f t="shared" ca="1" si="14"/>
        <v>distance_scalar_car_taxi</v>
      </c>
      <c r="D163" s="5" t="str">
        <f t="shared" ca="1" si="12"/>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constant</v>
      </c>
      <c r="H163" s="17" cm="1">
        <f t="array" aca="1" ref="H163" ca="1">IF(ISBLANK(INDIRECT(ADDRESS(B163,A163,1,1,"all_city_parameter_inputs"))), "--",INDIRECT(ADDRESS(B163,A163,1,1,"all_city_parameter_inputs")))</f>
        <v>1</v>
      </c>
      <c r="I163" s="17">
        <f ca="1">IF(OR(G163="alpha",G163="beta",G163="sd",G163="mean"),"--",VLOOKUP(C163,Default!$B$5:$H$114,7,FALSE))</f>
        <v>1</v>
      </c>
      <c r="J163" s="4" t="str">
        <f ca="1">VLOOKUP(F163,Lookup!$C$5:$D$110,2, FALSE)</f>
        <v>Travel values</v>
      </c>
      <c r="K163" s="4" t="str">
        <f ca="1">VLOOKUP(C163,Default!$B$4:$E$114,4, FALSE)</f>
        <v>scalar for car/taxi distance, i.e. all car and taxi trips get scaled by this scalar</v>
      </c>
      <c r="L163" s="21" t="str" cm="1">
        <f t="array" aca="1" ref="L163" ca="1">IF(ISNA(VLOOKUP($D163,Grouped_Sources!$C:$C,1,FALSE)),"", INDIRECT(VLOOKUP($D163,Grouped_Sources!$C:$I,5,FALSE)))</f>
        <v xml:space="preserve"> on OneDrive Ali Abbas - ITHIM Global\Methods and Processes\Input Parameters\DistanceScalars</v>
      </c>
      <c r="M163" s="21" cm="1">
        <f t="array" aca="1" ref="M163" ca="1">IF(ISNA(VLOOKUP($D163,Grouped_Sources!$C:$C,1,FALSE)),"", INDIRECT(VLOOKUP($D163,Grouped_Sources!$C:$I,6,FALSE)))</f>
        <v>0</v>
      </c>
      <c r="N163" s="21" cm="1">
        <f t="array" aca="1" ref="N163" ca="1">IF(ISNA(VLOOKUP($D163,Grouped_Sources!$C:$C,1,FALSE)),"", INDIRECT(VLOOKUP($D163,Grouped_Sources!$C:$I,7,FALSE)))</f>
        <v>0</v>
      </c>
    </row>
    <row r="164" spans="1:14" hidden="1" x14ac:dyDescent="0.25">
      <c r="A164" s="5">
        <f t="shared" si="15"/>
        <v>4</v>
      </c>
      <c r="B164" s="5">
        <f t="shared" si="16"/>
        <v>62</v>
      </c>
      <c r="C164" s="5" t="str">
        <f t="shared" ca="1" si="14"/>
        <v>distance_scalar_car_taxi</v>
      </c>
      <c r="D164" s="5" t="str">
        <f t="shared" ca="1" si="12"/>
        <v>distance_scalar_car_taxi_sao_paulo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distance_scalar_car_taxi</v>
      </c>
      <c r="G164" s="4" t="str" cm="1">
        <f t="array" aca="1" ref="G164" ca="1">IF(AND(ISBLANK(INDIRECT(ADDRESS(B164,3,1,1,"all_city_parameter_inputs"))),ISBLANK(INDIRECT(ADDRESS(B164,2,1,1,"all_city_parameter_inputs")))),"",IF(ISBLANK(INDIRECT(ADDRESS(B164,2,1,1,"all_city_parameter_inputs"))),"",INDIRECT(ADDRESS(B164,2,1,1,"all_city_parameter_inputs"))))</f>
        <v>mean</v>
      </c>
      <c r="H164" s="17" cm="1">
        <f t="array" aca="1" ref="H164" ca="1">IF(ISBLANK(INDIRECT(ADDRESS(B164,A164,1,1,"all_city_parameter_inputs"))), "--",INDIRECT(ADDRESS(B164,A164,1,1,"all_city_parameter_inputs")))</f>
        <v>0.99998877508889905</v>
      </c>
      <c r="I164" s="17" t="str">
        <f ca="1">IF(OR(G164="alpha",G164="beta",G164="sd",G164="mean"),"--",VLOOKUP(C164,Default!$B$5:$H$114,7,FALSE))</f>
        <v>--</v>
      </c>
      <c r="J164" s="4" t="str">
        <f ca="1">VLOOKUP(F164,Lookup!$C$5:$D$110,2, FALSE)</f>
        <v>Travel values</v>
      </c>
      <c r="K164" s="4" t="str">
        <f ca="1">VLOOKUP(C164,Default!$B$4:$E$114,4, FALSE)</f>
        <v>scalar for car/taxi distance, i.e. all car and taxi trips get scaled by this scalar</v>
      </c>
      <c r="L164" s="21" t="str" cm="1">
        <f t="array" aca="1" ref="L164" ca="1">IF(ISNA(VLOOKUP($D164,Grouped_Sources!$C:$C,1,FALSE)),"", INDIRECT(VLOOKUP($D164,Grouped_Sources!$C:$I,5,FALSE)))</f>
        <v xml:space="preserve"> on OneDrive Ali Abbas - ITHIM Global\Methods and Processes\Input Parameters\DistanceScalars</v>
      </c>
      <c r="M164" s="21" cm="1">
        <f t="array" aca="1" ref="M164" ca="1">IF(ISNA(VLOOKUP($D164,Grouped_Sources!$C:$C,1,FALSE)),"", INDIRECT(VLOOKUP($D164,Grouped_Sources!$C:$I,6,FALSE)))</f>
        <v>0</v>
      </c>
      <c r="N164" s="21" cm="1">
        <f t="array" aca="1" ref="N164" ca="1">IF(ISNA(VLOOKUP($D164,Grouped_Sources!$C:$C,1,FALSE)),"", INDIRECT(VLOOKUP($D164,Grouped_Sources!$C:$I,7,FALSE)))</f>
        <v>0</v>
      </c>
    </row>
    <row r="165" spans="1:14" hidden="1" x14ac:dyDescent="0.25">
      <c r="A165" s="5">
        <f t="shared" si="15"/>
        <v>4</v>
      </c>
      <c r="B165" s="5">
        <f t="shared" si="16"/>
        <v>63</v>
      </c>
      <c r="C165" s="5" t="str">
        <f t="shared" ca="1" si="14"/>
        <v>distance_scalar_car_taxi</v>
      </c>
      <c r="D165" s="5" t="str">
        <f t="shared" ca="1" si="12"/>
        <v>distance_scalar_car_taxi_sao_paulo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distance_scalar_car_taxi</v>
      </c>
      <c r="G165" s="4" t="str" cm="1">
        <f t="array" aca="1" ref="G165" ca="1">IF(AND(ISBLANK(INDIRECT(ADDRESS(B165,3,1,1,"all_city_parameter_inputs"))),ISBLANK(INDIRECT(ADDRESS(B165,2,1,1,"all_city_parameter_inputs")))),"",IF(ISBLANK(INDIRECT(ADDRESS(B165,2,1,1,"all_city_parameter_inputs"))),"",INDIRECT(ADDRESS(B165,2,1,1,"all_city_parameter_inputs"))))</f>
        <v>sd</v>
      </c>
      <c r="H165" s="17" cm="1">
        <f t="array" aca="1" ref="H165" ca="1">IF(ISBLANK(INDIRECT(ADDRESS(B165,A165,1,1,"all_city_parameter_inputs"))), "--",INDIRECT(ADDRESS(B165,A165,1,1,"all_city_parameter_inputs")))</f>
        <v>1.0047493803535701</v>
      </c>
      <c r="I165" s="17" t="str">
        <f ca="1">IF(OR(G165="alpha",G165="beta",G165="sd",G165="mean"),"--",VLOOKUP(C165,Default!$B$5:$H$114,7,FALSE))</f>
        <v>--</v>
      </c>
      <c r="J165" s="4" t="str">
        <f ca="1">VLOOKUP(F165,Lookup!$C$5:$D$110,2, FALSE)</f>
        <v>Travel values</v>
      </c>
      <c r="K165" s="4" t="str">
        <f ca="1">VLOOKUP(C165,Default!$B$4:$E$114,4, FALSE)</f>
        <v>scalar for car/taxi distance, i.e. all car and taxi trips get scaled by this scalar</v>
      </c>
      <c r="L165" s="21" t="str" cm="1">
        <f t="array" aca="1" ref="L165" ca="1">IF(ISNA(VLOOKUP($D165,Grouped_Sources!$C:$C,1,FALSE)),"", INDIRECT(VLOOKUP($D165,Grouped_Sources!$C:$I,5,FALSE)))</f>
        <v xml:space="preserve"> on OneDrive Ali Abbas - ITHIM Global\Methods and Processes\Input Parameters\DistanceScalars</v>
      </c>
      <c r="M165" s="21" cm="1">
        <f t="array" aca="1" ref="M165" ca="1">IF(ISNA(VLOOKUP($D165,Grouped_Sources!$C:$C,1,FALSE)),"", INDIRECT(VLOOKUP($D165,Grouped_Sources!$C:$I,6,FALSE)))</f>
        <v>0</v>
      </c>
      <c r="N165" s="21" cm="1">
        <f t="array" aca="1" ref="N165" ca="1">IF(ISNA(VLOOKUP($D165,Grouped_Sources!$C:$C,1,FALSE)),"", INDIRECT(VLOOKUP($D165,Grouped_Sources!$C:$I,7,FALSE)))</f>
        <v>0</v>
      </c>
    </row>
    <row r="166" spans="1:14" hidden="1" x14ac:dyDescent="0.25">
      <c r="A166" s="5">
        <f t="shared" si="15"/>
        <v>4</v>
      </c>
      <c r="B166" s="5">
        <f t="shared" si="16"/>
        <v>64</v>
      </c>
      <c r="C166" s="5" t="str">
        <f t="shared" ca="1" si="14"/>
        <v>distance_scalar_motorcycle</v>
      </c>
      <c r="D166" s="5" t="str">
        <f t="shared" ca="1" si="12"/>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constant</v>
      </c>
      <c r="H166" s="17" cm="1">
        <f t="array" aca="1" ref="H166" ca="1">IF(ISBLANK(INDIRECT(ADDRESS(B166,A166,1,1,"all_city_parameter_inputs"))), "--",INDIRECT(ADDRESS(B166,A166,1,1,"all_city_parameter_inputs")))</f>
        <v>1</v>
      </c>
      <c r="I166" s="17">
        <f ca="1">IF(OR(G166="alpha",G166="beta",G166="sd",G166="mean"),"--",VLOOKUP(C166,Default!$B$5:$H$114,7,FALSE))</f>
        <v>1</v>
      </c>
      <c r="J166" s="4" t="str">
        <f ca="1">VLOOKUP(F166,Lookup!$C$5:$D$110,2, FALSE)</f>
        <v>Travel values</v>
      </c>
      <c r="K166" s="4" t="str">
        <f ca="1">VLOOKUP(C166,Default!$B$4:$E$114,4, FALSE)</f>
        <v>scalar for motorcycle distance, i.e. all motorbike trips are scaled by this scalar</v>
      </c>
      <c r="L166" s="21" t="str" cm="1">
        <f t="array" aca="1" ref="L166" ca="1">IF(ISNA(VLOOKUP($D166,Grouped_Sources!$C:$C,1,FALSE)),"", INDIRECT(VLOOKUP($D166,Grouped_Sources!$C:$I,5,FALSE)))</f>
        <v xml:space="preserve"> on OneDrive Ali Abbas - ITHIM Global\Methods and Processes\Input Parameters\DistanceScalars</v>
      </c>
      <c r="M166" s="21" cm="1">
        <f t="array" aca="1" ref="M166" ca="1">IF(ISNA(VLOOKUP($D166,Grouped_Sources!$C:$C,1,FALSE)),"", INDIRECT(VLOOKUP($D166,Grouped_Sources!$C:$I,6,FALSE)))</f>
        <v>0</v>
      </c>
      <c r="N166" s="21" cm="1">
        <f t="array" aca="1" ref="N166" ca="1">IF(ISNA(VLOOKUP($D166,Grouped_Sources!$C:$C,1,FALSE)),"", INDIRECT(VLOOKUP($D166,Grouped_Sources!$C:$I,7,FALSE)))</f>
        <v>0</v>
      </c>
    </row>
    <row r="167" spans="1:14" hidden="1" x14ac:dyDescent="0.25">
      <c r="A167" s="5">
        <f t="shared" si="15"/>
        <v>4</v>
      </c>
      <c r="B167" s="5">
        <f t="shared" si="16"/>
        <v>65</v>
      </c>
      <c r="C167" s="5" t="str">
        <f t="shared" ca="1" si="14"/>
        <v>distance_scalar_motorcycle</v>
      </c>
      <c r="D167" s="5" t="str">
        <f t="shared" ca="1" si="12"/>
        <v>distance_scalar_motorcycle_sao_paulo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distance_scalar_motorcycle</v>
      </c>
      <c r="G167" s="4" t="str" cm="1">
        <f t="array" aca="1" ref="G167" ca="1">IF(AND(ISBLANK(INDIRECT(ADDRESS(B167,3,1,1,"all_city_parameter_inputs"))),ISBLANK(INDIRECT(ADDRESS(B167,2,1,1,"all_city_parameter_inputs")))),"",IF(ISBLANK(INDIRECT(ADDRESS(B167,2,1,1,"all_city_parameter_inputs"))),"",INDIRECT(ADDRESS(B167,2,1,1,"all_city_parameter_inputs"))))</f>
        <v>mean</v>
      </c>
      <c r="H167" s="17" cm="1">
        <f t="array" aca="1" ref="H167" ca="1">IF(ISBLANK(INDIRECT(ADDRESS(B167,A167,1,1,"all_city_parameter_inputs"))), "--",INDIRECT(ADDRESS(B167,A167,1,1,"all_city_parameter_inputs")))</f>
        <v>0.99985129220439195</v>
      </c>
      <c r="I167" s="17" t="str">
        <f ca="1">IF(OR(G167="alpha",G167="beta",G167="sd",G167="mean"),"--",VLOOKUP(C167,Default!$B$5:$H$114,7,FALSE))</f>
        <v>--</v>
      </c>
      <c r="J167" s="4" t="str">
        <f ca="1">VLOOKUP(F167,Lookup!$C$5:$D$110,2, FALSE)</f>
        <v>Travel values</v>
      </c>
      <c r="K167" s="4" t="str">
        <f ca="1">VLOOKUP(C167,Default!$B$4:$E$114,4, FALSE)</f>
        <v>scalar for motorcycle distance, i.e. all motorbike trips are scaled by this scalar</v>
      </c>
      <c r="L167" s="21" t="str" cm="1">
        <f t="array" aca="1" ref="L167" ca="1">IF(ISNA(VLOOKUP($D167,Grouped_Sources!$C:$C,1,FALSE)),"", INDIRECT(VLOOKUP($D167,Grouped_Sources!$C:$I,5,FALSE)))</f>
        <v xml:space="preserve"> on OneDrive Ali Abbas - ITHIM Global\Methods and Processes\Input Parameters\DistanceScalars</v>
      </c>
      <c r="M167" s="21" cm="1">
        <f t="array" aca="1" ref="M167" ca="1">IF(ISNA(VLOOKUP($D167,Grouped_Sources!$C:$C,1,FALSE)),"", INDIRECT(VLOOKUP($D167,Grouped_Sources!$C:$I,6,FALSE)))</f>
        <v>0</v>
      </c>
      <c r="N167" s="21" cm="1">
        <f t="array" aca="1" ref="N167" ca="1">IF(ISNA(VLOOKUP($D167,Grouped_Sources!$C:$C,1,FALSE)),"", INDIRECT(VLOOKUP($D167,Grouped_Sources!$C:$I,7,FALSE)))</f>
        <v>0</v>
      </c>
    </row>
    <row r="168" spans="1:14" hidden="1" x14ac:dyDescent="0.25">
      <c r="A168" s="5">
        <f t="shared" ref="A168:A192" si="18">A68+1</f>
        <v>4</v>
      </c>
      <c r="B168" s="5">
        <f t="shared" ref="B168:B192" si="19">B68</f>
        <v>66</v>
      </c>
      <c r="C168" s="5" t="str">
        <f t="shared" ca="1" si="14"/>
        <v>distance_scalar_motorcycle</v>
      </c>
      <c r="D168" s="5" t="str">
        <f t="shared" ca="1" si="12"/>
        <v>distance_scalar_motorcycle_sao_paulo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distance_scalar_motorcycle</v>
      </c>
      <c r="G168" s="4" t="str" cm="1">
        <f t="array" aca="1" ref="G168" ca="1">IF(AND(ISBLANK(INDIRECT(ADDRESS(B168,3,1,1,"all_city_parameter_inputs"))),ISBLANK(INDIRECT(ADDRESS(B168,2,1,1,"all_city_parameter_inputs")))),"",IF(ISBLANK(INDIRECT(ADDRESS(B168,2,1,1,"all_city_parameter_inputs"))),"",INDIRECT(ADDRESS(B168,2,1,1,"all_city_parameter_inputs"))))</f>
        <v>sd</v>
      </c>
      <c r="H168" s="17" cm="1">
        <f t="array" aca="1" ref="H168" ca="1">IF(ISBLANK(INDIRECT(ADDRESS(B168,A168,1,1,"all_city_parameter_inputs"))), "--",INDIRECT(ADDRESS(B168,A168,1,1,"all_city_parameter_inputs")))</f>
        <v>1.01739595995112</v>
      </c>
      <c r="I168" s="17" t="str">
        <f ca="1">IF(OR(G168="alpha",G168="beta",G168="sd",G168="mean"),"--",VLOOKUP(C168,Default!$B$5:$H$114,7,FALSE))</f>
        <v>--</v>
      </c>
      <c r="J168" s="4" t="str">
        <f ca="1">VLOOKUP(F168,Lookup!$C$5:$D$110,2, FALSE)</f>
        <v>Travel values</v>
      </c>
      <c r="K168" s="4" t="str">
        <f ca="1">VLOOKUP(C168,Default!$B$4:$E$114,4, FALSE)</f>
        <v>scalar for motorcycle distance, i.e. all motorbike trips are scaled by this scalar</v>
      </c>
      <c r="L168" s="21" t="str" cm="1">
        <f t="array" aca="1" ref="L168" ca="1">IF(ISNA(VLOOKUP($D168,Grouped_Sources!$C:$C,1,FALSE)),"", INDIRECT(VLOOKUP($D168,Grouped_Sources!$C:$I,5,FALSE)))</f>
        <v xml:space="preserve"> on OneDrive Ali Abbas - ITHIM Global\Methods and Processes\Input Parameters\DistanceScalars</v>
      </c>
      <c r="M168" s="21" cm="1">
        <f t="array" aca="1" ref="M168" ca="1">IF(ISNA(VLOOKUP($D168,Grouped_Sources!$C:$C,1,FALSE)),"", INDIRECT(VLOOKUP($D168,Grouped_Sources!$C:$I,6,FALSE)))</f>
        <v>0</v>
      </c>
      <c r="N168" s="21" cm="1">
        <f t="array" aca="1" ref="N168" ca="1">IF(ISNA(VLOOKUP($D168,Grouped_Sources!$C:$C,1,FALSE)),"", INDIRECT(VLOOKUP($D168,Grouped_Sources!$C:$I,7,FALSE)))</f>
        <v>0</v>
      </c>
    </row>
    <row r="169" spans="1:14" hidden="1" x14ac:dyDescent="0.25">
      <c r="A169" s="5">
        <f t="shared" si="18"/>
        <v>4</v>
      </c>
      <c r="B169" s="5">
        <f t="shared" si="19"/>
        <v>67</v>
      </c>
      <c r="C169" s="5" t="str">
        <f t="shared" ca="1" si="14"/>
        <v>distance_scalar_pt</v>
      </c>
      <c r="D169" s="5" t="str">
        <f t="shared" ca="1" si="12"/>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constant</v>
      </c>
      <c r="H169" s="17" cm="1">
        <f t="array" aca="1" ref="H169" ca="1">IF(ISBLANK(INDIRECT(ADDRESS(B169,A169,1,1,"all_city_parameter_inputs"))), "--",INDIRECT(ADDRESS(B169,A169,1,1,"all_city_parameter_inputs")))</f>
        <v>1</v>
      </c>
      <c r="I169" s="17">
        <f ca="1">IF(OR(G169="alpha",G169="beta",G169="sd",G169="mean"),"--",VLOOKUP(C169,Default!$B$5:$H$114,7,FALSE))</f>
        <v>1</v>
      </c>
      <c r="J169" s="4" t="str">
        <f ca="1">VLOOKUP(F169,Lookup!$C$5:$D$110,2, FALSE)</f>
        <v>Travel values</v>
      </c>
      <c r="K169" s="4" t="str">
        <f ca="1">VLOOKUP(C169,Default!$B$4:$E$114,4, FALSE)</f>
        <v>scalar for PT distance, i.e. all public transport journey (incl bus driver if added) are scaled by this scalar</v>
      </c>
      <c r="L169" s="21" t="str" cm="1">
        <f t="array" aca="1" ref="L169" ca="1">IF(ISNA(VLOOKUP($D169,Grouped_Sources!$C:$C,1,FALSE)),"", INDIRECT(VLOOKUP($D169,Grouped_Sources!$C:$I,5,FALSE)))</f>
        <v xml:space="preserve"> on OneDrive Ali Abbas - ITHIM Global\Methods and Processes\Input Parameters\DistanceScalars</v>
      </c>
      <c r="M169" s="21" cm="1">
        <f t="array" aca="1" ref="M169" ca="1">IF(ISNA(VLOOKUP($D169,Grouped_Sources!$C:$C,1,FALSE)),"", INDIRECT(VLOOKUP($D169,Grouped_Sources!$C:$I,6,FALSE)))</f>
        <v>0</v>
      </c>
      <c r="N169" s="21" cm="1">
        <f t="array" aca="1" ref="N169" ca="1">IF(ISNA(VLOOKUP($D169,Grouped_Sources!$C:$C,1,FALSE)),"", INDIRECT(VLOOKUP($D169,Grouped_Sources!$C:$I,7,FALSE)))</f>
        <v>0</v>
      </c>
    </row>
    <row r="170" spans="1:14" hidden="1" x14ac:dyDescent="0.25">
      <c r="A170" s="5">
        <f t="shared" si="18"/>
        <v>4</v>
      </c>
      <c r="B170" s="5">
        <f t="shared" si="19"/>
        <v>68</v>
      </c>
      <c r="C170" s="5" t="str">
        <f t="shared" ca="1" si="14"/>
        <v>distance_scalar_pt</v>
      </c>
      <c r="D170" s="5" t="str">
        <f t="shared" ca="1" si="12"/>
        <v>distance_scalar_pt_sao_paulo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distance_scalar_pt</v>
      </c>
      <c r="G170" s="4" t="str" cm="1">
        <f t="array" aca="1" ref="G170" ca="1">IF(AND(ISBLANK(INDIRECT(ADDRESS(B170,3,1,1,"all_city_parameter_inputs"))),ISBLANK(INDIRECT(ADDRESS(B170,2,1,1,"all_city_parameter_inputs")))),"",IF(ISBLANK(INDIRECT(ADDRESS(B170,2,1,1,"all_city_parameter_inputs"))),"",INDIRECT(ADDRESS(B170,2,1,1,"all_city_parameter_inputs"))))</f>
        <v>mean</v>
      </c>
      <c r="H170" s="17" cm="1">
        <f t="array" aca="1" ref="H170" ca="1">IF(ISBLANK(INDIRECT(ADDRESS(B170,A170,1,1,"all_city_parameter_inputs"))), "--",INDIRECT(ADDRESS(B170,A170,1,1,"all_city_parameter_inputs")))</f>
        <v>0.99999440704294495</v>
      </c>
      <c r="I170" s="17" t="str">
        <f ca="1">IF(OR(G170="alpha",G170="beta",G170="sd",G170="mean"),"--",VLOOKUP(C170,Default!$B$5:$H$114,7,FALSE))</f>
        <v>--</v>
      </c>
      <c r="J170" s="4" t="str">
        <f ca="1">VLOOKUP(F170,Lookup!$C$5:$D$110,2, FALSE)</f>
        <v>Travel values</v>
      </c>
      <c r="K170" s="4" t="str">
        <f ca="1">VLOOKUP(C170,Default!$B$4:$E$114,4, FALSE)</f>
        <v>scalar for PT distance, i.e. all public transport journey (incl bus driver if added) are scaled by this scalar</v>
      </c>
      <c r="L170" s="21" t="str" cm="1">
        <f t="array" aca="1" ref="L170" ca="1">IF(ISNA(VLOOKUP($D170,Grouped_Sources!$C:$C,1,FALSE)),"", INDIRECT(VLOOKUP($D170,Grouped_Sources!$C:$I,5,FALSE)))</f>
        <v xml:space="preserve"> on OneDrive Ali Abbas - ITHIM Global\Methods and Processes\Input Parameters\DistanceScalars</v>
      </c>
      <c r="M170" s="21" cm="1">
        <f t="array" aca="1" ref="M170" ca="1">IF(ISNA(VLOOKUP($D170,Grouped_Sources!$C:$C,1,FALSE)),"", INDIRECT(VLOOKUP($D170,Grouped_Sources!$C:$I,6,FALSE)))</f>
        <v>0</v>
      </c>
      <c r="N170" s="21" cm="1">
        <f t="array" aca="1" ref="N170" ca="1">IF(ISNA(VLOOKUP($D170,Grouped_Sources!$C:$C,1,FALSE)),"", INDIRECT(VLOOKUP($D170,Grouped_Sources!$C:$I,7,FALSE)))</f>
        <v>0</v>
      </c>
    </row>
    <row r="171" spans="1:14" hidden="1" x14ac:dyDescent="0.25">
      <c r="A171" s="5">
        <f t="shared" si="18"/>
        <v>4</v>
      </c>
      <c r="B171" s="5">
        <f t="shared" si="19"/>
        <v>69</v>
      </c>
      <c r="C171" s="5" t="str">
        <f t="shared" ca="1" si="14"/>
        <v>distance_scalar_pt</v>
      </c>
      <c r="D171" s="5" t="str">
        <f t="shared" ca="1" si="12"/>
        <v>distance_scalar_pt_sao_paulo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distance_scalar_pt</v>
      </c>
      <c r="G171" s="4" t="str" cm="1">
        <f t="array" aca="1" ref="G171" ca="1">IF(AND(ISBLANK(INDIRECT(ADDRESS(B171,3,1,1,"all_city_parameter_inputs"))),ISBLANK(INDIRECT(ADDRESS(B171,2,1,1,"all_city_parameter_inputs")))),"",IF(ISBLANK(INDIRECT(ADDRESS(B171,2,1,1,"all_city_parameter_inputs"))),"",INDIRECT(ADDRESS(B171,2,1,1,"all_city_parameter_inputs"))))</f>
        <v>sd</v>
      </c>
      <c r="H171" s="17" cm="1">
        <f t="array" aca="1" ref="H171" ca="1">IF(ISBLANK(INDIRECT(ADDRESS(B171,A171,1,1,"all_city_parameter_inputs"))), "--",INDIRECT(ADDRESS(B171,A171,1,1,"all_city_parameter_inputs")))</f>
        <v>1.0033501388513799</v>
      </c>
      <c r="I171" s="17" t="str">
        <f ca="1">IF(OR(G171="alpha",G171="beta",G171="sd",G171="mean"),"--",VLOOKUP(C171,Default!$B$5:$H$114,7,FALSE))</f>
        <v>--</v>
      </c>
      <c r="J171" s="4" t="str">
        <f ca="1">VLOOKUP(F171,Lookup!$C$5:$D$110,2, FALSE)</f>
        <v>Travel values</v>
      </c>
      <c r="K171" s="4" t="str">
        <f ca="1">VLOOKUP(C171,Default!$B$4:$E$114,4, FALSE)</f>
        <v>scalar for PT distance, i.e. all public transport journey (incl bus driver if added) are scaled by this scalar</v>
      </c>
      <c r="L171" s="21" t="str" cm="1">
        <f t="array" aca="1" ref="L171" ca="1">IF(ISNA(VLOOKUP($D171,Grouped_Sources!$C:$C,1,FALSE)),"", INDIRECT(VLOOKUP($D171,Grouped_Sources!$C:$I,5,FALSE)))</f>
        <v xml:space="preserve"> on OneDrive Ali Abbas - ITHIM Global\Methods and Processes\Input Parameters\DistanceScalars</v>
      </c>
      <c r="M171" s="21" cm="1">
        <f t="array" aca="1" ref="M171" ca="1">IF(ISNA(VLOOKUP($D171,Grouped_Sources!$C:$C,1,FALSE)),"", INDIRECT(VLOOKUP($D171,Grouped_Sources!$C:$I,6,FALSE)))</f>
        <v>0</v>
      </c>
      <c r="N171" s="21" cm="1">
        <f t="array" aca="1" ref="N171" ca="1">IF(ISNA(VLOOKUP($D171,Grouped_Sources!$C:$C,1,FALSE)),"", INDIRECT(VLOOKUP($D171,Grouped_Sources!$C:$I,7,FALSE)))</f>
        <v>0</v>
      </c>
    </row>
    <row r="172" spans="1:14" hidden="1" x14ac:dyDescent="0.25">
      <c r="A172" s="5">
        <f t="shared" si="18"/>
        <v>4</v>
      </c>
      <c r="B172" s="5">
        <f t="shared" si="19"/>
        <v>70</v>
      </c>
      <c r="C172" s="5" t="str">
        <f t="shared" ca="1" si="14"/>
        <v>distance_scalar_walking</v>
      </c>
      <c r="D172" s="5" t="str">
        <f t="shared" ca="1" si="12"/>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constant</v>
      </c>
      <c r="H172" s="17" cm="1">
        <f t="array" aca="1" ref="H172" ca="1">IF(ISBLANK(INDIRECT(ADDRESS(B172,A172,1,1,"all_city_parameter_inputs"))), "--",INDIRECT(ADDRESS(B172,A172,1,1,"all_city_parameter_inputs")))</f>
        <v>1</v>
      </c>
      <c r="I172" s="17">
        <f ca="1">IF(OR(G172="alpha",G172="beta",G172="sd",G172="mean"),"--",VLOOKUP(C172,Default!$B$5:$H$114,7,FALSE))</f>
        <v>1</v>
      </c>
      <c r="J172" s="4" t="str">
        <f ca="1">VLOOKUP(F172,Lookup!$C$5:$D$110,2, FALSE)</f>
        <v>Travel values</v>
      </c>
      <c r="K172" s="4" t="str">
        <f ca="1">VLOOKUP(C172,Default!$B$4:$E$114,4, FALSE)</f>
        <v>scalar for walking distance, i.e. all walking trips are scaled by this scalar</v>
      </c>
      <c r="L172" s="21" t="str" cm="1">
        <f t="array" aca="1" ref="L172" ca="1">IF(ISNA(VLOOKUP($D172,Grouped_Sources!$C:$C,1,FALSE)),"", INDIRECT(VLOOKUP($D172,Grouped_Sources!$C:$I,5,FALSE)))</f>
        <v xml:space="preserve"> on OneDrive Ali Abbas - ITHIM Global\Methods and Processes\Input Parameters\DistanceScalars</v>
      </c>
      <c r="M172" s="21" cm="1">
        <f t="array" aca="1" ref="M172" ca="1">IF(ISNA(VLOOKUP($D172,Grouped_Sources!$C:$C,1,FALSE)),"", INDIRECT(VLOOKUP($D172,Grouped_Sources!$C:$I,6,FALSE)))</f>
        <v>0</v>
      </c>
      <c r="N172" s="21" cm="1">
        <f t="array" aca="1" ref="N172" ca="1">IF(ISNA(VLOOKUP($D172,Grouped_Sources!$C:$C,1,FALSE)),"", INDIRECT(VLOOKUP($D172,Grouped_Sources!$C:$I,7,FALSE)))</f>
        <v>0</v>
      </c>
    </row>
    <row r="173" spans="1:14" hidden="1" x14ac:dyDescent="0.25">
      <c r="A173" s="5">
        <f t="shared" si="18"/>
        <v>4</v>
      </c>
      <c r="B173" s="5">
        <f t="shared" si="19"/>
        <v>71</v>
      </c>
      <c r="C173" s="5" t="str">
        <f t="shared" ca="1" si="14"/>
        <v>distance_scalar_walking</v>
      </c>
      <c r="D173" s="5" t="str">
        <f t="shared" ca="1" si="12"/>
        <v>distance_scalar_walking_sao_paulo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distance_scalar_walking</v>
      </c>
      <c r="G173" s="4" t="str" cm="1">
        <f t="array" aca="1" ref="G173" ca="1">IF(AND(ISBLANK(INDIRECT(ADDRESS(B173,3,1,1,"all_city_parameter_inputs"))),ISBLANK(INDIRECT(ADDRESS(B173,2,1,1,"all_city_parameter_inputs")))),"",IF(ISBLANK(INDIRECT(ADDRESS(B173,2,1,1,"all_city_parameter_inputs"))),"",INDIRECT(ADDRESS(B173,2,1,1,"all_city_parameter_inputs"))))</f>
        <v>mean</v>
      </c>
      <c r="H173" s="17" cm="1">
        <f t="array" aca="1" ref="H173" ca="1">IF(ISBLANK(INDIRECT(ADDRESS(B173,A173,1,1,"all_city_parameter_inputs"))), "--",INDIRECT(ADDRESS(B173,A173,1,1,"all_city_parameter_inputs")))</f>
        <v>0.99999527178079095</v>
      </c>
      <c r="I173" s="17" t="str">
        <f ca="1">IF(OR(G173="alpha",G173="beta",G173="sd",G173="mean"),"--",VLOOKUP(C173,Default!$B$5:$H$114,7,FALSE))</f>
        <v>--</v>
      </c>
      <c r="J173" s="4" t="str">
        <f ca="1">VLOOKUP(F173,Lookup!$C$5:$D$110,2, FALSE)</f>
        <v>Travel values</v>
      </c>
      <c r="K173" s="4" t="str">
        <f ca="1">VLOOKUP(C173,Default!$B$4:$E$114,4, FALSE)</f>
        <v>scalar for walking distance, i.e. all walking trips are scaled by this scalar</v>
      </c>
      <c r="L173" s="21" t="str" cm="1">
        <f t="array" aca="1" ref="L173" ca="1">IF(ISNA(VLOOKUP($D173,Grouped_Sources!$C:$C,1,FALSE)),"", INDIRECT(VLOOKUP($D173,Grouped_Sources!$C:$I,5,FALSE)))</f>
        <v xml:space="preserve"> on OneDrive Ali Abbas - ITHIM Global\Methods and Processes\Input Parameters\DistanceScalars</v>
      </c>
      <c r="M173" s="21" cm="1">
        <f t="array" aca="1" ref="M173" ca="1">IF(ISNA(VLOOKUP($D173,Grouped_Sources!$C:$C,1,FALSE)),"", INDIRECT(VLOOKUP($D173,Grouped_Sources!$C:$I,6,FALSE)))</f>
        <v>0</v>
      </c>
      <c r="N173" s="21" cm="1">
        <f t="array" aca="1" ref="N173" ca="1">IF(ISNA(VLOOKUP($D173,Grouped_Sources!$C:$C,1,FALSE)),"", INDIRECT(VLOOKUP($D173,Grouped_Sources!$C:$I,7,FALSE)))</f>
        <v>0</v>
      </c>
    </row>
    <row r="174" spans="1:14" hidden="1" x14ac:dyDescent="0.25">
      <c r="A174" s="5">
        <f t="shared" si="18"/>
        <v>4</v>
      </c>
      <c r="B174" s="5">
        <f t="shared" si="19"/>
        <v>72</v>
      </c>
      <c r="C174" s="5" t="str">
        <f t="shared" ca="1" si="14"/>
        <v>distance_scalar_walking</v>
      </c>
      <c r="D174" s="5" t="str">
        <f t="shared" ca="1" si="12"/>
        <v>distance_scalar_walking_sao_paulo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distance_scalar_walking</v>
      </c>
      <c r="G174" s="4" t="str" cm="1">
        <f t="array" aca="1" ref="G174" ca="1">IF(AND(ISBLANK(INDIRECT(ADDRESS(B174,3,1,1,"all_city_parameter_inputs"))),ISBLANK(INDIRECT(ADDRESS(B174,2,1,1,"all_city_parameter_inputs")))),"",IF(ISBLANK(INDIRECT(ADDRESS(B174,2,1,1,"all_city_parameter_inputs"))),"",INDIRECT(ADDRESS(B174,2,1,1,"all_city_parameter_inputs"))))</f>
        <v>sd</v>
      </c>
      <c r="H174" s="17" cm="1">
        <f t="array" aca="1" ref="H174" ca="1">IF(ISBLANK(INDIRECT(ADDRESS(B174,A174,1,1,"all_city_parameter_inputs"))), "--",INDIRECT(ADDRESS(B174,A174,1,1,"all_city_parameter_inputs")))</f>
        <v>1.0030798689759699</v>
      </c>
      <c r="I174" s="17" t="str">
        <f ca="1">IF(OR(G174="alpha",G174="beta",G174="sd",G174="mean"),"--",VLOOKUP(C174,Default!$B$5:$H$114,7,FALSE))</f>
        <v>--</v>
      </c>
      <c r="J174" s="4" t="str">
        <f ca="1">VLOOKUP(F174,Lookup!$C$5:$D$110,2, FALSE)</f>
        <v>Travel values</v>
      </c>
      <c r="K174" s="4" t="str">
        <f ca="1">VLOOKUP(C174,Default!$B$4:$E$114,4, FALSE)</f>
        <v>scalar for walking distance, i.e. all walking trips are scaled by this scalar</v>
      </c>
      <c r="L174" s="21" t="str" cm="1">
        <f t="array" aca="1" ref="L174" ca="1">IF(ISNA(VLOOKUP($D174,Grouped_Sources!$C:$C,1,FALSE)),"", INDIRECT(VLOOKUP($D174,Grouped_Sources!$C:$I,5,FALSE)))</f>
        <v xml:space="preserve"> on OneDrive Ali Abbas - ITHIM Global\Methods and Processes\Input Parameters\DistanceScalars</v>
      </c>
      <c r="M174" s="21" cm="1">
        <f t="array" aca="1" ref="M174" ca="1">IF(ISNA(VLOOKUP($D174,Grouped_Sources!$C:$C,1,FALSE)),"", INDIRECT(VLOOKUP($D174,Grouped_Sources!$C:$I,6,FALSE)))</f>
        <v>0</v>
      </c>
      <c r="N174" s="21" cm="1">
        <f t="array" aca="1" ref="N174" ca="1">IF(ISNA(VLOOKUP($D174,Grouped_Sources!$C:$C,1,FALSE)),"", INDIRECT(VLOOKUP($D174,Grouped_Sources!$C:$I,7,FALSE)))</f>
        <v>0</v>
      </c>
    </row>
    <row r="175" spans="1:14" hidden="1" x14ac:dyDescent="0.25">
      <c r="A175" s="5">
        <f t="shared" si="18"/>
        <v>4</v>
      </c>
      <c r="B175" s="5">
        <f t="shared" si="19"/>
        <v>73</v>
      </c>
      <c r="C175" s="5" t="str">
        <f t="shared" ca="1" si="14"/>
        <v>distance_scalar_cycling</v>
      </c>
      <c r="D175" s="5" t="str">
        <f t="shared" ca="1" si="12"/>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constant</v>
      </c>
      <c r="H175" s="17" cm="1">
        <f t="array" aca="1" ref="H175" ca="1">IF(ISBLANK(INDIRECT(ADDRESS(B175,A175,1,1,"all_city_parameter_inputs"))), "--",INDIRECT(ADDRESS(B175,A175,1,1,"all_city_parameter_inputs")))</f>
        <v>1</v>
      </c>
      <c r="I175" s="17">
        <f ca="1">IF(OR(G175="alpha",G175="beta",G175="sd",G175="mean"),"--",VLOOKUP(C175,Default!$B$5:$H$114,7,FALSE))</f>
        <v>1</v>
      </c>
      <c r="J175" s="4" t="str">
        <f ca="1">VLOOKUP(F175,Lookup!$C$5:$D$110,2, FALSE)</f>
        <v>Travel values</v>
      </c>
      <c r="K175" s="4" t="str">
        <f ca="1">VLOOKUP(C175,Default!$B$4:$E$114,4, FALSE)</f>
        <v>scalar for cycling distance, i.e. all cycling trips are scaled by this scalar</v>
      </c>
      <c r="L175" s="21" t="str" cm="1">
        <f t="array" aca="1" ref="L175" ca="1">IF(ISNA(VLOOKUP($D175,Grouped_Sources!$C:$C,1,FALSE)),"", INDIRECT(VLOOKUP($D175,Grouped_Sources!$C:$I,5,FALSE)))</f>
        <v xml:space="preserve"> on OneDrive Ali Abbas - ITHIM Global\Methods and Processes\Input Parameters\DistanceScalars</v>
      </c>
      <c r="M175" s="21" cm="1">
        <f t="array" aca="1" ref="M175" ca="1">IF(ISNA(VLOOKUP($D175,Grouped_Sources!$C:$C,1,FALSE)),"", INDIRECT(VLOOKUP($D175,Grouped_Sources!$C:$I,6,FALSE)))</f>
        <v>0</v>
      </c>
      <c r="N175" s="21" cm="1">
        <f t="array" aca="1" ref="N175" ca="1">IF(ISNA(VLOOKUP($D175,Grouped_Sources!$C:$C,1,FALSE)),"", INDIRECT(VLOOKUP($D175,Grouped_Sources!$C:$I,7,FALSE)))</f>
        <v>0</v>
      </c>
    </row>
    <row r="176" spans="1:14" hidden="1" x14ac:dyDescent="0.25">
      <c r="A176" s="5">
        <f t="shared" si="18"/>
        <v>4</v>
      </c>
      <c r="B176" s="5">
        <f t="shared" si="19"/>
        <v>74</v>
      </c>
      <c r="C176" s="5" t="str">
        <f t="shared" ca="1" si="14"/>
        <v>distance_scalar_cycling</v>
      </c>
      <c r="D176" s="5" t="str">
        <f t="shared" ca="1" si="12"/>
        <v>distance_scalar_cycling_sao_paulo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distance_scalar_cycling</v>
      </c>
      <c r="G176" s="4" t="str" cm="1">
        <f t="array" aca="1" ref="G176" ca="1">IF(AND(ISBLANK(INDIRECT(ADDRESS(B176,3,1,1,"all_city_parameter_inputs"))),ISBLANK(INDIRECT(ADDRESS(B176,2,1,1,"all_city_parameter_inputs")))),"",IF(ISBLANK(INDIRECT(ADDRESS(B176,2,1,1,"all_city_parameter_inputs"))),"",INDIRECT(ADDRESS(B176,2,1,1,"all_city_parameter_inputs"))))</f>
        <v>mean</v>
      </c>
      <c r="H176" s="17" cm="1">
        <f t="array" aca="1" ref="H176" ca="1">IF(ISBLANK(INDIRECT(ADDRESS(B176,A176,1,1,"all_city_parameter_inputs"))), "--",INDIRECT(ADDRESS(B176,A176,1,1,"all_city_parameter_inputs")))</f>
        <v>0.99966902851391803</v>
      </c>
      <c r="I176" s="17" t="str">
        <f ca="1">IF(OR(G176="alpha",G176="beta",G176="sd",G176="mean"),"--",VLOOKUP(C176,Default!$B$5:$H$114,7,FALSE))</f>
        <v>--</v>
      </c>
      <c r="J176" s="4" t="str">
        <f ca="1">VLOOKUP(F176,Lookup!$C$5:$D$110,2, FALSE)</f>
        <v>Travel values</v>
      </c>
      <c r="K176" s="4" t="str">
        <f ca="1">VLOOKUP(C176,Default!$B$4:$E$114,4, FALSE)</f>
        <v>scalar for cycling distance, i.e. all cycling trips are scaled by this scalar</v>
      </c>
      <c r="L176" s="21" t="str" cm="1">
        <f t="array" aca="1" ref="L176" ca="1">IF(ISNA(VLOOKUP($D176,Grouped_Sources!$C:$C,1,FALSE)),"", INDIRECT(VLOOKUP($D176,Grouped_Sources!$C:$I,5,FALSE)))</f>
        <v xml:space="preserve"> on OneDrive Ali Abbas - ITHIM Global\Methods and Processes\Input Parameters\DistanceScalars</v>
      </c>
      <c r="M176" s="21" cm="1">
        <f t="array" aca="1" ref="M176" ca="1">IF(ISNA(VLOOKUP($D176,Grouped_Sources!$C:$C,1,FALSE)),"", INDIRECT(VLOOKUP($D176,Grouped_Sources!$C:$I,6,FALSE)))</f>
        <v>0</v>
      </c>
      <c r="N176" s="21" cm="1">
        <f t="array" aca="1" ref="N176" ca="1">IF(ISNA(VLOOKUP($D176,Grouped_Sources!$C:$C,1,FALSE)),"", INDIRECT(VLOOKUP($D176,Grouped_Sources!$C:$I,7,FALSE)))</f>
        <v>0</v>
      </c>
    </row>
    <row r="177" spans="1:14" hidden="1" x14ac:dyDescent="0.25">
      <c r="A177" s="5">
        <f t="shared" si="18"/>
        <v>4</v>
      </c>
      <c r="B177" s="5">
        <f t="shared" si="19"/>
        <v>75</v>
      </c>
      <c r="C177" s="5" t="str">
        <f t="shared" ca="1" si="14"/>
        <v>distance_scalar_cycling</v>
      </c>
      <c r="D177" s="5" t="str">
        <f t="shared" ref="D177:D270" ca="1" si="20">F177&amp;"_"&amp;E177</f>
        <v>distance_scalar_cycling_sao_paulo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distance_scalar_cycling</v>
      </c>
      <c r="G177" s="4" t="str" cm="1">
        <f t="array" aca="1" ref="G177" ca="1">IF(AND(ISBLANK(INDIRECT(ADDRESS(B177,3,1,1,"all_city_parameter_inputs"))),ISBLANK(INDIRECT(ADDRESS(B177,2,1,1,"all_city_parameter_inputs")))),"",IF(ISBLANK(INDIRECT(ADDRESS(B177,2,1,1,"all_city_parameter_inputs"))),"",INDIRECT(ADDRESS(B177,2,1,1,"all_city_parameter_inputs"))))</f>
        <v>sd</v>
      </c>
      <c r="H177" s="17" cm="1">
        <f t="array" aca="1" ref="H177" ca="1">IF(ISBLANK(INDIRECT(ADDRESS(B177,A177,1,1,"all_city_parameter_inputs"))), "--",INDIRECT(ADDRESS(B177,A177,1,1,"all_city_parameter_inputs")))</f>
        <v>1.02606426539375</v>
      </c>
      <c r="I177" s="17" t="str">
        <f ca="1">IF(OR(G177="alpha",G177="beta",G177="sd",G177="mean"),"--",VLOOKUP(C177,Default!$B$5:$H$114,7,FALSE))</f>
        <v>--</v>
      </c>
      <c r="J177" s="4" t="str">
        <f ca="1">VLOOKUP(F177,Lookup!$C$5:$D$110,2, FALSE)</f>
        <v>Travel values</v>
      </c>
      <c r="K177" s="4" t="str">
        <f ca="1">VLOOKUP(C177,Default!$B$4:$E$114,4, FALSE)</f>
        <v>scalar for cycling distance, i.e. all cycling trips are scaled by this scalar</v>
      </c>
      <c r="L177" s="21" t="str" cm="1">
        <f t="array" aca="1" ref="L177" ca="1">IF(ISNA(VLOOKUP($D177,Grouped_Sources!$C:$C,1,FALSE)),"", INDIRECT(VLOOKUP($D177,Grouped_Sources!$C:$I,5,FALSE)))</f>
        <v xml:space="preserve"> on OneDrive Ali Abbas - ITHIM Global\Methods and Processes\Input Parameters\DistanceScalars</v>
      </c>
      <c r="M177" s="21" cm="1">
        <f t="array" aca="1" ref="M177" ca="1">IF(ISNA(VLOOKUP($D177,Grouped_Sources!$C:$C,1,FALSE)),"", INDIRECT(VLOOKUP($D177,Grouped_Sources!$C:$I,6,FALSE)))</f>
        <v>0</v>
      </c>
      <c r="N177" s="21" cm="1">
        <f t="array" aca="1" ref="N177" ca="1">IF(ISNA(VLOOKUP($D177,Grouped_Sources!$C:$C,1,FALSE)),"", INDIRECT(VLOOKUP($D177,Grouped_Sources!$C:$I,7,FALSE)))</f>
        <v>0</v>
      </c>
    </row>
    <row r="178" spans="1:14" hidden="1" x14ac:dyDescent="0.25">
      <c r="A178" s="5">
        <f t="shared" si="18"/>
        <v>4</v>
      </c>
      <c r="B178" s="5">
        <f t="shared" si="19"/>
        <v>76</v>
      </c>
      <c r="C178" s="5" t="str">
        <f t="shared" ca="1" si="14"/>
        <v>CO2_emission_inventories motorcycle</v>
      </c>
      <c r="D178" s="5" t="str">
        <f t="shared" ca="1" si="20"/>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motorcycle</v>
      </c>
      <c r="H178" s="17" cm="1">
        <f t="array" aca="1" ref="H178" ca="1">IF(ISBLANK(INDIRECT(ADDRESS(B178,A178,1,1,"all_city_parameter_inputs"))), "--",INDIRECT(ADDRESS(B178,A178,1,1,"all_city_parameter_inputs")))</f>
        <v>521589.57900000003</v>
      </c>
      <c r="I178" s="17">
        <f ca="1">IF(OR(G178="alpha",G178="beta",G178="sd",G178="mean"),"--",VLOOKUP(C178,Default!$B$5:$H$114,7,FALSE))</f>
        <v>30033.571810000001</v>
      </c>
      <c r="J178" s="4" t="str">
        <f ca="1">VLOOKUP(F178,Lookup!$C$5:$D$110,2, FALSE)</f>
        <v>Pollution values</v>
      </c>
      <c r="K178" s="4" t="str">
        <f ca="1">VLOOKUP(C178,Default!$B$4:$E$114,4, FALSE)</f>
        <v>- used to estimate the CO2 for scenarios (function "scenario_co2_calculations").
- used to create the VEHICLE_INVENTORY, with speeds, PM and CO2 emissions (function "set_vehicle_inventory").</v>
      </c>
      <c r="L178" s="21" t="str" cm="1">
        <f t="array" aca="1" ref="L178" ca="1">IF(ISNA(VLOOKUP($D178,Grouped_Sources!$C:$C,1,FALSE)),"", INDIRECT(VLOOKUP($D178,Grouped_Sources!$C:$I,5,FALSE)))</f>
        <v>EDGAR but proper documentation still missing</v>
      </c>
      <c r="M178" s="21" cm="1">
        <f t="array" aca="1" ref="M178" ca="1">IF(ISNA(VLOOKUP($D178,Grouped_Sources!$C:$C,1,FALSE)),"", INDIRECT(VLOOKUP($D178,Grouped_Sources!$C:$I,6,FALSE)))</f>
        <v>0</v>
      </c>
      <c r="N178" s="21" cm="1">
        <f t="array" aca="1" ref="N178" ca="1">IF(ISNA(VLOOKUP($D178,Grouped_Sources!$C:$C,1,FALSE)),"", INDIRECT(VLOOKUP($D178,Grouped_Sources!$C:$I,7,FALSE)))</f>
        <v>0</v>
      </c>
    </row>
    <row r="179" spans="1:14" hidden="1" x14ac:dyDescent="0.25">
      <c r="A179" s="5">
        <f t="shared" si="18"/>
        <v>4</v>
      </c>
      <c r="B179" s="5">
        <f t="shared" si="19"/>
        <v>77</v>
      </c>
      <c r="C179" s="5" t="str">
        <f t="shared" ca="1" si="14"/>
        <v>CO2_emission_inventories car</v>
      </c>
      <c r="D179" s="5" t="str">
        <f t="shared" ca="1" si="20"/>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car</v>
      </c>
      <c r="H179" s="17" cm="1">
        <f t="array" aca="1" ref="H179" ca="1">IF(ISBLANK(INDIRECT(ADDRESS(B179,A179,1,1,"all_city_parameter_inputs"))), "--",INDIRECT(ADDRESS(B179,A179,1,1,"all_city_parameter_inputs")))</f>
        <v>1163589.2660000001</v>
      </c>
      <c r="I179" s="17">
        <f ca="1">IF(OR(G179="alpha",G179="beta",G179="sd",G179="mean"),"--",VLOOKUP(C179,Default!$B$5:$H$114,7,FALSE))</f>
        <v>1033377.341</v>
      </c>
      <c r="J179" s="4" t="str">
        <f ca="1">VLOOKUP(F179,Lookup!$C$5:$D$110,2, FALSE)</f>
        <v>Pollution values</v>
      </c>
      <c r="K179" s="4">
        <f ca="1">VLOOKUP(C179,Default!$B$4:$E$114,4, FALSE)</f>
        <v>0</v>
      </c>
      <c r="L179" s="21" t="str" cm="1">
        <f t="array" aca="1" ref="L179" ca="1">IF(ISNA(VLOOKUP($D179,Grouped_Sources!$C:$C,1,FALSE)),"", INDIRECT(VLOOKUP($D179,Grouped_Sources!$C:$I,5,FALSE)))</f>
        <v>EDGAR but proper documentation still missing</v>
      </c>
      <c r="M179" s="21" cm="1">
        <f t="array" aca="1" ref="M179" ca="1">IF(ISNA(VLOOKUP($D179,Grouped_Sources!$C:$C,1,FALSE)),"", INDIRECT(VLOOKUP($D179,Grouped_Sources!$C:$I,6,FALSE)))</f>
        <v>0</v>
      </c>
      <c r="N179" s="21" cm="1">
        <f t="array" aca="1" ref="N179" ca="1">IF(ISNA(VLOOKUP($D179,Grouped_Sources!$C:$C,1,FALSE)),"", INDIRECT(VLOOKUP($D179,Grouped_Sources!$C:$I,7,FALSE)))</f>
        <v>0</v>
      </c>
    </row>
    <row r="180" spans="1:14" hidden="1" x14ac:dyDescent="0.25">
      <c r="A180" s="5">
        <f t="shared" si="18"/>
        <v>4</v>
      </c>
      <c r="B180" s="5">
        <f t="shared" si="19"/>
        <v>78</v>
      </c>
      <c r="C180" s="5" t="str">
        <f t="shared" ca="1" si="14"/>
        <v>CO2_emission_inventories bus_driver</v>
      </c>
      <c r="D180" s="5" t="str">
        <f t="shared" ca="1" si="20"/>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bus_driver</v>
      </c>
      <c r="H180" s="17" cm="1">
        <f t="array" aca="1" ref="H180" ca="1">IF(ISBLANK(INDIRECT(ADDRESS(B180,A180,1,1,"all_city_parameter_inputs"))), "--",INDIRECT(ADDRESS(B180,A180,1,1,"all_city_parameter_inputs")))</f>
        <v>288646.66019999998</v>
      </c>
      <c r="I180" s="17">
        <f ca="1">IF(OR(G180="alpha",G180="beta",G180="sd",G180="mean"),"--",VLOOKUP(C180,Default!$B$5:$H$114,7,FALSE))</f>
        <v>100429.7216</v>
      </c>
      <c r="J180" s="4" t="str">
        <f ca="1">VLOOKUP(F180,Lookup!$C$5:$D$110,2, FALSE)</f>
        <v>Pollution values</v>
      </c>
      <c r="K180" s="4">
        <f ca="1">VLOOKUP(C180,Default!$B$4:$E$114,4, FALSE)</f>
        <v>0</v>
      </c>
      <c r="L180" s="21" t="str" cm="1">
        <f t="array" aca="1" ref="L180" ca="1">IF(ISNA(VLOOKUP($D180,Grouped_Sources!$C:$C,1,FALSE)),"", INDIRECT(VLOOKUP($D180,Grouped_Sources!$C:$I,5,FALSE)))</f>
        <v>EDGAR but proper documentation still missing</v>
      </c>
      <c r="M180" s="21" cm="1">
        <f t="array" aca="1" ref="M180" ca="1">IF(ISNA(VLOOKUP($D180,Grouped_Sources!$C:$C,1,FALSE)),"", INDIRECT(VLOOKUP($D180,Grouped_Sources!$C:$I,6,FALSE)))</f>
        <v>0</v>
      </c>
      <c r="N180" s="21" cm="1">
        <f t="array" aca="1" ref="N180" ca="1">IF(ISNA(VLOOKUP($D180,Grouped_Sources!$C:$C,1,FALSE)),"", INDIRECT(VLOOKUP($D180,Grouped_Sources!$C:$I,7,FALSE)))</f>
        <v>0</v>
      </c>
    </row>
    <row r="181" spans="1:14" hidden="1" x14ac:dyDescent="0.25">
      <c r="A181" s="5">
        <f t="shared" si="18"/>
        <v>4</v>
      </c>
      <c r="B181" s="5">
        <f t="shared" si="19"/>
        <v>79</v>
      </c>
      <c r="C181" s="5" t="str">
        <f t="shared" ca="1" si="14"/>
        <v>CO2_emission_inventories heavy_truck</v>
      </c>
      <c r="D181" s="5" t="str">
        <f t="shared" ca="1" si="20"/>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heavy_truck</v>
      </c>
      <c r="H181" s="17" cm="1">
        <f t="array" aca="1" ref="H181" ca="1">IF(ISBLANK(INDIRECT(ADDRESS(B181,A181,1,1,"all_city_parameter_inputs"))), "--",INDIRECT(ADDRESS(B181,A181,1,1,"all_city_parameter_inputs")))</f>
        <v>533124.19209999999</v>
      </c>
      <c r="I181" s="17">
        <f ca="1">IF(OR(G181="alpha",G181="beta",G181="sd",G181="mean"),"--",VLOOKUP(C181,Default!$B$5:$H$114,7,FALSE))</f>
        <v>259655.32449999999</v>
      </c>
      <c r="J181" s="4" t="str">
        <f ca="1">VLOOKUP(F181,Lookup!$C$5:$D$110,2, FALSE)</f>
        <v>Pollution values</v>
      </c>
      <c r="K181" s="4">
        <f ca="1">VLOOKUP(C181,Default!$B$4:$E$114,4, FALSE)</f>
        <v>0</v>
      </c>
      <c r="L181" s="21" t="str" cm="1">
        <f t="array" aca="1" ref="L181" ca="1">IF(ISNA(VLOOKUP($D181,Grouped_Sources!$C:$C,1,FALSE)),"", INDIRECT(VLOOKUP($D181,Grouped_Sources!$C:$I,5,FALSE)))</f>
        <v>EDGAR but proper documentation still missing</v>
      </c>
      <c r="M181" s="21" cm="1">
        <f t="array" aca="1" ref="M181" ca="1">IF(ISNA(VLOOKUP($D181,Grouped_Sources!$C:$C,1,FALSE)),"", INDIRECT(VLOOKUP($D181,Grouped_Sources!$C:$I,6,FALSE)))</f>
        <v>0</v>
      </c>
      <c r="N181" s="21" cm="1">
        <f t="array" aca="1" ref="N181" ca="1">IF(ISNA(VLOOKUP($D181,Grouped_Sources!$C:$C,1,FALSE)),"", INDIRECT(VLOOKUP($D181,Grouped_Sources!$C:$I,7,FALSE)))</f>
        <v>0</v>
      </c>
    </row>
    <row r="182" spans="1:14" hidden="1" x14ac:dyDescent="0.25">
      <c r="A182" s="5">
        <f t="shared" si="18"/>
        <v>4</v>
      </c>
      <c r="B182" s="5">
        <f t="shared" si="19"/>
        <v>80</v>
      </c>
      <c r="C182" s="5" t="str">
        <f t="shared" ca="1" si="14"/>
        <v>CO2_emission_inventories truck</v>
      </c>
      <c r="D182" s="5" t="str">
        <f t="shared" ca="1" si="20"/>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truck</v>
      </c>
      <c r="H182" s="17" cm="1">
        <f t="array" aca="1" ref="H182" ca="1">IF(ISBLANK(INDIRECT(ADDRESS(B182,A182,1,1,"all_city_parameter_inputs"))), "--",INDIRECT(ADDRESS(B182,A182,1,1,"all_city_parameter_inputs")))</f>
        <v>241664.21160000001</v>
      </c>
      <c r="I182" s="17">
        <f ca="1">IF(OR(G182="alpha",G182="beta",G182="sd",G182="mean"),"--",VLOOKUP(C182,Default!$B$5:$H$114,7,FALSE))</f>
        <v>163516.11319999999</v>
      </c>
      <c r="J182" s="4" t="str">
        <f ca="1">VLOOKUP(F182,Lookup!$C$5:$D$110,2, FALSE)</f>
        <v>Pollution values</v>
      </c>
      <c r="K182" s="4">
        <f ca="1">VLOOKUP(C182,Default!$B$4:$E$114,4, FALSE)</f>
        <v>0</v>
      </c>
      <c r="L182" s="21" t="str" cm="1">
        <f t="array" aca="1" ref="L182" ca="1">IF(ISNA(VLOOKUP($D182,Grouped_Sources!$C:$C,1,FALSE)),"", INDIRECT(VLOOKUP($D182,Grouped_Sources!$C:$I,5,FALSE)))</f>
        <v>EDGAR but proper documentation still missing</v>
      </c>
      <c r="M182" s="21" cm="1">
        <f t="array" aca="1" ref="M182" ca="1">IF(ISNA(VLOOKUP($D182,Grouped_Sources!$C:$C,1,FALSE)),"", INDIRECT(VLOOKUP($D182,Grouped_Sources!$C:$I,6,FALSE)))</f>
        <v>0</v>
      </c>
      <c r="N182" s="21" cm="1">
        <f t="array" aca="1" ref="N182" ca="1">IF(ISNA(VLOOKUP($D182,Grouped_Sources!$C:$C,1,FALSE)),"", INDIRECT(VLOOKUP($D182,Grouped_Sources!$C:$I,7,FALSE)))</f>
        <v>0</v>
      </c>
    </row>
    <row r="183" spans="1:14" hidden="1" x14ac:dyDescent="0.25">
      <c r="A183" s="5">
        <f t="shared" si="18"/>
        <v>4</v>
      </c>
      <c r="B183" s="5">
        <f t="shared" si="19"/>
        <v>81</v>
      </c>
      <c r="C183" s="5" t="str">
        <f t="shared" ca="1" si="14"/>
        <v>CO2_emission_inventories van</v>
      </c>
      <c r="D183" s="5" t="str">
        <f t="shared" ca="1" si="20"/>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van</v>
      </c>
      <c r="H183" s="17" t="str" cm="1">
        <f t="array" aca="1" ref="H183" ca="1">IF(ISBLANK(INDIRECT(ADDRESS(B183,A183,1,1,"all_city_parameter_inputs"))), "--",INDIRECT(ADDRESS(B183,A183,1,1,"all_city_parameter_inputs")))</f>
        <v>--</v>
      </c>
      <c r="I183" s="17">
        <f ca="1">IF(OR(G183="alpha",G183="beta",G183="sd",G183="mean"),"--",VLOOKUP(C183,Default!$B$5:$H$114,7,FALSE))</f>
        <v>0</v>
      </c>
      <c r="J183" s="4" t="str">
        <f ca="1">VLOOKUP(F183,Lookup!$C$5:$D$110,2, FALSE)</f>
        <v>Pollution values</v>
      </c>
      <c r="K183" s="4">
        <f ca="1">VLOOKUP(C183,Default!$B$4:$E$114,4, FALSE)</f>
        <v>0</v>
      </c>
      <c r="L183" s="21" t="str" cm="1">
        <f t="array" aca="1" ref="L183" ca="1">IF(ISNA(VLOOKUP($D183,Grouped_Sources!$C:$C,1,FALSE)),"", INDIRECT(VLOOKUP($D183,Grouped_Sources!$C:$I,5,FALSE)))</f>
        <v>EDGAR but proper documentation still missing</v>
      </c>
      <c r="M183" s="21" cm="1">
        <f t="array" aca="1" ref="M183" ca="1">IF(ISNA(VLOOKUP($D183,Grouped_Sources!$C:$C,1,FALSE)),"", INDIRECT(VLOOKUP($D183,Grouped_Sources!$C:$I,6,FALSE)))</f>
        <v>0</v>
      </c>
      <c r="N183" s="21" cm="1">
        <f t="array" aca="1" ref="N183" ca="1">IF(ISNA(VLOOKUP($D183,Grouped_Sources!$C:$C,1,FALSE)),"", INDIRECT(VLOOKUP($D183,Grouped_Sources!$C:$I,7,FALSE)))</f>
        <v>0</v>
      </c>
    </row>
    <row r="184" spans="1:14" hidden="1" x14ac:dyDescent="0.25">
      <c r="A184" s="5">
        <f t="shared" si="18"/>
        <v>4</v>
      </c>
      <c r="B184" s="5">
        <f t="shared" si="19"/>
        <v>82</v>
      </c>
      <c r="C184" s="5" t="str">
        <f t="shared" ca="1" si="14"/>
        <v>CO2_emission_inventories other</v>
      </c>
      <c r="D184" s="5" t="str">
        <f t="shared" ca="1" si="20"/>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other</v>
      </c>
      <c r="H184" s="17" cm="1">
        <f t="array" aca="1" ref="H184" ca="1">IF(ISBLANK(INDIRECT(ADDRESS(B184,A184,1,1,"all_city_parameter_inputs"))), "--",INDIRECT(ADDRESS(B184,A184,1,1,"all_city_parameter_inputs")))</f>
        <v>64706.366329999997</v>
      </c>
      <c r="I184" s="17">
        <f ca="1">IF(OR(G184="alpha",G184="beta",G184="sd",G184="mean"),"--",VLOOKUP(C184,Default!$B$5:$H$114,7,FALSE))</f>
        <v>1906.893448</v>
      </c>
      <c r="J184" s="4" t="str">
        <f ca="1">VLOOKUP(F184,Lookup!$C$5:$D$110,2, FALSE)</f>
        <v>Pollution values</v>
      </c>
      <c r="K184" s="4">
        <f ca="1">VLOOKUP(C184,Default!$B$4:$E$114,4, FALSE)</f>
        <v>0</v>
      </c>
      <c r="L184" s="21" t="str" cm="1">
        <f t="array" aca="1" ref="L184" ca="1">IF(ISNA(VLOOKUP($D184,Grouped_Sources!$C:$C,1,FALSE)),"", INDIRECT(VLOOKUP($D184,Grouped_Sources!$C:$I,5,FALSE)))</f>
        <v>EDGAR but proper documentation still missing</v>
      </c>
      <c r="M184" s="21" cm="1">
        <f t="array" aca="1" ref="M184" ca="1">IF(ISNA(VLOOKUP($D184,Grouped_Sources!$C:$C,1,FALSE)),"", INDIRECT(VLOOKUP($D184,Grouped_Sources!$C:$I,6,FALSE)))</f>
        <v>0</v>
      </c>
      <c r="N184" s="21" cm="1">
        <f t="array" aca="1" ref="N184" ca="1">IF(ISNA(VLOOKUP($D184,Grouped_Sources!$C:$C,1,FALSE)),"", INDIRECT(VLOOKUP($D184,Grouped_Sources!$C:$I,7,FALSE)))</f>
        <v>0</v>
      </c>
    </row>
    <row r="185" spans="1:14" hidden="1" x14ac:dyDescent="0.25">
      <c r="A185" s="5">
        <f t="shared" si="18"/>
        <v>4</v>
      </c>
      <c r="B185" s="5">
        <f t="shared" si="19"/>
        <v>83</v>
      </c>
      <c r="C185" s="5" t="str">
        <f t="shared" ca="1" si="14"/>
        <v>CO2_emission_inventories taxi</v>
      </c>
      <c r="D185" s="5" t="str">
        <f t="shared" ca="1" si="20"/>
        <v>CO2_emission_inventories_sao_paulo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CO2_emission_inventories</v>
      </c>
      <c r="G185" s="4" t="str" cm="1">
        <f t="array" aca="1" ref="G185" ca="1">IF(AND(ISBLANK(INDIRECT(ADDRESS(B185,3,1,1,"all_city_parameter_inputs"))),ISBLANK(INDIRECT(ADDRESS(B185,2,1,1,"all_city_parameter_inputs")))),"",IF(ISBLANK(INDIRECT(ADDRESS(B185,2,1,1,"all_city_parameter_inputs"))),"",INDIRECT(ADDRESS(B185,2,1,1,"all_city_parameter_inputs"))))</f>
        <v>taxi</v>
      </c>
      <c r="H185" s="17" t="str" cm="1">
        <f t="array" aca="1" ref="H185" ca="1">IF(ISBLANK(INDIRECT(ADDRESS(B185,A185,1,1,"all_city_parameter_inputs"))), "--",INDIRECT(ADDRESS(B185,A185,1,1,"all_city_parameter_inputs")))</f>
        <v>--</v>
      </c>
      <c r="I185" s="17">
        <f ca="1">IF(OR(G185="alpha",G185="beta",G185="sd",G185="mean"),"--",VLOOKUP(C185,Default!$B$5:$H$114,7,FALSE))</f>
        <v>0</v>
      </c>
      <c r="J185" s="4" t="str">
        <f ca="1">VLOOKUP(F185,Lookup!$C$5:$D$110,2, FALSE)</f>
        <v>Pollution values</v>
      </c>
      <c r="K185" s="4">
        <f ca="1">VLOOKUP(C185,Default!$B$4:$E$114,4, FALSE)</f>
        <v>0</v>
      </c>
      <c r="L185" s="21" t="str" cm="1">
        <f t="array" aca="1" ref="L185" ca="1">IF(ISNA(VLOOKUP($D185,Grouped_Sources!$C:$C,1,FALSE)),"", INDIRECT(VLOOKUP($D185,Grouped_Sources!$C:$I,5,FALSE)))</f>
        <v>EDGAR but proper documentation still missing</v>
      </c>
      <c r="M185" s="21" cm="1">
        <f t="array" aca="1" ref="M185" ca="1">IF(ISNA(VLOOKUP($D185,Grouped_Sources!$C:$C,1,FALSE)),"", INDIRECT(VLOOKUP($D185,Grouped_Sources!$C:$I,6,FALSE)))</f>
        <v>0</v>
      </c>
      <c r="N185" s="21" cm="1">
        <f t="array" aca="1" ref="N185" ca="1">IF(ISNA(VLOOKUP($D185,Grouped_Sources!$C:$C,1,FALSE)),"", INDIRECT(VLOOKUP($D185,Grouped_Sources!$C:$I,7,FALSE)))</f>
        <v>0</v>
      </c>
    </row>
    <row r="186" spans="1:14" hidden="1" x14ac:dyDescent="0.25">
      <c r="A186" s="5">
        <f t="shared" si="18"/>
        <v>4</v>
      </c>
      <c r="B186" s="5">
        <f t="shared" si="19"/>
        <v>84</v>
      </c>
      <c r="C186" s="5" t="str">
        <f t="shared" ca="1" si="14"/>
        <v>CO2_emission_inventories auto_rickshaw</v>
      </c>
      <c r="D186" s="5" t="str">
        <f t="shared" ca="1" si="20"/>
        <v>CO2_emission_inventories_sao_paulo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CO2_emission_inventories</v>
      </c>
      <c r="G186" s="4" t="str" cm="1">
        <f t="array" aca="1" ref="G186" ca="1">IF(AND(ISBLANK(INDIRECT(ADDRESS(B186,3,1,1,"all_city_parameter_inputs"))),ISBLANK(INDIRECT(ADDRESS(B186,2,1,1,"all_city_parameter_inputs")))),"",IF(ISBLANK(INDIRECT(ADDRESS(B186,2,1,1,"all_city_parameter_inputs"))),"",INDIRECT(ADDRESS(B186,2,1,1,"all_city_parameter_inputs"))))</f>
        <v>auto_rickshaw</v>
      </c>
      <c r="H186" s="17" t="str" cm="1">
        <f t="array" aca="1" ref="H186" ca="1">IF(ISBLANK(INDIRECT(ADDRESS(B186,A186,1,1,"all_city_parameter_inputs"))), "--",INDIRECT(ADDRESS(B186,A186,1,1,"all_city_parameter_inputs")))</f>
        <v>--</v>
      </c>
      <c r="I186" s="17">
        <f ca="1">IF(OR(G186="alpha",G186="beta",G186="sd",G186="mean"),"--",VLOOKUP(C186,Default!$B$5:$H$114,7,FALSE))</f>
        <v>0</v>
      </c>
      <c r="J186" s="4" t="str">
        <f ca="1">VLOOKUP(F186,Lookup!$C$5:$D$110,2, FALSE)</f>
        <v>Pollution values</v>
      </c>
      <c r="K186" s="4">
        <f ca="1">VLOOKUP(C186,Default!$B$4:$E$114,4, FALSE)</f>
        <v>0</v>
      </c>
      <c r="L186" s="21" t="str" cm="1">
        <f t="array" aca="1" ref="L186" ca="1">IF(ISNA(VLOOKUP($D186,Grouped_Sources!$C:$C,1,FALSE)),"", INDIRECT(VLOOKUP($D186,Grouped_Sources!$C:$I,5,FALSE)))</f>
        <v>EDGAR but proper documentation still missing</v>
      </c>
      <c r="M186" s="21" cm="1">
        <f t="array" aca="1" ref="M186" ca="1">IF(ISNA(VLOOKUP($D186,Grouped_Sources!$C:$C,1,FALSE)),"", INDIRECT(VLOOKUP($D186,Grouped_Sources!$C:$I,6,FALSE)))</f>
        <v>0</v>
      </c>
      <c r="N186" s="21" cm="1">
        <f t="array" aca="1" ref="N186" ca="1">IF(ISNA(VLOOKUP($D186,Grouped_Sources!$C:$C,1,FALSE)),"", INDIRECT(VLOOKUP($D186,Grouped_Sources!$C:$I,7,FALSE)))</f>
        <v>0</v>
      </c>
    </row>
    <row r="187" spans="1:14" hidden="1" x14ac:dyDescent="0.25">
      <c r="A187" s="5">
        <f t="shared" si="18"/>
        <v>4</v>
      </c>
      <c r="B187" s="5">
        <f t="shared" si="19"/>
        <v>85</v>
      </c>
      <c r="C187" s="5" t="str">
        <f t="shared" ca="1" si="14"/>
        <v>CO2_emission_confidence</v>
      </c>
      <c r="D187" s="5" t="str">
        <f t="shared" ca="1" si="20"/>
        <v>CO2_emission_confidence_sao_paulo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CO2_emission_confidence</v>
      </c>
      <c r="G187" s="4" t="str" cm="1">
        <f t="array" aca="1" ref="G187" ca="1">IF(AND(ISBLANK(INDIRECT(ADDRESS(B187,3,1,1,"all_city_parameter_inputs"))),ISBLANK(INDIRECT(ADDRESS(B187,2,1,1,"all_city_parameter_inputs")))),"",IF(ISBLANK(INDIRECT(ADDRESS(B187,2,1,1,"all_city_parameter_inputs"))),"",INDIRECT(ADDRESS(B187,2,1,1,"all_city_parameter_inputs"))))</f>
        <v>sample</v>
      </c>
      <c r="H187" s="17" cm="1">
        <f t="array" aca="1" ref="H187" ca="1">IF(ISBLANK(INDIRECT(ADDRESS(B187,A187,1,1,"all_city_parameter_inputs"))), "--",INDIRECT(ADDRESS(B187,A187,1,1,"all_city_parameter_inputs")))</f>
        <v>0.7</v>
      </c>
      <c r="I187" s="17">
        <f ca="1">IF(OR(G187="alpha",G187="beta",G187="sd",G187="mean"),"--",VLOOKUP(C187,Default!$B$5:$H$114,7,FALSE))</f>
        <v>1</v>
      </c>
      <c r="J187" s="4" t="str">
        <f ca="1">VLOOKUP(F187,Lookup!$C$5:$D$110,2, FALSE)</f>
        <v>Pollution values</v>
      </c>
      <c r="K187" s="4" t="str">
        <f ca="1">VLOOKUP(C187,Default!$B$4:$E$114,4, FALSE)</f>
        <v>how confident we are about the CO2 emissions inventory (equivalent to PM_EMISSION_INVENTORY_CONFIDENCE)</v>
      </c>
      <c r="L187" s="21" t="str" cm="1">
        <f t="array" aca="1" ref="L187" ca="1">IF(ISNA(VLOOKUP($D187,Grouped_Sources!$C:$C,1,FALSE)),"", INDIRECT(VLOOKUP($D187,Grouped_Sources!$C:$I,5,FALSE)))</f>
        <v/>
      </c>
      <c r="M187" s="21" t="str" cm="1">
        <f t="array" aca="1" ref="M187" ca="1">IF(ISNA(VLOOKUP($D187,Grouped_Sources!$C:$C,1,FALSE)),"", INDIRECT(VLOOKUP($D187,Grouped_Sources!$C:$I,6,FALSE)))</f>
        <v/>
      </c>
      <c r="N187" s="21" t="str" cm="1">
        <f t="array" aca="1" ref="N187" ca="1">IF(ISNA(VLOOKUP($D187,Grouped_Sources!$C:$C,1,FALSE)),"", INDIRECT(VLOOKUP($D187,Grouped_Sources!$C:$I,7,FALSE)))</f>
        <v/>
      </c>
    </row>
    <row r="188" spans="1:14" hidden="1" x14ac:dyDescent="0.25">
      <c r="A188" s="5">
        <f t="shared" si="18"/>
        <v>4</v>
      </c>
      <c r="B188" s="5">
        <f t="shared" si="19"/>
        <v>86</v>
      </c>
      <c r="C188" s="5" t="str">
        <f t="shared" ca="1" si="14"/>
        <v>car_occupancy_ratio</v>
      </c>
      <c r="D188" s="5" t="str">
        <f t="shared" ref="D188:D190" ca="1" si="21">F188&amp;"_"&amp;E188</f>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constant</v>
      </c>
      <c r="H188" s="17" cm="1">
        <f t="array" aca="1" ref="H188" ca="1">IF(ISBLANK(INDIRECT(ADDRESS(B188,A188,1,1,"all_city_parameter_inputs"))), "--",INDIRECT(ADDRESS(B188,A188,1,1,"all_city_parameter_inputs")))</f>
        <v>0.66225165562913912</v>
      </c>
      <c r="I188" s="17">
        <f ca="1">IF(OR(G188="alpha",G188="beta",G188="sd",G188="mean"),"--",VLOOKUP(C188,Default!$B$5:$H$114,7,FALSE))</f>
        <v>0.625</v>
      </c>
      <c r="J188" s="4" t="str">
        <f ca="1">VLOOKUP(F188,Lookup!$C$5:$D$110,2, FALSE)</f>
        <v>Travel values</v>
      </c>
      <c r="K188" s="4" t="str">
        <f ca="1">VLOOKUP(C188,Default!$B$4:$E$114,4, FALSE)</f>
        <v>ratio of cars to passengers (incl driver)</v>
      </c>
      <c r="L188" s="21" t="str" cm="1">
        <f t="array" aca="1" ref="L188" ca="1">IF(ISNA(VLOOKUP($D188,Grouped_Sources!$C:$C,1,FALSE)),"", INDIRECT(VLOOKUP($D188,Grouped_Sources!$C:$I,5,FALSE)))</f>
        <v>CarOccupancyRatio_vxx.docx on on OneDrive Ali Abbas - ITHIM Global\Methods and Processes\Input Parameters\CarOccupancyRate</v>
      </c>
      <c r="M188" s="21" cm="1">
        <f t="array" aca="1" ref="M188" ca="1">IF(ISNA(VLOOKUP($D188,Grouped_Sources!$C:$C,1,FALSE)),"", INDIRECT(VLOOKUP($D188,Grouped_Sources!$C:$I,6,FALSE)))</f>
        <v>0</v>
      </c>
      <c r="N188" s="21" cm="1">
        <f t="array" aca="1" ref="N188" ca="1">IF(ISNA(VLOOKUP($D188,Grouped_Sources!$C:$C,1,FALSE)),"", INDIRECT(VLOOKUP($D188,Grouped_Sources!$C:$I,7,FALSE)))</f>
        <v>0</v>
      </c>
    </row>
    <row r="189" spans="1:14" hidden="1" x14ac:dyDescent="0.25">
      <c r="A189" s="5">
        <f t="shared" si="18"/>
        <v>4</v>
      </c>
      <c r="B189" s="5">
        <f t="shared" si="19"/>
        <v>87</v>
      </c>
      <c r="C189" s="5" t="str">
        <f t="shared" ca="1" si="14"/>
        <v>car_occupancy_ratio</v>
      </c>
      <c r="D189" s="5" t="str">
        <f t="shared" ca="1" si="21"/>
        <v>car_occupancy_ratio_sao_paulo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car_occupancy_ratio</v>
      </c>
      <c r="G189" s="4" t="str" cm="1">
        <f t="array" aca="1" ref="G189" ca="1">IF(AND(ISBLANK(INDIRECT(ADDRESS(B189,3,1,1,"all_city_parameter_inputs"))),ISBLANK(INDIRECT(ADDRESS(B189,2,1,1,"all_city_parameter_inputs")))),"",IF(ISBLANK(INDIRECT(ADDRESS(B189,2,1,1,"all_city_parameter_inputs"))),"",INDIRECT(ADDRESS(B189,2,1,1,"all_city_parameter_inputs"))))</f>
        <v>alpha</v>
      </c>
      <c r="H189" s="17" cm="1">
        <f t="array" aca="1" ref="H189" ca="1">IF(ISBLANK(INDIRECT(ADDRESS(B189,A189,1,1,"all_city_parameter_inputs"))), "--",INDIRECT(ADDRESS(B189,A189,1,1,"all_city_parameter_inputs")))</f>
        <v>16.045408388520961</v>
      </c>
      <c r="I189" s="17" t="str">
        <f ca="1">IF(OR(G189="alpha",G189="beta",G189="sd",G189="mean"),"--",VLOOKUP(C189,Default!$B$5:$H$114,7,FALSE))</f>
        <v>--</v>
      </c>
      <c r="J189" s="4" t="str">
        <f ca="1">VLOOKUP(F189,Lookup!$C$5:$D$110,2, FALSE)</f>
        <v>Travel values</v>
      </c>
      <c r="K189" s="4" t="str">
        <f ca="1">VLOOKUP(C189,Default!$B$4:$E$114,4, FALSE)</f>
        <v>ratio of cars to passengers (incl driver)</v>
      </c>
      <c r="L189" s="21" t="str" cm="1">
        <f t="array" aca="1" ref="L189" ca="1">IF(ISNA(VLOOKUP($D189,Grouped_Sources!$C:$C,1,FALSE)),"", INDIRECT(VLOOKUP($D189,Grouped_Sources!$C:$I,5,FALSE)))</f>
        <v>CarOccupancyRatio_vxx.docx on on OneDrive Ali Abbas - ITHIM Global\Methods and Processes\Input Parameters\CarOccupancyRate</v>
      </c>
      <c r="M189" s="21" cm="1">
        <f t="array" aca="1" ref="M189" ca="1">IF(ISNA(VLOOKUP($D189,Grouped_Sources!$C:$C,1,FALSE)),"", INDIRECT(VLOOKUP($D189,Grouped_Sources!$C:$I,6,FALSE)))</f>
        <v>0</v>
      </c>
      <c r="N189" s="21" cm="1">
        <f t="array" aca="1" ref="N189" ca="1">IF(ISNA(VLOOKUP($D189,Grouped_Sources!$C:$C,1,FALSE)),"", INDIRECT(VLOOKUP($D189,Grouped_Sources!$C:$I,7,FALSE)))</f>
        <v>0</v>
      </c>
    </row>
    <row r="190" spans="1:14" hidden="1" x14ac:dyDescent="0.25">
      <c r="A190" s="5">
        <f t="shared" si="18"/>
        <v>4</v>
      </c>
      <c r="B190" s="5">
        <f t="shared" si="19"/>
        <v>88</v>
      </c>
      <c r="C190" s="5" t="str">
        <f t="shared" ca="1" si="14"/>
        <v>car_occupancy_ratio</v>
      </c>
      <c r="D190" s="5" t="str">
        <f t="shared" ca="1" si="21"/>
        <v>car_occupancy_ratio_sao_paulo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car_occupancy_ratio</v>
      </c>
      <c r="G190" s="4" t="str" cm="1">
        <f t="array" aca="1" ref="G190" ca="1">IF(AND(ISBLANK(INDIRECT(ADDRESS(B190,3,1,1,"all_city_parameter_inputs"))),ISBLANK(INDIRECT(ADDRESS(B190,2,1,1,"all_city_parameter_inputs")))),"",IF(ISBLANK(INDIRECT(ADDRESS(B190,2,1,1,"all_city_parameter_inputs"))),"",INDIRECT(ADDRESS(B190,2,1,1,"all_city_parameter_inputs"))))</f>
        <v>beta</v>
      </c>
      <c r="H190" s="17" cm="1">
        <f t="array" aca="1" ref="H190" ca="1">IF(ISBLANK(INDIRECT(ADDRESS(B190,A190,1,1,"all_city_parameter_inputs"))), "--",INDIRECT(ADDRESS(B190,A190,1,1,"all_city_parameter_inputs")))</f>
        <v>8.1831582781456884</v>
      </c>
      <c r="I190" s="17" t="str">
        <f ca="1">IF(OR(G190="alpha",G190="beta",G190="sd",G190="mean"),"--",VLOOKUP(C190,Default!$B$5:$H$114,7,FALSE))</f>
        <v>--</v>
      </c>
      <c r="J190" s="4" t="str">
        <f ca="1">VLOOKUP(F190,Lookup!$C$5:$D$110,2, FALSE)</f>
        <v>Travel values</v>
      </c>
      <c r="K190" s="4" t="str">
        <f ca="1">VLOOKUP(C190,Default!$B$4:$E$114,4, FALSE)</f>
        <v>ratio of cars to passengers (incl driver)</v>
      </c>
      <c r="L190" s="21" t="str" cm="1">
        <f t="array" aca="1" ref="L190" ca="1">IF(ISNA(VLOOKUP($D190,Grouped_Sources!$C:$C,1,FALSE)),"", INDIRECT(VLOOKUP($D190,Grouped_Sources!$C:$I,5,FALSE)))</f>
        <v>CarOccupancyRatio_vxx.docx on on OneDrive Ali Abbas - ITHIM Global\Methods and Processes\Input Parameters\CarOccupancyRate</v>
      </c>
      <c r="M190" s="21" cm="1">
        <f t="array" aca="1" ref="M190" ca="1">IF(ISNA(VLOOKUP($D190,Grouped_Sources!$C:$C,1,FALSE)),"", INDIRECT(VLOOKUP($D190,Grouped_Sources!$C:$I,6,FALSE)))</f>
        <v>0</v>
      </c>
      <c r="N190" s="21" cm="1">
        <f t="array" aca="1" ref="N190" ca="1">IF(ISNA(VLOOKUP($D190,Grouped_Sources!$C:$C,1,FALSE)),"", INDIRECT(VLOOKUP($D190,Grouped_Sources!$C:$I,7,FALSE)))</f>
        <v>0</v>
      </c>
    </row>
    <row r="191" spans="1:14" hidden="1" x14ac:dyDescent="0.25">
      <c r="A191" s="5">
        <f t="shared" si="18"/>
        <v>4</v>
      </c>
      <c r="B191" s="5">
        <f t="shared" si="19"/>
        <v>89</v>
      </c>
      <c r="C191" s="5" t="str">
        <f t="shared" ca="1" si="14"/>
        <v>country</v>
      </c>
      <c r="D191" s="5" t="str">
        <f t="shared" ref="D191:D192" ca="1" si="22">F191&amp;"_"&amp;E191</f>
        <v>country_sao_paulo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country</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t="str" cm="1">
        <f t="array" aca="1" ref="H191" ca="1">IF(ISBLANK(INDIRECT(ADDRESS(B191,A191,1,1,"all_city_parameter_inputs"))), "--",INDIRECT(ADDRESS(B191,A191,1,1,"all_city_parameter_inputs")))</f>
        <v>Brazil</v>
      </c>
      <c r="I191" s="17" t="str">
        <f ca="1">IF(OR(G191="alpha",G191="beta",G191="sd",G191="mean"),"--",VLOOKUP(C191,Default!$B$5:$H$114,7,FALSE))</f>
        <v>Colombia</v>
      </c>
      <c r="J191" s="4" t="str">
        <f ca="1">VLOOKUP(F191,Lookup!$C$5:$D$110,2, FALSE)</f>
        <v>Miscellaneous</v>
      </c>
      <c r="K191" s="4" t="str">
        <f ca="1">VLOOKUP(C191,Default!$B$4:$E$114,4, FALSE)</f>
        <v>country where city lies in</v>
      </c>
      <c r="L191" s="21" t="str" cm="1">
        <f t="array" aca="1" ref="L191" ca="1">IF(ISNA(VLOOKUP($D191,Grouped_Sources!$C:$C,1,FALSE)),"", INDIRECT(VLOOKUP($D191,Grouped_Sources!$C:$I,5,FALSE)))</f>
        <v/>
      </c>
      <c r="M191" s="21" t="str" cm="1">
        <f t="array" aca="1" ref="M191" ca="1">IF(ISNA(VLOOKUP($D191,Grouped_Sources!$C:$C,1,FALSE)),"", INDIRECT(VLOOKUP($D191,Grouped_Sources!$C:$I,6,FALSE)))</f>
        <v/>
      </c>
      <c r="N191" s="21" t="str" cm="1">
        <f t="array" aca="1" ref="N191" ca="1">IF(ISNA(VLOOKUP($D191,Grouped_Sources!$C:$C,1,FALSE)),"", INDIRECT(VLOOKUP($D191,Grouped_Sources!$C:$I,7,FALSE)))</f>
        <v/>
      </c>
    </row>
    <row r="192" spans="1:14" hidden="1" x14ac:dyDescent="0.25">
      <c r="A192" s="5">
        <f t="shared" si="18"/>
        <v>4</v>
      </c>
      <c r="B192" s="5">
        <f t="shared" si="19"/>
        <v>90</v>
      </c>
      <c r="C192" s="5" t="str">
        <f t="shared" ca="1" si="14"/>
        <v>continent</v>
      </c>
      <c r="D192" s="5" t="str">
        <f t="shared" ca="1" si="22"/>
        <v>continent_sao_paulo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continent</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t="str" cm="1">
        <f t="array" aca="1" ref="H192" ca="1">IF(ISBLANK(INDIRECT(ADDRESS(B192,A192,1,1,"all_city_parameter_inputs"))), "--",INDIRECT(ADDRESS(B192,A192,1,1,"all_city_parameter_inputs")))</f>
        <v>Latin_America</v>
      </c>
      <c r="I192" s="17" t="str">
        <f ca="1">IF(OR(G192="alpha",G192="beta",G192="sd",G192="mean"),"--",VLOOKUP(C192,Default!$B$5:$H$114,7,FALSE))</f>
        <v>Latin_America</v>
      </c>
      <c r="J192" s="4" t="str">
        <f ca="1">VLOOKUP(F192,Lookup!$C$5:$D$110,2, FALSE)</f>
        <v>Miscellaneous</v>
      </c>
      <c r="K192" s="4" t="str">
        <f ca="1">VLOOKUP(C192,Default!$B$4:$E$114,4, FALSE)</f>
        <v>continent</v>
      </c>
      <c r="L192" s="21" t="str" cm="1">
        <f t="array" aca="1" ref="L192" ca="1">IF(ISNA(VLOOKUP($D192,Grouped_Sources!$C:$C,1,FALSE)),"", INDIRECT(VLOOKUP($D192,Grouped_Sources!$C:$I,5,FALSE)))</f>
        <v/>
      </c>
      <c r="M192" s="21" t="str" cm="1">
        <f t="array" aca="1" ref="M192" ca="1">IF(ISNA(VLOOKUP($D192,Grouped_Sources!$C:$C,1,FALSE)),"", INDIRECT(VLOOKUP($D192,Grouped_Sources!$C:$I,6,FALSE)))</f>
        <v/>
      </c>
      <c r="N192" s="21" t="str" cm="1">
        <f t="array" aca="1" ref="N192" ca="1">IF(ISNA(VLOOKUP($D192,Grouped_Sources!$C:$C,1,FALSE)),"", INDIRECT(VLOOKUP($D192,Grouped_Sources!$C:$I,7,FALSE)))</f>
        <v/>
      </c>
    </row>
    <row r="193" spans="1:14" hidden="1" x14ac:dyDescent="0.25">
      <c r="A193" s="5">
        <v>4</v>
      </c>
      <c r="B193" s="5">
        <v>91</v>
      </c>
      <c r="C193" s="5" t="str">
        <f t="shared" ca="1" si="14"/>
        <v>bus_driver_prop_male</v>
      </c>
      <c r="D193" s="5" t="str">
        <f t="shared" ref="D193" ca="1" si="23">F193&amp;"_"&amp;E193</f>
        <v>bus_driver_prop_male_sao_paulo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bus_driver_prop_male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cm="1">
        <f t="array" aca="1" ref="H193" ca="1">IF(ISBLANK(INDIRECT(ADDRESS(B193,A193,1,1,"all_city_parameter_inputs"))), "--",INDIRECT(ADDRESS(B193,A193,1,1,"all_city_parameter_inputs")))</f>
        <v>0.95</v>
      </c>
      <c r="I193" s="17">
        <f ca="1">IF(OR(G193="alpha",G193="beta",G193="sd",G193="mean"),"--",VLOOKUP(C193,Default!$B$5:$H$114,7,FALSE))</f>
        <v>0.98</v>
      </c>
      <c r="J193" s="4" t="str">
        <f ca="1">VLOOKUP(F193,Lookup!$C$5:$D$110,2, FALSE)</f>
        <v>Travel values</v>
      </c>
      <c r="K193" s="4" t="str">
        <f ca="1">VLOOKUP(C193,Default!$B$4:$E$114,4, FALSE)</f>
        <v>proportion of bus drivers that are male</v>
      </c>
      <c r="L193" s="21" t="str" cm="1">
        <f t="array" aca="1" ref="L193" ca="1">IF(ISNA(VLOOKUP($D193,Grouped_Sources!$C:$C,1,FALSE)),"", INDIRECT(VLOOKUP($D193,Grouped_Sources!$C:$I,5,FALSE)))</f>
        <v>on OneDrive Ali Abbas - ITHIM Global\Methods and Processes\Input Parameters\GhostTrip_demographics</v>
      </c>
      <c r="M193" s="21" cm="1">
        <f t="array" aca="1" ref="M193" ca="1">IF(ISNA(VLOOKUP($D193,Grouped_Sources!$C:$C,1,FALSE)),"", INDIRECT(VLOOKUP($D193,Grouped_Sources!$C:$I,6,FALSE)))</f>
        <v>0</v>
      </c>
      <c r="N193" s="21" cm="1">
        <f t="array" aca="1" ref="N193" ca="1">IF(ISNA(VLOOKUP($D193,Grouped_Sources!$C:$C,1,FALSE)),"", INDIRECT(VLOOKUP($D193,Grouped_Sources!$C:$I,7,FALSE)))</f>
        <v>0</v>
      </c>
    </row>
    <row r="194" spans="1:14" hidden="1" x14ac:dyDescent="0.25">
      <c r="A194" s="5">
        <f>A94+1</f>
        <v>4</v>
      </c>
      <c r="B194" s="5">
        <f>B94</f>
        <v>92</v>
      </c>
      <c r="C194" s="5" t="str">
        <f t="shared" ca="1" si="14"/>
        <v>bus_driver_male_agerange</v>
      </c>
      <c r="D194" s="5" t="str">
        <f t="shared" ref="D194:D197" ca="1" si="24">F194&amp;"_"&amp;E194</f>
        <v>bus_driver_male_agerange_sao_paulo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bus_driver_male_agerange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t="str" cm="1">
        <f t="array" aca="1" ref="H194" ca="1">IF(ISBLANK(INDIRECT(ADDRESS(B194,A194,1,1,"all_city_parameter_inputs"))), "--",INDIRECT(ADDRESS(B194,A194,1,1,"all_city_parameter_inputs")))</f>
        <v>21, 65</v>
      </c>
      <c r="I194" s="17" t="str">
        <f ca="1">IF(OR(G194="alpha",G194="beta",G194="sd",G194="mean"),"--",VLOOKUP(C194,Default!$B$5:$H$114,7,FALSE))</f>
        <v>19, 65</v>
      </c>
      <c r="J194" s="4" t="str">
        <f ca="1">VLOOKUP(F194,Lookup!$C$5:$D$110,2, FALSE)</f>
        <v>Travel values</v>
      </c>
      <c r="K194" s="4" t="str">
        <f ca="1">VLOOKUP(C194,Default!$B$4:$E$114,4, FALSE)</f>
        <v>age range of male bus drivers</v>
      </c>
      <c r="L194" s="21" t="str" cm="1">
        <f t="array" aca="1" ref="L194" ca="1">IF(ISNA(VLOOKUP($D194,Grouped_Sources!$C:$C,1,FALSE)),"", INDIRECT(VLOOKUP($D194,Grouped_Sources!$C:$I,5,FALSE)))</f>
        <v>on OneDrive Ali Abbas - ITHIM Global\Methods and Processes\Input Parameters\GhostTrip_demographics</v>
      </c>
      <c r="M194" s="21" cm="1">
        <f t="array" aca="1" ref="M194" ca="1">IF(ISNA(VLOOKUP($D194,Grouped_Sources!$C:$C,1,FALSE)),"", INDIRECT(VLOOKUP($D194,Grouped_Sources!$C:$I,6,FALSE)))</f>
        <v>0</v>
      </c>
      <c r="N194" s="21" cm="1">
        <f t="array" aca="1" ref="N194" ca="1">IF(ISNA(VLOOKUP($D194,Grouped_Sources!$C:$C,1,FALSE)),"", INDIRECT(VLOOKUP($D194,Grouped_Sources!$C:$I,7,FALSE)))</f>
        <v>0</v>
      </c>
    </row>
    <row r="195" spans="1:14" hidden="1" x14ac:dyDescent="0.25">
      <c r="A195" s="5">
        <f>A95+1</f>
        <v>4</v>
      </c>
      <c r="B195" s="5">
        <f>B95</f>
        <v>93</v>
      </c>
      <c r="C195" s="5" t="str">
        <f t="shared" ca="1" si="14"/>
        <v>bus_driver_female_agerange</v>
      </c>
      <c r="D195" s="5" t="str">
        <f t="shared" ca="1" si="24"/>
        <v>bus_driver_female_agerange_sao_paulo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bus_driver_female_agerange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t="str" cm="1">
        <f t="array" aca="1" ref="H195" ca="1">IF(ISBLANK(INDIRECT(ADDRESS(B195,A195,1,1,"all_city_parameter_inputs"))), "--",INDIRECT(ADDRESS(B195,A195,1,1,"all_city_parameter_inputs")))</f>
        <v>21, 61</v>
      </c>
      <c r="I195" s="17" t="str">
        <f ca="1">IF(OR(G195="alpha",G195="beta",G195="sd",G195="mean"),"--",VLOOKUP(C195,Default!$B$5:$H$114,7,FALSE))</f>
        <v>19, 65</v>
      </c>
      <c r="J195" s="4" t="str">
        <f ca="1">VLOOKUP(F195,Lookup!$C$5:$D$110,2, FALSE)</f>
        <v>Travel values</v>
      </c>
      <c r="K195" s="4" t="str">
        <f ca="1">VLOOKUP(C195,Default!$B$4:$E$114,4, FALSE)</f>
        <v>age range of female bus drivers</v>
      </c>
      <c r="L195" s="21" t="str" cm="1">
        <f t="array" aca="1" ref="L195" ca="1">IF(ISNA(VLOOKUP($D195,Grouped_Sources!$C:$C,1,FALSE)),"", INDIRECT(VLOOKUP($D195,Grouped_Sources!$C:$I,5,FALSE)))</f>
        <v>on OneDrive Ali Abbas - ITHIM Global\Methods and Processes\Input Parameters\GhostTrip_demographics</v>
      </c>
      <c r="M195" s="21" cm="1">
        <f t="array" aca="1" ref="M195" ca="1">IF(ISNA(VLOOKUP($D195,Grouped_Sources!$C:$C,1,FALSE)),"", INDIRECT(VLOOKUP($D195,Grouped_Sources!$C:$I,6,FALSE)))</f>
        <v>0</v>
      </c>
      <c r="N195" s="21" cm="1">
        <f t="array" aca="1" ref="N195" ca="1">IF(ISNA(VLOOKUP($D195,Grouped_Sources!$C:$C,1,FALSE)),"", INDIRECT(VLOOKUP($D195,Grouped_Sources!$C:$I,7,FALSE)))</f>
        <v>0</v>
      </c>
    </row>
    <row r="196" spans="1:14" hidden="1" x14ac:dyDescent="0.25">
      <c r="A196" s="5">
        <f>A96+1</f>
        <v>4</v>
      </c>
      <c r="B196" s="5">
        <f>B96</f>
        <v>94</v>
      </c>
      <c r="C196" s="5" t="str">
        <f t="shared" ca="1" si="14"/>
        <v>truck_driver_prop_male</v>
      </c>
      <c r="D196" s="5" t="str">
        <f t="shared" ca="1" si="24"/>
        <v>truck_driver_prop_male_sao_paulo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truck_driver_prop_male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cm="1">
        <f t="array" aca="1" ref="H196" ca="1">IF(ISBLANK(INDIRECT(ADDRESS(B196,A196,1,1,"all_city_parameter_inputs"))), "--",INDIRECT(ADDRESS(B196,A196,1,1,"all_city_parameter_inputs")))</f>
        <v>0.97</v>
      </c>
      <c r="I196" s="17">
        <f ca="1">IF(OR(G196="alpha",G196="beta",G196="sd",G196="mean"),"--",VLOOKUP(C196,Default!$B$5:$H$114,7,FALSE))</f>
        <v>0.98</v>
      </c>
      <c r="J196" s="4" t="str">
        <f ca="1">VLOOKUP(F196,Lookup!$C$5:$D$110,2, FALSE)</f>
        <v>Travel values</v>
      </c>
      <c r="K196" s="4" t="str">
        <f ca="1">VLOOKUP(C196,Default!$B$4:$E$114,4, FALSE)</f>
        <v>proportion of male truck drivers</v>
      </c>
      <c r="L196" s="21" t="str" cm="1">
        <f t="array" aca="1" ref="L196" ca="1">IF(ISNA(VLOOKUP($D196,Grouped_Sources!$C:$C,1,FALSE)),"", INDIRECT(VLOOKUP($D196,Grouped_Sources!$C:$I,5,FALSE)))</f>
        <v>on OneDrive Ali Abbas - ITHIM Global\Methods and Processes\Input Parameters\GhostTrip_demographics</v>
      </c>
      <c r="M196" s="21" cm="1">
        <f t="array" aca="1" ref="M196" ca="1">IF(ISNA(VLOOKUP($D196,Grouped_Sources!$C:$C,1,FALSE)),"", INDIRECT(VLOOKUP($D196,Grouped_Sources!$C:$I,6,FALSE)))</f>
        <v>0</v>
      </c>
      <c r="N196" s="21" cm="1">
        <f t="array" aca="1" ref="N196" ca="1">IF(ISNA(VLOOKUP($D196,Grouped_Sources!$C:$C,1,FALSE)),"", INDIRECT(VLOOKUP($D196,Grouped_Sources!$C:$I,7,FALSE)))</f>
        <v>0</v>
      </c>
    </row>
    <row r="197" spans="1:14" hidden="1" x14ac:dyDescent="0.25">
      <c r="A197" s="5">
        <f>A97+1</f>
        <v>4</v>
      </c>
      <c r="B197" s="5">
        <f>B97</f>
        <v>95</v>
      </c>
      <c r="C197" s="5" t="str">
        <f t="shared" ca="1" si="14"/>
        <v>truck_driver_male_agerange</v>
      </c>
      <c r="D197" s="5" t="str">
        <f t="shared" ca="1" si="24"/>
        <v>truck_driver_male_agerange_sao_paulo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truck_driver_male_agerange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t="str" cm="1">
        <f t="array" aca="1" ref="H197" ca="1">IF(ISBLANK(INDIRECT(ADDRESS(B197,A197,1,1,"all_city_parameter_inputs"))), "--",INDIRECT(ADDRESS(B197,A197,1,1,"all_city_parameter_inputs")))</f>
        <v>21, 65</v>
      </c>
      <c r="I197" s="17" t="str">
        <f ca="1">IF(OR(G197="alpha",G197="beta",G197="sd",G197="mean"),"--",VLOOKUP(C197,Default!$B$5:$H$114,7,FALSE))</f>
        <v>18, 65</v>
      </c>
      <c r="J197" s="4" t="str">
        <f ca="1">VLOOKUP(F197,Lookup!$C$5:$D$110,2, FALSE)</f>
        <v>Travel values</v>
      </c>
      <c r="K197" s="4" t="str">
        <f ca="1">VLOOKUP(C197,Default!$B$4:$E$114,4, FALSE)</f>
        <v>age range of male truck drivers</v>
      </c>
      <c r="L197" s="21" t="str" cm="1">
        <f t="array" aca="1" ref="L197" ca="1">IF(ISNA(VLOOKUP($D197,Grouped_Sources!$C:$C,1,FALSE)),"", INDIRECT(VLOOKUP($D197,Grouped_Sources!$C:$I,5,FALSE)))</f>
        <v>on OneDrive Ali Abbas - ITHIM Global\Methods and Processes\Input Parameters\GhostTrip_demographics</v>
      </c>
      <c r="M197" s="21" cm="1">
        <f t="array" aca="1" ref="M197" ca="1">IF(ISNA(VLOOKUP($D197,Grouped_Sources!$C:$C,1,FALSE)),"", INDIRECT(VLOOKUP($D197,Grouped_Sources!$C:$I,6,FALSE)))</f>
        <v>0</v>
      </c>
      <c r="N197" s="21" cm="1">
        <f t="array" aca="1" ref="N197" ca="1">IF(ISNA(VLOOKUP($D197,Grouped_Sources!$C:$C,1,FALSE)),"", INDIRECT(VLOOKUP($D197,Grouped_Sources!$C:$I,7,FALSE)))</f>
        <v>0</v>
      </c>
    </row>
    <row r="198" spans="1:14" hidden="1" x14ac:dyDescent="0.25">
      <c r="A198" s="5">
        <v>4</v>
      </c>
      <c r="B198" s="5">
        <v>96</v>
      </c>
      <c r="C198" s="5" t="str">
        <f t="shared" ca="1" si="14"/>
        <v>truck_driver_female_agerange</v>
      </c>
      <c r="D198" s="5" t="str">
        <f t="shared" ref="D198" ca="1" si="25">F198&amp;"_"&amp;E198</f>
        <v>truck_driver_female_agerange_sao_paulo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truck_driver_female_agerange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t="str" cm="1">
        <f t="array" aca="1" ref="H198" ca="1">IF(ISBLANK(INDIRECT(ADDRESS(B198,A198,1,1,"all_city_parameter_inputs"))), "--",INDIRECT(ADDRESS(B198,A198,1,1,"all_city_parameter_inputs")))</f>
        <v>21, 61</v>
      </c>
      <c r="I198" s="17" t="str">
        <f ca="1">IF(OR(G198="alpha",G198="beta",G198="sd",G198="mean"),"--",VLOOKUP(C198,Default!$B$5:$H$114,7,FALSE))</f>
        <v>18, 65</v>
      </c>
      <c r="J198" s="4" t="str">
        <f ca="1">VLOOKUP(F198,Lookup!$C$5:$D$110,2, FALSE)</f>
        <v>Travel values</v>
      </c>
      <c r="K198" s="4" t="str">
        <f ca="1">VLOOKUP(C198,Default!$B$4:$E$114,4, FALSE)</f>
        <v>age range of female truck drivers</v>
      </c>
      <c r="L198" s="21" t="str" cm="1">
        <f t="array" aca="1" ref="L198" ca="1">IF(ISNA(VLOOKUP($D198,Grouped_Sources!$C:$C,1,FALSE)),"", INDIRECT(VLOOKUP($D198,Grouped_Sources!$C:$I,5,FALSE)))</f>
        <v>on OneDrive Ali Abbas - ITHIM Global\Methods and Processes\Input Parameters\GhostTrip_demographics</v>
      </c>
      <c r="M198" s="21" cm="1">
        <f t="array" aca="1" ref="M198" ca="1">IF(ISNA(VLOOKUP($D198,Grouped_Sources!$C:$C,1,FALSE)),"", INDIRECT(VLOOKUP($D198,Grouped_Sources!$C:$I,6,FALSE)))</f>
        <v>0</v>
      </c>
      <c r="N198" s="21" cm="1">
        <f t="array" aca="1" ref="N198" ca="1">IF(ISNA(VLOOKUP($D198,Grouped_Sources!$C:$C,1,FALSE)),"", INDIRECT(VLOOKUP($D198,Grouped_Sources!$C:$I,7,FALSE)))</f>
        <v>0</v>
      </c>
    </row>
    <row r="199" spans="1:14" hidden="1" x14ac:dyDescent="0.25">
      <c r="A199" s="5">
        <f t="shared" ref="A199:A262" si="26">A99+1</f>
        <v>4</v>
      </c>
      <c r="B199" s="5">
        <f t="shared" ref="B199:B262" si="27">B99</f>
        <v>97</v>
      </c>
      <c r="C199" s="5" t="str">
        <f t="shared" ref="C199:C264" ca="1" si="28">IF(G199 = "",F199,IF(OR(G199="alpha",G199="beta",G199="constant",G199="sd",G199="mean",G199="sample"),F199,F199&amp;" "&amp;G199))</f>
        <v>commerical_mbike_prop_male</v>
      </c>
      <c r="D199" s="5" t="str">
        <f t="shared" ref="D199:D201" ca="1" si="29">F199&amp;"_"&amp;E199</f>
        <v>commerical_mbike_prop_male_sao_paulo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commerical_mbike_prop_male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cm="1">
        <f t="array" aca="1" ref="H199" ca="1">IF(ISBLANK(INDIRECT(ADDRESS(B199,A199,1,1,"all_city_parameter_inputs"))), "--",INDIRECT(ADDRESS(B199,A199,1,1,"all_city_parameter_inputs")))</f>
        <v>0.94</v>
      </c>
      <c r="I199" s="17">
        <f ca="1">IF(OR(G199="alpha",G199="beta",G199="sd",G199="mean"),"--",VLOOKUP(C199,Default!$B$5:$H$114,7,FALSE))</f>
        <v>0.99</v>
      </c>
      <c r="J199" s="4" t="str">
        <f ca="1">VLOOKUP(F199,Lookup!$C$5:$D$110,2, FALSE)</f>
        <v>Travel values</v>
      </c>
      <c r="K199" s="4" t="str">
        <f ca="1">VLOOKUP(C199,Default!$B$4:$E$114,4, FALSE)</f>
        <v>proportion of male commercial motorcycle drivers</v>
      </c>
      <c r="L199" s="21" t="str" cm="1">
        <f t="array" aca="1" ref="L199" ca="1">IF(ISNA(VLOOKUP($D199,Grouped_Sources!$C:$C,1,FALSE)),"", INDIRECT(VLOOKUP($D199,Grouped_Sources!$C:$I,5,FALSE)))</f>
        <v>on OneDrive Ali Abbas - ITHIM Global\Methods and Processes\Input Parameters\GhostTrip_demographics</v>
      </c>
      <c r="M199" s="21" cm="1">
        <f t="array" aca="1" ref="M199" ca="1">IF(ISNA(VLOOKUP($D199,Grouped_Sources!$C:$C,1,FALSE)),"", INDIRECT(VLOOKUP($D199,Grouped_Sources!$C:$I,6,FALSE)))</f>
        <v>0</v>
      </c>
      <c r="N199" s="21" cm="1">
        <f t="array" aca="1" ref="N199" ca="1">IF(ISNA(VLOOKUP($D199,Grouped_Sources!$C:$C,1,FALSE)),"", INDIRECT(VLOOKUP($D199,Grouped_Sources!$C:$I,7,FALSE)))</f>
        <v>0</v>
      </c>
    </row>
    <row r="200" spans="1:14" hidden="1" x14ac:dyDescent="0.25">
      <c r="A200" s="5">
        <f t="shared" si="26"/>
        <v>4</v>
      </c>
      <c r="B200" s="5">
        <f t="shared" si="27"/>
        <v>98</v>
      </c>
      <c r="C200" s="5" t="str">
        <f t="shared" ca="1" si="28"/>
        <v>commerical_mbike_male_agerange</v>
      </c>
      <c r="D200" s="5" t="str">
        <f t="shared" ca="1" si="29"/>
        <v>commerical_mbike_male_agerange_sao_paulo</v>
      </c>
      <c r="E200" s="4" t="str" cm="1">
        <f t="array" aca="1" ref="E200" ca="1">INDIRECT(ADDRESS(1,A200,1,1,"all_city_parameter_inputs"))</f>
        <v>sao_paulo</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commerical_mbike_male_agerange</v>
      </c>
      <c r="G200" s="4" t="str" cm="1">
        <f t="array" aca="1" ref="G200" ca="1">IF(AND(ISBLANK(INDIRECT(ADDRESS(B200,3,1,1,"all_city_parameter_inputs"))),ISBLANK(INDIRECT(ADDRESS(B200,2,1,1,"all_city_parameter_inputs")))),"",IF(ISBLANK(INDIRECT(ADDRESS(B200,2,1,1,"all_city_parameter_inputs"))),"",INDIRECT(ADDRESS(B200,2,1,1,"all_city_parameter_inputs"))))</f>
        <v/>
      </c>
      <c r="H200" s="17" t="str" cm="1">
        <f t="array" aca="1" ref="H200" ca="1">IF(ISBLANK(INDIRECT(ADDRESS(B200,A200,1,1,"all_city_parameter_inputs"))), "--",INDIRECT(ADDRESS(B200,A200,1,1,"all_city_parameter_inputs")))</f>
        <v>18, 65</v>
      </c>
      <c r="I200" s="17" t="str">
        <f ca="1">IF(OR(G200="alpha",G200="beta",G200="sd",G200="mean"),"--",VLOOKUP(C200,Default!$B$5:$H$114,7,FALSE))</f>
        <v>18, 65</v>
      </c>
      <c r="J200" s="4" t="str">
        <f ca="1">VLOOKUP(F200,Lookup!$C$5:$D$110,2, FALSE)</f>
        <v>Travel values</v>
      </c>
      <c r="K200" s="4" t="str">
        <f ca="1">VLOOKUP(C200,Default!$B$4:$E$114,4, FALSE)</f>
        <v>age range of male commercial motorcycle drivers</v>
      </c>
      <c r="L200" s="21" t="str" cm="1">
        <f t="array" aca="1" ref="L200" ca="1">IF(ISNA(VLOOKUP($D200,Grouped_Sources!$C:$C,1,FALSE)),"", INDIRECT(VLOOKUP($D200,Grouped_Sources!$C:$I,5,FALSE)))</f>
        <v>on OneDrive Ali Abbas - ITHIM Global\Methods and Processes\Input Parameters\GhostTrip_demographics</v>
      </c>
      <c r="M200" s="21" cm="1">
        <f t="array" aca="1" ref="M200" ca="1">IF(ISNA(VLOOKUP($D200,Grouped_Sources!$C:$C,1,FALSE)),"", INDIRECT(VLOOKUP($D200,Grouped_Sources!$C:$I,6,FALSE)))</f>
        <v>0</v>
      </c>
      <c r="N200" s="21" cm="1">
        <f t="array" aca="1" ref="N200" ca="1">IF(ISNA(VLOOKUP($D200,Grouped_Sources!$C:$C,1,FALSE)),"", INDIRECT(VLOOKUP($D200,Grouped_Sources!$C:$I,7,FALSE)))</f>
        <v>0</v>
      </c>
    </row>
    <row r="201" spans="1:14" hidden="1" x14ac:dyDescent="0.25">
      <c r="A201" s="5">
        <f t="shared" si="26"/>
        <v>4</v>
      </c>
      <c r="B201" s="5">
        <f t="shared" si="27"/>
        <v>99</v>
      </c>
      <c r="C201" s="5" t="str">
        <f t="shared" ca="1" si="28"/>
        <v>commerical_mbike_female_agerange</v>
      </c>
      <c r="D201" s="5" t="str">
        <f t="shared" ca="1" si="29"/>
        <v>commerical_mbike_female_agerange_sao_paulo</v>
      </c>
      <c r="E201" s="4" t="str" cm="1">
        <f t="array" aca="1" ref="E201" ca="1">INDIRECT(ADDRESS(1,A201,1,1,"all_city_parameter_inputs"))</f>
        <v>sao_paulo</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commerical_mbike_female_agerange</v>
      </c>
      <c r="G201" s="4" t="str" cm="1">
        <f t="array" aca="1" ref="G201" ca="1">IF(AND(ISBLANK(INDIRECT(ADDRESS(B201,3,1,1,"all_city_parameter_inputs"))),ISBLANK(INDIRECT(ADDRESS(B201,2,1,1,"all_city_parameter_inputs")))),"",IF(ISBLANK(INDIRECT(ADDRESS(B201,2,1,1,"all_city_parameter_inputs"))),"",INDIRECT(ADDRESS(B201,2,1,1,"all_city_parameter_inputs"))))</f>
        <v/>
      </c>
      <c r="H201" s="17" t="str" cm="1">
        <f t="array" aca="1" ref="H201" ca="1">IF(ISBLANK(INDIRECT(ADDRESS(B201,A201,1,1,"all_city_parameter_inputs"))), "--",INDIRECT(ADDRESS(B201,A201,1,1,"all_city_parameter_inputs")))</f>
        <v>18, 61</v>
      </c>
      <c r="I201" s="17" t="str">
        <f ca="1">IF(OR(G201="alpha",G201="beta",G201="sd",G201="mean"),"--",VLOOKUP(C201,Default!$B$5:$H$114,7,FALSE))</f>
        <v>18, 65</v>
      </c>
      <c r="J201" s="4" t="str">
        <f ca="1">VLOOKUP(F201,Lookup!$C$5:$D$110,2, FALSE)</f>
        <v>Travel values</v>
      </c>
      <c r="K201" s="4" t="str">
        <f ca="1">VLOOKUP(C201,Default!$B$4:$E$114,4, FALSE)</f>
        <v>age range of female commercial motorcycle drivers</v>
      </c>
      <c r="L201" s="21" t="str" cm="1">
        <f t="array" aca="1" ref="L201" ca="1">IF(ISNA(VLOOKUP($D201,Grouped_Sources!$C:$C,1,FALSE)),"", INDIRECT(VLOOKUP($D201,Grouped_Sources!$C:$I,5,FALSE)))</f>
        <v>on OneDrive Ali Abbas - ITHIM Global\Methods and Processes\Input Parameters\GhostTrip_demographics</v>
      </c>
      <c r="M201" s="21" cm="1">
        <f t="array" aca="1" ref="M201" ca="1">IF(ISNA(VLOOKUP($D201,Grouped_Sources!$C:$C,1,FALSE)),"", INDIRECT(VLOOKUP($D201,Grouped_Sources!$C:$I,6,FALSE)))</f>
        <v>0</v>
      </c>
      <c r="N201" s="21" cm="1">
        <f t="array" aca="1" ref="N201" ca="1">IF(ISNA(VLOOKUP($D201,Grouped_Sources!$C:$C,1,FALSE)),"", INDIRECT(VLOOKUP($D201,Grouped_Sources!$C:$I,7,FALSE)))</f>
        <v>0</v>
      </c>
    </row>
    <row r="202" spans="1:14" hidden="1" x14ac:dyDescent="0.25">
      <c r="A202" s="5">
        <f t="shared" si="26"/>
        <v>4</v>
      </c>
      <c r="B202" s="5">
        <f t="shared" si="27"/>
        <v>100</v>
      </c>
      <c r="C202" s="5" t="str">
        <f t="shared" ref="C202:C203" ca="1" si="30">IF(G202 = "",F202,IF(OR(G202="alpha",G202="beta",G202="constant",G202="sd",G202="mean",G202="sample"),F202,F202&amp;" "&amp;G202))</f>
        <v>day_to_week_scalar</v>
      </c>
      <c r="D202" s="5" t="str">
        <f t="shared" ref="D202:D203" ca="1" si="31">F202&amp;"_"&amp;E202</f>
        <v>day_to_week_scalar_sao_paulo</v>
      </c>
      <c r="E202" s="4" t="str" cm="1">
        <f t="array" aca="1" ref="E202" ca="1">INDIRECT(ADDRESS(1,A202,1,1,"all_city_parameter_inputs"))</f>
        <v>sao_paulo</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day_to_week_scalar</v>
      </c>
      <c r="G202" s="4" t="str" cm="1">
        <f t="array" aca="1" ref="G202" ca="1">IF(AND(ISBLANK(INDIRECT(ADDRESS(B202,3,1,1,"all_city_parameter_inputs"))),ISBLANK(INDIRECT(ADDRESS(B202,2,1,1,"all_city_parameter_inputs")))),"",IF(ISBLANK(INDIRECT(ADDRESS(B202,2,1,1,"all_city_parameter_inputs"))),"",INDIRECT(ADDRESS(B202,2,1,1,"all_city_parameter_inputs"))))</f>
        <v/>
      </c>
      <c r="H202" s="17" cm="1">
        <f t="array" aca="1" ref="H202" ca="1">IF(ISBLANK(INDIRECT(ADDRESS(B202,A202,1,1,"all_city_parameter_inputs"))), "--",INDIRECT(ADDRESS(B202,A202,1,1,"all_city_parameter_inputs")))</f>
        <v>7</v>
      </c>
      <c r="I202" s="17">
        <f ca="1">IF(OR(G202="alpha",G202="beta",G202="sd",G202="mean"),"--",VLOOKUP(C202,Default!$B$5:$H$114,7,FALSE))</f>
        <v>7</v>
      </c>
      <c r="J202" s="4" t="str">
        <f ca="1">VLOOKUP(F202,Lookup!$C$5:$D$110,2, FALSE)</f>
        <v>Travel values</v>
      </c>
      <c r="K202" s="4" t="str">
        <f ca="1">VLOOKUP(C202,Default!$B$4:$E$114,4, FALSE)</f>
        <v>how daily travel scales to a week</v>
      </c>
      <c r="L202" s="37" t="s">
        <v>298</v>
      </c>
      <c r="M202" s="21" t="str" cm="1">
        <f t="array" aca="1" ref="M202" ca="1">IF(ISNA(VLOOKUP($D202,Grouped_Sources!$C:$C,1,FALSE)),"", INDIRECT(VLOOKUP($D202,Grouped_Sources!$C:$I,6,FALSE)))</f>
        <v/>
      </c>
      <c r="N202" s="21" t="str" cm="1">
        <f t="array" aca="1" ref="N202" ca="1">IF(ISNA(VLOOKUP($D202,Grouped_Sources!$C:$C,1,FALSE)),"", INDIRECT(VLOOKUP($D202,Grouped_Sources!$C:$I,7,FALSE)))</f>
        <v/>
      </c>
    </row>
    <row r="203" spans="1:14" hidden="1" x14ac:dyDescent="0.25">
      <c r="A203" s="5">
        <f t="shared" si="26"/>
        <v>4</v>
      </c>
      <c r="B203" s="5">
        <f t="shared" si="27"/>
        <v>101</v>
      </c>
      <c r="C203" s="5" t="str">
        <f t="shared" ca="1" si="30"/>
        <v>treat_taxi_as_car</v>
      </c>
      <c r="D203" s="5" t="str">
        <f t="shared" ca="1" si="31"/>
        <v>treat_taxi_as_car_sao_paulo</v>
      </c>
      <c r="E203" s="4" t="str" cm="1">
        <f t="array" aca="1" ref="E203" ca="1">INDIRECT(ADDRESS(1,A203,1,1,"all_city_parameter_inputs"))</f>
        <v>sao_paulo</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treat_taxi_as_car</v>
      </c>
      <c r="G203" s="4" t="str" cm="1">
        <f t="array" aca="1" ref="G203" ca="1">IF(AND(ISBLANK(INDIRECT(ADDRESS(B203,3,1,1,"all_city_parameter_inputs"))),ISBLANK(INDIRECT(ADDRESS(B203,2,1,1,"all_city_parameter_inputs")))),"",IF(ISBLANK(INDIRECT(ADDRESS(B203,2,1,1,"all_city_parameter_inputs"))),"",INDIRECT(ADDRESS(B203,2,1,1,"all_city_parameter_inputs"))))</f>
        <v/>
      </c>
      <c r="H203" s="17" t="str" cm="1">
        <f t="array" aca="1" ref="H203" ca="1">IF(ISBLANK(INDIRECT(ADDRESS(B203,A203,1,1,"all_city_parameter_inputs"))), "--",INDIRECT(ADDRESS(B203,A203,1,1,"all_city_parameter_inputs")))</f>
        <v>F</v>
      </c>
      <c r="I203" s="17" t="str">
        <f ca="1">IF(OR(G203="alpha",G203="beta",G203="sd",G203="mean"),"--",VLOOKUP(C203,Default!$B$5:$H$114,7,FALSE))</f>
        <v>F</v>
      </c>
      <c r="J203" s="4" t="str">
        <f ca="1">VLOOKUP(F203,Lookup!$C$5:$D$110,2, FALSE)</f>
        <v>Pollution values</v>
      </c>
      <c r="K203" s="4" t="str">
        <f ca="1">VLOOKUP(C203,Default!$B$4:$E$114,4, FALSE)</f>
        <v>If set to false do not add taxi km when calculating car emission factors</v>
      </c>
      <c r="L203" s="37"/>
      <c r="M203" s="21"/>
      <c r="N203" s="21"/>
    </row>
    <row r="204" spans="1:14" hidden="1" x14ac:dyDescent="0.25">
      <c r="A204" s="5">
        <f t="shared" si="26"/>
        <v>5</v>
      </c>
      <c r="B204" s="5">
        <f t="shared" si="27"/>
        <v>2</v>
      </c>
      <c r="C204" s="5" t="str">
        <f t="shared" ca="1" si="28"/>
        <v>speeds auto_rickshaw</v>
      </c>
      <c r="D204" s="5" t="str">
        <f t="shared" ca="1" si="20"/>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All_city_list!F187,INDIRECT(ADDRESS(B204,1,1,1,"all_city_parameter_inputs"))))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auto_rickshaw</v>
      </c>
      <c r="H204" s="17" cm="1">
        <f t="array" aca="1" ref="H204" ca="1">IF(ISBLANK(INDIRECT(ADDRESS(B204,A204,1,1,"all_city_parameter_inputs"))), "--",INDIRECT(ADDRESS(B204,A204,1,1,"all_city_parameter_inputs")))</f>
        <v>4</v>
      </c>
      <c r="I204" s="17">
        <f ca="1">IF(OR(G204="alpha",G204="beta",G204="sd",G204="mean"),"--",VLOOKUP(C204,Default!$B$5:$H$114,7,FALSE))</f>
        <v>4</v>
      </c>
      <c r="J204" s="4" t="str">
        <f ca="1">VLOOKUP(F204,Lookup!$C$5:$D$110,2, FALSE)</f>
        <v>Travel values</v>
      </c>
      <c r="K204" s="4">
        <f ca="1">VLOOKUP(C204,Default!$B$4:$E$114,4, FALSE)</f>
        <v>0</v>
      </c>
      <c r="L204" s="21" t="str" cm="1">
        <f t="array" aca="1" ref="L204" ca="1">IF(ISNA(VLOOKUP($D204,Grouped_Sources!$C:$C,1,FALSE)),"", INDIRECT(VLOOKUP($D204,Grouped_Sources!$C:$I,5,FALSE)))</f>
        <v>VehicleSpeeds_Summary_vxxx.docx on OneDrive Ali Abbas - ITHIM Global\Methods and Processes\Input Parameters\VehicleSpeeds</v>
      </c>
      <c r="M204" s="21" cm="1">
        <f t="array" aca="1" ref="M204" ca="1">IF(ISNA(VLOOKUP($D204,Grouped_Sources!$C:$C,1,FALSE)),"", INDIRECT(VLOOKUP($D204,Grouped_Sources!$C:$I,6,FALSE)))</f>
        <v>0</v>
      </c>
      <c r="N204" s="21" cm="1">
        <f t="array" aca="1" ref="N204" ca="1">IF(ISNA(VLOOKUP($D204,Grouped_Sources!$C:$C,1,FALSE)),"", INDIRECT(VLOOKUP($D204,Grouped_Sources!$C:$I,7,FALSE)))</f>
        <v>0</v>
      </c>
    </row>
    <row r="205" spans="1:14" hidden="1" x14ac:dyDescent="0.25">
      <c r="A205" s="5">
        <f t="shared" si="26"/>
        <v>5</v>
      </c>
      <c r="B205" s="5">
        <f t="shared" si="27"/>
        <v>3</v>
      </c>
      <c r="C205" s="5" t="str">
        <f t="shared" ca="1" si="28"/>
        <v>speeds bus</v>
      </c>
      <c r="D205" s="5" t="str">
        <f t="shared" ca="1" si="20"/>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bus</v>
      </c>
      <c r="H205" s="17" cm="1">
        <f t="array" aca="1" ref="H205" ca="1">IF(ISBLANK(INDIRECT(ADDRESS(B205,A205,1,1,"all_city_parameter_inputs"))), "--",INDIRECT(ADDRESS(B205,A205,1,1,"all_city_parameter_inputs")))</f>
        <v>12</v>
      </c>
      <c r="I205" s="17">
        <f ca="1">IF(OR(G205="alpha",G205="beta",G205="sd",G205="mean"),"--",VLOOKUP(C205,Default!$B$5:$H$114,7,FALSE))</f>
        <v>8.1</v>
      </c>
      <c r="J205" s="4" t="str">
        <f ca="1">VLOOKUP(F205,Lookup!$C$5:$D$110,2, FALSE)</f>
        <v>Travel values</v>
      </c>
      <c r="K205" s="4" t="str">
        <f ca="1">VLOOKUP(C205,Default!$B$4:$E$114,4,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5" s="21" t="str" cm="1">
        <f t="array" aca="1" ref="L205" ca="1">IF(ISNA(VLOOKUP($D205,Grouped_Sources!$C:$C,1,FALSE)),"", INDIRECT(VLOOKUP($D205,Grouped_Sources!$C:$I,5,FALSE)))</f>
        <v>VehicleSpeeds_Summary_vxxx.docx on OneDrive Ali Abbas - ITHIM Global\Methods and Processes\Input Parameters\VehicleSpeeds</v>
      </c>
      <c r="M205" s="21" cm="1">
        <f t="array" aca="1" ref="M205" ca="1">IF(ISNA(VLOOKUP($D205,Grouped_Sources!$C:$C,1,FALSE)),"", INDIRECT(VLOOKUP($D205,Grouped_Sources!$C:$I,6,FALSE)))</f>
        <v>0</v>
      </c>
      <c r="N205" s="21" cm="1">
        <f t="array" aca="1" ref="N205" ca="1">IF(ISNA(VLOOKUP($D205,Grouped_Sources!$C:$C,1,FALSE)),"", INDIRECT(VLOOKUP($D205,Grouped_Sources!$C:$I,7,FALSE)))</f>
        <v>0</v>
      </c>
    </row>
    <row r="206" spans="1:14" hidden="1" x14ac:dyDescent="0.25">
      <c r="A206" s="5">
        <f t="shared" si="26"/>
        <v>5</v>
      </c>
      <c r="B206" s="5">
        <f t="shared" si="27"/>
        <v>4</v>
      </c>
      <c r="C206" s="5" t="str">
        <f t="shared" ca="1" si="28"/>
        <v>speeds car</v>
      </c>
      <c r="D206" s="5" t="str">
        <f t="shared" ref="D206:D215" ca="1" si="32">F206&amp;"_"&amp;E206</f>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car</v>
      </c>
      <c r="H206" s="17" cm="1">
        <f t="array" aca="1" ref="H206" ca="1">IF(ISBLANK(INDIRECT(ADDRESS(B206,A206,1,1,"all_city_parameter_inputs"))), "--",INDIRECT(ADDRESS(B206,A206,1,1,"all_city_parameter_inputs")))</f>
        <v>15</v>
      </c>
      <c r="I206" s="17">
        <f ca="1">IF(OR(G206="alpha",G206="beta",G206="sd",G206="mean"),"--",VLOOKUP(C206,Default!$B$5:$H$114,7,FALSE))</f>
        <v>13.8</v>
      </c>
      <c r="J206" s="4" t="str">
        <f ca="1">VLOOKUP(F206,Lookup!$C$5:$D$110,2, FALSE)</f>
        <v>Travel values</v>
      </c>
      <c r="K206" s="4">
        <f ca="1">VLOOKUP(C206,Default!$B$4:$E$114,4, FALSE)</f>
        <v>0</v>
      </c>
      <c r="L206" s="21" t="str" cm="1">
        <f t="array" aca="1" ref="L206" ca="1">IF(ISNA(VLOOKUP($D206,Grouped_Sources!$C:$C,1,FALSE)),"", INDIRECT(VLOOKUP($D206,Grouped_Sources!$C:$I,5,FALSE)))</f>
        <v>VehicleSpeeds_Summary_vxxx.docx on OneDrive Ali Abbas - ITHIM Global\Methods and Processes\Input Parameters\VehicleSpeeds</v>
      </c>
      <c r="M206" s="21" cm="1">
        <f t="array" aca="1" ref="M206" ca="1">IF(ISNA(VLOOKUP($D206,Grouped_Sources!$C:$C,1,FALSE)),"", INDIRECT(VLOOKUP($D206,Grouped_Sources!$C:$I,6,FALSE)))</f>
        <v>0</v>
      </c>
      <c r="N206" s="21" cm="1">
        <f t="array" aca="1" ref="N206" ca="1">IF(ISNA(VLOOKUP($D206,Grouped_Sources!$C:$C,1,FALSE)),"", INDIRECT(VLOOKUP($D206,Grouped_Sources!$C:$I,7,FALSE)))</f>
        <v>0</v>
      </c>
    </row>
    <row r="207" spans="1:14" hidden="1" x14ac:dyDescent="0.25">
      <c r="A207" s="5">
        <f t="shared" si="26"/>
        <v>5</v>
      </c>
      <c r="B207" s="5">
        <f t="shared" si="27"/>
        <v>5</v>
      </c>
      <c r="C207" s="5" t="str">
        <f t="shared" ca="1" si="28"/>
        <v>speeds cycle</v>
      </c>
      <c r="D207" s="5" t="str">
        <f t="shared" ca="1" si="32"/>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cycle</v>
      </c>
      <c r="H207" s="17" cm="1">
        <f t="array" aca="1" ref="H207" ca="1">IF(ISBLANK(INDIRECT(ADDRESS(B207,A207,1,1,"all_city_parameter_inputs"))), "--",INDIRECT(ADDRESS(B207,A207,1,1,"all_city_parameter_inputs")))</f>
        <v>6</v>
      </c>
      <c r="I207" s="17">
        <f ca="1">IF(OR(G207="alpha",G207="beta",G207="sd",G207="mean"),"--",VLOOKUP(C207,Default!$B$5:$H$114,7,FALSE))</f>
        <v>7.2</v>
      </c>
      <c r="J207" s="4" t="str">
        <f ca="1">VLOOKUP(F207,Lookup!$C$5:$D$110,2, FALSE)</f>
        <v>Travel values</v>
      </c>
      <c r="K207" s="4">
        <f ca="1">VLOOKUP(C207,Default!$B$4:$E$114,4, FALSE)</f>
        <v>0</v>
      </c>
      <c r="L207" s="21" t="str" cm="1">
        <f t="array" aca="1" ref="L207" ca="1">IF(ISNA(VLOOKUP($D207,Grouped_Sources!$C:$C,1,FALSE)),"", INDIRECT(VLOOKUP($D207,Grouped_Sources!$C:$I,5,FALSE)))</f>
        <v>VehicleSpeeds_Summary_vxxx.docx on OneDrive Ali Abbas - ITHIM Global\Methods and Processes\Input Parameters\VehicleSpeeds</v>
      </c>
      <c r="M207" s="21" cm="1">
        <f t="array" aca="1" ref="M207" ca="1">IF(ISNA(VLOOKUP($D207,Grouped_Sources!$C:$C,1,FALSE)),"", INDIRECT(VLOOKUP($D207,Grouped_Sources!$C:$I,6,FALSE)))</f>
        <v>0</v>
      </c>
      <c r="N207" s="21" cm="1">
        <f t="array" aca="1" ref="N207" ca="1">IF(ISNA(VLOOKUP($D207,Grouped_Sources!$C:$C,1,FALSE)),"", INDIRECT(VLOOKUP($D207,Grouped_Sources!$C:$I,7,FALSE)))</f>
        <v>0</v>
      </c>
    </row>
    <row r="208" spans="1:14" hidden="1" x14ac:dyDescent="0.25">
      <c r="A208" s="5">
        <f t="shared" si="26"/>
        <v>5</v>
      </c>
      <c r="B208" s="5">
        <f t="shared" si="27"/>
        <v>6</v>
      </c>
      <c r="C208" s="5" t="str">
        <f t="shared" ca="1" si="28"/>
        <v>speeds subway</v>
      </c>
      <c r="D208" s="5" t="str">
        <f t="shared" ca="1" si="32"/>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subway</v>
      </c>
      <c r="H208" s="17" t="str" cm="1">
        <f t="array" aca="1" ref="H208" ca="1">IF(ISBLANK(INDIRECT(ADDRESS(B208,A208,1,1,"all_city_parameter_inputs"))), "--",INDIRECT(ADDRESS(B208,A208,1,1,"all_city_parameter_inputs")))</f>
        <v>--</v>
      </c>
      <c r="I208" s="17">
        <f ca="1">IF(OR(G208="alpha",G208="beta",G208="sd",G208="mean"),"--",VLOOKUP(C208,Default!$B$5:$H$114,7,FALSE))</f>
        <v>18.100000000000001</v>
      </c>
      <c r="J208" s="4" t="str">
        <f ca="1">VLOOKUP(F208,Lookup!$C$5:$D$110,2, FALSE)</f>
        <v>Travel values</v>
      </c>
      <c r="K208" s="4">
        <f ca="1">VLOOKUP(C208,Default!$B$4:$E$114,4, FALSE)</f>
        <v>0</v>
      </c>
      <c r="L208" s="21" t="str" cm="1">
        <f t="array" aca="1" ref="L208" ca="1">IF(ISNA(VLOOKUP($D208,Grouped_Sources!$C:$C,1,FALSE)),"", INDIRECT(VLOOKUP($D208,Grouped_Sources!$C:$I,5,FALSE)))</f>
        <v>VehicleSpeeds_Summary_vxxx.docx on OneDrive Ali Abbas - ITHIM Global\Methods and Processes\Input Parameters\VehicleSpeeds</v>
      </c>
      <c r="M208" s="21" cm="1">
        <f t="array" aca="1" ref="M208" ca="1">IF(ISNA(VLOOKUP($D208,Grouped_Sources!$C:$C,1,FALSE)),"", INDIRECT(VLOOKUP($D208,Grouped_Sources!$C:$I,6,FALSE)))</f>
        <v>0</v>
      </c>
      <c r="N208" s="21" cm="1">
        <f t="array" aca="1" ref="N208" ca="1">IF(ISNA(VLOOKUP($D208,Grouped_Sources!$C:$C,1,FALSE)),"", INDIRECT(VLOOKUP($D208,Grouped_Sources!$C:$I,7,FALSE)))</f>
        <v>0</v>
      </c>
    </row>
    <row r="209" spans="1:14" hidden="1" x14ac:dyDescent="0.25">
      <c r="A209" s="5">
        <f t="shared" si="26"/>
        <v>5</v>
      </c>
      <c r="B209" s="5">
        <f t="shared" si="27"/>
        <v>7</v>
      </c>
      <c r="C209" s="5" t="str">
        <f t="shared" ca="1" si="28"/>
        <v>speeds motorcycle</v>
      </c>
      <c r="D209" s="5" t="str">
        <f t="shared" ca="1" si="32"/>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motorcycle</v>
      </c>
      <c r="H209" s="17" cm="1">
        <f t="array" aca="1" ref="H209" ca="1">IF(ISBLANK(INDIRECT(ADDRESS(B209,A209,1,1,"all_city_parameter_inputs"))), "--",INDIRECT(ADDRESS(B209,A209,1,1,"all_city_parameter_inputs")))</f>
        <v>15</v>
      </c>
      <c r="I209" s="17">
        <f ca="1">IF(OR(G209="alpha",G209="beta",G209="sd",G209="mean"),"--",VLOOKUP(C209,Default!$B$5:$H$114,7,FALSE))</f>
        <v>15.2</v>
      </c>
      <c r="J209" s="4" t="str">
        <f ca="1">VLOOKUP(F209,Lookup!$C$5:$D$110,2, FALSE)</f>
        <v>Travel values</v>
      </c>
      <c r="K209" s="4">
        <f ca="1">VLOOKUP(C209,Default!$B$4:$E$114,4, FALSE)</f>
        <v>0</v>
      </c>
      <c r="L209" s="21" t="str" cm="1">
        <f t="array" aca="1" ref="L209" ca="1">IF(ISNA(VLOOKUP($D209,Grouped_Sources!$C:$C,1,FALSE)),"", INDIRECT(VLOOKUP($D209,Grouped_Sources!$C:$I,5,FALSE)))</f>
        <v>VehicleSpeeds_Summary_vxxx.docx on OneDrive Ali Abbas - ITHIM Global\Methods and Processes\Input Parameters\VehicleSpeeds</v>
      </c>
      <c r="M209" s="21" cm="1">
        <f t="array" aca="1" ref="M209" ca="1">IF(ISNA(VLOOKUP($D209,Grouped_Sources!$C:$C,1,FALSE)),"", INDIRECT(VLOOKUP($D209,Grouped_Sources!$C:$I,6,FALSE)))</f>
        <v>0</v>
      </c>
      <c r="N209" s="21" cm="1">
        <f t="array" aca="1" ref="N209" ca="1">IF(ISNA(VLOOKUP($D209,Grouped_Sources!$C:$C,1,FALSE)),"", INDIRECT(VLOOKUP($D209,Grouped_Sources!$C:$I,7,FALSE)))</f>
        <v>0</v>
      </c>
    </row>
    <row r="210" spans="1:14" hidden="1" x14ac:dyDescent="0.25">
      <c r="A210" s="5">
        <f t="shared" si="26"/>
        <v>5</v>
      </c>
      <c r="B210" s="5">
        <f t="shared" si="27"/>
        <v>8</v>
      </c>
      <c r="C210" s="5" t="str">
        <f t="shared" ca="1" si="28"/>
        <v>speeds other</v>
      </c>
      <c r="D210" s="5" t="str">
        <f t="shared" ca="1" si="32"/>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other</v>
      </c>
      <c r="H210" s="17" t="str" cm="1">
        <f t="array" aca="1" ref="H210" ca="1">IF(ISBLANK(INDIRECT(ADDRESS(B210,A210,1,1,"all_city_parameter_inputs"))), "--",INDIRECT(ADDRESS(B210,A210,1,1,"all_city_parameter_inputs")))</f>
        <v>--</v>
      </c>
      <c r="I210" s="17">
        <f ca="1">IF(OR(G210="alpha",G210="beta",G210="sd",G210="mean"),"--",VLOOKUP(C210,Default!$B$5:$H$114,7,FALSE))</f>
        <v>9.1</v>
      </c>
      <c r="J210" s="4" t="str">
        <f ca="1">VLOOKUP(F210,Lookup!$C$5:$D$110,2, FALSE)</f>
        <v>Travel values</v>
      </c>
      <c r="K210" s="4">
        <f ca="1">VLOOKUP(C210,Default!$B$4:$E$114,4, FALSE)</f>
        <v>0</v>
      </c>
      <c r="L210" s="21" t="str" cm="1">
        <f t="array" aca="1" ref="L210" ca="1">IF(ISNA(VLOOKUP($D210,Grouped_Sources!$C:$C,1,FALSE)),"", INDIRECT(VLOOKUP($D210,Grouped_Sources!$C:$I,5,FALSE)))</f>
        <v>VehicleSpeeds_Summary_vxxx.docx on OneDrive Ali Abbas - ITHIM Global\Methods and Processes\Input Parameters\VehicleSpeeds</v>
      </c>
      <c r="M210" s="21" cm="1">
        <f t="array" aca="1" ref="M210" ca="1">IF(ISNA(VLOOKUP($D210,Grouped_Sources!$C:$C,1,FALSE)),"", INDIRECT(VLOOKUP($D210,Grouped_Sources!$C:$I,6,FALSE)))</f>
        <v>0</v>
      </c>
      <c r="N210" s="21" cm="1">
        <f t="array" aca="1" ref="N210" ca="1">IF(ISNA(VLOOKUP($D210,Grouped_Sources!$C:$C,1,FALSE)),"", INDIRECT(VLOOKUP($D210,Grouped_Sources!$C:$I,7,FALSE)))</f>
        <v>0</v>
      </c>
    </row>
    <row r="211" spans="1:14" hidden="1" x14ac:dyDescent="0.25">
      <c r="A211" s="5">
        <f t="shared" si="26"/>
        <v>5</v>
      </c>
      <c r="B211" s="5">
        <f t="shared" si="27"/>
        <v>9</v>
      </c>
      <c r="C211" s="5" t="str">
        <f t="shared" ca="1" si="28"/>
        <v>speeds pedestrian</v>
      </c>
      <c r="D211" s="5" t="str">
        <f t="shared" ca="1" si="32"/>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pedestrian</v>
      </c>
      <c r="H211" s="17" cm="1">
        <f t="array" aca="1" ref="H211" ca="1">IF(ISBLANK(INDIRECT(ADDRESS(B211,A211,1,1,"all_city_parameter_inputs"))), "--",INDIRECT(ADDRESS(B211,A211,1,1,"all_city_parameter_inputs")))</f>
        <v>2</v>
      </c>
      <c r="I211" s="17">
        <f ca="1">IF(OR(G211="alpha",G211="beta",G211="sd",G211="mean"),"--",VLOOKUP(C211,Default!$B$5:$H$114,7,FALSE))</f>
        <v>2.5</v>
      </c>
      <c r="J211" s="4" t="str">
        <f ca="1">VLOOKUP(F211,Lookup!$C$5:$D$110,2, FALSE)</f>
        <v>Travel values</v>
      </c>
      <c r="K211" s="4">
        <f ca="1">VLOOKUP(C211,Default!$B$4:$E$114,4, FALSE)</f>
        <v>0</v>
      </c>
      <c r="L211" s="21" t="str" cm="1">
        <f t="array" aca="1" ref="L211" ca="1">IF(ISNA(VLOOKUP($D211,Grouped_Sources!$C:$C,1,FALSE)),"", INDIRECT(VLOOKUP($D211,Grouped_Sources!$C:$I,5,FALSE)))</f>
        <v>VehicleSpeeds_Summary_vxxx.docx on OneDrive Ali Abbas - ITHIM Global\Methods and Processes\Input Parameters\VehicleSpeeds</v>
      </c>
      <c r="M211" s="21" cm="1">
        <f t="array" aca="1" ref="M211" ca="1">IF(ISNA(VLOOKUP($D211,Grouped_Sources!$C:$C,1,FALSE)),"", INDIRECT(VLOOKUP($D211,Grouped_Sources!$C:$I,6,FALSE)))</f>
        <v>0</v>
      </c>
      <c r="N211" s="21" cm="1">
        <f t="array" aca="1" ref="N211" ca="1">IF(ISNA(VLOOKUP($D211,Grouped_Sources!$C:$C,1,FALSE)),"", INDIRECT(VLOOKUP($D211,Grouped_Sources!$C:$I,7,FALSE)))</f>
        <v>0</v>
      </c>
    </row>
    <row r="212" spans="1:14" hidden="1" x14ac:dyDescent="0.25">
      <c r="A212" s="5">
        <f t="shared" si="26"/>
        <v>5</v>
      </c>
      <c r="B212" s="5">
        <f t="shared" si="27"/>
        <v>10</v>
      </c>
      <c r="C212" s="5" t="str">
        <f t="shared" ca="1" si="28"/>
        <v>speeds rail</v>
      </c>
      <c r="D212" s="5" t="str">
        <f t="shared" ca="1" si="32"/>
        <v>speeds_delhi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speeds</v>
      </c>
      <c r="G212" s="4" t="str" cm="1">
        <f t="array" aca="1" ref="G212" ca="1">IF(AND(ISBLANK(INDIRECT(ADDRESS(B212,3,1,1,"all_city_parameter_inputs"))),ISBLANK(INDIRECT(ADDRESS(B212,2,1,1,"all_city_parameter_inputs")))),"",IF(ISBLANK(INDIRECT(ADDRESS(B212,2,1,1,"all_city_parameter_inputs"))),"",INDIRECT(ADDRESS(B212,2,1,1,"all_city_parameter_inputs"))))</f>
        <v>rail</v>
      </c>
      <c r="H212" s="17" cm="1">
        <f t="array" aca="1" ref="H212" ca="1">IF(ISBLANK(INDIRECT(ADDRESS(B212,A212,1,1,"all_city_parameter_inputs"))), "--",INDIRECT(ADDRESS(B212,A212,1,1,"all_city_parameter_inputs")))</f>
        <v>20.6</v>
      </c>
      <c r="I212" s="17">
        <f ca="1">IF(OR(G212="alpha",G212="beta",G212="sd",G212="mean"),"--",VLOOKUP(C212,Default!$B$5:$H$114,7,FALSE))</f>
        <v>21.9</v>
      </c>
      <c r="J212" s="4" t="str">
        <f ca="1">VLOOKUP(F212,Lookup!$C$5:$D$110,2, FALSE)</f>
        <v>Travel values</v>
      </c>
      <c r="K212" s="4">
        <f ca="1">VLOOKUP(C212,Default!$B$4:$E$114,4, FALSE)</f>
        <v>0</v>
      </c>
      <c r="L212" s="21" t="str" cm="1">
        <f t="array" aca="1" ref="L212" ca="1">IF(ISNA(VLOOKUP($D212,Grouped_Sources!$C:$C,1,FALSE)),"", INDIRECT(VLOOKUP($D212,Grouped_Sources!$C:$I,5,FALSE)))</f>
        <v>VehicleSpeeds_Summary_vxxx.docx on OneDrive Ali Abbas - ITHIM Global\Methods and Processes\Input Parameters\VehicleSpeeds</v>
      </c>
      <c r="M212" s="21" cm="1">
        <f t="array" aca="1" ref="M212" ca="1">IF(ISNA(VLOOKUP($D212,Grouped_Sources!$C:$C,1,FALSE)),"", INDIRECT(VLOOKUP($D212,Grouped_Sources!$C:$I,6,FALSE)))</f>
        <v>0</v>
      </c>
      <c r="N212" s="21" cm="1">
        <f t="array" aca="1" ref="N212" ca="1">IF(ISNA(VLOOKUP($D212,Grouped_Sources!$C:$C,1,FALSE)),"", INDIRECT(VLOOKUP($D212,Grouped_Sources!$C:$I,7,FALSE)))</f>
        <v>0</v>
      </c>
    </row>
    <row r="213" spans="1:14" hidden="1" x14ac:dyDescent="0.25">
      <c r="A213" s="5">
        <f t="shared" si="26"/>
        <v>5</v>
      </c>
      <c r="B213" s="5">
        <f t="shared" si="27"/>
        <v>11</v>
      </c>
      <c r="C213" s="5" t="str">
        <f t="shared" ca="1" si="28"/>
        <v>speeds taxi</v>
      </c>
      <c r="D213" s="5" t="str">
        <f t="shared" ca="1" si="32"/>
        <v>speeds_delhi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speeds</v>
      </c>
      <c r="G213" s="4" t="str" cm="1">
        <f t="array" aca="1" ref="G213" ca="1">IF(AND(ISBLANK(INDIRECT(ADDRESS(B213,3,1,1,"all_city_parameter_inputs"))),ISBLANK(INDIRECT(ADDRESS(B213,2,1,1,"all_city_parameter_inputs")))),"",IF(ISBLANK(INDIRECT(ADDRESS(B213,2,1,1,"all_city_parameter_inputs"))),"",INDIRECT(ADDRESS(B213,2,1,1,"all_city_parameter_inputs"))))</f>
        <v>taxi</v>
      </c>
      <c r="H213" s="17" cm="1">
        <f t="array" aca="1" ref="H213" ca="1">IF(ISBLANK(INDIRECT(ADDRESS(B213,A213,1,1,"all_city_parameter_inputs"))), "--",INDIRECT(ADDRESS(B213,A213,1,1,"all_city_parameter_inputs")))</f>
        <v>12</v>
      </c>
      <c r="I213" s="17">
        <f ca="1">IF(OR(G213="alpha",G213="beta",G213="sd",G213="mean"),"--",VLOOKUP(C213,Default!$B$5:$H$114,7,FALSE))</f>
        <v>13.8</v>
      </c>
      <c r="J213" s="4" t="str">
        <f ca="1">VLOOKUP(F213,Lookup!$C$5:$D$110,2, FALSE)</f>
        <v>Travel values</v>
      </c>
      <c r="K213" s="4">
        <f ca="1">VLOOKUP(C213,Default!$B$4:$E$114,4, FALSE)</f>
        <v>0</v>
      </c>
      <c r="L213" s="21" t="str" cm="1">
        <f t="array" aca="1" ref="L213" ca="1">IF(ISNA(VLOOKUP($D213,Grouped_Sources!$C:$C,1,FALSE)),"", INDIRECT(VLOOKUP($D213,Grouped_Sources!$C:$I,5,FALSE)))</f>
        <v>VehicleSpeeds_Summary_vxxx.docx on OneDrive Ali Abbas - ITHIM Global\Methods and Processes\Input Parameters\VehicleSpeeds</v>
      </c>
      <c r="M213" s="21" cm="1">
        <f t="array" aca="1" ref="M213" ca="1">IF(ISNA(VLOOKUP($D213,Grouped_Sources!$C:$C,1,FALSE)),"", INDIRECT(VLOOKUP($D213,Grouped_Sources!$C:$I,6,FALSE)))</f>
        <v>0</v>
      </c>
      <c r="N213" s="21" cm="1">
        <f t="array" aca="1" ref="N213" ca="1">IF(ISNA(VLOOKUP($D213,Grouped_Sources!$C:$C,1,FALSE)),"", INDIRECT(VLOOKUP($D213,Grouped_Sources!$C:$I,7,FALSE)))</f>
        <v>0</v>
      </c>
    </row>
    <row r="214" spans="1:14" hidden="1" x14ac:dyDescent="0.25">
      <c r="A214" s="5">
        <f t="shared" si="26"/>
        <v>5</v>
      </c>
      <c r="B214" s="5">
        <f t="shared" si="27"/>
        <v>12</v>
      </c>
      <c r="C214" s="5" t="str">
        <f t="shared" ca="1" si="28"/>
        <v>speeds truck</v>
      </c>
      <c r="D214" s="5" t="str">
        <f t="shared" ca="1" si="32"/>
        <v>speeds_delhi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speeds</v>
      </c>
      <c r="G214" s="4" t="str" cm="1">
        <f t="array" aca="1" ref="G214" ca="1">IF(AND(ISBLANK(INDIRECT(ADDRESS(B214,3,1,1,"all_city_parameter_inputs"))),ISBLANK(INDIRECT(ADDRESS(B214,2,1,1,"all_city_parameter_inputs")))),"",IF(ISBLANK(INDIRECT(ADDRESS(B214,2,1,1,"all_city_parameter_inputs"))),"",INDIRECT(ADDRESS(B214,2,1,1,"all_city_parameter_inputs"))))</f>
        <v>truck</v>
      </c>
      <c r="H214" s="17" cm="1">
        <f t="array" aca="1" ref="H214" ca="1">IF(ISBLANK(INDIRECT(ADDRESS(B214,A214,1,1,"all_city_parameter_inputs"))), "--",INDIRECT(ADDRESS(B214,A214,1,1,"all_city_parameter_inputs")))</f>
        <v>12</v>
      </c>
      <c r="I214" s="17">
        <f ca="1">IF(OR(G214="alpha",G214="beta",G214="sd",G214="mean"),"--",VLOOKUP(C214,Default!$B$5:$H$114,7,FALSE))</f>
        <v>8.1</v>
      </c>
      <c r="J214" s="4" t="str">
        <f ca="1">VLOOKUP(F214,Lookup!$C$5:$D$110,2, FALSE)</f>
        <v>Travel values</v>
      </c>
      <c r="K214" s="4">
        <f ca="1">VLOOKUP(C214,Default!$B$4:$E$114,4, FALSE)</f>
        <v>0</v>
      </c>
      <c r="L214" s="21" t="str" cm="1">
        <f t="array" aca="1" ref="L214" ca="1">IF(ISNA(VLOOKUP($D214,Grouped_Sources!$C:$C,1,FALSE)),"", INDIRECT(VLOOKUP($D214,Grouped_Sources!$C:$I,5,FALSE)))</f>
        <v>VehicleSpeeds_Summary_vxxx.docx on OneDrive Ali Abbas - ITHIM Global\Methods and Processes\Input Parameters\VehicleSpeeds</v>
      </c>
      <c r="M214" s="21" cm="1">
        <f t="array" aca="1" ref="M214" ca="1">IF(ISNA(VLOOKUP($D214,Grouped_Sources!$C:$C,1,FALSE)),"", INDIRECT(VLOOKUP($D214,Grouped_Sources!$C:$I,6,FALSE)))</f>
        <v>0</v>
      </c>
      <c r="N214" s="21" cm="1">
        <f t="array" aca="1" ref="N214" ca="1">IF(ISNA(VLOOKUP($D214,Grouped_Sources!$C:$C,1,FALSE)),"", INDIRECT(VLOOKUP($D214,Grouped_Sources!$C:$I,7,FALSE)))</f>
        <v>0</v>
      </c>
    </row>
    <row r="215" spans="1:14" hidden="1" x14ac:dyDescent="0.25">
      <c r="A215" s="5">
        <f t="shared" si="26"/>
        <v>5</v>
      </c>
      <c r="B215" s="5">
        <f t="shared" si="27"/>
        <v>13</v>
      </c>
      <c r="C215" s="5" t="str">
        <f t="shared" ca="1" si="28"/>
        <v>speeds van</v>
      </c>
      <c r="D215" s="5" t="str">
        <f t="shared" ca="1" si="32"/>
        <v>speeds_delhi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speeds</v>
      </c>
      <c r="G215" s="4" t="str" cm="1">
        <f t="array" aca="1" ref="G215" ca="1">IF(AND(ISBLANK(INDIRECT(ADDRESS(B215,3,1,1,"all_city_parameter_inputs"))),ISBLANK(INDIRECT(ADDRESS(B215,2,1,1,"all_city_parameter_inputs")))),"",IF(ISBLANK(INDIRECT(ADDRESS(B215,2,1,1,"all_city_parameter_inputs"))),"",INDIRECT(ADDRESS(B215,2,1,1,"all_city_parameter_inputs"))))</f>
        <v>van</v>
      </c>
      <c r="H215" s="17" cm="1">
        <f t="array" aca="1" ref="H215" ca="1">IF(ISBLANK(INDIRECT(ADDRESS(B215,A215,1,1,"all_city_parameter_inputs"))), "--",INDIRECT(ADDRESS(B215,A215,1,1,"all_city_parameter_inputs")))</f>
        <v>15</v>
      </c>
      <c r="I215" s="17">
        <f ca="1">IF(OR(G215="alpha",G215="beta",G215="sd",G215="mean"),"--",VLOOKUP(C215,Default!$B$5:$H$114,7,FALSE))</f>
        <v>13.8</v>
      </c>
      <c r="J215" s="4" t="str">
        <f ca="1">VLOOKUP(F215,Lookup!$C$5:$D$110,2, FALSE)</f>
        <v>Travel values</v>
      </c>
      <c r="K215" s="4">
        <f ca="1">VLOOKUP(C215,Default!$B$4:$E$114,4, FALSE)</f>
        <v>0</v>
      </c>
      <c r="L215" s="21" t="str" cm="1">
        <f t="array" aca="1" ref="L215" ca="1">IF(ISNA(VLOOKUP($D215,Grouped_Sources!$C:$C,1,FALSE)),"", INDIRECT(VLOOKUP($D215,Grouped_Sources!$C:$I,5,FALSE)))</f>
        <v>VehicleSpeeds_Summary_vxxx.docx on OneDrive Ali Abbas - ITHIM Global\Methods and Processes\Input Parameters\VehicleSpeeds</v>
      </c>
      <c r="M215" s="21" cm="1">
        <f t="array" aca="1" ref="M215" ca="1">IF(ISNA(VLOOKUP($D215,Grouped_Sources!$C:$C,1,FALSE)),"", INDIRECT(VLOOKUP($D215,Grouped_Sources!$C:$I,6,FALSE)))</f>
        <v>0</v>
      </c>
      <c r="N215" s="21" cm="1">
        <f t="array" aca="1" ref="N215" ca="1">IF(ISNA(VLOOKUP($D215,Grouped_Sources!$C:$C,1,FALSE)),"", INDIRECT(VLOOKUP($D215,Grouped_Sources!$C:$I,7,FALSE)))</f>
        <v>0</v>
      </c>
    </row>
    <row r="216" spans="1:14" hidden="1" x14ac:dyDescent="0.25">
      <c r="A216" s="5">
        <f t="shared" si="26"/>
        <v>5</v>
      </c>
      <c r="B216" s="5">
        <f t="shared" si="27"/>
        <v>14</v>
      </c>
      <c r="C216" s="5" t="str">
        <f t="shared" ca="1" si="28"/>
        <v>PM_emission_inventories motorcycle</v>
      </c>
      <c r="D216" s="5" t="str">
        <f t="shared" ca="1" si="20"/>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All_city_list!F205,INDIRECT(ADDRESS(B216,1,1,1,"all_city_parameter_inputs"))))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motorcycle</v>
      </c>
      <c r="H216" s="17" cm="1">
        <f t="array" aca="1" ref="H216" ca="1">IF(ISBLANK(INDIRECT(ADDRESS(B216,A216,1,1,"all_city_parameter_inputs"))), "--",INDIRECT(ADDRESS(B216,A216,1,1,"all_city_parameter_inputs")))</f>
        <v>0.169821689</v>
      </c>
      <c r="I216" s="17">
        <f ca="1">IF(OR(G216="alpha",G216="beta",G216="sd",G216="mean"),"--",VLOOKUP(C216,Default!$B$5:$H$114,7,FALSE))</f>
        <v>2.3031654375338189E-3</v>
      </c>
      <c r="J216" s="4" t="str">
        <f ca="1">VLOOKUP(F216,Lookup!$C$5:$D$110,2, FALSE)</f>
        <v>Pollution values</v>
      </c>
      <c r="K216" s="4" t="str">
        <f ca="1">VLOOKUP(C216,Default!$B$4:$E$114,4,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16" s="21" t="str" cm="1">
        <f t="array" aca="1" ref="L216" ca="1">IF(ISNA(VLOOKUP($D216,Grouped_Sources!$C:$C,1,FALSE)),"", INDIRECT(VLOOKUP($D216,Grouped_Sources!$C:$I,5,FALSE)))</f>
        <v>air pollution and CO2 write-up_only table_V4.docx (dropbox.com)</v>
      </c>
      <c r="M216" s="21" t="str" cm="1">
        <f t="array" aca="1" ref="M216" ca="1">IF(ISNA(VLOOKUP($D216,Grouped_Sources!$C:$C,1,FALSE)),"", INDIRECT(VLOOKUP($D216,Grouped_Sources!$C:$I,6,FALSE)))</f>
        <v>EDGAR and various other sources, detailed in document</v>
      </c>
      <c r="N216" s="21" cm="1">
        <f t="array" aca="1" ref="N216" ca="1">IF(ISNA(VLOOKUP($D216,Grouped_Sources!$C:$C,1,FALSE)),"", INDIRECT(VLOOKUP($D216,Grouped_Sources!$C:$I,7,FALSE)))</f>
        <v>0</v>
      </c>
    </row>
    <row r="217" spans="1:14" hidden="1" x14ac:dyDescent="0.25">
      <c r="A217" s="5">
        <f t="shared" si="26"/>
        <v>5</v>
      </c>
      <c r="B217" s="5">
        <f t="shared" si="27"/>
        <v>15</v>
      </c>
      <c r="C217" s="5" t="str">
        <f t="shared" ca="1" si="28"/>
        <v>PM_emission_inventories car</v>
      </c>
      <c r="D217" s="5" t="str">
        <f t="shared" ca="1" si="20"/>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car</v>
      </c>
      <c r="H217" s="17" cm="1">
        <f t="array" aca="1" ref="H217" ca="1">IF(ISBLANK(INDIRECT(ADDRESS(B217,A217,1,1,"all_city_parameter_inputs"))), "--",INDIRECT(ADDRESS(B217,A217,1,1,"all_city_parameter_inputs")))</f>
        <v>0.39579900000000001</v>
      </c>
      <c r="I217" s="17">
        <f ca="1">IF(OR(G217="alpha",G217="beta",G217="sd",G217="mean"),"--",VLOOKUP(C217,Default!$B$5:$H$114,7,FALSE))</f>
        <v>8.1980352806225759E-2</v>
      </c>
      <c r="J217" s="4" t="str">
        <f ca="1">VLOOKUP(F217,Lookup!$C$5:$D$110,2, FALSE)</f>
        <v>Pollution values</v>
      </c>
      <c r="K217" s="4">
        <f ca="1">VLOOKUP(C217,Default!$B$4:$E$114,4, FALSE)</f>
        <v>0</v>
      </c>
      <c r="L217" s="21" t="str" cm="1">
        <f t="array" aca="1" ref="L217" ca="1">IF(ISNA(VLOOKUP($D217,Grouped_Sources!$C:$C,1,FALSE)),"", INDIRECT(VLOOKUP($D217,Grouped_Sources!$C:$I,5,FALSE)))</f>
        <v>air pollution and CO2 write-up_only table_V4.docx (dropbox.com)</v>
      </c>
      <c r="M217" s="21" t="str" cm="1">
        <f t="array" aca="1" ref="M217" ca="1">IF(ISNA(VLOOKUP($D217,Grouped_Sources!$C:$C,1,FALSE)),"", INDIRECT(VLOOKUP($D217,Grouped_Sources!$C:$I,6,FALSE)))</f>
        <v>EDGAR and various other sources, detailed in document</v>
      </c>
      <c r="N217" s="21" cm="1">
        <f t="array" aca="1" ref="N217" ca="1">IF(ISNA(VLOOKUP($D217,Grouped_Sources!$C:$C,1,FALSE)),"", INDIRECT(VLOOKUP($D217,Grouped_Sources!$C:$I,7,FALSE)))</f>
        <v>0</v>
      </c>
    </row>
    <row r="218" spans="1:14" hidden="1" x14ac:dyDescent="0.25">
      <c r="A218" s="5">
        <f t="shared" si="26"/>
        <v>5</v>
      </c>
      <c r="B218" s="5">
        <f t="shared" si="27"/>
        <v>16</v>
      </c>
      <c r="C218" s="5" t="str">
        <f t="shared" ca="1" si="28"/>
        <v>PM_emission_inventories bus_driver</v>
      </c>
      <c r="D218" s="5" t="str">
        <f t="shared" ca="1" si="20"/>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bus_driver</v>
      </c>
      <c r="H218" s="17" cm="1">
        <f t="array" aca="1" ref="H218" ca="1">IF(ISBLANK(INDIRECT(ADDRESS(B218,A218,1,1,"all_city_parameter_inputs"))), "--",INDIRECT(ADDRESS(B218,A218,1,1,"all_city_parameter_inputs")))</f>
        <v>0.18943069000000001</v>
      </c>
      <c r="I218" s="17">
        <f ca="1">IF(OR(G218="alpha",G218="beta",G218="sd",G218="mean"),"--",VLOOKUP(C218,Default!$B$5:$H$114,7,FALSE))</f>
        <v>0.12246677425253254</v>
      </c>
      <c r="J218" s="4" t="str">
        <f ca="1">VLOOKUP(F218,Lookup!$C$5:$D$110,2, FALSE)</f>
        <v>Pollution values</v>
      </c>
      <c r="K218" s="4">
        <f ca="1">VLOOKUP(C218,Default!$B$4:$E$114,4, FALSE)</f>
        <v>0</v>
      </c>
      <c r="L218" s="21" t="str" cm="1">
        <f t="array" aca="1" ref="L218" ca="1">IF(ISNA(VLOOKUP($D218,Grouped_Sources!$C:$C,1,FALSE)),"", INDIRECT(VLOOKUP($D218,Grouped_Sources!$C:$I,5,FALSE)))</f>
        <v>air pollution and CO2 write-up_only table_V4.docx (dropbox.com)</v>
      </c>
      <c r="M218" s="21" t="str" cm="1">
        <f t="array" aca="1" ref="M218" ca="1">IF(ISNA(VLOOKUP($D218,Grouped_Sources!$C:$C,1,FALSE)),"", INDIRECT(VLOOKUP($D218,Grouped_Sources!$C:$I,6,FALSE)))</f>
        <v>EDGAR and various other sources, detailed in document</v>
      </c>
      <c r="N218" s="21" cm="1">
        <f t="array" aca="1" ref="N218" ca="1">IF(ISNA(VLOOKUP($D218,Grouped_Sources!$C:$C,1,FALSE)),"", INDIRECT(VLOOKUP($D218,Grouped_Sources!$C:$I,7,FALSE)))</f>
        <v>0</v>
      </c>
    </row>
    <row r="219" spans="1:14" hidden="1" x14ac:dyDescent="0.25">
      <c r="A219" s="5">
        <f t="shared" si="26"/>
        <v>5</v>
      </c>
      <c r="B219" s="5">
        <f t="shared" si="27"/>
        <v>17</v>
      </c>
      <c r="C219" s="5" t="str">
        <f t="shared" ca="1" si="28"/>
        <v>PM_emission_inventories heavy_truck</v>
      </c>
      <c r="D219" s="5" t="str">
        <f t="shared" ca="1" si="20"/>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heavy_truck</v>
      </c>
      <c r="H219" s="17" cm="1">
        <f t="array" aca="1" ref="H219" ca="1">IF(ISBLANK(INDIRECT(ADDRESS(B219,A219,1,1,"all_city_parameter_inputs"))), "--",INDIRECT(ADDRESS(B219,A219,1,1,"all_city_parameter_inputs")))</f>
        <v>0.22853689999999999</v>
      </c>
      <c r="I219" s="17">
        <f ca="1">IF(OR(G219="alpha",G219="beta",G219="sd",G219="mean"),"--",VLOOKUP(C219,Default!$B$5:$H$114,7,FALSE))</f>
        <v>0.45445403783708543</v>
      </c>
      <c r="J219" s="4" t="str">
        <f ca="1">VLOOKUP(F219,Lookup!$C$5:$D$110,2, FALSE)</f>
        <v>Pollution values</v>
      </c>
      <c r="K219" s="4">
        <f ca="1">VLOOKUP(C219,Default!$B$4:$E$114,4, FALSE)</f>
        <v>0</v>
      </c>
      <c r="L219" s="21" t="str" cm="1">
        <f t="array" aca="1" ref="L219" ca="1">IF(ISNA(VLOOKUP($D219,Grouped_Sources!$C:$C,1,FALSE)),"", INDIRECT(VLOOKUP($D219,Grouped_Sources!$C:$I,5,FALSE)))</f>
        <v>air pollution and CO2 write-up_only table_V4.docx (dropbox.com)</v>
      </c>
      <c r="M219" s="21" t="str" cm="1">
        <f t="array" aca="1" ref="M219" ca="1">IF(ISNA(VLOOKUP($D219,Grouped_Sources!$C:$C,1,FALSE)),"", INDIRECT(VLOOKUP($D219,Grouped_Sources!$C:$I,6,FALSE)))</f>
        <v>EDGAR and various other sources, detailed in document</v>
      </c>
      <c r="N219" s="21" cm="1">
        <f t="array" aca="1" ref="N219" ca="1">IF(ISNA(VLOOKUP($D219,Grouped_Sources!$C:$C,1,FALSE)),"", INDIRECT(VLOOKUP($D219,Grouped_Sources!$C:$I,7,FALSE)))</f>
        <v>0</v>
      </c>
    </row>
    <row r="220" spans="1:14" hidden="1" x14ac:dyDescent="0.25">
      <c r="A220" s="5">
        <f t="shared" si="26"/>
        <v>5</v>
      </c>
      <c r="B220" s="5">
        <f t="shared" si="27"/>
        <v>18</v>
      </c>
      <c r="C220" s="5" t="str">
        <f t="shared" ca="1" si="28"/>
        <v>PM_emission_inventories truck</v>
      </c>
      <c r="D220" s="5" t="str">
        <f t="shared" ca="1" si="20"/>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truck</v>
      </c>
      <c r="H220" s="17" cm="1">
        <f t="array" aca="1" ref="H220" ca="1">IF(ISBLANK(INDIRECT(ADDRESS(B220,A220,1,1,"all_city_parameter_inputs"))), "--",INDIRECT(ADDRESS(B220,A220,1,1,"all_city_parameter_inputs")))</f>
        <v>1.6411700000000001E-2</v>
      </c>
      <c r="I220" s="17">
        <f ca="1">IF(OR(G220="alpha",G220="beta",G220="sd",G220="mean"),"--",VLOOKUP(C220,Default!$B$5:$H$114,7,FALSE))</f>
        <v>0.33879566966662278</v>
      </c>
      <c r="J220" s="4" t="str">
        <f ca="1">VLOOKUP(F220,Lookup!$C$5:$D$110,2, FALSE)</f>
        <v>Pollution values</v>
      </c>
      <c r="K220" s="4">
        <f ca="1">VLOOKUP(C220,Default!$B$4:$E$114,4, FALSE)</f>
        <v>0</v>
      </c>
      <c r="L220" s="21" t="str" cm="1">
        <f t="array" aca="1" ref="L220" ca="1">IF(ISNA(VLOOKUP($D220,Grouped_Sources!$C:$C,1,FALSE)),"", INDIRECT(VLOOKUP($D220,Grouped_Sources!$C:$I,5,FALSE)))</f>
        <v>air pollution and CO2 write-up_only table_V4.docx (dropbox.com)</v>
      </c>
      <c r="M220" s="21" t="str" cm="1">
        <f t="array" aca="1" ref="M220" ca="1">IF(ISNA(VLOOKUP($D220,Grouped_Sources!$C:$C,1,FALSE)),"", INDIRECT(VLOOKUP($D220,Grouped_Sources!$C:$I,6,FALSE)))</f>
        <v>EDGAR and various other sources, detailed in document</v>
      </c>
      <c r="N220" s="21" cm="1">
        <f t="array" aca="1" ref="N220" ca="1">IF(ISNA(VLOOKUP($D220,Grouped_Sources!$C:$C,1,FALSE)),"", INDIRECT(VLOOKUP($D220,Grouped_Sources!$C:$I,7,FALSE)))</f>
        <v>0</v>
      </c>
    </row>
    <row r="221" spans="1:14" hidden="1" x14ac:dyDescent="0.25">
      <c r="A221" s="5">
        <f t="shared" si="26"/>
        <v>5</v>
      </c>
      <c r="B221" s="5">
        <f t="shared" si="27"/>
        <v>19</v>
      </c>
      <c r="C221" s="5" t="str">
        <f t="shared" ca="1" si="28"/>
        <v>PM_emission_inventories van</v>
      </c>
      <c r="D221" s="5" t="str">
        <f t="shared" ca="1" si="20"/>
        <v>PM_emission_inventories_delhi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PM_emission_inventories</v>
      </c>
      <c r="G221" s="4" t="str" cm="1">
        <f t="array" aca="1" ref="G221" ca="1">IF(AND(ISBLANK(INDIRECT(ADDRESS(B221,3,1,1,"all_city_parameter_inputs"))),ISBLANK(INDIRECT(ADDRESS(B221,2,1,1,"all_city_parameter_inputs")))),"",IF(ISBLANK(INDIRECT(ADDRESS(B221,2,1,1,"all_city_parameter_inputs"))),"",INDIRECT(ADDRESS(B221,2,1,1,"all_city_parameter_inputs"))))</f>
        <v>van</v>
      </c>
      <c r="H221" s="17" cm="1">
        <f t="array" aca="1" ref="H221" ca="1">IF(ISBLANK(INDIRECT(ADDRESS(B221,A221,1,1,"all_city_parameter_inputs"))), "--",INDIRECT(ADDRESS(B221,A221,1,1,"all_city_parameter_inputs")))</f>
        <v>0</v>
      </c>
      <c r="I221" s="17">
        <f ca="1">IF(OR(G221="alpha",G221="beta",G221="sd",G221="mean"),"--",VLOOKUP(C221,Default!$B$5:$H$114,7,FALSE))</f>
        <v>0</v>
      </c>
      <c r="J221" s="4" t="str">
        <f ca="1">VLOOKUP(F221,Lookup!$C$5:$D$110,2, FALSE)</f>
        <v>Pollution values</v>
      </c>
      <c r="K221" s="4">
        <f ca="1">VLOOKUP(C221,Default!$B$4:$E$114,4, FALSE)</f>
        <v>0</v>
      </c>
      <c r="L221" s="21" t="str" cm="1">
        <f t="array" aca="1" ref="L221" ca="1">IF(ISNA(VLOOKUP($D221,Grouped_Sources!$C:$C,1,FALSE)),"", INDIRECT(VLOOKUP($D221,Grouped_Sources!$C:$I,5,FALSE)))</f>
        <v>air pollution and CO2 write-up_only table_V4.docx (dropbox.com)</v>
      </c>
      <c r="M221" s="21" t="str" cm="1">
        <f t="array" aca="1" ref="M221" ca="1">IF(ISNA(VLOOKUP($D221,Grouped_Sources!$C:$C,1,FALSE)),"", INDIRECT(VLOOKUP($D221,Grouped_Sources!$C:$I,6,FALSE)))</f>
        <v>EDGAR and various other sources, detailed in document</v>
      </c>
      <c r="N221" s="21" cm="1">
        <f t="array" aca="1" ref="N221" ca="1">IF(ISNA(VLOOKUP($D221,Grouped_Sources!$C:$C,1,FALSE)),"", INDIRECT(VLOOKUP($D221,Grouped_Sources!$C:$I,7,FALSE)))</f>
        <v>0</v>
      </c>
    </row>
    <row r="222" spans="1:14" hidden="1" x14ac:dyDescent="0.25">
      <c r="A222" s="5">
        <f t="shared" si="26"/>
        <v>5</v>
      </c>
      <c r="B222" s="5">
        <f t="shared" si="27"/>
        <v>20</v>
      </c>
      <c r="C222" s="5" t="str">
        <f t="shared" ca="1" si="28"/>
        <v>PM_emission_inventories other</v>
      </c>
      <c r="D222" s="5" t="str">
        <f t="shared" ca="1" si="20"/>
        <v>PM_emission_inventories_delhi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PM_emission_inventories</v>
      </c>
      <c r="G222" s="4" t="str" cm="1">
        <f t="array" aca="1" ref="G222" ca="1">IF(AND(ISBLANK(INDIRECT(ADDRESS(B222,3,1,1,"all_city_parameter_inputs"))),ISBLANK(INDIRECT(ADDRESS(B222,2,1,1,"all_city_parameter_inputs")))),"",IF(ISBLANK(INDIRECT(ADDRESS(B222,2,1,1,"all_city_parameter_inputs"))),"",INDIRECT(ADDRESS(B222,2,1,1,"all_city_parameter_inputs"))))</f>
        <v>other</v>
      </c>
      <c r="H222" s="17" cm="1">
        <f t="array" aca="1" ref="H222" ca="1">IF(ISBLANK(INDIRECT(ADDRESS(B222,A222,1,1,"all_city_parameter_inputs"))), "--",INDIRECT(ADDRESS(B222,A222,1,1,"all_city_parameter_inputs")))</f>
        <v>0</v>
      </c>
      <c r="I222" s="17">
        <f ca="1">IF(OR(G222="alpha",G222="beta",G222="sd",G222="mean"),"--",VLOOKUP(C222,Default!$B$5:$H$114,7,FALSE))</f>
        <v>0</v>
      </c>
      <c r="J222" s="4" t="str">
        <f ca="1">VLOOKUP(F222,Lookup!$C$5:$D$110,2, FALSE)</f>
        <v>Pollution values</v>
      </c>
      <c r="K222" s="4">
        <f ca="1">VLOOKUP(C222,Default!$B$4:$E$114,4, FALSE)</f>
        <v>0</v>
      </c>
      <c r="L222" s="21" t="str" cm="1">
        <f t="array" aca="1" ref="L222" ca="1">IF(ISNA(VLOOKUP($D222,Grouped_Sources!$C:$C,1,FALSE)),"", INDIRECT(VLOOKUP($D222,Grouped_Sources!$C:$I,5,FALSE)))</f>
        <v>air pollution and CO2 write-up_only table_V4.docx (dropbox.com)</v>
      </c>
      <c r="M222" s="21" t="str" cm="1">
        <f t="array" aca="1" ref="M222" ca="1">IF(ISNA(VLOOKUP($D222,Grouped_Sources!$C:$C,1,FALSE)),"", INDIRECT(VLOOKUP($D222,Grouped_Sources!$C:$I,6,FALSE)))</f>
        <v>EDGAR and various other sources, detailed in document</v>
      </c>
      <c r="N222" s="21" cm="1">
        <f t="array" aca="1" ref="N222" ca="1">IF(ISNA(VLOOKUP($D222,Grouped_Sources!$C:$C,1,FALSE)),"", INDIRECT(VLOOKUP($D222,Grouped_Sources!$C:$I,7,FALSE)))</f>
        <v>0</v>
      </c>
    </row>
    <row r="223" spans="1:14" hidden="1" x14ac:dyDescent="0.25">
      <c r="A223" s="5">
        <f t="shared" si="26"/>
        <v>5</v>
      </c>
      <c r="B223" s="5">
        <f t="shared" si="27"/>
        <v>21</v>
      </c>
      <c r="C223" s="5" t="str">
        <f t="shared" ca="1" si="28"/>
        <v>PM_emission_inventories taxi</v>
      </c>
      <c r="D223" s="5" t="str">
        <f t="shared" ca="1" si="20"/>
        <v>PM_emission_inventories_delhi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PM_emission_inventories</v>
      </c>
      <c r="G223" s="4" t="str" cm="1">
        <f t="array" aca="1" ref="G223" ca="1">IF(AND(ISBLANK(INDIRECT(ADDRESS(B223,3,1,1,"all_city_parameter_inputs"))),ISBLANK(INDIRECT(ADDRESS(B223,2,1,1,"all_city_parameter_inputs")))),"",IF(ISBLANK(INDIRECT(ADDRESS(B223,2,1,1,"all_city_parameter_inputs"))),"",INDIRECT(ADDRESS(B223,2,1,1,"all_city_parameter_inputs"))))</f>
        <v>taxi</v>
      </c>
      <c r="H223" s="17" cm="1">
        <f t="array" aca="1" ref="H223" ca="1">IF(ISBLANK(INDIRECT(ADDRESS(B223,A223,1,1,"all_city_parameter_inputs"))), "--",INDIRECT(ADDRESS(B223,A223,1,1,"all_city_parameter_inputs")))</f>
        <v>0</v>
      </c>
      <c r="I223" s="17">
        <f ca="1">IF(OR(G223="alpha",G223="beta",G223="sd",G223="mean"),"--",VLOOKUP(C223,Default!$B$5:$H$114,7,FALSE))</f>
        <v>0</v>
      </c>
      <c r="J223" s="4" t="str">
        <f ca="1">VLOOKUP(F223,Lookup!$C$5:$D$110,2, FALSE)</f>
        <v>Pollution values</v>
      </c>
      <c r="K223" s="4">
        <f ca="1">VLOOKUP(C223,Default!$B$4:$E$114,4, FALSE)</f>
        <v>0</v>
      </c>
      <c r="L223" s="21" t="str" cm="1">
        <f t="array" aca="1" ref="L223" ca="1">IF(ISNA(VLOOKUP($D223,Grouped_Sources!$C:$C,1,FALSE)),"", INDIRECT(VLOOKUP($D223,Grouped_Sources!$C:$I,5,FALSE)))</f>
        <v>air pollution and CO2 write-up_only table_V4.docx (dropbox.com)</v>
      </c>
      <c r="M223" s="21" t="str" cm="1">
        <f t="array" aca="1" ref="M223" ca="1">IF(ISNA(VLOOKUP($D223,Grouped_Sources!$C:$C,1,FALSE)),"", INDIRECT(VLOOKUP($D223,Grouped_Sources!$C:$I,6,FALSE)))</f>
        <v>EDGAR and various other sources, detailed in document</v>
      </c>
      <c r="N223" s="21" cm="1">
        <f t="array" aca="1" ref="N223" ca="1">IF(ISNA(VLOOKUP($D223,Grouped_Sources!$C:$C,1,FALSE)),"", INDIRECT(VLOOKUP($D223,Grouped_Sources!$C:$I,7,FALSE)))</f>
        <v>0</v>
      </c>
    </row>
    <row r="224" spans="1:14" hidden="1" x14ac:dyDescent="0.25">
      <c r="A224" s="5">
        <f t="shared" si="26"/>
        <v>5</v>
      </c>
      <c r="B224" s="5">
        <f t="shared" si="27"/>
        <v>22</v>
      </c>
      <c r="C224" s="5" t="str">
        <f t="shared" ca="1" si="28"/>
        <v>PM_emission_inventories auto_rickshaw</v>
      </c>
      <c r="D224" s="5" t="str">
        <f t="shared" ca="1" si="20"/>
        <v>PM_emission_inventories_delhi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PM_emission_inventories</v>
      </c>
      <c r="G224" s="4" t="str" cm="1">
        <f t="array" aca="1" ref="G224" ca="1">IF(AND(ISBLANK(INDIRECT(ADDRESS(B224,3,1,1,"all_city_parameter_inputs"))),ISBLANK(INDIRECT(ADDRESS(B224,2,1,1,"all_city_parameter_inputs")))),"",IF(ISBLANK(INDIRECT(ADDRESS(B224,2,1,1,"all_city_parameter_inputs"))),"",INDIRECT(ADDRESS(B224,2,1,1,"all_city_parameter_inputs"))))</f>
        <v>auto_rickshaw</v>
      </c>
      <c r="H224" s="17" cm="1">
        <f t="array" aca="1" ref="H224" ca="1">IF(ISBLANK(INDIRECT(ADDRESS(B224,A224,1,1,"all_city_parameter_inputs"))), "--",INDIRECT(ADDRESS(B224,A224,1,1,"all_city_parameter_inputs")))</f>
        <v>0</v>
      </c>
      <c r="I224" s="17">
        <f ca="1">IF(OR(G224="alpha",G224="beta",G224="sd",G224="mean"),"--",VLOOKUP(C224,Default!$B$5:$H$114,7,FALSE))</f>
        <v>0</v>
      </c>
      <c r="J224" s="4" t="str">
        <f ca="1">VLOOKUP(F224,Lookup!$C$5:$D$110,2, FALSE)</f>
        <v>Pollution values</v>
      </c>
      <c r="K224" s="4">
        <f ca="1">VLOOKUP(C224,Default!$B$4:$E$114,4, FALSE)</f>
        <v>0</v>
      </c>
      <c r="L224" s="21" t="str" cm="1">
        <f t="array" aca="1" ref="L224" ca="1">IF(ISNA(VLOOKUP($D224,Grouped_Sources!$C:$C,1,FALSE)),"", INDIRECT(VLOOKUP($D224,Grouped_Sources!$C:$I,5,FALSE)))</f>
        <v>air pollution and CO2 write-up_only table_V4.docx (dropbox.com)</v>
      </c>
      <c r="M224" s="21" t="str" cm="1">
        <f t="array" aca="1" ref="M224" ca="1">IF(ISNA(VLOOKUP($D224,Grouped_Sources!$C:$C,1,FALSE)),"", INDIRECT(VLOOKUP($D224,Grouped_Sources!$C:$I,6,FALSE)))</f>
        <v>EDGAR and various other sources, detailed in document</v>
      </c>
      <c r="N224" s="21" cm="1">
        <f t="array" aca="1" ref="N224" ca="1">IF(ISNA(VLOOKUP($D224,Grouped_Sources!$C:$C,1,FALSE)),"", INDIRECT(VLOOKUP($D224,Grouped_Sources!$C:$I,7,FALSE)))</f>
        <v>0</v>
      </c>
    </row>
    <row r="225" spans="1:14" hidden="1" x14ac:dyDescent="0.25">
      <c r="A225" s="5">
        <f t="shared" si="26"/>
        <v>5</v>
      </c>
      <c r="B225" s="5">
        <f t="shared" si="27"/>
        <v>23</v>
      </c>
      <c r="C225" s="5" t="str">
        <f t="shared" ca="1" si="28"/>
        <v>injury_reporting_rate</v>
      </c>
      <c r="D225" s="5" t="str">
        <f t="shared" ca="1" si="20"/>
        <v>injury_reporting_rate_delhi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injury_reporting_rate</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0.75207211183218492</v>
      </c>
      <c r="I225" s="17">
        <f ca="1">IF(OR(G225="alpha",G225="beta",G225="sd",G225="mean"),"--",VLOOKUP(C225,Default!$B$5:$H$114,7,FALSE))</f>
        <v>1</v>
      </c>
      <c r="J225" s="4" t="str">
        <f ca="1">VLOOKUP(F225,Lookup!$C$5:$D$110,2, FALSE)</f>
        <v>Injury values</v>
      </c>
      <c r="K225" s="4" t="str">
        <f ca="1">VLOOKUP(C225,Default!$B$4:$E$114,4, FALSE)</f>
        <v>rate at which injuries are reported</v>
      </c>
      <c r="L225" s="21" t="str" cm="1">
        <f t="array" aca="1" ref="L225" ca="1">IF(ISNA(VLOOKUP($D225,Grouped_Sources!$C:$C,1,FALSE)),"", INDIRECT(VLOOKUP($D225,Grouped_Sources!$C:$I,5,FALSE)))</f>
        <v>InjuryReportingRate_WriteUp_vxx.docx on OneDrive Ali Abbas - ITHIM Global\Methods and Processes\Input Parameters\InjuryReportingRate</v>
      </c>
      <c r="M225" s="21" cm="1">
        <f t="array" aca="1" ref="M225" ca="1">IF(ISNA(VLOOKUP($D225,Grouped_Sources!$C:$C,1,FALSE)),"", INDIRECT(VLOOKUP($D225,Grouped_Sources!$C:$I,6,FALSE)))</f>
        <v>0</v>
      </c>
      <c r="N225" s="21" cm="1">
        <f t="array" aca="1" ref="N225" ca="1">IF(ISNA(VLOOKUP($D225,Grouped_Sources!$C:$C,1,FALSE)),"", INDIRECT(VLOOKUP($D225,Grouped_Sources!$C:$I,7,FALSE)))</f>
        <v>0</v>
      </c>
    </row>
    <row r="226" spans="1:14" hidden="1" x14ac:dyDescent="0.25">
      <c r="A226" s="5">
        <f t="shared" si="26"/>
        <v>5</v>
      </c>
      <c r="B226" s="5">
        <f t="shared" si="27"/>
        <v>24</v>
      </c>
      <c r="C226" s="5" t="str">
        <f t="shared" ca="1" si="28"/>
        <v>injury_reporting_rate</v>
      </c>
      <c r="D226" s="5" t="str">
        <f t="shared" ca="1" si="20"/>
        <v>injury_reporting_rate_delhi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injury_reporting_rate</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cm="1">
        <f t="array" aca="1" ref="H226" ca="1">IF(ISBLANK(INDIRECT(ADDRESS(B226,A226,1,1,"all_city_parameter_inputs"))), "--",INDIRECT(ADDRESS(B226,A226,1,1,"all_city_parameter_inputs")))</f>
        <v>13.271038195691951</v>
      </c>
      <c r="I226" s="17" t="str">
        <f ca="1">IF(OR(G226="alpha",G226="beta",G226="sd",G226="mean"),"--",VLOOKUP(C226,Default!$B$5:$H$114,7,FALSE))</f>
        <v>--</v>
      </c>
      <c r="J226" s="4" t="str">
        <f ca="1">VLOOKUP(F226,Lookup!$C$5:$D$110,2, FALSE)</f>
        <v>Injury values</v>
      </c>
      <c r="K226" s="4" t="str">
        <f ca="1">VLOOKUP(C226,Default!$B$4:$E$114,4, FALSE)</f>
        <v>rate at which injuries are reported</v>
      </c>
      <c r="L226" s="21" t="str" cm="1">
        <f t="array" aca="1" ref="L226" ca="1">IF(ISNA(VLOOKUP($D226,Grouped_Sources!$C:$C,1,FALSE)),"", INDIRECT(VLOOKUP($D226,Grouped_Sources!$C:$I,5,FALSE)))</f>
        <v>InjuryReportingRate_WriteUp_vxx.docx on OneDrive Ali Abbas - ITHIM Global\Methods and Processes\Input Parameters\InjuryReportingRate</v>
      </c>
      <c r="M226" s="21" cm="1">
        <f t="array" aca="1" ref="M226" ca="1">IF(ISNA(VLOOKUP($D226,Grouped_Sources!$C:$C,1,FALSE)),"", INDIRECT(VLOOKUP($D226,Grouped_Sources!$C:$I,6,FALSE)))</f>
        <v>0</v>
      </c>
      <c r="N226" s="21" cm="1">
        <f t="array" aca="1" ref="N226" ca="1">IF(ISNA(VLOOKUP($D226,Grouped_Sources!$C:$C,1,FALSE)),"", INDIRECT(VLOOKUP($D226,Grouped_Sources!$C:$I,7,FALSE)))</f>
        <v>0</v>
      </c>
    </row>
    <row r="227" spans="1:14" hidden="1" x14ac:dyDescent="0.25">
      <c r="A227" s="5">
        <f t="shared" si="26"/>
        <v>5</v>
      </c>
      <c r="B227" s="5">
        <f t="shared" si="27"/>
        <v>25</v>
      </c>
      <c r="C227" s="5" t="str">
        <f t="shared" ca="1" si="28"/>
        <v>injury_reporting_rate</v>
      </c>
      <c r="D227" s="5" t="str">
        <f t="shared" ca="1" si="20"/>
        <v>injury_reporting_rate_delhi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injury_reporting_rate</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cm="1">
        <f t="array" aca="1" ref="H227" ca="1">IF(ISBLANK(INDIRECT(ADDRESS(B227,A227,1,1,"all_city_parameter_inputs"))), "--",INDIRECT(ADDRESS(B227,A227,1,1,"all_city_parameter_inputs")))</f>
        <v>4.3749268479543026</v>
      </c>
      <c r="I227" s="17" t="str">
        <f ca="1">IF(OR(G227="alpha",G227="beta",G227="sd",G227="mean"),"--",VLOOKUP(C227,Default!$B$5:$H$114,7,FALSE))</f>
        <v>--</v>
      </c>
      <c r="J227" s="4" t="str">
        <f ca="1">VLOOKUP(F227,Lookup!$C$5:$D$110,2, FALSE)</f>
        <v>Injury values</v>
      </c>
      <c r="K227" s="4" t="str">
        <f ca="1">VLOOKUP(C227,Default!$B$4:$E$114,4, FALSE)</f>
        <v>rate at which injuries are reported</v>
      </c>
      <c r="L227" s="21" t="str" cm="1">
        <f t="array" aca="1" ref="L227" ca="1">IF(ISNA(VLOOKUP($D227,Grouped_Sources!$C:$C,1,FALSE)),"", INDIRECT(VLOOKUP($D227,Grouped_Sources!$C:$I,5,FALSE)))</f>
        <v>InjuryReportingRate_WriteUp_vxx.docx on OneDrive Ali Abbas - ITHIM Global\Methods and Processes\Input Parameters\InjuryReportingRate</v>
      </c>
      <c r="M227" s="21" cm="1">
        <f t="array" aca="1" ref="M227" ca="1">IF(ISNA(VLOOKUP($D227,Grouped_Sources!$C:$C,1,FALSE)),"", INDIRECT(VLOOKUP($D227,Grouped_Sources!$C:$I,6,FALSE)))</f>
        <v>0</v>
      </c>
      <c r="N227" s="21" cm="1">
        <f t="array" aca="1" ref="N227" ca="1">IF(ISNA(VLOOKUP($D227,Grouped_Sources!$C:$C,1,FALSE)),"", INDIRECT(VLOOKUP($D227,Grouped_Sources!$C:$I,7,FALSE)))</f>
        <v>0</v>
      </c>
    </row>
    <row r="228" spans="1:14" hidden="1" x14ac:dyDescent="0.25">
      <c r="A228" s="5">
        <f t="shared" si="26"/>
        <v>5</v>
      </c>
      <c r="B228" s="5">
        <f t="shared" si="27"/>
        <v>26</v>
      </c>
      <c r="C228" s="5" t="str">
        <f t="shared" ca="1" si="28"/>
        <v>chronic_disease_scalar</v>
      </c>
      <c r="D228" s="5" t="str">
        <f t="shared" ca="1" si="20"/>
        <v>chronic_disease_scalar_delhi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chronic_disease_scalar</v>
      </c>
      <c r="G228" s="4" t="str" cm="1">
        <f t="array" aca="1" ref="G228" ca="1">IF(AND(ISBLANK(INDIRECT(ADDRESS(B228,3,1,1,"all_city_parameter_inputs"))),ISBLANK(INDIRECT(ADDRESS(B228,2,1,1,"all_city_parameter_inputs")))),"",IF(ISBLANK(INDIRECT(ADDRESS(B228,2,1,1,"all_city_parameter_inputs"))),"",INDIRECT(ADDRESS(B228,2,1,1,"all_city_parameter_inputs"))))</f>
        <v>constant</v>
      </c>
      <c r="H228" s="17" cm="1">
        <f t="array" aca="1" ref="H228" ca="1">IF(ISBLANK(INDIRECT(ADDRESS(B228,A228,1,1,"all_city_parameter_inputs"))), "--",INDIRECT(ADDRESS(B228,A228,1,1,"all_city_parameter_inputs")))</f>
        <v>1</v>
      </c>
      <c r="I228" s="17">
        <f ca="1">IF(OR(G228="alpha",G228="beta",G228="sd",G228="mean"),"--",VLOOKUP(C228,Default!$B$5:$H$114,7,FALSE))</f>
        <v>1</v>
      </c>
      <c r="J228" s="4" t="str">
        <f ca="1">VLOOKUP(F228,Lookup!$C$5:$D$110,2, FALSE)</f>
        <v>Health values</v>
      </c>
      <c r="K228" s="4" t="str">
        <f ca="1">VLOOKUP(C228,Default!$B$4:$E$114,4, FALSE)</f>
        <v>scalar to deal with bias in GBD data</v>
      </c>
      <c r="L228" s="21" t="str" cm="1">
        <f t="array" aca="1" ref="L228" ca="1">IF(ISNA(VLOOKUP($D228,Grouped_Sources!$C:$C,1,FALSE)),"", INDIRECT(VLOOKUP($D228,Grouped_Sources!$C:$I,5,FALSE)))</f>
        <v>assumes no bias in the disease data, distribution values need updating</v>
      </c>
      <c r="M228" s="21" cm="1">
        <f t="array" aca="1" ref="M228" ca="1">IF(ISNA(VLOOKUP($D228,Grouped_Sources!$C:$C,1,FALSE)),"", INDIRECT(VLOOKUP($D228,Grouped_Sources!$C:$I,6,FALSE)))</f>
        <v>0</v>
      </c>
      <c r="N228" s="21" cm="1">
        <f t="array" aca="1" ref="N228" ca="1">IF(ISNA(VLOOKUP($D228,Grouped_Sources!$C:$C,1,FALSE)),"", INDIRECT(VLOOKUP($D228,Grouped_Sources!$C:$I,7,FALSE)))</f>
        <v>0</v>
      </c>
    </row>
    <row r="229" spans="1:14" hidden="1" x14ac:dyDescent="0.25">
      <c r="A229" s="5">
        <f t="shared" si="26"/>
        <v>5</v>
      </c>
      <c r="B229" s="5">
        <f t="shared" si="27"/>
        <v>27</v>
      </c>
      <c r="C229" s="5" t="str">
        <f t="shared" ca="1" si="28"/>
        <v>chronic_disease_scalar</v>
      </c>
      <c r="D229" s="5" t="str">
        <f t="shared" ca="1" si="20"/>
        <v>chronic_disease_scalar_delhi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chronic_disease_scalar</v>
      </c>
      <c r="G229" s="4" t="str" cm="1">
        <f t="array" aca="1" ref="G229" ca="1">IF(AND(ISBLANK(INDIRECT(ADDRESS(B229,3,1,1,"all_city_parameter_inputs"))),ISBLANK(INDIRECT(ADDRESS(B229,2,1,1,"all_city_parameter_inputs")))),"",IF(ISBLANK(INDIRECT(ADDRESS(B229,2,1,1,"all_city_parameter_inputs"))),"",INDIRECT(ADDRESS(B229,2,1,1,"all_city_parameter_inputs"))))</f>
        <v>mean</v>
      </c>
      <c r="H229" s="17" cm="1">
        <f t="array" aca="1" ref="H229" ca="1">IF(ISBLANK(INDIRECT(ADDRESS(B229,A229,1,1,"all_city_parameter_inputs"))), "--",INDIRECT(ADDRESS(B229,A229,1,1,"all_city_parameter_inputs")))</f>
        <v>1</v>
      </c>
      <c r="I229" s="17" t="str">
        <f ca="1">IF(OR(G229="alpha",G229="beta",G229="sd",G229="mean"),"--",VLOOKUP(C229,Default!$B$5:$H$114,7,FALSE))</f>
        <v>--</v>
      </c>
      <c r="J229" s="4" t="str">
        <f ca="1">VLOOKUP(F229,Lookup!$C$5:$D$110,2, FALSE)</f>
        <v>Health values</v>
      </c>
      <c r="K229" s="4" t="str">
        <f ca="1">VLOOKUP(C229,Default!$B$4:$E$114,4, FALSE)</f>
        <v>scalar to deal with bias in GBD data</v>
      </c>
      <c r="L229" s="21" t="str" cm="1">
        <f t="array" aca="1" ref="L229" ca="1">IF(ISNA(VLOOKUP($D229,Grouped_Sources!$C:$C,1,FALSE)),"", INDIRECT(VLOOKUP($D229,Grouped_Sources!$C:$I,5,FALSE)))</f>
        <v>assumes no bias in the disease data, distribution values need updating</v>
      </c>
      <c r="M229" s="21" cm="1">
        <f t="array" aca="1" ref="M229" ca="1">IF(ISNA(VLOOKUP($D229,Grouped_Sources!$C:$C,1,FALSE)),"", INDIRECT(VLOOKUP($D229,Grouped_Sources!$C:$I,6,FALSE)))</f>
        <v>0</v>
      </c>
      <c r="N229" s="21" cm="1">
        <f t="array" aca="1" ref="N229" ca="1">IF(ISNA(VLOOKUP($D229,Grouped_Sources!$C:$C,1,FALSE)),"", INDIRECT(VLOOKUP($D229,Grouped_Sources!$C:$I,7,FALSE)))</f>
        <v>0</v>
      </c>
    </row>
    <row r="230" spans="1:14" hidden="1" x14ac:dyDescent="0.25">
      <c r="A230" s="5">
        <f t="shared" si="26"/>
        <v>5</v>
      </c>
      <c r="B230" s="5">
        <f t="shared" si="27"/>
        <v>28</v>
      </c>
      <c r="C230" s="5" t="str">
        <f t="shared" ca="1" si="28"/>
        <v>chronic_disease_scalar</v>
      </c>
      <c r="D230" s="5" t="str">
        <f t="shared" ca="1" si="20"/>
        <v>chronic_disease_scalar_delhi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chronic_disease_scalar</v>
      </c>
      <c r="G230" s="4" t="str" cm="1">
        <f t="array" aca="1" ref="G230" ca="1">IF(AND(ISBLANK(INDIRECT(ADDRESS(B230,3,1,1,"all_city_parameter_inputs"))),ISBLANK(INDIRECT(ADDRESS(B230,2,1,1,"all_city_parameter_inputs")))),"",IF(ISBLANK(INDIRECT(ADDRESS(B230,2,1,1,"all_city_parameter_inputs"))),"",INDIRECT(ADDRESS(B230,2,1,1,"all_city_parameter_inputs"))))</f>
        <v>sd</v>
      </c>
      <c r="H230" s="17" cm="1">
        <f t="array" aca="1" ref="H230" ca="1">IF(ISBLANK(INDIRECT(ADDRESS(B230,A230,1,1,"all_city_parameter_inputs"))), "--",INDIRECT(ADDRESS(B230,A230,1,1,"all_city_parameter_inputs")))</f>
        <v>1.2</v>
      </c>
      <c r="I230" s="17" t="str">
        <f ca="1">IF(OR(G230="alpha",G230="beta",G230="sd",G230="mean"),"--",VLOOKUP(C230,Default!$B$5:$H$114,7,FALSE))</f>
        <v>--</v>
      </c>
      <c r="J230" s="4" t="str">
        <f ca="1">VLOOKUP(F230,Lookup!$C$5:$D$110,2, FALSE)</f>
        <v>Health values</v>
      </c>
      <c r="K230" s="4" t="str">
        <f ca="1">VLOOKUP(C230,Default!$B$4:$E$114,4, FALSE)</f>
        <v>scalar to deal with bias in GBD data</v>
      </c>
      <c r="L230" s="21" t="str" cm="1">
        <f t="array" aca="1" ref="L230" ca="1">IF(ISNA(VLOOKUP($D230,Grouped_Sources!$C:$C,1,FALSE)),"", INDIRECT(VLOOKUP($D230,Grouped_Sources!$C:$I,5,FALSE)))</f>
        <v>assumes no bias in the disease data, distribution values need updating</v>
      </c>
      <c r="M230" s="21" cm="1">
        <f t="array" aca="1" ref="M230" ca="1">IF(ISNA(VLOOKUP($D230,Grouped_Sources!$C:$C,1,FALSE)),"", INDIRECT(VLOOKUP($D230,Grouped_Sources!$C:$I,6,FALSE)))</f>
        <v>0</v>
      </c>
      <c r="N230" s="21" cm="1">
        <f t="array" aca="1" ref="N230" ca="1">IF(ISNA(VLOOKUP($D230,Grouped_Sources!$C:$C,1,FALSE)),"", INDIRECT(VLOOKUP($D230,Grouped_Sources!$C:$I,7,FALSE)))</f>
        <v>0</v>
      </c>
    </row>
    <row r="231" spans="1:14" hidden="1" x14ac:dyDescent="0.25">
      <c r="A231" s="5">
        <f t="shared" si="26"/>
        <v>5</v>
      </c>
      <c r="B231" s="5">
        <f t="shared" si="27"/>
        <v>29</v>
      </c>
      <c r="C231" s="5" t="str">
        <f t="shared" ca="1" si="28"/>
        <v>pm_conc_base</v>
      </c>
      <c r="D231" s="5" t="str">
        <f t="shared" ca="1" si="20"/>
        <v>pm_conc_base_delhi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pm_conc_base</v>
      </c>
      <c r="G231" s="4" t="str" cm="1">
        <f t="array" aca="1" ref="G231" ca="1">IF(AND(ISBLANK(INDIRECT(ADDRESS(B231,3,1,1,"all_city_parameter_inputs"))),ISBLANK(INDIRECT(ADDRESS(B231,2,1,1,"all_city_parameter_inputs")))),"",IF(ISBLANK(INDIRECT(ADDRESS(B231,2,1,1,"all_city_parameter_inputs"))),"",INDIRECT(ADDRESS(B231,2,1,1,"all_city_parameter_inputs"))))</f>
        <v>constant</v>
      </c>
      <c r="H231" s="17" cm="1">
        <f t="array" aca="1" ref="H231" ca="1">IF(ISBLANK(INDIRECT(ADDRESS(B231,A231,1,1,"all_city_parameter_inputs"))), "--",INDIRECT(ADDRESS(B231,A231,1,1,"all_city_parameter_inputs")))</f>
        <v>105</v>
      </c>
      <c r="I231" s="17">
        <f ca="1">IF(OR(G231="alpha",G231="beta",G231="sd",G231="mean"),"--",VLOOKUP(C231,Default!$B$5:$H$114,7,FALSE))</f>
        <v>12.69</v>
      </c>
      <c r="J231" s="4" t="str">
        <f ca="1">VLOOKUP(F231,Lookup!$C$5:$D$110,2, FALSE)</f>
        <v>Pollution values</v>
      </c>
      <c r="K231" s="4" t="str">
        <f ca="1">VLOOKUP(C231,Default!$B$4:$E$114,4, FALSE)</f>
        <v>background PM2.5 concentration</v>
      </c>
      <c r="L231" s="21" t="str" cm="1">
        <f t="array" aca="1" ref="L231" ca="1">IF(ISNA(VLOOKUP($D231,Grouped_Sources!$C:$C,1,FALSE)),"", INDIRECT(VLOOKUP($D231,Grouped_Sources!$C:$I,5,FALSE)))</f>
        <v>…Dropbox\ITHIM Global\Methods and Processes\Air Pollution\Emissions and air pollution calculations - Rahul &amp; Haneen\Databases used\database_source_apport_studies_v2_0_26_9_2015.xls</v>
      </c>
      <c r="M231" s="21" t="str" cm="1">
        <f t="array" aca="1" ref="M231" ca="1">IF(ISNA(VLOOKUP($D231,Grouped_Sources!$C:$C,1,FALSE)),"", INDIRECT(VLOOKUP($D231,Grouped_Sources!$C:$I,6,FALSE)))</f>
        <v>EDGAR and various other sources, detailed in document</v>
      </c>
      <c r="N231" s="21" cm="1">
        <f t="array" aca="1" ref="N231" ca="1">IF(ISNA(VLOOKUP($D231,Grouped_Sources!$C:$C,1,FALSE)),"", INDIRECT(VLOOKUP($D231,Grouped_Sources!$C:$I,7,FALSE)))</f>
        <v>0</v>
      </c>
    </row>
    <row r="232" spans="1:14" hidden="1" x14ac:dyDescent="0.25">
      <c r="A232" s="5">
        <f t="shared" si="26"/>
        <v>5</v>
      </c>
      <c r="B232" s="5">
        <f t="shared" si="27"/>
        <v>30</v>
      </c>
      <c r="C232" s="5" t="str">
        <f t="shared" ca="1" si="28"/>
        <v>pm_conc_base</v>
      </c>
      <c r="D232" s="5" t="str">
        <f t="shared" ca="1" si="20"/>
        <v>pm_conc_base_delhi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pm_conc_base</v>
      </c>
      <c r="G232" s="4" t="str" cm="1">
        <f t="array" aca="1" ref="G232" ca="1">IF(AND(ISBLANK(INDIRECT(ADDRESS(B232,3,1,1,"all_city_parameter_inputs"))),ISBLANK(INDIRECT(ADDRESS(B232,2,1,1,"all_city_parameter_inputs")))),"",IF(ISBLANK(INDIRECT(ADDRESS(B232,2,1,1,"all_city_parameter_inputs"))),"",INDIRECT(ADDRESS(B232,2,1,1,"all_city_parameter_inputs"))))</f>
        <v>mean</v>
      </c>
      <c r="H232" s="17" t="str" cm="1">
        <f t="array" aca="1" ref="H232" ca="1">IF(ISBLANK(INDIRECT(ADDRESS(B232,A232,1,1,"all_city_parameter_inputs"))), "--",INDIRECT(ADDRESS(B232,A232,1,1,"all_city_parameter_inputs")))</f>
        <v>--</v>
      </c>
      <c r="I232" s="17" t="str">
        <f ca="1">IF(OR(G232="alpha",G232="beta",G232="sd",G232="mean"),"--",VLOOKUP(C232,Default!$B$5:$H$114,7,FALSE))</f>
        <v>--</v>
      </c>
      <c r="J232" s="4" t="str">
        <f ca="1">VLOOKUP(F232,Lookup!$C$5:$D$110,2, FALSE)</f>
        <v>Pollution values</v>
      </c>
      <c r="K232" s="4" t="str">
        <f ca="1">VLOOKUP(C232,Default!$B$4:$E$114,4, FALSE)</f>
        <v>background PM2.5 concentration</v>
      </c>
      <c r="L232" s="21" t="str" cm="1">
        <f t="array" aca="1" ref="L232" ca="1">IF(ISNA(VLOOKUP($D232,Grouped_Sources!$C:$C,1,FALSE)),"", INDIRECT(VLOOKUP($D232,Grouped_Sources!$C:$I,5,FALSE)))</f>
        <v>…Dropbox\ITHIM Global\Methods and Processes\Air Pollution\Emissions and air pollution calculations - Rahul &amp; Haneen\Databases used\database_source_apport_studies_v2_0_26_9_2015.xls</v>
      </c>
      <c r="M232" s="21" t="str" cm="1">
        <f t="array" aca="1" ref="M232" ca="1">IF(ISNA(VLOOKUP($D232,Grouped_Sources!$C:$C,1,FALSE)),"", INDIRECT(VLOOKUP($D232,Grouped_Sources!$C:$I,6,FALSE)))</f>
        <v>EDGAR and various other sources, detailed in document</v>
      </c>
      <c r="N232" s="21" cm="1">
        <f t="array" aca="1" ref="N232" ca="1">IF(ISNA(VLOOKUP($D232,Grouped_Sources!$C:$C,1,FALSE)),"", INDIRECT(VLOOKUP($D232,Grouped_Sources!$C:$I,7,FALSE)))</f>
        <v>0</v>
      </c>
    </row>
    <row r="233" spans="1:14" hidden="1" x14ac:dyDescent="0.25">
      <c r="A233" s="5">
        <f t="shared" si="26"/>
        <v>5</v>
      </c>
      <c r="B233" s="5">
        <f t="shared" si="27"/>
        <v>31</v>
      </c>
      <c r="C233" s="5" t="str">
        <f t="shared" ca="1" si="28"/>
        <v>pm_conc_base</v>
      </c>
      <c r="D233" s="5" t="str">
        <f t="shared" ca="1" si="20"/>
        <v>pm_conc_base_delhi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pm_conc_base</v>
      </c>
      <c r="G233" s="4" t="str" cm="1">
        <f t="array" aca="1" ref="G233" ca="1">IF(AND(ISBLANK(INDIRECT(ADDRESS(B233,3,1,1,"all_city_parameter_inputs"))),ISBLANK(INDIRECT(ADDRESS(B233,2,1,1,"all_city_parameter_inputs")))),"",IF(ISBLANK(INDIRECT(ADDRESS(B233,2,1,1,"all_city_parameter_inputs"))),"",INDIRECT(ADDRESS(B233,2,1,1,"all_city_parameter_inputs"))))</f>
        <v>sd</v>
      </c>
      <c r="H233" s="17" t="str" cm="1">
        <f t="array" aca="1" ref="H233" ca="1">IF(ISBLANK(INDIRECT(ADDRESS(B233,A233,1,1,"all_city_parameter_inputs"))), "--",INDIRECT(ADDRESS(B233,A233,1,1,"all_city_parameter_inputs")))</f>
        <v>--</v>
      </c>
      <c r="I233" s="17" t="str">
        <f ca="1">IF(OR(G233="alpha",G233="beta",G233="sd",G233="mean"),"--",VLOOKUP(C233,Default!$B$5:$H$114,7,FALSE))</f>
        <v>--</v>
      </c>
      <c r="J233" s="4" t="str">
        <f ca="1">VLOOKUP(F233,Lookup!$C$5:$D$110,2, FALSE)</f>
        <v>Pollution values</v>
      </c>
      <c r="K233" s="4" t="str">
        <f ca="1">VLOOKUP(C233,Default!$B$4:$E$114,4, FALSE)</f>
        <v>background PM2.5 concentration</v>
      </c>
      <c r="L233" s="21" t="str" cm="1">
        <f t="array" aca="1" ref="L233" ca="1">IF(ISNA(VLOOKUP($D233,Grouped_Sources!$C:$C,1,FALSE)),"", INDIRECT(VLOOKUP($D233,Grouped_Sources!$C:$I,5,FALSE)))</f>
        <v>…Dropbox\ITHIM Global\Methods and Processes\Air Pollution\Emissions and air pollution calculations - Rahul &amp; Haneen\Databases used\database_source_apport_studies_v2_0_26_9_2015.xls</v>
      </c>
      <c r="M233" s="21" t="str" cm="1">
        <f t="array" aca="1" ref="M233" ca="1">IF(ISNA(VLOOKUP($D233,Grouped_Sources!$C:$C,1,FALSE)),"", INDIRECT(VLOOKUP($D233,Grouped_Sources!$C:$I,6,FALSE)))</f>
        <v>EDGAR and various other sources, detailed in document</v>
      </c>
      <c r="N233" s="21" cm="1">
        <f t="array" aca="1" ref="N233" ca="1">IF(ISNA(VLOOKUP($D233,Grouped_Sources!$C:$C,1,FALSE)),"", INDIRECT(VLOOKUP($D233,Grouped_Sources!$C:$I,7,FALSE)))</f>
        <v>0</v>
      </c>
    </row>
    <row r="234" spans="1:14" hidden="1" x14ac:dyDescent="0.25">
      <c r="A234" s="5">
        <f t="shared" si="26"/>
        <v>5</v>
      </c>
      <c r="B234" s="5">
        <f t="shared" si="27"/>
        <v>32</v>
      </c>
      <c r="C234" s="5" t="str">
        <f t="shared" ca="1" si="28"/>
        <v>pm_trans_share</v>
      </c>
      <c r="D234" s="5" t="str">
        <f t="shared" ca="1" si="20"/>
        <v>pm_trans_share_delhi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pm_trans_share</v>
      </c>
      <c r="G234" s="4" t="str" cm="1">
        <f t="array" aca="1" ref="G234" ca="1">IF(AND(ISBLANK(INDIRECT(ADDRESS(B234,3,1,1,"all_city_parameter_inputs"))),ISBLANK(INDIRECT(ADDRESS(B234,2,1,1,"all_city_parameter_inputs")))),"",IF(ISBLANK(INDIRECT(ADDRESS(B234,2,1,1,"all_city_parameter_inputs"))),"",INDIRECT(ADDRESS(B234,2,1,1,"all_city_parameter_inputs"))))</f>
        <v>constant</v>
      </c>
      <c r="H234" s="17" cm="1">
        <f t="array" aca="1" ref="H234" ca="1">IF(ISBLANK(INDIRECT(ADDRESS(B234,A234,1,1,"all_city_parameter_inputs"))), "--",INDIRECT(ADDRESS(B234,A234,1,1,"all_city_parameter_inputs")))</f>
        <v>0.41499999999999998</v>
      </c>
      <c r="I234" s="17">
        <f ca="1">IF(OR(G234="alpha",G234="beta",G234="sd",G234="mean"),"--",VLOOKUP(C234,Default!$B$5:$H$114,7,FALSE))</f>
        <v>0.42</v>
      </c>
      <c r="J234" s="4" t="str">
        <f ca="1">VLOOKUP(F234,Lookup!$C$5:$D$110,2, FALSE)</f>
        <v>Pollution values</v>
      </c>
      <c r="K234" s="4" t="str">
        <f ca="1">VLOOKUP(C234,Default!$B$4:$E$114,4, FALSE)</f>
        <v>proportion of background PM2.5 attributable to transport</v>
      </c>
      <c r="L234" s="21" t="str" cm="1">
        <f t="array" aca="1" ref="L234" ca="1">IF(ISNA(VLOOKUP($D234,Grouped_Sources!$C:$C,1,FALSE)),"", INDIRECT(VLOOKUP($D234,Grouped_Sources!$C:$I,5,FALSE)))</f>
        <v>…Dropbox\ITHIM Global\Methods and Processes\Air Pollution\Emissions and air pollution calculations - Rahul &amp; Haneen\Databases used\database_source_apport_studies_v2_0_26_9_2015.xls</v>
      </c>
      <c r="M234" s="21" t="str" cm="1">
        <f t="array" aca="1" ref="M234" ca="1">IF(ISNA(VLOOKUP($D234,Grouped_Sources!$C:$C,1,FALSE)),"", INDIRECT(VLOOKUP($D234,Grouped_Sources!$C:$I,6,FALSE)))</f>
        <v>EDGAR and various other sources, detailed in document</v>
      </c>
      <c r="N234" s="21" cm="1">
        <f t="array" aca="1" ref="N234" ca="1">IF(ISNA(VLOOKUP($D234,Grouped_Sources!$C:$C,1,FALSE)),"", INDIRECT(VLOOKUP($D234,Grouped_Sources!$C:$I,7,FALSE)))</f>
        <v>0</v>
      </c>
    </row>
    <row r="235" spans="1:14" hidden="1" x14ac:dyDescent="0.25">
      <c r="A235" s="5">
        <f t="shared" si="26"/>
        <v>5</v>
      </c>
      <c r="B235" s="5">
        <f t="shared" si="27"/>
        <v>33</v>
      </c>
      <c r="C235" s="5" t="str">
        <f t="shared" ca="1" si="28"/>
        <v>pm_trans_share</v>
      </c>
      <c r="D235" s="5" t="str">
        <f t="shared" ca="1" si="20"/>
        <v>pm_trans_share_delhi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pm_trans_share</v>
      </c>
      <c r="G235" s="4" t="str" cm="1">
        <f t="array" aca="1" ref="G235" ca="1">IF(AND(ISBLANK(INDIRECT(ADDRESS(B235,3,1,1,"all_city_parameter_inputs"))),ISBLANK(INDIRECT(ADDRESS(B235,2,1,1,"all_city_parameter_inputs")))),"",IF(ISBLANK(INDIRECT(ADDRESS(B235,2,1,1,"all_city_parameter_inputs"))),"",INDIRECT(ADDRESS(B235,2,1,1,"all_city_parameter_inputs"))))</f>
        <v>alpha</v>
      </c>
      <c r="H235" s="17" t="str" cm="1">
        <f t="array" aca="1" ref="H235" ca="1">IF(ISBLANK(INDIRECT(ADDRESS(B235,A235,1,1,"all_city_parameter_inputs"))), "--",INDIRECT(ADDRESS(B235,A235,1,1,"all_city_parameter_inputs")))</f>
        <v>--</v>
      </c>
      <c r="I235" s="17" t="str">
        <f ca="1">IF(OR(G235="alpha",G235="beta",G235="sd",G235="mean"),"--",VLOOKUP(C235,Default!$B$5:$H$114,7,FALSE))</f>
        <v>--</v>
      </c>
      <c r="J235" s="4" t="str">
        <f ca="1">VLOOKUP(F235,Lookup!$C$5:$D$110,2, FALSE)</f>
        <v>Pollution values</v>
      </c>
      <c r="K235" s="4" t="str">
        <f ca="1">VLOOKUP(C235,Default!$B$4:$E$114,4, FALSE)</f>
        <v>proportion of background PM2.5 attributable to transport</v>
      </c>
      <c r="L235" s="21" t="str" cm="1">
        <f t="array" aca="1" ref="L235" ca="1">IF(ISNA(VLOOKUP($D235,Grouped_Sources!$C:$C,1,FALSE)),"", INDIRECT(VLOOKUP($D235,Grouped_Sources!$C:$I,5,FALSE)))</f>
        <v>…Dropbox\ITHIM Global\Methods and Processes\Air Pollution\Emissions and air pollution calculations - Rahul &amp; Haneen\Databases used\database_source_apport_studies_v2_0_26_9_2015.xls</v>
      </c>
      <c r="M235" s="21" t="str" cm="1">
        <f t="array" aca="1" ref="M235" ca="1">IF(ISNA(VLOOKUP($D235,Grouped_Sources!$C:$C,1,FALSE)),"", INDIRECT(VLOOKUP($D235,Grouped_Sources!$C:$I,6,FALSE)))</f>
        <v>EDGAR and various other sources, detailed in document</v>
      </c>
      <c r="N235" s="21" cm="1">
        <f t="array" aca="1" ref="N235" ca="1">IF(ISNA(VLOOKUP($D235,Grouped_Sources!$C:$C,1,FALSE)),"", INDIRECT(VLOOKUP($D235,Grouped_Sources!$C:$I,7,FALSE)))</f>
        <v>0</v>
      </c>
    </row>
    <row r="236" spans="1:14" hidden="1" x14ac:dyDescent="0.25">
      <c r="A236" s="5">
        <f t="shared" si="26"/>
        <v>5</v>
      </c>
      <c r="B236" s="5">
        <f t="shared" si="27"/>
        <v>34</v>
      </c>
      <c r="C236" s="5" t="str">
        <f t="shared" ca="1" si="28"/>
        <v>pm_trans_share</v>
      </c>
      <c r="D236" s="5" t="str">
        <f t="shared" ca="1" si="20"/>
        <v>pm_trans_share_delhi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pm_trans_share</v>
      </c>
      <c r="G236" s="4" t="str" cm="1">
        <f t="array" aca="1" ref="G236" ca="1">IF(AND(ISBLANK(INDIRECT(ADDRESS(B236,3,1,1,"all_city_parameter_inputs"))),ISBLANK(INDIRECT(ADDRESS(B236,2,1,1,"all_city_parameter_inputs")))),"",IF(ISBLANK(INDIRECT(ADDRESS(B236,2,1,1,"all_city_parameter_inputs"))),"",INDIRECT(ADDRESS(B236,2,1,1,"all_city_parameter_inputs"))))</f>
        <v>beta</v>
      </c>
      <c r="H236" s="17" t="str" cm="1">
        <f t="array" aca="1" ref="H236" ca="1">IF(ISBLANK(INDIRECT(ADDRESS(B236,A236,1,1,"all_city_parameter_inputs"))), "--",INDIRECT(ADDRESS(B236,A236,1,1,"all_city_parameter_inputs")))</f>
        <v>--</v>
      </c>
      <c r="I236" s="17" t="str">
        <f ca="1">IF(OR(G236="alpha",G236="beta",G236="sd",G236="mean"),"--",VLOOKUP(C236,Default!$B$5:$H$114,7,FALSE))</f>
        <v>--</v>
      </c>
      <c r="J236" s="4" t="str">
        <f ca="1">VLOOKUP(F236,Lookup!$C$5:$D$110,2, FALSE)</f>
        <v>Pollution values</v>
      </c>
      <c r="K236" s="4" t="str">
        <f ca="1">VLOOKUP(C236,Default!$B$4:$E$114,4, FALSE)</f>
        <v>proportion of background PM2.5 attributable to transport</v>
      </c>
      <c r="L236" s="21" t="str" cm="1">
        <f t="array" aca="1" ref="L236" ca="1">IF(ISNA(VLOOKUP($D236,Grouped_Sources!$C:$C,1,FALSE)),"", INDIRECT(VLOOKUP($D236,Grouped_Sources!$C:$I,5,FALSE)))</f>
        <v>…Dropbox\ITHIM Global\Methods and Processes\Air Pollution\Emissions and air pollution calculations - Rahul &amp; Haneen\Databases used\database_source_apport_studies_v2_0_26_9_2015.xls</v>
      </c>
      <c r="M236" s="21" t="str" cm="1">
        <f t="array" aca="1" ref="M236" ca="1">IF(ISNA(VLOOKUP($D236,Grouped_Sources!$C:$C,1,FALSE)),"", INDIRECT(VLOOKUP($D236,Grouped_Sources!$C:$I,6,FALSE)))</f>
        <v>EDGAR and various other sources, detailed in document</v>
      </c>
      <c r="N236" s="21" cm="1">
        <f t="array" aca="1" ref="N236" ca="1">IF(ISNA(VLOOKUP($D236,Grouped_Sources!$C:$C,1,FALSE)),"", INDIRECT(VLOOKUP($D236,Grouped_Sources!$C:$I,7,FALSE)))</f>
        <v>0</v>
      </c>
    </row>
    <row r="237" spans="1:14" hidden="1" x14ac:dyDescent="0.25">
      <c r="A237" s="5">
        <f t="shared" si="26"/>
        <v>5</v>
      </c>
      <c r="B237" s="5">
        <f t="shared" si="27"/>
        <v>35</v>
      </c>
      <c r="C237" s="5" t="str">
        <f t="shared" ca="1" si="28"/>
        <v>background_pa_scalar</v>
      </c>
      <c r="D237" s="5" t="str">
        <f t="shared" ca="1" si="20"/>
        <v>background_pa_scalar_delhi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background_pa_scalar</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1</v>
      </c>
      <c r="I237" s="17">
        <f ca="1">IF(OR(G237="alpha",G237="beta",G237="sd",G237="mean"),"--",VLOOKUP(C237,Default!$B$5:$H$114,7,FALSE))</f>
        <v>1</v>
      </c>
      <c r="J237" s="4" t="str">
        <f ca="1">VLOOKUP(F237,Lookup!$C$5:$D$110,2, FALSE)</f>
        <v>PA values</v>
      </c>
      <c r="K237" s="4" t="str">
        <f ca="1">VLOOKUP(C237,Default!$B$4:$E$114,4, FALSE)</f>
        <v>scalar to deal with bias in MMET values from non-occupational physical activity survey</v>
      </c>
      <c r="L237" s="21" t="str" cm="1">
        <f t="array" aca="1" ref="L237" ca="1">IF(ISNA(VLOOKUP($D237,Grouped_Sources!$C:$C,1,FALSE)),"", INDIRECT(VLOOKUP($D237,Grouped_Sources!$C:$I,5,FALSE)))</f>
        <v>assumes no bias in PA data (could be improved by looking at PA surveys) - distribution parameters need updating</v>
      </c>
      <c r="M237" s="21" cm="1">
        <f t="array" aca="1" ref="M237" ca="1">IF(ISNA(VLOOKUP($D237,Grouped_Sources!$C:$C,1,FALSE)),"", INDIRECT(VLOOKUP($D237,Grouped_Sources!$C:$I,6,FALSE)))</f>
        <v>0</v>
      </c>
      <c r="N237" s="21" cm="1">
        <f t="array" aca="1" ref="N237" ca="1">IF(ISNA(VLOOKUP($D237,Grouped_Sources!$C:$C,1,FALSE)),"", INDIRECT(VLOOKUP($D237,Grouped_Sources!$C:$I,7,FALSE)))</f>
        <v>0</v>
      </c>
    </row>
    <row r="238" spans="1:14" hidden="1" x14ac:dyDescent="0.25">
      <c r="A238" s="5">
        <f t="shared" si="26"/>
        <v>5</v>
      </c>
      <c r="B238" s="5">
        <f t="shared" si="27"/>
        <v>36</v>
      </c>
      <c r="C238" s="5" t="str">
        <f t="shared" ca="1" si="28"/>
        <v>background_pa_scalar</v>
      </c>
      <c r="D238" s="5" t="str">
        <f t="shared" ca="1" si="20"/>
        <v>background_pa_scalar_delhi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background_pa_scalar</v>
      </c>
      <c r="G238" s="4" t="str" cm="1">
        <f t="array" aca="1" ref="G238" ca="1">IF(AND(ISBLANK(INDIRECT(ADDRESS(B238,3,1,1,"all_city_parameter_inputs"))),ISBLANK(INDIRECT(ADDRESS(B238,2,1,1,"all_city_parameter_inputs")))),"",IF(ISBLANK(INDIRECT(ADDRESS(B238,2,1,1,"all_city_parameter_inputs"))),"",INDIRECT(ADDRESS(B238,2,1,1,"all_city_parameter_inputs"))))</f>
        <v>mean</v>
      </c>
      <c r="H238" s="17" cm="1">
        <f t="array" aca="1" ref="H238" ca="1">IF(ISBLANK(INDIRECT(ADDRESS(B238,A238,1,1,"all_city_parameter_inputs"))), "--",INDIRECT(ADDRESS(B238,A238,1,1,"all_city_parameter_inputs")))</f>
        <v>1</v>
      </c>
      <c r="I238" s="17" t="str">
        <f ca="1">IF(OR(G238="alpha",G238="beta",G238="sd",G238="mean"),"--",VLOOKUP(C238,Default!$B$5:$H$114,7,FALSE))</f>
        <v>--</v>
      </c>
      <c r="J238" s="4" t="str">
        <f ca="1">VLOOKUP(F238,Lookup!$C$5:$D$110,2, FALSE)</f>
        <v>PA values</v>
      </c>
      <c r="K238" s="4" t="str">
        <f ca="1">VLOOKUP(C238,Default!$B$4:$E$114,4, FALSE)</f>
        <v>scalar to deal with bias in MMET values from non-occupational physical activity survey</v>
      </c>
      <c r="L238" s="21" t="str" cm="1">
        <f t="array" aca="1" ref="L238" ca="1">IF(ISNA(VLOOKUP($D238,Grouped_Sources!$C:$C,1,FALSE)),"", INDIRECT(VLOOKUP($D238,Grouped_Sources!$C:$I,5,FALSE)))</f>
        <v>assumes no bias in PA data (could be improved by looking at PA surveys) - distribution parameters need updating</v>
      </c>
      <c r="M238" s="21" cm="1">
        <f t="array" aca="1" ref="M238" ca="1">IF(ISNA(VLOOKUP($D238,Grouped_Sources!$C:$C,1,FALSE)),"", INDIRECT(VLOOKUP($D238,Grouped_Sources!$C:$I,6,FALSE)))</f>
        <v>0</v>
      </c>
      <c r="N238" s="21" cm="1">
        <f t="array" aca="1" ref="N238" ca="1">IF(ISNA(VLOOKUP($D238,Grouped_Sources!$C:$C,1,FALSE)),"", INDIRECT(VLOOKUP($D238,Grouped_Sources!$C:$I,7,FALSE)))</f>
        <v>0</v>
      </c>
    </row>
    <row r="239" spans="1:14" hidden="1" x14ac:dyDescent="0.25">
      <c r="A239" s="5">
        <f t="shared" si="26"/>
        <v>5</v>
      </c>
      <c r="B239" s="5">
        <f t="shared" si="27"/>
        <v>37</v>
      </c>
      <c r="C239" s="5" t="str">
        <f t="shared" ca="1" si="28"/>
        <v>background_pa_scalar</v>
      </c>
      <c r="D239" s="5" t="str">
        <f t="shared" ca="1" si="20"/>
        <v>background_pa_scalar_delhi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background_pa_scalar</v>
      </c>
      <c r="G239" s="4" t="str" cm="1">
        <f t="array" aca="1" ref="G239" ca="1">IF(AND(ISBLANK(INDIRECT(ADDRESS(B239,3,1,1,"all_city_parameter_inputs"))),ISBLANK(INDIRECT(ADDRESS(B239,2,1,1,"all_city_parameter_inputs")))),"",IF(ISBLANK(INDIRECT(ADDRESS(B239,2,1,1,"all_city_parameter_inputs"))),"",INDIRECT(ADDRESS(B239,2,1,1,"all_city_parameter_inputs"))))</f>
        <v>sd</v>
      </c>
      <c r="H239" s="17" cm="1">
        <f t="array" aca="1" ref="H239" ca="1">IF(ISBLANK(INDIRECT(ADDRESS(B239,A239,1,1,"all_city_parameter_inputs"))), "--",INDIRECT(ADDRESS(B239,A239,1,1,"all_city_parameter_inputs")))</f>
        <v>1.2</v>
      </c>
      <c r="I239" s="17" t="str">
        <f ca="1">IF(OR(G239="alpha",G239="beta",G239="sd",G239="mean"),"--",VLOOKUP(C239,Default!$B$5:$H$114,7,FALSE))</f>
        <v>--</v>
      </c>
      <c r="J239" s="4" t="str">
        <f ca="1">VLOOKUP(F239,Lookup!$C$5:$D$110,2, FALSE)</f>
        <v>PA values</v>
      </c>
      <c r="K239" s="4" t="str">
        <f ca="1">VLOOKUP(C239,Default!$B$4:$E$114,4, FALSE)</f>
        <v>scalar to deal with bias in MMET values from non-occupational physical activity survey</v>
      </c>
      <c r="L239" s="21" t="str" cm="1">
        <f t="array" aca="1" ref="L239" ca="1">IF(ISNA(VLOOKUP($D239,Grouped_Sources!$C:$C,1,FALSE)),"", INDIRECT(VLOOKUP($D239,Grouped_Sources!$C:$I,5,FALSE)))</f>
        <v>assumes no bias in PA data (could be improved by looking at PA surveys) - distribution parameters need updating</v>
      </c>
      <c r="M239" s="21" cm="1">
        <f t="array" aca="1" ref="M239" ca="1">IF(ISNA(VLOOKUP($D239,Grouped_Sources!$C:$C,1,FALSE)),"", INDIRECT(VLOOKUP($D239,Grouped_Sources!$C:$I,6,FALSE)))</f>
        <v>0</v>
      </c>
      <c r="N239" s="21" cm="1">
        <f t="array" aca="1" ref="N239" ca="1">IF(ISNA(VLOOKUP($D239,Grouped_Sources!$C:$C,1,FALSE)),"", INDIRECT(VLOOKUP($D239,Grouped_Sources!$C:$I,7,FALSE)))</f>
        <v>0</v>
      </c>
    </row>
    <row r="240" spans="1:14" hidden="1" x14ac:dyDescent="0.25">
      <c r="A240" s="5">
        <f t="shared" si="26"/>
        <v>5</v>
      </c>
      <c r="B240" s="5">
        <f t="shared" si="27"/>
        <v>38</v>
      </c>
      <c r="C240" s="5" t="str">
        <f t="shared" ca="1" si="28"/>
        <v>bus_walk_time</v>
      </c>
      <c r="D240" s="5" t="str">
        <f t="shared" ca="1" si="20"/>
        <v>bus_walk_time_delhi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bus_walk_time</v>
      </c>
      <c r="G240" s="4" t="str" cm="1">
        <f t="array" aca="1" ref="G240" ca="1">IF(AND(ISBLANK(INDIRECT(ADDRESS(B240,3,1,1,"all_city_parameter_inputs"))),ISBLANK(INDIRECT(ADDRESS(B240,2,1,1,"all_city_parameter_inputs")))),"",IF(ISBLANK(INDIRECT(ADDRESS(B240,2,1,1,"all_city_parameter_inputs"))),"",INDIRECT(ADDRESS(B240,2,1,1,"all_city_parameter_inputs"))))</f>
        <v>constant</v>
      </c>
      <c r="H240" s="17" cm="1">
        <f t="array" aca="1" ref="H240" ca="1">IF(ISBLANK(INDIRECT(ADDRESS(B240,A240,1,1,"all_city_parameter_inputs"))), "--",INDIRECT(ADDRESS(B240,A240,1,1,"all_city_parameter_inputs")))</f>
        <v>15</v>
      </c>
      <c r="I240" s="17">
        <f ca="1">IF(OR(G240="alpha",G240="beta",G240="sd",G240="mean"),"--",VLOOKUP(C240,Default!$B$5:$H$114,7,FALSE))</f>
        <v>16</v>
      </c>
      <c r="J240" s="4" t="str">
        <f ca="1">VLOOKUP(F240,Lookup!$C$5:$D$110,2, FALSE)</f>
        <v>Travel values</v>
      </c>
      <c r="K240" s="4" t="str">
        <f ca="1">VLOOKUP(C240,Default!$B$4:$E$114,4, FALSE)</f>
        <v>time taken to walk to bus stop, added to each trip with main mode bus unless there is already a walking component in the travel survey</v>
      </c>
      <c r="L240" s="21" t="str" cm="1">
        <f t="array" aca="1" ref="L240" ca="1">IF(ISNA(VLOOKUP($D240,Grouped_Sources!$C:$C,1,FALSE)),"", INDIRECT(VLOOKUP($D240,Grouped_Sources!$C:$I,5,FALSE)))</f>
        <v xml:space="preserve"> on OneDrive Ali Abbas - ITHIM Global\Methods and Processes\Input Parameters\Walk_to_PT</v>
      </c>
      <c r="M240" s="21" cm="1">
        <f t="array" aca="1" ref="M240" ca="1">IF(ISNA(VLOOKUP($D240,Grouped_Sources!$C:$C,1,FALSE)),"", INDIRECT(VLOOKUP($D240,Grouped_Sources!$C:$I,6,FALSE)))</f>
        <v>0</v>
      </c>
      <c r="N240" s="21" cm="1">
        <f t="array" aca="1" ref="N240" ca="1">IF(ISNA(VLOOKUP($D240,Grouped_Sources!$C:$C,1,FALSE)),"", INDIRECT(VLOOKUP($D240,Grouped_Sources!$C:$I,7,FALSE)))</f>
        <v>0</v>
      </c>
    </row>
    <row r="241" spans="1:14" hidden="1" x14ac:dyDescent="0.25">
      <c r="A241" s="5">
        <f t="shared" si="26"/>
        <v>5</v>
      </c>
      <c r="B241" s="5">
        <f t="shared" si="27"/>
        <v>39</v>
      </c>
      <c r="C241" s="5" t="str">
        <f t="shared" ca="1" si="28"/>
        <v>bus_walk_time</v>
      </c>
      <c r="D241" s="5" t="str">
        <f t="shared" ca="1" si="20"/>
        <v>bus_walk_time_delhi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bus_walk_time</v>
      </c>
      <c r="G241" s="4" t="str" cm="1">
        <f t="array" aca="1" ref="G241" ca="1">IF(AND(ISBLANK(INDIRECT(ADDRESS(B241,3,1,1,"all_city_parameter_inputs"))),ISBLANK(INDIRECT(ADDRESS(B241,2,1,1,"all_city_parameter_inputs")))),"",IF(ISBLANK(INDIRECT(ADDRESS(B241,2,1,1,"all_city_parameter_inputs"))),"",INDIRECT(ADDRESS(B241,2,1,1,"all_city_parameter_inputs"))))</f>
        <v>mean</v>
      </c>
      <c r="H241" s="17" cm="1">
        <f t="array" aca="1" ref="H241" ca="1">IF(ISBLANK(INDIRECT(ADDRESS(B241,A241,1,1,"all_city_parameter_inputs"))), "--",INDIRECT(ADDRESS(B241,A241,1,1,"all_city_parameter_inputs")))</f>
        <v>12.549214886524529</v>
      </c>
      <c r="I241" s="17" t="str">
        <f ca="1">IF(OR(G241="alpha",G241="beta",G241="sd",G241="mean"),"--",VLOOKUP(C241,Default!$B$5:$H$114,7,FALSE))</f>
        <v>--</v>
      </c>
      <c r="J241" s="4" t="str">
        <f ca="1">VLOOKUP(F241,Lookup!$C$5:$D$110,2, FALSE)</f>
        <v>Travel values</v>
      </c>
      <c r="K241" s="4" t="str">
        <f ca="1">VLOOKUP(C241,Default!$B$4:$E$114,4, FALSE)</f>
        <v>time taken to walk to bus stop, added to each trip with main mode bus unless there is already a walking component in the travel survey</v>
      </c>
      <c r="L241" s="21" t="str" cm="1">
        <f t="array" aca="1" ref="L241" ca="1">IF(ISNA(VLOOKUP($D241,Grouped_Sources!$C:$C,1,FALSE)),"", INDIRECT(VLOOKUP($D241,Grouped_Sources!$C:$I,5,FALSE)))</f>
        <v xml:space="preserve"> on OneDrive Ali Abbas - ITHIM Global\Methods and Processes\Input Parameters\Walk_to_PT</v>
      </c>
      <c r="M241" s="21" cm="1">
        <f t="array" aca="1" ref="M241" ca="1">IF(ISNA(VLOOKUP($D241,Grouped_Sources!$C:$C,1,FALSE)),"", INDIRECT(VLOOKUP($D241,Grouped_Sources!$C:$I,6,FALSE)))</f>
        <v>0</v>
      </c>
      <c r="N241" s="21" cm="1">
        <f t="array" aca="1" ref="N241" ca="1">IF(ISNA(VLOOKUP($D241,Grouped_Sources!$C:$C,1,FALSE)),"", INDIRECT(VLOOKUP($D241,Grouped_Sources!$C:$I,7,FALSE)))</f>
        <v>0</v>
      </c>
    </row>
    <row r="242" spans="1:14" hidden="1" x14ac:dyDescent="0.25">
      <c r="A242" s="5">
        <f t="shared" si="26"/>
        <v>5</v>
      </c>
      <c r="B242" s="5">
        <f t="shared" si="27"/>
        <v>40</v>
      </c>
      <c r="C242" s="5" t="str">
        <f t="shared" ca="1" si="28"/>
        <v>bus_walk_time</v>
      </c>
      <c r="D242" s="5" t="str">
        <f t="shared" ca="1" si="20"/>
        <v>bus_walk_time_delhi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bus_walk_time</v>
      </c>
      <c r="G242" s="4" t="str" cm="1">
        <f t="array" aca="1" ref="G242" ca="1">IF(AND(ISBLANK(INDIRECT(ADDRESS(B242,3,1,1,"all_city_parameter_inputs"))),ISBLANK(INDIRECT(ADDRESS(B242,2,1,1,"all_city_parameter_inputs")))),"",IF(ISBLANK(INDIRECT(ADDRESS(B242,2,1,1,"all_city_parameter_inputs"))),"",INDIRECT(ADDRESS(B242,2,1,1,"all_city_parameter_inputs"))))</f>
        <v>sd</v>
      </c>
      <c r="H242" s="17" cm="1">
        <f t="array" aca="1" ref="H242" ca="1">IF(ISBLANK(INDIRECT(ADDRESS(B242,A242,1,1,"all_city_parameter_inputs"))), "--",INDIRECT(ADDRESS(B242,A242,1,1,"all_city_parameter_inputs")))</f>
        <v>1.8172314271842442</v>
      </c>
      <c r="I242" s="17" t="str">
        <f ca="1">IF(OR(G242="alpha",G242="beta",G242="sd",G242="mean"),"--",VLOOKUP(C242,Default!$B$5:$H$114,7,FALSE))</f>
        <v>--</v>
      </c>
      <c r="J242" s="4" t="str">
        <f ca="1">VLOOKUP(F242,Lookup!$C$5:$D$110,2, FALSE)</f>
        <v>Travel values</v>
      </c>
      <c r="K242" s="4" t="str">
        <f ca="1">VLOOKUP(C242,Default!$B$4:$E$114,4, FALSE)</f>
        <v>time taken to walk to bus stop, added to each trip with main mode bus unless there is already a walking component in the travel survey</v>
      </c>
      <c r="L242" s="21" t="str" cm="1">
        <f t="array" aca="1" ref="L242" ca="1">IF(ISNA(VLOOKUP($D242,Grouped_Sources!$C:$C,1,FALSE)),"", INDIRECT(VLOOKUP($D242,Grouped_Sources!$C:$I,5,FALSE)))</f>
        <v xml:space="preserve"> on OneDrive Ali Abbas - ITHIM Global\Methods and Processes\Input Parameters\Walk_to_PT</v>
      </c>
      <c r="M242" s="21" cm="1">
        <f t="array" aca="1" ref="M242" ca="1">IF(ISNA(VLOOKUP($D242,Grouped_Sources!$C:$C,1,FALSE)),"", INDIRECT(VLOOKUP($D242,Grouped_Sources!$C:$I,6,FALSE)))</f>
        <v>0</v>
      </c>
      <c r="N242" s="21" cm="1">
        <f t="array" aca="1" ref="N242" ca="1">IF(ISNA(VLOOKUP($D242,Grouped_Sources!$C:$C,1,FALSE)),"", INDIRECT(VLOOKUP($D242,Grouped_Sources!$C:$I,7,FALSE)))</f>
        <v>0</v>
      </c>
    </row>
    <row r="243" spans="1:14" hidden="1" x14ac:dyDescent="0.25">
      <c r="A243" s="5">
        <f t="shared" si="26"/>
        <v>5</v>
      </c>
      <c r="B243" s="5">
        <f t="shared" si="27"/>
        <v>41</v>
      </c>
      <c r="C243" s="5" t="str">
        <f t="shared" ca="1" si="28"/>
        <v>rail_walk_time</v>
      </c>
      <c r="D243" s="5" t="str">
        <f t="shared" ca="1" si="20"/>
        <v>rail_walk_time_delhi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rail_walk_time</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19.999999979999998</v>
      </c>
      <c r="I243" s="17">
        <f ca="1">IF(OR(G243="alpha",G243="beta",G243="sd",G243="mean"),"--",VLOOKUP(C243,Default!$B$5:$H$114,7,FALSE))</f>
        <v>12.5</v>
      </c>
      <c r="J243" s="4" t="str">
        <f ca="1">VLOOKUP(F243,Lookup!$C$5:$D$110,2, FALSE)</f>
        <v>Travel values</v>
      </c>
      <c r="K243" s="4" t="str">
        <f ca="1">VLOOKUP(C243,Default!$B$4:$E$114,4, FALSE)</f>
        <v>time taken to walk to train station</v>
      </c>
      <c r="L243" s="21" t="str" cm="1">
        <f t="array" aca="1" ref="L243" ca="1">IF(ISNA(VLOOKUP($D243,Grouped_Sources!$C:$C,1,FALSE)),"", INDIRECT(VLOOKUP($D243,Grouped_Sources!$C:$I,5,FALSE)))</f>
        <v xml:space="preserve"> on OneDrive Ali Abbas - ITHIM Global\Methods and Processes\Input Parameters\Walk_to_PT</v>
      </c>
      <c r="M243" s="21" cm="1">
        <f t="array" aca="1" ref="M243" ca="1">IF(ISNA(VLOOKUP($D243,Grouped_Sources!$C:$C,1,FALSE)),"", INDIRECT(VLOOKUP($D243,Grouped_Sources!$C:$I,6,FALSE)))</f>
        <v>0</v>
      </c>
      <c r="N243" s="21" cm="1">
        <f t="array" aca="1" ref="N243" ca="1">IF(ISNA(VLOOKUP($D243,Grouped_Sources!$C:$C,1,FALSE)),"", INDIRECT(VLOOKUP($D243,Grouped_Sources!$C:$I,7,FALSE)))</f>
        <v>0</v>
      </c>
    </row>
    <row r="244" spans="1:14" hidden="1" x14ac:dyDescent="0.25">
      <c r="A244" s="5">
        <f t="shared" si="26"/>
        <v>5</v>
      </c>
      <c r="B244" s="5">
        <f t="shared" si="27"/>
        <v>42</v>
      </c>
      <c r="C244" s="5" t="str">
        <f t="shared" ca="1" si="28"/>
        <v>rail_walk_time</v>
      </c>
      <c r="D244" s="5" t="str">
        <f t="shared" ca="1" si="20"/>
        <v>rail_walk_time_delhi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rail_walk_time</v>
      </c>
      <c r="G244" s="4" t="str" cm="1">
        <f t="array" aca="1" ref="G244" ca="1">IF(AND(ISBLANK(INDIRECT(ADDRESS(B244,3,1,1,"all_city_parameter_inputs"))),ISBLANK(INDIRECT(ADDRESS(B244,2,1,1,"all_city_parameter_inputs")))),"",IF(ISBLANK(INDIRECT(ADDRESS(B244,2,1,1,"all_city_parameter_inputs"))),"",INDIRECT(ADDRESS(B244,2,1,1,"all_city_parameter_inputs"))))</f>
        <v>mean</v>
      </c>
      <c r="H244" s="17" cm="1">
        <f t="array" aca="1" ref="H244" ca="1">IF(ISBLANK(INDIRECT(ADDRESS(B244,A244,1,1,"all_city_parameter_inputs"))), "--",INDIRECT(ADDRESS(B244,A244,1,1,"all_city_parameter_inputs")))</f>
        <v>17.590069537748814</v>
      </c>
      <c r="I244" s="17" t="str">
        <f ca="1">IF(OR(G244="alpha",G244="beta",G244="sd",G244="mean"),"--",VLOOKUP(C244,Default!$B$5:$H$114,7,FALSE))</f>
        <v>--</v>
      </c>
      <c r="J244" s="4" t="str">
        <f ca="1">VLOOKUP(F244,Lookup!$C$5:$D$110,2, FALSE)</f>
        <v>Travel values</v>
      </c>
      <c r="K244" s="4" t="str">
        <f ca="1">VLOOKUP(C244,Default!$B$4:$E$114,4, FALSE)</f>
        <v>time taken to walk to train station</v>
      </c>
      <c r="L244" s="21" t="str" cm="1">
        <f t="array" aca="1" ref="L244" ca="1">IF(ISNA(VLOOKUP($D244,Grouped_Sources!$C:$C,1,FALSE)),"", INDIRECT(VLOOKUP($D244,Grouped_Sources!$C:$I,5,FALSE)))</f>
        <v xml:space="preserve"> on OneDrive Ali Abbas - ITHIM Global\Methods and Processes\Input Parameters\Walk_to_PT</v>
      </c>
      <c r="M244" s="21" cm="1">
        <f t="array" aca="1" ref="M244" ca="1">IF(ISNA(VLOOKUP($D244,Grouped_Sources!$C:$C,1,FALSE)),"", INDIRECT(VLOOKUP($D244,Grouped_Sources!$C:$I,6,FALSE)))</f>
        <v>0</v>
      </c>
      <c r="N244" s="21" cm="1">
        <f t="array" aca="1" ref="N244" ca="1">IF(ISNA(VLOOKUP($D244,Grouped_Sources!$C:$C,1,FALSE)),"", INDIRECT(VLOOKUP($D244,Grouped_Sources!$C:$I,7,FALSE)))</f>
        <v>0</v>
      </c>
    </row>
    <row r="245" spans="1:14" hidden="1" x14ac:dyDescent="0.25">
      <c r="A245" s="5">
        <f t="shared" si="26"/>
        <v>5</v>
      </c>
      <c r="B245" s="5">
        <f t="shared" si="27"/>
        <v>43</v>
      </c>
      <c r="C245" s="5" t="str">
        <f t="shared" ca="1" si="28"/>
        <v>rail_walk_time</v>
      </c>
      <c r="D245" s="5" t="str">
        <f t="shared" ca="1" si="20"/>
        <v>rail_walk_time_delhi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rail_walk_time</v>
      </c>
      <c r="G245" s="4" t="str" cm="1">
        <f t="array" aca="1" ref="G245" ca="1">IF(AND(ISBLANK(INDIRECT(ADDRESS(B245,3,1,1,"all_city_parameter_inputs"))),ISBLANK(INDIRECT(ADDRESS(B245,2,1,1,"all_city_parameter_inputs")))),"",IF(ISBLANK(INDIRECT(ADDRESS(B245,2,1,1,"all_city_parameter_inputs"))),"",INDIRECT(ADDRESS(B245,2,1,1,"all_city_parameter_inputs"))))</f>
        <v>sd</v>
      </c>
      <c r="H245" s="17" cm="1">
        <f t="array" aca="1" ref="H245" ca="1">IF(ISBLANK(INDIRECT(ADDRESS(B245,A245,1,1,"all_city_parameter_inputs"))), "--",INDIRECT(ADDRESS(B245,A245,1,1,"all_city_parameter_inputs")))</f>
        <v>1.6598877160827219</v>
      </c>
      <c r="I245" s="17" t="str">
        <f ca="1">IF(OR(G245="alpha",G245="beta",G245="sd",G245="mean"),"--",VLOOKUP(C245,Default!$B$5:$H$114,7,FALSE))</f>
        <v>--</v>
      </c>
      <c r="J245" s="4" t="str">
        <f ca="1">VLOOKUP(F245,Lookup!$C$5:$D$110,2, FALSE)</f>
        <v>Travel values</v>
      </c>
      <c r="K245" s="4" t="str">
        <f ca="1">VLOOKUP(C245,Default!$B$4:$E$114,4, FALSE)</f>
        <v>time taken to walk to train station</v>
      </c>
      <c r="L245" s="21" t="str" cm="1">
        <f t="array" aca="1" ref="L245" ca="1">IF(ISNA(VLOOKUP($D245,Grouped_Sources!$C:$C,1,FALSE)),"", INDIRECT(VLOOKUP($D245,Grouped_Sources!$C:$I,5,FALSE)))</f>
        <v xml:space="preserve"> on OneDrive Ali Abbas - ITHIM Global\Methods and Processes\Input Parameters\Walk_to_PT</v>
      </c>
      <c r="M245" s="21" cm="1">
        <f t="array" aca="1" ref="M245" ca="1">IF(ISNA(VLOOKUP($D245,Grouped_Sources!$C:$C,1,FALSE)),"", INDIRECT(VLOOKUP($D245,Grouped_Sources!$C:$I,6,FALSE)))</f>
        <v>0</v>
      </c>
      <c r="N245" s="21" cm="1">
        <f t="array" aca="1" ref="N245" ca="1">IF(ISNA(VLOOKUP($D245,Grouped_Sources!$C:$C,1,FALSE)),"", INDIRECT(VLOOKUP($D245,Grouped_Sources!$C:$I,7,FALSE)))</f>
        <v>0</v>
      </c>
    </row>
    <row r="246" spans="1:14" hidden="1" x14ac:dyDescent="0.25">
      <c r="A246" s="5">
        <f t="shared" si="26"/>
        <v>5</v>
      </c>
      <c r="B246" s="5">
        <f t="shared" si="27"/>
        <v>44</v>
      </c>
      <c r="C246" s="5" t="str">
        <f t="shared" ca="1" si="28"/>
        <v>add_personal_motorcycle_trips</v>
      </c>
      <c r="D246" s="5" t="str">
        <f t="shared" ref="D246:D249" ca="1" si="33">F246&amp;"_"&amp;E246</f>
        <v>add_personal_motorcycle_trips_delhi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add_personal_motorcycle_trips</v>
      </c>
      <c r="G246" s="4" t="str" cm="1">
        <f t="array" aca="1" ref="G246" ca="1">IF(AND(ISBLANK(INDIRECT(ADDRESS(B246,3,1,1,"all_city_parameter_inputs"))),ISBLANK(INDIRECT(ADDRESS(B246,2,1,1,"all_city_parameter_inputs")))),"",IF(ISBLANK(INDIRECT(ADDRESS(B246,2,1,1,"all_city_parameter_inputs"))),"",INDIRECT(ADDRESS(B246,2,1,1,"all_city_parameter_inputs"))))</f>
        <v/>
      </c>
      <c r="H246" s="17" t="str" cm="1">
        <f t="array" aca="1" ref="H246" ca="1">IF(ISBLANK(INDIRECT(ADDRESS(B246,A246,1,1,"all_city_parameter_inputs"))), "--",INDIRECT(ADDRESS(B246,A246,1,1,"all_city_parameter_inputs")))</f>
        <v>no</v>
      </c>
      <c r="I246" s="17" t="str">
        <f ca="1">IF(OR(G246="alpha",G246="beta",G246="sd",G246="mean"),"--",VLOOKUP(C246,Default!$B$5:$H$114,7,FALSE))</f>
        <v>no</v>
      </c>
      <c r="J246" s="4" t="str">
        <f ca="1">VLOOKUP(F246,Lookup!$C$5:$D$110,2, FALSE)</f>
        <v>Travel values</v>
      </c>
      <c r="K246" s="4" t="str">
        <f ca="1">VLOOKUP(C246,Default!$B$4:$E$114,4, FALSE)</f>
        <v>if set to 'no', does not add any personal journey motorcycle trip. If set to 'Chile' add motorcycle trips based on Chilean data. Used if no motorcycle trips exist in the travel survey at all</v>
      </c>
      <c r="L246" s="21" t="str" cm="1">
        <f t="array" aca="1" ref="L246" ca="1">IF(ISNA(VLOOKUP($D246,Grouped_Sources!$C:$C,1,FALSE)),"", INDIRECT(VLOOKUP($D246,Grouped_Sources!$C:$I,5,FALSE)))</f>
        <v xml:space="preserve"> on OneDrive Ali Abbas - ITHIM Global\Methods and Processes\Input Parameters\NewMotorcycleTrips</v>
      </c>
      <c r="M246" s="21" cm="1">
        <f t="array" aca="1" ref="M246" ca="1">IF(ISNA(VLOOKUP($D246,Grouped_Sources!$C:$C,1,FALSE)),"", INDIRECT(VLOOKUP($D246,Grouped_Sources!$C:$I,6,FALSE)))</f>
        <v>0</v>
      </c>
      <c r="N246" s="21" cm="1">
        <f t="array" aca="1" ref="N246" ca="1">IF(ISNA(VLOOKUP($D246,Grouped_Sources!$C:$C,1,FALSE)),"", INDIRECT(VLOOKUP($D246,Grouped_Sources!$C:$I,7,FALSE)))</f>
        <v>0</v>
      </c>
    </row>
    <row r="247" spans="1:14" hidden="1" x14ac:dyDescent="0.25">
      <c r="A247" s="5">
        <f t="shared" si="26"/>
        <v>5</v>
      </c>
      <c r="B247" s="5">
        <f t="shared" si="27"/>
        <v>45</v>
      </c>
      <c r="C247" s="5" t="str">
        <f t="shared" ca="1" si="28"/>
        <v>proportion_motorcycle_trips</v>
      </c>
      <c r="D247" s="5" t="str">
        <f t="shared" ca="1" si="33"/>
        <v>proportion_motorcycle_trips_delhi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proportion_motorcycle_trips</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0</v>
      </c>
      <c r="I247" s="17">
        <f ca="1">IF(OR(G247="alpha",G247="beta",G247="sd",G247="mean"),"--",VLOOKUP(C247,Default!$B$5:$H$114,7,FALSE))</f>
        <v>0</v>
      </c>
      <c r="J247" s="4" t="str">
        <f ca="1">VLOOKUP(F247,Lookup!$C$5:$D$110,2, FALSE)</f>
        <v>Travel values</v>
      </c>
      <c r="K247" s="4" t="str">
        <f ca="1">VLOOKUP(C247,Default!$B$4:$E$114,4, FALSE)</f>
        <v>proportion of travel survey trips that should be added as motorcycle trips</v>
      </c>
      <c r="L247" s="21" t="str" cm="1">
        <f t="array" aca="1" ref="L247" ca="1">IF(ISNA(VLOOKUP($D247,Grouped_Sources!$C:$C,1,FALSE)),"", INDIRECT(VLOOKUP($D247,Grouped_Sources!$C:$I,5,FALSE)))</f>
        <v xml:space="preserve"> on OneDrive Ali Abbas - ITHIM Global\Methods and Processes\Input Parameters\NewMotorcycleTrips</v>
      </c>
      <c r="M247" s="21" cm="1">
        <f t="array" aca="1" ref="M247" ca="1">IF(ISNA(VLOOKUP($D247,Grouped_Sources!$C:$C,1,FALSE)),"", INDIRECT(VLOOKUP($D247,Grouped_Sources!$C:$I,6,FALSE)))</f>
        <v>0</v>
      </c>
      <c r="N247" s="21" cm="1">
        <f t="array" aca="1" ref="N247" ca="1">IF(ISNA(VLOOKUP($D247,Grouped_Sources!$C:$C,1,FALSE)),"", INDIRECT(VLOOKUP($D247,Grouped_Sources!$C:$I,7,FALSE)))</f>
        <v>0</v>
      </c>
    </row>
    <row r="248" spans="1:14" hidden="1" x14ac:dyDescent="0.25">
      <c r="A248" s="5">
        <f t="shared" si="26"/>
        <v>5</v>
      </c>
      <c r="B248" s="5">
        <f t="shared" si="27"/>
        <v>46</v>
      </c>
      <c r="C248" s="5" t="str">
        <f t="shared" ca="1" si="28"/>
        <v>proportion_motorcycle_trips</v>
      </c>
      <c r="D248" s="5" t="str">
        <f t="shared" ca="1" si="33"/>
        <v>proportion_motorcycle_trips_delhi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proportion_motorcycle_trips</v>
      </c>
      <c r="G248" s="4" t="str" cm="1">
        <f t="array" aca="1" ref="G248" ca="1">IF(AND(ISBLANK(INDIRECT(ADDRESS(B248,3,1,1,"all_city_parameter_inputs"))),ISBLANK(INDIRECT(ADDRESS(B248,2,1,1,"all_city_parameter_inputs")))),"",IF(ISBLANK(INDIRECT(ADDRESS(B248,2,1,1,"all_city_parameter_inputs"))),"",INDIRECT(ADDRESS(B248,2,1,1,"all_city_parameter_inputs"))))</f>
        <v>alpha</v>
      </c>
      <c r="H248" s="17" t="str" cm="1">
        <f t="array" aca="1" ref="H248" ca="1">IF(ISBLANK(INDIRECT(ADDRESS(B248,A248,1,1,"all_city_parameter_inputs"))), "--",INDIRECT(ADDRESS(B248,A248,1,1,"all_city_parameter_inputs")))</f>
        <v>--</v>
      </c>
      <c r="I248" s="17" t="str">
        <f ca="1">IF(OR(G248="alpha",G248="beta",G248="sd",G248="mean"),"--",VLOOKUP(C248,Default!$B$5:$H$114,7,FALSE))</f>
        <v>--</v>
      </c>
      <c r="J248" s="4" t="str">
        <f ca="1">VLOOKUP(F248,Lookup!$C$5:$D$110,2, FALSE)</f>
        <v>Travel values</v>
      </c>
      <c r="K248" s="4" t="str">
        <f ca="1">VLOOKUP(C248,Default!$B$4:$E$114,4, FALSE)</f>
        <v>proportion of travel survey trips that should be added as motorcycle trips</v>
      </c>
      <c r="L248" s="21" t="str" cm="1">
        <f t="array" aca="1" ref="L248" ca="1">IF(ISNA(VLOOKUP($D248,Grouped_Sources!$C:$C,1,FALSE)),"", INDIRECT(VLOOKUP($D248,Grouped_Sources!$C:$I,5,FALSE)))</f>
        <v xml:space="preserve"> on OneDrive Ali Abbas - ITHIM Global\Methods and Processes\Input Parameters\NewMotorcycleTrips</v>
      </c>
      <c r="M248" s="21" cm="1">
        <f t="array" aca="1" ref="M248" ca="1">IF(ISNA(VLOOKUP($D248,Grouped_Sources!$C:$C,1,FALSE)),"", INDIRECT(VLOOKUP($D248,Grouped_Sources!$C:$I,6,FALSE)))</f>
        <v>0</v>
      </c>
      <c r="N248" s="21" cm="1">
        <f t="array" aca="1" ref="N248" ca="1">IF(ISNA(VLOOKUP($D248,Grouped_Sources!$C:$C,1,FALSE)),"", INDIRECT(VLOOKUP($D248,Grouped_Sources!$C:$I,7,FALSE)))</f>
        <v>0</v>
      </c>
    </row>
    <row r="249" spans="1:14" hidden="1" x14ac:dyDescent="0.25">
      <c r="A249" s="5">
        <f t="shared" si="26"/>
        <v>5</v>
      </c>
      <c r="B249" s="5">
        <f t="shared" si="27"/>
        <v>47</v>
      </c>
      <c r="C249" s="5" t="str">
        <f t="shared" ca="1" si="28"/>
        <v>proportion_motorcycle_trips</v>
      </c>
      <c r="D249" s="5" t="str">
        <f t="shared" ca="1" si="33"/>
        <v>proportion_motorcycle_trips_delhi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proportion_motorcycle_trips</v>
      </c>
      <c r="G249" s="4" t="str" cm="1">
        <f t="array" aca="1" ref="G249" ca="1">IF(AND(ISBLANK(INDIRECT(ADDRESS(B249,3,1,1,"all_city_parameter_inputs"))),ISBLANK(INDIRECT(ADDRESS(B249,2,1,1,"all_city_parameter_inputs")))),"",IF(ISBLANK(INDIRECT(ADDRESS(B249,2,1,1,"all_city_parameter_inputs"))),"",INDIRECT(ADDRESS(B249,2,1,1,"all_city_parameter_inputs"))))</f>
        <v>beta</v>
      </c>
      <c r="H249" s="17" t="str" cm="1">
        <f t="array" aca="1" ref="H249" ca="1">IF(ISBLANK(INDIRECT(ADDRESS(B249,A249,1,1,"all_city_parameter_inputs"))), "--",INDIRECT(ADDRESS(B249,A249,1,1,"all_city_parameter_inputs")))</f>
        <v>--</v>
      </c>
      <c r="I249" s="17" t="str">
        <f ca="1">IF(OR(G249="alpha",G249="beta",G249="sd",G249="mean"),"--",VLOOKUP(C249,Default!$B$5:$H$114,7,FALSE))</f>
        <v>--</v>
      </c>
      <c r="J249" s="4" t="str">
        <f ca="1">VLOOKUP(F249,Lookup!$C$5:$D$110,2, FALSE)</f>
        <v>Travel values</v>
      </c>
      <c r="K249" s="4" t="str">
        <f ca="1">VLOOKUP(C249,Default!$B$4:$E$114,4, FALSE)</f>
        <v>proportion of travel survey trips that should be added as motorcycle trips</v>
      </c>
      <c r="L249" s="21" t="str" cm="1">
        <f t="array" aca="1" ref="L249" ca="1">IF(ISNA(VLOOKUP($D249,Grouped_Sources!$C:$C,1,FALSE)),"", INDIRECT(VLOOKUP($D249,Grouped_Sources!$C:$I,5,FALSE)))</f>
        <v xml:space="preserve"> on OneDrive Ali Abbas - ITHIM Global\Methods and Processes\Input Parameters\NewMotorcycleTrips</v>
      </c>
      <c r="M249" s="21" cm="1">
        <f t="array" aca="1" ref="M249" ca="1">IF(ISNA(VLOOKUP($D249,Grouped_Sources!$C:$C,1,FALSE)),"", INDIRECT(VLOOKUP($D249,Grouped_Sources!$C:$I,6,FALSE)))</f>
        <v>0</v>
      </c>
      <c r="N249" s="21" cm="1">
        <f t="array" aca="1" ref="N249" ca="1">IF(ISNA(VLOOKUP($D249,Grouped_Sources!$C:$C,1,FALSE)),"", INDIRECT(VLOOKUP($D249,Grouped_Sources!$C:$I,7,FALSE)))</f>
        <v>0</v>
      </c>
    </row>
    <row r="250" spans="1:14" hidden="1" x14ac:dyDescent="0.25">
      <c r="A250" s="5">
        <f t="shared" si="26"/>
        <v>5</v>
      </c>
      <c r="B250" s="5">
        <f t="shared" si="27"/>
        <v>48</v>
      </c>
      <c r="C250" s="5" t="str">
        <f t="shared" ca="1" si="28"/>
        <v>add_motorcycle_fleet</v>
      </c>
      <c r="D250" s="5" t="str">
        <f t="shared" ca="1" si="20"/>
        <v>add_motorcycle_fleet_delhi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All_city_list!F245,INDIRECT(ADDRESS(B250,1,1,1,"all_city_parameter_inputs"))))</f>
        <v>add_motorcycle_fleet</v>
      </c>
      <c r="G250" s="4" t="str" cm="1">
        <f t="array" aca="1" ref="G250" ca="1">IF(AND(ISBLANK(INDIRECT(ADDRESS(B250,3,1,1,"all_city_parameter_inputs"))),ISBLANK(INDIRECT(ADDRESS(B250,2,1,1,"all_city_parameter_inputs")))),"",IF(ISBLANK(INDIRECT(ADDRESS(B250,2,1,1,"all_city_parameter_inputs"))),"",INDIRECT(ADDRESS(B250,2,1,1,"all_city_parameter_inputs"))))</f>
        <v/>
      </c>
      <c r="H250" s="17" t="str" cm="1">
        <f t="array" aca="1" ref="H250" ca="1">IF(ISBLANK(INDIRECT(ADDRESS(B250,A250,1,1,"all_city_parameter_inputs"))), "--",INDIRECT(ADDRESS(B250,A250,1,1,"all_city_parameter_inputs")))</f>
        <v>T</v>
      </c>
      <c r="I250" s="17" t="str">
        <f ca="1">IF(OR(G250="alpha",G250="beta",G250="sd",G250="mean"),"--",VLOOKUP(C250,Default!$B$5:$H$114,7,FALSE))</f>
        <v>T</v>
      </c>
      <c r="J250" s="4" t="str">
        <f ca="1">VLOOKUP(F250,Lookup!$C$5:$D$110,2, FALSE)</f>
        <v>Travel values</v>
      </c>
      <c r="K250" s="4" t="str">
        <f ca="1">VLOOKUP(C250,Default!$B$4:$E$114,4, FALSE)</f>
        <v>whether to add motorcylce ghost trips</v>
      </c>
      <c r="L250" s="21" t="str" cm="1">
        <f t="array" aca="1" ref="L250" ca="1">IF(ISNA(VLOOKUP($D250,Grouped_Sources!$C:$C,1,FALSE)),"", INDIRECT(VLOOKUP($D250,Grouped_Sources!$C:$I,5,FALSE)))</f>
        <v xml:space="preserve"> on OneDrive Ali Abbas - ITHIM Global\Methods and Processes\Input Parameters\MotorcycleFleetRatio</v>
      </c>
      <c r="M250" s="21" cm="1">
        <f t="array" aca="1" ref="M250" ca="1">IF(ISNA(VLOOKUP($D250,Grouped_Sources!$C:$C,1,FALSE)),"", INDIRECT(VLOOKUP($D250,Grouped_Sources!$C:$I,6,FALSE)))</f>
        <v>0</v>
      </c>
      <c r="N250" s="21" cm="1">
        <f t="array" aca="1" ref="N250" ca="1">IF(ISNA(VLOOKUP($D250,Grouped_Sources!$C:$C,1,FALSE)),"", INDIRECT(VLOOKUP($D250,Grouped_Sources!$C:$I,7,FALSE)))</f>
        <v>0</v>
      </c>
    </row>
    <row r="251" spans="1:14" hidden="1" x14ac:dyDescent="0.25">
      <c r="A251" s="5">
        <f t="shared" si="26"/>
        <v>5</v>
      </c>
      <c r="B251" s="5">
        <f t="shared" si="27"/>
        <v>49</v>
      </c>
      <c r="C251" s="5" t="str">
        <f t="shared" ca="1" si="28"/>
        <v>fleet_to_motorcycle_ratio</v>
      </c>
      <c r="D251" s="5" t="str">
        <f t="shared" ca="1" si="20"/>
        <v>fleet_to_motorcycle_ratio_delhi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fleet_to_motorcycle_ratio</v>
      </c>
      <c r="G251" s="4" t="str" cm="1">
        <f t="array" aca="1" ref="G251" ca="1">IF(AND(ISBLANK(INDIRECT(ADDRESS(B251,3,1,1,"all_city_parameter_inputs"))),ISBLANK(INDIRECT(ADDRESS(B251,2,1,1,"all_city_parameter_inputs")))),"",IF(ISBLANK(INDIRECT(ADDRESS(B251,2,1,1,"all_city_parameter_inputs"))),"",INDIRECT(ADDRESS(B251,2,1,1,"all_city_parameter_inputs"))))</f>
        <v>constant</v>
      </c>
      <c r="H251" s="17" cm="1">
        <f t="array" aca="1" ref="H251" ca="1">IF(ISBLANK(INDIRECT(ADDRESS(B251,A251,1,1,"all_city_parameter_inputs"))), "--",INDIRECT(ADDRESS(B251,A251,1,1,"all_city_parameter_inputs")))</f>
        <v>0.23449471656689835</v>
      </c>
      <c r="I251" s="17">
        <f ca="1">IF(OR(G251="alpha",G251="beta",G251="sd",G251="mean"),"--",VLOOKUP(C251,Default!$B$5:$H$114,7,FALSE))</f>
        <v>0.441176470588235</v>
      </c>
      <c r="J251" s="4" t="str">
        <f ca="1">VLOOKUP(F251,Lookup!$C$5:$D$110,2, FALSE)</f>
        <v>Travel values</v>
      </c>
      <c r="K251" s="4" t="str">
        <f ca="1">VLOOKUP(C251,Default!$B$4:$E$114,4, FALSE)</f>
        <v xml:space="preserve">ratio of missing motorbike trips, e.g. if ratio = 0.6 and total trip distance in survey is 400, then want to add 600 km of motorbike trips. </v>
      </c>
      <c r="L251" s="21" t="str" cm="1">
        <f t="array" aca="1" ref="L251" ca="1">IF(ISNA(VLOOKUP($D251,Grouped_Sources!$C:$C,1,FALSE)),"", INDIRECT(VLOOKUP($D251,Grouped_Sources!$C:$I,5,FALSE)))</f>
        <v xml:space="preserve"> on OneDrive Ali Abbas - ITHIM Global\Methods and Processes\Input Parameters\MotorcycleFleetRatio</v>
      </c>
      <c r="M251" s="21" cm="1">
        <f t="array" aca="1" ref="M251" ca="1">IF(ISNA(VLOOKUP($D251,Grouped_Sources!$C:$C,1,FALSE)),"", INDIRECT(VLOOKUP($D251,Grouped_Sources!$C:$I,6,FALSE)))</f>
        <v>0</v>
      </c>
      <c r="N251" s="21" cm="1">
        <f t="array" aca="1" ref="N251" ca="1">IF(ISNA(VLOOKUP($D251,Grouped_Sources!$C:$C,1,FALSE)),"", INDIRECT(VLOOKUP($D251,Grouped_Sources!$C:$I,7,FALSE)))</f>
        <v>0</v>
      </c>
    </row>
    <row r="252" spans="1:14" hidden="1" x14ac:dyDescent="0.25">
      <c r="A252" s="5">
        <f t="shared" si="26"/>
        <v>5</v>
      </c>
      <c r="B252" s="5">
        <f t="shared" si="27"/>
        <v>50</v>
      </c>
      <c r="C252" s="5" t="str">
        <f t="shared" ca="1" si="28"/>
        <v>fleet_to_motorcycle_ratio</v>
      </c>
      <c r="D252" s="5" t="str">
        <f t="shared" ca="1" si="20"/>
        <v>fleet_to_motorcycle_ratio_delhi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fleet_to_motorcycle_ratio</v>
      </c>
      <c r="G252" s="4" t="str" cm="1">
        <f t="array" aca="1" ref="G252" ca="1">IF(AND(ISBLANK(INDIRECT(ADDRESS(B252,3,1,1,"all_city_parameter_inputs"))),ISBLANK(INDIRECT(ADDRESS(B252,2,1,1,"all_city_parameter_inputs")))),"",IF(ISBLANK(INDIRECT(ADDRESS(B252,2,1,1,"all_city_parameter_inputs"))),"",INDIRECT(ADDRESS(B252,2,1,1,"all_city_parameter_inputs"))))</f>
        <v>alpha</v>
      </c>
      <c r="H252" s="17" cm="1">
        <f t="array" aca="1" ref="H252" ca="1">IF(ISBLANK(INDIRECT(ADDRESS(B252,A252,1,1,"all_city_parameter_inputs"))), "--",INDIRECT(ADDRESS(B252,A252,1,1,"all_city_parameter_inputs")))</f>
        <v>1.4470446557661887</v>
      </c>
      <c r="I252" s="17" t="str">
        <f ca="1">IF(OR(G252="alpha",G252="beta",G252="sd",G252="mean"),"--",VLOOKUP(C252,Default!$B$5:$H$114,7,FALSE))</f>
        <v>--</v>
      </c>
      <c r="J252" s="4" t="str">
        <f ca="1">VLOOKUP(F252,Lookup!$C$5:$D$110,2, FALSE)</f>
        <v>Travel values</v>
      </c>
      <c r="K252" s="4" t="str">
        <f ca="1">VLOOKUP(C252,Default!$B$4:$E$114,4, FALSE)</f>
        <v xml:space="preserve">ratio of missing motorbike trips, e.g. if ratio = 0.6 and total trip distance in survey is 400, then want to add 600 km of motorbike trips. </v>
      </c>
      <c r="L252" s="21" t="str" cm="1">
        <f t="array" aca="1" ref="L252" ca="1">IF(ISNA(VLOOKUP($D252,Grouped_Sources!$C:$C,1,FALSE)),"", INDIRECT(VLOOKUP($D252,Grouped_Sources!$C:$I,5,FALSE)))</f>
        <v xml:space="preserve"> on OneDrive Ali Abbas - ITHIM Global\Methods and Processes\Input Parameters\MotorcycleFleetRatio</v>
      </c>
      <c r="M252" s="21" cm="1">
        <f t="array" aca="1" ref="M252" ca="1">IF(ISNA(VLOOKUP($D252,Grouped_Sources!$C:$C,1,FALSE)),"", INDIRECT(VLOOKUP($D252,Grouped_Sources!$C:$I,6,FALSE)))</f>
        <v>0</v>
      </c>
      <c r="N252" s="21" cm="1">
        <f t="array" aca="1" ref="N252" ca="1">IF(ISNA(VLOOKUP($D252,Grouped_Sources!$C:$C,1,FALSE)),"", INDIRECT(VLOOKUP($D252,Grouped_Sources!$C:$I,7,FALSE)))</f>
        <v>0</v>
      </c>
    </row>
    <row r="253" spans="1:14" hidden="1" x14ac:dyDescent="0.25">
      <c r="A253" s="5">
        <f t="shared" si="26"/>
        <v>5</v>
      </c>
      <c r="B253" s="5">
        <f t="shared" si="27"/>
        <v>51</v>
      </c>
      <c r="C253" s="5" t="str">
        <f t="shared" ca="1" si="28"/>
        <v>fleet_to_motorcycle_ratio</v>
      </c>
      <c r="D253" s="5" t="str">
        <f t="shared" ca="1" si="20"/>
        <v>fleet_to_motorcycle_ratio_delhi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fleet_to_motorcycle_ratio</v>
      </c>
      <c r="G253" s="4" t="str" cm="1">
        <f t="array" aca="1" ref="G253" ca="1">IF(AND(ISBLANK(INDIRECT(ADDRESS(B253,3,1,1,"all_city_parameter_inputs"))),ISBLANK(INDIRECT(ADDRESS(B253,2,1,1,"all_city_parameter_inputs")))),"",IF(ISBLANK(INDIRECT(ADDRESS(B253,2,1,1,"all_city_parameter_inputs"))),"",INDIRECT(ADDRESS(B253,2,1,1,"all_city_parameter_inputs"))))</f>
        <v>beta</v>
      </c>
      <c r="H253" s="17" cm="1">
        <f t="array" aca="1" ref="H253" ca="1">IF(ISBLANK(INDIRECT(ADDRESS(B253,A253,1,1,"all_city_parameter_inputs"))), "--",INDIRECT(ADDRESS(B253,A253,1,1,"all_city_parameter_inputs")))</f>
        <v>4.7238605012946326</v>
      </c>
      <c r="I253" s="17" t="str">
        <f ca="1">IF(OR(G253="alpha",G253="beta",G253="sd",G253="mean"),"--",VLOOKUP(C253,Default!$B$5:$H$114,7,FALSE))</f>
        <v>--</v>
      </c>
      <c r="J253" s="4" t="str">
        <f ca="1">VLOOKUP(F253,Lookup!$C$5:$D$110,2, FALSE)</f>
        <v>Travel values</v>
      </c>
      <c r="K253" s="4" t="str">
        <f ca="1">VLOOKUP(C253,Default!$B$4:$E$114,4, FALSE)</f>
        <v xml:space="preserve">ratio of missing motorbike trips, e.g. if ratio = 0.6 and total trip distance in survey is 400, then want to add 600 km of motorbike trips. </v>
      </c>
      <c r="L253" s="21" t="str" cm="1">
        <f t="array" aca="1" ref="L253" ca="1">IF(ISNA(VLOOKUP($D253,Grouped_Sources!$C:$C,1,FALSE)),"", INDIRECT(VLOOKUP($D253,Grouped_Sources!$C:$I,5,FALSE)))</f>
        <v xml:space="preserve"> on OneDrive Ali Abbas - ITHIM Global\Methods and Processes\Input Parameters\MotorcycleFleetRatio</v>
      </c>
      <c r="M253" s="21" cm="1">
        <f t="array" aca="1" ref="M253" ca="1">IF(ISNA(VLOOKUP($D253,Grouped_Sources!$C:$C,1,FALSE)),"", INDIRECT(VLOOKUP($D253,Grouped_Sources!$C:$I,6,FALSE)))</f>
        <v>0</v>
      </c>
      <c r="N253" s="21" cm="1">
        <f t="array" aca="1" ref="N253" ca="1">IF(ISNA(VLOOKUP($D253,Grouped_Sources!$C:$C,1,FALSE)),"", INDIRECT(VLOOKUP($D253,Grouped_Sources!$C:$I,7,FALSE)))</f>
        <v>0</v>
      </c>
    </row>
    <row r="254" spans="1:14" hidden="1" x14ac:dyDescent="0.25">
      <c r="A254" s="5">
        <f t="shared" si="26"/>
        <v>5</v>
      </c>
      <c r="B254" s="5">
        <f t="shared" si="27"/>
        <v>52</v>
      </c>
      <c r="C254" s="5" t="str">
        <f t="shared" ca="1" si="28"/>
        <v>background_pa_confidence</v>
      </c>
      <c r="D254" s="5" t="str">
        <f t="shared" ca="1" si="20"/>
        <v>background_pa_confidence_delhi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background_pa_confidence</v>
      </c>
      <c r="G254" s="4" t="str" cm="1">
        <f t="array" aca="1" ref="G254" ca="1">IF(AND(ISBLANK(INDIRECT(ADDRESS(B254,3,1,1,"all_city_parameter_inputs"))),ISBLANK(INDIRECT(ADDRESS(B254,2,1,1,"all_city_parameter_inputs")))),"",IF(ISBLANK(INDIRECT(ADDRESS(B254,2,1,1,"all_city_parameter_inputs"))),"",INDIRECT(ADDRESS(B254,2,1,1,"all_city_parameter_inputs"))))</f>
        <v>sample</v>
      </c>
      <c r="H254" s="17" cm="1">
        <f t="array" aca="1" ref="H254" ca="1">IF(ISBLANK(INDIRECT(ADDRESS(B254,A254,1,1,"all_city_parameter_inputs"))), "--",INDIRECT(ADDRESS(B254,A254,1,1,"all_city_parameter_inputs")))</f>
        <v>0.3</v>
      </c>
      <c r="I254" s="17">
        <f ca="1">IF(OR(G254="alpha",G254="beta",G254="sd",G254="mean"),"--",VLOOKUP(C254,Default!$B$5:$H$114,7,FALSE))</f>
        <v>1</v>
      </c>
      <c r="J254" s="4" t="str">
        <f ca="1">VLOOKUP(F254,Lookup!$C$5:$D$110,2, FALSE)</f>
        <v>PA values</v>
      </c>
      <c r="K254" s="4" t="str">
        <f ca="1">VLOOKUP(C254,Default!$B$4:$E$114,4, FALSE)</f>
        <v>how confident we are in the PA survey (in terms of number of people who report zero PA)</v>
      </c>
      <c r="L254" s="21" t="str" cm="1">
        <f t="array" aca="1" ref="L254" ca="1">IF(ISNA(VLOOKUP($D254,Grouped_Sources!$C:$C,1,FALSE)),"", INDIRECT(VLOOKUP($D254,Grouped_Sources!$C:$I,5,FALSE)))</f>
        <v/>
      </c>
      <c r="M254" s="21" t="str" cm="1">
        <f t="array" aca="1" ref="M254" ca="1">IF(ISNA(VLOOKUP($D254,Grouped_Sources!$C:$C,1,FALSE)),"", INDIRECT(VLOOKUP($D254,Grouped_Sources!$C:$I,6,FALSE)))</f>
        <v/>
      </c>
      <c r="N254" s="21" t="str" cm="1">
        <f t="array" aca="1" ref="N254" ca="1">IF(ISNA(VLOOKUP($D254,Grouped_Sources!$C:$C,1,FALSE)),"", INDIRECT(VLOOKUP($D254,Grouped_Sources!$C:$I,7,FALSE)))</f>
        <v/>
      </c>
    </row>
    <row r="255" spans="1:14" hidden="1" x14ac:dyDescent="0.25">
      <c r="A255" s="5">
        <f t="shared" si="26"/>
        <v>5</v>
      </c>
      <c r="B255" s="5">
        <f t="shared" si="27"/>
        <v>53</v>
      </c>
      <c r="C255" s="5" t="str">
        <f t="shared" ca="1" si="28"/>
        <v>add_walk_to_pt_trips</v>
      </c>
      <c r="D255" s="5" t="str">
        <f t="shared" ca="1" si="20"/>
        <v>add_walk_to_pt_trips_delhi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add_walk_to_pt_trips</v>
      </c>
      <c r="G255" s="4" t="str" cm="1">
        <f t="array" aca="1" ref="G255" ca="1">IF(AND(ISBLANK(INDIRECT(ADDRESS(B255,3,1,1,"all_city_parameter_inputs"))),ISBLANK(INDIRECT(ADDRESS(B255,2,1,1,"all_city_parameter_inputs")))),"",IF(ISBLANK(INDIRECT(ADDRESS(B255,2,1,1,"all_city_parameter_inputs"))),"",INDIRECT(ADDRESS(B255,2,1,1,"all_city_parameter_inputs"))))</f>
        <v/>
      </c>
      <c r="H255" s="17" t="str" cm="1">
        <f t="array" aca="1" ref="H255" ca="1">IF(ISBLANK(INDIRECT(ADDRESS(B255,A255,1,1,"all_city_parameter_inputs"))), "--",INDIRECT(ADDRESS(B255,A255,1,1,"all_city_parameter_inputs")))</f>
        <v>T</v>
      </c>
      <c r="I255" s="17" t="str">
        <f ca="1">IF(OR(G255="alpha",G255="beta",G255="sd",G255="mean"),"--",VLOOKUP(C255,Default!$B$5:$H$114,7,FALSE))</f>
        <v>T</v>
      </c>
      <c r="J255" s="4" t="str">
        <f ca="1">VLOOKUP(F255,Lookup!$C$5:$D$110,2, FALSE)</f>
        <v>Travel values</v>
      </c>
      <c r="K255" s="4" t="str">
        <f ca="1">VLOOKUP(C255,Default!$B$4:$E$114,4, FALSE)</f>
        <v>whether to add walk component to trips with main mode bus</v>
      </c>
      <c r="L255" s="21" t="str" cm="1">
        <f t="array" aca="1" ref="L255" ca="1">IF(ISNA(VLOOKUP($D255,Grouped_Sources!$C:$C,1,FALSE)),"", INDIRECT(VLOOKUP($D255,Grouped_Sources!$C:$I,5,FALSE)))</f>
        <v>usually set to T</v>
      </c>
      <c r="M255" s="21" cm="1">
        <f t="array" aca="1" ref="M255" ca="1">IF(ISNA(VLOOKUP($D255,Grouped_Sources!$C:$C,1,FALSE)),"", INDIRECT(VLOOKUP($D255,Grouped_Sources!$C:$I,6,FALSE)))</f>
        <v>0</v>
      </c>
      <c r="N255" s="21" cm="1">
        <f t="array" aca="1" ref="N255" ca="1">IF(ISNA(VLOOKUP($D255,Grouped_Sources!$C:$C,1,FALSE)),"", INDIRECT(VLOOKUP($D255,Grouped_Sources!$C:$I,7,FALSE)))</f>
        <v>0</v>
      </c>
    </row>
    <row r="256" spans="1:14" hidden="1" x14ac:dyDescent="0.25">
      <c r="A256" s="5">
        <f t="shared" si="26"/>
        <v>5</v>
      </c>
      <c r="B256" s="5">
        <f t="shared" si="27"/>
        <v>54</v>
      </c>
      <c r="C256" s="5" t="str">
        <f t="shared" ca="1" si="28"/>
        <v>bus_to_passenger_ratio</v>
      </c>
      <c r="D256" s="5" t="str">
        <f t="shared" ca="1" si="20"/>
        <v>bus_to_passenger_ratio_delhi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bus_to_passenger_ratio</v>
      </c>
      <c r="G256" s="4" t="str" cm="1">
        <f t="array" aca="1" ref="G256" ca="1">IF(AND(ISBLANK(INDIRECT(ADDRESS(B256,3,1,1,"all_city_parameter_inputs"))),ISBLANK(INDIRECT(ADDRESS(B256,2,1,1,"all_city_parameter_inputs")))),"",IF(ISBLANK(INDIRECT(ADDRESS(B256,2,1,1,"all_city_parameter_inputs"))),"",INDIRECT(ADDRESS(B256,2,1,1,"all_city_parameter_inputs"))))</f>
        <v>constant</v>
      </c>
      <c r="H256" s="17" cm="1">
        <f t="array" aca="1" ref="H256" ca="1">IF(ISBLANK(INDIRECT(ADDRESS(B256,A256,1,1,"all_city_parameter_inputs"))), "--",INDIRECT(ADDRESS(B256,A256,1,1,"all_city_parameter_inputs")))</f>
        <v>2.3148148148148147E-2</v>
      </c>
      <c r="I256" s="17">
        <f ca="1">IF(OR(G256="alpha",G256="beta",G256="sd",G256="mean"),"--",VLOOKUP(C256,Default!$B$5:$H$114,7,FALSE))</f>
        <v>3.8910505836575897E-2</v>
      </c>
      <c r="J256" s="4" t="str">
        <f ca="1">VLOOKUP(F256,Lookup!$C$5:$D$110,2, FALSE)</f>
        <v>Travel values</v>
      </c>
      <c r="K256" s="4" t="str">
        <f ca="1">VLOOKUP(C256,Default!$B$4:$E$114,4, FALSE)</f>
        <v>number of buses per passenger</v>
      </c>
      <c r="L256" s="21" t="str" cm="1">
        <f t="array" aca="1" ref="L256" ca="1">IF(ISNA(VLOOKUP($D256,Grouped_Sources!$C:$C,1,FALSE)),"", INDIRECT(VLOOKUP($D256,Grouped_Sources!$C:$I,5,FALSE)))</f>
        <v>BusPassengerRatios_WriteUp_v.xx.docx on  on OneDrive Ali Abbas - ITHIM Global\Methods and Processes\Input Parameters\BusPassengerRatio</v>
      </c>
      <c r="M256" s="21" cm="1">
        <f t="array" aca="1" ref="M256" ca="1">IF(ISNA(VLOOKUP($D256,Grouped_Sources!$C:$C,1,FALSE)),"", INDIRECT(VLOOKUP($D256,Grouped_Sources!$C:$I,6,FALSE)))</f>
        <v>0</v>
      </c>
      <c r="N256" s="21" cm="1">
        <f t="array" aca="1" ref="N256" ca="1">IF(ISNA(VLOOKUP($D256,Grouped_Sources!$C:$C,1,FALSE)),"", INDIRECT(VLOOKUP($D256,Grouped_Sources!$C:$I,7,FALSE)))</f>
        <v>0</v>
      </c>
    </row>
    <row r="257" spans="1:14" hidden="1" x14ac:dyDescent="0.25">
      <c r="A257" s="5">
        <f t="shared" si="26"/>
        <v>5</v>
      </c>
      <c r="B257" s="5">
        <f t="shared" si="27"/>
        <v>55</v>
      </c>
      <c r="C257" s="5" t="str">
        <f t="shared" ca="1" si="28"/>
        <v>bus_to_passenger_ratio</v>
      </c>
      <c r="D257" s="5" t="str">
        <f t="shared" ca="1" si="20"/>
        <v>bus_to_passenger_ratio_delhi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bus_to_passenger_ratio</v>
      </c>
      <c r="G257" s="4" t="str" cm="1">
        <f t="array" aca="1" ref="G257" ca="1">IF(AND(ISBLANK(INDIRECT(ADDRESS(B257,3,1,1,"all_city_parameter_inputs"))),ISBLANK(INDIRECT(ADDRESS(B257,2,1,1,"all_city_parameter_inputs")))),"",IF(ISBLANK(INDIRECT(ADDRESS(B257,2,1,1,"all_city_parameter_inputs"))),"",INDIRECT(ADDRESS(B257,2,1,1,"all_city_parameter_inputs"))))</f>
        <v>alpha</v>
      </c>
      <c r="H257" s="17" cm="1">
        <f t="array" aca="1" ref="H257" ca="1">IF(ISBLANK(INDIRECT(ADDRESS(B257,A257,1,1,"all_city_parameter_inputs"))), "--",INDIRECT(ADDRESS(B257,A257,1,1,"all_city_parameter_inputs")))</f>
        <v>58.800525925925911</v>
      </c>
      <c r="I257" s="17" t="str">
        <f ca="1">IF(OR(G257="alpha",G257="beta",G257="sd",G257="mean"),"--",VLOOKUP(C257,Default!$B$5:$H$114,7,FALSE))</f>
        <v>--</v>
      </c>
      <c r="J257" s="4" t="str">
        <f ca="1">VLOOKUP(F257,Lookup!$C$5:$D$110,2, FALSE)</f>
        <v>Travel values</v>
      </c>
      <c r="K257" s="4" t="str">
        <f ca="1">VLOOKUP(C257,Default!$B$4:$E$114,4, FALSE)</f>
        <v>number of buses per passenger</v>
      </c>
      <c r="L257" s="21" t="str" cm="1">
        <f t="array" aca="1" ref="L257" ca="1">IF(ISNA(VLOOKUP($D257,Grouped_Sources!$C:$C,1,FALSE)),"", INDIRECT(VLOOKUP($D257,Grouped_Sources!$C:$I,5,FALSE)))</f>
        <v>BusPassengerRatios_WriteUp_v.xx.docx on  on OneDrive Ali Abbas - ITHIM Global\Methods and Processes\Input Parameters\BusPassengerRatio</v>
      </c>
      <c r="M257" s="21" cm="1">
        <f t="array" aca="1" ref="M257" ca="1">IF(ISNA(VLOOKUP($D257,Grouped_Sources!$C:$C,1,FALSE)),"", INDIRECT(VLOOKUP($D257,Grouped_Sources!$C:$I,6,FALSE)))</f>
        <v>0</v>
      </c>
      <c r="N257" s="21" cm="1">
        <f t="array" aca="1" ref="N257" ca="1">IF(ISNA(VLOOKUP($D257,Grouped_Sources!$C:$C,1,FALSE)),"", INDIRECT(VLOOKUP($D257,Grouped_Sources!$C:$I,7,FALSE)))</f>
        <v>0</v>
      </c>
    </row>
    <row r="258" spans="1:14" hidden="1" x14ac:dyDescent="0.25">
      <c r="A258" s="5">
        <f t="shared" si="26"/>
        <v>5</v>
      </c>
      <c r="B258" s="5">
        <f t="shared" si="27"/>
        <v>56</v>
      </c>
      <c r="C258" s="5" t="str">
        <f t="shared" ca="1" si="28"/>
        <v>bus_to_passenger_ratio</v>
      </c>
      <c r="D258" s="5" t="str">
        <f t="shared" ca="1" si="20"/>
        <v>bus_to_passenger_ratio_delhi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bus_to_passenger_ratio</v>
      </c>
      <c r="G258" s="4" t="str" cm="1">
        <f t="array" aca="1" ref="G258" ca="1">IF(AND(ISBLANK(INDIRECT(ADDRESS(B258,3,1,1,"all_city_parameter_inputs"))),ISBLANK(INDIRECT(ADDRESS(B258,2,1,1,"all_city_parameter_inputs")))),"",IF(ISBLANK(INDIRECT(ADDRESS(B258,2,1,1,"all_city_parameter_inputs"))),"",INDIRECT(ADDRESS(B258,2,1,1,"all_city_parameter_inputs"))))</f>
        <v>beta</v>
      </c>
      <c r="H258" s="17" cm="1">
        <f t="array" aca="1" ref="H258" ca="1">IF(ISBLANK(INDIRECT(ADDRESS(B258,A258,1,1,"all_city_parameter_inputs"))), "--",INDIRECT(ADDRESS(B258,A258,1,1,"all_city_parameter_inputs")))</f>
        <v>2481.3821940740736</v>
      </c>
      <c r="I258" s="17" t="str">
        <f ca="1">IF(OR(G258="alpha",G258="beta",G258="sd",G258="mean"),"--",VLOOKUP(C258,Default!$B$5:$H$114,7,FALSE))</f>
        <v>--</v>
      </c>
      <c r="J258" s="4" t="str">
        <f ca="1">VLOOKUP(F258,Lookup!$C$5:$D$110,2, FALSE)</f>
        <v>Travel values</v>
      </c>
      <c r="K258" s="4" t="str">
        <f ca="1">VLOOKUP(C258,Default!$B$4:$E$114,4, FALSE)</f>
        <v>number of buses per passenger</v>
      </c>
      <c r="L258" s="21" t="str" cm="1">
        <f t="array" aca="1" ref="L258" ca="1">IF(ISNA(VLOOKUP($D258,Grouped_Sources!$C:$C,1,FALSE)),"", INDIRECT(VLOOKUP($D258,Grouped_Sources!$C:$I,5,FALSE)))</f>
        <v>BusPassengerRatios_WriteUp_v.xx.docx on  on OneDrive Ali Abbas - ITHIM Global\Methods and Processes\Input Parameters\BusPassengerRatio</v>
      </c>
      <c r="M258" s="21" cm="1">
        <f t="array" aca="1" ref="M258" ca="1">IF(ISNA(VLOOKUP($D258,Grouped_Sources!$C:$C,1,FALSE)),"", INDIRECT(VLOOKUP($D258,Grouped_Sources!$C:$I,6,FALSE)))</f>
        <v>0</v>
      </c>
      <c r="N258" s="21" cm="1">
        <f t="array" aca="1" ref="N258" ca="1">IF(ISNA(VLOOKUP($D258,Grouped_Sources!$C:$C,1,FALSE)),"", INDIRECT(VLOOKUP($D258,Grouped_Sources!$C:$I,7,FALSE)))</f>
        <v>0</v>
      </c>
    </row>
    <row r="259" spans="1:14" hidden="1" x14ac:dyDescent="0.25">
      <c r="A259" s="5">
        <f t="shared" si="26"/>
        <v>5</v>
      </c>
      <c r="B259" s="5">
        <f t="shared" si="27"/>
        <v>57</v>
      </c>
      <c r="C259" s="5" t="str">
        <f t="shared" ca="1" si="28"/>
        <v>truck_to_car_ratio</v>
      </c>
      <c r="D259" s="5" t="str">
        <f t="shared" ca="1" si="20"/>
        <v>truck_to_car_ratio_delhi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truck_to_car_ratio</v>
      </c>
      <c r="G259" s="4" t="str" cm="1">
        <f t="array" aca="1" ref="G259" ca="1">IF(AND(ISBLANK(INDIRECT(ADDRESS(B259,3,1,1,"all_city_parameter_inputs"))),ISBLANK(INDIRECT(ADDRESS(B259,2,1,1,"all_city_parameter_inputs")))),"",IF(ISBLANK(INDIRECT(ADDRESS(B259,2,1,1,"all_city_parameter_inputs"))),"",INDIRECT(ADDRESS(B259,2,1,1,"all_city_parameter_inputs"))))</f>
        <v>constant</v>
      </c>
      <c r="H259" s="17" cm="1">
        <f t="array" aca="1" ref="H259" ca="1">IF(ISBLANK(INDIRECT(ADDRESS(B259,A259,1,1,"all_city_parameter_inputs"))), "--",INDIRECT(ADDRESS(B259,A259,1,1,"all_city_parameter_inputs")))</f>
        <v>0.3</v>
      </c>
      <c r="I259" s="17">
        <f ca="1">IF(OR(G259="alpha",G259="beta",G259="sd",G259="mean"),"--",VLOOKUP(C259,Default!$B$5:$H$114,7,FALSE))</f>
        <v>0.3</v>
      </c>
      <c r="J259" s="4" t="str">
        <f ca="1">VLOOKUP(F259,Lookup!$C$5:$D$110,2, FALSE)</f>
        <v>Travel values</v>
      </c>
      <c r="K259" s="4" t="str">
        <f ca="1">VLOOKUP(C259,Default!$B$4:$E$114,4, FALSE)</f>
        <v>ratio of truck kilometers to car km travelled, used to add ghost trips that are not changed between the different scenarios</v>
      </c>
      <c r="L259" s="21" t="str" cm="1">
        <f t="array" aca="1" ref="L259" ca="1">IF(ISNA(VLOOKUP($D259,Grouped_Sources!$C:$C,1,FALSE)),"", INDIRECT(VLOOKUP($D259,Grouped_Sources!$C:$I,5,FALSE)))</f>
        <v>TruckCarRatio_WriteUp_v.xx.docx on  on OneDrive Ali Abbas - ITHIM Global\Methods and Processes\Input Parameters\TruckCarRatio</v>
      </c>
      <c r="M259" s="21" cm="1">
        <f t="array" aca="1" ref="M259" ca="1">IF(ISNA(VLOOKUP($D259,Grouped_Sources!$C:$C,1,FALSE)),"", INDIRECT(VLOOKUP($D259,Grouped_Sources!$C:$I,6,FALSE)))</f>
        <v>0</v>
      </c>
      <c r="N259" s="21" cm="1">
        <f t="array" aca="1" ref="N259" ca="1">IF(ISNA(VLOOKUP($D259,Grouped_Sources!$C:$C,1,FALSE)),"", INDIRECT(VLOOKUP($D259,Grouped_Sources!$C:$I,7,FALSE)))</f>
        <v>0</v>
      </c>
    </row>
    <row r="260" spans="1:14" hidden="1" x14ac:dyDescent="0.25">
      <c r="A260" s="5">
        <f t="shared" si="26"/>
        <v>5</v>
      </c>
      <c r="B260" s="5">
        <f t="shared" si="27"/>
        <v>58</v>
      </c>
      <c r="C260" s="5" t="str">
        <f t="shared" ca="1" si="28"/>
        <v>truck_to_car_ratio</v>
      </c>
      <c r="D260" s="5" t="str">
        <f t="shared" ca="1" si="20"/>
        <v>truck_to_car_ratio_delhi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truck_to_car_ratio</v>
      </c>
      <c r="G260" s="4" t="str" cm="1">
        <f t="array" aca="1" ref="G260" ca="1">IF(AND(ISBLANK(INDIRECT(ADDRESS(B260,3,1,1,"all_city_parameter_inputs"))),ISBLANK(INDIRECT(ADDRESS(B260,2,1,1,"all_city_parameter_inputs")))),"",IF(ISBLANK(INDIRECT(ADDRESS(B260,2,1,1,"all_city_parameter_inputs"))),"",INDIRECT(ADDRESS(B260,2,1,1,"all_city_parameter_inputs"))))</f>
        <v>alpha</v>
      </c>
      <c r="H260" s="17" cm="1">
        <f t="array" aca="1" ref="H260" ca="1">IF(ISBLANK(INDIRECT(ADDRESS(B260,A260,1,1,"all_city_parameter_inputs"))), "--",INDIRECT(ADDRESS(B260,A260,1,1,"all_city_parameter_inputs")))</f>
        <v>3.731999999999998</v>
      </c>
      <c r="I260" s="17" t="str">
        <f ca="1">IF(OR(G260="alpha",G260="beta",G260="sd",G260="mean"),"--",VLOOKUP(C260,Default!$B$5:$H$114,7,FALSE))</f>
        <v>--</v>
      </c>
      <c r="J260" s="4" t="str">
        <f ca="1">VLOOKUP(F260,Lookup!$C$5:$D$110,2, FALSE)</f>
        <v>Travel values</v>
      </c>
      <c r="K260" s="4" t="str">
        <f ca="1">VLOOKUP(C260,Default!$B$4:$E$114,4, FALSE)</f>
        <v>ratio of truck kilometers to car km travelled, used to add ghost trips that are not changed between the different scenarios</v>
      </c>
      <c r="L260" s="21" t="str" cm="1">
        <f t="array" aca="1" ref="L260" ca="1">IF(ISNA(VLOOKUP($D260,Grouped_Sources!$C:$C,1,FALSE)),"", INDIRECT(VLOOKUP($D260,Grouped_Sources!$C:$I,5,FALSE)))</f>
        <v>TruckCarRatio_WriteUp_v.xx.docx on  on OneDrive Ali Abbas - ITHIM Global\Methods and Processes\Input Parameters\TruckCarRatio</v>
      </c>
      <c r="M260" s="21" cm="1">
        <f t="array" aca="1" ref="M260" ca="1">IF(ISNA(VLOOKUP($D260,Grouped_Sources!$C:$C,1,FALSE)),"", INDIRECT(VLOOKUP($D260,Grouped_Sources!$C:$I,6,FALSE)))</f>
        <v>0</v>
      </c>
      <c r="N260" s="21" cm="1">
        <f t="array" aca="1" ref="N260" ca="1">IF(ISNA(VLOOKUP($D260,Grouped_Sources!$C:$C,1,FALSE)),"", INDIRECT(VLOOKUP($D260,Grouped_Sources!$C:$I,7,FALSE)))</f>
        <v>0</v>
      </c>
    </row>
    <row r="261" spans="1:14" hidden="1" x14ac:dyDescent="0.25">
      <c r="A261" s="5">
        <f t="shared" si="26"/>
        <v>5</v>
      </c>
      <c r="B261" s="5">
        <f t="shared" si="27"/>
        <v>59</v>
      </c>
      <c r="C261" s="5" t="str">
        <f t="shared" ca="1" si="28"/>
        <v>truck_to_car_ratio</v>
      </c>
      <c r="D261" s="5" t="str">
        <f t="shared" ca="1" si="20"/>
        <v>truck_to_car_ratio_delhi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truck_to_car_ratio</v>
      </c>
      <c r="G261" s="4" t="str" cm="1">
        <f t="array" aca="1" ref="G261" ca="1">IF(AND(ISBLANK(INDIRECT(ADDRESS(B261,3,1,1,"all_city_parameter_inputs"))),ISBLANK(INDIRECT(ADDRESS(B261,2,1,1,"all_city_parameter_inputs")))),"",IF(ISBLANK(INDIRECT(ADDRESS(B261,2,1,1,"all_city_parameter_inputs"))),"",INDIRECT(ADDRESS(B261,2,1,1,"all_city_parameter_inputs"))))</f>
        <v>beta</v>
      </c>
      <c r="H261" s="17" cm="1">
        <f t="array" aca="1" ref="H261" ca="1">IF(ISBLANK(INDIRECT(ADDRESS(B261,A261,1,1,"all_city_parameter_inputs"))), "--",INDIRECT(ADDRESS(B261,A261,1,1,"all_city_parameter_inputs")))</f>
        <v>8.7079999999999949</v>
      </c>
      <c r="I261" s="17" t="str">
        <f ca="1">IF(OR(G261="alpha",G261="beta",G261="sd",G261="mean"),"--",VLOOKUP(C261,Default!$B$5:$H$114,7,FALSE))</f>
        <v>--</v>
      </c>
      <c r="J261" s="4" t="str">
        <f ca="1">VLOOKUP(F261,Lookup!$C$5:$D$110,2, FALSE)</f>
        <v>Travel values</v>
      </c>
      <c r="K261" s="4" t="str">
        <f ca="1">VLOOKUP(C261,Default!$B$4:$E$114,4, FALSE)</f>
        <v>ratio of truck kilometers to car km travelled, used to add ghost trips that are not changed between the different scenarios</v>
      </c>
      <c r="L261" s="21" t="str" cm="1">
        <f t="array" aca="1" ref="L261" ca="1">IF(ISNA(VLOOKUP($D261,Grouped_Sources!$C:$C,1,FALSE)),"", INDIRECT(VLOOKUP($D261,Grouped_Sources!$C:$I,5,FALSE)))</f>
        <v>TruckCarRatio_WriteUp_v.xx.docx on  on OneDrive Ali Abbas - ITHIM Global\Methods and Processes\Input Parameters\TruckCarRatio</v>
      </c>
      <c r="M261" s="21" cm="1">
        <f t="array" aca="1" ref="M261" ca="1">IF(ISNA(VLOOKUP($D261,Grouped_Sources!$C:$C,1,FALSE)),"", INDIRECT(VLOOKUP($D261,Grouped_Sources!$C:$I,6,FALSE)))</f>
        <v>0</v>
      </c>
      <c r="N261" s="21" cm="1">
        <f t="array" aca="1" ref="N261" ca="1">IF(ISNA(VLOOKUP($D261,Grouped_Sources!$C:$C,1,FALSE)),"", INDIRECT(VLOOKUP($D261,Grouped_Sources!$C:$I,7,FALSE)))</f>
        <v>0</v>
      </c>
    </row>
    <row r="262" spans="1:14" hidden="1" x14ac:dyDescent="0.25">
      <c r="A262" s="5">
        <f t="shared" si="26"/>
        <v>5</v>
      </c>
      <c r="B262" s="5">
        <f t="shared" si="27"/>
        <v>60</v>
      </c>
      <c r="C262" s="5" t="str">
        <f t="shared" ca="1" si="28"/>
        <v>PM_emission_confidence</v>
      </c>
      <c r="D262" s="5" t="str">
        <f t="shared" ca="1" si="20"/>
        <v>PM_emission_confidence_delhi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PM_emission_confidence</v>
      </c>
      <c r="G262" s="4" t="str" cm="1">
        <f t="array" aca="1" ref="G262" ca="1">IF(AND(ISBLANK(INDIRECT(ADDRESS(B262,3,1,1,"all_city_parameter_inputs"))),ISBLANK(INDIRECT(ADDRESS(B262,2,1,1,"all_city_parameter_inputs")))),"",IF(ISBLANK(INDIRECT(ADDRESS(B262,2,1,1,"all_city_parameter_inputs"))),"",INDIRECT(ADDRESS(B262,2,1,1,"all_city_parameter_inputs"))))</f>
        <v>sample</v>
      </c>
      <c r="H262" s="17" cm="1">
        <f t="array" aca="1" ref="H262" ca="1">IF(ISBLANK(INDIRECT(ADDRESS(B262,A262,1,1,"all_city_parameter_inputs"))), "--",INDIRECT(ADDRESS(B262,A262,1,1,"all_city_parameter_inputs")))</f>
        <v>0.9</v>
      </c>
      <c r="I262" s="17">
        <f ca="1">IF(OR(G262="alpha",G262="beta",G262="sd",G262="mean"),"--",VLOOKUP(C262,Default!$B$5:$H$114,7,FALSE))</f>
        <v>1</v>
      </c>
      <c r="J262" s="4" t="str">
        <f ca="1">VLOOKUP(F262,Lookup!$C$5:$D$110,2, FALSE)</f>
        <v>Pollution values</v>
      </c>
      <c r="K262" s="4" t="str">
        <f ca="1">VLOOKUP(C262,Default!$B$4:$E$114,4,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2" s="21" t="str" cm="1">
        <f t="array" aca="1" ref="L262" ca="1">IF(ISNA(VLOOKUP($D262,Grouped_Sources!$C:$C,1,FALSE)),"", INDIRECT(VLOOKUP($D262,Grouped_Sources!$C:$I,5,FALSE)))</f>
        <v/>
      </c>
      <c r="M262" s="21" t="str" cm="1">
        <f t="array" aca="1" ref="M262" ca="1">IF(ISNA(VLOOKUP($D262,Grouped_Sources!$C:$C,1,FALSE)),"", INDIRECT(VLOOKUP($D262,Grouped_Sources!$C:$I,6,FALSE)))</f>
        <v/>
      </c>
      <c r="N262" s="21" t="str" cm="1">
        <f t="array" aca="1" ref="N262" ca="1">IF(ISNA(VLOOKUP($D262,Grouped_Sources!$C:$C,1,FALSE)),"", INDIRECT(VLOOKUP($D262,Grouped_Sources!$C:$I,7,FALSE)))</f>
        <v/>
      </c>
    </row>
    <row r="263" spans="1:14" hidden="1" x14ac:dyDescent="0.25">
      <c r="A263" s="5">
        <f t="shared" ref="A263:A326" si="34">A163+1</f>
        <v>5</v>
      </c>
      <c r="B263" s="5">
        <f t="shared" ref="B263:B326" si="35">B163</f>
        <v>61</v>
      </c>
      <c r="C263" s="5" t="str">
        <f t="shared" ca="1" si="28"/>
        <v>distance_scalar_car_taxi</v>
      </c>
      <c r="D263" s="5" t="str">
        <f t="shared" ca="1" si="20"/>
        <v>distance_scalar_car_taxi_delhi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distance_scalar_car_taxi</v>
      </c>
      <c r="G263" s="4" t="str" cm="1">
        <f t="array" aca="1" ref="G263" ca="1">IF(AND(ISBLANK(INDIRECT(ADDRESS(B263,3,1,1,"all_city_parameter_inputs"))),ISBLANK(INDIRECT(ADDRESS(B263,2,1,1,"all_city_parameter_inputs")))),"",IF(ISBLANK(INDIRECT(ADDRESS(B263,2,1,1,"all_city_parameter_inputs"))),"",INDIRECT(ADDRESS(B263,2,1,1,"all_city_parameter_inputs"))))</f>
        <v>constant</v>
      </c>
      <c r="H263" s="17" cm="1">
        <f t="array" aca="1" ref="H263" ca="1">IF(ISBLANK(INDIRECT(ADDRESS(B263,A263,1,1,"all_city_parameter_inputs"))), "--",INDIRECT(ADDRESS(B263,A263,1,1,"all_city_parameter_inputs")))</f>
        <v>1</v>
      </c>
      <c r="I263" s="17">
        <f ca="1">IF(OR(G263="alpha",G263="beta",G263="sd",G263="mean"),"--",VLOOKUP(C263,Default!$B$5:$H$114,7,FALSE))</f>
        <v>1</v>
      </c>
      <c r="J263" s="4" t="str">
        <f ca="1">VLOOKUP(F263,Lookup!$C$5:$D$110,2, FALSE)</f>
        <v>Travel values</v>
      </c>
      <c r="K263" s="4" t="str">
        <f ca="1">VLOOKUP(C263,Default!$B$4:$E$114,4, FALSE)</f>
        <v>scalar for car/taxi distance, i.e. all car and taxi trips get scaled by this scalar</v>
      </c>
      <c r="L263" s="21" t="str" cm="1">
        <f t="array" aca="1" ref="L263" ca="1">IF(ISNA(VLOOKUP($D263,Grouped_Sources!$C:$C,1,FALSE)),"", INDIRECT(VLOOKUP($D263,Grouped_Sources!$C:$I,5,FALSE)))</f>
        <v xml:space="preserve"> on OneDrive Ali Abbas - ITHIM Global\Methods and Processes\Input Parameters\DistanceScalars</v>
      </c>
      <c r="M263" s="21" cm="1">
        <f t="array" aca="1" ref="M263" ca="1">IF(ISNA(VLOOKUP($D263,Grouped_Sources!$C:$C,1,FALSE)),"", INDIRECT(VLOOKUP($D263,Grouped_Sources!$C:$I,6,FALSE)))</f>
        <v>0</v>
      </c>
      <c r="N263" s="21" cm="1">
        <f t="array" aca="1" ref="N263" ca="1">IF(ISNA(VLOOKUP($D263,Grouped_Sources!$C:$C,1,FALSE)),"", INDIRECT(VLOOKUP($D263,Grouped_Sources!$C:$I,7,FALSE)))</f>
        <v>0</v>
      </c>
    </row>
    <row r="264" spans="1:14" hidden="1" x14ac:dyDescent="0.25">
      <c r="A264" s="5">
        <f t="shared" si="34"/>
        <v>5</v>
      </c>
      <c r="B264" s="5">
        <f t="shared" si="35"/>
        <v>62</v>
      </c>
      <c r="C264" s="5" t="str">
        <f t="shared" ca="1" si="28"/>
        <v>distance_scalar_car_taxi</v>
      </c>
      <c r="D264" s="5" t="str">
        <f t="shared" ca="1" si="20"/>
        <v>distance_scalar_car_taxi_delhi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distance_scalar_car_taxi</v>
      </c>
      <c r="G264" s="4" t="str" cm="1">
        <f t="array" aca="1" ref="G264" ca="1">IF(AND(ISBLANK(INDIRECT(ADDRESS(B264,3,1,1,"all_city_parameter_inputs"))),ISBLANK(INDIRECT(ADDRESS(B264,2,1,1,"all_city_parameter_inputs")))),"",IF(ISBLANK(INDIRECT(ADDRESS(B264,2,1,1,"all_city_parameter_inputs"))),"",INDIRECT(ADDRESS(B264,2,1,1,"all_city_parameter_inputs"))))</f>
        <v>mean</v>
      </c>
      <c r="H264" s="17" cm="1">
        <f t="array" aca="1" ref="H264" ca="1">IF(ISBLANK(INDIRECT(ADDRESS(B264,A264,1,1,"all_city_parameter_inputs"))), "--",INDIRECT(ADDRESS(B264,A264,1,1,"all_city_parameter_inputs")))</f>
        <v>0.99911614318860098</v>
      </c>
      <c r="I264" s="17" t="str">
        <f ca="1">IF(OR(G264="alpha",G264="beta",G264="sd",G264="mean"),"--",VLOOKUP(C264,Default!$B$5:$H$114,7,FALSE))</f>
        <v>--</v>
      </c>
      <c r="J264" s="4" t="str">
        <f ca="1">VLOOKUP(F264,Lookup!$C$5:$D$110,2, FALSE)</f>
        <v>Travel values</v>
      </c>
      <c r="K264" s="4" t="str">
        <f ca="1">VLOOKUP(C264,Default!$B$4:$E$114,4, FALSE)</f>
        <v>scalar for car/taxi distance, i.e. all car and taxi trips get scaled by this scalar</v>
      </c>
      <c r="L264" s="21" t="str" cm="1">
        <f t="array" aca="1" ref="L264" ca="1">IF(ISNA(VLOOKUP($D264,Grouped_Sources!$C:$C,1,FALSE)),"", INDIRECT(VLOOKUP($D264,Grouped_Sources!$C:$I,5,FALSE)))</f>
        <v xml:space="preserve"> on OneDrive Ali Abbas - ITHIM Global\Methods and Processes\Input Parameters\DistanceScalars</v>
      </c>
      <c r="M264" s="21" cm="1">
        <f t="array" aca="1" ref="M264" ca="1">IF(ISNA(VLOOKUP($D264,Grouped_Sources!$C:$C,1,FALSE)),"", INDIRECT(VLOOKUP($D264,Grouped_Sources!$C:$I,6,FALSE)))</f>
        <v>0</v>
      </c>
      <c r="N264" s="21" cm="1">
        <f t="array" aca="1" ref="N264" ca="1">IF(ISNA(VLOOKUP($D264,Grouped_Sources!$C:$C,1,FALSE)),"", INDIRECT(VLOOKUP($D264,Grouped_Sources!$C:$I,7,FALSE)))</f>
        <v>0</v>
      </c>
    </row>
    <row r="265" spans="1:14" hidden="1" x14ac:dyDescent="0.25">
      <c r="A265" s="5">
        <f t="shared" si="34"/>
        <v>5</v>
      </c>
      <c r="B265" s="5">
        <f t="shared" si="35"/>
        <v>63</v>
      </c>
      <c r="C265" s="5" t="str">
        <f t="shared" ref="C265:C339" ca="1" si="36">IF(G265 = "",F265,IF(OR(G265="alpha",G265="beta",G265="constant",G265="sd",G265="mean",G265="sample"),F265,F265&amp;" "&amp;G265))</f>
        <v>distance_scalar_car_taxi</v>
      </c>
      <c r="D265" s="5" t="str">
        <f t="shared" ca="1" si="20"/>
        <v>distance_scalar_car_taxi_delhi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distance_scalar_car_taxi</v>
      </c>
      <c r="G265" s="4" t="str" cm="1">
        <f t="array" aca="1" ref="G265" ca="1">IF(AND(ISBLANK(INDIRECT(ADDRESS(B265,3,1,1,"all_city_parameter_inputs"))),ISBLANK(INDIRECT(ADDRESS(B265,2,1,1,"all_city_parameter_inputs")))),"",IF(ISBLANK(INDIRECT(ADDRESS(B265,2,1,1,"all_city_parameter_inputs"))),"",INDIRECT(ADDRESS(B265,2,1,1,"all_city_parameter_inputs"))))</f>
        <v>sd</v>
      </c>
      <c r="H265" s="17" cm="1">
        <f t="array" aca="1" ref="H265" ca="1">IF(ISBLANK(INDIRECT(ADDRESS(B265,A265,1,1,"all_city_parameter_inputs"))), "--",INDIRECT(ADDRESS(B265,A265,1,1,"all_city_parameter_inputs")))</f>
        <v>1.0429502555554599</v>
      </c>
      <c r="I265" s="17" t="str">
        <f ca="1">IF(OR(G265="alpha",G265="beta",G265="sd",G265="mean"),"--",VLOOKUP(C265,Default!$B$5:$H$114,7,FALSE))</f>
        <v>--</v>
      </c>
      <c r="J265" s="4" t="str">
        <f ca="1">VLOOKUP(F265,Lookup!$C$5:$D$110,2, FALSE)</f>
        <v>Travel values</v>
      </c>
      <c r="K265" s="4" t="str">
        <f ca="1">VLOOKUP(C265,Default!$B$4:$E$114,4, FALSE)</f>
        <v>scalar for car/taxi distance, i.e. all car and taxi trips get scaled by this scalar</v>
      </c>
      <c r="L265" s="21" t="str" cm="1">
        <f t="array" aca="1" ref="L265" ca="1">IF(ISNA(VLOOKUP($D265,Grouped_Sources!$C:$C,1,FALSE)),"", INDIRECT(VLOOKUP($D265,Grouped_Sources!$C:$I,5,FALSE)))</f>
        <v xml:space="preserve"> on OneDrive Ali Abbas - ITHIM Global\Methods and Processes\Input Parameters\DistanceScalars</v>
      </c>
      <c r="M265" s="21" cm="1">
        <f t="array" aca="1" ref="M265" ca="1">IF(ISNA(VLOOKUP($D265,Grouped_Sources!$C:$C,1,FALSE)),"", INDIRECT(VLOOKUP($D265,Grouped_Sources!$C:$I,6,FALSE)))</f>
        <v>0</v>
      </c>
      <c r="N265" s="21" cm="1">
        <f t="array" aca="1" ref="N265" ca="1">IF(ISNA(VLOOKUP($D265,Grouped_Sources!$C:$C,1,FALSE)),"", INDIRECT(VLOOKUP($D265,Grouped_Sources!$C:$I,7,FALSE)))</f>
        <v>0</v>
      </c>
    </row>
    <row r="266" spans="1:14" hidden="1" x14ac:dyDescent="0.25">
      <c r="A266" s="5">
        <f t="shared" si="34"/>
        <v>5</v>
      </c>
      <c r="B266" s="5">
        <f t="shared" si="35"/>
        <v>64</v>
      </c>
      <c r="C266" s="5" t="str">
        <f t="shared" ca="1" si="36"/>
        <v>distance_scalar_motorcycle</v>
      </c>
      <c r="D266" s="5" t="str">
        <f t="shared" ca="1" si="20"/>
        <v>distance_scalar_motorcycle_delhi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distance_scalar_motorcycle</v>
      </c>
      <c r="G266" s="4" t="str" cm="1">
        <f t="array" aca="1" ref="G266" ca="1">IF(AND(ISBLANK(INDIRECT(ADDRESS(B266,3,1,1,"all_city_parameter_inputs"))),ISBLANK(INDIRECT(ADDRESS(B266,2,1,1,"all_city_parameter_inputs")))),"",IF(ISBLANK(INDIRECT(ADDRESS(B266,2,1,1,"all_city_parameter_inputs"))),"",INDIRECT(ADDRESS(B266,2,1,1,"all_city_parameter_inputs"))))</f>
        <v>constant</v>
      </c>
      <c r="H266" s="17" cm="1">
        <f t="array" aca="1" ref="H266" ca="1">IF(ISBLANK(INDIRECT(ADDRESS(B266,A266,1,1,"all_city_parameter_inputs"))), "--",INDIRECT(ADDRESS(B266,A266,1,1,"all_city_parameter_inputs")))</f>
        <v>1</v>
      </c>
      <c r="I266" s="17">
        <f ca="1">IF(OR(G266="alpha",G266="beta",G266="sd",G266="mean"),"--",VLOOKUP(C266,Default!$B$5:$H$114,7,FALSE))</f>
        <v>1</v>
      </c>
      <c r="J266" s="4" t="str">
        <f ca="1">VLOOKUP(F266,Lookup!$C$5:$D$110,2, FALSE)</f>
        <v>Travel values</v>
      </c>
      <c r="K266" s="4" t="str">
        <f ca="1">VLOOKUP(C266,Default!$B$4:$E$114,4, FALSE)</f>
        <v>scalar for motorcycle distance, i.e. all motorbike trips are scaled by this scalar</v>
      </c>
      <c r="L266" s="21" t="str" cm="1">
        <f t="array" aca="1" ref="L266" ca="1">IF(ISNA(VLOOKUP($D266,Grouped_Sources!$C:$C,1,FALSE)),"", INDIRECT(VLOOKUP($D266,Grouped_Sources!$C:$I,5,FALSE)))</f>
        <v xml:space="preserve"> on OneDrive Ali Abbas - ITHIM Global\Methods and Processes\Input Parameters\DistanceScalars</v>
      </c>
      <c r="M266" s="21" cm="1">
        <f t="array" aca="1" ref="M266" ca="1">IF(ISNA(VLOOKUP($D266,Grouped_Sources!$C:$C,1,FALSE)),"", INDIRECT(VLOOKUP($D266,Grouped_Sources!$C:$I,6,FALSE)))</f>
        <v>0</v>
      </c>
      <c r="N266" s="21" cm="1">
        <f t="array" aca="1" ref="N266" ca="1">IF(ISNA(VLOOKUP($D266,Grouped_Sources!$C:$C,1,FALSE)),"", INDIRECT(VLOOKUP($D266,Grouped_Sources!$C:$I,7,FALSE)))</f>
        <v>0</v>
      </c>
    </row>
    <row r="267" spans="1:14" hidden="1" x14ac:dyDescent="0.25">
      <c r="A267" s="5">
        <f t="shared" si="34"/>
        <v>5</v>
      </c>
      <c r="B267" s="5">
        <f t="shared" si="35"/>
        <v>65</v>
      </c>
      <c r="C267" s="5" t="str">
        <f t="shared" ca="1" si="36"/>
        <v>distance_scalar_motorcycle</v>
      </c>
      <c r="D267" s="5" t="str">
        <f t="shared" ca="1" si="20"/>
        <v>distance_scalar_motorcycle_delhi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distance_scalar_motorcycle</v>
      </c>
      <c r="G267" s="4" t="str" cm="1">
        <f t="array" aca="1" ref="G267" ca="1">IF(AND(ISBLANK(INDIRECT(ADDRESS(B267,3,1,1,"all_city_parameter_inputs"))),ISBLANK(INDIRECT(ADDRESS(B267,2,1,1,"all_city_parameter_inputs")))),"",IF(ISBLANK(INDIRECT(ADDRESS(B267,2,1,1,"all_city_parameter_inputs"))),"",INDIRECT(ADDRESS(B267,2,1,1,"all_city_parameter_inputs"))))</f>
        <v>mean</v>
      </c>
      <c r="H267" s="17" cm="1">
        <f t="array" aca="1" ref="H267" ca="1">IF(ISBLANK(INDIRECT(ADDRESS(B267,A267,1,1,"all_city_parameter_inputs"))), "--",INDIRECT(ADDRESS(B267,A267,1,1,"all_city_parameter_inputs")))</f>
        <v>0.99974649804648896</v>
      </c>
      <c r="I267" s="17" t="str">
        <f ca="1">IF(OR(G267="alpha",G267="beta",G267="sd",G267="mean"),"--",VLOOKUP(C267,Default!$B$5:$H$114,7,FALSE))</f>
        <v>--</v>
      </c>
      <c r="J267" s="4" t="str">
        <f ca="1">VLOOKUP(F267,Lookup!$C$5:$D$110,2, FALSE)</f>
        <v>Travel values</v>
      </c>
      <c r="K267" s="4" t="str">
        <f ca="1">VLOOKUP(C267,Default!$B$4:$E$114,4, FALSE)</f>
        <v>scalar for motorcycle distance, i.e. all motorbike trips are scaled by this scalar</v>
      </c>
      <c r="L267" s="21" t="str" cm="1">
        <f t="array" aca="1" ref="L267" ca="1">IF(ISNA(VLOOKUP($D267,Grouped_Sources!$C:$C,1,FALSE)),"", INDIRECT(VLOOKUP($D267,Grouped_Sources!$C:$I,5,FALSE)))</f>
        <v xml:space="preserve"> on OneDrive Ali Abbas - ITHIM Global\Methods and Processes\Input Parameters\DistanceScalars</v>
      </c>
      <c r="M267" s="21" cm="1">
        <f t="array" aca="1" ref="M267" ca="1">IF(ISNA(VLOOKUP($D267,Grouped_Sources!$C:$C,1,FALSE)),"", INDIRECT(VLOOKUP($D267,Grouped_Sources!$C:$I,6,FALSE)))</f>
        <v>0</v>
      </c>
      <c r="N267" s="21" cm="1">
        <f t="array" aca="1" ref="N267" ca="1">IF(ISNA(VLOOKUP($D267,Grouped_Sources!$C:$C,1,FALSE)),"", INDIRECT(VLOOKUP($D267,Grouped_Sources!$C:$I,7,FALSE)))</f>
        <v>0</v>
      </c>
    </row>
    <row r="268" spans="1:14" hidden="1" x14ac:dyDescent="0.25">
      <c r="A268" s="5">
        <f t="shared" si="34"/>
        <v>5</v>
      </c>
      <c r="B268" s="5">
        <f t="shared" si="35"/>
        <v>66</v>
      </c>
      <c r="C268" s="5" t="str">
        <f t="shared" ca="1" si="36"/>
        <v>distance_scalar_motorcycle</v>
      </c>
      <c r="D268" s="5" t="str">
        <f t="shared" ca="1" si="20"/>
        <v>distance_scalar_motorcycle_delhi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distance_scalar_motorcycle</v>
      </c>
      <c r="G268" s="4" t="str" cm="1">
        <f t="array" aca="1" ref="G268" ca="1">IF(AND(ISBLANK(INDIRECT(ADDRESS(B268,3,1,1,"all_city_parameter_inputs"))),ISBLANK(INDIRECT(ADDRESS(B268,2,1,1,"all_city_parameter_inputs")))),"",IF(ISBLANK(INDIRECT(ADDRESS(B268,2,1,1,"all_city_parameter_inputs"))),"",INDIRECT(ADDRESS(B268,2,1,1,"all_city_parameter_inputs"))))</f>
        <v>sd</v>
      </c>
      <c r="H268" s="17" cm="1">
        <f t="array" aca="1" ref="H268" ca="1">IF(ISBLANK(INDIRECT(ADDRESS(B268,A268,1,1,"all_city_parameter_inputs"))), "--",INDIRECT(ADDRESS(B268,A268,1,1,"all_city_parameter_inputs")))</f>
        <v>1.0227736223563999</v>
      </c>
      <c r="I268" s="17" t="str">
        <f ca="1">IF(OR(G268="alpha",G268="beta",G268="sd",G268="mean"),"--",VLOOKUP(C268,Default!$B$5:$H$114,7,FALSE))</f>
        <v>--</v>
      </c>
      <c r="J268" s="4" t="str">
        <f ca="1">VLOOKUP(F268,Lookup!$C$5:$D$110,2, FALSE)</f>
        <v>Travel values</v>
      </c>
      <c r="K268" s="4" t="str">
        <f ca="1">VLOOKUP(C268,Default!$B$4:$E$114,4, FALSE)</f>
        <v>scalar for motorcycle distance, i.e. all motorbike trips are scaled by this scalar</v>
      </c>
      <c r="L268" s="21" t="str" cm="1">
        <f t="array" aca="1" ref="L268" ca="1">IF(ISNA(VLOOKUP($D268,Grouped_Sources!$C:$C,1,FALSE)),"", INDIRECT(VLOOKUP($D268,Grouped_Sources!$C:$I,5,FALSE)))</f>
        <v xml:space="preserve"> on OneDrive Ali Abbas - ITHIM Global\Methods and Processes\Input Parameters\DistanceScalars</v>
      </c>
      <c r="M268" s="21" cm="1">
        <f t="array" aca="1" ref="M268" ca="1">IF(ISNA(VLOOKUP($D268,Grouped_Sources!$C:$C,1,FALSE)),"", INDIRECT(VLOOKUP($D268,Grouped_Sources!$C:$I,6,FALSE)))</f>
        <v>0</v>
      </c>
      <c r="N268" s="21" cm="1">
        <f t="array" aca="1" ref="N268" ca="1">IF(ISNA(VLOOKUP($D268,Grouped_Sources!$C:$C,1,FALSE)),"", INDIRECT(VLOOKUP($D268,Grouped_Sources!$C:$I,7,FALSE)))</f>
        <v>0</v>
      </c>
    </row>
    <row r="269" spans="1:14" hidden="1" x14ac:dyDescent="0.25">
      <c r="A269" s="5">
        <f t="shared" si="34"/>
        <v>5</v>
      </c>
      <c r="B269" s="5">
        <f t="shared" si="35"/>
        <v>67</v>
      </c>
      <c r="C269" s="5" t="str">
        <f t="shared" ca="1" si="36"/>
        <v>distance_scalar_pt</v>
      </c>
      <c r="D269" s="5" t="str">
        <f t="shared" ca="1" si="20"/>
        <v>distance_scalar_pt_delhi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distance_scalar_pt</v>
      </c>
      <c r="G269" s="4" t="str" cm="1">
        <f t="array" aca="1" ref="G269" ca="1">IF(AND(ISBLANK(INDIRECT(ADDRESS(B269,3,1,1,"all_city_parameter_inputs"))),ISBLANK(INDIRECT(ADDRESS(B269,2,1,1,"all_city_parameter_inputs")))),"",IF(ISBLANK(INDIRECT(ADDRESS(B269,2,1,1,"all_city_parameter_inputs"))),"",INDIRECT(ADDRESS(B269,2,1,1,"all_city_parameter_inputs"))))</f>
        <v>constant</v>
      </c>
      <c r="H269" s="17" cm="1">
        <f t="array" aca="1" ref="H269" ca="1">IF(ISBLANK(INDIRECT(ADDRESS(B269,A269,1,1,"all_city_parameter_inputs"))), "--",INDIRECT(ADDRESS(B269,A269,1,1,"all_city_parameter_inputs")))</f>
        <v>1</v>
      </c>
      <c r="I269" s="17">
        <f ca="1">IF(OR(G269="alpha",G269="beta",G269="sd",G269="mean"),"--",VLOOKUP(C269,Default!$B$5:$H$114,7,FALSE))</f>
        <v>1</v>
      </c>
      <c r="J269" s="4" t="str">
        <f ca="1">VLOOKUP(F269,Lookup!$C$5:$D$110,2, FALSE)</f>
        <v>Travel values</v>
      </c>
      <c r="K269" s="4" t="str">
        <f ca="1">VLOOKUP(C269,Default!$B$4:$E$114,4, FALSE)</f>
        <v>scalar for PT distance, i.e. all public transport journey (incl bus driver if added) are scaled by this scalar</v>
      </c>
      <c r="L269" s="21" t="str" cm="1">
        <f t="array" aca="1" ref="L269" ca="1">IF(ISNA(VLOOKUP($D269,Grouped_Sources!$C:$C,1,FALSE)),"", INDIRECT(VLOOKUP($D269,Grouped_Sources!$C:$I,5,FALSE)))</f>
        <v xml:space="preserve"> on OneDrive Ali Abbas - ITHIM Global\Methods and Processes\Input Parameters\DistanceScalars</v>
      </c>
      <c r="M269" s="21" cm="1">
        <f t="array" aca="1" ref="M269" ca="1">IF(ISNA(VLOOKUP($D269,Grouped_Sources!$C:$C,1,FALSE)),"", INDIRECT(VLOOKUP($D269,Grouped_Sources!$C:$I,6,FALSE)))</f>
        <v>0</v>
      </c>
      <c r="N269" s="21" cm="1">
        <f t="array" aca="1" ref="N269" ca="1">IF(ISNA(VLOOKUP($D269,Grouped_Sources!$C:$C,1,FALSE)),"", INDIRECT(VLOOKUP($D269,Grouped_Sources!$C:$I,7,FALSE)))</f>
        <v>0</v>
      </c>
    </row>
    <row r="270" spans="1:14" hidden="1" x14ac:dyDescent="0.25">
      <c r="A270" s="5">
        <f t="shared" si="34"/>
        <v>5</v>
      </c>
      <c r="B270" s="5">
        <f t="shared" si="35"/>
        <v>68</v>
      </c>
      <c r="C270" s="5" t="str">
        <f t="shared" ca="1" si="36"/>
        <v>distance_scalar_pt</v>
      </c>
      <c r="D270" s="5" t="str">
        <f t="shared" ca="1" si="20"/>
        <v>distance_scalar_pt_delhi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distance_scalar_pt</v>
      </c>
      <c r="G270" s="4" t="str" cm="1">
        <f t="array" aca="1" ref="G270" ca="1">IF(AND(ISBLANK(INDIRECT(ADDRESS(B270,3,1,1,"all_city_parameter_inputs"))),ISBLANK(INDIRECT(ADDRESS(B270,2,1,1,"all_city_parameter_inputs")))),"",IF(ISBLANK(INDIRECT(ADDRESS(B270,2,1,1,"all_city_parameter_inputs"))),"",INDIRECT(ADDRESS(B270,2,1,1,"all_city_parameter_inputs"))))</f>
        <v>mean</v>
      </c>
      <c r="H270" s="17" cm="1">
        <f t="array" aca="1" ref="H270" ca="1">IF(ISBLANK(INDIRECT(ADDRESS(B270,A270,1,1,"all_city_parameter_inputs"))), "--",INDIRECT(ADDRESS(B270,A270,1,1,"all_city_parameter_inputs")))</f>
        <v>0.99969453469903102</v>
      </c>
      <c r="I270" s="17" t="str">
        <f ca="1">IF(OR(G270="alpha",G270="beta",G270="sd",G270="mean"),"--",VLOOKUP(C270,Default!$B$5:$H$114,7,FALSE))</f>
        <v>--</v>
      </c>
      <c r="J270" s="4" t="str">
        <f ca="1">VLOOKUP(F270,Lookup!$C$5:$D$110,2, FALSE)</f>
        <v>Travel values</v>
      </c>
      <c r="K270" s="4" t="str">
        <f ca="1">VLOOKUP(C270,Default!$B$4:$E$114,4, FALSE)</f>
        <v>scalar for PT distance, i.e. all public transport journey (incl bus driver if added) are scaled by this scalar</v>
      </c>
      <c r="L270" s="21" t="str" cm="1">
        <f t="array" aca="1" ref="L270" ca="1">IF(ISNA(VLOOKUP($D270,Grouped_Sources!$C:$C,1,FALSE)),"", INDIRECT(VLOOKUP($D270,Grouped_Sources!$C:$I,5,FALSE)))</f>
        <v xml:space="preserve"> on OneDrive Ali Abbas - ITHIM Global\Methods and Processes\Input Parameters\DistanceScalars</v>
      </c>
      <c r="M270" s="21" cm="1">
        <f t="array" aca="1" ref="M270" ca="1">IF(ISNA(VLOOKUP($D270,Grouped_Sources!$C:$C,1,FALSE)),"", INDIRECT(VLOOKUP($D270,Grouped_Sources!$C:$I,6,FALSE)))</f>
        <v>0</v>
      </c>
      <c r="N270" s="21" cm="1">
        <f t="array" aca="1" ref="N270" ca="1">IF(ISNA(VLOOKUP($D270,Grouped_Sources!$C:$C,1,FALSE)),"", INDIRECT(VLOOKUP($D270,Grouped_Sources!$C:$I,7,FALSE)))</f>
        <v>0</v>
      </c>
    </row>
    <row r="271" spans="1:14" hidden="1" x14ac:dyDescent="0.25">
      <c r="A271" s="5">
        <f t="shared" si="34"/>
        <v>5</v>
      </c>
      <c r="B271" s="5">
        <f t="shared" si="35"/>
        <v>69</v>
      </c>
      <c r="C271" s="5" t="str">
        <f t="shared" ca="1" si="36"/>
        <v>distance_scalar_pt</v>
      </c>
      <c r="D271" s="5" t="str">
        <f t="shared" ref="D271:D364" ca="1" si="37">F271&amp;"_"&amp;E271</f>
        <v>distance_scalar_pt_delhi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distance_scalar_pt</v>
      </c>
      <c r="G271" s="4" t="str" cm="1">
        <f t="array" aca="1" ref="G271" ca="1">IF(AND(ISBLANK(INDIRECT(ADDRESS(B271,3,1,1,"all_city_parameter_inputs"))),ISBLANK(INDIRECT(ADDRESS(B271,2,1,1,"all_city_parameter_inputs")))),"",IF(ISBLANK(INDIRECT(ADDRESS(B271,2,1,1,"all_city_parameter_inputs"))),"",INDIRECT(ADDRESS(B271,2,1,1,"all_city_parameter_inputs"))))</f>
        <v>sd</v>
      </c>
      <c r="H271" s="17" cm="1">
        <f t="array" aca="1" ref="H271" ca="1">IF(ISBLANK(INDIRECT(ADDRESS(B271,A271,1,1,"all_city_parameter_inputs"))), "--",INDIRECT(ADDRESS(B271,A271,1,1,"all_city_parameter_inputs")))</f>
        <v>1.02502694314071</v>
      </c>
      <c r="I271" s="17" t="str">
        <f ca="1">IF(OR(G271="alpha",G271="beta",G271="sd",G271="mean"),"--",VLOOKUP(C271,Default!$B$5:$H$114,7,FALSE))</f>
        <v>--</v>
      </c>
      <c r="J271" s="4" t="str">
        <f ca="1">VLOOKUP(F271,Lookup!$C$5:$D$110,2, FALSE)</f>
        <v>Travel values</v>
      </c>
      <c r="K271" s="4" t="str">
        <f ca="1">VLOOKUP(C271,Default!$B$4:$E$114,4, FALSE)</f>
        <v>scalar for PT distance, i.e. all public transport journey (incl bus driver if added) are scaled by this scalar</v>
      </c>
      <c r="L271" s="21" t="str" cm="1">
        <f t="array" aca="1" ref="L271" ca="1">IF(ISNA(VLOOKUP($D271,Grouped_Sources!$C:$C,1,FALSE)),"", INDIRECT(VLOOKUP($D271,Grouped_Sources!$C:$I,5,FALSE)))</f>
        <v xml:space="preserve"> on OneDrive Ali Abbas - ITHIM Global\Methods and Processes\Input Parameters\DistanceScalars</v>
      </c>
      <c r="M271" s="21" cm="1">
        <f t="array" aca="1" ref="M271" ca="1">IF(ISNA(VLOOKUP($D271,Grouped_Sources!$C:$C,1,FALSE)),"", INDIRECT(VLOOKUP($D271,Grouped_Sources!$C:$I,6,FALSE)))</f>
        <v>0</v>
      </c>
      <c r="N271" s="21" cm="1">
        <f t="array" aca="1" ref="N271" ca="1">IF(ISNA(VLOOKUP($D271,Grouped_Sources!$C:$C,1,FALSE)),"", INDIRECT(VLOOKUP($D271,Grouped_Sources!$C:$I,7,FALSE)))</f>
        <v>0</v>
      </c>
    </row>
    <row r="272" spans="1:14" hidden="1" x14ac:dyDescent="0.25">
      <c r="A272" s="5">
        <f t="shared" si="34"/>
        <v>5</v>
      </c>
      <c r="B272" s="5">
        <f t="shared" si="35"/>
        <v>70</v>
      </c>
      <c r="C272" s="5" t="str">
        <f t="shared" ca="1" si="36"/>
        <v>distance_scalar_walking</v>
      </c>
      <c r="D272" s="5" t="str">
        <f t="shared" ca="1" si="37"/>
        <v>distance_scalar_walking_delhi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distance_scalar_walking</v>
      </c>
      <c r="G272" s="4" t="str" cm="1">
        <f t="array" aca="1" ref="G272" ca="1">IF(AND(ISBLANK(INDIRECT(ADDRESS(B272,3,1,1,"all_city_parameter_inputs"))),ISBLANK(INDIRECT(ADDRESS(B272,2,1,1,"all_city_parameter_inputs")))),"",IF(ISBLANK(INDIRECT(ADDRESS(B272,2,1,1,"all_city_parameter_inputs"))),"",INDIRECT(ADDRESS(B272,2,1,1,"all_city_parameter_inputs"))))</f>
        <v>constant</v>
      </c>
      <c r="H272" s="17" cm="1">
        <f t="array" aca="1" ref="H272" ca="1">IF(ISBLANK(INDIRECT(ADDRESS(B272,A272,1,1,"all_city_parameter_inputs"))), "--",INDIRECT(ADDRESS(B272,A272,1,1,"all_city_parameter_inputs")))</f>
        <v>1</v>
      </c>
      <c r="I272" s="17">
        <f ca="1">IF(OR(G272="alpha",G272="beta",G272="sd",G272="mean"),"--",VLOOKUP(C272,Default!$B$5:$H$114,7,FALSE))</f>
        <v>1</v>
      </c>
      <c r="J272" s="4" t="str">
        <f ca="1">VLOOKUP(F272,Lookup!$C$5:$D$110,2, FALSE)</f>
        <v>Travel values</v>
      </c>
      <c r="K272" s="4" t="str">
        <f ca="1">VLOOKUP(C272,Default!$B$4:$E$114,4, FALSE)</f>
        <v>scalar for walking distance, i.e. all walking trips are scaled by this scalar</v>
      </c>
      <c r="L272" s="21" t="str" cm="1">
        <f t="array" aca="1" ref="L272" ca="1">IF(ISNA(VLOOKUP($D272,Grouped_Sources!$C:$C,1,FALSE)),"", INDIRECT(VLOOKUP($D272,Grouped_Sources!$C:$I,5,FALSE)))</f>
        <v xml:space="preserve"> on OneDrive Ali Abbas - ITHIM Global\Methods and Processes\Input Parameters\DistanceScalars</v>
      </c>
      <c r="M272" s="21" cm="1">
        <f t="array" aca="1" ref="M272" ca="1">IF(ISNA(VLOOKUP($D272,Grouped_Sources!$C:$C,1,FALSE)),"", INDIRECT(VLOOKUP($D272,Grouped_Sources!$C:$I,6,FALSE)))</f>
        <v>0</v>
      </c>
      <c r="N272" s="21" cm="1">
        <f t="array" aca="1" ref="N272" ca="1">IF(ISNA(VLOOKUP($D272,Grouped_Sources!$C:$C,1,FALSE)),"", INDIRECT(VLOOKUP($D272,Grouped_Sources!$C:$I,7,FALSE)))</f>
        <v>0</v>
      </c>
    </row>
    <row r="273" spans="1:14" hidden="1" x14ac:dyDescent="0.25">
      <c r="A273" s="5">
        <f t="shared" si="34"/>
        <v>5</v>
      </c>
      <c r="B273" s="5">
        <f t="shared" si="35"/>
        <v>71</v>
      </c>
      <c r="C273" s="5" t="str">
        <f t="shared" ca="1" si="36"/>
        <v>distance_scalar_walking</v>
      </c>
      <c r="D273" s="5" t="str">
        <f t="shared" ca="1" si="37"/>
        <v>distance_scalar_walking_delhi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distance_scalar_walking</v>
      </c>
      <c r="G273" s="4" t="str" cm="1">
        <f t="array" aca="1" ref="G273" ca="1">IF(AND(ISBLANK(INDIRECT(ADDRESS(B273,3,1,1,"all_city_parameter_inputs"))),ISBLANK(INDIRECT(ADDRESS(B273,2,1,1,"all_city_parameter_inputs")))),"",IF(ISBLANK(INDIRECT(ADDRESS(B273,2,1,1,"all_city_parameter_inputs"))),"",INDIRECT(ADDRESS(B273,2,1,1,"all_city_parameter_inputs"))))</f>
        <v>mean</v>
      </c>
      <c r="H273" s="17" cm="1">
        <f t="array" aca="1" ref="H273" ca="1">IF(ISBLANK(INDIRECT(ADDRESS(B273,A273,1,1,"all_city_parameter_inputs"))), "--",INDIRECT(ADDRESS(B273,A273,1,1,"all_city_parameter_inputs")))</f>
        <v>0.99984886661215799</v>
      </c>
      <c r="I273" s="17" t="str">
        <f ca="1">IF(OR(G273="alpha",G273="beta",G273="sd",G273="mean"),"--",VLOOKUP(C273,Default!$B$5:$H$114,7,FALSE))</f>
        <v>--</v>
      </c>
      <c r="J273" s="4" t="str">
        <f ca="1">VLOOKUP(F273,Lookup!$C$5:$D$110,2, FALSE)</f>
        <v>Travel values</v>
      </c>
      <c r="K273" s="4" t="str">
        <f ca="1">VLOOKUP(C273,Default!$B$4:$E$114,4, FALSE)</f>
        <v>scalar for walking distance, i.e. all walking trips are scaled by this scalar</v>
      </c>
      <c r="L273" s="21" t="str" cm="1">
        <f t="array" aca="1" ref="L273" ca="1">IF(ISNA(VLOOKUP($D273,Grouped_Sources!$C:$C,1,FALSE)),"", INDIRECT(VLOOKUP($D273,Grouped_Sources!$C:$I,5,FALSE)))</f>
        <v xml:space="preserve"> on OneDrive Ali Abbas - ITHIM Global\Methods and Processes\Input Parameters\DistanceScalars</v>
      </c>
      <c r="M273" s="21" cm="1">
        <f t="array" aca="1" ref="M273" ca="1">IF(ISNA(VLOOKUP($D273,Grouped_Sources!$C:$C,1,FALSE)),"", INDIRECT(VLOOKUP($D273,Grouped_Sources!$C:$I,6,FALSE)))</f>
        <v>0</v>
      </c>
      <c r="N273" s="21" cm="1">
        <f t="array" aca="1" ref="N273" ca="1">IF(ISNA(VLOOKUP($D273,Grouped_Sources!$C:$C,1,FALSE)),"", INDIRECT(VLOOKUP($D273,Grouped_Sources!$C:$I,7,FALSE)))</f>
        <v>0</v>
      </c>
    </row>
    <row r="274" spans="1:14" hidden="1" x14ac:dyDescent="0.25">
      <c r="A274" s="5">
        <f t="shared" si="34"/>
        <v>5</v>
      </c>
      <c r="B274" s="5">
        <f t="shared" si="35"/>
        <v>72</v>
      </c>
      <c r="C274" s="5" t="str">
        <f t="shared" ca="1" si="36"/>
        <v>distance_scalar_walking</v>
      </c>
      <c r="D274" s="5" t="str">
        <f t="shared" ca="1" si="37"/>
        <v>distance_scalar_walking_delhi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distance_scalar_walking</v>
      </c>
      <c r="G274" s="4" t="str" cm="1">
        <f t="array" aca="1" ref="G274" ca="1">IF(AND(ISBLANK(INDIRECT(ADDRESS(B274,3,1,1,"all_city_parameter_inputs"))),ISBLANK(INDIRECT(ADDRESS(B274,2,1,1,"all_city_parameter_inputs")))),"",IF(ISBLANK(INDIRECT(ADDRESS(B274,2,1,1,"all_city_parameter_inputs"))),"",INDIRECT(ADDRESS(B274,2,1,1,"all_city_parameter_inputs"))))</f>
        <v>sd</v>
      </c>
      <c r="H274" s="17" cm="1">
        <f t="array" aca="1" ref="H274" ca="1">IF(ISBLANK(INDIRECT(ADDRESS(B274,A274,1,1,"all_city_parameter_inputs"))), "--",INDIRECT(ADDRESS(B274,A274,1,1,"all_city_parameter_inputs")))</f>
        <v>1.0175385026477599</v>
      </c>
      <c r="I274" s="17" t="str">
        <f ca="1">IF(OR(G274="alpha",G274="beta",G274="sd",G274="mean"),"--",VLOOKUP(C274,Default!$B$5:$H$114,7,FALSE))</f>
        <v>--</v>
      </c>
      <c r="J274" s="4" t="str">
        <f ca="1">VLOOKUP(F274,Lookup!$C$5:$D$110,2, FALSE)</f>
        <v>Travel values</v>
      </c>
      <c r="K274" s="4" t="str">
        <f ca="1">VLOOKUP(C274,Default!$B$4:$E$114,4, FALSE)</f>
        <v>scalar for walking distance, i.e. all walking trips are scaled by this scalar</v>
      </c>
      <c r="L274" s="21" t="str" cm="1">
        <f t="array" aca="1" ref="L274" ca="1">IF(ISNA(VLOOKUP($D274,Grouped_Sources!$C:$C,1,FALSE)),"", INDIRECT(VLOOKUP($D274,Grouped_Sources!$C:$I,5,FALSE)))</f>
        <v xml:space="preserve"> on OneDrive Ali Abbas - ITHIM Global\Methods and Processes\Input Parameters\DistanceScalars</v>
      </c>
      <c r="M274" s="21" cm="1">
        <f t="array" aca="1" ref="M274" ca="1">IF(ISNA(VLOOKUP($D274,Grouped_Sources!$C:$C,1,FALSE)),"", INDIRECT(VLOOKUP($D274,Grouped_Sources!$C:$I,6,FALSE)))</f>
        <v>0</v>
      </c>
      <c r="N274" s="21" cm="1">
        <f t="array" aca="1" ref="N274" ca="1">IF(ISNA(VLOOKUP($D274,Grouped_Sources!$C:$C,1,FALSE)),"", INDIRECT(VLOOKUP($D274,Grouped_Sources!$C:$I,7,FALSE)))</f>
        <v>0</v>
      </c>
    </row>
    <row r="275" spans="1:14" hidden="1" x14ac:dyDescent="0.25">
      <c r="A275" s="5">
        <f t="shared" si="34"/>
        <v>5</v>
      </c>
      <c r="B275" s="5">
        <f t="shared" si="35"/>
        <v>73</v>
      </c>
      <c r="C275" s="5" t="str">
        <f t="shared" ca="1" si="36"/>
        <v>distance_scalar_cycling</v>
      </c>
      <c r="D275" s="5" t="str">
        <f t="shared" ca="1" si="37"/>
        <v>distance_scalar_cycling_delhi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distance_scalar_cycling</v>
      </c>
      <c r="G275" s="4" t="str" cm="1">
        <f t="array" aca="1" ref="G275" ca="1">IF(AND(ISBLANK(INDIRECT(ADDRESS(B275,3,1,1,"all_city_parameter_inputs"))),ISBLANK(INDIRECT(ADDRESS(B275,2,1,1,"all_city_parameter_inputs")))),"",IF(ISBLANK(INDIRECT(ADDRESS(B275,2,1,1,"all_city_parameter_inputs"))),"",INDIRECT(ADDRESS(B275,2,1,1,"all_city_parameter_inputs"))))</f>
        <v>constant</v>
      </c>
      <c r="H275" s="17" cm="1">
        <f t="array" aca="1" ref="H275" ca="1">IF(ISBLANK(INDIRECT(ADDRESS(B275,A275,1,1,"all_city_parameter_inputs"))), "--",INDIRECT(ADDRESS(B275,A275,1,1,"all_city_parameter_inputs")))</f>
        <v>1</v>
      </c>
      <c r="I275" s="17">
        <f ca="1">IF(OR(G275="alpha",G275="beta",G275="sd",G275="mean"),"--",VLOOKUP(C275,Default!$B$5:$H$114,7,FALSE))</f>
        <v>1</v>
      </c>
      <c r="J275" s="4" t="str">
        <f ca="1">VLOOKUP(F275,Lookup!$C$5:$D$110,2, FALSE)</f>
        <v>Travel values</v>
      </c>
      <c r="K275" s="4" t="str">
        <f ca="1">VLOOKUP(C275,Default!$B$4:$E$114,4, FALSE)</f>
        <v>scalar for cycling distance, i.e. all cycling trips are scaled by this scalar</v>
      </c>
      <c r="L275" s="21" t="str" cm="1">
        <f t="array" aca="1" ref="L275" ca="1">IF(ISNA(VLOOKUP($D275,Grouped_Sources!$C:$C,1,FALSE)),"", INDIRECT(VLOOKUP($D275,Grouped_Sources!$C:$I,5,FALSE)))</f>
        <v xml:space="preserve"> on OneDrive Ali Abbas - ITHIM Global\Methods and Processes\Input Parameters\DistanceScalars</v>
      </c>
      <c r="M275" s="21" cm="1">
        <f t="array" aca="1" ref="M275" ca="1">IF(ISNA(VLOOKUP($D275,Grouped_Sources!$C:$C,1,FALSE)),"", INDIRECT(VLOOKUP($D275,Grouped_Sources!$C:$I,6,FALSE)))</f>
        <v>0</v>
      </c>
      <c r="N275" s="21" cm="1">
        <f t="array" aca="1" ref="N275" ca="1">IF(ISNA(VLOOKUP($D275,Grouped_Sources!$C:$C,1,FALSE)),"", INDIRECT(VLOOKUP($D275,Grouped_Sources!$C:$I,7,FALSE)))</f>
        <v>0</v>
      </c>
    </row>
    <row r="276" spans="1:14" hidden="1" x14ac:dyDescent="0.25">
      <c r="A276" s="5">
        <f t="shared" si="34"/>
        <v>5</v>
      </c>
      <c r="B276" s="5">
        <f t="shared" si="35"/>
        <v>74</v>
      </c>
      <c r="C276" s="5" t="str">
        <f t="shared" ca="1" si="36"/>
        <v>distance_scalar_cycling</v>
      </c>
      <c r="D276" s="5" t="str">
        <f t="shared" ca="1" si="37"/>
        <v>distance_scalar_cycling_delhi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distance_scalar_cycling</v>
      </c>
      <c r="G276" s="4" t="str" cm="1">
        <f t="array" aca="1" ref="G276" ca="1">IF(AND(ISBLANK(INDIRECT(ADDRESS(B276,3,1,1,"all_city_parameter_inputs"))),ISBLANK(INDIRECT(ADDRESS(B276,2,1,1,"all_city_parameter_inputs")))),"",IF(ISBLANK(INDIRECT(ADDRESS(B276,2,1,1,"all_city_parameter_inputs"))),"",INDIRECT(ADDRESS(B276,2,1,1,"all_city_parameter_inputs"))))</f>
        <v>mean</v>
      </c>
      <c r="H276" s="17" cm="1">
        <f t="array" aca="1" ref="H276" ca="1">IF(ISBLANK(INDIRECT(ADDRESS(B276,A276,1,1,"all_city_parameter_inputs"))), "--",INDIRECT(ADDRESS(B276,A276,1,1,"all_city_parameter_inputs")))</f>
        <v>0.999448753427023</v>
      </c>
      <c r="I276" s="17" t="str">
        <f ca="1">IF(OR(G276="alpha",G276="beta",G276="sd",G276="mean"),"--",VLOOKUP(C276,Default!$B$5:$H$114,7,FALSE))</f>
        <v>--</v>
      </c>
      <c r="J276" s="4" t="str">
        <f ca="1">VLOOKUP(F276,Lookup!$C$5:$D$110,2, FALSE)</f>
        <v>Travel values</v>
      </c>
      <c r="K276" s="4" t="str">
        <f ca="1">VLOOKUP(C276,Default!$B$4:$E$114,4, FALSE)</f>
        <v>scalar for cycling distance, i.e. all cycling trips are scaled by this scalar</v>
      </c>
      <c r="L276" s="21" t="str" cm="1">
        <f t="array" aca="1" ref="L276" ca="1">IF(ISNA(VLOOKUP($D276,Grouped_Sources!$C:$C,1,FALSE)),"", INDIRECT(VLOOKUP($D276,Grouped_Sources!$C:$I,5,FALSE)))</f>
        <v xml:space="preserve"> on OneDrive Ali Abbas - ITHIM Global\Methods and Processes\Input Parameters\DistanceScalars</v>
      </c>
      <c r="M276" s="21" cm="1">
        <f t="array" aca="1" ref="M276" ca="1">IF(ISNA(VLOOKUP($D276,Grouped_Sources!$C:$C,1,FALSE)),"", INDIRECT(VLOOKUP($D276,Grouped_Sources!$C:$I,6,FALSE)))</f>
        <v>0</v>
      </c>
      <c r="N276" s="21" cm="1">
        <f t="array" aca="1" ref="N276" ca="1">IF(ISNA(VLOOKUP($D276,Grouped_Sources!$C:$C,1,FALSE)),"", INDIRECT(VLOOKUP($D276,Grouped_Sources!$C:$I,7,FALSE)))</f>
        <v>0</v>
      </c>
    </row>
    <row r="277" spans="1:14" hidden="1" x14ac:dyDescent="0.25">
      <c r="A277" s="5">
        <f t="shared" si="34"/>
        <v>5</v>
      </c>
      <c r="B277" s="5">
        <f t="shared" si="35"/>
        <v>75</v>
      </c>
      <c r="C277" s="5" t="str">
        <f t="shared" ca="1" si="36"/>
        <v>distance_scalar_cycling</v>
      </c>
      <c r="D277" s="5" t="str">
        <f t="shared" ca="1" si="37"/>
        <v>distance_scalar_cycling_delhi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distance_scalar_cycling</v>
      </c>
      <c r="G277" s="4" t="str" cm="1">
        <f t="array" aca="1" ref="G277" ca="1">IF(AND(ISBLANK(INDIRECT(ADDRESS(B277,3,1,1,"all_city_parameter_inputs"))),ISBLANK(INDIRECT(ADDRESS(B277,2,1,1,"all_city_parameter_inputs")))),"",IF(ISBLANK(INDIRECT(ADDRESS(B277,2,1,1,"all_city_parameter_inputs"))),"",INDIRECT(ADDRESS(B277,2,1,1,"all_city_parameter_inputs"))))</f>
        <v>sd</v>
      </c>
      <c r="H277" s="17" cm="1">
        <f t="array" aca="1" ref="H277" ca="1">IF(ISBLANK(INDIRECT(ADDRESS(B277,A277,1,1,"all_city_parameter_inputs"))), "--",INDIRECT(ADDRESS(B277,A277,1,1,"all_city_parameter_inputs")))</f>
        <v>1.03376594272208</v>
      </c>
      <c r="I277" s="17" t="str">
        <f ca="1">IF(OR(G277="alpha",G277="beta",G277="sd",G277="mean"),"--",VLOOKUP(C277,Default!$B$5:$H$114,7,FALSE))</f>
        <v>--</v>
      </c>
      <c r="J277" s="4" t="str">
        <f ca="1">VLOOKUP(F277,Lookup!$C$5:$D$110,2, FALSE)</f>
        <v>Travel values</v>
      </c>
      <c r="K277" s="4" t="str">
        <f ca="1">VLOOKUP(C277,Default!$B$4:$E$114,4, FALSE)</f>
        <v>scalar for cycling distance, i.e. all cycling trips are scaled by this scalar</v>
      </c>
      <c r="L277" s="21" t="str" cm="1">
        <f t="array" aca="1" ref="L277" ca="1">IF(ISNA(VLOOKUP($D277,Grouped_Sources!$C:$C,1,FALSE)),"", INDIRECT(VLOOKUP($D277,Grouped_Sources!$C:$I,5,FALSE)))</f>
        <v xml:space="preserve"> on OneDrive Ali Abbas - ITHIM Global\Methods and Processes\Input Parameters\DistanceScalars</v>
      </c>
      <c r="M277" s="21" cm="1">
        <f t="array" aca="1" ref="M277" ca="1">IF(ISNA(VLOOKUP($D277,Grouped_Sources!$C:$C,1,FALSE)),"", INDIRECT(VLOOKUP($D277,Grouped_Sources!$C:$I,6,FALSE)))</f>
        <v>0</v>
      </c>
      <c r="N277" s="21" cm="1">
        <f t="array" aca="1" ref="N277" ca="1">IF(ISNA(VLOOKUP($D277,Grouped_Sources!$C:$C,1,FALSE)),"", INDIRECT(VLOOKUP($D277,Grouped_Sources!$C:$I,7,FALSE)))</f>
        <v>0</v>
      </c>
    </row>
    <row r="278" spans="1:14" hidden="1" x14ac:dyDescent="0.25">
      <c r="A278" s="5">
        <f t="shared" si="34"/>
        <v>5</v>
      </c>
      <c r="B278" s="5">
        <f t="shared" si="35"/>
        <v>76</v>
      </c>
      <c r="C278" s="5" t="str">
        <f t="shared" ca="1" si="36"/>
        <v>CO2_emission_inventories motorcycle</v>
      </c>
      <c r="D278" s="5" t="str">
        <f t="shared" ca="1" si="37"/>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motorcycle</v>
      </c>
      <c r="H278" s="17" cm="1">
        <f t="array" aca="1" ref="H278" ca="1">IF(ISBLANK(INDIRECT(ADDRESS(B278,A278,1,1,"all_city_parameter_inputs"))), "--",INDIRECT(ADDRESS(B278,A278,1,1,"all_city_parameter_inputs")))</f>
        <v>1309302</v>
      </c>
      <c r="I278" s="17">
        <f ca="1">IF(OR(G278="alpha",G278="beta",G278="sd",G278="mean"),"--",VLOOKUP(C278,Default!$B$5:$H$114,7,FALSE))</f>
        <v>30033.571810000001</v>
      </c>
      <c r="J278" s="4" t="str">
        <f ca="1">VLOOKUP(F278,Lookup!$C$5:$D$110,2, FALSE)</f>
        <v>Pollution values</v>
      </c>
      <c r="K278" s="4" t="str">
        <f ca="1">VLOOKUP(C278,Default!$B$4:$E$114,4, FALSE)</f>
        <v>- used to estimate the CO2 for scenarios (function "scenario_co2_calculations").
- used to create the VEHICLE_INVENTORY, with speeds, PM and CO2 emissions (function "set_vehicle_inventory").</v>
      </c>
      <c r="L278" s="21" t="str" cm="1">
        <f t="array" aca="1" ref="L278" ca="1">IF(ISNA(VLOOKUP($D278,Grouped_Sources!$C:$C,1,FALSE)),"", INDIRECT(VLOOKUP($D278,Grouped_Sources!$C:$I,5,FALSE)))</f>
        <v>EDGAR but proper documentation still missing</v>
      </c>
      <c r="M278" s="21" cm="1">
        <f t="array" aca="1" ref="M278" ca="1">IF(ISNA(VLOOKUP($D278,Grouped_Sources!$C:$C,1,FALSE)),"", INDIRECT(VLOOKUP($D278,Grouped_Sources!$C:$I,6,FALSE)))</f>
        <v>0</v>
      </c>
      <c r="N278" s="21" cm="1">
        <f t="array" aca="1" ref="N278" ca="1">IF(ISNA(VLOOKUP($D278,Grouped_Sources!$C:$C,1,FALSE)),"", INDIRECT(VLOOKUP($D278,Grouped_Sources!$C:$I,7,FALSE)))</f>
        <v>0</v>
      </c>
    </row>
    <row r="279" spans="1:14" hidden="1" x14ac:dyDescent="0.25">
      <c r="A279" s="5">
        <f t="shared" si="34"/>
        <v>5</v>
      </c>
      <c r="B279" s="5">
        <f t="shared" si="35"/>
        <v>77</v>
      </c>
      <c r="C279" s="5" t="str">
        <f t="shared" ca="1" si="36"/>
        <v>CO2_emission_inventories car</v>
      </c>
      <c r="D279" s="5" t="str">
        <f t="shared" ca="1" si="37"/>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car</v>
      </c>
      <c r="H279" s="17" cm="1">
        <f t="array" aca="1" ref="H279" ca="1">IF(ISBLANK(INDIRECT(ADDRESS(B279,A279,1,1,"all_city_parameter_inputs"))), "--",INDIRECT(ADDRESS(B279,A279,1,1,"all_city_parameter_inputs")))</f>
        <v>970469</v>
      </c>
      <c r="I279" s="17">
        <f ca="1">IF(OR(G279="alpha",G279="beta",G279="sd",G279="mean"),"--",VLOOKUP(C279,Default!$B$5:$H$114,7,FALSE))</f>
        <v>1033377.341</v>
      </c>
      <c r="J279" s="4" t="str">
        <f ca="1">VLOOKUP(F279,Lookup!$C$5:$D$110,2, FALSE)</f>
        <v>Pollution values</v>
      </c>
      <c r="K279" s="4">
        <f ca="1">VLOOKUP(C279,Default!$B$4:$E$114,4, FALSE)</f>
        <v>0</v>
      </c>
      <c r="L279" s="21" t="str" cm="1">
        <f t="array" aca="1" ref="L279" ca="1">IF(ISNA(VLOOKUP($D279,Grouped_Sources!$C:$C,1,FALSE)),"", INDIRECT(VLOOKUP($D279,Grouped_Sources!$C:$I,5,FALSE)))</f>
        <v>EDGAR but proper documentation still missing</v>
      </c>
      <c r="M279" s="21" cm="1">
        <f t="array" aca="1" ref="M279" ca="1">IF(ISNA(VLOOKUP($D279,Grouped_Sources!$C:$C,1,FALSE)),"", INDIRECT(VLOOKUP($D279,Grouped_Sources!$C:$I,6,FALSE)))</f>
        <v>0</v>
      </c>
      <c r="N279" s="21" cm="1">
        <f t="array" aca="1" ref="N279" ca="1">IF(ISNA(VLOOKUP($D279,Grouped_Sources!$C:$C,1,FALSE)),"", INDIRECT(VLOOKUP($D279,Grouped_Sources!$C:$I,7,FALSE)))</f>
        <v>0</v>
      </c>
    </row>
    <row r="280" spans="1:14" hidden="1" x14ac:dyDescent="0.25">
      <c r="A280" s="5">
        <f t="shared" si="34"/>
        <v>5</v>
      </c>
      <c r="B280" s="5">
        <f t="shared" si="35"/>
        <v>78</v>
      </c>
      <c r="C280" s="5" t="str">
        <f t="shared" ca="1" si="36"/>
        <v>CO2_emission_inventories bus_driver</v>
      </c>
      <c r="D280" s="5" t="str">
        <f t="shared" ca="1" si="37"/>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bus_driver</v>
      </c>
      <c r="H280" s="17" cm="1">
        <f t="array" aca="1" ref="H280" ca="1">IF(ISBLANK(INDIRECT(ADDRESS(B280,A280,1,1,"all_city_parameter_inputs"))), "--",INDIRECT(ADDRESS(B280,A280,1,1,"all_city_parameter_inputs")))</f>
        <v>700041</v>
      </c>
      <c r="I280" s="17">
        <f ca="1">IF(OR(G280="alpha",G280="beta",G280="sd",G280="mean"),"--",VLOOKUP(C280,Default!$B$5:$H$114,7,FALSE))</f>
        <v>100429.7216</v>
      </c>
      <c r="J280" s="4" t="str">
        <f ca="1">VLOOKUP(F280,Lookup!$C$5:$D$110,2, FALSE)</f>
        <v>Pollution values</v>
      </c>
      <c r="K280" s="4">
        <f ca="1">VLOOKUP(C280,Default!$B$4:$E$114,4, FALSE)</f>
        <v>0</v>
      </c>
      <c r="L280" s="21" t="str" cm="1">
        <f t="array" aca="1" ref="L280" ca="1">IF(ISNA(VLOOKUP($D280,Grouped_Sources!$C:$C,1,FALSE)),"", INDIRECT(VLOOKUP($D280,Grouped_Sources!$C:$I,5,FALSE)))</f>
        <v>EDGAR but proper documentation still missing</v>
      </c>
      <c r="M280" s="21" cm="1">
        <f t="array" aca="1" ref="M280" ca="1">IF(ISNA(VLOOKUP($D280,Grouped_Sources!$C:$C,1,FALSE)),"", INDIRECT(VLOOKUP($D280,Grouped_Sources!$C:$I,6,FALSE)))</f>
        <v>0</v>
      </c>
      <c r="N280" s="21" cm="1">
        <f t="array" aca="1" ref="N280" ca="1">IF(ISNA(VLOOKUP($D280,Grouped_Sources!$C:$C,1,FALSE)),"", INDIRECT(VLOOKUP($D280,Grouped_Sources!$C:$I,7,FALSE)))</f>
        <v>0</v>
      </c>
    </row>
    <row r="281" spans="1:14" hidden="1" x14ac:dyDescent="0.25">
      <c r="A281" s="5">
        <f t="shared" si="34"/>
        <v>5</v>
      </c>
      <c r="B281" s="5">
        <f t="shared" si="35"/>
        <v>79</v>
      </c>
      <c r="C281" s="5" t="str">
        <f t="shared" ca="1" si="36"/>
        <v>CO2_emission_inventories heavy_truck</v>
      </c>
      <c r="D281" s="5" t="str">
        <f t="shared" ca="1" si="37"/>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heavy_truck</v>
      </c>
      <c r="H281" s="17" cm="1">
        <f t="array" aca="1" ref="H281" ca="1">IF(ISBLANK(INDIRECT(ADDRESS(B281,A281,1,1,"all_city_parameter_inputs"))), "--",INDIRECT(ADDRESS(B281,A281,1,1,"all_city_parameter_inputs")))</f>
        <v>956451</v>
      </c>
      <c r="I281" s="17">
        <f ca="1">IF(OR(G281="alpha",G281="beta",G281="sd",G281="mean"),"--",VLOOKUP(C281,Default!$B$5:$H$114,7,FALSE))</f>
        <v>259655.32449999999</v>
      </c>
      <c r="J281" s="4" t="str">
        <f ca="1">VLOOKUP(F281,Lookup!$C$5:$D$110,2, FALSE)</f>
        <v>Pollution values</v>
      </c>
      <c r="K281" s="4">
        <f ca="1">VLOOKUP(C281,Default!$B$4:$E$114,4, FALSE)</f>
        <v>0</v>
      </c>
      <c r="L281" s="21" t="str" cm="1">
        <f t="array" aca="1" ref="L281" ca="1">IF(ISNA(VLOOKUP($D281,Grouped_Sources!$C:$C,1,FALSE)),"", INDIRECT(VLOOKUP($D281,Grouped_Sources!$C:$I,5,FALSE)))</f>
        <v>EDGAR but proper documentation still missing</v>
      </c>
      <c r="M281" s="21" cm="1">
        <f t="array" aca="1" ref="M281" ca="1">IF(ISNA(VLOOKUP($D281,Grouped_Sources!$C:$C,1,FALSE)),"", INDIRECT(VLOOKUP($D281,Grouped_Sources!$C:$I,6,FALSE)))</f>
        <v>0</v>
      </c>
      <c r="N281" s="21" cm="1">
        <f t="array" aca="1" ref="N281" ca="1">IF(ISNA(VLOOKUP($D281,Grouped_Sources!$C:$C,1,FALSE)),"", INDIRECT(VLOOKUP($D281,Grouped_Sources!$C:$I,7,FALSE)))</f>
        <v>0</v>
      </c>
    </row>
    <row r="282" spans="1:14" hidden="1" x14ac:dyDescent="0.25">
      <c r="A282" s="5">
        <f t="shared" si="34"/>
        <v>5</v>
      </c>
      <c r="B282" s="5">
        <f t="shared" si="35"/>
        <v>80</v>
      </c>
      <c r="C282" s="5" t="str">
        <f t="shared" ca="1" si="36"/>
        <v>CO2_emission_inventories truck</v>
      </c>
      <c r="D282" s="5" t="str">
        <f t="shared" ca="1" si="37"/>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truck</v>
      </c>
      <c r="H282" s="17" cm="1">
        <f t="array" aca="1" ref="H282" ca="1">IF(ISBLANK(INDIRECT(ADDRESS(B282,A282,1,1,"all_city_parameter_inputs"))), "--",INDIRECT(ADDRESS(B282,A282,1,1,"all_city_parameter_inputs")))</f>
        <v>97446</v>
      </c>
      <c r="I282" s="17">
        <f ca="1">IF(OR(G282="alpha",G282="beta",G282="sd",G282="mean"),"--",VLOOKUP(C282,Default!$B$5:$H$114,7,FALSE))</f>
        <v>163516.11319999999</v>
      </c>
      <c r="J282" s="4" t="str">
        <f ca="1">VLOOKUP(F282,Lookup!$C$5:$D$110,2, FALSE)</f>
        <v>Pollution values</v>
      </c>
      <c r="K282" s="4">
        <f ca="1">VLOOKUP(C282,Default!$B$4:$E$114,4, FALSE)</f>
        <v>0</v>
      </c>
      <c r="L282" s="21" t="str" cm="1">
        <f t="array" aca="1" ref="L282" ca="1">IF(ISNA(VLOOKUP($D282,Grouped_Sources!$C:$C,1,FALSE)),"", INDIRECT(VLOOKUP($D282,Grouped_Sources!$C:$I,5,FALSE)))</f>
        <v>EDGAR but proper documentation still missing</v>
      </c>
      <c r="M282" s="21" cm="1">
        <f t="array" aca="1" ref="M282" ca="1">IF(ISNA(VLOOKUP($D282,Grouped_Sources!$C:$C,1,FALSE)),"", INDIRECT(VLOOKUP($D282,Grouped_Sources!$C:$I,6,FALSE)))</f>
        <v>0</v>
      </c>
      <c r="N282" s="21" cm="1">
        <f t="array" aca="1" ref="N282" ca="1">IF(ISNA(VLOOKUP($D282,Grouped_Sources!$C:$C,1,FALSE)),"", INDIRECT(VLOOKUP($D282,Grouped_Sources!$C:$I,7,FALSE)))</f>
        <v>0</v>
      </c>
    </row>
    <row r="283" spans="1:14" hidden="1" x14ac:dyDescent="0.25">
      <c r="A283" s="5">
        <f t="shared" si="34"/>
        <v>5</v>
      </c>
      <c r="B283" s="5">
        <f t="shared" si="35"/>
        <v>81</v>
      </c>
      <c r="C283" s="5" t="str">
        <f t="shared" ca="1" si="36"/>
        <v>CO2_emission_inventories van</v>
      </c>
      <c r="D283" s="5" t="str">
        <f t="shared" ca="1" si="37"/>
        <v>CO2_emission_inventories_delhi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van</v>
      </c>
      <c r="H283" s="17" t="str" cm="1">
        <f t="array" aca="1" ref="H283" ca="1">IF(ISBLANK(INDIRECT(ADDRESS(B283,A283,1,1,"all_city_parameter_inputs"))), "--",INDIRECT(ADDRESS(B283,A283,1,1,"all_city_parameter_inputs")))</f>
        <v>--</v>
      </c>
      <c r="I283" s="17">
        <f ca="1">IF(OR(G283="alpha",G283="beta",G283="sd",G283="mean"),"--",VLOOKUP(C283,Default!$B$5:$H$114,7,FALSE))</f>
        <v>0</v>
      </c>
      <c r="J283" s="4" t="str">
        <f ca="1">VLOOKUP(F283,Lookup!$C$5:$D$110,2, FALSE)</f>
        <v>Pollution values</v>
      </c>
      <c r="K283" s="4">
        <f ca="1">VLOOKUP(C283,Default!$B$4:$E$114,4, FALSE)</f>
        <v>0</v>
      </c>
      <c r="L283" s="21" t="str" cm="1">
        <f t="array" aca="1" ref="L283" ca="1">IF(ISNA(VLOOKUP($D283,Grouped_Sources!$C:$C,1,FALSE)),"", INDIRECT(VLOOKUP($D283,Grouped_Sources!$C:$I,5,FALSE)))</f>
        <v>EDGAR but proper documentation still missing</v>
      </c>
      <c r="M283" s="21" cm="1">
        <f t="array" aca="1" ref="M283" ca="1">IF(ISNA(VLOOKUP($D283,Grouped_Sources!$C:$C,1,FALSE)),"", INDIRECT(VLOOKUP($D283,Grouped_Sources!$C:$I,6,FALSE)))</f>
        <v>0</v>
      </c>
      <c r="N283" s="21" cm="1">
        <f t="array" aca="1" ref="N283" ca="1">IF(ISNA(VLOOKUP($D283,Grouped_Sources!$C:$C,1,FALSE)),"", INDIRECT(VLOOKUP($D283,Grouped_Sources!$C:$I,7,FALSE)))</f>
        <v>0</v>
      </c>
    </row>
    <row r="284" spans="1:14" hidden="1" x14ac:dyDescent="0.25">
      <c r="A284" s="5">
        <f t="shared" si="34"/>
        <v>5</v>
      </c>
      <c r="B284" s="5">
        <f t="shared" si="35"/>
        <v>82</v>
      </c>
      <c r="C284" s="5" t="str">
        <f t="shared" ca="1" si="36"/>
        <v>CO2_emission_inventories other</v>
      </c>
      <c r="D284" s="5" t="str">
        <f t="shared" ca="1" si="37"/>
        <v>CO2_emission_inventories_delhi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CO2_emission_inventories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other</v>
      </c>
      <c r="H284" s="17" cm="1">
        <f t="array" aca="1" ref="H284" ca="1">IF(ISBLANK(INDIRECT(ADDRESS(B284,A284,1,1,"all_city_parameter_inputs"))), "--",INDIRECT(ADDRESS(B284,A284,1,1,"all_city_parameter_inputs")))</f>
        <v>0</v>
      </c>
      <c r="I284" s="17">
        <f ca="1">IF(OR(G284="alpha",G284="beta",G284="sd",G284="mean"),"--",VLOOKUP(C284,Default!$B$5:$H$114,7,FALSE))</f>
        <v>1906.893448</v>
      </c>
      <c r="J284" s="4" t="str">
        <f ca="1">VLOOKUP(F284,Lookup!$C$5:$D$110,2, FALSE)</f>
        <v>Pollution values</v>
      </c>
      <c r="K284" s="4">
        <f ca="1">VLOOKUP(C284,Default!$B$4:$E$114,4, FALSE)</f>
        <v>0</v>
      </c>
      <c r="L284" s="21" t="str" cm="1">
        <f t="array" aca="1" ref="L284" ca="1">IF(ISNA(VLOOKUP($D284,Grouped_Sources!$C:$C,1,FALSE)),"", INDIRECT(VLOOKUP($D284,Grouped_Sources!$C:$I,5,FALSE)))</f>
        <v>EDGAR but proper documentation still missing</v>
      </c>
      <c r="M284" s="21" cm="1">
        <f t="array" aca="1" ref="M284" ca="1">IF(ISNA(VLOOKUP($D284,Grouped_Sources!$C:$C,1,FALSE)),"", INDIRECT(VLOOKUP($D284,Grouped_Sources!$C:$I,6,FALSE)))</f>
        <v>0</v>
      </c>
      <c r="N284" s="21" cm="1">
        <f t="array" aca="1" ref="N284" ca="1">IF(ISNA(VLOOKUP($D284,Grouped_Sources!$C:$C,1,FALSE)),"", INDIRECT(VLOOKUP($D284,Grouped_Sources!$C:$I,7,FALSE)))</f>
        <v>0</v>
      </c>
    </row>
    <row r="285" spans="1:14" hidden="1" x14ac:dyDescent="0.25">
      <c r="A285" s="5">
        <f t="shared" si="34"/>
        <v>5</v>
      </c>
      <c r="B285" s="5">
        <f t="shared" si="35"/>
        <v>83</v>
      </c>
      <c r="C285" s="5" t="str">
        <f t="shared" ca="1" si="36"/>
        <v>CO2_emission_inventories taxi</v>
      </c>
      <c r="D285" s="5" t="str">
        <f t="shared" ca="1" si="37"/>
        <v>CO2_emission_inventories_delhi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CO2_emission_inventories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taxi</v>
      </c>
      <c r="H285" s="17" t="str" cm="1">
        <f t="array" aca="1" ref="H285" ca="1">IF(ISBLANK(INDIRECT(ADDRESS(B285,A285,1,1,"all_city_parameter_inputs"))), "--",INDIRECT(ADDRESS(B285,A285,1,1,"all_city_parameter_inputs")))</f>
        <v>--</v>
      </c>
      <c r="I285" s="17">
        <f ca="1">IF(OR(G285="alpha",G285="beta",G285="sd",G285="mean"),"--",VLOOKUP(C285,Default!$B$5:$H$114,7,FALSE))</f>
        <v>0</v>
      </c>
      <c r="J285" s="4" t="str">
        <f ca="1">VLOOKUP(F285,Lookup!$C$5:$D$110,2, FALSE)</f>
        <v>Pollution values</v>
      </c>
      <c r="K285" s="4">
        <f ca="1">VLOOKUP(C285,Default!$B$4:$E$114,4, FALSE)</f>
        <v>0</v>
      </c>
      <c r="L285" s="21" t="str" cm="1">
        <f t="array" aca="1" ref="L285" ca="1">IF(ISNA(VLOOKUP($D285,Grouped_Sources!$C:$C,1,FALSE)),"", INDIRECT(VLOOKUP($D285,Grouped_Sources!$C:$I,5,FALSE)))</f>
        <v>EDGAR but proper documentation still missing</v>
      </c>
      <c r="M285" s="21" cm="1">
        <f t="array" aca="1" ref="M285" ca="1">IF(ISNA(VLOOKUP($D285,Grouped_Sources!$C:$C,1,FALSE)),"", INDIRECT(VLOOKUP($D285,Grouped_Sources!$C:$I,6,FALSE)))</f>
        <v>0</v>
      </c>
      <c r="N285" s="21" cm="1">
        <f t="array" aca="1" ref="N285" ca="1">IF(ISNA(VLOOKUP($D285,Grouped_Sources!$C:$C,1,FALSE)),"", INDIRECT(VLOOKUP($D285,Grouped_Sources!$C:$I,7,FALSE)))</f>
        <v>0</v>
      </c>
    </row>
    <row r="286" spans="1:14" hidden="1" x14ac:dyDescent="0.25">
      <c r="A286" s="5">
        <f t="shared" si="34"/>
        <v>5</v>
      </c>
      <c r="B286" s="5">
        <f t="shared" si="35"/>
        <v>84</v>
      </c>
      <c r="C286" s="5" t="str">
        <f t="shared" ca="1" si="36"/>
        <v>CO2_emission_inventories auto_rickshaw</v>
      </c>
      <c r="D286" s="5" t="str">
        <f t="shared" ca="1" si="37"/>
        <v>CO2_emission_inventories_delhi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CO2_emission_inventories</v>
      </c>
      <c r="G286" s="4" t="str" cm="1">
        <f t="array" aca="1" ref="G286" ca="1">IF(AND(ISBLANK(INDIRECT(ADDRESS(B286,3,1,1,"all_city_parameter_inputs"))),ISBLANK(INDIRECT(ADDRESS(B286,2,1,1,"all_city_parameter_inputs")))),"",IF(ISBLANK(INDIRECT(ADDRESS(B286,2,1,1,"all_city_parameter_inputs"))),"",INDIRECT(ADDRESS(B286,2,1,1,"all_city_parameter_inputs"))))</f>
        <v>auto_rickshaw</v>
      </c>
      <c r="H286" s="17" t="str" cm="1">
        <f t="array" aca="1" ref="H286" ca="1">IF(ISBLANK(INDIRECT(ADDRESS(B286,A286,1,1,"all_city_parameter_inputs"))), "--",INDIRECT(ADDRESS(B286,A286,1,1,"all_city_parameter_inputs")))</f>
        <v>--</v>
      </c>
      <c r="I286" s="17">
        <f ca="1">IF(OR(G286="alpha",G286="beta",G286="sd",G286="mean"),"--",VLOOKUP(C286,Default!$B$5:$H$114,7,FALSE))</f>
        <v>0</v>
      </c>
      <c r="J286" s="4" t="str">
        <f ca="1">VLOOKUP(F286,Lookup!$C$5:$D$110,2, FALSE)</f>
        <v>Pollution values</v>
      </c>
      <c r="K286" s="4">
        <f ca="1">VLOOKUP(C286,Default!$B$4:$E$114,4, FALSE)</f>
        <v>0</v>
      </c>
      <c r="L286" s="21" t="str" cm="1">
        <f t="array" aca="1" ref="L286" ca="1">IF(ISNA(VLOOKUP($D286,Grouped_Sources!$C:$C,1,FALSE)),"", INDIRECT(VLOOKUP($D286,Grouped_Sources!$C:$I,5,FALSE)))</f>
        <v>EDGAR but proper documentation still missing</v>
      </c>
      <c r="M286" s="21" cm="1">
        <f t="array" aca="1" ref="M286" ca="1">IF(ISNA(VLOOKUP($D286,Grouped_Sources!$C:$C,1,FALSE)),"", INDIRECT(VLOOKUP($D286,Grouped_Sources!$C:$I,6,FALSE)))</f>
        <v>0</v>
      </c>
      <c r="N286" s="21" cm="1">
        <f t="array" aca="1" ref="N286" ca="1">IF(ISNA(VLOOKUP($D286,Grouped_Sources!$C:$C,1,FALSE)),"", INDIRECT(VLOOKUP($D286,Grouped_Sources!$C:$I,7,FALSE)))</f>
        <v>0</v>
      </c>
    </row>
    <row r="287" spans="1:14" hidden="1" x14ac:dyDescent="0.25">
      <c r="A287" s="5">
        <f t="shared" si="34"/>
        <v>5</v>
      </c>
      <c r="B287" s="5">
        <f t="shared" si="35"/>
        <v>85</v>
      </c>
      <c r="C287" s="5" t="str">
        <f t="shared" ca="1" si="36"/>
        <v>CO2_emission_confidence</v>
      </c>
      <c r="D287" s="5" t="str">
        <f t="shared" ca="1" si="37"/>
        <v>CO2_emission_confidence_delhi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CO2_emission_confidence</v>
      </c>
      <c r="G287" s="4" t="str" cm="1">
        <f t="array" aca="1" ref="G287" ca="1">IF(AND(ISBLANK(INDIRECT(ADDRESS(B287,3,1,1,"all_city_parameter_inputs"))),ISBLANK(INDIRECT(ADDRESS(B287,2,1,1,"all_city_parameter_inputs")))),"",IF(ISBLANK(INDIRECT(ADDRESS(B287,2,1,1,"all_city_parameter_inputs"))),"",INDIRECT(ADDRESS(B287,2,1,1,"all_city_parameter_inputs"))))</f>
        <v>sample</v>
      </c>
      <c r="H287" s="17" cm="1">
        <f t="array" aca="1" ref="H287" ca="1">IF(ISBLANK(INDIRECT(ADDRESS(B287,A287,1,1,"all_city_parameter_inputs"))), "--",INDIRECT(ADDRESS(B287,A287,1,1,"all_city_parameter_inputs")))</f>
        <v>0.8</v>
      </c>
      <c r="I287" s="17">
        <f ca="1">IF(OR(G287="alpha",G287="beta",G287="sd",G287="mean"),"--",VLOOKUP(C287,Default!$B$5:$H$114,7,FALSE))</f>
        <v>1</v>
      </c>
      <c r="J287" s="4" t="str">
        <f ca="1">VLOOKUP(F287,Lookup!$C$5:$D$110,2, FALSE)</f>
        <v>Pollution values</v>
      </c>
      <c r="K287" s="4" t="str">
        <f ca="1">VLOOKUP(C287,Default!$B$4:$E$114,4, FALSE)</f>
        <v>how confident we are about the CO2 emissions inventory (equivalent to PM_EMISSION_INVENTORY_CONFIDENCE)</v>
      </c>
      <c r="L287" s="21" t="str" cm="1">
        <f t="array" aca="1" ref="L287" ca="1">IF(ISNA(VLOOKUP($D287,Grouped_Sources!$C:$C,1,FALSE)),"", INDIRECT(VLOOKUP($D287,Grouped_Sources!$C:$I,5,FALSE)))</f>
        <v/>
      </c>
      <c r="M287" s="21" t="str" cm="1">
        <f t="array" aca="1" ref="M287" ca="1">IF(ISNA(VLOOKUP($D287,Grouped_Sources!$C:$C,1,FALSE)),"", INDIRECT(VLOOKUP($D287,Grouped_Sources!$C:$I,6,FALSE)))</f>
        <v/>
      </c>
      <c r="N287" s="21" t="str" cm="1">
        <f t="array" aca="1" ref="N287" ca="1">IF(ISNA(VLOOKUP($D287,Grouped_Sources!$C:$C,1,FALSE)),"", INDIRECT(VLOOKUP($D287,Grouped_Sources!$C:$I,7,FALSE)))</f>
        <v/>
      </c>
    </row>
    <row r="288" spans="1:14" hidden="1" x14ac:dyDescent="0.25">
      <c r="A288" s="5">
        <f t="shared" si="34"/>
        <v>5</v>
      </c>
      <c r="B288" s="5">
        <f t="shared" si="35"/>
        <v>86</v>
      </c>
      <c r="C288" s="5" t="str">
        <f t="shared" ca="1" si="36"/>
        <v>car_occupancy_ratio</v>
      </c>
      <c r="D288" s="5" t="str">
        <f t="shared" ref="D288:D290" ca="1" si="38">F288&amp;"_"&amp;E288</f>
        <v>car_occupancy_ratio_delhi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car_occupancy_ratio</v>
      </c>
      <c r="G288" s="4" t="str" cm="1">
        <f t="array" aca="1" ref="G288" ca="1">IF(AND(ISBLANK(INDIRECT(ADDRESS(B288,3,1,1,"all_city_parameter_inputs"))),ISBLANK(INDIRECT(ADDRESS(B288,2,1,1,"all_city_parameter_inputs")))),"",IF(ISBLANK(INDIRECT(ADDRESS(B288,2,1,1,"all_city_parameter_inputs"))),"",INDIRECT(ADDRESS(B288,2,1,1,"all_city_parameter_inputs"))))</f>
        <v>constant</v>
      </c>
      <c r="H288" s="17" cm="1">
        <f t="array" aca="1" ref="H288" ca="1">IF(ISBLANK(INDIRECT(ADDRESS(B288,A288,1,1,"all_city_parameter_inputs"))), "--",INDIRECT(ADDRESS(B288,A288,1,1,"all_city_parameter_inputs")))</f>
        <v>0.5524861878453039</v>
      </c>
      <c r="I288" s="17">
        <f ca="1">IF(OR(G288="alpha",G288="beta",G288="sd",G288="mean"),"--",VLOOKUP(C288,Default!$B$5:$H$114,7,FALSE))</f>
        <v>0.625</v>
      </c>
      <c r="J288" s="4" t="str">
        <f ca="1">VLOOKUP(F288,Lookup!$C$5:$D$110,2, FALSE)</f>
        <v>Travel values</v>
      </c>
      <c r="K288" s="4" t="str">
        <f ca="1">VLOOKUP(C288,Default!$B$4:$E$114,4, FALSE)</f>
        <v>ratio of cars to passengers (incl driver)</v>
      </c>
      <c r="L288" s="21" t="str" cm="1">
        <f t="array" aca="1" ref="L288" ca="1">IF(ISNA(VLOOKUP($D288,Grouped_Sources!$C:$C,1,FALSE)),"", INDIRECT(VLOOKUP($D288,Grouped_Sources!$C:$I,5,FALSE)))</f>
        <v>CarOccupancyRatio_vxx.docx on on OneDrive Ali Abbas - ITHIM Global\Methods and Processes\Input Parameters\CarOccupancyRate</v>
      </c>
      <c r="M288" s="21" cm="1">
        <f t="array" aca="1" ref="M288" ca="1">IF(ISNA(VLOOKUP($D288,Grouped_Sources!$C:$C,1,FALSE)),"", INDIRECT(VLOOKUP($D288,Grouped_Sources!$C:$I,6,FALSE)))</f>
        <v>0</v>
      </c>
      <c r="N288" s="21" cm="1">
        <f t="array" aca="1" ref="N288" ca="1">IF(ISNA(VLOOKUP($D288,Grouped_Sources!$C:$C,1,FALSE)),"", INDIRECT(VLOOKUP($D288,Grouped_Sources!$C:$I,7,FALSE)))</f>
        <v>0</v>
      </c>
    </row>
    <row r="289" spans="1:14" hidden="1" x14ac:dyDescent="0.25">
      <c r="A289" s="5">
        <f t="shared" si="34"/>
        <v>5</v>
      </c>
      <c r="B289" s="5">
        <f t="shared" si="35"/>
        <v>87</v>
      </c>
      <c r="C289" s="5" t="str">
        <f t="shared" ca="1" si="36"/>
        <v>car_occupancy_ratio</v>
      </c>
      <c r="D289" s="5" t="str">
        <f t="shared" ca="1" si="38"/>
        <v>car_occupancy_ratio_delhi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car_occupancy_ratio</v>
      </c>
      <c r="G289" s="4" t="str" cm="1">
        <f t="array" aca="1" ref="G289" ca="1">IF(AND(ISBLANK(INDIRECT(ADDRESS(B289,3,1,1,"all_city_parameter_inputs"))),ISBLANK(INDIRECT(ADDRESS(B289,2,1,1,"all_city_parameter_inputs")))),"",IF(ISBLANK(INDIRECT(ADDRESS(B289,2,1,1,"all_city_parameter_inputs"))),"",INDIRECT(ADDRESS(B289,2,1,1,"all_city_parameter_inputs"))))</f>
        <v>alpha</v>
      </c>
      <c r="H289" s="17" cm="1">
        <f t="array" aca="1" ref="H289" ca="1">IF(ISBLANK(INDIRECT(ADDRESS(B289,A289,1,1,"all_city_parameter_inputs"))), "--",INDIRECT(ADDRESS(B289,A289,1,1,"all_city_parameter_inputs")))</f>
        <v>180.24756906077297</v>
      </c>
      <c r="I289" s="17" t="str">
        <f ca="1">IF(OR(G289="alpha",G289="beta",G289="sd",G289="mean"),"--",VLOOKUP(C289,Default!$B$5:$H$114,7,FALSE))</f>
        <v>--</v>
      </c>
      <c r="J289" s="4" t="str">
        <f ca="1">VLOOKUP(F289,Lookup!$C$5:$D$110,2, FALSE)</f>
        <v>Travel values</v>
      </c>
      <c r="K289" s="4" t="str">
        <f ca="1">VLOOKUP(C289,Default!$B$4:$E$114,4, FALSE)</f>
        <v>ratio of cars to passengers (incl driver)</v>
      </c>
      <c r="L289" s="21" t="str" cm="1">
        <f t="array" aca="1" ref="L289" ca="1">IF(ISNA(VLOOKUP($D289,Grouped_Sources!$C:$C,1,FALSE)),"", INDIRECT(VLOOKUP($D289,Grouped_Sources!$C:$I,5,FALSE)))</f>
        <v>CarOccupancyRatio_vxx.docx on on OneDrive Ali Abbas - ITHIM Global\Methods and Processes\Input Parameters\CarOccupancyRate</v>
      </c>
      <c r="M289" s="21" cm="1">
        <f t="array" aca="1" ref="M289" ca="1">IF(ISNA(VLOOKUP($D289,Grouped_Sources!$C:$C,1,FALSE)),"", INDIRECT(VLOOKUP($D289,Grouped_Sources!$C:$I,6,FALSE)))</f>
        <v>0</v>
      </c>
      <c r="N289" s="21" cm="1">
        <f t="array" aca="1" ref="N289" ca="1">IF(ISNA(VLOOKUP($D289,Grouped_Sources!$C:$C,1,FALSE)),"", INDIRECT(VLOOKUP($D289,Grouped_Sources!$C:$I,7,FALSE)))</f>
        <v>0</v>
      </c>
    </row>
    <row r="290" spans="1:14" hidden="1" x14ac:dyDescent="0.25">
      <c r="A290" s="5">
        <f t="shared" si="34"/>
        <v>5</v>
      </c>
      <c r="B290" s="5">
        <f t="shared" si="35"/>
        <v>88</v>
      </c>
      <c r="C290" s="5" t="str">
        <f t="shared" ca="1" si="36"/>
        <v>car_occupancy_ratio</v>
      </c>
      <c r="D290" s="5" t="str">
        <f t="shared" ca="1" si="38"/>
        <v>car_occupancy_ratio_delhi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car_occupancy_ratio</v>
      </c>
      <c r="G290" s="4" t="str" cm="1">
        <f t="array" aca="1" ref="G290" ca="1">IF(AND(ISBLANK(INDIRECT(ADDRESS(B290,3,1,1,"all_city_parameter_inputs"))),ISBLANK(INDIRECT(ADDRESS(B290,2,1,1,"all_city_parameter_inputs")))),"",IF(ISBLANK(INDIRECT(ADDRESS(B290,2,1,1,"all_city_parameter_inputs"))),"",INDIRECT(ADDRESS(B290,2,1,1,"all_city_parameter_inputs"))))</f>
        <v>beta</v>
      </c>
      <c r="H290" s="17" cm="1">
        <f t="array" aca="1" ref="H290" ca="1">IF(ISBLANK(INDIRECT(ADDRESS(B290,A290,1,1,"all_city_parameter_inputs"))), "--",INDIRECT(ADDRESS(B290,A290,1,1,"all_city_parameter_inputs")))</f>
        <v>146.00053093922608</v>
      </c>
      <c r="I290" s="17" t="str">
        <f ca="1">IF(OR(G290="alpha",G290="beta",G290="sd",G290="mean"),"--",VLOOKUP(C290,Default!$B$5:$H$114,7,FALSE))</f>
        <v>--</v>
      </c>
      <c r="J290" s="4" t="str">
        <f ca="1">VLOOKUP(F290,Lookup!$C$5:$D$110,2, FALSE)</f>
        <v>Travel values</v>
      </c>
      <c r="K290" s="4" t="str">
        <f ca="1">VLOOKUP(C290,Default!$B$4:$E$114,4, FALSE)</f>
        <v>ratio of cars to passengers (incl driver)</v>
      </c>
      <c r="L290" s="21" t="str" cm="1">
        <f t="array" aca="1" ref="L290" ca="1">IF(ISNA(VLOOKUP($D290,Grouped_Sources!$C:$C,1,FALSE)),"", INDIRECT(VLOOKUP($D290,Grouped_Sources!$C:$I,5,FALSE)))</f>
        <v>CarOccupancyRatio_vxx.docx on on OneDrive Ali Abbas - ITHIM Global\Methods and Processes\Input Parameters\CarOccupancyRate</v>
      </c>
      <c r="M290" s="21" cm="1">
        <f t="array" aca="1" ref="M290" ca="1">IF(ISNA(VLOOKUP($D290,Grouped_Sources!$C:$C,1,FALSE)),"", INDIRECT(VLOOKUP($D290,Grouped_Sources!$C:$I,6,FALSE)))</f>
        <v>0</v>
      </c>
      <c r="N290" s="21" cm="1">
        <f t="array" aca="1" ref="N290" ca="1">IF(ISNA(VLOOKUP($D290,Grouped_Sources!$C:$C,1,FALSE)),"", INDIRECT(VLOOKUP($D290,Grouped_Sources!$C:$I,7,FALSE)))</f>
        <v>0</v>
      </c>
    </row>
    <row r="291" spans="1:14" hidden="1" x14ac:dyDescent="0.25">
      <c r="A291" s="5">
        <f t="shared" si="34"/>
        <v>5</v>
      </c>
      <c r="B291" s="5">
        <f t="shared" si="35"/>
        <v>89</v>
      </c>
      <c r="C291" s="5" t="str">
        <f t="shared" ca="1" si="36"/>
        <v>country</v>
      </c>
      <c r="D291" s="5" t="str">
        <f t="shared" ref="D291:D295" ca="1" si="39">F291&amp;"_"&amp;E291</f>
        <v>country_delhi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country</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t="str" cm="1">
        <f t="array" aca="1" ref="H291" ca="1">IF(ISBLANK(INDIRECT(ADDRESS(B291,A291,1,1,"all_city_parameter_inputs"))), "--",INDIRECT(ADDRESS(B291,A291,1,1,"all_city_parameter_inputs")))</f>
        <v>India</v>
      </c>
      <c r="I291" s="17" t="str">
        <f ca="1">IF(OR(G291="alpha",G291="beta",G291="sd",G291="mean"),"--",VLOOKUP(C291,Default!$B$5:$H$114,7,FALSE))</f>
        <v>Colombia</v>
      </c>
      <c r="J291" s="4" t="str">
        <f ca="1">VLOOKUP(F291,Lookup!$C$5:$D$110,2, FALSE)</f>
        <v>Miscellaneous</v>
      </c>
      <c r="K291" s="4" t="str">
        <f ca="1">VLOOKUP(C291,Default!$B$4:$E$114,4, FALSE)</f>
        <v>country where city lies in</v>
      </c>
      <c r="L291" s="21" t="str" cm="1">
        <f t="array" aca="1" ref="L291" ca="1">IF(ISNA(VLOOKUP($D291,Grouped_Sources!$C:$C,1,FALSE)),"", INDIRECT(VLOOKUP($D291,Grouped_Sources!$C:$I,5,FALSE)))</f>
        <v/>
      </c>
      <c r="M291" s="21" t="str" cm="1">
        <f t="array" aca="1" ref="M291" ca="1">IF(ISNA(VLOOKUP($D291,Grouped_Sources!$C:$C,1,FALSE)),"", INDIRECT(VLOOKUP($D291,Grouped_Sources!$C:$I,6,FALSE)))</f>
        <v/>
      </c>
      <c r="N291" s="21" t="str" cm="1">
        <f t="array" aca="1" ref="N291" ca="1">IF(ISNA(VLOOKUP($D291,Grouped_Sources!$C:$C,1,FALSE)),"", INDIRECT(VLOOKUP($D291,Grouped_Sources!$C:$I,7,FALSE)))</f>
        <v/>
      </c>
    </row>
    <row r="292" spans="1:14" hidden="1" x14ac:dyDescent="0.25">
      <c r="A292" s="5">
        <f t="shared" si="34"/>
        <v>5</v>
      </c>
      <c r="B292" s="5">
        <f t="shared" si="35"/>
        <v>90</v>
      </c>
      <c r="C292" s="5" t="str">
        <f t="shared" ca="1" si="36"/>
        <v>continent</v>
      </c>
      <c r="D292" s="5" t="str">
        <f t="shared" ca="1" si="39"/>
        <v>continent_delhi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continent</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t="str" cm="1">
        <f t="array" aca="1" ref="H292" ca="1">IF(ISBLANK(INDIRECT(ADDRESS(B292,A292,1,1,"all_city_parameter_inputs"))), "--",INDIRECT(ADDRESS(B292,A292,1,1,"all_city_parameter_inputs")))</f>
        <v>Asia</v>
      </c>
      <c r="I292" s="17" t="str">
        <f ca="1">IF(OR(G292="alpha",G292="beta",G292="sd",G292="mean"),"--",VLOOKUP(C292,Default!$B$5:$H$114,7,FALSE))</f>
        <v>Latin_America</v>
      </c>
      <c r="J292" s="4" t="str">
        <f ca="1">VLOOKUP(F292,Lookup!$C$5:$D$110,2, FALSE)</f>
        <v>Miscellaneous</v>
      </c>
      <c r="K292" s="4" t="str">
        <f ca="1">VLOOKUP(C292,Default!$B$4:$E$114,4, FALSE)</f>
        <v>continent</v>
      </c>
      <c r="L292" s="21" t="str" cm="1">
        <f t="array" aca="1" ref="L292" ca="1">IF(ISNA(VLOOKUP($D292,Grouped_Sources!$C:$C,1,FALSE)),"", INDIRECT(VLOOKUP($D292,Grouped_Sources!$C:$I,5,FALSE)))</f>
        <v/>
      </c>
      <c r="M292" s="21" t="str" cm="1">
        <f t="array" aca="1" ref="M292" ca="1">IF(ISNA(VLOOKUP($D292,Grouped_Sources!$C:$C,1,FALSE)),"", INDIRECT(VLOOKUP($D292,Grouped_Sources!$C:$I,6,FALSE)))</f>
        <v/>
      </c>
      <c r="N292" s="21" t="str" cm="1">
        <f t="array" aca="1" ref="N292" ca="1">IF(ISNA(VLOOKUP($D292,Grouped_Sources!$C:$C,1,FALSE)),"", INDIRECT(VLOOKUP($D292,Grouped_Sources!$C:$I,7,FALSE)))</f>
        <v/>
      </c>
    </row>
    <row r="293" spans="1:14" hidden="1" x14ac:dyDescent="0.25">
      <c r="A293" s="5">
        <f t="shared" si="34"/>
        <v>5</v>
      </c>
      <c r="B293" s="5">
        <f t="shared" si="35"/>
        <v>91</v>
      </c>
      <c r="C293" s="5" t="str">
        <f t="shared" ref="C293:C301" ca="1" si="40">IF(G293 = "",F293,IF(OR(G293="alpha",G293="beta",G293="constant",G293="sd",G293="mean",G293="sample"),F293,F293&amp;" "&amp;G293))</f>
        <v>bus_driver_prop_male</v>
      </c>
      <c r="D293" s="5" t="str">
        <f t="shared" ca="1" si="39"/>
        <v>bus_driver_prop_male_delhi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bus_driver_prop_male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cm="1">
        <f t="array" aca="1" ref="H293" ca="1">IF(ISBLANK(INDIRECT(ADDRESS(B293,A293,1,1,"all_city_parameter_inputs"))), "--",INDIRECT(ADDRESS(B293,A293,1,1,"all_city_parameter_inputs")))</f>
        <v>1</v>
      </c>
      <c r="I293" s="17">
        <f ca="1">IF(OR(G293="alpha",G293="beta",G293="sd",G293="mean"),"--",VLOOKUP(C293,Default!$B$5:$H$114,7,FALSE))</f>
        <v>0.98</v>
      </c>
      <c r="J293" s="4" t="str">
        <f ca="1">VLOOKUP(F293,Lookup!$C$5:$D$110,2, FALSE)</f>
        <v>Travel values</v>
      </c>
      <c r="K293" s="4" t="str">
        <f ca="1">VLOOKUP(C293,Default!$B$4:$E$114,4, FALSE)</f>
        <v>proportion of bus drivers that are male</v>
      </c>
      <c r="L293" s="21" t="str" cm="1">
        <f t="array" aca="1" ref="L293" ca="1">IF(ISNA(VLOOKUP($D293,Grouped_Sources!$C:$C,1,FALSE)),"", INDIRECT(VLOOKUP($D293,Grouped_Sources!$C:$I,5,FALSE)))</f>
        <v>on OneDrive Ali Abbas - ITHIM Global\Methods and Processes\Input Parameters\GhostTrip_demographics</v>
      </c>
      <c r="M293" s="21" cm="1">
        <f t="array" aca="1" ref="M293" ca="1">IF(ISNA(VLOOKUP($D293,Grouped_Sources!$C:$C,1,FALSE)),"", INDIRECT(VLOOKUP($D293,Grouped_Sources!$C:$I,6,FALSE)))</f>
        <v>0</v>
      </c>
      <c r="N293" s="21" cm="1">
        <f t="array" aca="1" ref="N293" ca="1">IF(ISNA(VLOOKUP($D293,Grouped_Sources!$C:$C,1,FALSE)),"", INDIRECT(VLOOKUP($D293,Grouped_Sources!$C:$I,7,FALSE)))</f>
        <v>0</v>
      </c>
    </row>
    <row r="294" spans="1:14" hidden="1" x14ac:dyDescent="0.25">
      <c r="A294" s="5">
        <f t="shared" si="34"/>
        <v>5</v>
      </c>
      <c r="B294" s="5">
        <f t="shared" si="35"/>
        <v>92</v>
      </c>
      <c r="C294" s="5" t="str">
        <f t="shared" ca="1" si="40"/>
        <v>bus_driver_male_agerange</v>
      </c>
      <c r="D294" s="5" t="str">
        <f t="shared" ca="1" si="39"/>
        <v>bus_driver_male_agerange_delhi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bus_driver_male_agerange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t="str" cm="1">
        <f t="array" aca="1" ref="H294" ca="1">IF(ISBLANK(INDIRECT(ADDRESS(B294,A294,1,1,"all_city_parameter_inputs"))), "--",INDIRECT(ADDRESS(B294,A294,1,1,"all_city_parameter_inputs")))</f>
        <v>20, 60</v>
      </c>
      <c r="I294" s="17" t="str">
        <f ca="1">IF(OR(G294="alpha",G294="beta",G294="sd",G294="mean"),"--",VLOOKUP(C294,Default!$B$5:$H$114,7,FALSE))</f>
        <v>19, 65</v>
      </c>
      <c r="J294" s="4" t="str">
        <f ca="1">VLOOKUP(F294,Lookup!$C$5:$D$110,2, FALSE)</f>
        <v>Travel values</v>
      </c>
      <c r="K294" s="4" t="str">
        <f ca="1">VLOOKUP(C294,Default!$B$4:$E$114,4, FALSE)</f>
        <v>age range of male bus drivers</v>
      </c>
      <c r="L294" s="21" t="str" cm="1">
        <f t="array" aca="1" ref="L294" ca="1">IF(ISNA(VLOOKUP($D294,Grouped_Sources!$C:$C,1,FALSE)),"", INDIRECT(VLOOKUP($D294,Grouped_Sources!$C:$I,5,FALSE)))</f>
        <v>on OneDrive Ali Abbas - ITHIM Global\Methods and Processes\Input Parameters\GhostTrip_demographics</v>
      </c>
      <c r="M294" s="21" cm="1">
        <f t="array" aca="1" ref="M294" ca="1">IF(ISNA(VLOOKUP($D294,Grouped_Sources!$C:$C,1,FALSE)),"", INDIRECT(VLOOKUP($D294,Grouped_Sources!$C:$I,6,FALSE)))</f>
        <v>0</v>
      </c>
      <c r="N294" s="21" cm="1">
        <f t="array" aca="1" ref="N294" ca="1">IF(ISNA(VLOOKUP($D294,Grouped_Sources!$C:$C,1,FALSE)),"", INDIRECT(VLOOKUP($D294,Grouped_Sources!$C:$I,7,FALSE)))</f>
        <v>0</v>
      </c>
    </row>
    <row r="295" spans="1:14" hidden="1" x14ac:dyDescent="0.25">
      <c r="A295" s="5">
        <f t="shared" si="34"/>
        <v>5</v>
      </c>
      <c r="B295" s="5">
        <f t="shared" si="35"/>
        <v>93</v>
      </c>
      <c r="C295" s="5" t="str">
        <f t="shared" ca="1" si="40"/>
        <v>bus_driver_female_agerange</v>
      </c>
      <c r="D295" s="5" t="str">
        <f t="shared" ca="1" si="39"/>
        <v>bus_driver_female_agerange_delhi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bus_driver_female_agerange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t="str" cm="1">
        <f t="array" aca="1" ref="H295" ca="1">IF(ISBLANK(INDIRECT(ADDRESS(B295,A295,1,1,"all_city_parameter_inputs"))), "--",INDIRECT(ADDRESS(B295,A295,1,1,"all_city_parameter_inputs")))</f>
        <v>20, 60</v>
      </c>
      <c r="I295" s="17" t="str">
        <f ca="1">IF(OR(G295="alpha",G295="beta",G295="sd",G295="mean"),"--",VLOOKUP(C295,Default!$B$5:$H$114,7,FALSE))</f>
        <v>19, 65</v>
      </c>
      <c r="J295" s="4" t="str">
        <f ca="1">VLOOKUP(F295,Lookup!$C$5:$D$110,2, FALSE)</f>
        <v>Travel values</v>
      </c>
      <c r="K295" s="4" t="str">
        <f ca="1">VLOOKUP(C295,Default!$B$4:$E$114,4, FALSE)</f>
        <v>age range of female bus drivers</v>
      </c>
      <c r="L295" s="21" t="str" cm="1">
        <f t="array" aca="1" ref="L295" ca="1">IF(ISNA(VLOOKUP($D295,Grouped_Sources!$C:$C,1,FALSE)),"", INDIRECT(VLOOKUP($D295,Grouped_Sources!$C:$I,5,FALSE)))</f>
        <v>on OneDrive Ali Abbas - ITHIM Global\Methods and Processes\Input Parameters\GhostTrip_demographics</v>
      </c>
      <c r="M295" s="21" cm="1">
        <f t="array" aca="1" ref="M295" ca="1">IF(ISNA(VLOOKUP($D295,Grouped_Sources!$C:$C,1,FALSE)),"", INDIRECT(VLOOKUP($D295,Grouped_Sources!$C:$I,6,FALSE)))</f>
        <v>0</v>
      </c>
      <c r="N295" s="21" cm="1">
        <f t="array" aca="1" ref="N295" ca="1">IF(ISNA(VLOOKUP($D295,Grouped_Sources!$C:$C,1,FALSE)),"", INDIRECT(VLOOKUP($D295,Grouped_Sources!$C:$I,7,FALSE)))</f>
        <v>0</v>
      </c>
    </row>
    <row r="296" spans="1:14" hidden="1" x14ac:dyDescent="0.25">
      <c r="A296" s="5">
        <f t="shared" si="34"/>
        <v>5</v>
      </c>
      <c r="B296" s="5">
        <f t="shared" si="35"/>
        <v>94</v>
      </c>
      <c r="C296" s="5" t="str">
        <f t="shared" ca="1" si="40"/>
        <v>truck_driver_prop_male</v>
      </c>
      <c r="D296" s="5" t="str">
        <f t="shared" ref="D296:D301" ca="1" si="41">F296&amp;"_"&amp;E296</f>
        <v>truck_driver_prop_male_delhi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truck_driver_prop_male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cm="1">
        <f t="array" aca="1" ref="H296" ca="1">IF(ISBLANK(INDIRECT(ADDRESS(B296,A296,1,1,"all_city_parameter_inputs"))), "--",INDIRECT(ADDRESS(B296,A296,1,1,"all_city_parameter_inputs")))</f>
        <v>1</v>
      </c>
      <c r="I296" s="17">
        <f ca="1">IF(OR(G296="alpha",G296="beta",G296="sd",G296="mean"),"--",VLOOKUP(C296,Default!$B$5:$H$114,7,FALSE))</f>
        <v>0.98</v>
      </c>
      <c r="J296" s="4" t="str">
        <f ca="1">VLOOKUP(F296,Lookup!$C$5:$D$110,2, FALSE)</f>
        <v>Travel values</v>
      </c>
      <c r="K296" s="4" t="str">
        <f ca="1">VLOOKUP(C296,Default!$B$4:$E$114,4, FALSE)</f>
        <v>proportion of male truck drivers</v>
      </c>
      <c r="L296" s="21" t="str" cm="1">
        <f t="array" aca="1" ref="L296" ca="1">IF(ISNA(VLOOKUP($D296,Grouped_Sources!$C:$C,1,FALSE)),"", INDIRECT(VLOOKUP($D296,Grouped_Sources!$C:$I,5,FALSE)))</f>
        <v>on OneDrive Ali Abbas - ITHIM Global\Methods and Processes\Input Parameters\GhostTrip_demographics</v>
      </c>
      <c r="M296" s="21" cm="1">
        <f t="array" aca="1" ref="M296" ca="1">IF(ISNA(VLOOKUP($D296,Grouped_Sources!$C:$C,1,FALSE)),"", INDIRECT(VLOOKUP($D296,Grouped_Sources!$C:$I,6,FALSE)))</f>
        <v>0</v>
      </c>
      <c r="N296" s="21" cm="1">
        <f t="array" aca="1" ref="N296" ca="1">IF(ISNA(VLOOKUP($D296,Grouped_Sources!$C:$C,1,FALSE)),"", INDIRECT(VLOOKUP($D296,Grouped_Sources!$C:$I,7,FALSE)))</f>
        <v>0</v>
      </c>
    </row>
    <row r="297" spans="1:14" hidden="1" x14ac:dyDescent="0.25">
      <c r="A297" s="5">
        <f t="shared" si="34"/>
        <v>5</v>
      </c>
      <c r="B297" s="5">
        <f t="shared" si="35"/>
        <v>95</v>
      </c>
      <c r="C297" s="5" t="str">
        <f t="shared" ca="1" si="40"/>
        <v>truck_driver_male_agerange</v>
      </c>
      <c r="D297" s="5" t="str">
        <f t="shared" ca="1" si="41"/>
        <v>truck_driver_male_agerange_delhi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truck_driver_male_agerange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t="str" cm="1">
        <f t="array" aca="1" ref="H297" ca="1">IF(ISBLANK(INDIRECT(ADDRESS(B297,A297,1,1,"all_city_parameter_inputs"))), "--",INDIRECT(ADDRESS(B297,A297,1,1,"all_city_parameter_inputs")))</f>
        <v>20, 60</v>
      </c>
      <c r="I297" s="17" t="str">
        <f ca="1">IF(OR(G297="alpha",G297="beta",G297="sd",G297="mean"),"--",VLOOKUP(C297,Default!$B$5:$H$114,7,FALSE))</f>
        <v>18, 65</v>
      </c>
      <c r="J297" s="4" t="str">
        <f ca="1">VLOOKUP(F297,Lookup!$C$5:$D$110,2, FALSE)</f>
        <v>Travel values</v>
      </c>
      <c r="K297" s="4" t="str">
        <f ca="1">VLOOKUP(C297,Default!$B$4:$E$114,4, FALSE)</f>
        <v>age range of male truck drivers</v>
      </c>
      <c r="L297" s="21" t="str" cm="1">
        <f t="array" aca="1" ref="L297" ca="1">IF(ISNA(VLOOKUP($D297,Grouped_Sources!$C:$C,1,FALSE)),"", INDIRECT(VLOOKUP($D297,Grouped_Sources!$C:$I,5,FALSE)))</f>
        <v>on OneDrive Ali Abbas - ITHIM Global\Methods and Processes\Input Parameters\GhostTrip_demographics</v>
      </c>
      <c r="M297" s="21" cm="1">
        <f t="array" aca="1" ref="M297" ca="1">IF(ISNA(VLOOKUP($D297,Grouped_Sources!$C:$C,1,FALSE)),"", INDIRECT(VLOOKUP($D297,Grouped_Sources!$C:$I,6,FALSE)))</f>
        <v>0</v>
      </c>
      <c r="N297" s="21" cm="1">
        <f t="array" aca="1" ref="N297" ca="1">IF(ISNA(VLOOKUP($D297,Grouped_Sources!$C:$C,1,FALSE)),"", INDIRECT(VLOOKUP($D297,Grouped_Sources!$C:$I,7,FALSE)))</f>
        <v>0</v>
      </c>
    </row>
    <row r="298" spans="1:14" hidden="1" x14ac:dyDescent="0.25">
      <c r="A298" s="5">
        <f t="shared" si="34"/>
        <v>5</v>
      </c>
      <c r="B298" s="5">
        <f t="shared" si="35"/>
        <v>96</v>
      </c>
      <c r="C298" s="5" t="str">
        <f t="shared" ca="1" si="40"/>
        <v>truck_driver_female_agerange</v>
      </c>
      <c r="D298" s="5" t="str">
        <f t="shared" ca="1" si="41"/>
        <v>truck_driver_female_agerange_delhi</v>
      </c>
      <c r="E298" s="4" t="str" cm="1">
        <f t="array" aca="1" ref="E298" ca="1">INDIRECT(ADDRESS(1,A298,1,1,"all_city_parameter_inputs"))</f>
        <v>delhi</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truck_driver_female_agerange</v>
      </c>
      <c r="G298" s="4" t="str" cm="1">
        <f t="array" aca="1" ref="G298" ca="1">IF(AND(ISBLANK(INDIRECT(ADDRESS(B298,3,1,1,"all_city_parameter_inputs"))),ISBLANK(INDIRECT(ADDRESS(B298,2,1,1,"all_city_parameter_inputs")))),"",IF(ISBLANK(INDIRECT(ADDRESS(B298,2,1,1,"all_city_parameter_inputs"))),"",INDIRECT(ADDRESS(B298,2,1,1,"all_city_parameter_inputs"))))</f>
        <v/>
      </c>
      <c r="H298" s="17" t="str" cm="1">
        <f t="array" aca="1" ref="H298" ca="1">IF(ISBLANK(INDIRECT(ADDRESS(B298,A298,1,1,"all_city_parameter_inputs"))), "--",INDIRECT(ADDRESS(B298,A298,1,1,"all_city_parameter_inputs")))</f>
        <v>20, 60</v>
      </c>
      <c r="I298" s="17" t="str">
        <f ca="1">IF(OR(G298="alpha",G298="beta",G298="sd",G298="mean"),"--",VLOOKUP(C298,Default!$B$5:$H$114,7,FALSE))</f>
        <v>18, 65</v>
      </c>
      <c r="J298" s="4" t="str">
        <f ca="1">VLOOKUP(F298,Lookup!$C$5:$D$110,2, FALSE)</f>
        <v>Travel values</v>
      </c>
      <c r="K298" s="4" t="str">
        <f ca="1">VLOOKUP(C298,Default!$B$4:$E$114,4, FALSE)</f>
        <v>age range of female truck drivers</v>
      </c>
      <c r="L298" s="21" t="str" cm="1">
        <f t="array" aca="1" ref="L298" ca="1">IF(ISNA(VLOOKUP($D298,Grouped_Sources!$C:$C,1,FALSE)),"", INDIRECT(VLOOKUP($D298,Grouped_Sources!$C:$I,5,FALSE)))</f>
        <v>on OneDrive Ali Abbas - ITHIM Global\Methods and Processes\Input Parameters\GhostTrip_demographics</v>
      </c>
      <c r="M298" s="21" cm="1">
        <f t="array" aca="1" ref="M298" ca="1">IF(ISNA(VLOOKUP($D298,Grouped_Sources!$C:$C,1,FALSE)),"", INDIRECT(VLOOKUP($D298,Grouped_Sources!$C:$I,6,FALSE)))</f>
        <v>0</v>
      </c>
      <c r="N298" s="21" cm="1">
        <f t="array" aca="1" ref="N298" ca="1">IF(ISNA(VLOOKUP($D298,Grouped_Sources!$C:$C,1,FALSE)),"", INDIRECT(VLOOKUP($D298,Grouped_Sources!$C:$I,7,FALSE)))</f>
        <v>0</v>
      </c>
    </row>
    <row r="299" spans="1:14" hidden="1" x14ac:dyDescent="0.25">
      <c r="A299" s="5">
        <f t="shared" si="34"/>
        <v>5</v>
      </c>
      <c r="B299" s="5">
        <f t="shared" si="35"/>
        <v>97</v>
      </c>
      <c r="C299" s="5" t="str">
        <f t="shared" ca="1" si="40"/>
        <v>commerical_mbike_prop_male</v>
      </c>
      <c r="D299" s="5" t="str">
        <f t="shared" ca="1" si="41"/>
        <v>commerical_mbike_prop_male_delhi</v>
      </c>
      <c r="E299" s="4" t="str" cm="1">
        <f t="array" aca="1" ref="E299" ca="1">INDIRECT(ADDRESS(1,A299,1,1,"all_city_parameter_inputs"))</f>
        <v>delhi</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commerical_mbike_prop_male</v>
      </c>
      <c r="G299" s="4" t="str" cm="1">
        <f t="array" aca="1" ref="G299" ca="1">IF(AND(ISBLANK(INDIRECT(ADDRESS(B299,3,1,1,"all_city_parameter_inputs"))),ISBLANK(INDIRECT(ADDRESS(B299,2,1,1,"all_city_parameter_inputs")))),"",IF(ISBLANK(INDIRECT(ADDRESS(B299,2,1,1,"all_city_parameter_inputs"))),"",INDIRECT(ADDRESS(B299,2,1,1,"all_city_parameter_inputs"))))</f>
        <v/>
      </c>
      <c r="H299" s="17" cm="1">
        <f t="array" aca="1" ref="H299" ca="1">IF(ISBLANK(INDIRECT(ADDRESS(B299,A299,1,1,"all_city_parameter_inputs"))), "--",INDIRECT(ADDRESS(B299,A299,1,1,"all_city_parameter_inputs")))</f>
        <v>1</v>
      </c>
      <c r="I299" s="17">
        <f ca="1">IF(OR(G299="alpha",G299="beta",G299="sd",G299="mean"),"--",VLOOKUP(C299,Default!$B$5:$H$114,7,FALSE))</f>
        <v>0.99</v>
      </c>
      <c r="J299" s="4" t="str">
        <f ca="1">VLOOKUP(F299,Lookup!$C$5:$D$110,2, FALSE)</f>
        <v>Travel values</v>
      </c>
      <c r="K299" s="4" t="str">
        <f ca="1">VLOOKUP(C299,Default!$B$4:$E$114,4, FALSE)</f>
        <v>proportion of male commercial motorcycle drivers</v>
      </c>
      <c r="L299" s="21" t="str" cm="1">
        <f t="array" aca="1" ref="L299" ca="1">IF(ISNA(VLOOKUP($D299,Grouped_Sources!$C:$C,1,FALSE)),"", INDIRECT(VLOOKUP($D299,Grouped_Sources!$C:$I,5,FALSE)))</f>
        <v>on OneDrive Ali Abbas - ITHIM Global\Methods and Processes\Input Parameters\GhostTrip_demographics</v>
      </c>
      <c r="M299" s="21" cm="1">
        <f t="array" aca="1" ref="M299" ca="1">IF(ISNA(VLOOKUP($D299,Grouped_Sources!$C:$C,1,FALSE)),"", INDIRECT(VLOOKUP($D299,Grouped_Sources!$C:$I,6,FALSE)))</f>
        <v>0</v>
      </c>
      <c r="N299" s="21" cm="1">
        <f t="array" aca="1" ref="N299" ca="1">IF(ISNA(VLOOKUP($D299,Grouped_Sources!$C:$C,1,FALSE)),"", INDIRECT(VLOOKUP($D299,Grouped_Sources!$C:$I,7,FALSE)))</f>
        <v>0</v>
      </c>
    </row>
    <row r="300" spans="1:14" hidden="1" x14ac:dyDescent="0.25">
      <c r="A300" s="5">
        <f t="shared" si="34"/>
        <v>5</v>
      </c>
      <c r="B300" s="5">
        <f t="shared" si="35"/>
        <v>98</v>
      </c>
      <c r="C300" s="5" t="str">
        <f t="shared" ca="1" si="40"/>
        <v>commerical_mbike_male_agerange</v>
      </c>
      <c r="D300" s="5" t="str">
        <f t="shared" ca="1" si="41"/>
        <v>commerical_mbike_male_agerange_delhi</v>
      </c>
      <c r="E300" s="4" t="str" cm="1">
        <f t="array" aca="1" ref="E300" ca="1">INDIRECT(ADDRESS(1,A300,1,1,"all_city_parameter_inputs"))</f>
        <v>delhi</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commerical_mbike_male_agerange</v>
      </c>
      <c r="G300" s="4" t="str" cm="1">
        <f t="array" aca="1" ref="G300" ca="1">IF(AND(ISBLANK(INDIRECT(ADDRESS(B300,3,1,1,"all_city_parameter_inputs"))),ISBLANK(INDIRECT(ADDRESS(B300,2,1,1,"all_city_parameter_inputs")))),"",IF(ISBLANK(INDIRECT(ADDRESS(B300,2,1,1,"all_city_parameter_inputs"))),"",INDIRECT(ADDRESS(B300,2,1,1,"all_city_parameter_inputs"))))</f>
        <v/>
      </c>
      <c r="H300" s="17" t="str" cm="1">
        <f t="array" aca="1" ref="H300" ca="1">IF(ISBLANK(INDIRECT(ADDRESS(B300,A300,1,1,"all_city_parameter_inputs"))), "--",INDIRECT(ADDRESS(B300,A300,1,1,"all_city_parameter_inputs")))</f>
        <v>16, 60</v>
      </c>
      <c r="I300" s="17" t="str">
        <f ca="1">IF(OR(G300="alpha",G300="beta",G300="sd",G300="mean"),"--",VLOOKUP(C300,Default!$B$5:$H$114,7,FALSE))</f>
        <v>18, 65</v>
      </c>
      <c r="J300" s="4" t="str">
        <f ca="1">VLOOKUP(F300,Lookup!$C$5:$D$110,2, FALSE)</f>
        <v>Travel values</v>
      </c>
      <c r="K300" s="4" t="str">
        <f ca="1">VLOOKUP(C300,Default!$B$4:$E$114,4, FALSE)</f>
        <v>age range of male commercial motorcycle drivers</v>
      </c>
      <c r="L300" s="21" t="str" cm="1">
        <f t="array" aca="1" ref="L300" ca="1">IF(ISNA(VLOOKUP($D300,Grouped_Sources!$C:$C,1,FALSE)),"", INDIRECT(VLOOKUP($D300,Grouped_Sources!$C:$I,5,FALSE)))</f>
        <v>on OneDrive Ali Abbas - ITHIM Global\Methods and Processes\Input Parameters\GhostTrip_demographics</v>
      </c>
      <c r="M300" s="21" cm="1">
        <f t="array" aca="1" ref="M300" ca="1">IF(ISNA(VLOOKUP($D300,Grouped_Sources!$C:$C,1,FALSE)),"", INDIRECT(VLOOKUP($D300,Grouped_Sources!$C:$I,6,FALSE)))</f>
        <v>0</v>
      </c>
      <c r="N300" s="21" cm="1">
        <f t="array" aca="1" ref="N300" ca="1">IF(ISNA(VLOOKUP($D300,Grouped_Sources!$C:$C,1,FALSE)),"", INDIRECT(VLOOKUP($D300,Grouped_Sources!$C:$I,7,FALSE)))</f>
        <v>0</v>
      </c>
    </row>
    <row r="301" spans="1:14" hidden="1" x14ac:dyDescent="0.25">
      <c r="A301" s="5">
        <f t="shared" si="34"/>
        <v>5</v>
      </c>
      <c r="B301" s="5">
        <f t="shared" si="35"/>
        <v>99</v>
      </c>
      <c r="C301" s="5" t="str">
        <f t="shared" ca="1" si="40"/>
        <v>commerical_mbike_female_agerange</v>
      </c>
      <c r="D301" s="5" t="str">
        <f t="shared" ca="1" si="41"/>
        <v>commerical_mbike_female_agerange_delhi</v>
      </c>
      <c r="E301" s="4" t="str" cm="1">
        <f t="array" aca="1" ref="E301" ca="1">INDIRECT(ADDRESS(1,A301,1,1,"all_city_parameter_inputs"))</f>
        <v>delhi</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commerical_mbike_female_agerange</v>
      </c>
      <c r="G301" s="4" t="str" cm="1">
        <f t="array" aca="1" ref="G301" ca="1">IF(AND(ISBLANK(INDIRECT(ADDRESS(B301,3,1,1,"all_city_parameter_inputs"))),ISBLANK(INDIRECT(ADDRESS(B301,2,1,1,"all_city_parameter_inputs")))),"",IF(ISBLANK(INDIRECT(ADDRESS(B301,2,1,1,"all_city_parameter_inputs"))),"",INDIRECT(ADDRESS(B301,2,1,1,"all_city_parameter_inputs"))))</f>
        <v/>
      </c>
      <c r="H301" s="17" t="str" cm="1">
        <f t="array" aca="1" ref="H301" ca="1">IF(ISBLANK(INDIRECT(ADDRESS(B301,A301,1,1,"all_city_parameter_inputs"))), "--",INDIRECT(ADDRESS(B301,A301,1,1,"all_city_parameter_inputs")))</f>
        <v>16, 60</v>
      </c>
      <c r="I301" s="17" t="str">
        <f ca="1">IF(OR(G301="alpha",G301="beta",G301="sd",G301="mean"),"--",VLOOKUP(C301,Default!$B$5:$H$114,7,FALSE))</f>
        <v>18, 65</v>
      </c>
      <c r="J301" s="4" t="str">
        <f ca="1">VLOOKUP(F301,Lookup!$C$5:$D$110,2, FALSE)</f>
        <v>Travel values</v>
      </c>
      <c r="K301" s="4" t="str">
        <f ca="1">VLOOKUP(C301,Default!$B$4:$E$114,4, FALSE)</f>
        <v>age range of female commercial motorcycle drivers</v>
      </c>
      <c r="L301" s="21" t="str" cm="1">
        <f t="array" aca="1" ref="L301" ca="1">IF(ISNA(VLOOKUP($D301,Grouped_Sources!$C:$C,1,FALSE)),"", INDIRECT(VLOOKUP($D301,Grouped_Sources!$C:$I,5,FALSE)))</f>
        <v>on OneDrive Ali Abbas - ITHIM Global\Methods and Processes\Input Parameters\GhostTrip_demographics</v>
      </c>
      <c r="M301" s="21" cm="1">
        <f t="array" aca="1" ref="M301" ca="1">IF(ISNA(VLOOKUP($D301,Grouped_Sources!$C:$C,1,FALSE)),"", INDIRECT(VLOOKUP($D301,Grouped_Sources!$C:$I,6,FALSE)))</f>
        <v>0</v>
      </c>
      <c r="N301" s="21" cm="1">
        <f t="array" aca="1" ref="N301" ca="1">IF(ISNA(VLOOKUP($D301,Grouped_Sources!$C:$C,1,FALSE)),"", INDIRECT(VLOOKUP($D301,Grouped_Sources!$C:$I,7,FALSE)))</f>
        <v>0</v>
      </c>
    </row>
    <row r="302" spans="1:14" hidden="1" x14ac:dyDescent="0.25">
      <c r="A302" s="5">
        <f t="shared" si="34"/>
        <v>5</v>
      </c>
      <c r="B302" s="5">
        <f t="shared" si="35"/>
        <v>100</v>
      </c>
      <c r="C302" s="5" t="str">
        <f t="shared" ref="C302:C303" ca="1" si="42">IF(G302 = "",F302,IF(OR(G302="alpha",G302="beta",G302="constant",G302="sd",G302="mean",G302="sample"),F302,F302&amp;" "&amp;G302))</f>
        <v>day_to_week_scalar</v>
      </c>
      <c r="D302" s="5" t="str">
        <f t="shared" ref="D302:D303" ca="1" si="43">F302&amp;"_"&amp;E302</f>
        <v>day_to_week_scalar_delhi</v>
      </c>
      <c r="E302" s="4" t="str" cm="1">
        <f t="array" aca="1" ref="E302" ca="1">INDIRECT(ADDRESS(1,A302,1,1,"all_city_parameter_inputs"))</f>
        <v>delhi</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day_to_week_scalar</v>
      </c>
      <c r="G302" s="4" t="str" cm="1">
        <f t="array" aca="1" ref="G302" ca="1">IF(AND(ISBLANK(INDIRECT(ADDRESS(B302,3,1,1,"all_city_parameter_inputs"))),ISBLANK(INDIRECT(ADDRESS(B302,2,1,1,"all_city_parameter_inputs")))),"",IF(ISBLANK(INDIRECT(ADDRESS(B302,2,1,1,"all_city_parameter_inputs"))),"",INDIRECT(ADDRESS(B302,2,1,1,"all_city_parameter_inputs"))))</f>
        <v/>
      </c>
      <c r="H302" s="17" cm="1">
        <f t="array" aca="1" ref="H302" ca="1">IF(ISBLANK(INDIRECT(ADDRESS(B302,A302,1,1,"all_city_parameter_inputs"))), "--",INDIRECT(ADDRESS(B302,A302,1,1,"all_city_parameter_inputs")))</f>
        <v>7</v>
      </c>
      <c r="I302" s="17">
        <f ca="1">IF(OR(G302="alpha",G302="beta",G302="sd",G302="mean"),"--",VLOOKUP(C302,Default!$B$5:$H$114,7,FALSE))</f>
        <v>7</v>
      </c>
      <c r="J302" s="4" t="str">
        <f ca="1">VLOOKUP(F302,Lookup!$C$5:$D$110,2, FALSE)</f>
        <v>Travel values</v>
      </c>
      <c r="K302" s="4" t="str">
        <f ca="1">VLOOKUP(C302,Default!$B$4:$E$114,4, FALSE)</f>
        <v>how daily travel scales to a week</v>
      </c>
      <c r="L302" s="37" t="s">
        <v>298</v>
      </c>
      <c r="M302" s="21"/>
      <c r="N302" s="21"/>
    </row>
    <row r="303" spans="1:14" hidden="1" x14ac:dyDescent="0.25">
      <c r="A303" s="5">
        <f t="shared" si="34"/>
        <v>5</v>
      </c>
      <c r="B303" s="5">
        <f t="shared" si="35"/>
        <v>101</v>
      </c>
      <c r="C303" s="5" t="str">
        <f t="shared" ca="1" si="42"/>
        <v>treat_taxi_as_car</v>
      </c>
      <c r="D303" s="5" t="str">
        <f t="shared" ca="1" si="43"/>
        <v>treat_taxi_as_car_delhi</v>
      </c>
      <c r="E303" s="4" t="str" cm="1">
        <f t="array" aca="1" ref="E303" ca="1">INDIRECT(ADDRESS(1,A303,1,1,"all_city_parameter_inputs"))</f>
        <v>delhi</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treat_taxi_as_car</v>
      </c>
      <c r="G303" s="4" t="str" cm="1">
        <f t="array" aca="1" ref="G303" ca="1">IF(AND(ISBLANK(INDIRECT(ADDRESS(B303,3,1,1,"all_city_parameter_inputs"))),ISBLANK(INDIRECT(ADDRESS(B303,2,1,1,"all_city_parameter_inputs")))),"",IF(ISBLANK(INDIRECT(ADDRESS(B303,2,1,1,"all_city_parameter_inputs"))),"",INDIRECT(ADDRESS(B303,2,1,1,"all_city_parameter_inputs"))))</f>
        <v/>
      </c>
      <c r="H303" s="17" t="str" cm="1">
        <f t="array" aca="1" ref="H303" ca="1">IF(ISBLANK(INDIRECT(ADDRESS(B303,A303,1,1,"all_city_parameter_inputs"))), "--",INDIRECT(ADDRESS(B303,A303,1,1,"all_city_parameter_inputs")))</f>
        <v>F</v>
      </c>
      <c r="I303" s="17" t="str">
        <f ca="1">IF(OR(G303="alpha",G303="beta",G303="sd",G303="mean"),"--",VLOOKUP(C303,Default!$B$5:$H$114,7,FALSE))</f>
        <v>F</v>
      </c>
      <c r="J303" s="4" t="str">
        <f ca="1">VLOOKUP(F303,Lookup!$C$5:$D$110,2, FALSE)</f>
        <v>Pollution values</v>
      </c>
      <c r="K303" s="4" t="str">
        <f ca="1">VLOOKUP(C303,Default!$B$4:$E$114,4, FALSE)</f>
        <v>If set to false do not add taxi km when calculating car emission factors</v>
      </c>
      <c r="L303" s="37"/>
      <c r="M303" s="21"/>
      <c r="N303" s="21"/>
    </row>
    <row r="304" spans="1:14" hidden="1" x14ac:dyDescent="0.25">
      <c r="A304" s="5">
        <f t="shared" si="34"/>
        <v>6</v>
      </c>
      <c r="B304" s="5">
        <f t="shared" si="35"/>
        <v>2</v>
      </c>
      <c r="C304" s="5" t="str">
        <f t="shared" ca="1" si="36"/>
        <v>speeds auto_rickshaw</v>
      </c>
      <c r="D304" s="5" t="str">
        <f t="shared" ca="1" si="37"/>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All_city_list!F287,INDIRECT(ADDRESS(B304,1,1,1,"all_city_parameter_inputs"))))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auto_rickshaw</v>
      </c>
      <c r="H304" s="17" cm="1">
        <f t="array" aca="1" ref="H304" ca="1">IF(ISBLANK(INDIRECT(ADDRESS(B304,A304,1,1,"all_city_parameter_inputs"))), "--",INDIRECT(ADDRESS(B304,A304,1,1,"all_city_parameter_inputs")))</f>
        <v>4</v>
      </c>
      <c r="I304" s="17">
        <f ca="1">IF(OR(G304="alpha",G304="beta",G304="sd",G304="mean"),"--",VLOOKUP(C304,Default!$B$5:$H$114,7,FALSE))</f>
        <v>4</v>
      </c>
      <c r="J304" s="4" t="str">
        <f ca="1">VLOOKUP(F304,Lookup!$C$5:$D$110,2, FALSE)</f>
        <v>Travel values</v>
      </c>
      <c r="K304" s="4">
        <f ca="1">VLOOKUP(C304,Default!$B$4:$E$114,4, FALSE)</f>
        <v>0</v>
      </c>
      <c r="L304" s="21" t="str" cm="1">
        <f t="array" aca="1" ref="L304" ca="1">IF(ISNA(VLOOKUP($D304,Grouped_Sources!$C:$C,1,FALSE)),"", INDIRECT(VLOOKUP($D304,Grouped_Sources!$C:$I,5,FALSE)))</f>
        <v>VehicleSpeeds_Summary_vxxx.docx on OneDrive Ali Abbas - ITHIM Global\Methods and Processes\Input Parameters\VehicleSpeeds</v>
      </c>
      <c r="M304" s="21" cm="1">
        <f t="array" aca="1" ref="M304" ca="1">IF(ISNA(VLOOKUP($D304,Grouped_Sources!$C:$C,1,FALSE)),"", INDIRECT(VLOOKUP($D304,Grouped_Sources!$C:$I,6,FALSE)))</f>
        <v>0</v>
      </c>
      <c r="N304" s="21" cm="1">
        <f t="array" aca="1" ref="N304" ca="1">IF(ISNA(VLOOKUP($D304,Grouped_Sources!$C:$C,1,FALSE)),"", INDIRECT(VLOOKUP($D304,Grouped_Sources!$C:$I,7,FALSE)))</f>
        <v>0</v>
      </c>
    </row>
    <row r="305" spans="1:14" hidden="1" x14ac:dyDescent="0.25">
      <c r="A305" s="5">
        <f t="shared" si="34"/>
        <v>6</v>
      </c>
      <c r="B305" s="5">
        <f t="shared" si="35"/>
        <v>3</v>
      </c>
      <c r="C305" s="5" t="str">
        <f t="shared" ca="1" si="36"/>
        <v>speeds bus</v>
      </c>
      <c r="D305" s="5" t="str">
        <f t="shared" ca="1" si="37"/>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bus</v>
      </c>
      <c r="H305" s="17" cm="1">
        <f t="array" aca="1" ref="H305" ca="1">IF(ISBLANK(INDIRECT(ADDRESS(B305,A305,1,1,"all_city_parameter_inputs"))), "--",INDIRECT(ADDRESS(B305,A305,1,1,"all_city_parameter_inputs")))</f>
        <v>12</v>
      </c>
      <c r="I305" s="17">
        <f ca="1">IF(OR(G305="alpha",G305="beta",G305="sd",G305="mean"),"--",VLOOKUP(C305,Default!$B$5:$H$114,7,FALSE))</f>
        <v>8.1</v>
      </c>
      <c r="J305" s="4" t="str">
        <f ca="1">VLOOKUP(F305,Lookup!$C$5:$D$110,2, FALSE)</f>
        <v>Travel values</v>
      </c>
      <c r="K305" s="4" t="str">
        <f ca="1">VLOOKUP(C305,Default!$B$4:$E$114,4,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05" s="21" t="str" cm="1">
        <f t="array" aca="1" ref="L305" ca="1">IF(ISNA(VLOOKUP($D305,Grouped_Sources!$C:$C,1,FALSE)),"", INDIRECT(VLOOKUP($D305,Grouped_Sources!$C:$I,5,FALSE)))</f>
        <v>VehicleSpeeds_Summary_vxxx.docx on OneDrive Ali Abbas - ITHIM Global\Methods and Processes\Input Parameters\VehicleSpeeds</v>
      </c>
      <c r="M305" s="21" cm="1">
        <f t="array" aca="1" ref="M305" ca="1">IF(ISNA(VLOOKUP($D305,Grouped_Sources!$C:$C,1,FALSE)),"", INDIRECT(VLOOKUP($D305,Grouped_Sources!$C:$I,6,FALSE)))</f>
        <v>0</v>
      </c>
      <c r="N305" s="21" cm="1">
        <f t="array" aca="1" ref="N305" ca="1">IF(ISNA(VLOOKUP($D305,Grouped_Sources!$C:$C,1,FALSE)),"", INDIRECT(VLOOKUP($D305,Grouped_Sources!$C:$I,7,FALSE)))</f>
        <v>0</v>
      </c>
    </row>
    <row r="306" spans="1:14" hidden="1" x14ac:dyDescent="0.25">
      <c r="A306" s="5">
        <f t="shared" si="34"/>
        <v>6</v>
      </c>
      <c r="B306" s="5">
        <f t="shared" si="35"/>
        <v>4</v>
      </c>
      <c r="C306" s="5" t="str">
        <f t="shared" ca="1" si="36"/>
        <v>speeds car</v>
      </c>
      <c r="D306" s="5" t="str">
        <f t="shared" ref="D306:D315" ca="1" si="44">F306&amp;"_"&amp;E306</f>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car</v>
      </c>
      <c r="H306" s="17" cm="1">
        <f t="array" aca="1" ref="H306" ca="1">IF(ISBLANK(INDIRECT(ADDRESS(B306,A306,1,1,"all_city_parameter_inputs"))), "--",INDIRECT(ADDRESS(B306,A306,1,1,"all_city_parameter_inputs")))</f>
        <v>15</v>
      </c>
      <c r="I306" s="17">
        <f ca="1">IF(OR(G306="alpha",G306="beta",G306="sd",G306="mean"),"--",VLOOKUP(C306,Default!$B$5:$H$114,7,FALSE))</f>
        <v>13.8</v>
      </c>
      <c r="J306" s="4" t="str">
        <f ca="1">VLOOKUP(F306,Lookup!$C$5:$D$110,2, FALSE)</f>
        <v>Travel values</v>
      </c>
      <c r="K306" s="4">
        <f ca="1">VLOOKUP(C306,Default!$B$4:$E$114,4, FALSE)</f>
        <v>0</v>
      </c>
      <c r="L306" s="21" t="str" cm="1">
        <f t="array" aca="1" ref="L306" ca="1">IF(ISNA(VLOOKUP($D306,Grouped_Sources!$C:$C,1,FALSE)),"", INDIRECT(VLOOKUP($D306,Grouped_Sources!$C:$I,5,FALSE)))</f>
        <v>VehicleSpeeds_Summary_vxxx.docx on OneDrive Ali Abbas - ITHIM Global\Methods and Processes\Input Parameters\VehicleSpeeds</v>
      </c>
      <c r="M306" s="21" cm="1">
        <f t="array" aca="1" ref="M306" ca="1">IF(ISNA(VLOOKUP($D306,Grouped_Sources!$C:$C,1,FALSE)),"", INDIRECT(VLOOKUP($D306,Grouped_Sources!$C:$I,6,FALSE)))</f>
        <v>0</v>
      </c>
      <c r="N306" s="21" cm="1">
        <f t="array" aca="1" ref="N306" ca="1">IF(ISNA(VLOOKUP($D306,Grouped_Sources!$C:$C,1,FALSE)),"", INDIRECT(VLOOKUP($D306,Grouped_Sources!$C:$I,7,FALSE)))</f>
        <v>0</v>
      </c>
    </row>
    <row r="307" spans="1:14" hidden="1" x14ac:dyDescent="0.25">
      <c r="A307" s="5">
        <f t="shared" si="34"/>
        <v>6</v>
      </c>
      <c r="B307" s="5">
        <f t="shared" si="35"/>
        <v>5</v>
      </c>
      <c r="C307" s="5" t="str">
        <f t="shared" ca="1" si="36"/>
        <v>speeds cycle</v>
      </c>
      <c r="D307" s="5" t="str">
        <f t="shared" ca="1" si="44"/>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cycle</v>
      </c>
      <c r="H307" s="17" cm="1">
        <f t="array" aca="1" ref="H307" ca="1">IF(ISBLANK(INDIRECT(ADDRESS(B307,A307,1,1,"all_city_parameter_inputs"))), "--",INDIRECT(ADDRESS(B307,A307,1,1,"all_city_parameter_inputs")))</f>
        <v>6</v>
      </c>
      <c r="I307" s="17">
        <f ca="1">IF(OR(G307="alpha",G307="beta",G307="sd",G307="mean"),"--",VLOOKUP(C307,Default!$B$5:$H$114,7,FALSE))</f>
        <v>7.2</v>
      </c>
      <c r="J307" s="4" t="str">
        <f ca="1">VLOOKUP(F307,Lookup!$C$5:$D$110,2, FALSE)</f>
        <v>Travel values</v>
      </c>
      <c r="K307" s="4">
        <f ca="1">VLOOKUP(C307,Default!$B$4:$E$114,4, FALSE)</f>
        <v>0</v>
      </c>
      <c r="L307" s="21" t="str" cm="1">
        <f t="array" aca="1" ref="L307" ca="1">IF(ISNA(VLOOKUP($D307,Grouped_Sources!$C:$C,1,FALSE)),"", INDIRECT(VLOOKUP($D307,Grouped_Sources!$C:$I,5,FALSE)))</f>
        <v>VehicleSpeeds_Summary_vxxx.docx on OneDrive Ali Abbas - ITHIM Global\Methods and Processes\Input Parameters\VehicleSpeeds</v>
      </c>
      <c r="M307" s="21" cm="1">
        <f t="array" aca="1" ref="M307" ca="1">IF(ISNA(VLOOKUP($D307,Grouped_Sources!$C:$C,1,FALSE)),"", INDIRECT(VLOOKUP($D307,Grouped_Sources!$C:$I,6,FALSE)))</f>
        <v>0</v>
      </c>
      <c r="N307" s="21" cm="1">
        <f t="array" aca="1" ref="N307" ca="1">IF(ISNA(VLOOKUP($D307,Grouped_Sources!$C:$C,1,FALSE)),"", INDIRECT(VLOOKUP($D307,Grouped_Sources!$C:$I,7,FALSE)))</f>
        <v>0</v>
      </c>
    </row>
    <row r="308" spans="1:14" hidden="1" x14ac:dyDescent="0.25">
      <c r="A308" s="5">
        <f t="shared" si="34"/>
        <v>6</v>
      </c>
      <c r="B308" s="5">
        <f t="shared" si="35"/>
        <v>6</v>
      </c>
      <c r="C308" s="5" t="str">
        <f t="shared" ca="1" si="36"/>
        <v>speeds subway</v>
      </c>
      <c r="D308" s="5" t="str">
        <f t="shared" ca="1" si="44"/>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subway</v>
      </c>
      <c r="H308" s="17" t="str" cm="1">
        <f t="array" aca="1" ref="H308" ca="1">IF(ISBLANK(INDIRECT(ADDRESS(B308,A308,1,1,"all_city_parameter_inputs"))), "--",INDIRECT(ADDRESS(B308,A308,1,1,"all_city_parameter_inputs")))</f>
        <v>--</v>
      </c>
      <c r="I308" s="17">
        <f ca="1">IF(OR(G308="alpha",G308="beta",G308="sd",G308="mean"),"--",VLOOKUP(C308,Default!$B$5:$H$114,7,FALSE))</f>
        <v>18.100000000000001</v>
      </c>
      <c r="J308" s="4" t="str">
        <f ca="1">VLOOKUP(F308,Lookup!$C$5:$D$110,2, FALSE)</f>
        <v>Travel values</v>
      </c>
      <c r="K308" s="4">
        <f ca="1">VLOOKUP(C308,Default!$B$4:$E$114,4, FALSE)</f>
        <v>0</v>
      </c>
      <c r="L308" s="21" t="str" cm="1">
        <f t="array" aca="1" ref="L308" ca="1">IF(ISNA(VLOOKUP($D308,Grouped_Sources!$C:$C,1,FALSE)),"", INDIRECT(VLOOKUP($D308,Grouped_Sources!$C:$I,5,FALSE)))</f>
        <v>VehicleSpeeds_Summary_vxxx.docx on OneDrive Ali Abbas - ITHIM Global\Methods and Processes\Input Parameters\VehicleSpeeds</v>
      </c>
      <c r="M308" s="21" cm="1">
        <f t="array" aca="1" ref="M308" ca="1">IF(ISNA(VLOOKUP($D308,Grouped_Sources!$C:$C,1,FALSE)),"", INDIRECT(VLOOKUP($D308,Grouped_Sources!$C:$I,6,FALSE)))</f>
        <v>0</v>
      </c>
      <c r="N308" s="21" cm="1">
        <f t="array" aca="1" ref="N308" ca="1">IF(ISNA(VLOOKUP($D308,Grouped_Sources!$C:$C,1,FALSE)),"", INDIRECT(VLOOKUP($D308,Grouped_Sources!$C:$I,7,FALSE)))</f>
        <v>0</v>
      </c>
    </row>
    <row r="309" spans="1:14" hidden="1" x14ac:dyDescent="0.25">
      <c r="A309" s="5">
        <f t="shared" si="34"/>
        <v>6</v>
      </c>
      <c r="B309" s="5">
        <f t="shared" si="35"/>
        <v>7</v>
      </c>
      <c r="C309" s="5" t="str">
        <f t="shared" ca="1" si="36"/>
        <v>speeds motorcycle</v>
      </c>
      <c r="D309" s="5" t="str">
        <f t="shared" ca="1" si="44"/>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motorcycle</v>
      </c>
      <c r="H309" s="17" cm="1">
        <f t="array" aca="1" ref="H309" ca="1">IF(ISBLANK(INDIRECT(ADDRESS(B309,A309,1,1,"all_city_parameter_inputs"))), "--",INDIRECT(ADDRESS(B309,A309,1,1,"all_city_parameter_inputs")))</f>
        <v>15</v>
      </c>
      <c r="I309" s="17">
        <f ca="1">IF(OR(G309="alpha",G309="beta",G309="sd",G309="mean"),"--",VLOOKUP(C309,Default!$B$5:$H$114,7,FALSE))</f>
        <v>15.2</v>
      </c>
      <c r="J309" s="4" t="str">
        <f ca="1">VLOOKUP(F309,Lookup!$C$5:$D$110,2, FALSE)</f>
        <v>Travel values</v>
      </c>
      <c r="K309" s="4">
        <f ca="1">VLOOKUP(C309,Default!$B$4:$E$114,4, FALSE)</f>
        <v>0</v>
      </c>
      <c r="L309" s="21" t="str" cm="1">
        <f t="array" aca="1" ref="L309" ca="1">IF(ISNA(VLOOKUP($D309,Grouped_Sources!$C:$C,1,FALSE)),"", INDIRECT(VLOOKUP($D309,Grouped_Sources!$C:$I,5,FALSE)))</f>
        <v>VehicleSpeeds_Summary_vxxx.docx on OneDrive Ali Abbas - ITHIM Global\Methods and Processes\Input Parameters\VehicleSpeeds</v>
      </c>
      <c r="M309" s="21" cm="1">
        <f t="array" aca="1" ref="M309" ca="1">IF(ISNA(VLOOKUP($D309,Grouped_Sources!$C:$C,1,FALSE)),"", INDIRECT(VLOOKUP($D309,Grouped_Sources!$C:$I,6,FALSE)))</f>
        <v>0</v>
      </c>
      <c r="N309" s="21" cm="1">
        <f t="array" aca="1" ref="N309" ca="1">IF(ISNA(VLOOKUP($D309,Grouped_Sources!$C:$C,1,FALSE)),"", INDIRECT(VLOOKUP($D309,Grouped_Sources!$C:$I,7,FALSE)))</f>
        <v>0</v>
      </c>
    </row>
    <row r="310" spans="1:14" hidden="1" x14ac:dyDescent="0.25">
      <c r="A310" s="5">
        <f t="shared" si="34"/>
        <v>6</v>
      </c>
      <c r="B310" s="5">
        <f t="shared" si="35"/>
        <v>8</v>
      </c>
      <c r="C310" s="5" t="str">
        <f t="shared" ca="1" si="36"/>
        <v>speeds other</v>
      </c>
      <c r="D310" s="5" t="str">
        <f t="shared" ca="1" si="44"/>
        <v>speeds_bangalore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speeds</v>
      </c>
      <c r="G310" s="4" t="str" cm="1">
        <f t="array" aca="1" ref="G310" ca="1">IF(AND(ISBLANK(INDIRECT(ADDRESS(B310,3,1,1,"all_city_parameter_inputs"))),ISBLANK(INDIRECT(ADDRESS(B310,2,1,1,"all_city_parameter_inputs")))),"",IF(ISBLANK(INDIRECT(ADDRESS(B310,2,1,1,"all_city_parameter_inputs"))),"",INDIRECT(ADDRESS(B310,2,1,1,"all_city_parameter_inputs"))))</f>
        <v>other</v>
      </c>
      <c r="H310" s="17" t="str" cm="1">
        <f t="array" aca="1" ref="H310" ca="1">IF(ISBLANK(INDIRECT(ADDRESS(B310,A310,1,1,"all_city_parameter_inputs"))), "--",INDIRECT(ADDRESS(B310,A310,1,1,"all_city_parameter_inputs")))</f>
        <v>--</v>
      </c>
      <c r="I310" s="17">
        <f ca="1">IF(OR(G310="alpha",G310="beta",G310="sd",G310="mean"),"--",VLOOKUP(C310,Default!$B$5:$H$114,7,FALSE))</f>
        <v>9.1</v>
      </c>
      <c r="J310" s="4" t="str">
        <f ca="1">VLOOKUP(F310,Lookup!$C$5:$D$110,2, FALSE)</f>
        <v>Travel values</v>
      </c>
      <c r="K310" s="4">
        <f ca="1">VLOOKUP(C310,Default!$B$4:$E$114,4, FALSE)</f>
        <v>0</v>
      </c>
      <c r="L310" s="21" t="str" cm="1">
        <f t="array" aca="1" ref="L310" ca="1">IF(ISNA(VLOOKUP($D310,Grouped_Sources!$C:$C,1,FALSE)),"", INDIRECT(VLOOKUP($D310,Grouped_Sources!$C:$I,5,FALSE)))</f>
        <v>VehicleSpeeds_Summary_vxxx.docx on OneDrive Ali Abbas - ITHIM Global\Methods and Processes\Input Parameters\VehicleSpeeds</v>
      </c>
      <c r="M310" s="21" cm="1">
        <f t="array" aca="1" ref="M310" ca="1">IF(ISNA(VLOOKUP($D310,Grouped_Sources!$C:$C,1,FALSE)),"", INDIRECT(VLOOKUP($D310,Grouped_Sources!$C:$I,6,FALSE)))</f>
        <v>0</v>
      </c>
      <c r="N310" s="21" cm="1">
        <f t="array" aca="1" ref="N310" ca="1">IF(ISNA(VLOOKUP($D310,Grouped_Sources!$C:$C,1,FALSE)),"", INDIRECT(VLOOKUP($D310,Grouped_Sources!$C:$I,7,FALSE)))</f>
        <v>0</v>
      </c>
    </row>
    <row r="311" spans="1:14" hidden="1" x14ac:dyDescent="0.25">
      <c r="A311" s="5">
        <f t="shared" si="34"/>
        <v>6</v>
      </c>
      <c r="B311" s="5">
        <f t="shared" si="35"/>
        <v>9</v>
      </c>
      <c r="C311" s="5" t="str">
        <f t="shared" ca="1" si="36"/>
        <v>speeds pedestrian</v>
      </c>
      <c r="D311" s="5" t="str">
        <f t="shared" ca="1" si="44"/>
        <v>speeds_bangalore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speeds</v>
      </c>
      <c r="G311" s="4" t="str" cm="1">
        <f t="array" aca="1" ref="G311" ca="1">IF(AND(ISBLANK(INDIRECT(ADDRESS(B311,3,1,1,"all_city_parameter_inputs"))),ISBLANK(INDIRECT(ADDRESS(B311,2,1,1,"all_city_parameter_inputs")))),"",IF(ISBLANK(INDIRECT(ADDRESS(B311,2,1,1,"all_city_parameter_inputs"))),"",INDIRECT(ADDRESS(B311,2,1,1,"all_city_parameter_inputs"))))</f>
        <v>pedestrian</v>
      </c>
      <c r="H311" s="17" cm="1">
        <f t="array" aca="1" ref="H311" ca="1">IF(ISBLANK(INDIRECT(ADDRESS(B311,A311,1,1,"all_city_parameter_inputs"))), "--",INDIRECT(ADDRESS(B311,A311,1,1,"all_city_parameter_inputs")))</f>
        <v>2</v>
      </c>
      <c r="I311" s="17">
        <f ca="1">IF(OR(G311="alpha",G311="beta",G311="sd",G311="mean"),"--",VLOOKUP(C311,Default!$B$5:$H$114,7,FALSE))</f>
        <v>2.5</v>
      </c>
      <c r="J311" s="4" t="str">
        <f ca="1">VLOOKUP(F311,Lookup!$C$5:$D$110,2, FALSE)</f>
        <v>Travel values</v>
      </c>
      <c r="K311" s="4">
        <f ca="1">VLOOKUP(C311,Default!$B$4:$E$114,4, FALSE)</f>
        <v>0</v>
      </c>
      <c r="L311" s="21" t="str" cm="1">
        <f t="array" aca="1" ref="L311" ca="1">IF(ISNA(VLOOKUP($D311,Grouped_Sources!$C:$C,1,FALSE)),"", INDIRECT(VLOOKUP($D311,Grouped_Sources!$C:$I,5,FALSE)))</f>
        <v>VehicleSpeeds_Summary_vxxx.docx on OneDrive Ali Abbas - ITHIM Global\Methods and Processes\Input Parameters\VehicleSpeeds</v>
      </c>
      <c r="M311" s="21" cm="1">
        <f t="array" aca="1" ref="M311" ca="1">IF(ISNA(VLOOKUP($D311,Grouped_Sources!$C:$C,1,FALSE)),"", INDIRECT(VLOOKUP($D311,Grouped_Sources!$C:$I,6,FALSE)))</f>
        <v>0</v>
      </c>
      <c r="N311" s="21" cm="1">
        <f t="array" aca="1" ref="N311" ca="1">IF(ISNA(VLOOKUP($D311,Grouped_Sources!$C:$C,1,FALSE)),"", INDIRECT(VLOOKUP($D311,Grouped_Sources!$C:$I,7,FALSE)))</f>
        <v>0</v>
      </c>
    </row>
    <row r="312" spans="1:14" hidden="1" x14ac:dyDescent="0.25">
      <c r="A312" s="5">
        <f t="shared" si="34"/>
        <v>6</v>
      </c>
      <c r="B312" s="5">
        <f t="shared" si="35"/>
        <v>10</v>
      </c>
      <c r="C312" s="5" t="str">
        <f t="shared" ca="1" si="36"/>
        <v>speeds rail</v>
      </c>
      <c r="D312" s="5" t="str">
        <f t="shared" ca="1" si="44"/>
        <v>speeds_bangalore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speeds</v>
      </c>
      <c r="G312" s="4" t="str" cm="1">
        <f t="array" aca="1" ref="G312" ca="1">IF(AND(ISBLANK(INDIRECT(ADDRESS(B312,3,1,1,"all_city_parameter_inputs"))),ISBLANK(INDIRECT(ADDRESS(B312,2,1,1,"all_city_parameter_inputs")))),"",IF(ISBLANK(INDIRECT(ADDRESS(B312,2,1,1,"all_city_parameter_inputs"))),"",INDIRECT(ADDRESS(B312,2,1,1,"all_city_parameter_inputs"))))</f>
        <v>rail</v>
      </c>
      <c r="H312" s="17" cm="1">
        <f t="array" aca="1" ref="H312" ca="1">IF(ISBLANK(INDIRECT(ADDRESS(B312,A312,1,1,"all_city_parameter_inputs"))), "--",INDIRECT(ADDRESS(B312,A312,1,1,"all_city_parameter_inputs")))</f>
        <v>20.6</v>
      </c>
      <c r="I312" s="17">
        <f ca="1">IF(OR(G312="alpha",G312="beta",G312="sd",G312="mean"),"--",VLOOKUP(C312,Default!$B$5:$H$114,7,FALSE))</f>
        <v>21.9</v>
      </c>
      <c r="J312" s="4" t="str">
        <f ca="1">VLOOKUP(F312,Lookup!$C$5:$D$110,2, FALSE)</f>
        <v>Travel values</v>
      </c>
      <c r="K312" s="4">
        <f ca="1">VLOOKUP(C312,Default!$B$4:$E$114,4, FALSE)</f>
        <v>0</v>
      </c>
      <c r="L312" s="21" t="str" cm="1">
        <f t="array" aca="1" ref="L312" ca="1">IF(ISNA(VLOOKUP($D312,Grouped_Sources!$C:$C,1,FALSE)),"", INDIRECT(VLOOKUP($D312,Grouped_Sources!$C:$I,5,FALSE)))</f>
        <v>VehicleSpeeds_Summary_vxxx.docx on OneDrive Ali Abbas - ITHIM Global\Methods and Processes\Input Parameters\VehicleSpeeds</v>
      </c>
      <c r="M312" s="21" cm="1">
        <f t="array" aca="1" ref="M312" ca="1">IF(ISNA(VLOOKUP($D312,Grouped_Sources!$C:$C,1,FALSE)),"", INDIRECT(VLOOKUP($D312,Grouped_Sources!$C:$I,6,FALSE)))</f>
        <v>0</v>
      </c>
      <c r="N312" s="21" cm="1">
        <f t="array" aca="1" ref="N312" ca="1">IF(ISNA(VLOOKUP($D312,Grouped_Sources!$C:$C,1,FALSE)),"", INDIRECT(VLOOKUP($D312,Grouped_Sources!$C:$I,7,FALSE)))</f>
        <v>0</v>
      </c>
    </row>
    <row r="313" spans="1:14" hidden="1" x14ac:dyDescent="0.25">
      <c r="A313" s="5">
        <f t="shared" si="34"/>
        <v>6</v>
      </c>
      <c r="B313" s="5">
        <f t="shared" si="35"/>
        <v>11</v>
      </c>
      <c r="C313" s="5" t="str">
        <f t="shared" ca="1" si="36"/>
        <v>speeds taxi</v>
      </c>
      <c r="D313" s="5" t="str">
        <f t="shared" ca="1" si="44"/>
        <v>speeds_bangalore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speeds</v>
      </c>
      <c r="G313" s="4" t="str" cm="1">
        <f t="array" aca="1" ref="G313" ca="1">IF(AND(ISBLANK(INDIRECT(ADDRESS(B313,3,1,1,"all_city_parameter_inputs"))),ISBLANK(INDIRECT(ADDRESS(B313,2,1,1,"all_city_parameter_inputs")))),"",IF(ISBLANK(INDIRECT(ADDRESS(B313,2,1,1,"all_city_parameter_inputs"))),"",INDIRECT(ADDRESS(B313,2,1,1,"all_city_parameter_inputs"))))</f>
        <v>taxi</v>
      </c>
      <c r="H313" s="17" cm="1">
        <f t="array" aca="1" ref="H313" ca="1">IF(ISBLANK(INDIRECT(ADDRESS(B313,A313,1,1,"all_city_parameter_inputs"))), "--",INDIRECT(ADDRESS(B313,A313,1,1,"all_city_parameter_inputs")))</f>
        <v>12</v>
      </c>
      <c r="I313" s="17">
        <f ca="1">IF(OR(G313="alpha",G313="beta",G313="sd",G313="mean"),"--",VLOOKUP(C313,Default!$B$5:$H$114,7,FALSE))</f>
        <v>13.8</v>
      </c>
      <c r="J313" s="4" t="str">
        <f ca="1">VLOOKUP(F313,Lookup!$C$5:$D$110,2, FALSE)</f>
        <v>Travel values</v>
      </c>
      <c r="K313" s="4">
        <f ca="1">VLOOKUP(C313,Default!$B$4:$E$114,4, FALSE)</f>
        <v>0</v>
      </c>
      <c r="L313" s="21" t="str" cm="1">
        <f t="array" aca="1" ref="L313" ca="1">IF(ISNA(VLOOKUP($D313,Grouped_Sources!$C:$C,1,FALSE)),"", INDIRECT(VLOOKUP($D313,Grouped_Sources!$C:$I,5,FALSE)))</f>
        <v>VehicleSpeeds_Summary_vxxx.docx on OneDrive Ali Abbas - ITHIM Global\Methods and Processes\Input Parameters\VehicleSpeeds</v>
      </c>
      <c r="M313" s="21" cm="1">
        <f t="array" aca="1" ref="M313" ca="1">IF(ISNA(VLOOKUP($D313,Grouped_Sources!$C:$C,1,FALSE)),"", INDIRECT(VLOOKUP($D313,Grouped_Sources!$C:$I,6,FALSE)))</f>
        <v>0</v>
      </c>
      <c r="N313" s="21" cm="1">
        <f t="array" aca="1" ref="N313" ca="1">IF(ISNA(VLOOKUP($D313,Grouped_Sources!$C:$C,1,FALSE)),"", INDIRECT(VLOOKUP($D313,Grouped_Sources!$C:$I,7,FALSE)))</f>
        <v>0</v>
      </c>
    </row>
    <row r="314" spans="1:14" hidden="1" x14ac:dyDescent="0.25">
      <c r="A314" s="5">
        <f t="shared" si="34"/>
        <v>6</v>
      </c>
      <c r="B314" s="5">
        <f t="shared" si="35"/>
        <v>12</v>
      </c>
      <c r="C314" s="5" t="str">
        <f t="shared" ca="1" si="36"/>
        <v>speeds truck</v>
      </c>
      <c r="D314" s="5" t="str">
        <f t="shared" ca="1" si="44"/>
        <v>speeds_bangalore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speeds</v>
      </c>
      <c r="G314" s="4" t="str" cm="1">
        <f t="array" aca="1" ref="G314" ca="1">IF(AND(ISBLANK(INDIRECT(ADDRESS(B314,3,1,1,"all_city_parameter_inputs"))),ISBLANK(INDIRECT(ADDRESS(B314,2,1,1,"all_city_parameter_inputs")))),"",IF(ISBLANK(INDIRECT(ADDRESS(B314,2,1,1,"all_city_parameter_inputs"))),"",INDIRECT(ADDRESS(B314,2,1,1,"all_city_parameter_inputs"))))</f>
        <v>truck</v>
      </c>
      <c r="H314" s="17" cm="1">
        <f t="array" aca="1" ref="H314" ca="1">IF(ISBLANK(INDIRECT(ADDRESS(B314,A314,1,1,"all_city_parameter_inputs"))), "--",INDIRECT(ADDRESS(B314,A314,1,1,"all_city_parameter_inputs")))</f>
        <v>12</v>
      </c>
      <c r="I314" s="17">
        <f ca="1">IF(OR(G314="alpha",G314="beta",G314="sd",G314="mean"),"--",VLOOKUP(C314,Default!$B$5:$H$114,7,FALSE))</f>
        <v>8.1</v>
      </c>
      <c r="J314" s="4" t="str">
        <f ca="1">VLOOKUP(F314,Lookup!$C$5:$D$110,2, FALSE)</f>
        <v>Travel values</v>
      </c>
      <c r="K314" s="4">
        <f ca="1">VLOOKUP(C314,Default!$B$4:$E$114,4, FALSE)</f>
        <v>0</v>
      </c>
      <c r="L314" s="21" t="str" cm="1">
        <f t="array" aca="1" ref="L314" ca="1">IF(ISNA(VLOOKUP($D314,Grouped_Sources!$C:$C,1,FALSE)),"", INDIRECT(VLOOKUP($D314,Grouped_Sources!$C:$I,5,FALSE)))</f>
        <v>VehicleSpeeds_Summary_vxxx.docx on OneDrive Ali Abbas - ITHIM Global\Methods and Processes\Input Parameters\VehicleSpeeds</v>
      </c>
      <c r="M314" s="21" cm="1">
        <f t="array" aca="1" ref="M314" ca="1">IF(ISNA(VLOOKUP($D314,Grouped_Sources!$C:$C,1,FALSE)),"", INDIRECT(VLOOKUP($D314,Grouped_Sources!$C:$I,6,FALSE)))</f>
        <v>0</v>
      </c>
      <c r="N314" s="21" cm="1">
        <f t="array" aca="1" ref="N314" ca="1">IF(ISNA(VLOOKUP($D314,Grouped_Sources!$C:$C,1,FALSE)),"", INDIRECT(VLOOKUP($D314,Grouped_Sources!$C:$I,7,FALSE)))</f>
        <v>0</v>
      </c>
    </row>
    <row r="315" spans="1:14" hidden="1" x14ac:dyDescent="0.25">
      <c r="A315" s="5">
        <f t="shared" si="34"/>
        <v>6</v>
      </c>
      <c r="B315" s="5">
        <f t="shared" si="35"/>
        <v>13</v>
      </c>
      <c r="C315" s="5" t="str">
        <f t="shared" ca="1" si="36"/>
        <v>speeds van</v>
      </c>
      <c r="D315" s="5" t="str">
        <f t="shared" ca="1" si="44"/>
        <v>speeds_bangalore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speeds</v>
      </c>
      <c r="G315" s="4" t="str" cm="1">
        <f t="array" aca="1" ref="G315" ca="1">IF(AND(ISBLANK(INDIRECT(ADDRESS(B315,3,1,1,"all_city_parameter_inputs"))),ISBLANK(INDIRECT(ADDRESS(B315,2,1,1,"all_city_parameter_inputs")))),"",IF(ISBLANK(INDIRECT(ADDRESS(B315,2,1,1,"all_city_parameter_inputs"))),"",INDIRECT(ADDRESS(B315,2,1,1,"all_city_parameter_inputs"))))</f>
        <v>van</v>
      </c>
      <c r="H315" s="17" cm="1">
        <f t="array" aca="1" ref="H315" ca="1">IF(ISBLANK(INDIRECT(ADDRESS(B315,A315,1,1,"all_city_parameter_inputs"))), "--",INDIRECT(ADDRESS(B315,A315,1,1,"all_city_parameter_inputs")))</f>
        <v>15</v>
      </c>
      <c r="I315" s="17">
        <f ca="1">IF(OR(G315="alpha",G315="beta",G315="sd",G315="mean"),"--",VLOOKUP(C315,Default!$B$5:$H$114,7,FALSE))</f>
        <v>13.8</v>
      </c>
      <c r="J315" s="4" t="str">
        <f ca="1">VLOOKUP(F315,Lookup!$C$5:$D$110,2, FALSE)</f>
        <v>Travel values</v>
      </c>
      <c r="K315" s="4">
        <f ca="1">VLOOKUP(C315,Default!$B$4:$E$114,4, FALSE)</f>
        <v>0</v>
      </c>
      <c r="L315" s="21" t="str" cm="1">
        <f t="array" aca="1" ref="L315" ca="1">IF(ISNA(VLOOKUP($D315,Grouped_Sources!$C:$C,1,FALSE)),"", INDIRECT(VLOOKUP($D315,Grouped_Sources!$C:$I,5,FALSE)))</f>
        <v>VehicleSpeeds_Summary_vxxx.docx on OneDrive Ali Abbas - ITHIM Global\Methods and Processes\Input Parameters\VehicleSpeeds</v>
      </c>
      <c r="M315" s="21" cm="1">
        <f t="array" aca="1" ref="M315" ca="1">IF(ISNA(VLOOKUP($D315,Grouped_Sources!$C:$C,1,FALSE)),"", INDIRECT(VLOOKUP($D315,Grouped_Sources!$C:$I,6,FALSE)))</f>
        <v>0</v>
      </c>
      <c r="N315" s="21" cm="1">
        <f t="array" aca="1" ref="N315" ca="1">IF(ISNA(VLOOKUP($D315,Grouped_Sources!$C:$C,1,FALSE)),"", INDIRECT(VLOOKUP($D315,Grouped_Sources!$C:$I,7,FALSE)))</f>
        <v>0</v>
      </c>
    </row>
    <row r="316" spans="1:14" hidden="1" x14ac:dyDescent="0.25">
      <c r="A316" s="5">
        <f t="shared" si="34"/>
        <v>6</v>
      </c>
      <c r="B316" s="5">
        <f t="shared" si="35"/>
        <v>14</v>
      </c>
      <c r="C316" s="5" t="str">
        <f t="shared" ca="1" si="36"/>
        <v>PM_emission_inventories motorcycle</v>
      </c>
      <c r="D316" s="5" t="str">
        <f t="shared" ca="1" si="37"/>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All_city_list!F305,INDIRECT(ADDRESS(B316,1,1,1,"all_city_parameter_inputs"))))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motorcycle</v>
      </c>
      <c r="H316" s="17" cm="1">
        <f t="array" aca="1" ref="H316" ca="1">IF(ISBLANK(INDIRECT(ADDRESS(B316,A316,1,1,"all_city_parameter_inputs"))), "--",INDIRECT(ADDRESS(B316,A316,1,1,"all_city_parameter_inputs")))</f>
        <v>0.15864141900000001</v>
      </c>
      <c r="I316" s="17">
        <f ca="1">IF(OR(G316="alpha",G316="beta",G316="sd",G316="mean"),"--",VLOOKUP(C316,Default!$B$5:$H$114,7,FALSE))</f>
        <v>2.3031654375338189E-3</v>
      </c>
      <c r="J316" s="4" t="str">
        <f ca="1">VLOOKUP(F316,Lookup!$C$5:$D$110,2, FALSE)</f>
        <v>Pollution values</v>
      </c>
      <c r="K316" s="4" t="str">
        <f ca="1">VLOOKUP(C316,Default!$B$4:$E$114,4,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316" s="21" t="str" cm="1">
        <f t="array" aca="1" ref="L316" ca="1">IF(ISNA(VLOOKUP($D316,Grouped_Sources!$C:$C,1,FALSE)),"", INDIRECT(VLOOKUP($D316,Grouped_Sources!$C:$I,5,FALSE)))</f>
        <v>air pollution and CO2 write-up_only table_V4.docx (dropbox.com)</v>
      </c>
      <c r="M316" s="21" t="str" cm="1">
        <f t="array" aca="1" ref="M316" ca="1">IF(ISNA(VLOOKUP($D316,Grouped_Sources!$C:$C,1,FALSE)),"", INDIRECT(VLOOKUP($D316,Grouped_Sources!$C:$I,6,FALSE)))</f>
        <v>EDGAR and various other sources, detailed in document</v>
      </c>
      <c r="N316" s="21" cm="1">
        <f t="array" aca="1" ref="N316" ca="1">IF(ISNA(VLOOKUP($D316,Grouped_Sources!$C:$C,1,FALSE)),"", INDIRECT(VLOOKUP($D316,Grouped_Sources!$C:$I,7,FALSE)))</f>
        <v>0</v>
      </c>
    </row>
    <row r="317" spans="1:14" hidden="1" x14ac:dyDescent="0.25">
      <c r="A317" s="5">
        <f t="shared" si="34"/>
        <v>6</v>
      </c>
      <c r="B317" s="5">
        <f t="shared" si="35"/>
        <v>15</v>
      </c>
      <c r="C317" s="5" t="str">
        <f t="shared" ca="1" si="36"/>
        <v>PM_emission_inventories car</v>
      </c>
      <c r="D317" s="5" t="str">
        <f t="shared" ca="1" si="37"/>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car</v>
      </c>
      <c r="H317" s="17" cm="1">
        <f t="array" aca="1" ref="H317" ca="1">IF(ISBLANK(INDIRECT(ADDRESS(B317,A317,1,1,"all_city_parameter_inputs"))), "--",INDIRECT(ADDRESS(B317,A317,1,1,"all_city_parameter_inputs")))</f>
        <v>0.36974170000000001</v>
      </c>
      <c r="I317" s="17">
        <f ca="1">IF(OR(G317="alpha",G317="beta",G317="sd",G317="mean"),"--",VLOOKUP(C317,Default!$B$5:$H$114,7,FALSE))</f>
        <v>8.1980352806225759E-2</v>
      </c>
      <c r="J317" s="4" t="str">
        <f ca="1">VLOOKUP(F317,Lookup!$C$5:$D$110,2, FALSE)</f>
        <v>Pollution values</v>
      </c>
      <c r="K317" s="4">
        <f ca="1">VLOOKUP(C317,Default!$B$4:$E$114,4, FALSE)</f>
        <v>0</v>
      </c>
      <c r="L317" s="21" t="str" cm="1">
        <f t="array" aca="1" ref="L317" ca="1">IF(ISNA(VLOOKUP($D317,Grouped_Sources!$C:$C,1,FALSE)),"", INDIRECT(VLOOKUP($D317,Grouped_Sources!$C:$I,5,FALSE)))</f>
        <v>air pollution and CO2 write-up_only table_V4.docx (dropbox.com)</v>
      </c>
      <c r="M317" s="21" t="str" cm="1">
        <f t="array" aca="1" ref="M317" ca="1">IF(ISNA(VLOOKUP($D317,Grouped_Sources!$C:$C,1,FALSE)),"", INDIRECT(VLOOKUP($D317,Grouped_Sources!$C:$I,6,FALSE)))</f>
        <v>EDGAR and various other sources, detailed in document</v>
      </c>
      <c r="N317" s="21" cm="1">
        <f t="array" aca="1" ref="N317" ca="1">IF(ISNA(VLOOKUP($D317,Grouped_Sources!$C:$C,1,FALSE)),"", INDIRECT(VLOOKUP($D317,Grouped_Sources!$C:$I,7,FALSE)))</f>
        <v>0</v>
      </c>
    </row>
    <row r="318" spans="1:14" hidden="1" x14ac:dyDescent="0.25">
      <c r="A318" s="5">
        <f t="shared" si="34"/>
        <v>6</v>
      </c>
      <c r="B318" s="5">
        <f t="shared" si="35"/>
        <v>16</v>
      </c>
      <c r="C318" s="5" t="str">
        <f t="shared" ca="1" si="36"/>
        <v>PM_emission_inventories bus_driver</v>
      </c>
      <c r="D318" s="5" t="str">
        <f t="shared" ca="1" si="37"/>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bus_driver</v>
      </c>
      <c r="H318" s="17" cm="1">
        <f t="array" aca="1" ref="H318" ca="1">IF(ISBLANK(INDIRECT(ADDRESS(B318,A318,1,1,"all_city_parameter_inputs"))), "--",INDIRECT(ADDRESS(B318,A318,1,1,"all_city_parameter_inputs")))</f>
        <v>0.17631324000000001</v>
      </c>
      <c r="I318" s="17">
        <f ca="1">IF(OR(G318="alpha",G318="beta",G318="sd",G318="mean"),"--",VLOOKUP(C318,Default!$B$5:$H$114,7,FALSE))</f>
        <v>0.12246677425253254</v>
      </c>
      <c r="J318" s="4" t="str">
        <f ca="1">VLOOKUP(F318,Lookup!$C$5:$D$110,2, FALSE)</f>
        <v>Pollution values</v>
      </c>
      <c r="K318" s="4">
        <f ca="1">VLOOKUP(C318,Default!$B$4:$E$114,4, FALSE)</f>
        <v>0</v>
      </c>
      <c r="L318" s="21" t="str" cm="1">
        <f t="array" aca="1" ref="L318" ca="1">IF(ISNA(VLOOKUP($D318,Grouped_Sources!$C:$C,1,FALSE)),"", INDIRECT(VLOOKUP($D318,Grouped_Sources!$C:$I,5,FALSE)))</f>
        <v>air pollution and CO2 write-up_only table_V4.docx (dropbox.com)</v>
      </c>
      <c r="M318" s="21" t="str" cm="1">
        <f t="array" aca="1" ref="M318" ca="1">IF(ISNA(VLOOKUP($D318,Grouped_Sources!$C:$C,1,FALSE)),"", INDIRECT(VLOOKUP($D318,Grouped_Sources!$C:$I,6,FALSE)))</f>
        <v>EDGAR and various other sources, detailed in document</v>
      </c>
      <c r="N318" s="21" cm="1">
        <f t="array" aca="1" ref="N318" ca="1">IF(ISNA(VLOOKUP($D318,Grouped_Sources!$C:$C,1,FALSE)),"", INDIRECT(VLOOKUP($D318,Grouped_Sources!$C:$I,7,FALSE)))</f>
        <v>0</v>
      </c>
    </row>
    <row r="319" spans="1:14" hidden="1" x14ac:dyDescent="0.25">
      <c r="A319" s="5">
        <f t="shared" si="34"/>
        <v>6</v>
      </c>
      <c r="B319" s="5">
        <f t="shared" si="35"/>
        <v>17</v>
      </c>
      <c r="C319" s="5" t="str">
        <f t="shared" ca="1" si="36"/>
        <v>PM_emission_inventories heavy_truck</v>
      </c>
      <c r="D319" s="5" t="str">
        <f t="shared" ca="1" si="37"/>
        <v>PM_emission_inventories_bangalore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PM_emission_inventories</v>
      </c>
      <c r="G319" s="4" t="str" cm="1">
        <f t="array" aca="1" ref="G319" ca="1">IF(AND(ISBLANK(INDIRECT(ADDRESS(B319,3,1,1,"all_city_parameter_inputs"))),ISBLANK(INDIRECT(ADDRESS(B319,2,1,1,"all_city_parameter_inputs")))),"",IF(ISBLANK(INDIRECT(ADDRESS(B319,2,1,1,"all_city_parameter_inputs"))),"",INDIRECT(ADDRESS(B319,2,1,1,"all_city_parameter_inputs"))))</f>
        <v>heavy_truck</v>
      </c>
      <c r="H319" s="17" cm="1">
        <f t="array" aca="1" ref="H319" ca="1">IF(ISBLANK(INDIRECT(ADDRESS(B319,A319,1,1,"all_city_parameter_inputs"))), "--",INDIRECT(ADDRESS(B319,A319,1,1,"all_city_parameter_inputs")))</f>
        <v>0.28002840000000001</v>
      </c>
      <c r="I319" s="17">
        <f ca="1">IF(OR(G319="alpha",G319="beta",G319="sd",G319="mean"),"--",VLOOKUP(C319,Default!$B$5:$H$114,7,FALSE))</f>
        <v>0.45445403783708543</v>
      </c>
      <c r="J319" s="4" t="str">
        <f ca="1">VLOOKUP(F319,Lookup!$C$5:$D$110,2, FALSE)</f>
        <v>Pollution values</v>
      </c>
      <c r="K319" s="4">
        <f ca="1">VLOOKUP(C319,Default!$B$4:$E$114,4, FALSE)</f>
        <v>0</v>
      </c>
      <c r="L319" s="21" t="str" cm="1">
        <f t="array" aca="1" ref="L319" ca="1">IF(ISNA(VLOOKUP($D319,Grouped_Sources!$C:$C,1,FALSE)),"", INDIRECT(VLOOKUP($D319,Grouped_Sources!$C:$I,5,FALSE)))</f>
        <v>air pollution and CO2 write-up_only table_V4.docx (dropbox.com)</v>
      </c>
      <c r="M319" s="21" t="str" cm="1">
        <f t="array" aca="1" ref="M319" ca="1">IF(ISNA(VLOOKUP($D319,Grouped_Sources!$C:$C,1,FALSE)),"", INDIRECT(VLOOKUP($D319,Grouped_Sources!$C:$I,6,FALSE)))</f>
        <v>EDGAR and various other sources, detailed in document</v>
      </c>
      <c r="N319" s="21" cm="1">
        <f t="array" aca="1" ref="N319" ca="1">IF(ISNA(VLOOKUP($D319,Grouped_Sources!$C:$C,1,FALSE)),"", INDIRECT(VLOOKUP($D319,Grouped_Sources!$C:$I,7,FALSE)))</f>
        <v>0</v>
      </c>
    </row>
    <row r="320" spans="1:14" hidden="1" x14ac:dyDescent="0.25">
      <c r="A320" s="5">
        <f t="shared" si="34"/>
        <v>6</v>
      </c>
      <c r="B320" s="5">
        <f t="shared" si="35"/>
        <v>18</v>
      </c>
      <c r="C320" s="5" t="str">
        <f t="shared" ca="1" si="36"/>
        <v>PM_emission_inventories truck</v>
      </c>
      <c r="D320" s="5" t="str">
        <f t="shared" ca="1" si="37"/>
        <v>PM_emission_inventories_bangalore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PM_emission_inventories</v>
      </c>
      <c r="G320" s="4" t="str" cm="1">
        <f t="array" aca="1" ref="G320" ca="1">IF(AND(ISBLANK(INDIRECT(ADDRESS(B320,3,1,1,"all_city_parameter_inputs"))),ISBLANK(INDIRECT(ADDRESS(B320,2,1,1,"all_city_parameter_inputs")))),"",IF(ISBLANK(INDIRECT(ADDRESS(B320,2,1,1,"all_city_parameter_inputs"))),"",INDIRECT(ADDRESS(B320,2,1,1,"all_city_parameter_inputs"))))</f>
        <v>truck</v>
      </c>
      <c r="H320" s="17" cm="1">
        <f t="array" aca="1" ref="H320" ca="1">IF(ISBLANK(INDIRECT(ADDRESS(B320,A320,1,1,"all_city_parameter_inputs"))), "--",INDIRECT(ADDRESS(B320,A320,1,1,"all_city_parameter_inputs")))</f>
        <v>1.5275250000000001E-2</v>
      </c>
      <c r="I320" s="17">
        <f ca="1">IF(OR(G320="alpha",G320="beta",G320="sd",G320="mean"),"--",VLOOKUP(C320,Default!$B$5:$H$114,7,FALSE))</f>
        <v>0.33879566966662278</v>
      </c>
      <c r="J320" s="4" t="str">
        <f ca="1">VLOOKUP(F320,Lookup!$C$5:$D$110,2, FALSE)</f>
        <v>Pollution values</v>
      </c>
      <c r="K320" s="4">
        <f ca="1">VLOOKUP(C320,Default!$B$4:$E$114,4, FALSE)</f>
        <v>0</v>
      </c>
      <c r="L320" s="21" t="str" cm="1">
        <f t="array" aca="1" ref="L320" ca="1">IF(ISNA(VLOOKUP($D320,Grouped_Sources!$C:$C,1,FALSE)),"", INDIRECT(VLOOKUP($D320,Grouped_Sources!$C:$I,5,FALSE)))</f>
        <v>air pollution and CO2 write-up_only table_V4.docx (dropbox.com)</v>
      </c>
      <c r="M320" s="21" t="str" cm="1">
        <f t="array" aca="1" ref="M320" ca="1">IF(ISNA(VLOOKUP($D320,Grouped_Sources!$C:$C,1,FALSE)),"", INDIRECT(VLOOKUP($D320,Grouped_Sources!$C:$I,6,FALSE)))</f>
        <v>EDGAR and various other sources, detailed in document</v>
      </c>
      <c r="N320" s="21" cm="1">
        <f t="array" aca="1" ref="N320" ca="1">IF(ISNA(VLOOKUP($D320,Grouped_Sources!$C:$C,1,FALSE)),"", INDIRECT(VLOOKUP($D320,Grouped_Sources!$C:$I,7,FALSE)))</f>
        <v>0</v>
      </c>
    </row>
    <row r="321" spans="1:14" hidden="1" x14ac:dyDescent="0.25">
      <c r="A321" s="5">
        <f t="shared" si="34"/>
        <v>6</v>
      </c>
      <c r="B321" s="5">
        <f t="shared" si="35"/>
        <v>19</v>
      </c>
      <c r="C321" s="5" t="str">
        <f t="shared" ca="1" si="36"/>
        <v>PM_emission_inventories van</v>
      </c>
      <c r="D321" s="5" t="str">
        <f t="shared" ca="1" si="37"/>
        <v>PM_emission_inventories_bangalore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PM_emission_inventories</v>
      </c>
      <c r="G321" s="4" t="str" cm="1">
        <f t="array" aca="1" ref="G321" ca="1">IF(AND(ISBLANK(INDIRECT(ADDRESS(B321,3,1,1,"all_city_parameter_inputs"))),ISBLANK(INDIRECT(ADDRESS(B321,2,1,1,"all_city_parameter_inputs")))),"",IF(ISBLANK(INDIRECT(ADDRESS(B321,2,1,1,"all_city_parameter_inputs"))),"",INDIRECT(ADDRESS(B321,2,1,1,"all_city_parameter_inputs"))))</f>
        <v>van</v>
      </c>
      <c r="H321" s="17" cm="1">
        <f t="array" aca="1" ref="H321" ca="1">IF(ISBLANK(INDIRECT(ADDRESS(B321,A321,1,1,"all_city_parameter_inputs"))), "--",INDIRECT(ADDRESS(B321,A321,1,1,"all_city_parameter_inputs")))</f>
        <v>0</v>
      </c>
      <c r="I321" s="17">
        <f ca="1">IF(OR(G321="alpha",G321="beta",G321="sd",G321="mean"),"--",VLOOKUP(C321,Default!$B$5:$H$114,7,FALSE))</f>
        <v>0</v>
      </c>
      <c r="J321" s="4" t="str">
        <f ca="1">VLOOKUP(F321,Lookup!$C$5:$D$110,2, FALSE)</f>
        <v>Pollution values</v>
      </c>
      <c r="K321" s="4">
        <f ca="1">VLOOKUP(C321,Default!$B$4:$E$114,4, FALSE)</f>
        <v>0</v>
      </c>
      <c r="L321" s="21" t="str" cm="1">
        <f t="array" aca="1" ref="L321" ca="1">IF(ISNA(VLOOKUP($D321,Grouped_Sources!$C:$C,1,FALSE)),"", INDIRECT(VLOOKUP($D321,Grouped_Sources!$C:$I,5,FALSE)))</f>
        <v>air pollution and CO2 write-up_only table_V4.docx (dropbox.com)</v>
      </c>
      <c r="M321" s="21" t="str" cm="1">
        <f t="array" aca="1" ref="M321" ca="1">IF(ISNA(VLOOKUP($D321,Grouped_Sources!$C:$C,1,FALSE)),"", INDIRECT(VLOOKUP($D321,Grouped_Sources!$C:$I,6,FALSE)))</f>
        <v>EDGAR and various other sources, detailed in document</v>
      </c>
      <c r="N321" s="21" cm="1">
        <f t="array" aca="1" ref="N321" ca="1">IF(ISNA(VLOOKUP($D321,Grouped_Sources!$C:$C,1,FALSE)),"", INDIRECT(VLOOKUP($D321,Grouped_Sources!$C:$I,7,FALSE)))</f>
        <v>0</v>
      </c>
    </row>
    <row r="322" spans="1:14" hidden="1" x14ac:dyDescent="0.25">
      <c r="A322" s="5">
        <f t="shared" si="34"/>
        <v>6</v>
      </c>
      <c r="B322" s="5">
        <f t="shared" si="35"/>
        <v>20</v>
      </c>
      <c r="C322" s="5" t="str">
        <f t="shared" ca="1" si="36"/>
        <v>PM_emission_inventories other</v>
      </c>
      <c r="D322" s="5" t="str">
        <f t="shared" ca="1" si="37"/>
        <v>PM_emission_inventories_bangalore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PM_emission_inventories</v>
      </c>
      <c r="G322" s="4" t="str" cm="1">
        <f t="array" aca="1" ref="G322" ca="1">IF(AND(ISBLANK(INDIRECT(ADDRESS(B322,3,1,1,"all_city_parameter_inputs"))),ISBLANK(INDIRECT(ADDRESS(B322,2,1,1,"all_city_parameter_inputs")))),"",IF(ISBLANK(INDIRECT(ADDRESS(B322,2,1,1,"all_city_parameter_inputs"))),"",INDIRECT(ADDRESS(B322,2,1,1,"all_city_parameter_inputs"))))</f>
        <v>other</v>
      </c>
      <c r="H322" s="17" cm="1">
        <f t="array" aca="1" ref="H322" ca="1">IF(ISBLANK(INDIRECT(ADDRESS(B322,A322,1,1,"all_city_parameter_inputs"))), "--",INDIRECT(ADDRESS(B322,A322,1,1,"all_city_parameter_inputs")))</f>
        <v>0</v>
      </c>
      <c r="I322" s="17">
        <f ca="1">IF(OR(G322="alpha",G322="beta",G322="sd",G322="mean"),"--",VLOOKUP(C322,Default!$B$5:$H$114,7,FALSE))</f>
        <v>0</v>
      </c>
      <c r="J322" s="4" t="str">
        <f ca="1">VLOOKUP(F322,Lookup!$C$5:$D$110,2, FALSE)</f>
        <v>Pollution values</v>
      </c>
      <c r="K322" s="4">
        <f ca="1">VLOOKUP(C322,Default!$B$4:$E$114,4, FALSE)</f>
        <v>0</v>
      </c>
      <c r="L322" s="21" t="str" cm="1">
        <f t="array" aca="1" ref="L322" ca="1">IF(ISNA(VLOOKUP($D322,Grouped_Sources!$C:$C,1,FALSE)),"", INDIRECT(VLOOKUP($D322,Grouped_Sources!$C:$I,5,FALSE)))</f>
        <v>air pollution and CO2 write-up_only table_V4.docx (dropbox.com)</v>
      </c>
      <c r="M322" s="21" t="str" cm="1">
        <f t="array" aca="1" ref="M322" ca="1">IF(ISNA(VLOOKUP($D322,Grouped_Sources!$C:$C,1,FALSE)),"", INDIRECT(VLOOKUP($D322,Grouped_Sources!$C:$I,6,FALSE)))</f>
        <v>EDGAR and various other sources, detailed in document</v>
      </c>
      <c r="N322" s="21" cm="1">
        <f t="array" aca="1" ref="N322" ca="1">IF(ISNA(VLOOKUP($D322,Grouped_Sources!$C:$C,1,FALSE)),"", INDIRECT(VLOOKUP($D322,Grouped_Sources!$C:$I,7,FALSE)))</f>
        <v>0</v>
      </c>
    </row>
    <row r="323" spans="1:14" hidden="1" x14ac:dyDescent="0.25">
      <c r="A323" s="5">
        <f t="shared" si="34"/>
        <v>6</v>
      </c>
      <c r="B323" s="5">
        <f t="shared" si="35"/>
        <v>21</v>
      </c>
      <c r="C323" s="5" t="str">
        <f t="shared" ca="1" si="36"/>
        <v>PM_emission_inventories taxi</v>
      </c>
      <c r="D323" s="5" t="str">
        <f t="shared" ca="1" si="37"/>
        <v>PM_emission_inventories_bangalore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PM_emission_inventories</v>
      </c>
      <c r="G323" s="4" t="str" cm="1">
        <f t="array" aca="1" ref="G323" ca="1">IF(AND(ISBLANK(INDIRECT(ADDRESS(B323,3,1,1,"all_city_parameter_inputs"))),ISBLANK(INDIRECT(ADDRESS(B323,2,1,1,"all_city_parameter_inputs")))),"",IF(ISBLANK(INDIRECT(ADDRESS(B323,2,1,1,"all_city_parameter_inputs"))),"",INDIRECT(ADDRESS(B323,2,1,1,"all_city_parameter_inputs"))))</f>
        <v>taxi</v>
      </c>
      <c r="H323" s="17" cm="1">
        <f t="array" aca="1" ref="H323" ca="1">IF(ISBLANK(INDIRECT(ADDRESS(B323,A323,1,1,"all_city_parameter_inputs"))), "--",INDIRECT(ADDRESS(B323,A323,1,1,"all_city_parameter_inputs")))</f>
        <v>0</v>
      </c>
      <c r="I323" s="17">
        <f ca="1">IF(OR(G323="alpha",G323="beta",G323="sd",G323="mean"),"--",VLOOKUP(C323,Default!$B$5:$H$114,7,FALSE))</f>
        <v>0</v>
      </c>
      <c r="J323" s="4" t="str">
        <f ca="1">VLOOKUP(F323,Lookup!$C$5:$D$110,2, FALSE)</f>
        <v>Pollution values</v>
      </c>
      <c r="K323" s="4">
        <f ca="1">VLOOKUP(C323,Default!$B$4:$E$114,4, FALSE)</f>
        <v>0</v>
      </c>
      <c r="L323" s="21" t="str" cm="1">
        <f t="array" aca="1" ref="L323" ca="1">IF(ISNA(VLOOKUP($D323,Grouped_Sources!$C:$C,1,FALSE)),"", INDIRECT(VLOOKUP($D323,Grouped_Sources!$C:$I,5,FALSE)))</f>
        <v>air pollution and CO2 write-up_only table_V4.docx (dropbox.com)</v>
      </c>
      <c r="M323" s="21" t="str" cm="1">
        <f t="array" aca="1" ref="M323" ca="1">IF(ISNA(VLOOKUP($D323,Grouped_Sources!$C:$C,1,FALSE)),"", INDIRECT(VLOOKUP($D323,Grouped_Sources!$C:$I,6,FALSE)))</f>
        <v>EDGAR and various other sources, detailed in document</v>
      </c>
      <c r="N323" s="21" cm="1">
        <f t="array" aca="1" ref="N323" ca="1">IF(ISNA(VLOOKUP($D323,Grouped_Sources!$C:$C,1,FALSE)),"", INDIRECT(VLOOKUP($D323,Grouped_Sources!$C:$I,7,FALSE)))</f>
        <v>0</v>
      </c>
    </row>
    <row r="324" spans="1:14" hidden="1" x14ac:dyDescent="0.25">
      <c r="A324" s="5">
        <f t="shared" si="34"/>
        <v>6</v>
      </c>
      <c r="B324" s="5">
        <f t="shared" si="35"/>
        <v>22</v>
      </c>
      <c r="C324" s="5" t="str">
        <f t="shared" ca="1" si="36"/>
        <v>PM_emission_inventories auto_rickshaw</v>
      </c>
      <c r="D324" s="5" t="str">
        <f t="shared" ca="1" si="37"/>
        <v>PM_emission_inventories_bangalore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PM_emission_inventories</v>
      </c>
      <c r="G324" s="4" t="str" cm="1">
        <f t="array" aca="1" ref="G324" ca="1">IF(AND(ISBLANK(INDIRECT(ADDRESS(B324,3,1,1,"all_city_parameter_inputs"))),ISBLANK(INDIRECT(ADDRESS(B324,2,1,1,"all_city_parameter_inputs")))),"",IF(ISBLANK(INDIRECT(ADDRESS(B324,2,1,1,"all_city_parameter_inputs"))),"",INDIRECT(ADDRESS(B324,2,1,1,"all_city_parameter_inputs"))))</f>
        <v>auto_rickshaw</v>
      </c>
      <c r="H324" s="17" cm="1">
        <f t="array" aca="1" ref="H324" ca="1">IF(ISBLANK(INDIRECT(ADDRESS(B324,A324,1,1,"all_city_parameter_inputs"))), "--",INDIRECT(ADDRESS(B324,A324,1,1,"all_city_parameter_inputs")))</f>
        <v>0</v>
      </c>
      <c r="I324" s="17">
        <f ca="1">IF(OR(G324="alpha",G324="beta",G324="sd",G324="mean"),"--",VLOOKUP(C324,Default!$B$5:$H$114,7,FALSE))</f>
        <v>0</v>
      </c>
      <c r="J324" s="4" t="str">
        <f ca="1">VLOOKUP(F324,Lookup!$C$5:$D$110,2, FALSE)</f>
        <v>Pollution values</v>
      </c>
      <c r="K324" s="4">
        <f ca="1">VLOOKUP(C324,Default!$B$4:$E$114,4, FALSE)</f>
        <v>0</v>
      </c>
      <c r="L324" s="21" t="str" cm="1">
        <f t="array" aca="1" ref="L324" ca="1">IF(ISNA(VLOOKUP($D324,Grouped_Sources!$C:$C,1,FALSE)),"", INDIRECT(VLOOKUP($D324,Grouped_Sources!$C:$I,5,FALSE)))</f>
        <v>air pollution and CO2 write-up_only table_V4.docx (dropbox.com)</v>
      </c>
      <c r="M324" s="21" t="str" cm="1">
        <f t="array" aca="1" ref="M324" ca="1">IF(ISNA(VLOOKUP($D324,Grouped_Sources!$C:$C,1,FALSE)),"", INDIRECT(VLOOKUP($D324,Grouped_Sources!$C:$I,6,FALSE)))</f>
        <v>EDGAR and various other sources, detailed in document</v>
      </c>
      <c r="N324" s="21" cm="1">
        <f t="array" aca="1" ref="N324" ca="1">IF(ISNA(VLOOKUP($D324,Grouped_Sources!$C:$C,1,FALSE)),"", INDIRECT(VLOOKUP($D324,Grouped_Sources!$C:$I,7,FALSE)))</f>
        <v>0</v>
      </c>
    </row>
    <row r="325" spans="1:14" hidden="1" x14ac:dyDescent="0.25">
      <c r="A325" s="5">
        <f t="shared" si="34"/>
        <v>6</v>
      </c>
      <c r="B325" s="5">
        <f t="shared" si="35"/>
        <v>23</v>
      </c>
      <c r="C325" s="5" t="str">
        <f t="shared" ca="1" si="36"/>
        <v>injury_reporting_rate</v>
      </c>
      <c r="D325" s="5" t="str">
        <f t="shared" ca="1" si="37"/>
        <v>injury_reporting_rate_bangalore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injury_reporting_rate</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0.75207211183218492</v>
      </c>
      <c r="I325" s="17">
        <f ca="1">IF(OR(G325="alpha",G325="beta",G325="sd",G325="mean"),"--",VLOOKUP(C325,Default!$B$5:$H$114,7,FALSE))</f>
        <v>1</v>
      </c>
      <c r="J325" s="4" t="str">
        <f ca="1">VLOOKUP(F325,Lookup!$C$5:$D$110,2, FALSE)</f>
        <v>Injury values</v>
      </c>
      <c r="K325" s="4" t="str">
        <f ca="1">VLOOKUP(C325,Default!$B$4:$E$114,4, FALSE)</f>
        <v>rate at which injuries are reported</v>
      </c>
      <c r="L325" s="21" t="str" cm="1">
        <f t="array" aca="1" ref="L325" ca="1">IF(ISNA(VLOOKUP($D325,Grouped_Sources!$C:$C,1,FALSE)),"", INDIRECT(VLOOKUP($D325,Grouped_Sources!$C:$I,5,FALSE)))</f>
        <v>InjuryReportingRate_WriteUp_vxx.docx on OneDrive Ali Abbas - ITHIM Global\Methods and Processes\Input Parameters\InjuryReportingRate</v>
      </c>
      <c r="M325" s="21" cm="1">
        <f t="array" aca="1" ref="M325" ca="1">IF(ISNA(VLOOKUP($D325,Grouped_Sources!$C:$C,1,FALSE)),"", INDIRECT(VLOOKUP($D325,Grouped_Sources!$C:$I,6,FALSE)))</f>
        <v>0</v>
      </c>
      <c r="N325" s="21" cm="1">
        <f t="array" aca="1" ref="N325" ca="1">IF(ISNA(VLOOKUP($D325,Grouped_Sources!$C:$C,1,FALSE)),"", INDIRECT(VLOOKUP($D325,Grouped_Sources!$C:$I,7,FALSE)))</f>
        <v>0</v>
      </c>
    </row>
    <row r="326" spans="1:14" hidden="1" x14ac:dyDescent="0.25">
      <c r="A326" s="5">
        <f t="shared" si="34"/>
        <v>6</v>
      </c>
      <c r="B326" s="5">
        <f t="shared" si="35"/>
        <v>24</v>
      </c>
      <c r="C326" s="5" t="str">
        <f t="shared" ca="1" si="36"/>
        <v>injury_reporting_rate</v>
      </c>
      <c r="D326" s="5" t="str">
        <f t="shared" ca="1" si="37"/>
        <v>injury_reporting_rate_bangalore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injury_reporting_rate</v>
      </c>
      <c r="G326" s="4" t="str" cm="1">
        <f t="array" aca="1" ref="G326" ca="1">IF(AND(ISBLANK(INDIRECT(ADDRESS(B326,3,1,1,"all_city_parameter_inputs"))),ISBLANK(INDIRECT(ADDRESS(B326,2,1,1,"all_city_parameter_inputs")))),"",IF(ISBLANK(INDIRECT(ADDRESS(B326,2,1,1,"all_city_parameter_inputs"))),"",INDIRECT(ADDRESS(B326,2,1,1,"all_city_parameter_inputs"))))</f>
        <v>alpha</v>
      </c>
      <c r="H326" s="17" cm="1">
        <f t="array" aca="1" ref="H326" ca="1">IF(ISBLANK(INDIRECT(ADDRESS(B326,A326,1,1,"all_city_parameter_inputs"))), "--",INDIRECT(ADDRESS(B326,A326,1,1,"all_city_parameter_inputs")))</f>
        <v>13.271038195691951</v>
      </c>
      <c r="I326" s="17" t="str">
        <f ca="1">IF(OR(G326="alpha",G326="beta",G326="sd",G326="mean"),"--",VLOOKUP(C326,Default!$B$5:$H$114,7,FALSE))</f>
        <v>--</v>
      </c>
      <c r="J326" s="4" t="str">
        <f ca="1">VLOOKUP(F326,Lookup!$C$5:$D$110,2, FALSE)</f>
        <v>Injury values</v>
      </c>
      <c r="K326" s="4" t="str">
        <f ca="1">VLOOKUP(C326,Default!$B$4:$E$114,4, FALSE)</f>
        <v>rate at which injuries are reported</v>
      </c>
      <c r="L326" s="21" t="str" cm="1">
        <f t="array" aca="1" ref="L326" ca="1">IF(ISNA(VLOOKUP($D326,Grouped_Sources!$C:$C,1,FALSE)),"", INDIRECT(VLOOKUP($D326,Grouped_Sources!$C:$I,5,FALSE)))</f>
        <v>InjuryReportingRate_WriteUp_vxx.docx on OneDrive Ali Abbas - ITHIM Global\Methods and Processes\Input Parameters\InjuryReportingRate</v>
      </c>
      <c r="M326" s="21" cm="1">
        <f t="array" aca="1" ref="M326" ca="1">IF(ISNA(VLOOKUP($D326,Grouped_Sources!$C:$C,1,FALSE)),"", INDIRECT(VLOOKUP($D326,Grouped_Sources!$C:$I,6,FALSE)))</f>
        <v>0</v>
      </c>
      <c r="N326" s="21" cm="1">
        <f t="array" aca="1" ref="N326" ca="1">IF(ISNA(VLOOKUP($D326,Grouped_Sources!$C:$C,1,FALSE)),"", INDIRECT(VLOOKUP($D326,Grouped_Sources!$C:$I,7,FALSE)))</f>
        <v>0</v>
      </c>
    </row>
    <row r="327" spans="1:14" hidden="1" x14ac:dyDescent="0.25">
      <c r="A327" s="5">
        <f t="shared" ref="A327:A390" si="45">A227+1</f>
        <v>6</v>
      </c>
      <c r="B327" s="5">
        <f t="shared" ref="B327:B390" si="46">B227</f>
        <v>25</v>
      </c>
      <c r="C327" s="5" t="str">
        <f t="shared" ca="1" si="36"/>
        <v>injury_reporting_rate</v>
      </c>
      <c r="D327" s="5" t="str">
        <f t="shared" ca="1" si="37"/>
        <v>injury_reporting_rate_bangalore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injury_reporting_rate</v>
      </c>
      <c r="G327" s="4" t="str" cm="1">
        <f t="array" aca="1" ref="G327" ca="1">IF(AND(ISBLANK(INDIRECT(ADDRESS(B327,3,1,1,"all_city_parameter_inputs"))),ISBLANK(INDIRECT(ADDRESS(B327,2,1,1,"all_city_parameter_inputs")))),"",IF(ISBLANK(INDIRECT(ADDRESS(B327,2,1,1,"all_city_parameter_inputs"))),"",INDIRECT(ADDRESS(B327,2,1,1,"all_city_parameter_inputs"))))</f>
        <v>beta</v>
      </c>
      <c r="H327" s="17" cm="1">
        <f t="array" aca="1" ref="H327" ca="1">IF(ISBLANK(INDIRECT(ADDRESS(B327,A327,1,1,"all_city_parameter_inputs"))), "--",INDIRECT(ADDRESS(B327,A327,1,1,"all_city_parameter_inputs")))</f>
        <v>4.3749268479543026</v>
      </c>
      <c r="I327" s="17" t="str">
        <f ca="1">IF(OR(G327="alpha",G327="beta",G327="sd",G327="mean"),"--",VLOOKUP(C327,Default!$B$5:$H$114,7,FALSE))</f>
        <v>--</v>
      </c>
      <c r="J327" s="4" t="str">
        <f ca="1">VLOOKUP(F327,Lookup!$C$5:$D$110,2, FALSE)</f>
        <v>Injury values</v>
      </c>
      <c r="K327" s="4" t="str">
        <f ca="1">VLOOKUP(C327,Default!$B$4:$E$114,4, FALSE)</f>
        <v>rate at which injuries are reported</v>
      </c>
      <c r="L327" s="21" t="str" cm="1">
        <f t="array" aca="1" ref="L327" ca="1">IF(ISNA(VLOOKUP($D327,Grouped_Sources!$C:$C,1,FALSE)),"", INDIRECT(VLOOKUP($D327,Grouped_Sources!$C:$I,5,FALSE)))</f>
        <v>InjuryReportingRate_WriteUp_vxx.docx on OneDrive Ali Abbas - ITHIM Global\Methods and Processes\Input Parameters\InjuryReportingRate</v>
      </c>
      <c r="M327" s="21" cm="1">
        <f t="array" aca="1" ref="M327" ca="1">IF(ISNA(VLOOKUP($D327,Grouped_Sources!$C:$C,1,FALSE)),"", INDIRECT(VLOOKUP($D327,Grouped_Sources!$C:$I,6,FALSE)))</f>
        <v>0</v>
      </c>
      <c r="N327" s="21" cm="1">
        <f t="array" aca="1" ref="N327" ca="1">IF(ISNA(VLOOKUP($D327,Grouped_Sources!$C:$C,1,FALSE)),"", INDIRECT(VLOOKUP($D327,Grouped_Sources!$C:$I,7,FALSE)))</f>
        <v>0</v>
      </c>
    </row>
    <row r="328" spans="1:14" hidden="1" x14ac:dyDescent="0.25">
      <c r="A328" s="5">
        <f t="shared" si="45"/>
        <v>6</v>
      </c>
      <c r="B328" s="5">
        <f t="shared" si="46"/>
        <v>26</v>
      </c>
      <c r="C328" s="5" t="str">
        <f t="shared" ca="1" si="36"/>
        <v>chronic_disease_scalar</v>
      </c>
      <c r="D328" s="5" t="str">
        <f t="shared" ca="1" si="37"/>
        <v>chronic_disease_scalar_bangalore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chronic_disease_scalar</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1</v>
      </c>
      <c r="I328" s="17">
        <f ca="1">IF(OR(G328="alpha",G328="beta",G328="sd",G328="mean"),"--",VLOOKUP(C328,Default!$B$5:$H$114,7,FALSE))</f>
        <v>1</v>
      </c>
      <c r="J328" s="4" t="str">
        <f ca="1">VLOOKUP(F328,Lookup!$C$5:$D$110,2, FALSE)</f>
        <v>Health values</v>
      </c>
      <c r="K328" s="4" t="str">
        <f ca="1">VLOOKUP(C328,Default!$B$4:$E$114,4, FALSE)</f>
        <v>scalar to deal with bias in GBD data</v>
      </c>
      <c r="L328" s="21" t="str" cm="1">
        <f t="array" aca="1" ref="L328" ca="1">IF(ISNA(VLOOKUP($D328,Grouped_Sources!$C:$C,1,FALSE)),"", INDIRECT(VLOOKUP($D328,Grouped_Sources!$C:$I,5,FALSE)))</f>
        <v>assumes no bias in the disease data, distribution values need updating</v>
      </c>
      <c r="M328" s="21" cm="1">
        <f t="array" aca="1" ref="M328" ca="1">IF(ISNA(VLOOKUP($D328,Grouped_Sources!$C:$C,1,FALSE)),"", INDIRECT(VLOOKUP($D328,Grouped_Sources!$C:$I,6,FALSE)))</f>
        <v>0</v>
      </c>
      <c r="N328" s="21" cm="1">
        <f t="array" aca="1" ref="N328" ca="1">IF(ISNA(VLOOKUP($D328,Grouped_Sources!$C:$C,1,FALSE)),"", INDIRECT(VLOOKUP($D328,Grouped_Sources!$C:$I,7,FALSE)))</f>
        <v>0</v>
      </c>
    </row>
    <row r="329" spans="1:14" hidden="1" x14ac:dyDescent="0.25">
      <c r="A329" s="5">
        <f t="shared" si="45"/>
        <v>6</v>
      </c>
      <c r="B329" s="5">
        <f t="shared" si="46"/>
        <v>27</v>
      </c>
      <c r="C329" s="5" t="str">
        <f t="shared" ca="1" si="36"/>
        <v>chronic_disease_scalar</v>
      </c>
      <c r="D329" s="5" t="str">
        <f t="shared" ca="1" si="37"/>
        <v>chronic_disease_scalar_bangalore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chronic_disease_scalar</v>
      </c>
      <c r="G329" s="4" t="str" cm="1">
        <f t="array" aca="1" ref="G329" ca="1">IF(AND(ISBLANK(INDIRECT(ADDRESS(B329,3,1,1,"all_city_parameter_inputs"))),ISBLANK(INDIRECT(ADDRESS(B329,2,1,1,"all_city_parameter_inputs")))),"",IF(ISBLANK(INDIRECT(ADDRESS(B329,2,1,1,"all_city_parameter_inputs"))),"",INDIRECT(ADDRESS(B329,2,1,1,"all_city_parameter_inputs"))))</f>
        <v>mean</v>
      </c>
      <c r="H329" s="17" cm="1">
        <f t="array" aca="1" ref="H329" ca="1">IF(ISBLANK(INDIRECT(ADDRESS(B329,A329,1,1,"all_city_parameter_inputs"))), "--",INDIRECT(ADDRESS(B329,A329,1,1,"all_city_parameter_inputs")))</f>
        <v>1</v>
      </c>
      <c r="I329" s="17" t="str">
        <f ca="1">IF(OR(G329="alpha",G329="beta",G329="sd",G329="mean"),"--",VLOOKUP(C329,Default!$B$5:$H$114,7,FALSE))</f>
        <v>--</v>
      </c>
      <c r="J329" s="4" t="str">
        <f ca="1">VLOOKUP(F329,Lookup!$C$5:$D$110,2, FALSE)</f>
        <v>Health values</v>
      </c>
      <c r="K329" s="4" t="str">
        <f ca="1">VLOOKUP(C329,Default!$B$4:$E$114,4, FALSE)</f>
        <v>scalar to deal with bias in GBD data</v>
      </c>
      <c r="L329" s="21" t="str" cm="1">
        <f t="array" aca="1" ref="L329" ca="1">IF(ISNA(VLOOKUP($D329,Grouped_Sources!$C:$C,1,FALSE)),"", INDIRECT(VLOOKUP($D329,Grouped_Sources!$C:$I,5,FALSE)))</f>
        <v>assumes no bias in the disease data, distribution values need updating</v>
      </c>
      <c r="M329" s="21" cm="1">
        <f t="array" aca="1" ref="M329" ca="1">IF(ISNA(VLOOKUP($D329,Grouped_Sources!$C:$C,1,FALSE)),"", INDIRECT(VLOOKUP($D329,Grouped_Sources!$C:$I,6,FALSE)))</f>
        <v>0</v>
      </c>
      <c r="N329" s="21" cm="1">
        <f t="array" aca="1" ref="N329" ca="1">IF(ISNA(VLOOKUP($D329,Grouped_Sources!$C:$C,1,FALSE)),"", INDIRECT(VLOOKUP($D329,Grouped_Sources!$C:$I,7,FALSE)))</f>
        <v>0</v>
      </c>
    </row>
    <row r="330" spans="1:14" hidden="1" x14ac:dyDescent="0.25">
      <c r="A330" s="5">
        <f t="shared" si="45"/>
        <v>6</v>
      </c>
      <c r="B330" s="5">
        <f t="shared" si="46"/>
        <v>28</v>
      </c>
      <c r="C330" s="5" t="str">
        <f t="shared" ca="1" si="36"/>
        <v>chronic_disease_scalar</v>
      </c>
      <c r="D330" s="5" t="str">
        <f t="shared" ca="1" si="37"/>
        <v>chronic_disease_scalar_bangalore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chronic_disease_scalar</v>
      </c>
      <c r="G330" s="4" t="str" cm="1">
        <f t="array" aca="1" ref="G330" ca="1">IF(AND(ISBLANK(INDIRECT(ADDRESS(B330,3,1,1,"all_city_parameter_inputs"))),ISBLANK(INDIRECT(ADDRESS(B330,2,1,1,"all_city_parameter_inputs")))),"",IF(ISBLANK(INDIRECT(ADDRESS(B330,2,1,1,"all_city_parameter_inputs"))),"",INDIRECT(ADDRESS(B330,2,1,1,"all_city_parameter_inputs"))))</f>
        <v>sd</v>
      </c>
      <c r="H330" s="17" cm="1">
        <f t="array" aca="1" ref="H330" ca="1">IF(ISBLANK(INDIRECT(ADDRESS(B330,A330,1,1,"all_city_parameter_inputs"))), "--",INDIRECT(ADDRESS(B330,A330,1,1,"all_city_parameter_inputs")))</f>
        <v>1.2</v>
      </c>
      <c r="I330" s="17" t="str">
        <f ca="1">IF(OR(G330="alpha",G330="beta",G330="sd",G330="mean"),"--",VLOOKUP(C330,Default!$B$5:$H$114,7,FALSE))</f>
        <v>--</v>
      </c>
      <c r="J330" s="4" t="str">
        <f ca="1">VLOOKUP(F330,Lookup!$C$5:$D$110,2, FALSE)</f>
        <v>Health values</v>
      </c>
      <c r="K330" s="4" t="str">
        <f ca="1">VLOOKUP(C330,Default!$B$4:$E$114,4, FALSE)</f>
        <v>scalar to deal with bias in GBD data</v>
      </c>
      <c r="L330" s="21" t="str" cm="1">
        <f t="array" aca="1" ref="L330" ca="1">IF(ISNA(VLOOKUP($D330,Grouped_Sources!$C:$C,1,FALSE)),"", INDIRECT(VLOOKUP($D330,Grouped_Sources!$C:$I,5,FALSE)))</f>
        <v>assumes no bias in the disease data, distribution values need updating</v>
      </c>
      <c r="M330" s="21" cm="1">
        <f t="array" aca="1" ref="M330" ca="1">IF(ISNA(VLOOKUP($D330,Grouped_Sources!$C:$C,1,FALSE)),"", INDIRECT(VLOOKUP($D330,Grouped_Sources!$C:$I,6,FALSE)))</f>
        <v>0</v>
      </c>
      <c r="N330" s="21" cm="1">
        <f t="array" aca="1" ref="N330" ca="1">IF(ISNA(VLOOKUP($D330,Grouped_Sources!$C:$C,1,FALSE)),"", INDIRECT(VLOOKUP($D330,Grouped_Sources!$C:$I,7,FALSE)))</f>
        <v>0</v>
      </c>
    </row>
    <row r="331" spans="1:14" hidden="1" x14ac:dyDescent="0.25">
      <c r="A331" s="5">
        <f t="shared" si="45"/>
        <v>6</v>
      </c>
      <c r="B331" s="5">
        <f t="shared" si="46"/>
        <v>29</v>
      </c>
      <c r="C331" s="5" t="str">
        <f t="shared" ca="1" si="36"/>
        <v>pm_conc_base</v>
      </c>
      <c r="D331" s="5" t="str">
        <f t="shared" ca="1" si="37"/>
        <v>pm_conc_base_bangalore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pm_conc_base</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32.380000000000003</v>
      </c>
      <c r="I331" s="17">
        <f ca="1">IF(OR(G331="alpha",G331="beta",G331="sd",G331="mean"),"--",VLOOKUP(C331,Default!$B$5:$H$114,7,FALSE))</f>
        <v>12.69</v>
      </c>
      <c r="J331" s="4" t="str">
        <f ca="1">VLOOKUP(F331,Lookup!$C$5:$D$110,2, FALSE)</f>
        <v>Pollution values</v>
      </c>
      <c r="K331" s="4" t="str">
        <f ca="1">VLOOKUP(C331,Default!$B$4:$E$114,4, FALSE)</f>
        <v>background PM2.5 concentration</v>
      </c>
      <c r="L331" s="21" t="str" cm="1">
        <f t="array" aca="1" ref="L331" ca="1">IF(ISNA(VLOOKUP($D331,Grouped_Sources!$C:$C,1,FALSE)),"", INDIRECT(VLOOKUP($D331,Grouped_Sources!$C:$I,5,FALSE)))</f>
        <v>…Dropbox\ITHIM Global\Methods and Processes\Air Pollution\Emissions and air pollution calculations - Rahul &amp; Haneen\Databases used\database_source_apport_studies_v2_0_26_9_2015.xls</v>
      </c>
      <c r="M331" s="21" t="str" cm="1">
        <f t="array" aca="1" ref="M331" ca="1">IF(ISNA(VLOOKUP($D331,Grouped_Sources!$C:$C,1,FALSE)),"", INDIRECT(VLOOKUP($D331,Grouped_Sources!$C:$I,6,FALSE)))</f>
        <v>EDGAR and various other sources, detailed in document</v>
      </c>
      <c r="N331" s="21" cm="1">
        <f t="array" aca="1" ref="N331" ca="1">IF(ISNA(VLOOKUP($D331,Grouped_Sources!$C:$C,1,FALSE)),"", INDIRECT(VLOOKUP($D331,Grouped_Sources!$C:$I,7,FALSE)))</f>
        <v>0</v>
      </c>
    </row>
    <row r="332" spans="1:14" hidden="1" x14ac:dyDescent="0.25">
      <c r="A332" s="5">
        <f t="shared" si="45"/>
        <v>6</v>
      </c>
      <c r="B332" s="5">
        <f t="shared" si="46"/>
        <v>30</v>
      </c>
      <c r="C332" s="5" t="str">
        <f t="shared" ca="1" si="36"/>
        <v>pm_conc_base</v>
      </c>
      <c r="D332" s="5" t="str">
        <f t="shared" ca="1" si="37"/>
        <v>pm_conc_base_bangalore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pm_conc_base</v>
      </c>
      <c r="G332" s="4" t="str" cm="1">
        <f t="array" aca="1" ref="G332" ca="1">IF(AND(ISBLANK(INDIRECT(ADDRESS(B332,3,1,1,"all_city_parameter_inputs"))),ISBLANK(INDIRECT(ADDRESS(B332,2,1,1,"all_city_parameter_inputs")))),"",IF(ISBLANK(INDIRECT(ADDRESS(B332,2,1,1,"all_city_parameter_inputs"))),"",INDIRECT(ADDRESS(B332,2,1,1,"all_city_parameter_inputs"))))</f>
        <v>mean</v>
      </c>
      <c r="H332" s="17" t="str" cm="1">
        <f t="array" aca="1" ref="H332" ca="1">IF(ISBLANK(INDIRECT(ADDRESS(B332,A332,1,1,"all_city_parameter_inputs"))), "--",INDIRECT(ADDRESS(B332,A332,1,1,"all_city_parameter_inputs")))</f>
        <v>--</v>
      </c>
      <c r="I332" s="17" t="str">
        <f ca="1">IF(OR(G332="alpha",G332="beta",G332="sd",G332="mean"),"--",VLOOKUP(C332,Default!$B$5:$H$114,7,FALSE))</f>
        <v>--</v>
      </c>
      <c r="J332" s="4" t="str">
        <f ca="1">VLOOKUP(F332,Lookup!$C$5:$D$110,2, FALSE)</f>
        <v>Pollution values</v>
      </c>
      <c r="K332" s="4" t="str">
        <f ca="1">VLOOKUP(C332,Default!$B$4:$E$114,4, FALSE)</f>
        <v>background PM2.5 concentration</v>
      </c>
      <c r="L332" s="21" t="str" cm="1">
        <f t="array" aca="1" ref="L332" ca="1">IF(ISNA(VLOOKUP($D332,Grouped_Sources!$C:$C,1,FALSE)),"", INDIRECT(VLOOKUP($D332,Grouped_Sources!$C:$I,5,FALSE)))</f>
        <v>…Dropbox\ITHIM Global\Methods and Processes\Air Pollution\Emissions and air pollution calculations - Rahul &amp; Haneen\Databases used\database_source_apport_studies_v2_0_26_9_2015.xls</v>
      </c>
      <c r="M332" s="21" t="str" cm="1">
        <f t="array" aca="1" ref="M332" ca="1">IF(ISNA(VLOOKUP($D332,Grouped_Sources!$C:$C,1,FALSE)),"", INDIRECT(VLOOKUP($D332,Grouped_Sources!$C:$I,6,FALSE)))</f>
        <v>EDGAR and various other sources, detailed in document</v>
      </c>
      <c r="N332" s="21" cm="1">
        <f t="array" aca="1" ref="N332" ca="1">IF(ISNA(VLOOKUP($D332,Grouped_Sources!$C:$C,1,FALSE)),"", INDIRECT(VLOOKUP($D332,Grouped_Sources!$C:$I,7,FALSE)))</f>
        <v>0</v>
      </c>
    </row>
    <row r="333" spans="1:14" hidden="1" x14ac:dyDescent="0.25">
      <c r="A333" s="5">
        <f t="shared" si="45"/>
        <v>6</v>
      </c>
      <c r="B333" s="5">
        <f t="shared" si="46"/>
        <v>31</v>
      </c>
      <c r="C333" s="5" t="str">
        <f t="shared" ca="1" si="36"/>
        <v>pm_conc_base</v>
      </c>
      <c r="D333" s="5" t="str">
        <f t="shared" ca="1" si="37"/>
        <v>pm_conc_base_bangalore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pm_conc_base</v>
      </c>
      <c r="G333" s="4" t="str" cm="1">
        <f t="array" aca="1" ref="G333" ca="1">IF(AND(ISBLANK(INDIRECT(ADDRESS(B333,3,1,1,"all_city_parameter_inputs"))),ISBLANK(INDIRECT(ADDRESS(B333,2,1,1,"all_city_parameter_inputs")))),"",IF(ISBLANK(INDIRECT(ADDRESS(B333,2,1,1,"all_city_parameter_inputs"))),"",INDIRECT(ADDRESS(B333,2,1,1,"all_city_parameter_inputs"))))</f>
        <v>sd</v>
      </c>
      <c r="H333" s="17" t="str" cm="1">
        <f t="array" aca="1" ref="H333" ca="1">IF(ISBLANK(INDIRECT(ADDRESS(B333,A333,1,1,"all_city_parameter_inputs"))), "--",INDIRECT(ADDRESS(B333,A333,1,1,"all_city_parameter_inputs")))</f>
        <v>--</v>
      </c>
      <c r="I333" s="17" t="str">
        <f ca="1">IF(OR(G333="alpha",G333="beta",G333="sd",G333="mean"),"--",VLOOKUP(C333,Default!$B$5:$H$114,7,FALSE))</f>
        <v>--</v>
      </c>
      <c r="J333" s="4" t="str">
        <f ca="1">VLOOKUP(F333,Lookup!$C$5:$D$110,2, FALSE)</f>
        <v>Pollution values</v>
      </c>
      <c r="K333" s="4" t="str">
        <f ca="1">VLOOKUP(C333,Default!$B$4:$E$114,4, FALSE)</f>
        <v>background PM2.5 concentration</v>
      </c>
      <c r="L333" s="21" t="str" cm="1">
        <f t="array" aca="1" ref="L333" ca="1">IF(ISNA(VLOOKUP($D333,Grouped_Sources!$C:$C,1,FALSE)),"", INDIRECT(VLOOKUP($D333,Grouped_Sources!$C:$I,5,FALSE)))</f>
        <v>…Dropbox\ITHIM Global\Methods and Processes\Air Pollution\Emissions and air pollution calculations - Rahul &amp; Haneen\Databases used\database_source_apport_studies_v2_0_26_9_2015.xls</v>
      </c>
      <c r="M333" s="21" t="str" cm="1">
        <f t="array" aca="1" ref="M333" ca="1">IF(ISNA(VLOOKUP($D333,Grouped_Sources!$C:$C,1,FALSE)),"", INDIRECT(VLOOKUP($D333,Grouped_Sources!$C:$I,6,FALSE)))</f>
        <v>EDGAR and various other sources, detailed in document</v>
      </c>
      <c r="N333" s="21" cm="1">
        <f t="array" aca="1" ref="N333" ca="1">IF(ISNA(VLOOKUP($D333,Grouped_Sources!$C:$C,1,FALSE)),"", INDIRECT(VLOOKUP($D333,Grouped_Sources!$C:$I,7,FALSE)))</f>
        <v>0</v>
      </c>
    </row>
    <row r="334" spans="1:14" hidden="1" x14ac:dyDescent="0.25">
      <c r="A334" s="5">
        <f t="shared" si="45"/>
        <v>6</v>
      </c>
      <c r="B334" s="5">
        <f t="shared" si="46"/>
        <v>32</v>
      </c>
      <c r="C334" s="5" t="str">
        <f t="shared" ca="1" si="36"/>
        <v>pm_trans_share</v>
      </c>
      <c r="D334" s="5" t="str">
        <f t="shared" ca="1" si="37"/>
        <v>pm_trans_share_bangalore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pm_trans_share</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0.28100000000000003</v>
      </c>
      <c r="I334" s="17">
        <f ca="1">IF(OR(G334="alpha",G334="beta",G334="sd",G334="mean"),"--",VLOOKUP(C334,Default!$B$5:$H$114,7,FALSE))</f>
        <v>0.42</v>
      </c>
      <c r="J334" s="4" t="str">
        <f ca="1">VLOOKUP(F334,Lookup!$C$5:$D$110,2, FALSE)</f>
        <v>Pollution values</v>
      </c>
      <c r="K334" s="4" t="str">
        <f ca="1">VLOOKUP(C334,Default!$B$4:$E$114,4, FALSE)</f>
        <v>proportion of background PM2.5 attributable to transport</v>
      </c>
      <c r="L334" s="21" t="str" cm="1">
        <f t="array" aca="1" ref="L334" ca="1">IF(ISNA(VLOOKUP($D334,Grouped_Sources!$C:$C,1,FALSE)),"", INDIRECT(VLOOKUP($D334,Grouped_Sources!$C:$I,5,FALSE)))</f>
        <v>…Dropbox\ITHIM Global\Methods and Processes\Air Pollution\Emissions and air pollution calculations - Rahul &amp; Haneen\Databases used\database_source_apport_studies_v2_0_26_9_2015.xls</v>
      </c>
      <c r="M334" s="21" t="str" cm="1">
        <f t="array" aca="1" ref="M334" ca="1">IF(ISNA(VLOOKUP($D334,Grouped_Sources!$C:$C,1,FALSE)),"", INDIRECT(VLOOKUP($D334,Grouped_Sources!$C:$I,6,FALSE)))</f>
        <v>EDGAR and various other sources, detailed in document</v>
      </c>
      <c r="N334" s="21" cm="1">
        <f t="array" aca="1" ref="N334" ca="1">IF(ISNA(VLOOKUP($D334,Grouped_Sources!$C:$C,1,FALSE)),"", INDIRECT(VLOOKUP($D334,Grouped_Sources!$C:$I,7,FALSE)))</f>
        <v>0</v>
      </c>
    </row>
    <row r="335" spans="1:14" hidden="1" x14ac:dyDescent="0.25">
      <c r="A335" s="5">
        <f t="shared" si="45"/>
        <v>6</v>
      </c>
      <c r="B335" s="5">
        <f t="shared" si="46"/>
        <v>33</v>
      </c>
      <c r="C335" s="5" t="str">
        <f t="shared" ca="1" si="36"/>
        <v>pm_trans_share</v>
      </c>
      <c r="D335" s="5" t="str">
        <f t="shared" ca="1" si="37"/>
        <v>pm_trans_share_bangalore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pm_trans_share</v>
      </c>
      <c r="G335" s="4" t="str" cm="1">
        <f t="array" aca="1" ref="G335" ca="1">IF(AND(ISBLANK(INDIRECT(ADDRESS(B335,3,1,1,"all_city_parameter_inputs"))),ISBLANK(INDIRECT(ADDRESS(B335,2,1,1,"all_city_parameter_inputs")))),"",IF(ISBLANK(INDIRECT(ADDRESS(B335,2,1,1,"all_city_parameter_inputs"))),"",INDIRECT(ADDRESS(B335,2,1,1,"all_city_parameter_inputs"))))</f>
        <v>alpha</v>
      </c>
      <c r="H335" s="17" t="str" cm="1">
        <f t="array" aca="1" ref="H335" ca="1">IF(ISBLANK(INDIRECT(ADDRESS(B335,A335,1,1,"all_city_parameter_inputs"))), "--",INDIRECT(ADDRESS(B335,A335,1,1,"all_city_parameter_inputs")))</f>
        <v>--</v>
      </c>
      <c r="I335" s="17" t="str">
        <f ca="1">IF(OR(G335="alpha",G335="beta",G335="sd",G335="mean"),"--",VLOOKUP(C335,Default!$B$5:$H$114,7,FALSE))</f>
        <v>--</v>
      </c>
      <c r="J335" s="4" t="str">
        <f ca="1">VLOOKUP(F335,Lookup!$C$5:$D$110,2, FALSE)</f>
        <v>Pollution values</v>
      </c>
      <c r="K335" s="4" t="str">
        <f ca="1">VLOOKUP(C335,Default!$B$4:$E$114,4, FALSE)</f>
        <v>proportion of background PM2.5 attributable to transport</v>
      </c>
      <c r="L335" s="21" t="str" cm="1">
        <f t="array" aca="1" ref="L335" ca="1">IF(ISNA(VLOOKUP($D335,Grouped_Sources!$C:$C,1,FALSE)),"", INDIRECT(VLOOKUP($D335,Grouped_Sources!$C:$I,5,FALSE)))</f>
        <v>…Dropbox\ITHIM Global\Methods and Processes\Air Pollution\Emissions and air pollution calculations - Rahul &amp; Haneen\Databases used\database_source_apport_studies_v2_0_26_9_2015.xls</v>
      </c>
      <c r="M335" s="21" t="str" cm="1">
        <f t="array" aca="1" ref="M335" ca="1">IF(ISNA(VLOOKUP($D335,Grouped_Sources!$C:$C,1,FALSE)),"", INDIRECT(VLOOKUP($D335,Grouped_Sources!$C:$I,6,FALSE)))</f>
        <v>EDGAR and various other sources, detailed in document</v>
      </c>
      <c r="N335" s="21" cm="1">
        <f t="array" aca="1" ref="N335" ca="1">IF(ISNA(VLOOKUP($D335,Grouped_Sources!$C:$C,1,FALSE)),"", INDIRECT(VLOOKUP($D335,Grouped_Sources!$C:$I,7,FALSE)))</f>
        <v>0</v>
      </c>
    </row>
    <row r="336" spans="1:14" hidden="1" x14ac:dyDescent="0.25">
      <c r="A336" s="5">
        <f t="shared" si="45"/>
        <v>6</v>
      </c>
      <c r="B336" s="5">
        <f t="shared" si="46"/>
        <v>34</v>
      </c>
      <c r="C336" s="5" t="str">
        <f t="shared" ca="1" si="36"/>
        <v>pm_trans_share</v>
      </c>
      <c r="D336" s="5" t="str">
        <f t="shared" ca="1" si="37"/>
        <v>pm_trans_share_bangalore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pm_trans_share</v>
      </c>
      <c r="G336" s="4" t="str" cm="1">
        <f t="array" aca="1" ref="G336" ca="1">IF(AND(ISBLANK(INDIRECT(ADDRESS(B336,3,1,1,"all_city_parameter_inputs"))),ISBLANK(INDIRECT(ADDRESS(B336,2,1,1,"all_city_parameter_inputs")))),"",IF(ISBLANK(INDIRECT(ADDRESS(B336,2,1,1,"all_city_parameter_inputs"))),"",INDIRECT(ADDRESS(B336,2,1,1,"all_city_parameter_inputs"))))</f>
        <v>beta</v>
      </c>
      <c r="H336" s="17" t="str" cm="1">
        <f t="array" aca="1" ref="H336" ca="1">IF(ISBLANK(INDIRECT(ADDRESS(B336,A336,1,1,"all_city_parameter_inputs"))), "--",INDIRECT(ADDRESS(B336,A336,1,1,"all_city_parameter_inputs")))</f>
        <v>--</v>
      </c>
      <c r="I336" s="17" t="str">
        <f ca="1">IF(OR(G336="alpha",G336="beta",G336="sd",G336="mean"),"--",VLOOKUP(C336,Default!$B$5:$H$114,7,FALSE))</f>
        <v>--</v>
      </c>
      <c r="J336" s="4" t="str">
        <f ca="1">VLOOKUP(F336,Lookup!$C$5:$D$110,2, FALSE)</f>
        <v>Pollution values</v>
      </c>
      <c r="K336" s="4" t="str">
        <f ca="1">VLOOKUP(C336,Default!$B$4:$E$114,4, FALSE)</f>
        <v>proportion of background PM2.5 attributable to transport</v>
      </c>
      <c r="L336" s="21" t="str" cm="1">
        <f t="array" aca="1" ref="L336" ca="1">IF(ISNA(VLOOKUP($D336,Grouped_Sources!$C:$C,1,FALSE)),"", INDIRECT(VLOOKUP($D336,Grouped_Sources!$C:$I,5,FALSE)))</f>
        <v>…Dropbox\ITHIM Global\Methods and Processes\Air Pollution\Emissions and air pollution calculations - Rahul &amp; Haneen\Databases used\database_source_apport_studies_v2_0_26_9_2015.xls</v>
      </c>
      <c r="M336" s="21" t="str" cm="1">
        <f t="array" aca="1" ref="M336" ca="1">IF(ISNA(VLOOKUP($D336,Grouped_Sources!$C:$C,1,FALSE)),"", INDIRECT(VLOOKUP($D336,Grouped_Sources!$C:$I,6,FALSE)))</f>
        <v>EDGAR and various other sources, detailed in document</v>
      </c>
      <c r="N336" s="21" cm="1">
        <f t="array" aca="1" ref="N336" ca="1">IF(ISNA(VLOOKUP($D336,Grouped_Sources!$C:$C,1,FALSE)),"", INDIRECT(VLOOKUP($D336,Grouped_Sources!$C:$I,7,FALSE)))</f>
        <v>0</v>
      </c>
    </row>
    <row r="337" spans="1:14" hidden="1" x14ac:dyDescent="0.25">
      <c r="A337" s="5">
        <f t="shared" si="45"/>
        <v>6</v>
      </c>
      <c r="B337" s="5">
        <f t="shared" si="46"/>
        <v>35</v>
      </c>
      <c r="C337" s="5" t="str">
        <f t="shared" ca="1" si="36"/>
        <v>background_pa_scalar</v>
      </c>
      <c r="D337" s="5" t="str">
        <f t="shared" ca="1" si="37"/>
        <v>background_pa_scalar_bangalore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background_pa_scalar</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1</v>
      </c>
      <c r="I337" s="17">
        <f ca="1">IF(OR(G337="alpha",G337="beta",G337="sd",G337="mean"),"--",VLOOKUP(C337,Default!$B$5:$H$114,7,FALSE))</f>
        <v>1</v>
      </c>
      <c r="J337" s="4" t="str">
        <f ca="1">VLOOKUP(F337,Lookup!$C$5:$D$110,2, FALSE)</f>
        <v>PA values</v>
      </c>
      <c r="K337" s="4" t="str">
        <f ca="1">VLOOKUP(C337,Default!$B$4:$E$114,4, FALSE)</f>
        <v>scalar to deal with bias in MMET values from non-occupational physical activity survey</v>
      </c>
      <c r="L337" s="21" t="str" cm="1">
        <f t="array" aca="1" ref="L337" ca="1">IF(ISNA(VLOOKUP($D337,Grouped_Sources!$C:$C,1,FALSE)),"", INDIRECT(VLOOKUP($D337,Grouped_Sources!$C:$I,5,FALSE)))</f>
        <v>assumes no bias in PA data (could be improved by looking at PA surveys) - distribution parameters need updating</v>
      </c>
      <c r="M337" s="21" cm="1">
        <f t="array" aca="1" ref="M337" ca="1">IF(ISNA(VLOOKUP($D337,Grouped_Sources!$C:$C,1,FALSE)),"", INDIRECT(VLOOKUP($D337,Grouped_Sources!$C:$I,6,FALSE)))</f>
        <v>0</v>
      </c>
      <c r="N337" s="21" cm="1">
        <f t="array" aca="1" ref="N337" ca="1">IF(ISNA(VLOOKUP($D337,Grouped_Sources!$C:$C,1,FALSE)),"", INDIRECT(VLOOKUP($D337,Grouped_Sources!$C:$I,7,FALSE)))</f>
        <v>0</v>
      </c>
    </row>
    <row r="338" spans="1:14" hidden="1" x14ac:dyDescent="0.25">
      <c r="A338" s="5">
        <f t="shared" si="45"/>
        <v>6</v>
      </c>
      <c r="B338" s="5">
        <f t="shared" si="46"/>
        <v>36</v>
      </c>
      <c r="C338" s="5" t="str">
        <f t="shared" ca="1" si="36"/>
        <v>background_pa_scalar</v>
      </c>
      <c r="D338" s="5" t="str">
        <f t="shared" ca="1" si="37"/>
        <v>background_pa_scalar_bangalore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background_pa_scalar</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1</v>
      </c>
      <c r="I338" s="17" t="str">
        <f ca="1">IF(OR(G338="alpha",G338="beta",G338="sd",G338="mean"),"--",VLOOKUP(C338,Default!$B$5:$H$114,7,FALSE))</f>
        <v>--</v>
      </c>
      <c r="J338" s="4" t="str">
        <f ca="1">VLOOKUP(F338,Lookup!$C$5:$D$110,2, FALSE)</f>
        <v>PA values</v>
      </c>
      <c r="K338" s="4" t="str">
        <f ca="1">VLOOKUP(C338,Default!$B$4:$E$114,4, FALSE)</f>
        <v>scalar to deal with bias in MMET values from non-occupational physical activity survey</v>
      </c>
      <c r="L338" s="21" t="str" cm="1">
        <f t="array" aca="1" ref="L338" ca="1">IF(ISNA(VLOOKUP($D338,Grouped_Sources!$C:$C,1,FALSE)),"", INDIRECT(VLOOKUP($D338,Grouped_Sources!$C:$I,5,FALSE)))</f>
        <v>assumes no bias in PA data (could be improved by looking at PA surveys) - distribution parameters need updating</v>
      </c>
      <c r="M338" s="21" cm="1">
        <f t="array" aca="1" ref="M338" ca="1">IF(ISNA(VLOOKUP($D338,Grouped_Sources!$C:$C,1,FALSE)),"", INDIRECT(VLOOKUP($D338,Grouped_Sources!$C:$I,6,FALSE)))</f>
        <v>0</v>
      </c>
      <c r="N338" s="21" cm="1">
        <f t="array" aca="1" ref="N338" ca="1">IF(ISNA(VLOOKUP($D338,Grouped_Sources!$C:$C,1,FALSE)),"", INDIRECT(VLOOKUP($D338,Grouped_Sources!$C:$I,7,FALSE)))</f>
        <v>0</v>
      </c>
    </row>
    <row r="339" spans="1:14" hidden="1" x14ac:dyDescent="0.25">
      <c r="A339" s="5">
        <f t="shared" si="45"/>
        <v>6</v>
      </c>
      <c r="B339" s="5">
        <f t="shared" si="46"/>
        <v>37</v>
      </c>
      <c r="C339" s="5" t="str">
        <f t="shared" ca="1" si="36"/>
        <v>background_pa_scalar</v>
      </c>
      <c r="D339" s="5" t="str">
        <f t="shared" ca="1" si="37"/>
        <v>background_pa_scalar_bangalore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background_pa_scalar</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1.2</v>
      </c>
      <c r="I339" s="17" t="str">
        <f ca="1">IF(OR(G339="alpha",G339="beta",G339="sd",G339="mean"),"--",VLOOKUP(C339,Default!$B$5:$H$114,7,FALSE))</f>
        <v>--</v>
      </c>
      <c r="J339" s="4" t="str">
        <f ca="1">VLOOKUP(F339,Lookup!$C$5:$D$110,2, FALSE)</f>
        <v>PA values</v>
      </c>
      <c r="K339" s="4" t="str">
        <f ca="1">VLOOKUP(C339,Default!$B$4:$E$114,4, FALSE)</f>
        <v>scalar to deal with bias in MMET values from non-occupational physical activity survey</v>
      </c>
      <c r="L339" s="21" t="str" cm="1">
        <f t="array" aca="1" ref="L339" ca="1">IF(ISNA(VLOOKUP($D339,Grouped_Sources!$C:$C,1,FALSE)),"", INDIRECT(VLOOKUP($D339,Grouped_Sources!$C:$I,5,FALSE)))</f>
        <v>assumes no bias in PA data (could be improved by looking at PA surveys) - distribution parameters need updating</v>
      </c>
      <c r="M339" s="21" cm="1">
        <f t="array" aca="1" ref="M339" ca="1">IF(ISNA(VLOOKUP($D339,Grouped_Sources!$C:$C,1,FALSE)),"", INDIRECT(VLOOKUP($D339,Grouped_Sources!$C:$I,6,FALSE)))</f>
        <v>0</v>
      </c>
      <c r="N339" s="21" cm="1">
        <f t="array" aca="1" ref="N339" ca="1">IF(ISNA(VLOOKUP($D339,Grouped_Sources!$C:$C,1,FALSE)),"", INDIRECT(VLOOKUP($D339,Grouped_Sources!$C:$I,7,FALSE)))</f>
        <v>0</v>
      </c>
    </row>
    <row r="340" spans="1:14" hidden="1" x14ac:dyDescent="0.25">
      <c r="A340" s="5">
        <f t="shared" si="45"/>
        <v>6</v>
      </c>
      <c r="B340" s="5">
        <f t="shared" si="46"/>
        <v>38</v>
      </c>
      <c r="C340" s="5" t="str">
        <f t="shared" ref="C340:C414" ca="1" si="47">IF(G340 = "",F340,IF(OR(G340="alpha",G340="beta",G340="constant",G340="sd",G340="mean",G340="sample"),F340,F340&amp;" "&amp;G340))</f>
        <v>bus_walk_time</v>
      </c>
      <c r="D340" s="5" t="str">
        <f t="shared" ca="1" si="37"/>
        <v>bus_walk_time_bangalore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bus_walk_time</v>
      </c>
      <c r="G340" s="4" t="str" cm="1">
        <f t="array" aca="1" ref="G340" ca="1">IF(AND(ISBLANK(INDIRECT(ADDRESS(B340,3,1,1,"all_city_parameter_inputs"))),ISBLANK(INDIRECT(ADDRESS(B340,2,1,1,"all_city_parameter_inputs")))),"",IF(ISBLANK(INDIRECT(ADDRESS(B340,2,1,1,"all_city_parameter_inputs"))),"",INDIRECT(ADDRESS(B340,2,1,1,"all_city_parameter_inputs"))))</f>
        <v>constant</v>
      </c>
      <c r="H340" s="17" cm="1">
        <f t="array" aca="1" ref="H340" ca="1">IF(ISBLANK(INDIRECT(ADDRESS(B340,A340,1,1,"all_city_parameter_inputs"))), "--",INDIRECT(ADDRESS(B340,A340,1,1,"all_city_parameter_inputs")))</f>
        <v>10</v>
      </c>
      <c r="I340" s="17">
        <f ca="1">IF(OR(G340="alpha",G340="beta",G340="sd",G340="mean"),"--",VLOOKUP(C340,Default!$B$5:$H$114,7,FALSE))</f>
        <v>16</v>
      </c>
      <c r="J340" s="4" t="str">
        <f ca="1">VLOOKUP(F340,Lookup!$C$5:$D$110,2, FALSE)</f>
        <v>Travel values</v>
      </c>
      <c r="K340" s="4" t="str">
        <f ca="1">VLOOKUP(C340,Default!$B$4:$E$114,4, FALSE)</f>
        <v>time taken to walk to bus stop, added to each trip with main mode bus unless there is already a walking component in the travel survey</v>
      </c>
      <c r="L340" s="21" t="str" cm="1">
        <f t="array" aca="1" ref="L340" ca="1">IF(ISNA(VLOOKUP($D340,Grouped_Sources!$C:$C,1,FALSE)),"", INDIRECT(VLOOKUP($D340,Grouped_Sources!$C:$I,5,FALSE)))</f>
        <v xml:space="preserve"> on OneDrive Ali Abbas - ITHIM Global\Methods and Processes\Input Parameters\Walk_to_PT</v>
      </c>
      <c r="M340" s="21" cm="1">
        <f t="array" aca="1" ref="M340" ca="1">IF(ISNA(VLOOKUP($D340,Grouped_Sources!$C:$C,1,FALSE)),"", INDIRECT(VLOOKUP($D340,Grouped_Sources!$C:$I,6,FALSE)))</f>
        <v>0</v>
      </c>
      <c r="N340" s="21" cm="1">
        <f t="array" aca="1" ref="N340" ca="1">IF(ISNA(VLOOKUP($D340,Grouped_Sources!$C:$C,1,FALSE)),"", INDIRECT(VLOOKUP($D340,Grouped_Sources!$C:$I,7,FALSE)))</f>
        <v>0</v>
      </c>
    </row>
    <row r="341" spans="1:14" hidden="1" x14ac:dyDescent="0.25">
      <c r="A341" s="5">
        <f t="shared" si="45"/>
        <v>6</v>
      </c>
      <c r="B341" s="5">
        <f t="shared" si="46"/>
        <v>39</v>
      </c>
      <c r="C341" s="5" t="str">
        <f t="shared" ca="1" si="47"/>
        <v>bus_walk_time</v>
      </c>
      <c r="D341" s="5" t="str">
        <f t="shared" ca="1" si="37"/>
        <v>bus_walk_time_bangalore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bus_walk_time</v>
      </c>
      <c r="G341" s="4" t="str" cm="1">
        <f t="array" aca="1" ref="G341" ca="1">IF(AND(ISBLANK(INDIRECT(ADDRESS(B341,3,1,1,"all_city_parameter_inputs"))),ISBLANK(INDIRECT(ADDRESS(B341,2,1,1,"all_city_parameter_inputs")))),"",IF(ISBLANK(INDIRECT(ADDRESS(B341,2,1,1,"all_city_parameter_inputs"))),"",INDIRECT(ADDRESS(B341,2,1,1,"all_city_parameter_inputs"))))</f>
        <v>mean</v>
      </c>
      <c r="H341" s="17" cm="1">
        <f t="array" aca="1" ref="H341" ca="1">IF(ISBLANK(INDIRECT(ADDRESS(B341,A341,1,1,"all_city_parameter_inputs"))), "--",INDIRECT(ADDRESS(B341,A341,1,1,"all_city_parameter_inputs")))</f>
        <v>6.419582335112306</v>
      </c>
      <c r="I341" s="17" t="str">
        <f ca="1">IF(OR(G341="alpha",G341="beta",G341="sd",G341="mean"),"--",VLOOKUP(C341,Default!$B$5:$H$114,7,FALSE))</f>
        <v>--</v>
      </c>
      <c r="J341" s="4" t="str">
        <f ca="1">VLOOKUP(F341,Lookup!$C$5:$D$110,2, FALSE)</f>
        <v>Travel values</v>
      </c>
      <c r="K341" s="4" t="str">
        <f ca="1">VLOOKUP(C341,Default!$B$4:$E$114,4, FALSE)</f>
        <v>time taken to walk to bus stop, added to each trip with main mode bus unless there is already a walking component in the travel survey</v>
      </c>
      <c r="L341" s="21" t="str" cm="1">
        <f t="array" aca="1" ref="L341" ca="1">IF(ISNA(VLOOKUP($D341,Grouped_Sources!$C:$C,1,FALSE)),"", INDIRECT(VLOOKUP($D341,Grouped_Sources!$C:$I,5,FALSE)))</f>
        <v xml:space="preserve"> on OneDrive Ali Abbas - ITHIM Global\Methods and Processes\Input Parameters\Walk_to_PT</v>
      </c>
      <c r="M341" s="21" cm="1">
        <f t="array" aca="1" ref="M341" ca="1">IF(ISNA(VLOOKUP($D341,Grouped_Sources!$C:$C,1,FALSE)),"", INDIRECT(VLOOKUP($D341,Grouped_Sources!$C:$I,6,FALSE)))</f>
        <v>0</v>
      </c>
      <c r="N341" s="21" cm="1">
        <f t="array" aca="1" ref="N341" ca="1">IF(ISNA(VLOOKUP($D341,Grouped_Sources!$C:$C,1,FALSE)),"", INDIRECT(VLOOKUP($D341,Grouped_Sources!$C:$I,7,FALSE)))</f>
        <v>0</v>
      </c>
    </row>
    <row r="342" spans="1:14" hidden="1" x14ac:dyDescent="0.25">
      <c r="A342" s="5">
        <f t="shared" si="45"/>
        <v>6</v>
      </c>
      <c r="B342" s="5">
        <f t="shared" si="46"/>
        <v>40</v>
      </c>
      <c r="C342" s="5" t="str">
        <f t="shared" ca="1" si="47"/>
        <v>bus_walk_time</v>
      </c>
      <c r="D342" s="5" t="str">
        <f t="shared" ca="1" si="37"/>
        <v>bus_walk_time_bangalore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bus_walk_time</v>
      </c>
      <c r="G342" s="4" t="str" cm="1">
        <f t="array" aca="1" ref="G342" ca="1">IF(AND(ISBLANK(INDIRECT(ADDRESS(B342,3,1,1,"all_city_parameter_inputs"))),ISBLANK(INDIRECT(ADDRESS(B342,2,1,1,"all_city_parameter_inputs")))),"",IF(ISBLANK(INDIRECT(ADDRESS(B342,2,1,1,"all_city_parameter_inputs"))),"",INDIRECT(ADDRESS(B342,2,1,1,"all_city_parameter_inputs"))))</f>
        <v>sd</v>
      </c>
      <c r="H342" s="17" cm="1">
        <f t="array" aca="1" ref="H342" ca="1">IF(ISBLANK(INDIRECT(ADDRESS(B342,A342,1,1,"all_city_parameter_inputs"))), "--",INDIRECT(ADDRESS(B342,A342,1,1,"all_city_parameter_inputs")))</f>
        <v>2.5638812103699751</v>
      </c>
      <c r="I342" s="17" t="str">
        <f ca="1">IF(OR(G342="alpha",G342="beta",G342="sd",G342="mean"),"--",VLOOKUP(C342,Default!$B$5:$H$114,7,FALSE))</f>
        <v>--</v>
      </c>
      <c r="J342" s="4" t="str">
        <f ca="1">VLOOKUP(F342,Lookup!$C$5:$D$110,2, FALSE)</f>
        <v>Travel values</v>
      </c>
      <c r="K342" s="4" t="str">
        <f ca="1">VLOOKUP(C342,Default!$B$4:$E$114,4, FALSE)</f>
        <v>time taken to walk to bus stop, added to each trip with main mode bus unless there is already a walking component in the travel survey</v>
      </c>
      <c r="L342" s="21" t="str" cm="1">
        <f t="array" aca="1" ref="L342" ca="1">IF(ISNA(VLOOKUP($D342,Grouped_Sources!$C:$C,1,FALSE)),"", INDIRECT(VLOOKUP($D342,Grouped_Sources!$C:$I,5,FALSE)))</f>
        <v xml:space="preserve"> on OneDrive Ali Abbas - ITHIM Global\Methods and Processes\Input Parameters\Walk_to_PT</v>
      </c>
      <c r="M342" s="21" cm="1">
        <f t="array" aca="1" ref="M342" ca="1">IF(ISNA(VLOOKUP($D342,Grouped_Sources!$C:$C,1,FALSE)),"", INDIRECT(VLOOKUP($D342,Grouped_Sources!$C:$I,6,FALSE)))</f>
        <v>0</v>
      </c>
      <c r="N342" s="21" cm="1">
        <f t="array" aca="1" ref="N342" ca="1">IF(ISNA(VLOOKUP($D342,Grouped_Sources!$C:$C,1,FALSE)),"", INDIRECT(VLOOKUP($D342,Grouped_Sources!$C:$I,7,FALSE)))</f>
        <v>0</v>
      </c>
    </row>
    <row r="343" spans="1:14" hidden="1" x14ac:dyDescent="0.25">
      <c r="A343" s="5">
        <f t="shared" si="45"/>
        <v>6</v>
      </c>
      <c r="B343" s="5">
        <f t="shared" si="46"/>
        <v>41</v>
      </c>
      <c r="C343" s="5" t="str">
        <f t="shared" ca="1" si="47"/>
        <v>rail_walk_time</v>
      </c>
      <c r="D343" s="5" t="str">
        <f t="shared" ca="1" si="37"/>
        <v>rail_walk_time_bangalore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rail_walk_time</v>
      </c>
      <c r="G343" s="4" t="str" cm="1">
        <f t="array" aca="1" ref="G343" ca="1">IF(AND(ISBLANK(INDIRECT(ADDRESS(B343,3,1,1,"all_city_parameter_inputs"))),ISBLANK(INDIRECT(ADDRESS(B343,2,1,1,"all_city_parameter_inputs")))),"",IF(ISBLANK(INDIRECT(ADDRESS(B343,2,1,1,"all_city_parameter_inputs"))),"",INDIRECT(ADDRESS(B343,2,1,1,"all_city_parameter_inputs"))))</f>
        <v>constant</v>
      </c>
      <c r="H343" s="17" cm="1">
        <f t="array" aca="1" ref="H343" ca="1">IF(ISBLANK(INDIRECT(ADDRESS(B343,A343,1,1,"all_city_parameter_inputs"))), "--",INDIRECT(ADDRESS(B343,A343,1,1,"all_city_parameter_inputs")))</f>
        <v>20</v>
      </c>
      <c r="I343" s="17">
        <f ca="1">IF(OR(G343="alpha",G343="beta",G343="sd",G343="mean"),"--",VLOOKUP(C343,Default!$B$5:$H$114,7,FALSE))</f>
        <v>12.5</v>
      </c>
      <c r="J343" s="4" t="str">
        <f ca="1">VLOOKUP(F343,Lookup!$C$5:$D$110,2, FALSE)</f>
        <v>Travel values</v>
      </c>
      <c r="K343" s="4" t="str">
        <f ca="1">VLOOKUP(C343,Default!$B$4:$E$114,4, FALSE)</f>
        <v>time taken to walk to train station</v>
      </c>
      <c r="L343" s="21" t="str" cm="1">
        <f t="array" aca="1" ref="L343" ca="1">IF(ISNA(VLOOKUP($D343,Grouped_Sources!$C:$C,1,FALSE)),"", INDIRECT(VLOOKUP($D343,Grouped_Sources!$C:$I,5,FALSE)))</f>
        <v xml:space="preserve"> on OneDrive Ali Abbas - ITHIM Global\Methods and Processes\Input Parameters\Walk_to_PT</v>
      </c>
      <c r="M343" s="21" cm="1">
        <f t="array" aca="1" ref="M343" ca="1">IF(ISNA(VLOOKUP($D343,Grouped_Sources!$C:$C,1,FALSE)),"", INDIRECT(VLOOKUP($D343,Grouped_Sources!$C:$I,6,FALSE)))</f>
        <v>0</v>
      </c>
      <c r="N343" s="21" cm="1">
        <f t="array" aca="1" ref="N343" ca="1">IF(ISNA(VLOOKUP($D343,Grouped_Sources!$C:$C,1,FALSE)),"", INDIRECT(VLOOKUP($D343,Grouped_Sources!$C:$I,7,FALSE)))</f>
        <v>0</v>
      </c>
    </row>
    <row r="344" spans="1:14" hidden="1" x14ac:dyDescent="0.25">
      <c r="A344" s="5">
        <f t="shared" si="45"/>
        <v>6</v>
      </c>
      <c r="B344" s="5">
        <f t="shared" si="46"/>
        <v>42</v>
      </c>
      <c r="C344" s="5" t="str">
        <f t="shared" ca="1" si="47"/>
        <v>rail_walk_time</v>
      </c>
      <c r="D344" s="5" t="str">
        <f t="shared" ca="1" si="37"/>
        <v>rail_walk_time_bangalore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rail_walk_time</v>
      </c>
      <c r="G344" s="4" t="str" cm="1">
        <f t="array" aca="1" ref="G344" ca="1">IF(AND(ISBLANK(INDIRECT(ADDRESS(B344,3,1,1,"all_city_parameter_inputs"))),ISBLANK(INDIRECT(ADDRESS(B344,2,1,1,"all_city_parameter_inputs")))),"",IF(ISBLANK(INDIRECT(ADDRESS(B344,2,1,1,"all_city_parameter_inputs"))),"",INDIRECT(ADDRESS(B344,2,1,1,"all_city_parameter_inputs"))))</f>
        <v>mean</v>
      </c>
      <c r="H344" s="17" cm="1">
        <f t="array" aca="1" ref="H344" ca="1">IF(ISBLANK(INDIRECT(ADDRESS(B344,A344,1,1,"all_city_parameter_inputs"))), "--",INDIRECT(ADDRESS(B344,A344,1,1,"all_city_parameter_inputs")))</f>
        <v>14.719671070571978</v>
      </c>
      <c r="I344" s="17" t="str">
        <f ca="1">IF(OR(G344="alpha",G344="beta",G344="sd",G344="mean"),"--",VLOOKUP(C344,Default!$B$5:$H$114,7,FALSE))</f>
        <v>--</v>
      </c>
      <c r="J344" s="4" t="str">
        <f ca="1">VLOOKUP(F344,Lookup!$C$5:$D$110,2, FALSE)</f>
        <v>Travel values</v>
      </c>
      <c r="K344" s="4" t="str">
        <f ca="1">VLOOKUP(C344,Default!$B$4:$E$114,4, FALSE)</f>
        <v>time taken to walk to train station</v>
      </c>
      <c r="L344" s="21" t="str" cm="1">
        <f t="array" aca="1" ref="L344" ca="1">IF(ISNA(VLOOKUP($D344,Grouped_Sources!$C:$C,1,FALSE)),"", INDIRECT(VLOOKUP($D344,Grouped_Sources!$C:$I,5,FALSE)))</f>
        <v xml:space="preserve"> on OneDrive Ali Abbas - ITHIM Global\Methods and Processes\Input Parameters\Walk_to_PT</v>
      </c>
      <c r="M344" s="21" cm="1">
        <f t="array" aca="1" ref="M344" ca="1">IF(ISNA(VLOOKUP($D344,Grouped_Sources!$C:$C,1,FALSE)),"", INDIRECT(VLOOKUP($D344,Grouped_Sources!$C:$I,6,FALSE)))</f>
        <v>0</v>
      </c>
      <c r="N344" s="21" cm="1">
        <f t="array" aca="1" ref="N344" ca="1">IF(ISNA(VLOOKUP($D344,Grouped_Sources!$C:$C,1,FALSE)),"", INDIRECT(VLOOKUP($D344,Grouped_Sources!$C:$I,7,FALSE)))</f>
        <v>0</v>
      </c>
    </row>
    <row r="345" spans="1:14" hidden="1" x14ac:dyDescent="0.25">
      <c r="A345" s="5">
        <f t="shared" si="45"/>
        <v>6</v>
      </c>
      <c r="B345" s="5">
        <f t="shared" si="46"/>
        <v>43</v>
      </c>
      <c r="C345" s="5" t="str">
        <f t="shared" ca="1" si="47"/>
        <v>rail_walk_time</v>
      </c>
      <c r="D345" s="5" t="str">
        <f t="shared" ca="1" si="37"/>
        <v>rail_walk_time_bangalore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rail_walk_time</v>
      </c>
      <c r="G345" s="4" t="str" cm="1">
        <f t="array" aca="1" ref="G345" ca="1">IF(AND(ISBLANK(INDIRECT(ADDRESS(B345,3,1,1,"all_city_parameter_inputs"))),ISBLANK(INDIRECT(ADDRESS(B345,2,1,1,"all_city_parameter_inputs")))),"",IF(ISBLANK(INDIRECT(ADDRESS(B345,2,1,1,"all_city_parameter_inputs"))),"",INDIRECT(ADDRESS(B345,2,1,1,"all_city_parameter_inputs"))))</f>
        <v>sd</v>
      </c>
      <c r="H345" s="17" cm="1">
        <f t="array" aca="1" ref="H345" ca="1">IF(ISBLANK(INDIRECT(ADDRESS(B345,A345,1,1,"all_city_parameter_inputs"))), "--",INDIRECT(ADDRESS(B345,A345,1,1,"all_city_parameter_inputs")))</f>
        <v>2.1880349066593365</v>
      </c>
      <c r="I345" s="17" t="str">
        <f ca="1">IF(OR(G345="alpha",G345="beta",G345="sd",G345="mean"),"--",VLOOKUP(C345,Default!$B$5:$H$114,7,FALSE))</f>
        <v>--</v>
      </c>
      <c r="J345" s="4" t="str">
        <f ca="1">VLOOKUP(F345,Lookup!$C$5:$D$110,2, FALSE)</f>
        <v>Travel values</v>
      </c>
      <c r="K345" s="4" t="str">
        <f ca="1">VLOOKUP(C345,Default!$B$4:$E$114,4, FALSE)</f>
        <v>time taken to walk to train station</v>
      </c>
      <c r="L345" s="21" t="str" cm="1">
        <f t="array" aca="1" ref="L345" ca="1">IF(ISNA(VLOOKUP($D345,Grouped_Sources!$C:$C,1,FALSE)),"", INDIRECT(VLOOKUP($D345,Grouped_Sources!$C:$I,5,FALSE)))</f>
        <v xml:space="preserve"> on OneDrive Ali Abbas - ITHIM Global\Methods and Processes\Input Parameters\Walk_to_PT</v>
      </c>
      <c r="M345" s="21" cm="1">
        <f t="array" aca="1" ref="M345" ca="1">IF(ISNA(VLOOKUP($D345,Grouped_Sources!$C:$C,1,FALSE)),"", INDIRECT(VLOOKUP($D345,Grouped_Sources!$C:$I,6,FALSE)))</f>
        <v>0</v>
      </c>
      <c r="N345" s="21" cm="1">
        <f t="array" aca="1" ref="N345" ca="1">IF(ISNA(VLOOKUP($D345,Grouped_Sources!$C:$C,1,FALSE)),"", INDIRECT(VLOOKUP($D345,Grouped_Sources!$C:$I,7,FALSE)))</f>
        <v>0</v>
      </c>
    </row>
    <row r="346" spans="1:14" hidden="1" x14ac:dyDescent="0.25">
      <c r="A346" s="5">
        <f t="shared" si="45"/>
        <v>6</v>
      </c>
      <c r="B346" s="5">
        <f t="shared" si="46"/>
        <v>44</v>
      </c>
      <c r="C346" s="5" t="str">
        <f t="shared" ca="1" si="47"/>
        <v>add_personal_motorcycle_trips</v>
      </c>
      <c r="D346" s="5" t="str">
        <f t="shared" ref="D346:D349" ca="1" si="48">F346&amp;"_"&amp;E346</f>
        <v>add_personal_motorcycle_trips_bangalore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add_personal_motorcycle_trips</v>
      </c>
      <c r="G346" s="4" t="str" cm="1">
        <f t="array" aca="1" ref="G346" ca="1">IF(AND(ISBLANK(INDIRECT(ADDRESS(B346,3,1,1,"all_city_parameter_inputs"))),ISBLANK(INDIRECT(ADDRESS(B346,2,1,1,"all_city_parameter_inputs")))),"",IF(ISBLANK(INDIRECT(ADDRESS(B346,2,1,1,"all_city_parameter_inputs"))),"",INDIRECT(ADDRESS(B346,2,1,1,"all_city_parameter_inputs"))))</f>
        <v/>
      </c>
      <c r="H346" s="17" t="str" cm="1">
        <f t="array" aca="1" ref="H346" ca="1">IF(ISBLANK(INDIRECT(ADDRESS(B346,A346,1,1,"all_city_parameter_inputs"))), "--",INDIRECT(ADDRESS(B346,A346,1,1,"all_city_parameter_inputs")))</f>
        <v>no</v>
      </c>
      <c r="I346" s="17" t="str">
        <f ca="1">IF(OR(G346="alpha",G346="beta",G346="sd",G346="mean"),"--",VLOOKUP(C346,Default!$B$5:$H$114,7,FALSE))</f>
        <v>no</v>
      </c>
      <c r="J346" s="4" t="str">
        <f ca="1">VLOOKUP(F346,Lookup!$C$5:$D$110,2, FALSE)</f>
        <v>Travel values</v>
      </c>
      <c r="K346" s="4" t="str">
        <f ca="1">VLOOKUP(C346,Default!$B$4:$E$114,4, FALSE)</f>
        <v>if set to 'no', does not add any personal journey motorcycle trip. If set to 'Chile' add motorcycle trips based on Chilean data. Used if no motorcycle trips exist in the travel survey at all</v>
      </c>
      <c r="L346" s="21" t="str" cm="1">
        <f t="array" aca="1" ref="L346" ca="1">IF(ISNA(VLOOKUP($D346,Grouped_Sources!$C:$C,1,FALSE)),"", INDIRECT(VLOOKUP($D346,Grouped_Sources!$C:$I,5,FALSE)))</f>
        <v xml:space="preserve"> on OneDrive Ali Abbas - ITHIM Global\Methods and Processes\Input Parameters\NewMotorcycleTrips</v>
      </c>
      <c r="M346" s="21" cm="1">
        <f t="array" aca="1" ref="M346" ca="1">IF(ISNA(VLOOKUP($D346,Grouped_Sources!$C:$C,1,FALSE)),"", INDIRECT(VLOOKUP($D346,Grouped_Sources!$C:$I,6,FALSE)))</f>
        <v>0</v>
      </c>
      <c r="N346" s="21" cm="1">
        <f t="array" aca="1" ref="N346" ca="1">IF(ISNA(VLOOKUP($D346,Grouped_Sources!$C:$C,1,FALSE)),"", INDIRECT(VLOOKUP($D346,Grouped_Sources!$C:$I,7,FALSE)))</f>
        <v>0</v>
      </c>
    </row>
    <row r="347" spans="1:14" hidden="1" x14ac:dyDescent="0.25">
      <c r="A347" s="5">
        <f t="shared" si="45"/>
        <v>6</v>
      </c>
      <c r="B347" s="5">
        <f t="shared" si="46"/>
        <v>45</v>
      </c>
      <c r="C347" s="5" t="str">
        <f t="shared" ca="1" si="47"/>
        <v>proportion_motorcycle_trips</v>
      </c>
      <c r="D347" s="5" t="str">
        <f t="shared" ca="1" si="48"/>
        <v>proportion_motorcycle_trips_bangalore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proportion_motorcycle_trips</v>
      </c>
      <c r="G347" s="4" t="str" cm="1">
        <f t="array" aca="1" ref="G347" ca="1">IF(AND(ISBLANK(INDIRECT(ADDRESS(B347,3,1,1,"all_city_parameter_inputs"))),ISBLANK(INDIRECT(ADDRESS(B347,2,1,1,"all_city_parameter_inputs")))),"",IF(ISBLANK(INDIRECT(ADDRESS(B347,2,1,1,"all_city_parameter_inputs"))),"",INDIRECT(ADDRESS(B347,2,1,1,"all_city_parameter_inputs"))))</f>
        <v>constant</v>
      </c>
      <c r="H347" s="17" cm="1">
        <f t="array" aca="1" ref="H347" ca="1">IF(ISBLANK(INDIRECT(ADDRESS(B347,A347,1,1,"all_city_parameter_inputs"))), "--",INDIRECT(ADDRESS(B347,A347,1,1,"all_city_parameter_inputs")))</f>
        <v>0</v>
      </c>
      <c r="I347" s="17">
        <f ca="1">IF(OR(G347="alpha",G347="beta",G347="sd",G347="mean"),"--",VLOOKUP(C347,Default!$B$5:$H$114,7,FALSE))</f>
        <v>0</v>
      </c>
      <c r="J347" s="4" t="str">
        <f ca="1">VLOOKUP(F347,Lookup!$C$5:$D$110,2, FALSE)</f>
        <v>Travel values</v>
      </c>
      <c r="K347" s="4" t="str">
        <f ca="1">VLOOKUP(C347,Default!$B$4:$E$114,4, FALSE)</f>
        <v>proportion of travel survey trips that should be added as motorcycle trips</v>
      </c>
      <c r="L347" s="21" t="str" cm="1">
        <f t="array" aca="1" ref="L347" ca="1">IF(ISNA(VLOOKUP($D347,Grouped_Sources!$C:$C,1,FALSE)),"", INDIRECT(VLOOKUP($D347,Grouped_Sources!$C:$I,5,FALSE)))</f>
        <v xml:space="preserve"> on OneDrive Ali Abbas - ITHIM Global\Methods and Processes\Input Parameters\NewMotorcycleTrips</v>
      </c>
      <c r="M347" s="21" cm="1">
        <f t="array" aca="1" ref="M347" ca="1">IF(ISNA(VLOOKUP($D347,Grouped_Sources!$C:$C,1,FALSE)),"", INDIRECT(VLOOKUP($D347,Grouped_Sources!$C:$I,6,FALSE)))</f>
        <v>0</v>
      </c>
      <c r="N347" s="21" cm="1">
        <f t="array" aca="1" ref="N347" ca="1">IF(ISNA(VLOOKUP($D347,Grouped_Sources!$C:$C,1,FALSE)),"", INDIRECT(VLOOKUP($D347,Grouped_Sources!$C:$I,7,FALSE)))</f>
        <v>0</v>
      </c>
    </row>
    <row r="348" spans="1:14" hidden="1" x14ac:dyDescent="0.25">
      <c r="A348" s="5">
        <f t="shared" si="45"/>
        <v>6</v>
      </c>
      <c r="B348" s="5">
        <f t="shared" si="46"/>
        <v>46</v>
      </c>
      <c r="C348" s="5" t="str">
        <f t="shared" ca="1" si="47"/>
        <v>proportion_motorcycle_trips</v>
      </c>
      <c r="D348" s="5" t="str">
        <f t="shared" ca="1" si="48"/>
        <v>proportion_motorcycle_trips_bangalore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proportion_motorcycle_trips</v>
      </c>
      <c r="G348" s="4" t="str" cm="1">
        <f t="array" aca="1" ref="G348" ca="1">IF(AND(ISBLANK(INDIRECT(ADDRESS(B348,3,1,1,"all_city_parameter_inputs"))),ISBLANK(INDIRECT(ADDRESS(B348,2,1,1,"all_city_parameter_inputs")))),"",IF(ISBLANK(INDIRECT(ADDRESS(B348,2,1,1,"all_city_parameter_inputs"))),"",INDIRECT(ADDRESS(B348,2,1,1,"all_city_parameter_inputs"))))</f>
        <v>alpha</v>
      </c>
      <c r="H348" s="17" t="str" cm="1">
        <f t="array" aca="1" ref="H348" ca="1">IF(ISBLANK(INDIRECT(ADDRESS(B348,A348,1,1,"all_city_parameter_inputs"))), "--",INDIRECT(ADDRESS(B348,A348,1,1,"all_city_parameter_inputs")))</f>
        <v>--</v>
      </c>
      <c r="I348" s="17" t="str">
        <f ca="1">IF(OR(G348="alpha",G348="beta",G348="sd",G348="mean"),"--",VLOOKUP(C348,Default!$B$5:$H$114,7,FALSE))</f>
        <v>--</v>
      </c>
      <c r="J348" s="4" t="str">
        <f ca="1">VLOOKUP(F348,Lookup!$C$5:$D$110,2, FALSE)</f>
        <v>Travel values</v>
      </c>
      <c r="K348" s="4" t="str">
        <f ca="1">VLOOKUP(C348,Default!$B$4:$E$114,4, FALSE)</f>
        <v>proportion of travel survey trips that should be added as motorcycle trips</v>
      </c>
      <c r="L348" s="21" t="str" cm="1">
        <f t="array" aca="1" ref="L348" ca="1">IF(ISNA(VLOOKUP($D348,Grouped_Sources!$C:$C,1,FALSE)),"", INDIRECT(VLOOKUP($D348,Grouped_Sources!$C:$I,5,FALSE)))</f>
        <v xml:space="preserve"> on OneDrive Ali Abbas - ITHIM Global\Methods and Processes\Input Parameters\NewMotorcycleTrips</v>
      </c>
      <c r="M348" s="21" cm="1">
        <f t="array" aca="1" ref="M348" ca="1">IF(ISNA(VLOOKUP($D348,Grouped_Sources!$C:$C,1,FALSE)),"", INDIRECT(VLOOKUP($D348,Grouped_Sources!$C:$I,6,FALSE)))</f>
        <v>0</v>
      </c>
      <c r="N348" s="21" cm="1">
        <f t="array" aca="1" ref="N348" ca="1">IF(ISNA(VLOOKUP($D348,Grouped_Sources!$C:$C,1,FALSE)),"", INDIRECT(VLOOKUP($D348,Grouped_Sources!$C:$I,7,FALSE)))</f>
        <v>0</v>
      </c>
    </row>
    <row r="349" spans="1:14" hidden="1" x14ac:dyDescent="0.25">
      <c r="A349" s="5">
        <f t="shared" si="45"/>
        <v>6</v>
      </c>
      <c r="B349" s="5">
        <f t="shared" si="46"/>
        <v>47</v>
      </c>
      <c r="C349" s="5" t="str">
        <f t="shared" ca="1" si="47"/>
        <v>proportion_motorcycle_trips</v>
      </c>
      <c r="D349" s="5" t="str">
        <f t="shared" ca="1" si="48"/>
        <v>proportion_motorcycle_trips_bangalore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proportion_motorcycle_trips</v>
      </c>
      <c r="G349" s="4" t="str" cm="1">
        <f t="array" aca="1" ref="G349" ca="1">IF(AND(ISBLANK(INDIRECT(ADDRESS(B349,3,1,1,"all_city_parameter_inputs"))),ISBLANK(INDIRECT(ADDRESS(B349,2,1,1,"all_city_parameter_inputs")))),"",IF(ISBLANK(INDIRECT(ADDRESS(B349,2,1,1,"all_city_parameter_inputs"))),"",INDIRECT(ADDRESS(B349,2,1,1,"all_city_parameter_inputs"))))</f>
        <v>beta</v>
      </c>
      <c r="H349" s="17" t="str" cm="1">
        <f t="array" aca="1" ref="H349" ca="1">IF(ISBLANK(INDIRECT(ADDRESS(B349,A349,1,1,"all_city_parameter_inputs"))), "--",INDIRECT(ADDRESS(B349,A349,1,1,"all_city_parameter_inputs")))</f>
        <v>--</v>
      </c>
      <c r="I349" s="17" t="str">
        <f ca="1">IF(OR(G349="alpha",G349="beta",G349="sd",G349="mean"),"--",VLOOKUP(C349,Default!$B$5:$H$114,7,FALSE))</f>
        <v>--</v>
      </c>
      <c r="J349" s="4" t="str">
        <f ca="1">VLOOKUP(F349,Lookup!$C$5:$D$110,2, FALSE)</f>
        <v>Travel values</v>
      </c>
      <c r="K349" s="4" t="str">
        <f ca="1">VLOOKUP(C349,Default!$B$4:$E$114,4, FALSE)</f>
        <v>proportion of travel survey trips that should be added as motorcycle trips</v>
      </c>
      <c r="L349" s="21" t="str" cm="1">
        <f t="array" aca="1" ref="L349" ca="1">IF(ISNA(VLOOKUP($D349,Grouped_Sources!$C:$C,1,FALSE)),"", INDIRECT(VLOOKUP($D349,Grouped_Sources!$C:$I,5,FALSE)))</f>
        <v xml:space="preserve"> on OneDrive Ali Abbas - ITHIM Global\Methods and Processes\Input Parameters\NewMotorcycleTrips</v>
      </c>
      <c r="M349" s="21" cm="1">
        <f t="array" aca="1" ref="M349" ca="1">IF(ISNA(VLOOKUP($D349,Grouped_Sources!$C:$C,1,FALSE)),"", INDIRECT(VLOOKUP($D349,Grouped_Sources!$C:$I,6,FALSE)))</f>
        <v>0</v>
      </c>
      <c r="N349" s="21" cm="1">
        <f t="array" aca="1" ref="N349" ca="1">IF(ISNA(VLOOKUP($D349,Grouped_Sources!$C:$C,1,FALSE)),"", INDIRECT(VLOOKUP($D349,Grouped_Sources!$C:$I,7,FALSE)))</f>
        <v>0</v>
      </c>
    </row>
    <row r="350" spans="1:14" hidden="1" x14ac:dyDescent="0.25">
      <c r="A350" s="5">
        <f t="shared" si="45"/>
        <v>6</v>
      </c>
      <c r="B350" s="5">
        <f t="shared" si="46"/>
        <v>48</v>
      </c>
      <c r="C350" s="5" t="str">
        <f t="shared" ca="1" si="47"/>
        <v>add_motorcycle_fleet</v>
      </c>
      <c r="D350" s="5" t="str">
        <f t="shared" ca="1" si="37"/>
        <v>add_motorcycle_fleet_bangalore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All_city_list!F345,INDIRECT(ADDRESS(B350,1,1,1,"all_city_parameter_inputs"))))</f>
        <v>add_motorcycle_fleet</v>
      </c>
      <c r="G350" s="4" t="str" cm="1">
        <f t="array" aca="1" ref="G350" ca="1">IF(AND(ISBLANK(INDIRECT(ADDRESS(B350,3,1,1,"all_city_parameter_inputs"))),ISBLANK(INDIRECT(ADDRESS(B350,2,1,1,"all_city_parameter_inputs")))),"",IF(ISBLANK(INDIRECT(ADDRESS(B350,2,1,1,"all_city_parameter_inputs"))),"",INDIRECT(ADDRESS(B350,2,1,1,"all_city_parameter_inputs"))))</f>
        <v/>
      </c>
      <c r="H350" s="17" t="str" cm="1">
        <f t="array" aca="1" ref="H350" ca="1">IF(ISBLANK(INDIRECT(ADDRESS(B350,A350,1,1,"all_city_parameter_inputs"))), "--",INDIRECT(ADDRESS(B350,A350,1,1,"all_city_parameter_inputs")))</f>
        <v>T</v>
      </c>
      <c r="I350" s="17" t="str">
        <f ca="1">IF(OR(G350="alpha",G350="beta",G350="sd",G350="mean"),"--",VLOOKUP(C350,Default!$B$5:$H$114,7,FALSE))</f>
        <v>T</v>
      </c>
      <c r="J350" s="4" t="str">
        <f ca="1">VLOOKUP(F350,Lookup!$C$5:$D$110,2, FALSE)</f>
        <v>Travel values</v>
      </c>
      <c r="K350" s="4" t="str">
        <f ca="1">VLOOKUP(C350,Default!$B$4:$E$114,4, FALSE)</f>
        <v>whether to add motorcylce ghost trips</v>
      </c>
      <c r="L350" s="21" t="str" cm="1">
        <f t="array" aca="1" ref="L350" ca="1">IF(ISNA(VLOOKUP($D350,Grouped_Sources!$C:$C,1,FALSE)),"", INDIRECT(VLOOKUP($D350,Grouped_Sources!$C:$I,5,FALSE)))</f>
        <v xml:space="preserve"> on OneDrive Ali Abbas - ITHIM Global\Methods and Processes\Input Parameters\MotorcycleFleetRatio</v>
      </c>
      <c r="M350" s="21" cm="1">
        <f t="array" aca="1" ref="M350" ca="1">IF(ISNA(VLOOKUP($D350,Grouped_Sources!$C:$C,1,FALSE)),"", INDIRECT(VLOOKUP($D350,Grouped_Sources!$C:$I,6,FALSE)))</f>
        <v>0</v>
      </c>
      <c r="N350" s="21" cm="1">
        <f t="array" aca="1" ref="N350" ca="1">IF(ISNA(VLOOKUP($D350,Grouped_Sources!$C:$C,1,FALSE)),"", INDIRECT(VLOOKUP($D350,Grouped_Sources!$C:$I,7,FALSE)))</f>
        <v>0</v>
      </c>
    </row>
    <row r="351" spans="1:14" hidden="1" x14ac:dyDescent="0.25">
      <c r="A351" s="5">
        <f t="shared" si="45"/>
        <v>6</v>
      </c>
      <c r="B351" s="5">
        <f t="shared" si="46"/>
        <v>49</v>
      </c>
      <c r="C351" s="5" t="str">
        <f t="shared" ca="1" si="47"/>
        <v>fleet_to_motorcycle_ratio</v>
      </c>
      <c r="D351" s="5" t="str">
        <f t="shared" ca="1" si="37"/>
        <v>fleet_to_motorcycle_ratio_bangalore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fleet_to_motorcycle_ratio</v>
      </c>
      <c r="G351" s="4" t="str" cm="1">
        <f t="array" aca="1" ref="G351" ca="1">IF(AND(ISBLANK(INDIRECT(ADDRESS(B351,3,1,1,"all_city_parameter_inputs"))),ISBLANK(INDIRECT(ADDRESS(B351,2,1,1,"all_city_parameter_inputs")))),"",IF(ISBLANK(INDIRECT(ADDRESS(B351,2,1,1,"all_city_parameter_inputs"))),"",INDIRECT(ADDRESS(B351,2,1,1,"all_city_parameter_inputs"))))</f>
        <v>constant</v>
      </c>
      <c r="H351" s="17" cm="1">
        <f t="array" aca="1" ref="H351" ca="1">IF(ISBLANK(INDIRECT(ADDRESS(B351,A351,1,1,"all_city_parameter_inputs"))), "--",INDIRECT(ADDRESS(B351,A351,1,1,"all_city_parameter_inputs")))</f>
        <v>0.13877148947550927</v>
      </c>
      <c r="I351" s="17">
        <f ca="1">IF(OR(G351="alpha",G351="beta",G351="sd",G351="mean"),"--",VLOOKUP(C351,Default!$B$5:$H$114,7,FALSE))</f>
        <v>0.441176470588235</v>
      </c>
      <c r="J351" s="4" t="str">
        <f ca="1">VLOOKUP(F351,Lookup!$C$5:$D$110,2, FALSE)</f>
        <v>Travel values</v>
      </c>
      <c r="K351" s="4" t="str">
        <f ca="1">VLOOKUP(C351,Default!$B$4:$E$114,4, FALSE)</f>
        <v xml:space="preserve">ratio of missing motorbike trips, e.g. if ratio = 0.6 and total trip distance in survey is 400, then want to add 600 km of motorbike trips. </v>
      </c>
      <c r="L351" s="21" t="str" cm="1">
        <f t="array" aca="1" ref="L351" ca="1">IF(ISNA(VLOOKUP($D351,Grouped_Sources!$C:$C,1,FALSE)),"", INDIRECT(VLOOKUP($D351,Grouped_Sources!$C:$I,5,FALSE)))</f>
        <v xml:space="preserve"> on OneDrive Ali Abbas - ITHIM Global\Methods and Processes\Input Parameters\MotorcycleFleetRatio</v>
      </c>
      <c r="M351" s="21" cm="1">
        <f t="array" aca="1" ref="M351" ca="1">IF(ISNA(VLOOKUP($D351,Grouped_Sources!$C:$C,1,FALSE)),"", INDIRECT(VLOOKUP($D351,Grouped_Sources!$C:$I,6,FALSE)))</f>
        <v>0</v>
      </c>
      <c r="N351" s="21" cm="1">
        <f t="array" aca="1" ref="N351" ca="1">IF(ISNA(VLOOKUP($D351,Grouped_Sources!$C:$C,1,FALSE)),"", INDIRECT(VLOOKUP($D351,Grouped_Sources!$C:$I,7,FALSE)))</f>
        <v>0</v>
      </c>
    </row>
    <row r="352" spans="1:14" hidden="1" x14ac:dyDescent="0.25">
      <c r="A352" s="5">
        <f t="shared" si="45"/>
        <v>6</v>
      </c>
      <c r="B352" s="5">
        <f t="shared" si="46"/>
        <v>50</v>
      </c>
      <c r="C352" s="5" t="str">
        <f t="shared" ca="1" si="47"/>
        <v>fleet_to_motorcycle_ratio</v>
      </c>
      <c r="D352" s="5" t="str">
        <f t="shared" ca="1" si="37"/>
        <v>fleet_to_motorcycle_ratio_bangalore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fleet_to_motorcycle_ratio</v>
      </c>
      <c r="G352" s="4" t="str" cm="1">
        <f t="array" aca="1" ref="G352" ca="1">IF(AND(ISBLANK(INDIRECT(ADDRESS(B352,3,1,1,"all_city_parameter_inputs"))),ISBLANK(INDIRECT(ADDRESS(B352,2,1,1,"all_city_parameter_inputs")))),"",IF(ISBLANK(INDIRECT(ADDRESS(B352,2,1,1,"all_city_parameter_inputs"))),"",INDIRECT(ADDRESS(B352,2,1,1,"all_city_parameter_inputs"))))</f>
        <v>alpha</v>
      </c>
      <c r="H352" s="17" cm="1">
        <f t="array" aca="1" ref="H352" ca="1">IF(ISBLANK(INDIRECT(ADDRESS(B352,A352,1,1,"all_city_parameter_inputs"))), "--",INDIRECT(ADDRESS(B352,A352,1,1,"all_city_parameter_inputs")))</f>
        <v>0.52376777609774561</v>
      </c>
      <c r="I352" s="17" t="str">
        <f ca="1">IF(OR(G352="alpha",G352="beta",G352="sd",G352="mean"),"--",VLOOKUP(C352,Default!$B$5:$H$114,7,FALSE))</f>
        <v>--</v>
      </c>
      <c r="J352" s="4" t="str">
        <f ca="1">VLOOKUP(F352,Lookup!$C$5:$D$110,2, FALSE)</f>
        <v>Travel values</v>
      </c>
      <c r="K352" s="4" t="str">
        <f ca="1">VLOOKUP(C352,Default!$B$4:$E$114,4, FALSE)</f>
        <v xml:space="preserve">ratio of missing motorbike trips, e.g. if ratio = 0.6 and total trip distance in survey is 400, then want to add 600 km of motorbike trips. </v>
      </c>
      <c r="L352" s="21" t="str" cm="1">
        <f t="array" aca="1" ref="L352" ca="1">IF(ISNA(VLOOKUP($D352,Grouped_Sources!$C:$C,1,FALSE)),"", INDIRECT(VLOOKUP($D352,Grouped_Sources!$C:$I,5,FALSE)))</f>
        <v xml:space="preserve"> on OneDrive Ali Abbas - ITHIM Global\Methods and Processes\Input Parameters\MotorcycleFleetRatio</v>
      </c>
      <c r="M352" s="21" cm="1">
        <f t="array" aca="1" ref="M352" ca="1">IF(ISNA(VLOOKUP($D352,Grouped_Sources!$C:$C,1,FALSE)),"", INDIRECT(VLOOKUP($D352,Grouped_Sources!$C:$I,6,FALSE)))</f>
        <v>0</v>
      </c>
      <c r="N352" s="21" cm="1">
        <f t="array" aca="1" ref="N352" ca="1">IF(ISNA(VLOOKUP($D352,Grouped_Sources!$C:$C,1,FALSE)),"", INDIRECT(VLOOKUP($D352,Grouped_Sources!$C:$I,7,FALSE)))</f>
        <v>0</v>
      </c>
    </row>
    <row r="353" spans="1:14" hidden="1" x14ac:dyDescent="0.25">
      <c r="A353" s="5">
        <f t="shared" si="45"/>
        <v>6</v>
      </c>
      <c r="B353" s="5">
        <f t="shared" si="46"/>
        <v>51</v>
      </c>
      <c r="C353" s="5" t="str">
        <f t="shared" ca="1" si="47"/>
        <v>fleet_to_motorcycle_ratio</v>
      </c>
      <c r="D353" s="5" t="str">
        <f t="shared" ca="1" si="37"/>
        <v>fleet_to_motorcycle_ratio_bangalore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fleet_to_motorcycle_ratio</v>
      </c>
      <c r="G353" s="4" t="str" cm="1">
        <f t="array" aca="1" ref="G353" ca="1">IF(AND(ISBLANK(INDIRECT(ADDRESS(B353,3,1,1,"all_city_parameter_inputs"))),ISBLANK(INDIRECT(ADDRESS(B353,2,1,1,"all_city_parameter_inputs")))),"",IF(ISBLANK(INDIRECT(ADDRESS(B353,2,1,1,"all_city_parameter_inputs"))),"",INDIRECT(ADDRESS(B353,2,1,1,"all_city_parameter_inputs"))))</f>
        <v>beta</v>
      </c>
      <c r="H353" s="17" cm="1">
        <f t="array" aca="1" ref="H353" ca="1">IF(ISBLANK(INDIRECT(ADDRESS(B353,A353,1,1,"all_city_parameter_inputs"))), "--",INDIRECT(ADDRESS(B353,A353,1,1,"all_city_parameter_inputs")))</f>
        <v>3.2505505516606474</v>
      </c>
      <c r="I353" s="17" t="str">
        <f ca="1">IF(OR(G353="alpha",G353="beta",G353="sd",G353="mean"),"--",VLOOKUP(C353,Default!$B$5:$H$114,7,FALSE))</f>
        <v>--</v>
      </c>
      <c r="J353" s="4" t="str">
        <f ca="1">VLOOKUP(F353,Lookup!$C$5:$D$110,2, FALSE)</f>
        <v>Travel values</v>
      </c>
      <c r="K353" s="4" t="str">
        <f ca="1">VLOOKUP(C353,Default!$B$4:$E$114,4, FALSE)</f>
        <v xml:space="preserve">ratio of missing motorbike trips, e.g. if ratio = 0.6 and total trip distance in survey is 400, then want to add 600 km of motorbike trips. </v>
      </c>
      <c r="L353" s="21" t="str" cm="1">
        <f t="array" aca="1" ref="L353" ca="1">IF(ISNA(VLOOKUP($D353,Grouped_Sources!$C:$C,1,FALSE)),"", INDIRECT(VLOOKUP($D353,Grouped_Sources!$C:$I,5,FALSE)))</f>
        <v xml:space="preserve"> on OneDrive Ali Abbas - ITHIM Global\Methods and Processes\Input Parameters\MotorcycleFleetRatio</v>
      </c>
      <c r="M353" s="21" cm="1">
        <f t="array" aca="1" ref="M353" ca="1">IF(ISNA(VLOOKUP($D353,Grouped_Sources!$C:$C,1,FALSE)),"", INDIRECT(VLOOKUP($D353,Grouped_Sources!$C:$I,6,FALSE)))</f>
        <v>0</v>
      </c>
      <c r="N353" s="21" cm="1">
        <f t="array" aca="1" ref="N353" ca="1">IF(ISNA(VLOOKUP($D353,Grouped_Sources!$C:$C,1,FALSE)),"", INDIRECT(VLOOKUP($D353,Grouped_Sources!$C:$I,7,FALSE)))</f>
        <v>0</v>
      </c>
    </row>
    <row r="354" spans="1:14" hidden="1" x14ac:dyDescent="0.25">
      <c r="A354" s="5">
        <f t="shared" si="45"/>
        <v>6</v>
      </c>
      <c r="B354" s="5">
        <f t="shared" si="46"/>
        <v>52</v>
      </c>
      <c r="C354" s="5" t="str">
        <f t="shared" ca="1" si="47"/>
        <v>background_pa_confidence</v>
      </c>
      <c r="D354" s="5" t="str">
        <f t="shared" ca="1" si="37"/>
        <v>background_pa_confidence_bangalore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background_pa_confidence</v>
      </c>
      <c r="G354" s="4" t="str" cm="1">
        <f t="array" aca="1" ref="G354" ca="1">IF(AND(ISBLANK(INDIRECT(ADDRESS(B354,3,1,1,"all_city_parameter_inputs"))),ISBLANK(INDIRECT(ADDRESS(B354,2,1,1,"all_city_parameter_inputs")))),"",IF(ISBLANK(INDIRECT(ADDRESS(B354,2,1,1,"all_city_parameter_inputs"))),"",INDIRECT(ADDRESS(B354,2,1,1,"all_city_parameter_inputs"))))</f>
        <v>sample</v>
      </c>
      <c r="H354" s="17" cm="1">
        <f t="array" aca="1" ref="H354" ca="1">IF(ISBLANK(INDIRECT(ADDRESS(B354,A354,1,1,"all_city_parameter_inputs"))), "--",INDIRECT(ADDRESS(B354,A354,1,1,"all_city_parameter_inputs")))</f>
        <v>0.3</v>
      </c>
      <c r="I354" s="17">
        <f ca="1">IF(OR(G354="alpha",G354="beta",G354="sd",G354="mean"),"--",VLOOKUP(C354,Default!$B$5:$H$114,7,FALSE))</f>
        <v>1</v>
      </c>
      <c r="J354" s="4" t="str">
        <f ca="1">VLOOKUP(F354,Lookup!$C$5:$D$110,2, FALSE)</f>
        <v>PA values</v>
      </c>
      <c r="K354" s="4" t="str">
        <f ca="1">VLOOKUP(C354,Default!$B$4:$E$114,4, FALSE)</f>
        <v>how confident we are in the PA survey (in terms of number of people who report zero PA)</v>
      </c>
      <c r="L354" s="21" t="str" cm="1">
        <f t="array" aca="1" ref="L354" ca="1">IF(ISNA(VLOOKUP($D354,Grouped_Sources!$C:$C,1,FALSE)),"", INDIRECT(VLOOKUP($D354,Grouped_Sources!$C:$I,5,FALSE)))</f>
        <v/>
      </c>
      <c r="M354" s="21" t="str" cm="1">
        <f t="array" aca="1" ref="M354" ca="1">IF(ISNA(VLOOKUP($D354,Grouped_Sources!$C:$C,1,FALSE)),"", INDIRECT(VLOOKUP($D354,Grouped_Sources!$C:$I,6,FALSE)))</f>
        <v/>
      </c>
      <c r="N354" s="21" t="str" cm="1">
        <f t="array" aca="1" ref="N354" ca="1">IF(ISNA(VLOOKUP($D354,Grouped_Sources!$C:$C,1,FALSE)),"", INDIRECT(VLOOKUP($D354,Grouped_Sources!$C:$I,7,FALSE)))</f>
        <v/>
      </c>
    </row>
    <row r="355" spans="1:14" hidden="1" x14ac:dyDescent="0.25">
      <c r="A355" s="5">
        <f t="shared" si="45"/>
        <v>6</v>
      </c>
      <c r="B355" s="5">
        <f t="shared" si="46"/>
        <v>53</v>
      </c>
      <c r="C355" s="5" t="str">
        <f t="shared" ca="1" si="47"/>
        <v>add_walk_to_pt_trips</v>
      </c>
      <c r="D355" s="5" t="str">
        <f t="shared" ca="1" si="37"/>
        <v>add_walk_to_pt_trips_bangalore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add_walk_to_pt_trips</v>
      </c>
      <c r="G355" s="4" t="str" cm="1">
        <f t="array" aca="1" ref="G355" ca="1">IF(AND(ISBLANK(INDIRECT(ADDRESS(B355,3,1,1,"all_city_parameter_inputs"))),ISBLANK(INDIRECT(ADDRESS(B355,2,1,1,"all_city_parameter_inputs")))),"",IF(ISBLANK(INDIRECT(ADDRESS(B355,2,1,1,"all_city_parameter_inputs"))),"",INDIRECT(ADDRESS(B355,2,1,1,"all_city_parameter_inputs"))))</f>
        <v/>
      </c>
      <c r="H355" s="17" t="str" cm="1">
        <f t="array" aca="1" ref="H355" ca="1">IF(ISBLANK(INDIRECT(ADDRESS(B355,A355,1,1,"all_city_parameter_inputs"))), "--",INDIRECT(ADDRESS(B355,A355,1,1,"all_city_parameter_inputs")))</f>
        <v>T</v>
      </c>
      <c r="I355" s="17" t="str">
        <f ca="1">IF(OR(G355="alpha",G355="beta",G355="sd",G355="mean"),"--",VLOOKUP(C355,Default!$B$5:$H$114,7,FALSE))</f>
        <v>T</v>
      </c>
      <c r="J355" s="4" t="str">
        <f ca="1">VLOOKUP(F355,Lookup!$C$5:$D$110,2, FALSE)</f>
        <v>Travel values</v>
      </c>
      <c r="K355" s="4" t="str">
        <f ca="1">VLOOKUP(C355,Default!$B$4:$E$114,4, FALSE)</f>
        <v>whether to add walk component to trips with main mode bus</v>
      </c>
      <c r="L355" s="21" t="str" cm="1">
        <f t="array" aca="1" ref="L355" ca="1">IF(ISNA(VLOOKUP($D355,Grouped_Sources!$C:$C,1,FALSE)),"", INDIRECT(VLOOKUP($D355,Grouped_Sources!$C:$I,5,FALSE)))</f>
        <v>usually set to T</v>
      </c>
      <c r="M355" s="21" cm="1">
        <f t="array" aca="1" ref="M355" ca="1">IF(ISNA(VLOOKUP($D355,Grouped_Sources!$C:$C,1,FALSE)),"", INDIRECT(VLOOKUP($D355,Grouped_Sources!$C:$I,6,FALSE)))</f>
        <v>0</v>
      </c>
      <c r="N355" s="21" cm="1">
        <f t="array" aca="1" ref="N355" ca="1">IF(ISNA(VLOOKUP($D355,Grouped_Sources!$C:$C,1,FALSE)),"", INDIRECT(VLOOKUP($D355,Grouped_Sources!$C:$I,7,FALSE)))</f>
        <v>0</v>
      </c>
    </row>
    <row r="356" spans="1:14" hidden="1" x14ac:dyDescent="0.25">
      <c r="A356" s="5">
        <f t="shared" si="45"/>
        <v>6</v>
      </c>
      <c r="B356" s="5">
        <f t="shared" si="46"/>
        <v>54</v>
      </c>
      <c r="C356" s="5" t="str">
        <f t="shared" ca="1" si="47"/>
        <v>bus_to_passenger_ratio</v>
      </c>
      <c r="D356" s="5" t="str">
        <f t="shared" ca="1" si="37"/>
        <v>bus_to_passenger_ratio_bangalore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bus_to_passenger_ratio</v>
      </c>
      <c r="G356" s="4" t="str" cm="1">
        <f t="array" aca="1" ref="G356" ca="1">IF(AND(ISBLANK(INDIRECT(ADDRESS(B356,3,1,1,"all_city_parameter_inputs"))),ISBLANK(INDIRECT(ADDRESS(B356,2,1,1,"all_city_parameter_inputs")))),"",IF(ISBLANK(INDIRECT(ADDRESS(B356,2,1,1,"all_city_parameter_inputs"))),"",INDIRECT(ADDRESS(B356,2,1,1,"all_city_parameter_inputs"))))</f>
        <v>constant</v>
      </c>
      <c r="H356" s="17" cm="1">
        <f t="array" aca="1" ref="H356" ca="1">IF(ISBLANK(INDIRECT(ADDRESS(B356,A356,1,1,"all_city_parameter_inputs"))), "--",INDIRECT(ADDRESS(B356,A356,1,1,"all_city_parameter_inputs")))</f>
        <v>2.2874571101791846E-2</v>
      </c>
      <c r="I356" s="17">
        <f ca="1">IF(OR(G356="alpha",G356="beta",G356="sd",G356="mean"),"--",VLOOKUP(C356,Default!$B$5:$H$114,7,FALSE))</f>
        <v>3.8910505836575897E-2</v>
      </c>
      <c r="J356" s="4" t="str">
        <f ca="1">VLOOKUP(F356,Lookup!$C$5:$D$110,2, FALSE)</f>
        <v>Travel values</v>
      </c>
      <c r="K356" s="4" t="str">
        <f ca="1">VLOOKUP(C356,Default!$B$4:$E$114,4, FALSE)</f>
        <v>number of buses per passenger</v>
      </c>
      <c r="L356" s="21" t="str" cm="1">
        <f t="array" aca="1" ref="L356" ca="1">IF(ISNA(VLOOKUP($D356,Grouped_Sources!$C:$C,1,FALSE)),"", INDIRECT(VLOOKUP($D356,Grouped_Sources!$C:$I,5,FALSE)))</f>
        <v>BusPassengerRatios_WriteUp_v.xx.docx on  on OneDrive Ali Abbas - ITHIM Global\Methods and Processes\Input Parameters\BusPassengerRatio</v>
      </c>
      <c r="M356" s="21" cm="1">
        <f t="array" aca="1" ref="M356" ca="1">IF(ISNA(VLOOKUP($D356,Grouped_Sources!$C:$C,1,FALSE)),"", INDIRECT(VLOOKUP($D356,Grouped_Sources!$C:$I,6,FALSE)))</f>
        <v>0</v>
      </c>
      <c r="N356" s="21" cm="1">
        <f t="array" aca="1" ref="N356" ca="1">IF(ISNA(VLOOKUP($D356,Grouped_Sources!$C:$C,1,FALSE)),"", INDIRECT(VLOOKUP($D356,Grouped_Sources!$C:$I,7,FALSE)))</f>
        <v>0</v>
      </c>
    </row>
    <row r="357" spans="1:14" hidden="1" x14ac:dyDescent="0.25">
      <c r="A357" s="5">
        <f t="shared" si="45"/>
        <v>6</v>
      </c>
      <c r="B357" s="5">
        <f t="shared" si="46"/>
        <v>55</v>
      </c>
      <c r="C357" s="5" t="str">
        <f t="shared" ca="1" si="47"/>
        <v>bus_to_passenger_ratio</v>
      </c>
      <c r="D357" s="5" t="str">
        <f t="shared" ca="1" si="37"/>
        <v>bus_to_passenger_ratio_bangalore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bus_to_passenger_ratio</v>
      </c>
      <c r="G357" s="4" t="str" cm="1">
        <f t="array" aca="1" ref="G357" ca="1">IF(AND(ISBLANK(INDIRECT(ADDRESS(B357,3,1,1,"all_city_parameter_inputs"))),ISBLANK(INDIRECT(ADDRESS(B357,2,1,1,"all_city_parameter_inputs")))),"",IF(ISBLANK(INDIRECT(ADDRESS(B357,2,1,1,"all_city_parameter_inputs"))),"",INDIRECT(ADDRESS(B357,2,1,1,"all_city_parameter_inputs"))))</f>
        <v>alpha</v>
      </c>
      <c r="H357" s="17" cm="1">
        <f t="array" aca="1" ref="H357" ca="1">IF(ISBLANK(INDIRECT(ADDRESS(B357,A357,1,1,"all_city_parameter_inputs"))), "--",INDIRECT(ADDRESS(B357,A357,1,1,"all_city_parameter_inputs")))</f>
        <v>59.8666098605404</v>
      </c>
      <c r="I357" s="17" t="str">
        <f ca="1">IF(OR(G357="alpha",G357="beta",G357="sd",G357="mean"),"--",VLOOKUP(C357,Default!$B$5:$H$114,7,FALSE))</f>
        <v>--</v>
      </c>
      <c r="J357" s="4" t="str">
        <f ca="1">VLOOKUP(F357,Lookup!$C$5:$D$110,2, FALSE)</f>
        <v>Travel values</v>
      </c>
      <c r="K357" s="4" t="str">
        <f ca="1">VLOOKUP(C357,Default!$B$4:$E$114,4, FALSE)</f>
        <v>number of buses per passenger</v>
      </c>
      <c r="L357" s="21" t="str" cm="1">
        <f t="array" aca="1" ref="L357" ca="1">IF(ISNA(VLOOKUP($D357,Grouped_Sources!$C:$C,1,FALSE)),"", INDIRECT(VLOOKUP($D357,Grouped_Sources!$C:$I,5,FALSE)))</f>
        <v>BusPassengerRatios_WriteUp_v.xx.docx on  on OneDrive Ali Abbas - ITHIM Global\Methods and Processes\Input Parameters\BusPassengerRatio</v>
      </c>
      <c r="M357" s="21" cm="1">
        <f t="array" aca="1" ref="M357" ca="1">IF(ISNA(VLOOKUP($D357,Grouped_Sources!$C:$C,1,FALSE)),"", INDIRECT(VLOOKUP($D357,Grouped_Sources!$C:$I,6,FALSE)))</f>
        <v>0</v>
      </c>
      <c r="N357" s="21" cm="1">
        <f t="array" aca="1" ref="N357" ca="1">IF(ISNA(VLOOKUP($D357,Grouped_Sources!$C:$C,1,FALSE)),"", INDIRECT(VLOOKUP($D357,Grouped_Sources!$C:$I,7,FALSE)))</f>
        <v>0</v>
      </c>
    </row>
    <row r="358" spans="1:14" hidden="1" x14ac:dyDescent="0.25">
      <c r="A358" s="5">
        <f t="shared" si="45"/>
        <v>6</v>
      </c>
      <c r="B358" s="5">
        <f t="shared" si="46"/>
        <v>56</v>
      </c>
      <c r="C358" s="5" t="str">
        <f t="shared" ca="1" si="47"/>
        <v>bus_to_passenger_ratio</v>
      </c>
      <c r="D358" s="5" t="str">
        <f t="shared" ca="1" si="37"/>
        <v>bus_to_passenger_ratio_bangalore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bus_to_passenger_ratio</v>
      </c>
      <c r="G358" s="4" t="str" cm="1">
        <f t="array" aca="1" ref="G358" ca="1">IF(AND(ISBLANK(INDIRECT(ADDRESS(B358,3,1,1,"all_city_parameter_inputs"))),ISBLANK(INDIRECT(ADDRESS(B358,2,1,1,"all_city_parameter_inputs")))),"",IF(ISBLANK(INDIRECT(ADDRESS(B358,2,1,1,"all_city_parameter_inputs"))),"",INDIRECT(ADDRESS(B358,2,1,1,"all_city_parameter_inputs"))))</f>
        <v>beta</v>
      </c>
      <c r="H358" s="17" cm="1">
        <f t="array" aca="1" ref="H358" ca="1">IF(ISBLANK(INDIRECT(ADDRESS(B358,A358,1,1,"all_city_parameter_inputs"))), "--",INDIRECT(ADDRESS(B358,A358,1,1,"all_city_parameter_inputs")))</f>
        <v>2557.3020178760835</v>
      </c>
      <c r="I358" s="17" t="str">
        <f ca="1">IF(OR(G358="alpha",G358="beta",G358="sd",G358="mean"),"--",VLOOKUP(C358,Default!$B$5:$H$114,7,FALSE))</f>
        <v>--</v>
      </c>
      <c r="J358" s="4" t="str">
        <f ca="1">VLOOKUP(F358,Lookup!$C$5:$D$110,2, FALSE)</f>
        <v>Travel values</v>
      </c>
      <c r="K358" s="4" t="str">
        <f ca="1">VLOOKUP(C358,Default!$B$4:$E$114,4, FALSE)</f>
        <v>number of buses per passenger</v>
      </c>
      <c r="L358" s="21" t="str" cm="1">
        <f t="array" aca="1" ref="L358" ca="1">IF(ISNA(VLOOKUP($D358,Grouped_Sources!$C:$C,1,FALSE)),"", INDIRECT(VLOOKUP($D358,Grouped_Sources!$C:$I,5,FALSE)))</f>
        <v>BusPassengerRatios_WriteUp_v.xx.docx on  on OneDrive Ali Abbas - ITHIM Global\Methods and Processes\Input Parameters\BusPassengerRatio</v>
      </c>
      <c r="M358" s="21" cm="1">
        <f t="array" aca="1" ref="M358" ca="1">IF(ISNA(VLOOKUP($D358,Grouped_Sources!$C:$C,1,FALSE)),"", INDIRECT(VLOOKUP($D358,Grouped_Sources!$C:$I,6,FALSE)))</f>
        <v>0</v>
      </c>
      <c r="N358" s="21" cm="1">
        <f t="array" aca="1" ref="N358" ca="1">IF(ISNA(VLOOKUP($D358,Grouped_Sources!$C:$C,1,FALSE)),"", INDIRECT(VLOOKUP($D358,Grouped_Sources!$C:$I,7,FALSE)))</f>
        <v>0</v>
      </c>
    </row>
    <row r="359" spans="1:14" hidden="1" x14ac:dyDescent="0.25">
      <c r="A359" s="5">
        <f t="shared" si="45"/>
        <v>6</v>
      </c>
      <c r="B359" s="5">
        <f t="shared" si="46"/>
        <v>57</v>
      </c>
      <c r="C359" s="5" t="str">
        <f t="shared" ca="1" si="47"/>
        <v>truck_to_car_ratio</v>
      </c>
      <c r="D359" s="5" t="str">
        <f t="shared" ca="1" si="37"/>
        <v>truck_to_car_ratio_bangalore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truck_to_car_ratio</v>
      </c>
      <c r="G359" s="4" t="str" cm="1">
        <f t="array" aca="1" ref="G359" ca="1">IF(AND(ISBLANK(INDIRECT(ADDRESS(B359,3,1,1,"all_city_parameter_inputs"))),ISBLANK(INDIRECT(ADDRESS(B359,2,1,1,"all_city_parameter_inputs")))),"",IF(ISBLANK(INDIRECT(ADDRESS(B359,2,1,1,"all_city_parameter_inputs"))),"",INDIRECT(ADDRESS(B359,2,1,1,"all_city_parameter_inputs"))))</f>
        <v>constant</v>
      </c>
      <c r="H359" s="17" cm="1">
        <f t="array" aca="1" ref="H359" ca="1">IF(ISBLANK(INDIRECT(ADDRESS(B359,A359,1,1,"all_city_parameter_inputs"))), "--",INDIRECT(ADDRESS(B359,A359,1,1,"all_city_parameter_inputs")))</f>
        <v>0.3</v>
      </c>
      <c r="I359" s="17">
        <f ca="1">IF(OR(G359="alpha",G359="beta",G359="sd",G359="mean"),"--",VLOOKUP(C359,Default!$B$5:$H$114,7,FALSE))</f>
        <v>0.3</v>
      </c>
      <c r="J359" s="4" t="str">
        <f ca="1">VLOOKUP(F359,Lookup!$C$5:$D$110,2, FALSE)</f>
        <v>Travel values</v>
      </c>
      <c r="K359" s="4" t="str">
        <f ca="1">VLOOKUP(C359,Default!$B$4:$E$114,4, FALSE)</f>
        <v>ratio of truck kilometers to car km travelled, used to add ghost trips that are not changed between the different scenarios</v>
      </c>
      <c r="L359" s="21" t="str" cm="1">
        <f t="array" aca="1" ref="L359" ca="1">IF(ISNA(VLOOKUP($D359,Grouped_Sources!$C:$C,1,FALSE)),"", INDIRECT(VLOOKUP($D359,Grouped_Sources!$C:$I,5,FALSE)))</f>
        <v>TruckCarRatio_WriteUp_v.xx.docx on  on OneDrive Ali Abbas - ITHIM Global\Methods and Processes\Input Parameters\TruckCarRatio</v>
      </c>
      <c r="M359" s="21" cm="1">
        <f t="array" aca="1" ref="M359" ca="1">IF(ISNA(VLOOKUP($D359,Grouped_Sources!$C:$C,1,FALSE)),"", INDIRECT(VLOOKUP($D359,Grouped_Sources!$C:$I,6,FALSE)))</f>
        <v>0</v>
      </c>
      <c r="N359" s="21" cm="1">
        <f t="array" aca="1" ref="N359" ca="1">IF(ISNA(VLOOKUP($D359,Grouped_Sources!$C:$C,1,FALSE)),"", INDIRECT(VLOOKUP($D359,Grouped_Sources!$C:$I,7,FALSE)))</f>
        <v>0</v>
      </c>
    </row>
    <row r="360" spans="1:14" hidden="1" x14ac:dyDescent="0.25">
      <c r="A360" s="5">
        <f t="shared" si="45"/>
        <v>6</v>
      </c>
      <c r="B360" s="5">
        <f t="shared" si="46"/>
        <v>58</v>
      </c>
      <c r="C360" s="5" t="str">
        <f t="shared" ca="1" si="47"/>
        <v>truck_to_car_ratio</v>
      </c>
      <c r="D360" s="5" t="str">
        <f t="shared" ca="1" si="37"/>
        <v>truck_to_car_ratio_bangalore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truck_to_car_ratio</v>
      </c>
      <c r="G360" s="4" t="str" cm="1">
        <f t="array" aca="1" ref="G360" ca="1">IF(AND(ISBLANK(INDIRECT(ADDRESS(B360,3,1,1,"all_city_parameter_inputs"))),ISBLANK(INDIRECT(ADDRESS(B360,2,1,1,"all_city_parameter_inputs")))),"",IF(ISBLANK(INDIRECT(ADDRESS(B360,2,1,1,"all_city_parameter_inputs"))),"",INDIRECT(ADDRESS(B360,2,1,1,"all_city_parameter_inputs"))))</f>
        <v>alpha</v>
      </c>
      <c r="H360" s="17" cm="1">
        <f t="array" aca="1" ref="H360" ca="1">IF(ISBLANK(INDIRECT(ADDRESS(B360,A360,1,1,"all_city_parameter_inputs"))), "--",INDIRECT(ADDRESS(B360,A360,1,1,"all_city_parameter_inputs")))</f>
        <v>3.731999999999998</v>
      </c>
      <c r="I360" s="17" t="str">
        <f ca="1">IF(OR(G360="alpha",G360="beta",G360="sd",G360="mean"),"--",VLOOKUP(C360,Default!$B$5:$H$114,7,FALSE))</f>
        <v>--</v>
      </c>
      <c r="J360" s="4" t="str">
        <f ca="1">VLOOKUP(F360,Lookup!$C$5:$D$110,2, FALSE)</f>
        <v>Travel values</v>
      </c>
      <c r="K360" s="4" t="str">
        <f ca="1">VLOOKUP(C360,Default!$B$4:$E$114,4, FALSE)</f>
        <v>ratio of truck kilometers to car km travelled, used to add ghost trips that are not changed between the different scenarios</v>
      </c>
      <c r="L360" s="21" t="str" cm="1">
        <f t="array" aca="1" ref="L360" ca="1">IF(ISNA(VLOOKUP($D360,Grouped_Sources!$C:$C,1,FALSE)),"", INDIRECT(VLOOKUP($D360,Grouped_Sources!$C:$I,5,FALSE)))</f>
        <v>TruckCarRatio_WriteUp_v.xx.docx on  on OneDrive Ali Abbas - ITHIM Global\Methods and Processes\Input Parameters\TruckCarRatio</v>
      </c>
      <c r="M360" s="21" cm="1">
        <f t="array" aca="1" ref="M360" ca="1">IF(ISNA(VLOOKUP($D360,Grouped_Sources!$C:$C,1,FALSE)),"", INDIRECT(VLOOKUP($D360,Grouped_Sources!$C:$I,6,FALSE)))</f>
        <v>0</v>
      </c>
      <c r="N360" s="21" cm="1">
        <f t="array" aca="1" ref="N360" ca="1">IF(ISNA(VLOOKUP($D360,Grouped_Sources!$C:$C,1,FALSE)),"", INDIRECT(VLOOKUP($D360,Grouped_Sources!$C:$I,7,FALSE)))</f>
        <v>0</v>
      </c>
    </row>
    <row r="361" spans="1:14" hidden="1" x14ac:dyDescent="0.25">
      <c r="A361" s="5">
        <f t="shared" si="45"/>
        <v>6</v>
      </c>
      <c r="B361" s="5">
        <f t="shared" si="46"/>
        <v>59</v>
      </c>
      <c r="C361" s="5" t="str">
        <f t="shared" ca="1" si="47"/>
        <v>truck_to_car_ratio</v>
      </c>
      <c r="D361" s="5" t="str">
        <f t="shared" ca="1" si="37"/>
        <v>truck_to_car_ratio_bangalore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truck_to_car_ratio</v>
      </c>
      <c r="G361" s="4" t="str" cm="1">
        <f t="array" aca="1" ref="G361" ca="1">IF(AND(ISBLANK(INDIRECT(ADDRESS(B361,3,1,1,"all_city_parameter_inputs"))),ISBLANK(INDIRECT(ADDRESS(B361,2,1,1,"all_city_parameter_inputs")))),"",IF(ISBLANK(INDIRECT(ADDRESS(B361,2,1,1,"all_city_parameter_inputs"))),"",INDIRECT(ADDRESS(B361,2,1,1,"all_city_parameter_inputs"))))</f>
        <v>beta</v>
      </c>
      <c r="H361" s="17" cm="1">
        <f t="array" aca="1" ref="H361" ca="1">IF(ISBLANK(INDIRECT(ADDRESS(B361,A361,1,1,"all_city_parameter_inputs"))), "--",INDIRECT(ADDRESS(B361,A361,1,1,"all_city_parameter_inputs")))</f>
        <v>8.7079999999999949</v>
      </c>
      <c r="I361" s="17" t="str">
        <f ca="1">IF(OR(G361="alpha",G361="beta",G361="sd",G361="mean"),"--",VLOOKUP(C361,Default!$B$5:$H$114,7,FALSE))</f>
        <v>--</v>
      </c>
      <c r="J361" s="4" t="str">
        <f ca="1">VLOOKUP(F361,Lookup!$C$5:$D$110,2, FALSE)</f>
        <v>Travel values</v>
      </c>
      <c r="K361" s="4" t="str">
        <f ca="1">VLOOKUP(C361,Default!$B$4:$E$114,4, FALSE)</f>
        <v>ratio of truck kilometers to car km travelled, used to add ghost trips that are not changed between the different scenarios</v>
      </c>
      <c r="L361" s="21" t="str" cm="1">
        <f t="array" aca="1" ref="L361" ca="1">IF(ISNA(VLOOKUP($D361,Grouped_Sources!$C:$C,1,FALSE)),"", INDIRECT(VLOOKUP($D361,Grouped_Sources!$C:$I,5,FALSE)))</f>
        <v>TruckCarRatio_WriteUp_v.xx.docx on  on OneDrive Ali Abbas - ITHIM Global\Methods and Processes\Input Parameters\TruckCarRatio</v>
      </c>
      <c r="M361" s="21" cm="1">
        <f t="array" aca="1" ref="M361" ca="1">IF(ISNA(VLOOKUP($D361,Grouped_Sources!$C:$C,1,FALSE)),"", INDIRECT(VLOOKUP($D361,Grouped_Sources!$C:$I,6,FALSE)))</f>
        <v>0</v>
      </c>
      <c r="N361" s="21" cm="1">
        <f t="array" aca="1" ref="N361" ca="1">IF(ISNA(VLOOKUP($D361,Grouped_Sources!$C:$C,1,FALSE)),"", INDIRECT(VLOOKUP($D361,Grouped_Sources!$C:$I,7,FALSE)))</f>
        <v>0</v>
      </c>
    </row>
    <row r="362" spans="1:14" hidden="1" x14ac:dyDescent="0.25">
      <c r="A362" s="5">
        <f t="shared" si="45"/>
        <v>6</v>
      </c>
      <c r="B362" s="5">
        <f t="shared" si="46"/>
        <v>60</v>
      </c>
      <c r="C362" s="5" t="str">
        <f t="shared" ca="1" si="47"/>
        <v>PM_emission_confidence</v>
      </c>
      <c r="D362" s="5" t="str">
        <f t="shared" ca="1" si="37"/>
        <v>PM_emission_confidence_bangalore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PM_emission_confidence</v>
      </c>
      <c r="G362" s="4" t="str" cm="1">
        <f t="array" aca="1" ref="G362" ca="1">IF(AND(ISBLANK(INDIRECT(ADDRESS(B362,3,1,1,"all_city_parameter_inputs"))),ISBLANK(INDIRECT(ADDRESS(B362,2,1,1,"all_city_parameter_inputs")))),"",IF(ISBLANK(INDIRECT(ADDRESS(B362,2,1,1,"all_city_parameter_inputs"))),"",INDIRECT(ADDRESS(B362,2,1,1,"all_city_parameter_inputs"))))</f>
        <v>sample</v>
      </c>
      <c r="H362" s="17" cm="1">
        <f t="array" aca="1" ref="H362" ca="1">IF(ISBLANK(INDIRECT(ADDRESS(B362,A362,1,1,"all_city_parameter_inputs"))), "--",INDIRECT(ADDRESS(B362,A362,1,1,"all_city_parameter_inputs")))</f>
        <v>0.9</v>
      </c>
      <c r="I362" s="17">
        <f ca="1">IF(OR(G362="alpha",G362="beta",G362="sd",G362="mean"),"--",VLOOKUP(C362,Default!$B$5:$H$114,7,FALSE))</f>
        <v>1</v>
      </c>
      <c r="J362" s="4" t="str">
        <f ca="1">VLOOKUP(F362,Lookup!$C$5:$D$110,2, FALSE)</f>
        <v>Pollution values</v>
      </c>
      <c r="K362" s="4" t="str">
        <f ca="1">VLOOKUP(C362,Default!$B$4:$E$114,4,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62" s="21" t="str" cm="1">
        <f t="array" aca="1" ref="L362" ca="1">IF(ISNA(VLOOKUP($D362,Grouped_Sources!$C:$C,1,FALSE)),"", INDIRECT(VLOOKUP($D362,Grouped_Sources!$C:$I,5,FALSE)))</f>
        <v/>
      </c>
      <c r="M362" s="21" t="str" cm="1">
        <f t="array" aca="1" ref="M362" ca="1">IF(ISNA(VLOOKUP($D362,Grouped_Sources!$C:$C,1,FALSE)),"", INDIRECT(VLOOKUP($D362,Grouped_Sources!$C:$I,6,FALSE)))</f>
        <v/>
      </c>
      <c r="N362" s="21" t="str" cm="1">
        <f t="array" aca="1" ref="N362" ca="1">IF(ISNA(VLOOKUP($D362,Grouped_Sources!$C:$C,1,FALSE)),"", INDIRECT(VLOOKUP($D362,Grouped_Sources!$C:$I,7,FALSE)))</f>
        <v/>
      </c>
    </row>
    <row r="363" spans="1:14" hidden="1" x14ac:dyDescent="0.25">
      <c r="A363" s="5">
        <f t="shared" si="45"/>
        <v>6</v>
      </c>
      <c r="B363" s="5">
        <f t="shared" si="46"/>
        <v>61</v>
      </c>
      <c r="C363" s="5" t="str">
        <f t="shared" ca="1" si="47"/>
        <v>distance_scalar_car_taxi</v>
      </c>
      <c r="D363" s="5" t="str">
        <f t="shared" ca="1" si="37"/>
        <v>distance_scalar_car_taxi_bangalore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distance_scalar_car_taxi</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IF(OR(G363="alpha",G363="beta",G363="sd",G363="mean"),"--",VLOOKUP(C363,Default!$B$5:$H$114,7,FALSE))</f>
        <v>1</v>
      </c>
      <c r="J363" s="4" t="str">
        <f ca="1">VLOOKUP(F363,Lookup!$C$5:$D$110,2, FALSE)</f>
        <v>Travel values</v>
      </c>
      <c r="K363" s="4" t="str">
        <f ca="1">VLOOKUP(C363,Default!$B$4:$E$114,4, FALSE)</f>
        <v>scalar for car/taxi distance, i.e. all car and taxi trips get scaled by this scalar</v>
      </c>
      <c r="L363" s="21" t="str" cm="1">
        <f t="array" aca="1" ref="L363" ca="1">IF(ISNA(VLOOKUP($D363,Grouped_Sources!$C:$C,1,FALSE)),"", INDIRECT(VLOOKUP($D363,Grouped_Sources!$C:$I,5,FALSE)))</f>
        <v xml:space="preserve"> on OneDrive Ali Abbas - ITHIM Global\Methods and Processes\Input Parameters\DistanceScalars</v>
      </c>
      <c r="M363" s="21" cm="1">
        <f t="array" aca="1" ref="M363" ca="1">IF(ISNA(VLOOKUP($D363,Grouped_Sources!$C:$C,1,FALSE)),"", INDIRECT(VLOOKUP($D363,Grouped_Sources!$C:$I,6,FALSE)))</f>
        <v>0</v>
      </c>
      <c r="N363" s="21" cm="1">
        <f t="array" aca="1" ref="N363" ca="1">IF(ISNA(VLOOKUP($D363,Grouped_Sources!$C:$C,1,FALSE)),"", INDIRECT(VLOOKUP($D363,Grouped_Sources!$C:$I,7,FALSE)))</f>
        <v>0</v>
      </c>
    </row>
    <row r="364" spans="1:14" hidden="1" x14ac:dyDescent="0.25">
      <c r="A364" s="5">
        <f t="shared" si="45"/>
        <v>6</v>
      </c>
      <c r="B364" s="5">
        <f t="shared" si="46"/>
        <v>62</v>
      </c>
      <c r="C364" s="5" t="str">
        <f t="shared" ca="1" si="47"/>
        <v>distance_scalar_car_taxi</v>
      </c>
      <c r="D364" s="5" t="str">
        <f t="shared" ca="1" si="37"/>
        <v>distance_scalar_car_taxi_bangalore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distance_scalar_car_taxi</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0.99989593657991804</v>
      </c>
      <c r="I364" s="17" t="str">
        <f ca="1">IF(OR(G364="alpha",G364="beta",G364="sd",G364="mean"),"--",VLOOKUP(C364,Default!$B$5:$H$114,7,FALSE))</f>
        <v>--</v>
      </c>
      <c r="J364" s="4" t="str">
        <f ca="1">VLOOKUP(F364,Lookup!$C$5:$D$110,2, FALSE)</f>
        <v>Travel values</v>
      </c>
      <c r="K364" s="4" t="str">
        <f ca="1">VLOOKUP(C364,Default!$B$4:$E$114,4, FALSE)</f>
        <v>scalar for car/taxi distance, i.e. all car and taxi trips get scaled by this scalar</v>
      </c>
      <c r="L364" s="21" t="str" cm="1">
        <f t="array" aca="1" ref="L364" ca="1">IF(ISNA(VLOOKUP($D364,Grouped_Sources!$C:$C,1,FALSE)),"", INDIRECT(VLOOKUP($D364,Grouped_Sources!$C:$I,5,FALSE)))</f>
        <v xml:space="preserve"> on OneDrive Ali Abbas - ITHIM Global\Methods and Processes\Input Parameters\DistanceScalars</v>
      </c>
      <c r="M364" s="21" cm="1">
        <f t="array" aca="1" ref="M364" ca="1">IF(ISNA(VLOOKUP($D364,Grouped_Sources!$C:$C,1,FALSE)),"", INDIRECT(VLOOKUP($D364,Grouped_Sources!$C:$I,6,FALSE)))</f>
        <v>0</v>
      </c>
      <c r="N364" s="21" cm="1">
        <f t="array" aca="1" ref="N364" ca="1">IF(ISNA(VLOOKUP($D364,Grouped_Sources!$C:$C,1,FALSE)),"", INDIRECT(VLOOKUP($D364,Grouped_Sources!$C:$I,7,FALSE)))</f>
        <v>0</v>
      </c>
    </row>
    <row r="365" spans="1:14" hidden="1" x14ac:dyDescent="0.25">
      <c r="A365" s="5">
        <f t="shared" si="45"/>
        <v>6</v>
      </c>
      <c r="B365" s="5">
        <f t="shared" si="46"/>
        <v>63</v>
      </c>
      <c r="C365" s="5" t="str">
        <f t="shared" ca="1" si="47"/>
        <v>distance_scalar_car_taxi</v>
      </c>
      <c r="D365" s="5" t="str">
        <f t="shared" ref="D365:D458" ca="1" si="49">F365&amp;"_"&amp;E365</f>
        <v>distance_scalar_car_taxi_bangalore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distance_scalar_car_taxi</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1.01453154827625</v>
      </c>
      <c r="I365" s="17" t="str">
        <f ca="1">IF(OR(G365="alpha",G365="beta",G365="sd",G365="mean"),"--",VLOOKUP(C365,Default!$B$5:$H$114,7,FALSE))</f>
        <v>--</v>
      </c>
      <c r="J365" s="4" t="str">
        <f ca="1">VLOOKUP(F365,Lookup!$C$5:$D$110,2, FALSE)</f>
        <v>Travel values</v>
      </c>
      <c r="K365" s="4" t="str">
        <f ca="1">VLOOKUP(C365,Default!$B$4:$E$114,4, FALSE)</f>
        <v>scalar for car/taxi distance, i.e. all car and taxi trips get scaled by this scalar</v>
      </c>
      <c r="L365" s="21" t="str" cm="1">
        <f t="array" aca="1" ref="L365" ca="1">IF(ISNA(VLOOKUP($D365,Grouped_Sources!$C:$C,1,FALSE)),"", INDIRECT(VLOOKUP($D365,Grouped_Sources!$C:$I,5,FALSE)))</f>
        <v xml:space="preserve"> on OneDrive Ali Abbas - ITHIM Global\Methods and Processes\Input Parameters\DistanceScalars</v>
      </c>
      <c r="M365" s="21" cm="1">
        <f t="array" aca="1" ref="M365" ca="1">IF(ISNA(VLOOKUP($D365,Grouped_Sources!$C:$C,1,FALSE)),"", INDIRECT(VLOOKUP($D365,Grouped_Sources!$C:$I,6,FALSE)))</f>
        <v>0</v>
      </c>
      <c r="N365" s="21" cm="1">
        <f t="array" aca="1" ref="N365" ca="1">IF(ISNA(VLOOKUP($D365,Grouped_Sources!$C:$C,1,FALSE)),"", INDIRECT(VLOOKUP($D365,Grouped_Sources!$C:$I,7,FALSE)))</f>
        <v>0</v>
      </c>
    </row>
    <row r="366" spans="1:14" hidden="1" x14ac:dyDescent="0.25">
      <c r="A366" s="5">
        <f t="shared" si="45"/>
        <v>6</v>
      </c>
      <c r="B366" s="5">
        <f t="shared" si="46"/>
        <v>64</v>
      </c>
      <c r="C366" s="5" t="str">
        <f t="shared" ca="1" si="47"/>
        <v>distance_scalar_motorcycle</v>
      </c>
      <c r="D366" s="5" t="str">
        <f t="shared" ca="1" si="49"/>
        <v>distance_scalar_motorcycle_bangalore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distance_scalar_motorcycle</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IF(OR(G366="alpha",G366="beta",G366="sd",G366="mean"),"--",VLOOKUP(C366,Default!$B$5:$H$114,7,FALSE))</f>
        <v>1</v>
      </c>
      <c r="J366" s="4" t="str">
        <f ca="1">VLOOKUP(F366,Lookup!$C$5:$D$110,2, FALSE)</f>
        <v>Travel values</v>
      </c>
      <c r="K366" s="4" t="str">
        <f ca="1">VLOOKUP(C366,Default!$B$4:$E$114,4, FALSE)</f>
        <v>scalar for motorcycle distance, i.e. all motorbike trips are scaled by this scalar</v>
      </c>
      <c r="L366" s="21" t="str" cm="1">
        <f t="array" aca="1" ref="L366" ca="1">IF(ISNA(VLOOKUP($D366,Grouped_Sources!$C:$C,1,FALSE)),"", INDIRECT(VLOOKUP($D366,Grouped_Sources!$C:$I,5,FALSE)))</f>
        <v xml:space="preserve"> on OneDrive Ali Abbas - ITHIM Global\Methods and Processes\Input Parameters\DistanceScalars</v>
      </c>
      <c r="M366" s="21" cm="1">
        <f t="array" aca="1" ref="M366" ca="1">IF(ISNA(VLOOKUP($D366,Grouped_Sources!$C:$C,1,FALSE)),"", INDIRECT(VLOOKUP($D366,Grouped_Sources!$C:$I,6,FALSE)))</f>
        <v>0</v>
      </c>
      <c r="N366" s="21" cm="1">
        <f t="array" aca="1" ref="N366" ca="1">IF(ISNA(VLOOKUP($D366,Grouped_Sources!$C:$C,1,FALSE)),"", INDIRECT(VLOOKUP($D366,Grouped_Sources!$C:$I,7,FALSE)))</f>
        <v>0</v>
      </c>
    </row>
    <row r="367" spans="1:14" hidden="1" x14ac:dyDescent="0.25">
      <c r="A367" s="5">
        <f t="shared" si="45"/>
        <v>6</v>
      </c>
      <c r="B367" s="5">
        <f t="shared" si="46"/>
        <v>65</v>
      </c>
      <c r="C367" s="5" t="str">
        <f t="shared" ca="1" si="47"/>
        <v>distance_scalar_motorcycle</v>
      </c>
      <c r="D367" s="5" t="str">
        <f t="shared" ca="1" si="49"/>
        <v>distance_scalar_motorcycle_bangalore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distance_scalar_motorcycle</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0.99999120156695598</v>
      </c>
      <c r="I367" s="17" t="str">
        <f ca="1">IF(OR(G367="alpha",G367="beta",G367="sd",G367="mean"),"--",VLOOKUP(C367,Default!$B$5:$H$114,7,FALSE))</f>
        <v>--</v>
      </c>
      <c r="J367" s="4" t="str">
        <f ca="1">VLOOKUP(F367,Lookup!$C$5:$D$110,2, FALSE)</f>
        <v>Travel values</v>
      </c>
      <c r="K367" s="4" t="str">
        <f ca="1">VLOOKUP(C367,Default!$B$4:$E$114,4, FALSE)</f>
        <v>scalar for motorcycle distance, i.e. all motorbike trips are scaled by this scalar</v>
      </c>
      <c r="L367" s="21" t="str" cm="1">
        <f t="array" aca="1" ref="L367" ca="1">IF(ISNA(VLOOKUP($D367,Grouped_Sources!$C:$C,1,FALSE)),"", INDIRECT(VLOOKUP($D367,Grouped_Sources!$C:$I,5,FALSE)))</f>
        <v xml:space="preserve"> on OneDrive Ali Abbas - ITHIM Global\Methods and Processes\Input Parameters\DistanceScalars</v>
      </c>
      <c r="M367" s="21" cm="1">
        <f t="array" aca="1" ref="M367" ca="1">IF(ISNA(VLOOKUP($D367,Grouped_Sources!$C:$C,1,FALSE)),"", INDIRECT(VLOOKUP($D367,Grouped_Sources!$C:$I,6,FALSE)))</f>
        <v>0</v>
      </c>
      <c r="N367" s="21" cm="1">
        <f t="array" aca="1" ref="N367" ca="1">IF(ISNA(VLOOKUP($D367,Grouped_Sources!$C:$C,1,FALSE)),"", INDIRECT(VLOOKUP($D367,Grouped_Sources!$C:$I,7,FALSE)))</f>
        <v>0</v>
      </c>
    </row>
    <row r="368" spans="1:14" hidden="1" x14ac:dyDescent="0.25">
      <c r="A368" s="5">
        <f t="shared" si="45"/>
        <v>6</v>
      </c>
      <c r="B368" s="5">
        <f t="shared" si="46"/>
        <v>66</v>
      </c>
      <c r="C368" s="5" t="str">
        <f t="shared" ca="1" si="47"/>
        <v>distance_scalar_motorcycle</v>
      </c>
      <c r="D368" s="5" t="str">
        <f t="shared" ca="1" si="49"/>
        <v>distance_scalar_motorcycle_bangalore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distance_scalar_motorcycle</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1.0042036818821001</v>
      </c>
      <c r="I368" s="17" t="str">
        <f ca="1">IF(OR(G368="alpha",G368="beta",G368="sd",G368="mean"),"--",VLOOKUP(C368,Default!$B$5:$H$114,7,FALSE))</f>
        <v>--</v>
      </c>
      <c r="J368" s="4" t="str">
        <f ca="1">VLOOKUP(F368,Lookup!$C$5:$D$110,2, FALSE)</f>
        <v>Travel values</v>
      </c>
      <c r="K368" s="4" t="str">
        <f ca="1">VLOOKUP(C368,Default!$B$4:$E$114,4, FALSE)</f>
        <v>scalar for motorcycle distance, i.e. all motorbike trips are scaled by this scalar</v>
      </c>
      <c r="L368" s="21" t="str" cm="1">
        <f t="array" aca="1" ref="L368" ca="1">IF(ISNA(VLOOKUP($D368,Grouped_Sources!$C:$C,1,FALSE)),"", INDIRECT(VLOOKUP($D368,Grouped_Sources!$C:$I,5,FALSE)))</f>
        <v xml:space="preserve"> on OneDrive Ali Abbas - ITHIM Global\Methods and Processes\Input Parameters\DistanceScalars</v>
      </c>
      <c r="M368" s="21" cm="1">
        <f t="array" aca="1" ref="M368" ca="1">IF(ISNA(VLOOKUP($D368,Grouped_Sources!$C:$C,1,FALSE)),"", INDIRECT(VLOOKUP($D368,Grouped_Sources!$C:$I,6,FALSE)))</f>
        <v>0</v>
      </c>
      <c r="N368" s="21" cm="1">
        <f t="array" aca="1" ref="N368" ca="1">IF(ISNA(VLOOKUP($D368,Grouped_Sources!$C:$C,1,FALSE)),"", INDIRECT(VLOOKUP($D368,Grouped_Sources!$C:$I,7,FALSE)))</f>
        <v>0</v>
      </c>
    </row>
    <row r="369" spans="1:14" hidden="1" x14ac:dyDescent="0.25">
      <c r="A369" s="5">
        <f t="shared" si="45"/>
        <v>6</v>
      </c>
      <c r="B369" s="5">
        <f t="shared" si="46"/>
        <v>67</v>
      </c>
      <c r="C369" s="5" t="str">
        <f t="shared" ca="1" si="47"/>
        <v>distance_scalar_pt</v>
      </c>
      <c r="D369" s="5" t="str">
        <f t="shared" ca="1" si="49"/>
        <v>distance_scalar_pt_bangalore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distance_scalar_pt</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IF(OR(G369="alpha",G369="beta",G369="sd",G369="mean"),"--",VLOOKUP(C369,Default!$B$5:$H$114,7,FALSE))</f>
        <v>1</v>
      </c>
      <c r="J369" s="4" t="str">
        <f ca="1">VLOOKUP(F369,Lookup!$C$5:$D$110,2, FALSE)</f>
        <v>Travel values</v>
      </c>
      <c r="K369" s="4" t="str">
        <f ca="1">VLOOKUP(C369,Default!$B$4:$E$114,4, FALSE)</f>
        <v>scalar for PT distance, i.e. all public transport journey (incl bus driver if added) are scaled by this scalar</v>
      </c>
      <c r="L369" s="21" t="str" cm="1">
        <f t="array" aca="1" ref="L369" ca="1">IF(ISNA(VLOOKUP($D369,Grouped_Sources!$C:$C,1,FALSE)),"", INDIRECT(VLOOKUP($D369,Grouped_Sources!$C:$I,5,FALSE)))</f>
        <v xml:space="preserve"> on OneDrive Ali Abbas - ITHIM Global\Methods and Processes\Input Parameters\DistanceScalars</v>
      </c>
      <c r="M369" s="21" cm="1">
        <f t="array" aca="1" ref="M369" ca="1">IF(ISNA(VLOOKUP($D369,Grouped_Sources!$C:$C,1,FALSE)),"", INDIRECT(VLOOKUP($D369,Grouped_Sources!$C:$I,6,FALSE)))</f>
        <v>0</v>
      </c>
      <c r="N369" s="21" cm="1">
        <f t="array" aca="1" ref="N369" ca="1">IF(ISNA(VLOOKUP($D369,Grouped_Sources!$C:$C,1,FALSE)),"", INDIRECT(VLOOKUP($D369,Grouped_Sources!$C:$I,7,FALSE)))</f>
        <v>0</v>
      </c>
    </row>
    <row r="370" spans="1:14" hidden="1" x14ac:dyDescent="0.25">
      <c r="A370" s="5">
        <f t="shared" si="45"/>
        <v>6</v>
      </c>
      <c r="B370" s="5">
        <f t="shared" si="46"/>
        <v>68</v>
      </c>
      <c r="C370" s="5" t="str">
        <f t="shared" ca="1" si="47"/>
        <v>distance_scalar_pt</v>
      </c>
      <c r="D370" s="5" t="str">
        <f t="shared" ca="1" si="49"/>
        <v>distance_scalar_pt_bangalore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distance_scalar_pt</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0.999975386274505</v>
      </c>
      <c r="I370" s="17" t="str">
        <f ca="1">IF(OR(G370="alpha",G370="beta",G370="sd",G370="mean"),"--",VLOOKUP(C370,Default!$B$5:$H$114,7,FALSE))</f>
        <v>--</v>
      </c>
      <c r="J370" s="4" t="str">
        <f ca="1">VLOOKUP(F370,Lookup!$C$5:$D$110,2, FALSE)</f>
        <v>Travel values</v>
      </c>
      <c r="K370" s="4" t="str">
        <f ca="1">VLOOKUP(C370,Default!$B$4:$E$114,4, FALSE)</f>
        <v>scalar for PT distance, i.e. all public transport journey (incl bus driver if added) are scaled by this scalar</v>
      </c>
      <c r="L370" s="21" t="str" cm="1">
        <f t="array" aca="1" ref="L370" ca="1">IF(ISNA(VLOOKUP($D370,Grouped_Sources!$C:$C,1,FALSE)),"", INDIRECT(VLOOKUP($D370,Grouped_Sources!$C:$I,5,FALSE)))</f>
        <v xml:space="preserve"> on OneDrive Ali Abbas - ITHIM Global\Methods and Processes\Input Parameters\DistanceScalars</v>
      </c>
      <c r="M370" s="21" cm="1">
        <f t="array" aca="1" ref="M370" ca="1">IF(ISNA(VLOOKUP($D370,Grouped_Sources!$C:$C,1,FALSE)),"", INDIRECT(VLOOKUP($D370,Grouped_Sources!$C:$I,6,FALSE)))</f>
        <v>0</v>
      </c>
      <c r="N370" s="21" cm="1">
        <f t="array" aca="1" ref="N370" ca="1">IF(ISNA(VLOOKUP($D370,Grouped_Sources!$C:$C,1,FALSE)),"", INDIRECT(VLOOKUP($D370,Grouped_Sources!$C:$I,7,FALSE)))</f>
        <v>0</v>
      </c>
    </row>
    <row r="371" spans="1:14" hidden="1" x14ac:dyDescent="0.25">
      <c r="A371" s="5">
        <f t="shared" si="45"/>
        <v>6</v>
      </c>
      <c r="B371" s="5">
        <f t="shared" si="46"/>
        <v>69</v>
      </c>
      <c r="C371" s="5" t="str">
        <f t="shared" ca="1" si="47"/>
        <v>distance_scalar_pt</v>
      </c>
      <c r="D371" s="5" t="str">
        <f t="shared" ca="1" si="49"/>
        <v>distance_scalar_pt_bangalore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distance_scalar_pt</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1.0070409425596001</v>
      </c>
      <c r="I371" s="17" t="str">
        <f ca="1">IF(OR(G371="alpha",G371="beta",G371="sd",G371="mean"),"--",VLOOKUP(C371,Default!$B$5:$H$114,7,FALSE))</f>
        <v>--</v>
      </c>
      <c r="J371" s="4" t="str">
        <f ca="1">VLOOKUP(F371,Lookup!$C$5:$D$110,2, FALSE)</f>
        <v>Travel values</v>
      </c>
      <c r="K371" s="4" t="str">
        <f ca="1">VLOOKUP(C371,Default!$B$4:$E$114,4, FALSE)</f>
        <v>scalar for PT distance, i.e. all public transport journey (incl bus driver if added) are scaled by this scalar</v>
      </c>
      <c r="L371" s="21" t="str" cm="1">
        <f t="array" aca="1" ref="L371" ca="1">IF(ISNA(VLOOKUP($D371,Grouped_Sources!$C:$C,1,FALSE)),"", INDIRECT(VLOOKUP($D371,Grouped_Sources!$C:$I,5,FALSE)))</f>
        <v xml:space="preserve"> on OneDrive Ali Abbas - ITHIM Global\Methods and Processes\Input Parameters\DistanceScalars</v>
      </c>
      <c r="M371" s="21" cm="1">
        <f t="array" aca="1" ref="M371" ca="1">IF(ISNA(VLOOKUP($D371,Grouped_Sources!$C:$C,1,FALSE)),"", INDIRECT(VLOOKUP($D371,Grouped_Sources!$C:$I,6,FALSE)))</f>
        <v>0</v>
      </c>
      <c r="N371" s="21" cm="1">
        <f t="array" aca="1" ref="N371" ca="1">IF(ISNA(VLOOKUP($D371,Grouped_Sources!$C:$C,1,FALSE)),"", INDIRECT(VLOOKUP($D371,Grouped_Sources!$C:$I,7,FALSE)))</f>
        <v>0</v>
      </c>
    </row>
    <row r="372" spans="1:14" hidden="1" x14ac:dyDescent="0.25">
      <c r="A372" s="5">
        <f t="shared" si="45"/>
        <v>6</v>
      </c>
      <c r="B372" s="5">
        <f t="shared" si="46"/>
        <v>70</v>
      </c>
      <c r="C372" s="5" t="str">
        <f t="shared" ca="1" si="47"/>
        <v>distance_scalar_walking</v>
      </c>
      <c r="D372" s="5" t="str">
        <f t="shared" ca="1" si="49"/>
        <v>distance_scalar_walking_bangalore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distance_scalar_walking</v>
      </c>
      <c r="G372" s="4" t="str" cm="1">
        <f t="array" aca="1" ref="G372" ca="1">IF(AND(ISBLANK(INDIRECT(ADDRESS(B372,3,1,1,"all_city_parameter_inputs"))),ISBLANK(INDIRECT(ADDRESS(B372,2,1,1,"all_city_parameter_inputs")))),"",IF(ISBLANK(INDIRECT(ADDRESS(B372,2,1,1,"all_city_parameter_inputs"))),"",INDIRECT(ADDRESS(B372,2,1,1,"all_city_parameter_inputs"))))</f>
        <v>constant</v>
      </c>
      <c r="H372" s="17" cm="1">
        <f t="array" aca="1" ref="H372" ca="1">IF(ISBLANK(INDIRECT(ADDRESS(B372,A372,1,1,"all_city_parameter_inputs"))), "--",INDIRECT(ADDRESS(B372,A372,1,1,"all_city_parameter_inputs")))</f>
        <v>1</v>
      </c>
      <c r="I372" s="17">
        <f ca="1">IF(OR(G372="alpha",G372="beta",G372="sd",G372="mean"),"--",VLOOKUP(C372,Default!$B$5:$H$114,7,FALSE))</f>
        <v>1</v>
      </c>
      <c r="J372" s="4" t="str">
        <f ca="1">VLOOKUP(F372,Lookup!$C$5:$D$110,2, FALSE)</f>
        <v>Travel values</v>
      </c>
      <c r="K372" s="4" t="str">
        <f ca="1">VLOOKUP(C372,Default!$B$4:$E$114,4, FALSE)</f>
        <v>scalar for walking distance, i.e. all walking trips are scaled by this scalar</v>
      </c>
      <c r="L372" s="21" t="str" cm="1">
        <f t="array" aca="1" ref="L372" ca="1">IF(ISNA(VLOOKUP($D372,Grouped_Sources!$C:$C,1,FALSE)),"", INDIRECT(VLOOKUP($D372,Grouped_Sources!$C:$I,5,FALSE)))</f>
        <v xml:space="preserve"> on OneDrive Ali Abbas - ITHIM Global\Methods and Processes\Input Parameters\DistanceScalars</v>
      </c>
      <c r="M372" s="21" cm="1">
        <f t="array" aca="1" ref="M372" ca="1">IF(ISNA(VLOOKUP($D372,Grouped_Sources!$C:$C,1,FALSE)),"", INDIRECT(VLOOKUP($D372,Grouped_Sources!$C:$I,6,FALSE)))</f>
        <v>0</v>
      </c>
      <c r="N372" s="21" cm="1">
        <f t="array" aca="1" ref="N372" ca="1">IF(ISNA(VLOOKUP($D372,Grouped_Sources!$C:$C,1,FALSE)),"", INDIRECT(VLOOKUP($D372,Grouped_Sources!$C:$I,7,FALSE)))</f>
        <v>0</v>
      </c>
    </row>
    <row r="373" spans="1:14" hidden="1" x14ac:dyDescent="0.25">
      <c r="A373" s="5">
        <f t="shared" si="45"/>
        <v>6</v>
      </c>
      <c r="B373" s="5">
        <f t="shared" si="46"/>
        <v>71</v>
      </c>
      <c r="C373" s="5" t="str">
        <f t="shared" ca="1" si="47"/>
        <v>distance_scalar_walking</v>
      </c>
      <c r="D373" s="5" t="str">
        <f t="shared" ca="1" si="49"/>
        <v>distance_scalar_walking_bangalore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distance_scalar_walking</v>
      </c>
      <c r="G373" s="4" t="str" cm="1">
        <f t="array" aca="1" ref="G373" ca="1">IF(AND(ISBLANK(INDIRECT(ADDRESS(B373,3,1,1,"all_city_parameter_inputs"))),ISBLANK(INDIRECT(ADDRESS(B373,2,1,1,"all_city_parameter_inputs")))),"",IF(ISBLANK(INDIRECT(ADDRESS(B373,2,1,1,"all_city_parameter_inputs"))),"",INDIRECT(ADDRESS(B373,2,1,1,"all_city_parameter_inputs"))))</f>
        <v>mean</v>
      </c>
      <c r="H373" s="17" cm="1">
        <f t="array" aca="1" ref="H373" ca="1">IF(ISBLANK(INDIRECT(ADDRESS(B373,A373,1,1,"all_city_parameter_inputs"))), "--",INDIRECT(ADDRESS(B373,A373,1,1,"all_city_parameter_inputs")))</f>
        <v>0.99998976903276504</v>
      </c>
      <c r="I373" s="17" t="str">
        <f ca="1">IF(OR(G373="alpha",G373="beta",G373="sd",G373="mean"),"--",VLOOKUP(C373,Default!$B$5:$H$114,7,FALSE))</f>
        <v>--</v>
      </c>
      <c r="J373" s="4" t="str">
        <f ca="1">VLOOKUP(F373,Lookup!$C$5:$D$110,2, FALSE)</f>
        <v>Travel values</v>
      </c>
      <c r="K373" s="4" t="str">
        <f ca="1">VLOOKUP(C373,Default!$B$4:$E$114,4, FALSE)</f>
        <v>scalar for walking distance, i.e. all walking trips are scaled by this scalar</v>
      </c>
      <c r="L373" s="21" t="str" cm="1">
        <f t="array" aca="1" ref="L373" ca="1">IF(ISNA(VLOOKUP($D373,Grouped_Sources!$C:$C,1,FALSE)),"", INDIRECT(VLOOKUP($D373,Grouped_Sources!$C:$I,5,FALSE)))</f>
        <v xml:space="preserve"> on OneDrive Ali Abbas - ITHIM Global\Methods and Processes\Input Parameters\DistanceScalars</v>
      </c>
      <c r="M373" s="21" cm="1">
        <f t="array" aca="1" ref="M373" ca="1">IF(ISNA(VLOOKUP($D373,Grouped_Sources!$C:$C,1,FALSE)),"", INDIRECT(VLOOKUP($D373,Grouped_Sources!$C:$I,6,FALSE)))</f>
        <v>0</v>
      </c>
      <c r="N373" s="21" cm="1">
        <f t="array" aca="1" ref="N373" ca="1">IF(ISNA(VLOOKUP($D373,Grouped_Sources!$C:$C,1,FALSE)),"", INDIRECT(VLOOKUP($D373,Grouped_Sources!$C:$I,7,FALSE)))</f>
        <v>0</v>
      </c>
    </row>
    <row r="374" spans="1:14" hidden="1" x14ac:dyDescent="0.25">
      <c r="A374" s="5">
        <f t="shared" si="45"/>
        <v>6</v>
      </c>
      <c r="B374" s="5">
        <f t="shared" si="46"/>
        <v>72</v>
      </c>
      <c r="C374" s="5" t="str">
        <f t="shared" ca="1" si="47"/>
        <v>distance_scalar_walking</v>
      </c>
      <c r="D374" s="5" t="str">
        <f t="shared" ca="1" si="49"/>
        <v>distance_scalar_walking_bangalore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distance_scalar_walking</v>
      </c>
      <c r="G374" s="4" t="str" cm="1">
        <f t="array" aca="1" ref="G374" ca="1">IF(AND(ISBLANK(INDIRECT(ADDRESS(B374,3,1,1,"all_city_parameter_inputs"))),ISBLANK(INDIRECT(ADDRESS(B374,2,1,1,"all_city_parameter_inputs")))),"",IF(ISBLANK(INDIRECT(ADDRESS(B374,2,1,1,"all_city_parameter_inputs"))),"",INDIRECT(ADDRESS(B374,2,1,1,"all_city_parameter_inputs"))))</f>
        <v>sd</v>
      </c>
      <c r="H374" s="17" cm="1">
        <f t="array" aca="1" ref="H374" ca="1">IF(ISBLANK(INDIRECT(ADDRESS(B374,A374,1,1,"all_city_parameter_inputs"))), "--",INDIRECT(ADDRESS(B374,A374,1,1,"all_city_parameter_inputs")))</f>
        <v>1.0045337450148999</v>
      </c>
      <c r="I374" s="17" t="str">
        <f ca="1">IF(OR(G374="alpha",G374="beta",G374="sd",G374="mean"),"--",VLOOKUP(C374,Default!$B$5:$H$114,7,FALSE))</f>
        <v>--</v>
      </c>
      <c r="J374" s="4" t="str">
        <f ca="1">VLOOKUP(F374,Lookup!$C$5:$D$110,2, FALSE)</f>
        <v>Travel values</v>
      </c>
      <c r="K374" s="4" t="str">
        <f ca="1">VLOOKUP(C374,Default!$B$4:$E$114,4, FALSE)</f>
        <v>scalar for walking distance, i.e. all walking trips are scaled by this scalar</v>
      </c>
      <c r="L374" s="21" t="str" cm="1">
        <f t="array" aca="1" ref="L374" ca="1">IF(ISNA(VLOOKUP($D374,Grouped_Sources!$C:$C,1,FALSE)),"", INDIRECT(VLOOKUP($D374,Grouped_Sources!$C:$I,5,FALSE)))</f>
        <v xml:space="preserve"> on OneDrive Ali Abbas - ITHIM Global\Methods and Processes\Input Parameters\DistanceScalars</v>
      </c>
      <c r="M374" s="21" cm="1">
        <f t="array" aca="1" ref="M374" ca="1">IF(ISNA(VLOOKUP($D374,Grouped_Sources!$C:$C,1,FALSE)),"", INDIRECT(VLOOKUP($D374,Grouped_Sources!$C:$I,6,FALSE)))</f>
        <v>0</v>
      </c>
      <c r="N374" s="21" cm="1">
        <f t="array" aca="1" ref="N374" ca="1">IF(ISNA(VLOOKUP($D374,Grouped_Sources!$C:$C,1,FALSE)),"", INDIRECT(VLOOKUP($D374,Grouped_Sources!$C:$I,7,FALSE)))</f>
        <v>0</v>
      </c>
    </row>
    <row r="375" spans="1:14" hidden="1" x14ac:dyDescent="0.25">
      <c r="A375" s="5">
        <f t="shared" si="45"/>
        <v>6</v>
      </c>
      <c r="B375" s="5">
        <f t="shared" si="46"/>
        <v>73</v>
      </c>
      <c r="C375" s="5" t="str">
        <f t="shared" ca="1" si="47"/>
        <v>distance_scalar_cycling</v>
      </c>
      <c r="D375" s="5" t="str">
        <f t="shared" ca="1" si="49"/>
        <v>distance_scalar_cycling_bangalore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distance_scalar_cycling</v>
      </c>
      <c r="G375" s="4" t="str" cm="1">
        <f t="array" aca="1" ref="G375" ca="1">IF(AND(ISBLANK(INDIRECT(ADDRESS(B375,3,1,1,"all_city_parameter_inputs"))),ISBLANK(INDIRECT(ADDRESS(B375,2,1,1,"all_city_parameter_inputs")))),"",IF(ISBLANK(INDIRECT(ADDRESS(B375,2,1,1,"all_city_parameter_inputs"))),"",INDIRECT(ADDRESS(B375,2,1,1,"all_city_parameter_inputs"))))</f>
        <v>constant</v>
      </c>
      <c r="H375" s="17" cm="1">
        <f t="array" aca="1" ref="H375" ca="1">IF(ISBLANK(INDIRECT(ADDRESS(B375,A375,1,1,"all_city_parameter_inputs"))), "--",INDIRECT(ADDRESS(B375,A375,1,1,"all_city_parameter_inputs")))</f>
        <v>1</v>
      </c>
      <c r="I375" s="17">
        <f ca="1">IF(OR(G375="alpha",G375="beta",G375="sd",G375="mean"),"--",VLOOKUP(C375,Default!$B$5:$H$114,7,FALSE))</f>
        <v>1</v>
      </c>
      <c r="J375" s="4" t="str">
        <f ca="1">VLOOKUP(F375,Lookup!$C$5:$D$110,2, FALSE)</f>
        <v>Travel values</v>
      </c>
      <c r="K375" s="4" t="str">
        <f ca="1">VLOOKUP(C375,Default!$B$4:$E$114,4, FALSE)</f>
        <v>scalar for cycling distance, i.e. all cycling trips are scaled by this scalar</v>
      </c>
      <c r="L375" s="21" t="str" cm="1">
        <f t="array" aca="1" ref="L375" ca="1">IF(ISNA(VLOOKUP($D375,Grouped_Sources!$C:$C,1,FALSE)),"", INDIRECT(VLOOKUP($D375,Grouped_Sources!$C:$I,5,FALSE)))</f>
        <v xml:space="preserve"> on OneDrive Ali Abbas - ITHIM Global\Methods and Processes\Input Parameters\DistanceScalars</v>
      </c>
      <c r="M375" s="21" cm="1">
        <f t="array" aca="1" ref="M375" ca="1">IF(ISNA(VLOOKUP($D375,Grouped_Sources!$C:$C,1,FALSE)),"", INDIRECT(VLOOKUP($D375,Grouped_Sources!$C:$I,6,FALSE)))</f>
        <v>0</v>
      </c>
      <c r="N375" s="21" cm="1">
        <f t="array" aca="1" ref="N375" ca="1">IF(ISNA(VLOOKUP($D375,Grouped_Sources!$C:$C,1,FALSE)),"", INDIRECT(VLOOKUP($D375,Grouped_Sources!$C:$I,7,FALSE)))</f>
        <v>0</v>
      </c>
    </row>
    <row r="376" spans="1:14" hidden="1" x14ac:dyDescent="0.25">
      <c r="A376" s="5">
        <f t="shared" si="45"/>
        <v>6</v>
      </c>
      <c r="B376" s="5">
        <f t="shared" si="46"/>
        <v>74</v>
      </c>
      <c r="C376" s="5" t="str">
        <f t="shared" ca="1" si="47"/>
        <v>distance_scalar_cycling</v>
      </c>
      <c r="D376" s="5" t="str">
        <f t="shared" ca="1" si="49"/>
        <v>distance_scalar_cycling_bangalore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distance_scalar_cycling</v>
      </c>
      <c r="G376" s="4" t="str" cm="1">
        <f t="array" aca="1" ref="G376" ca="1">IF(AND(ISBLANK(INDIRECT(ADDRESS(B376,3,1,1,"all_city_parameter_inputs"))),ISBLANK(INDIRECT(ADDRESS(B376,2,1,1,"all_city_parameter_inputs")))),"",IF(ISBLANK(INDIRECT(ADDRESS(B376,2,1,1,"all_city_parameter_inputs"))),"",INDIRECT(ADDRESS(B376,2,1,1,"all_city_parameter_inputs"))))</f>
        <v>mean</v>
      </c>
      <c r="H376" s="17" cm="1">
        <f t="array" aca="1" ref="H376" ca="1">IF(ISBLANK(INDIRECT(ADDRESS(B376,A376,1,1,"all_city_parameter_inputs"))), "--",INDIRECT(ADDRESS(B376,A376,1,1,"all_city_parameter_inputs")))</f>
        <v>0.99990922924482595</v>
      </c>
      <c r="I376" s="17" t="str">
        <f ca="1">IF(OR(G376="alpha",G376="beta",G376="sd",G376="mean"),"--",VLOOKUP(C376,Default!$B$5:$H$114,7,FALSE))</f>
        <v>--</v>
      </c>
      <c r="J376" s="4" t="str">
        <f ca="1">VLOOKUP(F376,Lookup!$C$5:$D$110,2, FALSE)</f>
        <v>Travel values</v>
      </c>
      <c r="K376" s="4" t="str">
        <f ca="1">VLOOKUP(C376,Default!$B$4:$E$114,4, FALSE)</f>
        <v>scalar for cycling distance, i.e. all cycling trips are scaled by this scalar</v>
      </c>
      <c r="L376" s="21" t="str" cm="1">
        <f t="array" aca="1" ref="L376" ca="1">IF(ISNA(VLOOKUP($D376,Grouped_Sources!$C:$C,1,FALSE)),"", INDIRECT(VLOOKUP($D376,Grouped_Sources!$C:$I,5,FALSE)))</f>
        <v xml:space="preserve"> on OneDrive Ali Abbas - ITHIM Global\Methods and Processes\Input Parameters\DistanceScalars</v>
      </c>
      <c r="M376" s="21" cm="1">
        <f t="array" aca="1" ref="M376" ca="1">IF(ISNA(VLOOKUP($D376,Grouped_Sources!$C:$C,1,FALSE)),"", INDIRECT(VLOOKUP($D376,Grouped_Sources!$C:$I,6,FALSE)))</f>
        <v>0</v>
      </c>
      <c r="N376" s="21" cm="1">
        <f t="array" aca="1" ref="N376" ca="1">IF(ISNA(VLOOKUP($D376,Grouped_Sources!$C:$C,1,FALSE)),"", INDIRECT(VLOOKUP($D376,Grouped_Sources!$C:$I,7,FALSE)))</f>
        <v>0</v>
      </c>
    </row>
    <row r="377" spans="1:14" hidden="1" x14ac:dyDescent="0.25">
      <c r="A377" s="5">
        <f t="shared" si="45"/>
        <v>6</v>
      </c>
      <c r="B377" s="5">
        <f t="shared" si="46"/>
        <v>75</v>
      </c>
      <c r="C377" s="5" t="str">
        <f t="shared" ca="1" si="47"/>
        <v>distance_scalar_cycling</v>
      </c>
      <c r="D377" s="5" t="str">
        <f t="shared" ca="1" si="49"/>
        <v>distance_scalar_cycling_bangalore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distance_scalar_cycling</v>
      </c>
      <c r="G377" s="4" t="str" cm="1">
        <f t="array" aca="1" ref="G377" ca="1">IF(AND(ISBLANK(INDIRECT(ADDRESS(B377,3,1,1,"all_city_parameter_inputs"))),ISBLANK(INDIRECT(ADDRESS(B377,2,1,1,"all_city_parameter_inputs")))),"",IF(ISBLANK(INDIRECT(ADDRESS(B377,2,1,1,"all_city_parameter_inputs"))),"",INDIRECT(ADDRESS(B377,2,1,1,"all_city_parameter_inputs"))))</f>
        <v>sd</v>
      </c>
      <c r="H377" s="17" cm="1">
        <f t="array" aca="1" ref="H377" ca="1">IF(ISBLANK(INDIRECT(ADDRESS(B377,A377,1,1,"all_city_parameter_inputs"))), "--",INDIRECT(ADDRESS(B377,A377,1,1,"all_city_parameter_inputs")))</f>
        <v>1.01356522381457</v>
      </c>
      <c r="I377" s="17" t="str">
        <f ca="1">IF(OR(G377="alpha",G377="beta",G377="sd",G377="mean"),"--",VLOOKUP(C377,Default!$B$5:$H$114,7,FALSE))</f>
        <v>--</v>
      </c>
      <c r="J377" s="4" t="str">
        <f ca="1">VLOOKUP(F377,Lookup!$C$5:$D$110,2, FALSE)</f>
        <v>Travel values</v>
      </c>
      <c r="K377" s="4" t="str">
        <f ca="1">VLOOKUP(C377,Default!$B$4:$E$114,4, FALSE)</f>
        <v>scalar for cycling distance, i.e. all cycling trips are scaled by this scalar</v>
      </c>
      <c r="L377" s="21" t="str" cm="1">
        <f t="array" aca="1" ref="L377" ca="1">IF(ISNA(VLOOKUP($D377,Grouped_Sources!$C:$C,1,FALSE)),"", INDIRECT(VLOOKUP($D377,Grouped_Sources!$C:$I,5,FALSE)))</f>
        <v xml:space="preserve"> on OneDrive Ali Abbas - ITHIM Global\Methods and Processes\Input Parameters\DistanceScalars</v>
      </c>
      <c r="M377" s="21" cm="1">
        <f t="array" aca="1" ref="M377" ca="1">IF(ISNA(VLOOKUP($D377,Grouped_Sources!$C:$C,1,FALSE)),"", INDIRECT(VLOOKUP($D377,Grouped_Sources!$C:$I,6,FALSE)))</f>
        <v>0</v>
      </c>
      <c r="N377" s="21" cm="1">
        <f t="array" aca="1" ref="N377" ca="1">IF(ISNA(VLOOKUP($D377,Grouped_Sources!$C:$C,1,FALSE)),"", INDIRECT(VLOOKUP($D377,Grouped_Sources!$C:$I,7,FALSE)))</f>
        <v>0</v>
      </c>
    </row>
    <row r="378" spans="1:14" hidden="1" x14ac:dyDescent="0.25">
      <c r="A378" s="5">
        <f t="shared" si="45"/>
        <v>6</v>
      </c>
      <c r="B378" s="5">
        <f t="shared" si="46"/>
        <v>76</v>
      </c>
      <c r="C378" s="5" t="str">
        <f t="shared" ca="1" si="47"/>
        <v>CO2_emission_inventories motorcycle</v>
      </c>
      <c r="D378" s="5" t="str">
        <f t="shared" ca="1" si="49"/>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motorcycle</v>
      </c>
      <c r="H378" s="17" cm="1">
        <f t="array" aca="1" ref="H378" ca="1">IF(ISBLANK(INDIRECT(ADDRESS(B378,A378,1,1,"all_city_parameter_inputs"))), "--",INDIRECT(ADDRESS(B378,A378,1,1,"all_city_parameter_inputs")))</f>
        <v>671112</v>
      </c>
      <c r="I378" s="17">
        <f ca="1">IF(OR(G378="alpha",G378="beta",G378="sd",G378="mean"),"--",VLOOKUP(C378,Default!$B$5:$H$114,7,FALSE))</f>
        <v>30033.571810000001</v>
      </c>
      <c r="J378" s="4" t="str">
        <f ca="1">VLOOKUP(F378,Lookup!$C$5:$D$110,2, FALSE)</f>
        <v>Pollution values</v>
      </c>
      <c r="K378" s="4" t="str">
        <f ca="1">VLOOKUP(C378,Default!$B$4:$E$114,4, FALSE)</f>
        <v>- used to estimate the CO2 for scenarios (function "scenario_co2_calculations").
- used to create the VEHICLE_INVENTORY, with speeds, PM and CO2 emissions (function "set_vehicle_inventory").</v>
      </c>
      <c r="L378" s="21" t="str" cm="1">
        <f t="array" aca="1" ref="L378" ca="1">IF(ISNA(VLOOKUP($D378,Grouped_Sources!$C:$C,1,FALSE)),"", INDIRECT(VLOOKUP($D378,Grouped_Sources!$C:$I,5,FALSE)))</f>
        <v>EDGAR but proper documentation still missing</v>
      </c>
      <c r="M378" s="21" cm="1">
        <f t="array" aca="1" ref="M378" ca="1">IF(ISNA(VLOOKUP($D378,Grouped_Sources!$C:$C,1,FALSE)),"", INDIRECT(VLOOKUP($D378,Grouped_Sources!$C:$I,6,FALSE)))</f>
        <v>0</v>
      </c>
      <c r="N378" s="21" cm="1">
        <f t="array" aca="1" ref="N378" ca="1">IF(ISNA(VLOOKUP($D378,Grouped_Sources!$C:$C,1,FALSE)),"", INDIRECT(VLOOKUP($D378,Grouped_Sources!$C:$I,7,FALSE)))</f>
        <v>0</v>
      </c>
    </row>
    <row r="379" spans="1:14" hidden="1" x14ac:dyDescent="0.25">
      <c r="A379" s="5">
        <f t="shared" si="45"/>
        <v>6</v>
      </c>
      <c r="B379" s="5">
        <f t="shared" si="46"/>
        <v>77</v>
      </c>
      <c r="C379" s="5" t="str">
        <f t="shared" ca="1" si="47"/>
        <v>CO2_emission_inventories car</v>
      </c>
      <c r="D379" s="5" t="str">
        <f t="shared" ca="1" si="49"/>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car</v>
      </c>
      <c r="H379" s="17" cm="1">
        <f t="array" aca="1" ref="H379" ca="1">IF(ISBLANK(INDIRECT(ADDRESS(B379,A379,1,1,"all_city_parameter_inputs"))), "--",INDIRECT(ADDRESS(B379,A379,1,1,"all_city_parameter_inputs")))</f>
        <v>497436</v>
      </c>
      <c r="I379" s="17">
        <f ca="1">IF(OR(G379="alpha",G379="beta",G379="sd",G379="mean"),"--",VLOOKUP(C379,Default!$B$5:$H$114,7,FALSE))</f>
        <v>1033377.341</v>
      </c>
      <c r="J379" s="4" t="str">
        <f ca="1">VLOOKUP(F379,Lookup!$C$5:$D$110,2, FALSE)</f>
        <v>Pollution values</v>
      </c>
      <c r="K379" s="4">
        <f ca="1">VLOOKUP(C379,Default!$B$4:$E$114,4, FALSE)</f>
        <v>0</v>
      </c>
      <c r="L379" s="21" t="str" cm="1">
        <f t="array" aca="1" ref="L379" ca="1">IF(ISNA(VLOOKUP($D379,Grouped_Sources!$C:$C,1,FALSE)),"", INDIRECT(VLOOKUP($D379,Grouped_Sources!$C:$I,5,FALSE)))</f>
        <v>EDGAR but proper documentation still missing</v>
      </c>
      <c r="M379" s="21" cm="1">
        <f t="array" aca="1" ref="M379" ca="1">IF(ISNA(VLOOKUP($D379,Grouped_Sources!$C:$C,1,FALSE)),"", INDIRECT(VLOOKUP($D379,Grouped_Sources!$C:$I,6,FALSE)))</f>
        <v>0</v>
      </c>
      <c r="N379" s="21" cm="1">
        <f t="array" aca="1" ref="N379" ca="1">IF(ISNA(VLOOKUP($D379,Grouped_Sources!$C:$C,1,FALSE)),"", INDIRECT(VLOOKUP($D379,Grouped_Sources!$C:$I,7,FALSE)))</f>
        <v>0</v>
      </c>
    </row>
    <row r="380" spans="1:14" hidden="1" x14ac:dyDescent="0.25">
      <c r="A380" s="5">
        <f t="shared" si="45"/>
        <v>6</v>
      </c>
      <c r="B380" s="5">
        <f t="shared" si="46"/>
        <v>78</v>
      </c>
      <c r="C380" s="5" t="str">
        <f t="shared" ca="1" si="47"/>
        <v>CO2_emission_inventories bus_driver</v>
      </c>
      <c r="D380" s="5" t="str">
        <f t="shared" ca="1" si="49"/>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bus_driver</v>
      </c>
      <c r="H380" s="17" cm="1">
        <f t="array" aca="1" ref="H380" ca="1">IF(ISBLANK(INDIRECT(ADDRESS(B380,A380,1,1,"all_city_parameter_inputs"))), "--",INDIRECT(ADDRESS(B380,A380,1,1,"all_city_parameter_inputs")))</f>
        <v>357512</v>
      </c>
      <c r="I380" s="17">
        <f ca="1">IF(OR(G380="alpha",G380="beta",G380="sd",G380="mean"),"--",VLOOKUP(C380,Default!$B$5:$H$114,7,FALSE))</f>
        <v>100429.7216</v>
      </c>
      <c r="J380" s="4" t="str">
        <f ca="1">VLOOKUP(F380,Lookup!$C$5:$D$110,2, FALSE)</f>
        <v>Pollution values</v>
      </c>
      <c r="K380" s="4">
        <f ca="1">VLOOKUP(C380,Default!$B$4:$E$114,4, FALSE)</f>
        <v>0</v>
      </c>
      <c r="L380" s="21" t="str" cm="1">
        <f t="array" aca="1" ref="L380" ca="1">IF(ISNA(VLOOKUP($D380,Grouped_Sources!$C:$C,1,FALSE)),"", INDIRECT(VLOOKUP($D380,Grouped_Sources!$C:$I,5,FALSE)))</f>
        <v>EDGAR but proper documentation still missing</v>
      </c>
      <c r="M380" s="21" cm="1">
        <f t="array" aca="1" ref="M380" ca="1">IF(ISNA(VLOOKUP($D380,Grouped_Sources!$C:$C,1,FALSE)),"", INDIRECT(VLOOKUP($D380,Grouped_Sources!$C:$I,6,FALSE)))</f>
        <v>0</v>
      </c>
      <c r="N380" s="21" cm="1">
        <f t="array" aca="1" ref="N380" ca="1">IF(ISNA(VLOOKUP($D380,Grouped_Sources!$C:$C,1,FALSE)),"", INDIRECT(VLOOKUP($D380,Grouped_Sources!$C:$I,7,FALSE)))</f>
        <v>0</v>
      </c>
    </row>
    <row r="381" spans="1:14" hidden="1" x14ac:dyDescent="0.25">
      <c r="A381" s="5">
        <f t="shared" si="45"/>
        <v>6</v>
      </c>
      <c r="B381" s="5">
        <f t="shared" si="46"/>
        <v>79</v>
      </c>
      <c r="C381" s="5" t="str">
        <f t="shared" ca="1" si="47"/>
        <v>CO2_emission_inventories heavy_truck</v>
      </c>
      <c r="D381" s="5" t="str">
        <f t="shared" ca="1" si="49"/>
        <v>CO2_emission_inventories_bangalore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CO2_emission_inventories</v>
      </c>
      <c r="G381" s="4" t="str" cm="1">
        <f t="array" aca="1" ref="G381" ca="1">IF(AND(ISBLANK(INDIRECT(ADDRESS(B381,3,1,1,"all_city_parameter_inputs"))),ISBLANK(INDIRECT(ADDRESS(B381,2,1,1,"all_city_parameter_inputs")))),"",IF(ISBLANK(INDIRECT(ADDRESS(B381,2,1,1,"all_city_parameter_inputs"))),"",INDIRECT(ADDRESS(B381,2,1,1,"all_city_parameter_inputs"))))</f>
        <v>heavy_truck</v>
      </c>
      <c r="H381" s="17" cm="1">
        <f t="array" aca="1" ref="H381" ca="1">IF(ISBLANK(INDIRECT(ADDRESS(B381,A381,1,1,"all_city_parameter_inputs"))), "--",INDIRECT(ADDRESS(B381,A381,1,1,"all_city_parameter_inputs")))</f>
        <v>621336</v>
      </c>
      <c r="I381" s="17">
        <f ca="1">IF(OR(G381="alpha",G381="beta",G381="sd",G381="mean"),"--",VLOOKUP(C381,Default!$B$5:$H$114,7,FALSE))</f>
        <v>259655.32449999999</v>
      </c>
      <c r="J381" s="4" t="str">
        <f ca="1">VLOOKUP(F381,Lookup!$C$5:$D$110,2, FALSE)</f>
        <v>Pollution values</v>
      </c>
      <c r="K381" s="4">
        <f ca="1">VLOOKUP(C381,Default!$B$4:$E$114,4, FALSE)</f>
        <v>0</v>
      </c>
      <c r="L381" s="21" t="str" cm="1">
        <f t="array" aca="1" ref="L381" ca="1">IF(ISNA(VLOOKUP($D381,Grouped_Sources!$C:$C,1,FALSE)),"", INDIRECT(VLOOKUP($D381,Grouped_Sources!$C:$I,5,FALSE)))</f>
        <v>EDGAR but proper documentation still missing</v>
      </c>
      <c r="M381" s="21" cm="1">
        <f t="array" aca="1" ref="M381" ca="1">IF(ISNA(VLOOKUP($D381,Grouped_Sources!$C:$C,1,FALSE)),"", INDIRECT(VLOOKUP($D381,Grouped_Sources!$C:$I,6,FALSE)))</f>
        <v>0</v>
      </c>
      <c r="N381" s="21" cm="1">
        <f t="array" aca="1" ref="N381" ca="1">IF(ISNA(VLOOKUP($D381,Grouped_Sources!$C:$C,1,FALSE)),"", INDIRECT(VLOOKUP($D381,Grouped_Sources!$C:$I,7,FALSE)))</f>
        <v>0</v>
      </c>
    </row>
    <row r="382" spans="1:14" hidden="1" x14ac:dyDescent="0.25">
      <c r="A382" s="5">
        <f t="shared" si="45"/>
        <v>6</v>
      </c>
      <c r="B382" s="5">
        <f t="shared" si="46"/>
        <v>80</v>
      </c>
      <c r="C382" s="5" t="str">
        <f t="shared" ca="1" si="47"/>
        <v>CO2_emission_inventories truck</v>
      </c>
      <c r="D382" s="5" t="str">
        <f t="shared" ca="1" si="49"/>
        <v>CO2_emission_inventories_bangalore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CO2_emission_inventories</v>
      </c>
      <c r="G382" s="4" t="str" cm="1">
        <f t="array" aca="1" ref="G382" ca="1">IF(AND(ISBLANK(INDIRECT(ADDRESS(B382,3,1,1,"all_city_parameter_inputs"))),ISBLANK(INDIRECT(ADDRESS(B382,2,1,1,"all_city_parameter_inputs")))),"",IF(ISBLANK(INDIRECT(ADDRESS(B382,2,1,1,"all_city_parameter_inputs"))),"",INDIRECT(ADDRESS(B382,2,1,1,"all_city_parameter_inputs"))))</f>
        <v>truck</v>
      </c>
      <c r="H382" s="17" cm="1">
        <f t="array" aca="1" ref="H382" ca="1">IF(ISBLANK(INDIRECT(ADDRESS(B382,A382,1,1,"all_city_parameter_inputs"))), "--",INDIRECT(ADDRESS(B382,A382,1,1,"all_city_parameter_inputs")))</f>
        <v>49766</v>
      </c>
      <c r="I382" s="17">
        <f ca="1">IF(OR(G382="alpha",G382="beta",G382="sd",G382="mean"),"--",VLOOKUP(C382,Default!$B$5:$H$114,7,FALSE))</f>
        <v>163516.11319999999</v>
      </c>
      <c r="J382" s="4" t="str">
        <f ca="1">VLOOKUP(F382,Lookup!$C$5:$D$110,2, FALSE)</f>
        <v>Pollution values</v>
      </c>
      <c r="K382" s="4">
        <f ca="1">VLOOKUP(C382,Default!$B$4:$E$114,4, FALSE)</f>
        <v>0</v>
      </c>
      <c r="L382" s="21" t="str" cm="1">
        <f t="array" aca="1" ref="L382" ca="1">IF(ISNA(VLOOKUP($D382,Grouped_Sources!$C:$C,1,FALSE)),"", INDIRECT(VLOOKUP($D382,Grouped_Sources!$C:$I,5,FALSE)))</f>
        <v>EDGAR but proper documentation still missing</v>
      </c>
      <c r="M382" s="21" cm="1">
        <f t="array" aca="1" ref="M382" ca="1">IF(ISNA(VLOOKUP($D382,Grouped_Sources!$C:$C,1,FALSE)),"", INDIRECT(VLOOKUP($D382,Grouped_Sources!$C:$I,6,FALSE)))</f>
        <v>0</v>
      </c>
      <c r="N382" s="21" cm="1">
        <f t="array" aca="1" ref="N382" ca="1">IF(ISNA(VLOOKUP($D382,Grouped_Sources!$C:$C,1,FALSE)),"", INDIRECT(VLOOKUP($D382,Grouped_Sources!$C:$I,7,FALSE)))</f>
        <v>0</v>
      </c>
    </row>
    <row r="383" spans="1:14" hidden="1" x14ac:dyDescent="0.25">
      <c r="A383" s="5">
        <f t="shared" si="45"/>
        <v>6</v>
      </c>
      <c r="B383" s="5">
        <f t="shared" si="46"/>
        <v>81</v>
      </c>
      <c r="C383" s="5" t="str">
        <f t="shared" ca="1" si="47"/>
        <v>CO2_emission_inventories van</v>
      </c>
      <c r="D383" s="5" t="str">
        <f t="shared" ca="1" si="49"/>
        <v>CO2_emission_inventories_bangalore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CO2_emission_inventories</v>
      </c>
      <c r="G383" s="4" t="str" cm="1">
        <f t="array" aca="1" ref="G383" ca="1">IF(AND(ISBLANK(INDIRECT(ADDRESS(B383,3,1,1,"all_city_parameter_inputs"))),ISBLANK(INDIRECT(ADDRESS(B383,2,1,1,"all_city_parameter_inputs")))),"",IF(ISBLANK(INDIRECT(ADDRESS(B383,2,1,1,"all_city_parameter_inputs"))),"",INDIRECT(ADDRESS(B383,2,1,1,"all_city_parameter_inputs"))))</f>
        <v>van</v>
      </c>
      <c r="H383" s="17" t="str" cm="1">
        <f t="array" aca="1" ref="H383" ca="1">IF(ISBLANK(INDIRECT(ADDRESS(B383,A383,1,1,"all_city_parameter_inputs"))), "--",INDIRECT(ADDRESS(B383,A383,1,1,"all_city_parameter_inputs")))</f>
        <v>--</v>
      </c>
      <c r="I383" s="17">
        <f ca="1">IF(OR(G383="alpha",G383="beta",G383="sd",G383="mean"),"--",VLOOKUP(C383,Default!$B$5:$H$114,7,FALSE))</f>
        <v>0</v>
      </c>
      <c r="J383" s="4" t="str">
        <f ca="1">VLOOKUP(F383,Lookup!$C$5:$D$110,2, FALSE)</f>
        <v>Pollution values</v>
      </c>
      <c r="K383" s="4">
        <f ca="1">VLOOKUP(C383,Default!$B$4:$E$114,4, FALSE)</f>
        <v>0</v>
      </c>
      <c r="L383" s="21" t="str" cm="1">
        <f t="array" aca="1" ref="L383" ca="1">IF(ISNA(VLOOKUP($D383,Grouped_Sources!$C:$C,1,FALSE)),"", INDIRECT(VLOOKUP($D383,Grouped_Sources!$C:$I,5,FALSE)))</f>
        <v>EDGAR but proper documentation still missing</v>
      </c>
      <c r="M383" s="21" cm="1">
        <f t="array" aca="1" ref="M383" ca="1">IF(ISNA(VLOOKUP($D383,Grouped_Sources!$C:$C,1,FALSE)),"", INDIRECT(VLOOKUP($D383,Grouped_Sources!$C:$I,6,FALSE)))</f>
        <v>0</v>
      </c>
      <c r="N383" s="21" cm="1">
        <f t="array" aca="1" ref="N383" ca="1">IF(ISNA(VLOOKUP($D383,Grouped_Sources!$C:$C,1,FALSE)),"", INDIRECT(VLOOKUP($D383,Grouped_Sources!$C:$I,7,FALSE)))</f>
        <v>0</v>
      </c>
    </row>
    <row r="384" spans="1:14" hidden="1" x14ac:dyDescent="0.25">
      <c r="A384" s="5">
        <f t="shared" si="45"/>
        <v>6</v>
      </c>
      <c r="B384" s="5">
        <f t="shared" si="46"/>
        <v>82</v>
      </c>
      <c r="C384" s="5" t="str">
        <f t="shared" ca="1" si="47"/>
        <v>CO2_emission_inventories other</v>
      </c>
      <c r="D384" s="5" t="str">
        <f t="shared" ca="1" si="49"/>
        <v>CO2_emission_inventories_bangalore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CO2_emission_inventories</v>
      </c>
      <c r="G384" s="4" t="str" cm="1">
        <f t="array" aca="1" ref="G384" ca="1">IF(AND(ISBLANK(INDIRECT(ADDRESS(B384,3,1,1,"all_city_parameter_inputs"))),ISBLANK(INDIRECT(ADDRESS(B384,2,1,1,"all_city_parameter_inputs")))),"",IF(ISBLANK(INDIRECT(ADDRESS(B384,2,1,1,"all_city_parameter_inputs"))),"",INDIRECT(ADDRESS(B384,2,1,1,"all_city_parameter_inputs"))))</f>
        <v>other</v>
      </c>
      <c r="H384" s="17" cm="1">
        <f t="array" aca="1" ref="H384" ca="1">IF(ISBLANK(INDIRECT(ADDRESS(B384,A384,1,1,"all_city_parameter_inputs"))), "--",INDIRECT(ADDRESS(B384,A384,1,1,"all_city_parameter_inputs")))</f>
        <v>0</v>
      </c>
      <c r="I384" s="17">
        <f ca="1">IF(OR(G384="alpha",G384="beta",G384="sd",G384="mean"),"--",VLOOKUP(C384,Default!$B$5:$H$114,7,FALSE))</f>
        <v>1906.893448</v>
      </c>
      <c r="J384" s="4" t="str">
        <f ca="1">VLOOKUP(F384,Lookup!$C$5:$D$110,2, FALSE)</f>
        <v>Pollution values</v>
      </c>
      <c r="K384" s="4">
        <f ca="1">VLOOKUP(C384,Default!$B$4:$E$114,4, FALSE)</f>
        <v>0</v>
      </c>
      <c r="L384" s="21" t="str" cm="1">
        <f t="array" aca="1" ref="L384" ca="1">IF(ISNA(VLOOKUP($D384,Grouped_Sources!$C:$C,1,FALSE)),"", INDIRECT(VLOOKUP($D384,Grouped_Sources!$C:$I,5,FALSE)))</f>
        <v>EDGAR but proper documentation still missing</v>
      </c>
      <c r="M384" s="21" cm="1">
        <f t="array" aca="1" ref="M384" ca="1">IF(ISNA(VLOOKUP($D384,Grouped_Sources!$C:$C,1,FALSE)),"", INDIRECT(VLOOKUP($D384,Grouped_Sources!$C:$I,6,FALSE)))</f>
        <v>0</v>
      </c>
      <c r="N384" s="21" cm="1">
        <f t="array" aca="1" ref="N384" ca="1">IF(ISNA(VLOOKUP($D384,Grouped_Sources!$C:$C,1,FALSE)),"", INDIRECT(VLOOKUP($D384,Grouped_Sources!$C:$I,7,FALSE)))</f>
        <v>0</v>
      </c>
    </row>
    <row r="385" spans="1:14" hidden="1" x14ac:dyDescent="0.25">
      <c r="A385" s="5">
        <f t="shared" si="45"/>
        <v>6</v>
      </c>
      <c r="B385" s="5">
        <f t="shared" si="46"/>
        <v>83</v>
      </c>
      <c r="C385" s="5" t="str">
        <f t="shared" ca="1" si="47"/>
        <v>CO2_emission_inventories taxi</v>
      </c>
      <c r="D385" s="5" t="str">
        <f t="shared" ca="1" si="49"/>
        <v>CO2_emission_inventories_bangalore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CO2_emission_inventories</v>
      </c>
      <c r="G385" s="4" t="str" cm="1">
        <f t="array" aca="1" ref="G385" ca="1">IF(AND(ISBLANK(INDIRECT(ADDRESS(B385,3,1,1,"all_city_parameter_inputs"))),ISBLANK(INDIRECT(ADDRESS(B385,2,1,1,"all_city_parameter_inputs")))),"",IF(ISBLANK(INDIRECT(ADDRESS(B385,2,1,1,"all_city_parameter_inputs"))),"",INDIRECT(ADDRESS(B385,2,1,1,"all_city_parameter_inputs"))))</f>
        <v>taxi</v>
      </c>
      <c r="H385" s="17" t="str" cm="1">
        <f t="array" aca="1" ref="H385" ca="1">IF(ISBLANK(INDIRECT(ADDRESS(B385,A385,1,1,"all_city_parameter_inputs"))), "--",INDIRECT(ADDRESS(B385,A385,1,1,"all_city_parameter_inputs")))</f>
        <v>--</v>
      </c>
      <c r="I385" s="17">
        <f ca="1">IF(OR(G385="alpha",G385="beta",G385="sd",G385="mean"),"--",VLOOKUP(C385,Default!$B$5:$H$114,7,FALSE))</f>
        <v>0</v>
      </c>
      <c r="J385" s="4" t="str">
        <f ca="1">VLOOKUP(F385,Lookup!$C$5:$D$110,2, FALSE)</f>
        <v>Pollution values</v>
      </c>
      <c r="K385" s="4">
        <f ca="1">VLOOKUP(C385,Default!$B$4:$E$114,4, FALSE)</f>
        <v>0</v>
      </c>
      <c r="L385" s="21" t="str" cm="1">
        <f t="array" aca="1" ref="L385" ca="1">IF(ISNA(VLOOKUP($D385,Grouped_Sources!$C:$C,1,FALSE)),"", INDIRECT(VLOOKUP($D385,Grouped_Sources!$C:$I,5,FALSE)))</f>
        <v>EDGAR but proper documentation still missing</v>
      </c>
      <c r="M385" s="21" cm="1">
        <f t="array" aca="1" ref="M385" ca="1">IF(ISNA(VLOOKUP($D385,Grouped_Sources!$C:$C,1,FALSE)),"", INDIRECT(VLOOKUP($D385,Grouped_Sources!$C:$I,6,FALSE)))</f>
        <v>0</v>
      </c>
      <c r="N385" s="21" cm="1">
        <f t="array" aca="1" ref="N385" ca="1">IF(ISNA(VLOOKUP($D385,Grouped_Sources!$C:$C,1,FALSE)),"", INDIRECT(VLOOKUP($D385,Grouped_Sources!$C:$I,7,FALSE)))</f>
        <v>0</v>
      </c>
    </row>
    <row r="386" spans="1:14" hidden="1" x14ac:dyDescent="0.25">
      <c r="A386" s="5">
        <f t="shared" si="45"/>
        <v>6</v>
      </c>
      <c r="B386" s="5">
        <f t="shared" si="46"/>
        <v>84</v>
      </c>
      <c r="C386" s="5" t="str">
        <f t="shared" ca="1" si="47"/>
        <v>CO2_emission_inventories auto_rickshaw</v>
      </c>
      <c r="D386" s="5" t="str">
        <f t="shared" ca="1" si="49"/>
        <v>CO2_emission_inventories_bangalore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CO2_emission_inventories</v>
      </c>
      <c r="G386" s="4" t="str" cm="1">
        <f t="array" aca="1" ref="G386" ca="1">IF(AND(ISBLANK(INDIRECT(ADDRESS(B386,3,1,1,"all_city_parameter_inputs"))),ISBLANK(INDIRECT(ADDRESS(B386,2,1,1,"all_city_parameter_inputs")))),"",IF(ISBLANK(INDIRECT(ADDRESS(B386,2,1,1,"all_city_parameter_inputs"))),"",INDIRECT(ADDRESS(B386,2,1,1,"all_city_parameter_inputs"))))</f>
        <v>auto_rickshaw</v>
      </c>
      <c r="H386" s="17" t="str" cm="1">
        <f t="array" aca="1" ref="H386" ca="1">IF(ISBLANK(INDIRECT(ADDRESS(B386,A386,1,1,"all_city_parameter_inputs"))), "--",INDIRECT(ADDRESS(B386,A386,1,1,"all_city_parameter_inputs")))</f>
        <v>--</v>
      </c>
      <c r="I386" s="17">
        <f ca="1">IF(OR(G386="alpha",G386="beta",G386="sd",G386="mean"),"--",VLOOKUP(C386,Default!$B$5:$H$114,7,FALSE))</f>
        <v>0</v>
      </c>
      <c r="J386" s="4" t="str">
        <f ca="1">VLOOKUP(F386,Lookup!$C$5:$D$110,2, FALSE)</f>
        <v>Pollution values</v>
      </c>
      <c r="K386" s="4">
        <f ca="1">VLOOKUP(C386,Default!$B$4:$E$114,4, FALSE)</f>
        <v>0</v>
      </c>
      <c r="L386" s="21" t="str" cm="1">
        <f t="array" aca="1" ref="L386" ca="1">IF(ISNA(VLOOKUP($D386,Grouped_Sources!$C:$C,1,FALSE)),"", INDIRECT(VLOOKUP($D386,Grouped_Sources!$C:$I,5,FALSE)))</f>
        <v>EDGAR but proper documentation still missing</v>
      </c>
      <c r="M386" s="21" cm="1">
        <f t="array" aca="1" ref="M386" ca="1">IF(ISNA(VLOOKUP($D386,Grouped_Sources!$C:$C,1,FALSE)),"", INDIRECT(VLOOKUP($D386,Grouped_Sources!$C:$I,6,FALSE)))</f>
        <v>0</v>
      </c>
      <c r="N386" s="21" cm="1">
        <f t="array" aca="1" ref="N386" ca="1">IF(ISNA(VLOOKUP($D386,Grouped_Sources!$C:$C,1,FALSE)),"", INDIRECT(VLOOKUP($D386,Grouped_Sources!$C:$I,7,FALSE)))</f>
        <v>0</v>
      </c>
    </row>
    <row r="387" spans="1:14" hidden="1" x14ac:dyDescent="0.25">
      <c r="A387" s="5">
        <f t="shared" si="45"/>
        <v>6</v>
      </c>
      <c r="B387" s="5">
        <f t="shared" si="46"/>
        <v>85</v>
      </c>
      <c r="C387" s="5" t="str">
        <f t="shared" ca="1" si="47"/>
        <v>CO2_emission_confidence</v>
      </c>
      <c r="D387" s="5" t="str">
        <f t="shared" ca="1" si="49"/>
        <v>CO2_emission_confidence_bangalore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CO2_emission_confidence</v>
      </c>
      <c r="G387" s="4" t="str" cm="1">
        <f t="array" aca="1" ref="G387" ca="1">IF(AND(ISBLANK(INDIRECT(ADDRESS(B387,3,1,1,"all_city_parameter_inputs"))),ISBLANK(INDIRECT(ADDRESS(B387,2,1,1,"all_city_parameter_inputs")))),"",IF(ISBLANK(INDIRECT(ADDRESS(B387,2,1,1,"all_city_parameter_inputs"))),"",INDIRECT(ADDRESS(B387,2,1,1,"all_city_parameter_inputs"))))</f>
        <v>sample</v>
      </c>
      <c r="H387" s="17" cm="1">
        <f t="array" aca="1" ref="H387" ca="1">IF(ISBLANK(INDIRECT(ADDRESS(B387,A387,1,1,"all_city_parameter_inputs"))), "--",INDIRECT(ADDRESS(B387,A387,1,1,"all_city_parameter_inputs")))</f>
        <v>0.8</v>
      </c>
      <c r="I387" s="17">
        <f ca="1">IF(OR(G387="alpha",G387="beta",G387="sd",G387="mean"),"--",VLOOKUP(C387,Default!$B$5:$H$114,7,FALSE))</f>
        <v>1</v>
      </c>
      <c r="J387" s="4" t="str">
        <f ca="1">VLOOKUP(F387,Lookup!$C$5:$D$110,2, FALSE)</f>
        <v>Pollution values</v>
      </c>
      <c r="K387" s="4" t="str">
        <f ca="1">VLOOKUP(C387,Default!$B$4:$E$114,4, FALSE)</f>
        <v>how confident we are about the CO2 emissions inventory (equivalent to PM_EMISSION_INVENTORY_CONFIDENCE)</v>
      </c>
      <c r="L387" s="21" t="str" cm="1">
        <f t="array" aca="1" ref="L387" ca="1">IF(ISNA(VLOOKUP($D387,Grouped_Sources!$C:$C,1,FALSE)),"", INDIRECT(VLOOKUP($D387,Grouped_Sources!$C:$I,5,FALSE)))</f>
        <v/>
      </c>
      <c r="M387" s="21" t="str" cm="1">
        <f t="array" aca="1" ref="M387" ca="1">IF(ISNA(VLOOKUP($D387,Grouped_Sources!$C:$C,1,FALSE)),"", INDIRECT(VLOOKUP($D387,Grouped_Sources!$C:$I,6,FALSE)))</f>
        <v/>
      </c>
      <c r="N387" s="21" t="str" cm="1">
        <f t="array" aca="1" ref="N387" ca="1">IF(ISNA(VLOOKUP($D387,Grouped_Sources!$C:$C,1,FALSE)),"", INDIRECT(VLOOKUP($D387,Grouped_Sources!$C:$I,7,FALSE)))</f>
        <v/>
      </c>
    </row>
    <row r="388" spans="1:14" hidden="1" x14ac:dyDescent="0.25">
      <c r="A388" s="5">
        <f t="shared" si="45"/>
        <v>6</v>
      </c>
      <c r="B388" s="5">
        <f t="shared" si="46"/>
        <v>86</v>
      </c>
      <c r="C388" s="5" t="str">
        <f t="shared" ca="1" si="47"/>
        <v>car_occupancy_ratio</v>
      </c>
      <c r="D388" s="5" t="str">
        <f t="shared" ref="D388:D390" ca="1" si="50">F388&amp;"_"&amp;E388</f>
        <v>car_occupancy_ratio_bangalore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car_occupancy_ratio</v>
      </c>
      <c r="G388" s="4" t="str" cm="1">
        <f t="array" aca="1" ref="G388" ca="1">IF(AND(ISBLANK(INDIRECT(ADDRESS(B388,3,1,1,"all_city_parameter_inputs"))),ISBLANK(INDIRECT(ADDRESS(B388,2,1,1,"all_city_parameter_inputs")))),"",IF(ISBLANK(INDIRECT(ADDRESS(B388,2,1,1,"all_city_parameter_inputs"))),"",INDIRECT(ADDRESS(B388,2,1,1,"all_city_parameter_inputs"))))</f>
        <v>constant</v>
      </c>
      <c r="H388" s="17" cm="1">
        <f t="array" aca="1" ref="H388" ca="1">IF(ISBLANK(INDIRECT(ADDRESS(B388,A388,1,1,"all_city_parameter_inputs"))), "--",INDIRECT(ADDRESS(B388,A388,1,1,"all_city_parameter_inputs")))</f>
        <v>0.43478260869565222</v>
      </c>
      <c r="I388" s="17">
        <f ca="1">IF(OR(G388="alpha",G388="beta",G388="sd",G388="mean"),"--",VLOOKUP(C388,Default!$B$5:$H$114,7,FALSE))</f>
        <v>0.625</v>
      </c>
      <c r="J388" s="4" t="str">
        <f ca="1">VLOOKUP(F388,Lookup!$C$5:$D$110,2, FALSE)</f>
        <v>Travel values</v>
      </c>
      <c r="K388" s="4" t="str">
        <f ca="1">VLOOKUP(C388,Default!$B$4:$E$114,4, FALSE)</f>
        <v>ratio of cars to passengers (incl driver)</v>
      </c>
      <c r="L388" s="21" t="str" cm="1">
        <f t="array" aca="1" ref="L388" ca="1">IF(ISNA(VLOOKUP($D388,Grouped_Sources!$C:$C,1,FALSE)),"", INDIRECT(VLOOKUP($D388,Grouped_Sources!$C:$I,5,FALSE)))</f>
        <v>CarOccupancyRatio_vxx.docx on on OneDrive Ali Abbas - ITHIM Global\Methods and Processes\Input Parameters\CarOccupancyRate</v>
      </c>
      <c r="M388" s="21" cm="1">
        <f t="array" aca="1" ref="M388" ca="1">IF(ISNA(VLOOKUP($D388,Grouped_Sources!$C:$C,1,FALSE)),"", INDIRECT(VLOOKUP($D388,Grouped_Sources!$C:$I,6,FALSE)))</f>
        <v>0</v>
      </c>
      <c r="N388" s="21" cm="1">
        <f t="array" aca="1" ref="N388" ca="1">IF(ISNA(VLOOKUP($D388,Grouped_Sources!$C:$C,1,FALSE)),"", INDIRECT(VLOOKUP($D388,Grouped_Sources!$C:$I,7,FALSE)))</f>
        <v>0</v>
      </c>
    </row>
    <row r="389" spans="1:14" hidden="1" x14ac:dyDescent="0.25">
      <c r="A389" s="5">
        <f t="shared" si="45"/>
        <v>6</v>
      </c>
      <c r="B389" s="5">
        <f t="shared" si="46"/>
        <v>87</v>
      </c>
      <c r="C389" s="5" t="str">
        <f t="shared" ca="1" si="47"/>
        <v>car_occupancy_ratio</v>
      </c>
      <c r="D389" s="5" t="str">
        <f t="shared" ca="1" si="50"/>
        <v>car_occupancy_ratio_bangalore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car_occupancy_ratio</v>
      </c>
      <c r="G389" s="4" t="str" cm="1">
        <f t="array" aca="1" ref="G389" ca="1">IF(AND(ISBLANK(INDIRECT(ADDRESS(B389,3,1,1,"all_city_parameter_inputs"))),ISBLANK(INDIRECT(ADDRESS(B389,2,1,1,"all_city_parameter_inputs")))),"",IF(ISBLANK(INDIRECT(ADDRESS(B389,2,1,1,"all_city_parameter_inputs"))),"",INDIRECT(ADDRESS(B389,2,1,1,"all_city_parameter_inputs"))))</f>
        <v>alpha</v>
      </c>
      <c r="H389" s="17" cm="1">
        <f t="array" aca="1" ref="H389" ca="1">IF(ISBLANK(INDIRECT(ADDRESS(B389,A389,1,1,"all_city_parameter_inputs"))), "--",INDIRECT(ADDRESS(B389,A389,1,1,"all_city_parameter_inputs")))</f>
        <v>352.82608695652135</v>
      </c>
      <c r="I389" s="17" t="str">
        <f ca="1">IF(OR(G389="alpha",G389="beta",G389="sd",G389="mean"),"--",VLOOKUP(C389,Default!$B$5:$H$114,7,FALSE))</f>
        <v>--</v>
      </c>
      <c r="J389" s="4" t="str">
        <f ca="1">VLOOKUP(F389,Lookup!$C$5:$D$110,2, FALSE)</f>
        <v>Travel values</v>
      </c>
      <c r="K389" s="4" t="str">
        <f ca="1">VLOOKUP(C389,Default!$B$4:$E$114,4, FALSE)</f>
        <v>ratio of cars to passengers (incl driver)</v>
      </c>
      <c r="L389" s="21" t="str" cm="1">
        <f t="array" aca="1" ref="L389" ca="1">IF(ISNA(VLOOKUP($D389,Grouped_Sources!$C:$C,1,FALSE)),"", INDIRECT(VLOOKUP($D389,Grouped_Sources!$C:$I,5,FALSE)))</f>
        <v>CarOccupancyRatio_vxx.docx on on OneDrive Ali Abbas - ITHIM Global\Methods and Processes\Input Parameters\CarOccupancyRate</v>
      </c>
      <c r="M389" s="21" cm="1">
        <f t="array" aca="1" ref="M389" ca="1">IF(ISNA(VLOOKUP($D389,Grouped_Sources!$C:$C,1,FALSE)),"", INDIRECT(VLOOKUP($D389,Grouped_Sources!$C:$I,6,FALSE)))</f>
        <v>0</v>
      </c>
      <c r="N389" s="21" cm="1">
        <f t="array" aca="1" ref="N389" ca="1">IF(ISNA(VLOOKUP($D389,Grouped_Sources!$C:$C,1,FALSE)),"", INDIRECT(VLOOKUP($D389,Grouped_Sources!$C:$I,7,FALSE)))</f>
        <v>0</v>
      </c>
    </row>
    <row r="390" spans="1:14" hidden="1" x14ac:dyDescent="0.25">
      <c r="A390" s="5">
        <f t="shared" si="45"/>
        <v>6</v>
      </c>
      <c r="B390" s="5">
        <f t="shared" si="46"/>
        <v>88</v>
      </c>
      <c r="C390" s="5" t="str">
        <f t="shared" ca="1" si="47"/>
        <v>car_occupancy_ratio</v>
      </c>
      <c r="D390" s="5" t="str">
        <f t="shared" ca="1" si="50"/>
        <v>car_occupancy_ratio_bangalore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car_occupancy_ratio</v>
      </c>
      <c r="G390" s="4" t="str" cm="1">
        <f t="array" aca="1" ref="G390" ca="1">IF(AND(ISBLANK(INDIRECT(ADDRESS(B390,3,1,1,"all_city_parameter_inputs"))),ISBLANK(INDIRECT(ADDRESS(B390,2,1,1,"all_city_parameter_inputs")))),"",IF(ISBLANK(INDIRECT(ADDRESS(B390,2,1,1,"all_city_parameter_inputs"))),"",INDIRECT(ADDRESS(B390,2,1,1,"all_city_parameter_inputs"))))</f>
        <v>beta</v>
      </c>
      <c r="H390" s="17" cm="1">
        <f t="array" aca="1" ref="H390" ca="1">IF(ISBLANK(INDIRECT(ADDRESS(B390,A390,1,1,"all_city_parameter_inputs"))), "--",INDIRECT(ADDRESS(B390,A390,1,1,"all_city_parameter_inputs")))</f>
        <v>458.67391304347774</v>
      </c>
      <c r="I390" s="17" t="str">
        <f ca="1">IF(OR(G390="alpha",G390="beta",G390="sd",G390="mean"),"--",VLOOKUP(C390,Default!$B$5:$H$114,7,FALSE))</f>
        <v>--</v>
      </c>
      <c r="J390" s="4" t="str">
        <f ca="1">VLOOKUP(F390,Lookup!$C$5:$D$110,2, FALSE)</f>
        <v>Travel values</v>
      </c>
      <c r="K390" s="4" t="str">
        <f ca="1">VLOOKUP(C390,Default!$B$4:$E$114,4, FALSE)</f>
        <v>ratio of cars to passengers (incl driver)</v>
      </c>
      <c r="L390" s="21" t="str" cm="1">
        <f t="array" aca="1" ref="L390" ca="1">IF(ISNA(VLOOKUP($D390,Grouped_Sources!$C:$C,1,FALSE)),"", INDIRECT(VLOOKUP($D390,Grouped_Sources!$C:$I,5,FALSE)))</f>
        <v>CarOccupancyRatio_vxx.docx on on OneDrive Ali Abbas - ITHIM Global\Methods and Processes\Input Parameters\CarOccupancyRate</v>
      </c>
      <c r="M390" s="21" cm="1">
        <f t="array" aca="1" ref="M390" ca="1">IF(ISNA(VLOOKUP($D390,Grouped_Sources!$C:$C,1,FALSE)),"", INDIRECT(VLOOKUP($D390,Grouped_Sources!$C:$I,6,FALSE)))</f>
        <v>0</v>
      </c>
      <c r="N390" s="21" cm="1">
        <f t="array" aca="1" ref="N390" ca="1">IF(ISNA(VLOOKUP($D390,Grouped_Sources!$C:$C,1,FALSE)),"", INDIRECT(VLOOKUP($D390,Grouped_Sources!$C:$I,7,FALSE)))</f>
        <v>0</v>
      </c>
    </row>
    <row r="391" spans="1:14" hidden="1" x14ac:dyDescent="0.25">
      <c r="A391" s="5">
        <f t="shared" ref="A391:A403" si="51">A291+1</f>
        <v>6</v>
      </c>
      <c r="B391" s="5">
        <f t="shared" ref="B391:B403" si="52">B291</f>
        <v>89</v>
      </c>
      <c r="C391" s="5" t="str">
        <f t="shared" ca="1" si="47"/>
        <v>country</v>
      </c>
      <c r="D391" s="5" t="str">
        <f t="shared" ref="D391:D394" ca="1" si="53">F391&amp;"_"&amp;E391</f>
        <v>country_bangalore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country</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India</v>
      </c>
      <c r="I391" s="17" t="str">
        <f ca="1">IF(OR(G391="alpha",G391="beta",G391="sd",G391="mean"),"--",VLOOKUP(C391,Default!$B$5:$H$114,7,FALSE))</f>
        <v>Colombia</v>
      </c>
      <c r="J391" s="4" t="str">
        <f ca="1">VLOOKUP(F391,Lookup!$C$5:$D$110,2, FALSE)</f>
        <v>Miscellaneous</v>
      </c>
      <c r="K391" s="4" t="str">
        <f ca="1">VLOOKUP(C391,Default!$B$4:$E$114,4, FALSE)</f>
        <v>country where city lies in</v>
      </c>
      <c r="L391" s="21" t="str" cm="1">
        <f t="array" aca="1" ref="L391" ca="1">IF(ISNA(VLOOKUP($D391,Grouped_Sources!$C:$C,1,FALSE)),"", INDIRECT(VLOOKUP($D391,Grouped_Sources!$C:$I,5,FALSE)))</f>
        <v/>
      </c>
      <c r="M391" s="21" t="str" cm="1">
        <f t="array" aca="1" ref="M391" ca="1">IF(ISNA(VLOOKUP($D391,Grouped_Sources!$C:$C,1,FALSE)),"", INDIRECT(VLOOKUP($D391,Grouped_Sources!$C:$I,6,FALSE)))</f>
        <v/>
      </c>
      <c r="N391" s="21" t="str" cm="1">
        <f t="array" aca="1" ref="N391" ca="1">IF(ISNA(VLOOKUP($D391,Grouped_Sources!$C:$C,1,FALSE)),"", INDIRECT(VLOOKUP($D391,Grouped_Sources!$C:$I,7,FALSE)))</f>
        <v/>
      </c>
    </row>
    <row r="392" spans="1:14" hidden="1" x14ac:dyDescent="0.25">
      <c r="A392" s="5">
        <f t="shared" si="51"/>
        <v>6</v>
      </c>
      <c r="B392" s="5">
        <f t="shared" si="52"/>
        <v>90</v>
      </c>
      <c r="C392" s="5" t="str">
        <f t="shared" ca="1" si="47"/>
        <v>continent</v>
      </c>
      <c r="D392" s="5" t="str">
        <f t="shared" ca="1" si="53"/>
        <v>continent_bangalore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continent</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Asia</v>
      </c>
      <c r="I392" s="17" t="str">
        <f ca="1">IF(OR(G392="alpha",G392="beta",G392="sd",G392="mean"),"--",VLOOKUP(C392,Default!$B$5:$H$114,7,FALSE))</f>
        <v>Latin_America</v>
      </c>
      <c r="J392" s="4" t="str">
        <f ca="1">VLOOKUP(F392,Lookup!$C$5:$D$110,2, FALSE)</f>
        <v>Miscellaneous</v>
      </c>
      <c r="K392" s="4" t="str">
        <f ca="1">VLOOKUP(C392,Default!$B$4:$E$114,4, FALSE)</f>
        <v>continent</v>
      </c>
      <c r="L392" s="21" t="str" cm="1">
        <f t="array" aca="1" ref="L392" ca="1">IF(ISNA(VLOOKUP($D392,Grouped_Sources!$C:$C,1,FALSE)),"", INDIRECT(VLOOKUP($D392,Grouped_Sources!$C:$I,5,FALSE)))</f>
        <v/>
      </c>
      <c r="M392" s="21" t="str" cm="1">
        <f t="array" aca="1" ref="M392" ca="1">IF(ISNA(VLOOKUP($D392,Grouped_Sources!$C:$C,1,FALSE)),"", INDIRECT(VLOOKUP($D392,Grouped_Sources!$C:$I,6,FALSE)))</f>
        <v/>
      </c>
      <c r="N392" s="21" t="str" cm="1">
        <f t="array" aca="1" ref="N392" ca="1">IF(ISNA(VLOOKUP($D392,Grouped_Sources!$C:$C,1,FALSE)),"", INDIRECT(VLOOKUP($D392,Grouped_Sources!$C:$I,7,FALSE)))</f>
        <v/>
      </c>
    </row>
    <row r="393" spans="1:14" hidden="1" x14ac:dyDescent="0.25">
      <c r="A393" s="5">
        <f t="shared" si="51"/>
        <v>6</v>
      </c>
      <c r="B393" s="5">
        <f t="shared" si="52"/>
        <v>91</v>
      </c>
      <c r="C393" s="5" t="str">
        <f t="shared" ref="C393:C401" ca="1" si="54">IF(G393 = "",F393,IF(OR(G393="alpha",G393="beta",G393="constant",G393="sd",G393="mean",G393="sample"),F393,F393&amp;" "&amp;G393))</f>
        <v>bus_driver_prop_male</v>
      </c>
      <c r="D393" s="5" t="str">
        <f t="shared" ca="1" si="53"/>
        <v>bus_driver_prop_male_bangalore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bus_driver_prop_male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1</v>
      </c>
      <c r="I393" s="17">
        <f ca="1">IF(OR(G393="alpha",G393="beta",G393="sd",G393="mean"),"--",VLOOKUP(C393,Default!$B$5:$H$114,7,FALSE))</f>
        <v>0.98</v>
      </c>
      <c r="J393" s="4" t="str">
        <f ca="1">VLOOKUP(F393,Lookup!$C$5:$D$110,2, FALSE)</f>
        <v>Travel values</v>
      </c>
      <c r="K393" s="4" t="str">
        <f ca="1">VLOOKUP(C393,Default!$B$4:$E$114,4, FALSE)</f>
        <v>proportion of bus drivers that are male</v>
      </c>
      <c r="L393" s="21" t="str" cm="1">
        <f t="array" aca="1" ref="L393" ca="1">IF(ISNA(VLOOKUP($D393,Grouped_Sources!$C:$C,1,FALSE)),"", INDIRECT(VLOOKUP($D393,Grouped_Sources!$C:$I,5,FALSE)))</f>
        <v>on OneDrive Ali Abbas - ITHIM Global\Methods and Processes\Input Parameters\GhostTrip_demographics</v>
      </c>
      <c r="M393" s="21" cm="1">
        <f t="array" aca="1" ref="M393" ca="1">IF(ISNA(VLOOKUP($D393,Grouped_Sources!$C:$C,1,FALSE)),"", INDIRECT(VLOOKUP($D393,Grouped_Sources!$C:$I,6,FALSE)))</f>
        <v>0</v>
      </c>
      <c r="N393" s="21" cm="1">
        <f t="array" aca="1" ref="N393" ca="1">IF(ISNA(VLOOKUP($D393,Grouped_Sources!$C:$C,1,FALSE)),"", INDIRECT(VLOOKUP($D393,Grouped_Sources!$C:$I,7,FALSE)))</f>
        <v>0</v>
      </c>
    </row>
    <row r="394" spans="1:14" hidden="1" x14ac:dyDescent="0.25">
      <c r="A394" s="5">
        <f t="shared" si="51"/>
        <v>6</v>
      </c>
      <c r="B394" s="5">
        <f t="shared" si="52"/>
        <v>92</v>
      </c>
      <c r="C394" s="5" t="str">
        <f t="shared" ca="1" si="54"/>
        <v>bus_driver_male_agerange</v>
      </c>
      <c r="D394" s="5" t="str">
        <f t="shared" ca="1" si="53"/>
        <v>bus_driver_male_agerange_bangalore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bus_driver_male_agerange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20, 60</v>
      </c>
      <c r="I394" s="17" t="str">
        <f ca="1">IF(OR(G394="alpha",G394="beta",G394="sd",G394="mean"),"--",VLOOKUP(C394,Default!$B$5:$H$114,7,FALSE))</f>
        <v>19, 65</v>
      </c>
      <c r="J394" s="4" t="str">
        <f ca="1">VLOOKUP(F394,Lookup!$C$5:$D$110,2, FALSE)</f>
        <v>Travel values</v>
      </c>
      <c r="K394" s="4" t="str">
        <f ca="1">VLOOKUP(C394,Default!$B$4:$E$114,4, FALSE)</f>
        <v>age range of male bus drivers</v>
      </c>
      <c r="L394" s="21" t="str" cm="1">
        <f t="array" aca="1" ref="L394" ca="1">IF(ISNA(VLOOKUP($D394,Grouped_Sources!$C:$C,1,FALSE)),"", INDIRECT(VLOOKUP($D394,Grouped_Sources!$C:$I,5,FALSE)))</f>
        <v>on OneDrive Ali Abbas - ITHIM Global\Methods and Processes\Input Parameters\GhostTrip_demographics</v>
      </c>
      <c r="M394" s="21" cm="1">
        <f t="array" aca="1" ref="M394" ca="1">IF(ISNA(VLOOKUP($D394,Grouped_Sources!$C:$C,1,FALSE)),"", INDIRECT(VLOOKUP($D394,Grouped_Sources!$C:$I,6,FALSE)))</f>
        <v>0</v>
      </c>
      <c r="N394" s="21" cm="1">
        <f t="array" aca="1" ref="N394" ca="1">IF(ISNA(VLOOKUP($D394,Grouped_Sources!$C:$C,1,FALSE)),"", INDIRECT(VLOOKUP($D394,Grouped_Sources!$C:$I,7,FALSE)))</f>
        <v>0</v>
      </c>
    </row>
    <row r="395" spans="1:14" hidden="1" x14ac:dyDescent="0.25">
      <c r="A395" s="5">
        <f t="shared" si="51"/>
        <v>6</v>
      </c>
      <c r="B395" s="5">
        <f t="shared" si="52"/>
        <v>93</v>
      </c>
      <c r="C395" s="5" t="str">
        <f t="shared" ca="1" si="54"/>
        <v>bus_driver_female_agerange</v>
      </c>
      <c r="D395" s="5" t="str">
        <f t="shared" ref="D395:D401" ca="1" si="55">F395&amp;"_"&amp;E395</f>
        <v>bus_driver_female_agerange_bangalore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bus_driver_female_agerange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20, 60</v>
      </c>
      <c r="I395" s="17" t="str">
        <f ca="1">IF(OR(G395="alpha",G395="beta",G395="sd",G395="mean"),"--",VLOOKUP(C395,Default!$B$5:$H$114,7,FALSE))</f>
        <v>19, 65</v>
      </c>
      <c r="J395" s="4" t="str">
        <f ca="1">VLOOKUP(F395,Lookup!$C$5:$D$110,2, FALSE)</f>
        <v>Travel values</v>
      </c>
      <c r="K395" s="4" t="str">
        <f ca="1">VLOOKUP(C395,Default!$B$4:$E$114,4, FALSE)</f>
        <v>age range of female bus drivers</v>
      </c>
      <c r="L395" s="21" t="str" cm="1">
        <f t="array" aca="1" ref="L395" ca="1">IF(ISNA(VLOOKUP($D395,Grouped_Sources!$C:$C,1,FALSE)),"", INDIRECT(VLOOKUP($D395,Grouped_Sources!$C:$I,5,FALSE)))</f>
        <v>on OneDrive Ali Abbas - ITHIM Global\Methods and Processes\Input Parameters\GhostTrip_demographics</v>
      </c>
      <c r="M395" s="21" cm="1">
        <f t="array" aca="1" ref="M395" ca="1">IF(ISNA(VLOOKUP($D395,Grouped_Sources!$C:$C,1,FALSE)),"", INDIRECT(VLOOKUP($D395,Grouped_Sources!$C:$I,6,FALSE)))</f>
        <v>0</v>
      </c>
      <c r="N395" s="21" cm="1">
        <f t="array" aca="1" ref="N395" ca="1">IF(ISNA(VLOOKUP($D395,Grouped_Sources!$C:$C,1,FALSE)),"", INDIRECT(VLOOKUP($D395,Grouped_Sources!$C:$I,7,FALSE)))</f>
        <v>0</v>
      </c>
    </row>
    <row r="396" spans="1:14" hidden="1" x14ac:dyDescent="0.25">
      <c r="A396" s="5">
        <f t="shared" si="51"/>
        <v>6</v>
      </c>
      <c r="B396" s="5">
        <f t="shared" si="52"/>
        <v>94</v>
      </c>
      <c r="C396" s="5" t="str">
        <f t="shared" ca="1" si="54"/>
        <v>truck_driver_prop_male</v>
      </c>
      <c r="D396" s="5" t="str">
        <f t="shared" ca="1" si="55"/>
        <v>truck_driver_prop_male_bangalore</v>
      </c>
      <c r="E396" s="4" t="str" cm="1">
        <f t="array" aca="1" ref="E396" ca="1">INDIRECT(ADDRESS(1,A396,1,1,"all_city_parameter_inputs"))</f>
        <v>bangalore</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truck_driver_prop_male</v>
      </c>
      <c r="G396" s="4" t="str" cm="1">
        <f t="array" aca="1" ref="G396" ca="1">IF(AND(ISBLANK(INDIRECT(ADDRESS(B396,3,1,1,"all_city_parameter_inputs"))),ISBLANK(INDIRECT(ADDRESS(B396,2,1,1,"all_city_parameter_inputs")))),"",IF(ISBLANK(INDIRECT(ADDRESS(B396,2,1,1,"all_city_parameter_inputs"))),"",INDIRECT(ADDRESS(B396,2,1,1,"all_city_parameter_inputs"))))</f>
        <v/>
      </c>
      <c r="H396" s="17" cm="1">
        <f t="array" aca="1" ref="H396" ca="1">IF(ISBLANK(INDIRECT(ADDRESS(B396,A396,1,1,"all_city_parameter_inputs"))), "--",INDIRECT(ADDRESS(B396,A396,1,1,"all_city_parameter_inputs")))</f>
        <v>1</v>
      </c>
      <c r="I396" s="17">
        <f ca="1">IF(OR(G396="alpha",G396="beta",G396="sd",G396="mean"),"--",VLOOKUP(C396,Default!$B$5:$H$114,7,FALSE))</f>
        <v>0.98</v>
      </c>
      <c r="J396" s="4" t="str">
        <f ca="1">VLOOKUP(F396,Lookup!$C$5:$D$110,2, FALSE)</f>
        <v>Travel values</v>
      </c>
      <c r="K396" s="4" t="str">
        <f ca="1">VLOOKUP(C396,Default!$B$4:$E$114,4, FALSE)</f>
        <v>proportion of male truck drivers</v>
      </c>
      <c r="L396" s="21" t="str" cm="1">
        <f t="array" aca="1" ref="L396" ca="1">IF(ISNA(VLOOKUP($D396,Grouped_Sources!$C:$C,1,FALSE)),"", INDIRECT(VLOOKUP($D396,Grouped_Sources!$C:$I,5,FALSE)))</f>
        <v>on OneDrive Ali Abbas - ITHIM Global\Methods and Processes\Input Parameters\GhostTrip_demographics</v>
      </c>
      <c r="M396" s="21" cm="1">
        <f t="array" aca="1" ref="M396" ca="1">IF(ISNA(VLOOKUP($D396,Grouped_Sources!$C:$C,1,FALSE)),"", INDIRECT(VLOOKUP($D396,Grouped_Sources!$C:$I,6,FALSE)))</f>
        <v>0</v>
      </c>
      <c r="N396" s="21" cm="1">
        <f t="array" aca="1" ref="N396" ca="1">IF(ISNA(VLOOKUP($D396,Grouped_Sources!$C:$C,1,FALSE)),"", INDIRECT(VLOOKUP($D396,Grouped_Sources!$C:$I,7,FALSE)))</f>
        <v>0</v>
      </c>
    </row>
    <row r="397" spans="1:14" hidden="1" x14ac:dyDescent="0.25">
      <c r="A397" s="5">
        <f t="shared" si="51"/>
        <v>6</v>
      </c>
      <c r="B397" s="5">
        <f t="shared" si="52"/>
        <v>95</v>
      </c>
      <c r="C397" s="5" t="str">
        <f t="shared" ca="1" si="54"/>
        <v>truck_driver_male_agerange</v>
      </c>
      <c r="D397" s="5" t="str">
        <f t="shared" ca="1" si="55"/>
        <v>truck_driver_male_agerange_bangalore</v>
      </c>
      <c r="E397" s="4" t="str" cm="1">
        <f t="array" aca="1" ref="E397" ca="1">INDIRECT(ADDRESS(1,A397,1,1,"all_city_parameter_inputs"))</f>
        <v>bangalore</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truck_driver_male_agerange</v>
      </c>
      <c r="G397" s="4" t="str" cm="1">
        <f t="array" aca="1" ref="G397" ca="1">IF(AND(ISBLANK(INDIRECT(ADDRESS(B397,3,1,1,"all_city_parameter_inputs"))),ISBLANK(INDIRECT(ADDRESS(B397,2,1,1,"all_city_parameter_inputs")))),"",IF(ISBLANK(INDIRECT(ADDRESS(B397,2,1,1,"all_city_parameter_inputs"))),"",INDIRECT(ADDRESS(B397,2,1,1,"all_city_parameter_inputs"))))</f>
        <v/>
      </c>
      <c r="H397" s="17" t="str" cm="1">
        <f t="array" aca="1" ref="H397" ca="1">IF(ISBLANK(INDIRECT(ADDRESS(B397,A397,1,1,"all_city_parameter_inputs"))), "--",INDIRECT(ADDRESS(B397,A397,1,1,"all_city_parameter_inputs")))</f>
        <v>20, 60</v>
      </c>
      <c r="I397" s="17" t="str">
        <f ca="1">IF(OR(G397="alpha",G397="beta",G397="sd",G397="mean"),"--",VLOOKUP(C397,Default!$B$5:$H$114,7,FALSE))</f>
        <v>18, 65</v>
      </c>
      <c r="J397" s="4" t="str">
        <f ca="1">VLOOKUP(F397,Lookup!$C$5:$D$110,2, FALSE)</f>
        <v>Travel values</v>
      </c>
      <c r="K397" s="4" t="str">
        <f ca="1">VLOOKUP(C397,Default!$B$4:$E$114,4, FALSE)</f>
        <v>age range of male truck drivers</v>
      </c>
      <c r="L397" s="21" t="str" cm="1">
        <f t="array" aca="1" ref="L397" ca="1">IF(ISNA(VLOOKUP($D397,Grouped_Sources!$C:$C,1,FALSE)),"", INDIRECT(VLOOKUP($D397,Grouped_Sources!$C:$I,5,FALSE)))</f>
        <v>on OneDrive Ali Abbas - ITHIM Global\Methods and Processes\Input Parameters\GhostTrip_demographics</v>
      </c>
      <c r="M397" s="21" cm="1">
        <f t="array" aca="1" ref="M397" ca="1">IF(ISNA(VLOOKUP($D397,Grouped_Sources!$C:$C,1,FALSE)),"", INDIRECT(VLOOKUP($D397,Grouped_Sources!$C:$I,6,FALSE)))</f>
        <v>0</v>
      </c>
      <c r="N397" s="21" cm="1">
        <f t="array" aca="1" ref="N397" ca="1">IF(ISNA(VLOOKUP($D397,Grouped_Sources!$C:$C,1,FALSE)),"", INDIRECT(VLOOKUP($D397,Grouped_Sources!$C:$I,7,FALSE)))</f>
        <v>0</v>
      </c>
    </row>
    <row r="398" spans="1:14" hidden="1" x14ac:dyDescent="0.25">
      <c r="A398" s="5">
        <f t="shared" si="51"/>
        <v>6</v>
      </c>
      <c r="B398" s="5">
        <f t="shared" si="52"/>
        <v>96</v>
      </c>
      <c r="C398" s="5" t="str">
        <f t="shared" ca="1" si="54"/>
        <v>truck_driver_female_agerange</v>
      </c>
      <c r="D398" s="5" t="str">
        <f t="shared" ca="1" si="55"/>
        <v>truck_driver_female_agerange_bangalore</v>
      </c>
      <c r="E398" s="4" t="str" cm="1">
        <f t="array" aca="1" ref="E398" ca="1">INDIRECT(ADDRESS(1,A398,1,1,"all_city_parameter_inputs"))</f>
        <v>bangalore</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truck_driver_female_agerange</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20, 60</v>
      </c>
      <c r="I398" s="17" t="str">
        <f ca="1">IF(OR(G398="alpha",G398="beta",G398="sd",G398="mean"),"--",VLOOKUP(C398,Default!$B$5:$H$114,7,FALSE))</f>
        <v>18, 65</v>
      </c>
      <c r="J398" s="4" t="str">
        <f ca="1">VLOOKUP(F398,Lookup!$C$5:$D$110,2, FALSE)</f>
        <v>Travel values</v>
      </c>
      <c r="K398" s="4" t="str">
        <f ca="1">VLOOKUP(C398,Default!$B$4:$E$114,4, FALSE)</f>
        <v>age range of female truck drivers</v>
      </c>
      <c r="L398" s="21" t="str" cm="1">
        <f t="array" aca="1" ref="L398" ca="1">IF(ISNA(VLOOKUP($D398,Grouped_Sources!$C:$C,1,FALSE)),"", INDIRECT(VLOOKUP($D398,Grouped_Sources!$C:$I,5,FALSE)))</f>
        <v>on OneDrive Ali Abbas - ITHIM Global\Methods and Processes\Input Parameters\GhostTrip_demographics</v>
      </c>
      <c r="M398" s="21" cm="1">
        <f t="array" aca="1" ref="M398" ca="1">IF(ISNA(VLOOKUP($D398,Grouped_Sources!$C:$C,1,FALSE)),"", INDIRECT(VLOOKUP($D398,Grouped_Sources!$C:$I,6,FALSE)))</f>
        <v>0</v>
      </c>
      <c r="N398" s="21" cm="1">
        <f t="array" aca="1" ref="N398" ca="1">IF(ISNA(VLOOKUP($D398,Grouped_Sources!$C:$C,1,FALSE)),"", INDIRECT(VLOOKUP($D398,Grouped_Sources!$C:$I,7,FALSE)))</f>
        <v>0</v>
      </c>
    </row>
    <row r="399" spans="1:14" hidden="1" x14ac:dyDescent="0.25">
      <c r="A399" s="5">
        <f t="shared" si="51"/>
        <v>6</v>
      </c>
      <c r="B399" s="5">
        <f t="shared" si="52"/>
        <v>97</v>
      </c>
      <c r="C399" s="5" t="str">
        <f t="shared" ca="1" si="54"/>
        <v>commerical_mbike_prop_male</v>
      </c>
      <c r="D399" s="5" t="str">
        <f t="shared" ca="1" si="55"/>
        <v>commerical_mbike_prop_male_bangalore</v>
      </c>
      <c r="E399" s="4" t="str" cm="1">
        <f t="array" aca="1" ref="E399" ca="1">INDIRECT(ADDRESS(1,A399,1,1,"all_city_parameter_inputs"))</f>
        <v>bangalore</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commerical_mbike_prop_male</v>
      </c>
      <c r="G399" s="4" t="str" cm="1">
        <f t="array" aca="1" ref="G399" ca="1">IF(AND(ISBLANK(INDIRECT(ADDRESS(B399,3,1,1,"all_city_parameter_inputs"))),ISBLANK(INDIRECT(ADDRESS(B399,2,1,1,"all_city_parameter_inputs")))),"",IF(ISBLANK(INDIRECT(ADDRESS(B399,2,1,1,"all_city_parameter_inputs"))),"",INDIRECT(ADDRESS(B399,2,1,1,"all_city_parameter_inputs"))))</f>
        <v/>
      </c>
      <c r="H399" s="17" cm="1">
        <f t="array" aca="1" ref="H399" ca="1">IF(ISBLANK(INDIRECT(ADDRESS(B399,A399,1,1,"all_city_parameter_inputs"))), "--",INDIRECT(ADDRESS(B399,A399,1,1,"all_city_parameter_inputs")))</f>
        <v>1</v>
      </c>
      <c r="I399" s="17">
        <f ca="1">IF(OR(G399="alpha",G399="beta",G399="sd",G399="mean"),"--",VLOOKUP(C399,Default!$B$5:$H$114,7,FALSE))</f>
        <v>0.99</v>
      </c>
      <c r="J399" s="4" t="str">
        <f ca="1">VLOOKUP(F399,Lookup!$C$5:$D$110,2, FALSE)</f>
        <v>Travel values</v>
      </c>
      <c r="K399" s="4" t="str">
        <f ca="1">VLOOKUP(C399,Default!$B$4:$E$114,4, FALSE)</f>
        <v>proportion of male commercial motorcycle drivers</v>
      </c>
      <c r="L399" s="21" t="str" cm="1">
        <f t="array" aca="1" ref="L399" ca="1">IF(ISNA(VLOOKUP($D399,Grouped_Sources!$C:$C,1,FALSE)),"", INDIRECT(VLOOKUP($D399,Grouped_Sources!$C:$I,5,FALSE)))</f>
        <v>on OneDrive Ali Abbas - ITHIM Global\Methods and Processes\Input Parameters\GhostTrip_demographics</v>
      </c>
      <c r="M399" s="21" cm="1">
        <f t="array" aca="1" ref="M399" ca="1">IF(ISNA(VLOOKUP($D399,Grouped_Sources!$C:$C,1,FALSE)),"", INDIRECT(VLOOKUP($D399,Grouped_Sources!$C:$I,6,FALSE)))</f>
        <v>0</v>
      </c>
      <c r="N399" s="21" cm="1">
        <f t="array" aca="1" ref="N399" ca="1">IF(ISNA(VLOOKUP($D399,Grouped_Sources!$C:$C,1,FALSE)),"", INDIRECT(VLOOKUP($D399,Grouped_Sources!$C:$I,7,FALSE)))</f>
        <v>0</v>
      </c>
    </row>
    <row r="400" spans="1:14" hidden="1" x14ac:dyDescent="0.25">
      <c r="A400" s="5">
        <f t="shared" si="51"/>
        <v>6</v>
      </c>
      <c r="B400" s="5">
        <f t="shared" si="52"/>
        <v>98</v>
      </c>
      <c r="C400" s="5" t="str">
        <f t="shared" ca="1" si="54"/>
        <v>commerical_mbike_male_agerange</v>
      </c>
      <c r="D400" s="5" t="str">
        <f t="shared" ca="1" si="55"/>
        <v>commerical_mbike_male_agerange_bangalore</v>
      </c>
      <c r="E400" s="4" t="str" cm="1">
        <f t="array" aca="1" ref="E400" ca="1">INDIRECT(ADDRESS(1,A400,1,1,"all_city_parameter_inputs"))</f>
        <v>bangalore</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commerical_mbike_male_agerange</v>
      </c>
      <c r="G400" s="4" t="str" cm="1">
        <f t="array" aca="1" ref="G400" ca="1">IF(AND(ISBLANK(INDIRECT(ADDRESS(B400,3,1,1,"all_city_parameter_inputs"))),ISBLANK(INDIRECT(ADDRESS(B400,2,1,1,"all_city_parameter_inputs")))),"",IF(ISBLANK(INDIRECT(ADDRESS(B400,2,1,1,"all_city_parameter_inputs"))),"",INDIRECT(ADDRESS(B400,2,1,1,"all_city_parameter_inputs"))))</f>
        <v/>
      </c>
      <c r="H400" s="17" t="str" cm="1">
        <f t="array" aca="1" ref="H400" ca="1">IF(ISBLANK(INDIRECT(ADDRESS(B400,A400,1,1,"all_city_parameter_inputs"))), "--",INDIRECT(ADDRESS(B400,A400,1,1,"all_city_parameter_inputs")))</f>
        <v>16, 60</v>
      </c>
      <c r="I400" s="17" t="str">
        <f ca="1">IF(OR(G400="alpha",G400="beta",G400="sd",G400="mean"),"--",VLOOKUP(C400,Default!$B$5:$H$114,7,FALSE))</f>
        <v>18, 65</v>
      </c>
      <c r="J400" s="4" t="str">
        <f ca="1">VLOOKUP(F400,Lookup!$C$5:$D$110,2, FALSE)</f>
        <v>Travel values</v>
      </c>
      <c r="K400" s="4" t="str">
        <f ca="1">VLOOKUP(C400,Default!$B$4:$E$114,4, FALSE)</f>
        <v>age range of male commercial motorcycle drivers</v>
      </c>
      <c r="L400" s="21" t="str" cm="1">
        <f t="array" aca="1" ref="L400" ca="1">IF(ISNA(VLOOKUP($D400,Grouped_Sources!$C:$C,1,FALSE)),"", INDIRECT(VLOOKUP($D400,Grouped_Sources!$C:$I,5,FALSE)))</f>
        <v>on OneDrive Ali Abbas - ITHIM Global\Methods and Processes\Input Parameters\GhostTrip_demographics</v>
      </c>
      <c r="M400" s="21" cm="1">
        <f t="array" aca="1" ref="M400" ca="1">IF(ISNA(VLOOKUP($D400,Grouped_Sources!$C:$C,1,FALSE)),"", INDIRECT(VLOOKUP($D400,Grouped_Sources!$C:$I,6,FALSE)))</f>
        <v>0</v>
      </c>
      <c r="N400" s="21" cm="1">
        <f t="array" aca="1" ref="N400" ca="1">IF(ISNA(VLOOKUP($D400,Grouped_Sources!$C:$C,1,FALSE)),"", INDIRECT(VLOOKUP($D400,Grouped_Sources!$C:$I,7,FALSE)))</f>
        <v>0</v>
      </c>
    </row>
    <row r="401" spans="1:14" hidden="1" x14ac:dyDescent="0.25">
      <c r="A401" s="5">
        <f t="shared" si="51"/>
        <v>6</v>
      </c>
      <c r="B401" s="5">
        <f t="shared" si="52"/>
        <v>99</v>
      </c>
      <c r="C401" s="5" t="str">
        <f t="shared" ca="1" si="54"/>
        <v>commerical_mbike_female_agerange</v>
      </c>
      <c r="D401" s="5" t="str">
        <f t="shared" ca="1" si="55"/>
        <v>commerical_mbike_female_agerange_bangalore</v>
      </c>
      <c r="E401" s="4" t="str" cm="1">
        <f t="array" aca="1" ref="E401" ca="1">INDIRECT(ADDRESS(1,A401,1,1,"all_city_parameter_inputs"))</f>
        <v>bangalore</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commerical_mbike_female_agerange</v>
      </c>
      <c r="G401" s="4" t="str" cm="1">
        <f t="array" aca="1" ref="G401" ca="1">IF(AND(ISBLANK(INDIRECT(ADDRESS(B401,3,1,1,"all_city_parameter_inputs"))),ISBLANK(INDIRECT(ADDRESS(B401,2,1,1,"all_city_parameter_inputs")))),"",IF(ISBLANK(INDIRECT(ADDRESS(B401,2,1,1,"all_city_parameter_inputs"))),"",INDIRECT(ADDRESS(B401,2,1,1,"all_city_parameter_inputs"))))</f>
        <v/>
      </c>
      <c r="H401" s="17" t="str" cm="1">
        <f t="array" aca="1" ref="H401" ca="1">IF(ISBLANK(INDIRECT(ADDRESS(B401,A401,1,1,"all_city_parameter_inputs"))), "--",INDIRECT(ADDRESS(B401,A401,1,1,"all_city_parameter_inputs")))</f>
        <v>16, 60</v>
      </c>
      <c r="I401" s="17" t="str">
        <f ca="1">IF(OR(G401="alpha",G401="beta",G401="sd",G401="mean"),"--",VLOOKUP(C401,Default!$B$5:$H$114,7,FALSE))</f>
        <v>18, 65</v>
      </c>
      <c r="J401" s="4" t="str">
        <f ca="1">VLOOKUP(F401,Lookup!$C$5:$D$110,2, FALSE)</f>
        <v>Travel values</v>
      </c>
      <c r="K401" s="4" t="str">
        <f ca="1">VLOOKUP(C401,Default!$B$4:$E$114,4, FALSE)</f>
        <v>age range of female commercial motorcycle drivers</v>
      </c>
      <c r="L401" s="21" t="str" cm="1">
        <f t="array" aca="1" ref="L401" ca="1">IF(ISNA(VLOOKUP($D401,Grouped_Sources!$C:$C,1,FALSE)),"", INDIRECT(VLOOKUP($D401,Grouped_Sources!$C:$I,5,FALSE)))</f>
        <v>on OneDrive Ali Abbas - ITHIM Global\Methods and Processes\Input Parameters\GhostTrip_demographics</v>
      </c>
      <c r="M401" s="21" cm="1">
        <f t="array" aca="1" ref="M401" ca="1">IF(ISNA(VLOOKUP($D401,Grouped_Sources!$C:$C,1,FALSE)),"", INDIRECT(VLOOKUP($D401,Grouped_Sources!$C:$I,6,FALSE)))</f>
        <v>0</v>
      </c>
      <c r="N401" s="21" cm="1">
        <f t="array" aca="1" ref="N401" ca="1">IF(ISNA(VLOOKUP($D401,Grouped_Sources!$C:$C,1,FALSE)),"", INDIRECT(VLOOKUP($D401,Grouped_Sources!$C:$I,7,FALSE)))</f>
        <v>0</v>
      </c>
    </row>
    <row r="402" spans="1:14" hidden="1" x14ac:dyDescent="0.25">
      <c r="A402" s="5">
        <f t="shared" si="51"/>
        <v>6</v>
      </c>
      <c r="B402" s="5">
        <f t="shared" si="52"/>
        <v>100</v>
      </c>
      <c r="C402" s="5" t="str">
        <f t="shared" ref="C402:C404" ca="1" si="56">IF(G402 = "",F402,IF(OR(G402="alpha",G402="beta",G402="constant",G402="sd",G402="mean",G402="sample"),F402,F402&amp;" "&amp;G402))</f>
        <v>day_to_week_scalar</v>
      </c>
      <c r="D402" s="5" t="str">
        <f t="shared" ref="D402:D404" ca="1" si="57">F402&amp;"_"&amp;E402</f>
        <v>day_to_week_scalar_bangalore</v>
      </c>
      <c r="E402" s="4" t="str" cm="1">
        <f t="array" aca="1" ref="E402" ca="1">INDIRECT(ADDRESS(1,A402,1,1,"all_city_parameter_inputs"))</f>
        <v>bangalore</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day_to_week_scalar</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cm="1">
        <f t="array" aca="1" ref="H402" ca="1">IF(ISBLANK(INDIRECT(ADDRESS(B402,A402,1,1,"all_city_parameter_inputs"))), "--",INDIRECT(ADDRESS(B402,A402,1,1,"all_city_parameter_inputs")))</f>
        <v>7</v>
      </c>
      <c r="I402" s="17">
        <f ca="1">IF(OR(G402="alpha",G402="beta",G402="sd",G402="mean"),"--",VLOOKUP(C402,Default!$B$5:$H$114,7,FALSE))</f>
        <v>7</v>
      </c>
      <c r="J402" s="4" t="str">
        <f ca="1">VLOOKUP(F402,Lookup!$C$5:$D$110,2, FALSE)</f>
        <v>Travel values</v>
      </c>
      <c r="K402" s="4" t="str">
        <f ca="1">VLOOKUP(C402,Default!$B$4:$E$114,4, FALSE)</f>
        <v>how daily travel scales to a week</v>
      </c>
      <c r="L402" s="37" t="s">
        <v>298</v>
      </c>
      <c r="M402" s="21"/>
      <c r="N402" s="21"/>
    </row>
    <row r="403" spans="1:14" hidden="1" x14ac:dyDescent="0.25">
      <c r="A403" s="5">
        <f t="shared" si="51"/>
        <v>6</v>
      </c>
      <c r="B403" s="5">
        <f t="shared" si="52"/>
        <v>101</v>
      </c>
      <c r="C403" s="5" t="str">
        <f t="shared" ca="1" si="56"/>
        <v>treat_taxi_as_car</v>
      </c>
      <c r="D403" s="5" t="str">
        <f t="shared" ca="1" si="57"/>
        <v>treat_taxi_as_car_bangalore</v>
      </c>
      <c r="E403" s="4" t="str" cm="1">
        <f t="array" aca="1" ref="E403" ca="1">INDIRECT(ADDRESS(1,A403,1,1,"all_city_parameter_inputs"))</f>
        <v>bangalore</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treat_taxi_as_car</v>
      </c>
      <c r="G403" s="4" t="str" cm="1">
        <f t="array" aca="1" ref="G403" ca="1">IF(AND(ISBLANK(INDIRECT(ADDRESS(B403,3,1,1,"all_city_parameter_inputs"))),ISBLANK(INDIRECT(ADDRESS(B403,2,1,1,"all_city_parameter_inputs")))),"",IF(ISBLANK(INDIRECT(ADDRESS(B403,2,1,1,"all_city_parameter_inputs"))),"",INDIRECT(ADDRESS(B403,2,1,1,"all_city_parameter_inputs"))))</f>
        <v/>
      </c>
      <c r="H403" s="17" t="str" cm="1">
        <f t="array" aca="1" ref="H403" ca="1">IF(ISBLANK(INDIRECT(ADDRESS(B403,A403,1,1,"all_city_parameter_inputs"))), "--",INDIRECT(ADDRESS(B403,A403,1,1,"all_city_parameter_inputs")))</f>
        <v>F</v>
      </c>
      <c r="I403" s="17" t="str">
        <f ca="1">IF(OR(G403="alpha",G403="beta",G403="sd",G403="mean"),"--",VLOOKUP(C403,Default!$B$5:$H$114,7,FALSE))</f>
        <v>F</v>
      </c>
      <c r="J403" s="4" t="str">
        <f ca="1">VLOOKUP(F403,Lookup!$C$5:$D$110,2, FALSE)</f>
        <v>Pollution values</v>
      </c>
      <c r="K403" s="4" t="str">
        <f ca="1">VLOOKUP(C403,Default!$B$4:$E$114,4, FALSE)</f>
        <v>If set to false do not add taxi km when calculating car emission factors</v>
      </c>
      <c r="L403" s="37"/>
      <c r="M403" s="21"/>
      <c r="N403" s="21"/>
    </row>
    <row r="404" spans="1:14" hidden="1" x14ac:dyDescent="0.25">
      <c r="A404" s="5">
        <f t="shared" ref="A404" si="58">A304+1</f>
        <v>7</v>
      </c>
      <c r="B404" s="5">
        <f t="shared" ref="B404" si="59">B304</f>
        <v>2</v>
      </c>
      <c r="C404" s="5" t="str">
        <f t="shared" ca="1" si="56"/>
        <v>speeds auto_rickshaw</v>
      </c>
      <c r="D404" s="5" t="str">
        <f t="shared" ca="1" si="57"/>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All_city_list!F402,INDIRECT(ADDRESS(B404,1,1,1,"all_city_parameter_inputs"))))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auto_rickshaw</v>
      </c>
      <c r="H404" s="17" cm="1">
        <f t="array" aca="1" ref="H404" ca="1">IF(ISBLANK(INDIRECT(ADDRESS(B404,A404,1,1,"all_city_parameter_inputs"))), "--",INDIRECT(ADDRESS(B404,A404,1,1,"all_city_parameter_inputs")))</f>
        <v>4</v>
      </c>
      <c r="I404" s="17">
        <f ca="1">IF(OR(G404="alpha",G404="beta",G404="sd",G404="mean"),"--",VLOOKUP(C404,Default!$B$5:$H$114,7,FALSE))</f>
        <v>4</v>
      </c>
      <c r="J404" s="4" t="str">
        <f ca="1">VLOOKUP(F404,Lookup!$C$5:$D$110,2, FALSE)</f>
        <v>Travel values</v>
      </c>
      <c r="K404" s="4">
        <f ca="1">VLOOKUP(C404,Default!$B$4:$E$114,4, FALSE)</f>
        <v>0</v>
      </c>
      <c r="L404" s="21" t="str" cm="1">
        <f t="array" aca="1" ref="L404" ca="1">IF(ISNA(VLOOKUP($D404,Grouped_Sources!$C:$C,1,FALSE)),"", INDIRECT(VLOOKUP($D404,Grouped_Sources!$C:$I,5,FALSE)))</f>
        <v>VehicleSpeeds_Summary_vxxx.docx on OneDrive Ali Abbas - ITHIM Global\Methods and Processes\Input Parameters\VehicleSpeeds</v>
      </c>
      <c r="M404" s="21" cm="1">
        <f t="array" aca="1" ref="M404" ca="1">IF(ISNA(VLOOKUP($D404,Grouped_Sources!$C:$C,1,FALSE)),"", INDIRECT(VLOOKUP($D404,Grouped_Sources!$C:$I,6,FALSE)))</f>
        <v>0</v>
      </c>
      <c r="N404" s="21" cm="1">
        <f t="array" aca="1" ref="N404" ca="1">IF(ISNA(VLOOKUP($D404,Grouped_Sources!$C:$C,1,FALSE)),"", INDIRECT(VLOOKUP($D404,Grouped_Sources!$C:$I,7,FALSE)))</f>
        <v>0</v>
      </c>
    </row>
    <row r="405" spans="1:14" hidden="1" x14ac:dyDescent="0.25">
      <c r="A405" s="5">
        <f t="shared" ref="A405:A436" si="60">A305+1</f>
        <v>7</v>
      </c>
      <c r="B405" s="5">
        <f t="shared" ref="B405:B436" si="61">B305</f>
        <v>3</v>
      </c>
      <c r="C405" s="5" t="str">
        <f t="shared" ca="1" si="47"/>
        <v>speeds bus</v>
      </c>
      <c r="D405" s="5" t="str">
        <f t="shared" ca="1" si="49"/>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bus</v>
      </c>
      <c r="H405" s="17" cm="1">
        <f t="array" aca="1" ref="H405" ca="1">IF(ISBLANK(INDIRECT(ADDRESS(B405,A405,1,1,"all_city_parameter_inputs"))), "--",INDIRECT(ADDRESS(B405,A405,1,1,"all_city_parameter_inputs")))</f>
        <v>12</v>
      </c>
      <c r="I405" s="17">
        <f ca="1">IF(OR(G405="alpha",G405="beta",G405="sd",G405="mean"),"--",VLOOKUP(C405,Default!$B$5:$H$114,7,FALSE))</f>
        <v>8.1</v>
      </c>
      <c r="J405" s="4" t="str">
        <f ca="1">VLOOKUP(F405,Lookup!$C$5:$D$110,2, FALSE)</f>
        <v>Travel values</v>
      </c>
      <c r="K405" s="4" t="str">
        <f ca="1">VLOOKUP(C405,Default!$B$4:$E$114,4,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05" s="21" t="str" cm="1">
        <f t="array" aca="1" ref="L405" ca="1">IF(ISNA(VLOOKUP($D405,Grouped_Sources!$C:$C,1,FALSE)),"", INDIRECT(VLOOKUP($D405,Grouped_Sources!$C:$I,5,FALSE)))</f>
        <v>VehicleSpeeds_Summary_vxxx.docx on OneDrive Ali Abbas - ITHIM Global\Methods and Processes\Input Parameters\VehicleSpeeds</v>
      </c>
      <c r="M405" s="21" cm="1">
        <f t="array" aca="1" ref="M405" ca="1">IF(ISNA(VLOOKUP($D405,Grouped_Sources!$C:$C,1,FALSE)),"", INDIRECT(VLOOKUP($D405,Grouped_Sources!$C:$I,6,FALSE)))</f>
        <v>0</v>
      </c>
      <c r="N405" s="21" cm="1">
        <f t="array" aca="1" ref="N405" ca="1">IF(ISNA(VLOOKUP($D405,Grouped_Sources!$C:$C,1,FALSE)),"", INDIRECT(VLOOKUP($D405,Grouped_Sources!$C:$I,7,FALSE)))</f>
        <v>0</v>
      </c>
    </row>
    <row r="406" spans="1:14" hidden="1" x14ac:dyDescent="0.25">
      <c r="A406" s="5">
        <f t="shared" si="60"/>
        <v>7</v>
      </c>
      <c r="B406" s="5">
        <f t="shared" si="61"/>
        <v>4</v>
      </c>
      <c r="C406" s="5" t="str">
        <f t="shared" ca="1" si="47"/>
        <v>speeds car</v>
      </c>
      <c r="D406" s="5" t="str">
        <f t="shared" ref="D406:D415" ca="1" si="62">F406&amp;"_"&amp;E406</f>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car</v>
      </c>
      <c r="H406" s="17" cm="1">
        <f t="array" aca="1" ref="H406" ca="1">IF(ISBLANK(INDIRECT(ADDRESS(B406,A406,1,1,"all_city_parameter_inputs"))), "--",INDIRECT(ADDRESS(B406,A406,1,1,"all_city_parameter_inputs")))</f>
        <v>15</v>
      </c>
      <c r="I406" s="17">
        <f ca="1">IF(OR(G406="alpha",G406="beta",G406="sd",G406="mean"),"--",VLOOKUP(C406,Default!$B$5:$H$114,7,FALSE))</f>
        <v>13.8</v>
      </c>
      <c r="J406" s="4" t="str">
        <f ca="1">VLOOKUP(F406,Lookup!$C$5:$D$110,2, FALSE)</f>
        <v>Travel values</v>
      </c>
      <c r="K406" s="4">
        <f ca="1">VLOOKUP(C406,Default!$B$4:$E$114,4, FALSE)</f>
        <v>0</v>
      </c>
      <c r="L406" s="21" t="str" cm="1">
        <f t="array" aca="1" ref="L406" ca="1">IF(ISNA(VLOOKUP($D406,Grouped_Sources!$C:$C,1,FALSE)),"", INDIRECT(VLOOKUP($D406,Grouped_Sources!$C:$I,5,FALSE)))</f>
        <v>VehicleSpeeds_Summary_vxxx.docx on OneDrive Ali Abbas - ITHIM Global\Methods and Processes\Input Parameters\VehicleSpeeds</v>
      </c>
      <c r="M406" s="21" cm="1">
        <f t="array" aca="1" ref="M406" ca="1">IF(ISNA(VLOOKUP($D406,Grouped_Sources!$C:$C,1,FALSE)),"", INDIRECT(VLOOKUP($D406,Grouped_Sources!$C:$I,6,FALSE)))</f>
        <v>0</v>
      </c>
      <c r="N406" s="21" cm="1">
        <f t="array" aca="1" ref="N406" ca="1">IF(ISNA(VLOOKUP($D406,Grouped_Sources!$C:$C,1,FALSE)),"", INDIRECT(VLOOKUP($D406,Grouped_Sources!$C:$I,7,FALSE)))</f>
        <v>0</v>
      </c>
    </row>
    <row r="407" spans="1:14" hidden="1" x14ac:dyDescent="0.25">
      <c r="A407" s="5">
        <f t="shared" si="60"/>
        <v>7</v>
      </c>
      <c r="B407" s="5">
        <f t="shared" si="61"/>
        <v>5</v>
      </c>
      <c r="C407" s="5" t="str">
        <f t="shared" ca="1" si="47"/>
        <v>speeds cycle</v>
      </c>
      <c r="D407" s="5" t="str">
        <f t="shared" ca="1" si="62"/>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cycle</v>
      </c>
      <c r="H407" s="17" cm="1">
        <f t="array" aca="1" ref="H407" ca="1">IF(ISBLANK(INDIRECT(ADDRESS(B407,A407,1,1,"all_city_parameter_inputs"))), "--",INDIRECT(ADDRESS(B407,A407,1,1,"all_city_parameter_inputs")))</f>
        <v>6</v>
      </c>
      <c r="I407" s="17">
        <f ca="1">IF(OR(G407="alpha",G407="beta",G407="sd",G407="mean"),"--",VLOOKUP(C407,Default!$B$5:$H$114,7,FALSE))</f>
        <v>7.2</v>
      </c>
      <c r="J407" s="4" t="str">
        <f ca="1">VLOOKUP(F407,Lookup!$C$5:$D$110,2, FALSE)</f>
        <v>Travel values</v>
      </c>
      <c r="K407" s="4">
        <f ca="1">VLOOKUP(C407,Default!$B$4:$E$114,4, FALSE)</f>
        <v>0</v>
      </c>
      <c r="L407" s="21" t="str" cm="1">
        <f t="array" aca="1" ref="L407" ca="1">IF(ISNA(VLOOKUP($D407,Grouped_Sources!$C:$C,1,FALSE)),"", INDIRECT(VLOOKUP($D407,Grouped_Sources!$C:$I,5,FALSE)))</f>
        <v>VehicleSpeeds_Summary_vxxx.docx on OneDrive Ali Abbas - ITHIM Global\Methods and Processes\Input Parameters\VehicleSpeeds</v>
      </c>
      <c r="M407" s="21" cm="1">
        <f t="array" aca="1" ref="M407" ca="1">IF(ISNA(VLOOKUP($D407,Grouped_Sources!$C:$C,1,FALSE)),"", INDIRECT(VLOOKUP($D407,Grouped_Sources!$C:$I,6,FALSE)))</f>
        <v>0</v>
      </c>
      <c r="N407" s="21" cm="1">
        <f t="array" aca="1" ref="N407" ca="1">IF(ISNA(VLOOKUP($D407,Grouped_Sources!$C:$C,1,FALSE)),"", INDIRECT(VLOOKUP($D407,Grouped_Sources!$C:$I,7,FALSE)))</f>
        <v>0</v>
      </c>
    </row>
    <row r="408" spans="1:14" hidden="1" x14ac:dyDescent="0.25">
      <c r="A408" s="5">
        <f t="shared" si="60"/>
        <v>7</v>
      </c>
      <c r="B408" s="5">
        <f t="shared" si="61"/>
        <v>6</v>
      </c>
      <c r="C408" s="5" t="str">
        <f t="shared" ca="1" si="47"/>
        <v>speeds subway</v>
      </c>
      <c r="D408" s="5" t="str">
        <f t="shared" ca="1" si="62"/>
        <v>speeds_vizag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speeds</v>
      </c>
      <c r="G408" s="4" t="str" cm="1">
        <f t="array" aca="1" ref="G408" ca="1">IF(AND(ISBLANK(INDIRECT(ADDRESS(B408,3,1,1,"all_city_parameter_inputs"))),ISBLANK(INDIRECT(ADDRESS(B408,2,1,1,"all_city_parameter_inputs")))),"",IF(ISBLANK(INDIRECT(ADDRESS(B408,2,1,1,"all_city_parameter_inputs"))),"",INDIRECT(ADDRESS(B408,2,1,1,"all_city_parameter_inputs"))))</f>
        <v>subway</v>
      </c>
      <c r="H408" s="17" t="str" cm="1">
        <f t="array" aca="1" ref="H408" ca="1">IF(ISBLANK(INDIRECT(ADDRESS(B408,A408,1,1,"all_city_parameter_inputs"))), "--",INDIRECT(ADDRESS(B408,A408,1,1,"all_city_parameter_inputs")))</f>
        <v>--</v>
      </c>
      <c r="I408" s="17">
        <f ca="1">IF(OR(G408="alpha",G408="beta",G408="sd",G408="mean"),"--",VLOOKUP(C408,Default!$B$5:$H$114,7,FALSE))</f>
        <v>18.100000000000001</v>
      </c>
      <c r="J408" s="4" t="str">
        <f ca="1">VLOOKUP(F408,Lookup!$C$5:$D$110,2, FALSE)</f>
        <v>Travel values</v>
      </c>
      <c r="K408" s="4">
        <f ca="1">VLOOKUP(C408,Default!$B$4:$E$114,4, FALSE)</f>
        <v>0</v>
      </c>
      <c r="L408" s="21" t="str" cm="1">
        <f t="array" aca="1" ref="L408" ca="1">IF(ISNA(VLOOKUP($D408,Grouped_Sources!$C:$C,1,FALSE)),"", INDIRECT(VLOOKUP($D408,Grouped_Sources!$C:$I,5,FALSE)))</f>
        <v>VehicleSpeeds_Summary_vxxx.docx on OneDrive Ali Abbas - ITHIM Global\Methods and Processes\Input Parameters\VehicleSpeeds</v>
      </c>
      <c r="M408" s="21" cm="1">
        <f t="array" aca="1" ref="M408" ca="1">IF(ISNA(VLOOKUP($D408,Grouped_Sources!$C:$C,1,FALSE)),"", INDIRECT(VLOOKUP($D408,Grouped_Sources!$C:$I,6,FALSE)))</f>
        <v>0</v>
      </c>
      <c r="N408" s="21" cm="1">
        <f t="array" aca="1" ref="N408" ca="1">IF(ISNA(VLOOKUP($D408,Grouped_Sources!$C:$C,1,FALSE)),"", INDIRECT(VLOOKUP($D408,Grouped_Sources!$C:$I,7,FALSE)))</f>
        <v>0</v>
      </c>
    </row>
    <row r="409" spans="1:14" hidden="1" x14ac:dyDescent="0.25">
      <c r="A409" s="5">
        <f t="shared" si="60"/>
        <v>7</v>
      </c>
      <c r="B409" s="5">
        <f t="shared" si="61"/>
        <v>7</v>
      </c>
      <c r="C409" s="5" t="str">
        <f t="shared" ca="1" si="47"/>
        <v>speeds motorcycle</v>
      </c>
      <c r="D409" s="5" t="str">
        <f t="shared" ca="1" si="62"/>
        <v>speeds_vizag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speeds</v>
      </c>
      <c r="G409" s="4" t="str" cm="1">
        <f t="array" aca="1" ref="G409" ca="1">IF(AND(ISBLANK(INDIRECT(ADDRESS(B409,3,1,1,"all_city_parameter_inputs"))),ISBLANK(INDIRECT(ADDRESS(B409,2,1,1,"all_city_parameter_inputs")))),"",IF(ISBLANK(INDIRECT(ADDRESS(B409,2,1,1,"all_city_parameter_inputs"))),"",INDIRECT(ADDRESS(B409,2,1,1,"all_city_parameter_inputs"))))</f>
        <v>motorcycle</v>
      </c>
      <c r="H409" s="17" cm="1">
        <f t="array" aca="1" ref="H409" ca="1">IF(ISBLANK(INDIRECT(ADDRESS(B409,A409,1,1,"all_city_parameter_inputs"))), "--",INDIRECT(ADDRESS(B409,A409,1,1,"all_city_parameter_inputs")))</f>
        <v>15</v>
      </c>
      <c r="I409" s="17">
        <f ca="1">IF(OR(G409="alpha",G409="beta",G409="sd",G409="mean"),"--",VLOOKUP(C409,Default!$B$5:$H$114,7,FALSE))</f>
        <v>15.2</v>
      </c>
      <c r="J409" s="4" t="str">
        <f ca="1">VLOOKUP(F409,Lookup!$C$5:$D$110,2, FALSE)</f>
        <v>Travel values</v>
      </c>
      <c r="K409" s="4">
        <f ca="1">VLOOKUP(C409,Default!$B$4:$E$114,4, FALSE)</f>
        <v>0</v>
      </c>
      <c r="L409" s="21" t="str" cm="1">
        <f t="array" aca="1" ref="L409" ca="1">IF(ISNA(VLOOKUP($D409,Grouped_Sources!$C:$C,1,FALSE)),"", INDIRECT(VLOOKUP($D409,Grouped_Sources!$C:$I,5,FALSE)))</f>
        <v>VehicleSpeeds_Summary_vxxx.docx on OneDrive Ali Abbas - ITHIM Global\Methods and Processes\Input Parameters\VehicleSpeeds</v>
      </c>
      <c r="M409" s="21" cm="1">
        <f t="array" aca="1" ref="M409" ca="1">IF(ISNA(VLOOKUP($D409,Grouped_Sources!$C:$C,1,FALSE)),"", INDIRECT(VLOOKUP($D409,Grouped_Sources!$C:$I,6,FALSE)))</f>
        <v>0</v>
      </c>
      <c r="N409" s="21" cm="1">
        <f t="array" aca="1" ref="N409" ca="1">IF(ISNA(VLOOKUP($D409,Grouped_Sources!$C:$C,1,FALSE)),"", INDIRECT(VLOOKUP($D409,Grouped_Sources!$C:$I,7,FALSE)))</f>
        <v>0</v>
      </c>
    </row>
    <row r="410" spans="1:14" hidden="1" x14ac:dyDescent="0.25">
      <c r="A410" s="5">
        <f t="shared" si="60"/>
        <v>7</v>
      </c>
      <c r="B410" s="5">
        <f t="shared" si="61"/>
        <v>8</v>
      </c>
      <c r="C410" s="5" t="str">
        <f t="shared" ca="1" si="47"/>
        <v>speeds other</v>
      </c>
      <c r="D410" s="5" t="str">
        <f t="shared" ca="1" si="62"/>
        <v>speeds_vizag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speeds</v>
      </c>
      <c r="G410" s="4" t="str" cm="1">
        <f t="array" aca="1" ref="G410" ca="1">IF(AND(ISBLANK(INDIRECT(ADDRESS(B410,3,1,1,"all_city_parameter_inputs"))),ISBLANK(INDIRECT(ADDRESS(B410,2,1,1,"all_city_parameter_inputs")))),"",IF(ISBLANK(INDIRECT(ADDRESS(B410,2,1,1,"all_city_parameter_inputs"))),"",INDIRECT(ADDRESS(B410,2,1,1,"all_city_parameter_inputs"))))</f>
        <v>other</v>
      </c>
      <c r="H410" s="17" t="str" cm="1">
        <f t="array" aca="1" ref="H410" ca="1">IF(ISBLANK(INDIRECT(ADDRESS(B410,A410,1,1,"all_city_parameter_inputs"))), "--",INDIRECT(ADDRESS(B410,A410,1,1,"all_city_parameter_inputs")))</f>
        <v>--</v>
      </c>
      <c r="I410" s="17">
        <f ca="1">IF(OR(G410="alpha",G410="beta",G410="sd",G410="mean"),"--",VLOOKUP(C410,Default!$B$5:$H$114,7,FALSE))</f>
        <v>9.1</v>
      </c>
      <c r="J410" s="4" t="str">
        <f ca="1">VLOOKUP(F410,Lookup!$C$5:$D$110,2, FALSE)</f>
        <v>Travel values</v>
      </c>
      <c r="K410" s="4">
        <f ca="1">VLOOKUP(C410,Default!$B$4:$E$114,4, FALSE)</f>
        <v>0</v>
      </c>
      <c r="L410" s="21" t="str" cm="1">
        <f t="array" aca="1" ref="L410" ca="1">IF(ISNA(VLOOKUP($D410,Grouped_Sources!$C:$C,1,FALSE)),"", INDIRECT(VLOOKUP($D410,Grouped_Sources!$C:$I,5,FALSE)))</f>
        <v>VehicleSpeeds_Summary_vxxx.docx on OneDrive Ali Abbas - ITHIM Global\Methods and Processes\Input Parameters\VehicleSpeeds</v>
      </c>
      <c r="M410" s="21" cm="1">
        <f t="array" aca="1" ref="M410" ca="1">IF(ISNA(VLOOKUP($D410,Grouped_Sources!$C:$C,1,FALSE)),"", INDIRECT(VLOOKUP($D410,Grouped_Sources!$C:$I,6,FALSE)))</f>
        <v>0</v>
      </c>
      <c r="N410" s="21" cm="1">
        <f t="array" aca="1" ref="N410" ca="1">IF(ISNA(VLOOKUP($D410,Grouped_Sources!$C:$C,1,FALSE)),"", INDIRECT(VLOOKUP($D410,Grouped_Sources!$C:$I,7,FALSE)))</f>
        <v>0</v>
      </c>
    </row>
    <row r="411" spans="1:14" hidden="1" x14ac:dyDescent="0.25">
      <c r="A411" s="5">
        <f t="shared" si="60"/>
        <v>7</v>
      </c>
      <c r="B411" s="5">
        <f t="shared" si="61"/>
        <v>9</v>
      </c>
      <c r="C411" s="5" t="str">
        <f t="shared" ca="1" si="47"/>
        <v>speeds pedestrian</v>
      </c>
      <c r="D411" s="5" t="str">
        <f t="shared" ca="1" si="62"/>
        <v>speeds_vizag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speeds</v>
      </c>
      <c r="G411" s="4" t="str" cm="1">
        <f t="array" aca="1" ref="G411" ca="1">IF(AND(ISBLANK(INDIRECT(ADDRESS(B411,3,1,1,"all_city_parameter_inputs"))),ISBLANK(INDIRECT(ADDRESS(B411,2,1,1,"all_city_parameter_inputs")))),"",IF(ISBLANK(INDIRECT(ADDRESS(B411,2,1,1,"all_city_parameter_inputs"))),"",INDIRECT(ADDRESS(B411,2,1,1,"all_city_parameter_inputs"))))</f>
        <v>pedestrian</v>
      </c>
      <c r="H411" s="17" cm="1">
        <f t="array" aca="1" ref="H411" ca="1">IF(ISBLANK(INDIRECT(ADDRESS(B411,A411,1,1,"all_city_parameter_inputs"))), "--",INDIRECT(ADDRESS(B411,A411,1,1,"all_city_parameter_inputs")))</f>
        <v>2</v>
      </c>
      <c r="I411" s="17">
        <f ca="1">IF(OR(G411="alpha",G411="beta",G411="sd",G411="mean"),"--",VLOOKUP(C411,Default!$B$5:$H$114,7,FALSE))</f>
        <v>2.5</v>
      </c>
      <c r="J411" s="4" t="str">
        <f ca="1">VLOOKUP(F411,Lookup!$C$5:$D$110,2, FALSE)</f>
        <v>Travel values</v>
      </c>
      <c r="K411" s="4">
        <f ca="1">VLOOKUP(C411,Default!$B$4:$E$114,4, FALSE)</f>
        <v>0</v>
      </c>
      <c r="L411" s="21" t="str" cm="1">
        <f t="array" aca="1" ref="L411" ca="1">IF(ISNA(VLOOKUP($D411,Grouped_Sources!$C:$C,1,FALSE)),"", INDIRECT(VLOOKUP($D411,Grouped_Sources!$C:$I,5,FALSE)))</f>
        <v>VehicleSpeeds_Summary_vxxx.docx on OneDrive Ali Abbas - ITHIM Global\Methods and Processes\Input Parameters\VehicleSpeeds</v>
      </c>
      <c r="M411" s="21" cm="1">
        <f t="array" aca="1" ref="M411" ca="1">IF(ISNA(VLOOKUP($D411,Grouped_Sources!$C:$C,1,FALSE)),"", INDIRECT(VLOOKUP($D411,Grouped_Sources!$C:$I,6,FALSE)))</f>
        <v>0</v>
      </c>
      <c r="N411" s="21" cm="1">
        <f t="array" aca="1" ref="N411" ca="1">IF(ISNA(VLOOKUP($D411,Grouped_Sources!$C:$C,1,FALSE)),"", INDIRECT(VLOOKUP($D411,Grouped_Sources!$C:$I,7,FALSE)))</f>
        <v>0</v>
      </c>
    </row>
    <row r="412" spans="1:14" hidden="1" x14ac:dyDescent="0.25">
      <c r="A412" s="5">
        <f t="shared" si="60"/>
        <v>7</v>
      </c>
      <c r="B412" s="5">
        <f t="shared" si="61"/>
        <v>10</v>
      </c>
      <c r="C412" s="5" t="str">
        <f t="shared" ca="1" si="47"/>
        <v>speeds rail</v>
      </c>
      <c r="D412" s="5" t="str">
        <f t="shared" ca="1" si="62"/>
        <v>speeds_vizag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speeds</v>
      </c>
      <c r="G412" s="4" t="str" cm="1">
        <f t="array" aca="1" ref="G412" ca="1">IF(AND(ISBLANK(INDIRECT(ADDRESS(B412,3,1,1,"all_city_parameter_inputs"))),ISBLANK(INDIRECT(ADDRESS(B412,2,1,1,"all_city_parameter_inputs")))),"",IF(ISBLANK(INDIRECT(ADDRESS(B412,2,1,1,"all_city_parameter_inputs"))),"",INDIRECT(ADDRESS(B412,2,1,1,"all_city_parameter_inputs"))))</f>
        <v>rail</v>
      </c>
      <c r="H412" s="17" cm="1">
        <f t="array" aca="1" ref="H412" ca="1">IF(ISBLANK(INDIRECT(ADDRESS(B412,A412,1,1,"all_city_parameter_inputs"))), "--",INDIRECT(ADDRESS(B412,A412,1,1,"all_city_parameter_inputs")))</f>
        <v>20.6</v>
      </c>
      <c r="I412" s="17">
        <f ca="1">IF(OR(G412="alpha",G412="beta",G412="sd",G412="mean"),"--",VLOOKUP(C412,Default!$B$5:$H$114,7,FALSE))</f>
        <v>21.9</v>
      </c>
      <c r="J412" s="4" t="str">
        <f ca="1">VLOOKUP(F412,Lookup!$C$5:$D$110,2, FALSE)</f>
        <v>Travel values</v>
      </c>
      <c r="K412" s="4">
        <f ca="1">VLOOKUP(C412,Default!$B$4:$E$114,4, FALSE)</f>
        <v>0</v>
      </c>
      <c r="L412" s="21" t="str" cm="1">
        <f t="array" aca="1" ref="L412" ca="1">IF(ISNA(VLOOKUP($D412,Grouped_Sources!$C:$C,1,FALSE)),"", INDIRECT(VLOOKUP($D412,Grouped_Sources!$C:$I,5,FALSE)))</f>
        <v>VehicleSpeeds_Summary_vxxx.docx on OneDrive Ali Abbas - ITHIM Global\Methods and Processes\Input Parameters\VehicleSpeeds</v>
      </c>
      <c r="M412" s="21" cm="1">
        <f t="array" aca="1" ref="M412" ca="1">IF(ISNA(VLOOKUP($D412,Grouped_Sources!$C:$C,1,FALSE)),"", INDIRECT(VLOOKUP($D412,Grouped_Sources!$C:$I,6,FALSE)))</f>
        <v>0</v>
      </c>
      <c r="N412" s="21" cm="1">
        <f t="array" aca="1" ref="N412" ca="1">IF(ISNA(VLOOKUP($D412,Grouped_Sources!$C:$C,1,FALSE)),"", INDIRECT(VLOOKUP($D412,Grouped_Sources!$C:$I,7,FALSE)))</f>
        <v>0</v>
      </c>
    </row>
    <row r="413" spans="1:14" hidden="1" x14ac:dyDescent="0.25">
      <c r="A413" s="5">
        <f t="shared" si="60"/>
        <v>7</v>
      </c>
      <c r="B413" s="5">
        <f t="shared" si="61"/>
        <v>11</v>
      </c>
      <c r="C413" s="5" t="str">
        <f t="shared" ca="1" si="47"/>
        <v>speeds taxi</v>
      </c>
      <c r="D413" s="5" t="str">
        <f t="shared" ca="1" si="62"/>
        <v>speeds_vizag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speeds</v>
      </c>
      <c r="G413" s="4" t="str" cm="1">
        <f t="array" aca="1" ref="G413" ca="1">IF(AND(ISBLANK(INDIRECT(ADDRESS(B413,3,1,1,"all_city_parameter_inputs"))),ISBLANK(INDIRECT(ADDRESS(B413,2,1,1,"all_city_parameter_inputs")))),"",IF(ISBLANK(INDIRECT(ADDRESS(B413,2,1,1,"all_city_parameter_inputs"))),"",INDIRECT(ADDRESS(B413,2,1,1,"all_city_parameter_inputs"))))</f>
        <v>taxi</v>
      </c>
      <c r="H413" s="17" cm="1">
        <f t="array" aca="1" ref="H413" ca="1">IF(ISBLANK(INDIRECT(ADDRESS(B413,A413,1,1,"all_city_parameter_inputs"))), "--",INDIRECT(ADDRESS(B413,A413,1,1,"all_city_parameter_inputs")))</f>
        <v>12</v>
      </c>
      <c r="I413" s="17">
        <f ca="1">IF(OR(G413="alpha",G413="beta",G413="sd",G413="mean"),"--",VLOOKUP(C413,Default!$B$5:$H$114,7,FALSE))</f>
        <v>13.8</v>
      </c>
      <c r="J413" s="4" t="str">
        <f ca="1">VLOOKUP(F413,Lookup!$C$5:$D$110,2, FALSE)</f>
        <v>Travel values</v>
      </c>
      <c r="K413" s="4">
        <f ca="1">VLOOKUP(C413,Default!$B$4:$E$114,4, FALSE)</f>
        <v>0</v>
      </c>
      <c r="L413" s="21" t="str" cm="1">
        <f t="array" aca="1" ref="L413" ca="1">IF(ISNA(VLOOKUP($D413,Grouped_Sources!$C:$C,1,FALSE)),"", INDIRECT(VLOOKUP($D413,Grouped_Sources!$C:$I,5,FALSE)))</f>
        <v>VehicleSpeeds_Summary_vxxx.docx on OneDrive Ali Abbas - ITHIM Global\Methods and Processes\Input Parameters\VehicleSpeeds</v>
      </c>
      <c r="M413" s="21" cm="1">
        <f t="array" aca="1" ref="M413" ca="1">IF(ISNA(VLOOKUP($D413,Grouped_Sources!$C:$C,1,FALSE)),"", INDIRECT(VLOOKUP($D413,Grouped_Sources!$C:$I,6,FALSE)))</f>
        <v>0</v>
      </c>
      <c r="N413" s="21" cm="1">
        <f t="array" aca="1" ref="N413" ca="1">IF(ISNA(VLOOKUP($D413,Grouped_Sources!$C:$C,1,FALSE)),"", INDIRECT(VLOOKUP($D413,Grouped_Sources!$C:$I,7,FALSE)))</f>
        <v>0</v>
      </c>
    </row>
    <row r="414" spans="1:14" hidden="1" x14ac:dyDescent="0.25">
      <c r="A414" s="5">
        <f t="shared" si="60"/>
        <v>7</v>
      </c>
      <c r="B414" s="5">
        <f t="shared" si="61"/>
        <v>12</v>
      </c>
      <c r="C414" s="5" t="str">
        <f t="shared" ca="1" si="47"/>
        <v>speeds truck</v>
      </c>
      <c r="D414" s="5" t="str">
        <f t="shared" ca="1" si="62"/>
        <v>speeds_vizag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speeds</v>
      </c>
      <c r="G414" s="4" t="str" cm="1">
        <f t="array" aca="1" ref="G414" ca="1">IF(AND(ISBLANK(INDIRECT(ADDRESS(B414,3,1,1,"all_city_parameter_inputs"))),ISBLANK(INDIRECT(ADDRESS(B414,2,1,1,"all_city_parameter_inputs")))),"",IF(ISBLANK(INDIRECT(ADDRESS(B414,2,1,1,"all_city_parameter_inputs"))),"",INDIRECT(ADDRESS(B414,2,1,1,"all_city_parameter_inputs"))))</f>
        <v>truck</v>
      </c>
      <c r="H414" s="17" cm="1">
        <f t="array" aca="1" ref="H414" ca="1">IF(ISBLANK(INDIRECT(ADDRESS(B414,A414,1,1,"all_city_parameter_inputs"))), "--",INDIRECT(ADDRESS(B414,A414,1,1,"all_city_parameter_inputs")))</f>
        <v>12</v>
      </c>
      <c r="I414" s="17">
        <f ca="1">IF(OR(G414="alpha",G414="beta",G414="sd",G414="mean"),"--",VLOOKUP(C414,Default!$B$5:$H$114,7,FALSE))</f>
        <v>8.1</v>
      </c>
      <c r="J414" s="4" t="str">
        <f ca="1">VLOOKUP(F414,Lookup!$C$5:$D$110,2, FALSE)</f>
        <v>Travel values</v>
      </c>
      <c r="K414" s="4">
        <f ca="1">VLOOKUP(C414,Default!$B$4:$E$114,4, FALSE)</f>
        <v>0</v>
      </c>
      <c r="L414" s="21" t="str" cm="1">
        <f t="array" aca="1" ref="L414" ca="1">IF(ISNA(VLOOKUP($D414,Grouped_Sources!$C:$C,1,FALSE)),"", INDIRECT(VLOOKUP($D414,Grouped_Sources!$C:$I,5,FALSE)))</f>
        <v>VehicleSpeeds_Summary_vxxx.docx on OneDrive Ali Abbas - ITHIM Global\Methods and Processes\Input Parameters\VehicleSpeeds</v>
      </c>
      <c r="M414" s="21" cm="1">
        <f t="array" aca="1" ref="M414" ca="1">IF(ISNA(VLOOKUP($D414,Grouped_Sources!$C:$C,1,FALSE)),"", INDIRECT(VLOOKUP($D414,Grouped_Sources!$C:$I,6,FALSE)))</f>
        <v>0</v>
      </c>
      <c r="N414" s="21" cm="1">
        <f t="array" aca="1" ref="N414" ca="1">IF(ISNA(VLOOKUP($D414,Grouped_Sources!$C:$C,1,FALSE)),"", INDIRECT(VLOOKUP($D414,Grouped_Sources!$C:$I,7,FALSE)))</f>
        <v>0</v>
      </c>
    </row>
    <row r="415" spans="1:14" hidden="1" x14ac:dyDescent="0.25">
      <c r="A415" s="5">
        <f t="shared" si="60"/>
        <v>7</v>
      </c>
      <c r="B415" s="5">
        <f t="shared" si="61"/>
        <v>13</v>
      </c>
      <c r="C415" s="5" t="str">
        <f t="shared" ref="C415:C478" ca="1" si="63">IF(G415 = "",F415,IF(OR(G415="alpha",G415="beta",G415="constant",G415="sd",G415="mean",G415="sample"),F415,F415&amp;" "&amp;G415))</f>
        <v>speeds van</v>
      </c>
      <c r="D415" s="5" t="str">
        <f t="shared" ca="1" si="62"/>
        <v>speeds_vizag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speeds</v>
      </c>
      <c r="G415" s="4" t="str" cm="1">
        <f t="array" aca="1" ref="G415" ca="1">IF(AND(ISBLANK(INDIRECT(ADDRESS(B415,3,1,1,"all_city_parameter_inputs"))),ISBLANK(INDIRECT(ADDRESS(B415,2,1,1,"all_city_parameter_inputs")))),"",IF(ISBLANK(INDIRECT(ADDRESS(B415,2,1,1,"all_city_parameter_inputs"))),"",INDIRECT(ADDRESS(B415,2,1,1,"all_city_parameter_inputs"))))</f>
        <v>van</v>
      </c>
      <c r="H415" s="17" cm="1">
        <f t="array" aca="1" ref="H415" ca="1">IF(ISBLANK(INDIRECT(ADDRESS(B415,A415,1,1,"all_city_parameter_inputs"))), "--",INDIRECT(ADDRESS(B415,A415,1,1,"all_city_parameter_inputs")))</f>
        <v>15</v>
      </c>
      <c r="I415" s="17">
        <f ca="1">IF(OR(G415="alpha",G415="beta",G415="sd",G415="mean"),"--",VLOOKUP(C415,Default!$B$5:$H$114,7,FALSE))</f>
        <v>13.8</v>
      </c>
      <c r="J415" s="4" t="str">
        <f ca="1">VLOOKUP(F415,Lookup!$C$5:$D$110,2, FALSE)</f>
        <v>Travel values</v>
      </c>
      <c r="K415" s="4">
        <f ca="1">VLOOKUP(C415,Default!$B$4:$E$114,4, FALSE)</f>
        <v>0</v>
      </c>
      <c r="L415" s="21" t="str" cm="1">
        <f t="array" aca="1" ref="L415" ca="1">IF(ISNA(VLOOKUP($D415,Grouped_Sources!$C:$C,1,FALSE)),"", INDIRECT(VLOOKUP($D415,Grouped_Sources!$C:$I,5,FALSE)))</f>
        <v>VehicleSpeeds_Summary_vxxx.docx on OneDrive Ali Abbas - ITHIM Global\Methods and Processes\Input Parameters\VehicleSpeeds</v>
      </c>
      <c r="M415" s="21" cm="1">
        <f t="array" aca="1" ref="M415" ca="1">IF(ISNA(VLOOKUP($D415,Grouped_Sources!$C:$C,1,FALSE)),"", INDIRECT(VLOOKUP($D415,Grouped_Sources!$C:$I,6,FALSE)))</f>
        <v>0</v>
      </c>
      <c r="N415" s="21" cm="1">
        <f t="array" aca="1" ref="N415" ca="1">IF(ISNA(VLOOKUP($D415,Grouped_Sources!$C:$C,1,FALSE)),"", INDIRECT(VLOOKUP($D415,Grouped_Sources!$C:$I,7,FALSE)))</f>
        <v>0</v>
      </c>
    </row>
    <row r="416" spans="1:14" hidden="1" x14ac:dyDescent="0.25">
      <c r="A416" s="5">
        <f t="shared" si="60"/>
        <v>7</v>
      </c>
      <c r="B416" s="5">
        <f t="shared" si="61"/>
        <v>14</v>
      </c>
      <c r="C416" s="5" t="str">
        <f t="shared" ca="1" si="63"/>
        <v>PM_emission_inventories motorcycle</v>
      </c>
      <c r="D416" s="5" t="str">
        <f t="shared" ca="1" si="49"/>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All_city_list!F405,INDIRECT(ADDRESS(B416,1,1,1,"all_city_parameter_inputs"))))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motorcycle</v>
      </c>
      <c r="H416" s="17" cm="1">
        <f t="array" aca="1" ref="H416" ca="1">IF(ISBLANK(INDIRECT(ADDRESS(B416,A416,1,1,"all_city_parameter_inputs"))), "--",INDIRECT(ADDRESS(B416,A416,1,1,"all_city_parameter_inputs")))</f>
        <v>0.11166395899999999</v>
      </c>
      <c r="I416" s="17">
        <f ca="1">IF(OR(G416="alpha",G416="beta",G416="sd",G416="mean"),"--",VLOOKUP(C416,Default!$B$5:$H$114,7,FALSE))</f>
        <v>2.3031654375338189E-3</v>
      </c>
      <c r="J416" s="4" t="str">
        <f ca="1">VLOOKUP(F416,Lookup!$C$5:$D$110,2, FALSE)</f>
        <v>Pollution values</v>
      </c>
      <c r="K416" s="4" t="str">
        <f ca="1">VLOOKUP(C416,Default!$B$4:$E$114,4,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416" s="21" t="str" cm="1">
        <f t="array" aca="1" ref="L416" ca="1">IF(ISNA(VLOOKUP($D416,Grouped_Sources!$C:$C,1,FALSE)),"", INDIRECT(VLOOKUP($D416,Grouped_Sources!$C:$I,5,FALSE)))</f>
        <v>air pollution and CO2 write-up_only table_V4.docx (dropbox.com)</v>
      </c>
      <c r="M416" s="21" t="str" cm="1">
        <f t="array" aca="1" ref="M416" ca="1">IF(ISNA(VLOOKUP($D416,Grouped_Sources!$C:$C,1,FALSE)),"", INDIRECT(VLOOKUP($D416,Grouped_Sources!$C:$I,6,FALSE)))</f>
        <v>EDGAR and various other sources, detailed in document</v>
      </c>
      <c r="N416" s="21" cm="1">
        <f t="array" aca="1" ref="N416" ca="1">IF(ISNA(VLOOKUP($D416,Grouped_Sources!$C:$C,1,FALSE)),"", INDIRECT(VLOOKUP($D416,Grouped_Sources!$C:$I,7,FALSE)))</f>
        <v>0</v>
      </c>
    </row>
    <row r="417" spans="1:14" hidden="1" x14ac:dyDescent="0.25">
      <c r="A417" s="5">
        <f t="shared" si="60"/>
        <v>7</v>
      </c>
      <c r="B417" s="5">
        <f t="shared" si="61"/>
        <v>15</v>
      </c>
      <c r="C417" s="5" t="str">
        <f t="shared" ca="1" si="63"/>
        <v>PM_emission_inventories car</v>
      </c>
      <c r="D417" s="5" t="str">
        <f t="shared" ca="1" si="49"/>
        <v>PM_emission_inventories_vizag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PM_emission_inventories</v>
      </c>
      <c r="G417" s="4" t="str" cm="1">
        <f t="array" aca="1" ref="G417" ca="1">IF(AND(ISBLANK(INDIRECT(ADDRESS(B417,3,1,1,"all_city_parameter_inputs"))),ISBLANK(INDIRECT(ADDRESS(B417,2,1,1,"all_city_parameter_inputs")))),"",IF(ISBLANK(INDIRECT(ADDRESS(B417,2,1,1,"all_city_parameter_inputs"))),"",INDIRECT(ADDRESS(B417,2,1,1,"all_city_parameter_inputs"))))</f>
        <v>car</v>
      </c>
      <c r="H417" s="17" cm="1">
        <f t="array" aca="1" ref="H417" ca="1">IF(ISBLANK(INDIRECT(ADDRESS(B417,A417,1,1,"all_city_parameter_inputs"))), "--",INDIRECT(ADDRESS(B417,A417,1,1,"all_city_parameter_inputs")))</f>
        <v>0.26025280000000001</v>
      </c>
      <c r="I417" s="17">
        <f ca="1">IF(OR(G417="alpha",G417="beta",G417="sd",G417="mean"),"--",VLOOKUP(C417,Default!$B$5:$H$114,7,FALSE))</f>
        <v>8.1980352806225759E-2</v>
      </c>
      <c r="J417" s="4" t="str">
        <f ca="1">VLOOKUP(F417,Lookup!$C$5:$D$110,2, FALSE)</f>
        <v>Pollution values</v>
      </c>
      <c r="K417" s="4">
        <f ca="1">VLOOKUP(C417,Default!$B$4:$E$114,4, FALSE)</f>
        <v>0</v>
      </c>
      <c r="L417" s="21" t="str" cm="1">
        <f t="array" aca="1" ref="L417" ca="1">IF(ISNA(VLOOKUP($D417,Grouped_Sources!$C:$C,1,FALSE)),"", INDIRECT(VLOOKUP($D417,Grouped_Sources!$C:$I,5,FALSE)))</f>
        <v>air pollution and CO2 write-up_only table_V4.docx (dropbox.com)</v>
      </c>
      <c r="M417" s="21" t="str" cm="1">
        <f t="array" aca="1" ref="M417" ca="1">IF(ISNA(VLOOKUP($D417,Grouped_Sources!$C:$C,1,FALSE)),"", INDIRECT(VLOOKUP($D417,Grouped_Sources!$C:$I,6,FALSE)))</f>
        <v>EDGAR and various other sources, detailed in document</v>
      </c>
      <c r="N417" s="21" cm="1">
        <f t="array" aca="1" ref="N417" ca="1">IF(ISNA(VLOOKUP($D417,Grouped_Sources!$C:$C,1,FALSE)),"", INDIRECT(VLOOKUP($D417,Grouped_Sources!$C:$I,7,FALSE)))</f>
        <v>0</v>
      </c>
    </row>
    <row r="418" spans="1:14" hidden="1" x14ac:dyDescent="0.25">
      <c r="A418" s="5">
        <f t="shared" si="60"/>
        <v>7</v>
      </c>
      <c r="B418" s="5">
        <f t="shared" si="61"/>
        <v>16</v>
      </c>
      <c r="C418" s="5" t="str">
        <f t="shared" ca="1" si="63"/>
        <v>PM_emission_inventories bus_driver</v>
      </c>
      <c r="D418" s="5" t="str">
        <f t="shared" ca="1" si="49"/>
        <v>PM_emission_inventories_vizag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PM_emission_inventories</v>
      </c>
      <c r="G418" s="4" t="str" cm="1">
        <f t="array" aca="1" ref="G418" ca="1">IF(AND(ISBLANK(INDIRECT(ADDRESS(B418,3,1,1,"all_city_parameter_inputs"))),ISBLANK(INDIRECT(ADDRESS(B418,2,1,1,"all_city_parameter_inputs")))),"",IF(ISBLANK(INDIRECT(ADDRESS(B418,2,1,1,"all_city_parameter_inputs"))),"",INDIRECT(ADDRESS(B418,2,1,1,"all_city_parameter_inputs"))))</f>
        <v>bus_driver</v>
      </c>
      <c r="H418" s="17" cm="1">
        <f t="array" aca="1" ref="H418" ca="1">IF(ISBLANK(INDIRECT(ADDRESS(B418,A418,1,1,"all_city_parameter_inputs"))), "--",INDIRECT(ADDRESS(B418,A418,1,1,"all_city_parameter_inputs")))</f>
        <v>0.18498184000000001</v>
      </c>
      <c r="I418" s="17">
        <f ca="1">IF(OR(G418="alpha",G418="beta",G418="sd",G418="mean"),"--",VLOOKUP(C418,Default!$B$5:$H$114,7,FALSE))</f>
        <v>0.12246677425253254</v>
      </c>
      <c r="J418" s="4" t="str">
        <f ca="1">VLOOKUP(F418,Lookup!$C$5:$D$110,2, FALSE)</f>
        <v>Pollution values</v>
      </c>
      <c r="K418" s="4">
        <f ca="1">VLOOKUP(C418,Default!$B$4:$E$114,4, FALSE)</f>
        <v>0</v>
      </c>
      <c r="L418" s="21" t="str" cm="1">
        <f t="array" aca="1" ref="L418" ca="1">IF(ISNA(VLOOKUP($D418,Grouped_Sources!$C:$C,1,FALSE)),"", INDIRECT(VLOOKUP($D418,Grouped_Sources!$C:$I,5,FALSE)))</f>
        <v>air pollution and CO2 write-up_only table_V4.docx (dropbox.com)</v>
      </c>
      <c r="M418" s="21" t="str" cm="1">
        <f t="array" aca="1" ref="M418" ca="1">IF(ISNA(VLOOKUP($D418,Grouped_Sources!$C:$C,1,FALSE)),"", INDIRECT(VLOOKUP($D418,Grouped_Sources!$C:$I,6,FALSE)))</f>
        <v>EDGAR and various other sources, detailed in document</v>
      </c>
      <c r="N418" s="21" cm="1">
        <f t="array" aca="1" ref="N418" ca="1">IF(ISNA(VLOOKUP($D418,Grouped_Sources!$C:$C,1,FALSE)),"", INDIRECT(VLOOKUP($D418,Grouped_Sources!$C:$I,7,FALSE)))</f>
        <v>0</v>
      </c>
    </row>
    <row r="419" spans="1:14" hidden="1" x14ac:dyDescent="0.25">
      <c r="A419" s="5">
        <f t="shared" si="60"/>
        <v>7</v>
      </c>
      <c r="B419" s="5">
        <f t="shared" si="61"/>
        <v>17</v>
      </c>
      <c r="C419" s="5" t="str">
        <f t="shared" ca="1" si="63"/>
        <v>PM_emission_inventories heavy_truck</v>
      </c>
      <c r="D419" s="5" t="str">
        <f t="shared" ca="1" si="49"/>
        <v>PM_emission_inventories_vizag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PM_emission_inventories</v>
      </c>
      <c r="G419" s="4" t="str" cm="1">
        <f t="array" aca="1" ref="G419" ca="1">IF(AND(ISBLANK(INDIRECT(ADDRESS(B419,3,1,1,"all_city_parameter_inputs"))),ISBLANK(INDIRECT(ADDRESS(B419,2,1,1,"all_city_parameter_inputs")))),"",IF(ISBLANK(INDIRECT(ADDRESS(B419,2,1,1,"all_city_parameter_inputs"))),"",INDIRECT(ADDRESS(B419,2,1,1,"all_city_parameter_inputs"))))</f>
        <v>heavy_truck</v>
      </c>
      <c r="H419" s="17" cm="1">
        <f t="array" aca="1" ref="H419" ca="1">IF(ISBLANK(INDIRECT(ADDRESS(B419,A419,1,1,"all_city_parameter_inputs"))), "--",INDIRECT(ADDRESS(B419,A419,1,1,"all_city_parameter_inputs")))</f>
        <v>0.42707509999999999</v>
      </c>
      <c r="I419" s="17">
        <f ca="1">IF(OR(G419="alpha",G419="beta",G419="sd",G419="mean"),"--",VLOOKUP(C419,Default!$B$5:$H$114,7,FALSE))</f>
        <v>0.45445403783708543</v>
      </c>
      <c r="J419" s="4" t="str">
        <f ca="1">VLOOKUP(F419,Lookup!$C$5:$D$110,2, FALSE)</f>
        <v>Pollution values</v>
      </c>
      <c r="K419" s="4">
        <f ca="1">VLOOKUP(C419,Default!$B$4:$E$114,4, FALSE)</f>
        <v>0</v>
      </c>
      <c r="L419" s="21" t="str" cm="1">
        <f t="array" aca="1" ref="L419" ca="1">IF(ISNA(VLOOKUP($D419,Grouped_Sources!$C:$C,1,FALSE)),"", INDIRECT(VLOOKUP($D419,Grouped_Sources!$C:$I,5,FALSE)))</f>
        <v>air pollution and CO2 write-up_only table_V4.docx (dropbox.com)</v>
      </c>
      <c r="M419" s="21" t="str" cm="1">
        <f t="array" aca="1" ref="M419" ca="1">IF(ISNA(VLOOKUP($D419,Grouped_Sources!$C:$C,1,FALSE)),"", INDIRECT(VLOOKUP($D419,Grouped_Sources!$C:$I,6,FALSE)))</f>
        <v>EDGAR and various other sources, detailed in document</v>
      </c>
      <c r="N419" s="21" cm="1">
        <f t="array" aca="1" ref="N419" ca="1">IF(ISNA(VLOOKUP($D419,Grouped_Sources!$C:$C,1,FALSE)),"", INDIRECT(VLOOKUP($D419,Grouped_Sources!$C:$I,7,FALSE)))</f>
        <v>0</v>
      </c>
    </row>
    <row r="420" spans="1:14" hidden="1" x14ac:dyDescent="0.25">
      <c r="A420" s="5">
        <f t="shared" si="60"/>
        <v>7</v>
      </c>
      <c r="B420" s="5">
        <f t="shared" si="61"/>
        <v>18</v>
      </c>
      <c r="C420" s="5" t="str">
        <f t="shared" ca="1" si="63"/>
        <v>PM_emission_inventories truck</v>
      </c>
      <c r="D420" s="5" t="str">
        <f t="shared" ca="1" si="49"/>
        <v>PM_emission_inventories_vizag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PM_emission_inventories</v>
      </c>
      <c r="G420" s="4" t="str" cm="1">
        <f t="array" aca="1" ref="G420" ca="1">IF(AND(ISBLANK(INDIRECT(ADDRESS(B420,3,1,1,"all_city_parameter_inputs"))),ISBLANK(INDIRECT(ADDRESS(B420,2,1,1,"all_city_parameter_inputs")))),"",IF(ISBLANK(INDIRECT(ADDRESS(B420,2,1,1,"all_city_parameter_inputs"))),"",INDIRECT(ADDRESS(B420,2,1,1,"all_city_parameter_inputs"))))</f>
        <v>truck</v>
      </c>
      <c r="H420" s="17" cm="1">
        <f t="array" aca="1" ref="H420" ca="1">IF(ISBLANK(INDIRECT(ADDRESS(B420,A420,1,1,"all_city_parameter_inputs"))), "--",INDIRECT(ADDRESS(B420,A420,1,1,"all_city_parameter_inputs")))</f>
        <v>1.6026260000000001E-2</v>
      </c>
      <c r="I420" s="17">
        <f ca="1">IF(OR(G420="alpha",G420="beta",G420="sd",G420="mean"),"--",VLOOKUP(C420,Default!$B$5:$H$114,7,FALSE))</f>
        <v>0.33879566966662278</v>
      </c>
      <c r="J420" s="4" t="str">
        <f ca="1">VLOOKUP(F420,Lookup!$C$5:$D$110,2, FALSE)</f>
        <v>Pollution values</v>
      </c>
      <c r="K420" s="4">
        <f ca="1">VLOOKUP(C420,Default!$B$4:$E$114,4, FALSE)</f>
        <v>0</v>
      </c>
      <c r="L420" s="21" t="str" cm="1">
        <f t="array" aca="1" ref="L420" ca="1">IF(ISNA(VLOOKUP($D420,Grouped_Sources!$C:$C,1,FALSE)),"", INDIRECT(VLOOKUP($D420,Grouped_Sources!$C:$I,5,FALSE)))</f>
        <v>air pollution and CO2 write-up_only table_V4.docx (dropbox.com)</v>
      </c>
      <c r="M420" s="21" t="str" cm="1">
        <f t="array" aca="1" ref="M420" ca="1">IF(ISNA(VLOOKUP($D420,Grouped_Sources!$C:$C,1,FALSE)),"", INDIRECT(VLOOKUP($D420,Grouped_Sources!$C:$I,6,FALSE)))</f>
        <v>EDGAR and various other sources, detailed in document</v>
      </c>
      <c r="N420" s="21" cm="1">
        <f t="array" aca="1" ref="N420" ca="1">IF(ISNA(VLOOKUP($D420,Grouped_Sources!$C:$C,1,FALSE)),"", INDIRECT(VLOOKUP($D420,Grouped_Sources!$C:$I,7,FALSE)))</f>
        <v>0</v>
      </c>
    </row>
    <row r="421" spans="1:14" hidden="1" x14ac:dyDescent="0.25">
      <c r="A421" s="5">
        <f t="shared" si="60"/>
        <v>7</v>
      </c>
      <c r="B421" s="5">
        <f t="shared" si="61"/>
        <v>19</v>
      </c>
      <c r="C421" s="5" t="str">
        <f t="shared" ca="1" si="63"/>
        <v>PM_emission_inventories van</v>
      </c>
      <c r="D421" s="5" t="str">
        <f t="shared" ca="1" si="49"/>
        <v>PM_emission_inventories_vizag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PM_emission_inventories</v>
      </c>
      <c r="G421" s="4" t="str" cm="1">
        <f t="array" aca="1" ref="G421" ca="1">IF(AND(ISBLANK(INDIRECT(ADDRESS(B421,3,1,1,"all_city_parameter_inputs"))),ISBLANK(INDIRECT(ADDRESS(B421,2,1,1,"all_city_parameter_inputs")))),"",IF(ISBLANK(INDIRECT(ADDRESS(B421,2,1,1,"all_city_parameter_inputs"))),"",INDIRECT(ADDRESS(B421,2,1,1,"all_city_parameter_inputs"))))</f>
        <v>van</v>
      </c>
      <c r="H421" s="17" cm="1">
        <f t="array" aca="1" ref="H421" ca="1">IF(ISBLANK(INDIRECT(ADDRESS(B421,A421,1,1,"all_city_parameter_inputs"))), "--",INDIRECT(ADDRESS(B421,A421,1,1,"all_city_parameter_inputs")))</f>
        <v>0</v>
      </c>
      <c r="I421" s="17">
        <f ca="1">IF(OR(G421="alpha",G421="beta",G421="sd",G421="mean"),"--",VLOOKUP(C421,Default!$B$5:$H$114,7,FALSE))</f>
        <v>0</v>
      </c>
      <c r="J421" s="4" t="str">
        <f ca="1">VLOOKUP(F421,Lookup!$C$5:$D$110,2, FALSE)</f>
        <v>Pollution values</v>
      </c>
      <c r="K421" s="4">
        <f ca="1">VLOOKUP(C421,Default!$B$4:$E$114,4, FALSE)</f>
        <v>0</v>
      </c>
      <c r="L421" s="21" t="str" cm="1">
        <f t="array" aca="1" ref="L421" ca="1">IF(ISNA(VLOOKUP($D421,Grouped_Sources!$C:$C,1,FALSE)),"", INDIRECT(VLOOKUP($D421,Grouped_Sources!$C:$I,5,FALSE)))</f>
        <v>air pollution and CO2 write-up_only table_V4.docx (dropbox.com)</v>
      </c>
      <c r="M421" s="21" t="str" cm="1">
        <f t="array" aca="1" ref="M421" ca="1">IF(ISNA(VLOOKUP($D421,Grouped_Sources!$C:$C,1,FALSE)),"", INDIRECT(VLOOKUP($D421,Grouped_Sources!$C:$I,6,FALSE)))</f>
        <v>EDGAR and various other sources, detailed in document</v>
      </c>
      <c r="N421" s="21" cm="1">
        <f t="array" aca="1" ref="N421" ca="1">IF(ISNA(VLOOKUP($D421,Grouped_Sources!$C:$C,1,FALSE)),"", INDIRECT(VLOOKUP($D421,Grouped_Sources!$C:$I,7,FALSE)))</f>
        <v>0</v>
      </c>
    </row>
    <row r="422" spans="1:14" hidden="1" x14ac:dyDescent="0.25">
      <c r="A422" s="5">
        <f t="shared" si="60"/>
        <v>7</v>
      </c>
      <c r="B422" s="5">
        <f t="shared" si="61"/>
        <v>20</v>
      </c>
      <c r="C422" s="5" t="str">
        <f t="shared" ca="1" si="63"/>
        <v>PM_emission_inventories other</v>
      </c>
      <c r="D422" s="5" t="str">
        <f t="shared" ca="1" si="49"/>
        <v>PM_emission_inventories_vizag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PM_emission_inventories</v>
      </c>
      <c r="G422" s="4" t="str" cm="1">
        <f t="array" aca="1" ref="G422" ca="1">IF(AND(ISBLANK(INDIRECT(ADDRESS(B422,3,1,1,"all_city_parameter_inputs"))),ISBLANK(INDIRECT(ADDRESS(B422,2,1,1,"all_city_parameter_inputs")))),"",IF(ISBLANK(INDIRECT(ADDRESS(B422,2,1,1,"all_city_parameter_inputs"))),"",INDIRECT(ADDRESS(B422,2,1,1,"all_city_parameter_inputs"))))</f>
        <v>other</v>
      </c>
      <c r="H422" s="17" cm="1">
        <f t="array" aca="1" ref="H422" ca="1">IF(ISBLANK(INDIRECT(ADDRESS(B422,A422,1,1,"all_city_parameter_inputs"))), "--",INDIRECT(ADDRESS(B422,A422,1,1,"all_city_parameter_inputs")))</f>
        <v>0</v>
      </c>
      <c r="I422" s="17">
        <f ca="1">IF(OR(G422="alpha",G422="beta",G422="sd",G422="mean"),"--",VLOOKUP(C422,Default!$B$5:$H$114,7,FALSE))</f>
        <v>0</v>
      </c>
      <c r="J422" s="4" t="str">
        <f ca="1">VLOOKUP(F422,Lookup!$C$5:$D$110,2, FALSE)</f>
        <v>Pollution values</v>
      </c>
      <c r="K422" s="4">
        <f ca="1">VLOOKUP(C422,Default!$B$4:$E$114,4, FALSE)</f>
        <v>0</v>
      </c>
      <c r="L422" s="21" t="str" cm="1">
        <f t="array" aca="1" ref="L422" ca="1">IF(ISNA(VLOOKUP($D422,Grouped_Sources!$C:$C,1,FALSE)),"", INDIRECT(VLOOKUP($D422,Grouped_Sources!$C:$I,5,FALSE)))</f>
        <v>air pollution and CO2 write-up_only table_V4.docx (dropbox.com)</v>
      </c>
      <c r="M422" s="21" t="str" cm="1">
        <f t="array" aca="1" ref="M422" ca="1">IF(ISNA(VLOOKUP($D422,Grouped_Sources!$C:$C,1,FALSE)),"", INDIRECT(VLOOKUP($D422,Grouped_Sources!$C:$I,6,FALSE)))</f>
        <v>EDGAR and various other sources, detailed in document</v>
      </c>
      <c r="N422" s="21" cm="1">
        <f t="array" aca="1" ref="N422" ca="1">IF(ISNA(VLOOKUP($D422,Grouped_Sources!$C:$C,1,FALSE)),"", INDIRECT(VLOOKUP($D422,Grouped_Sources!$C:$I,7,FALSE)))</f>
        <v>0</v>
      </c>
    </row>
    <row r="423" spans="1:14" hidden="1" x14ac:dyDescent="0.25">
      <c r="A423" s="5">
        <f t="shared" si="60"/>
        <v>7</v>
      </c>
      <c r="B423" s="5">
        <f t="shared" si="61"/>
        <v>21</v>
      </c>
      <c r="C423" s="5" t="str">
        <f t="shared" ca="1" si="63"/>
        <v>PM_emission_inventories taxi</v>
      </c>
      <c r="D423" s="5" t="str">
        <f t="shared" ca="1" si="49"/>
        <v>PM_emission_inventories_vizag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PM_emission_inventories</v>
      </c>
      <c r="G423" s="4" t="str" cm="1">
        <f t="array" aca="1" ref="G423" ca="1">IF(AND(ISBLANK(INDIRECT(ADDRESS(B423,3,1,1,"all_city_parameter_inputs"))),ISBLANK(INDIRECT(ADDRESS(B423,2,1,1,"all_city_parameter_inputs")))),"",IF(ISBLANK(INDIRECT(ADDRESS(B423,2,1,1,"all_city_parameter_inputs"))),"",INDIRECT(ADDRESS(B423,2,1,1,"all_city_parameter_inputs"))))</f>
        <v>taxi</v>
      </c>
      <c r="H423" s="17" cm="1">
        <f t="array" aca="1" ref="H423" ca="1">IF(ISBLANK(INDIRECT(ADDRESS(B423,A423,1,1,"all_city_parameter_inputs"))), "--",INDIRECT(ADDRESS(B423,A423,1,1,"all_city_parameter_inputs")))</f>
        <v>0</v>
      </c>
      <c r="I423" s="17">
        <f ca="1">IF(OR(G423="alpha",G423="beta",G423="sd",G423="mean"),"--",VLOOKUP(C423,Default!$B$5:$H$114,7,FALSE))</f>
        <v>0</v>
      </c>
      <c r="J423" s="4" t="str">
        <f ca="1">VLOOKUP(F423,Lookup!$C$5:$D$110,2, FALSE)</f>
        <v>Pollution values</v>
      </c>
      <c r="K423" s="4">
        <f ca="1">VLOOKUP(C423,Default!$B$4:$E$114,4, FALSE)</f>
        <v>0</v>
      </c>
      <c r="L423" s="21" t="str" cm="1">
        <f t="array" aca="1" ref="L423" ca="1">IF(ISNA(VLOOKUP($D423,Grouped_Sources!$C:$C,1,FALSE)),"", INDIRECT(VLOOKUP($D423,Grouped_Sources!$C:$I,5,FALSE)))</f>
        <v>air pollution and CO2 write-up_only table_V4.docx (dropbox.com)</v>
      </c>
      <c r="M423" s="21" t="str" cm="1">
        <f t="array" aca="1" ref="M423" ca="1">IF(ISNA(VLOOKUP($D423,Grouped_Sources!$C:$C,1,FALSE)),"", INDIRECT(VLOOKUP($D423,Grouped_Sources!$C:$I,6,FALSE)))</f>
        <v>EDGAR and various other sources, detailed in document</v>
      </c>
      <c r="N423" s="21" cm="1">
        <f t="array" aca="1" ref="N423" ca="1">IF(ISNA(VLOOKUP($D423,Grouped_Sources!$C:$C,1,FALSE)),"", INDIRECT(VLOOKUP($D423,Grouped_Sources!$C:$I,7,FALSE)))</f>
        <v>0</v>
      </c>
    </row>
    <row r="424" spans="1:14" hidden="1" x14ac:dyDescent="0.25">
      <c r="A424" s="5">
        <f t="shared" si="60"/>
        <v>7</v>
      </c>
      <c r="B424" s="5">
        <f t="shared" si="61"/>
        <v>22</v>
      </c>
      <c r="C424" s="5" t="str">
        <f t="shared" ca="1" si="63"/>
        <v>PM_emission_inventories auto_rickshaw</v>
      </c>
      <c r="D424" s="5" t="str">
        <f t="shared" ca="1" si="49"/>
        <v>PM_emission_inventories_vizag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PM_emission_inventories</v>
      </c>
      <c r="G424" s="4" t="str" cm="1">
        <f t="array" aca="1" ref="G424" ca="1">IF(AND(ISBLANK(INDIRECT(ADDRESS(B424,3,1,1,"all_city_parameter_inputs"))),ISBLANK(INDIRECT(ADDRESS(B424,2,1,1,"all_city_parameter_inputs")))),"",IF(ISBLANK(INDIRECT(ADDRESS(B424,2,1,1,"all_city_parameter_inputs"))),"",INDIRECT(ADDRESS(B424,2,1,1,"all_city_parameter_inputs"))))</f>
        <v>auto_rickshaw</v>
      </c>
      <c r="H424" s="17" cm="1">
        <f t="array" aca="1" ref="H424" ca="1">IF(ISBLANK(INDIRECT(ADDRESS(B424,A424,1,1,"all_city_parameter_inputs"))), "--",INDIRECT(ADDRESS(B424,A424,1,1,"all_city_parameter_inputs")))</f>
        <v>0</v>
      </c>
      <c r="I424" s="17">
        <f ca="1">IF(OR(G424="alpha",G424="beta",G424="sd",G424="mean"),"--",VLOOKUP(C424,Default!$B$5:$H$114,7,FALSE))</f>
        <v>0</v>
      </c>
      <c r="J424" s="4" t="str">
        <f ca="1">VLOOKUP(F424,Lookup!$C$5:$D$110,2, FALSE)</f>
        <v>Pollution values</v>
      </c>
      <c r="K424" s="4">
        <f ca="1">VLOOKUP(C424,Default!$B$4:$E$114,4, FALSE)</f>
        <v>0</v>
      </c>
      <c r="L424" s="21" t="str" cm="1">
        <f t="array" aca="1" ref="L424" ca="1">IF(ISNA(VLOOKUP($D424,Grouped_Sources!$C:$C,1,FALSE)),"", INDIRECT(VLOOKUP($D424,Grouped_Sources!$C:$I,5,FALSE)))</f>
        <v>air pollution and CO2 write-up_only table_V4.docx (dropbox.com)</v>
      </c>
      <c r="M424" s="21" t="str" cm="1">
        <f t="array" aca="1" ref="M424" ca="1">IF(ISNA(VLOOKUP($D424,Grouped_Sources!$C:$C,1,FALSE)),"", INDIRECT(VLOOKUP($D424,Grouped_Sources!$C:$I,6,FALSE)))</f>
        <v>EDGAR and various other sources, detailed in document</v>
      </c>
      <c r="N424" s="21" cm="1">
        <f t="array" aca="1" ref="N424" ca="1">IF(ISNA(VLOOKUP($D424,Grouped_Sources!$C:$C,1,FALSE)),"", INDIRECT(VLOOKUP($D424,Grouped_Sources!$C:$I,7,FALSE)))</f>
        <v>0</v>
      </c>
    </row>
    <row r="425" spans="1:14" hidden="1" x14ac:dyDescent="0.25">
      <c r="A425" s="5">
        <f t="shared" si="60"/>
        <v>7</v>
      </c>
      <c r="B425" s="5">
        <f t="shared" si="61"/>
        <v>23</v>
      </c>
      <c r="C425" s="5" t="str">
        <f t="shared" ca="1" si="63"/>
        <v>injury_reporting_rate</v>
      </c>
      <c r="D425" s="5" t="str">
        <f t="shared" ca="1" si="49"/>
        <v>injury_reporting_rate_vizag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injury_reporting_rate</v>
      </c>
      <c r="G425" s="4" t="str" cm="1">
        <f t="array" aca="1" ref="G425" ca="1">IF(AND(ISBLANK(INDIRECT(ADDRESS(B425,3,1,1,"all_city_parameter_inputs"))),ISBLANK(INDIRECT(ADDRESS(B425,2,1,1,"all_city_parameter_inputs")))),"",IF(ISBLANK(INDIRECT(ADDRESS(B425,2,1,1,"all_city_parameter_inputs"))),"",INDIRECT(ADDRESS(B425,2,1,1,"all_city_parameter_inputs"))))</f>
        <v>constant</v>
      </c>
      <c r="H425" s="17" cm="1">
        <f t="array" aca="1" ref="H425" ca="1">IF(ISBLANK(INDIRECT(ADDRESS(B425,A425,1,1,"all_city_parameter_inputs"))), "--",INDIRECT(ADDRESS(B425,A425,1,1,"all_city_parameter_inputs")))</f>
        <v>0.75207211183218492</v>
      </c>
      <c r="I425" s="17">
        <f ca="1">IF(OR(G425="alpha",G425="beta",G425="sd",G425="mean"),"--",VLOOKUP(C425,Default!$B$5:$H$114,7,FALSE))</f>
        <v>1</v>
      </c>
      <c r="J425" s="4" t="str">
        <f ca="1">VLOOKUP(F425,Lookup!$C$5:$D$110,2, FALSE)</f>
        <v>Injury values</v>
      </c>
      <c r="K425" s="4" t="str">
        <f ca="1">VLOOKUP(C425,Default!$B$4:$E$114,4, FALSE)</f>
        <v>rate at which injuries are reported</v>
      </c>
      <c r="L425" s="21" t="str" cm="1">
        <f t="array" aca="1" ref="L425" ca="1">IF(ISNA(VLOOKUP($D425,Grouped_Sources!$C:$C,1,FALSE)),"", INDIRECT(VLOOKUP($D425,Grouped_Sources!$C:$I,5,FALSE)))</f>
        <v>InjuryReportingRate_WriteUp_vxx.docx on OneDrive Ali Abbas - ITHIM Global\Methods and Processes\Input Parameters\InjuryReportingRate</v>
      </c>
      <c r="M425" s="21" cm="1">
        <f t="array" aca="1" ref="M425" ca="1">IF(ISNA(VLOOKUP($D425,Grouped_Sources!$C:$C,1,FALSE)),"", INDIRECT(VLOOKUP($D425,Grouped_Sources!$C:$I,6,FALSE)))</f>
        <v>0</v>
      </c>
      <c r="N425" s="21" cm="1">
        <f t="array" aca="1" ref="N425" ca="1">IF(ISNA(VLOOKUP($D425,Grouped_Sources!$C:$C,1,FALSE)),"", INDIRECT(VLOOKUP($D425,Grouped_Sources!$C:$I,7,FALSE)))</f>
        <v>0</v>
      </c>
    </row>
    <row r="426" spans="1:14" hidden="1" x14ac:dyDescent="0.25">
      <c r="A426" s="5">
        <f t="shared" si="60"/>
        <v>7</v>
      </c>
      <c r="B426" s="5">
        <f t="shared" si="61"/>
        <v>24</v>
      </c>
      <c r="C426" s="5" t="str">
        <f t="shared" ca="1" si="63"/>
        <v>injury_reporting_rate</v>
      </c>
      <c r="D426" s="5" t="str">
        <f t="shared" ca="1" si="49"/>
        <v>injury_reporting_rate_vizag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injury_reporting_rate</v>
      </c>
      <c r="G426" s="4" t="str" cm="1">
        <f t="array" aca="1" ref="G426" ca="1">IF(AND(ISBLANK(INDIRECT(ADDRESS(B426,3,1,1,"all_city_parameter_inputs"))),ISBLANK(INDIRECT(ADDRESS(B426,2,1,1,"all_city_parameter_inputs")))),"",IF(ISBLANK(INDIRECT(ADDRESS(B426,2,1,1,"all_city_parameter_inputs"))),"",INDIRECT(ADDRESS(B426,2,1,1,"all_city_parameter_inputs"))))</f>
        <v>alpha</v>
      </c>
      <c r="H426" s="17" cm="1">
        <f t="array" aca="1" ref="H426" ca="1">IF(ISBLANK(INDIRECT(ADDRESS(B426,A426,1,1,"all_city_parameter_inputs"))), "--",INDIRECT(ADDRESS(B426,A426,1,1,"all_city_parameter_inputs")))</f>
        <v>13.271038195691951</v>
      </c>
      <c r="I426" s="17" t="str">
        <f ca="1">IF(OR(G426="alpha",G426="beta",G426="sd",G426="mean"),"--",VLOOKUP(C426,Default!$B$5:$H$114,7,FALSE))</f>
        <v>--</v>
      </c>
      <c r="J426" s="4" t="str">
        <f ca="1">VLOOKUP(F426,Lookup!$C$5:$D$110,2, FALSE)</f>
        <v>Injury values</v>
      </c>
      <c r="K426" s="4" t="str">
        <f ca="1">VLOOKUP(C426,Default!$B$4:$E$114,4, FALSE)</f>
        <v>rate at which injuries are reported</v>
      </c>
      <c r="L426" s="21" t="str" cm="1">
        <f t="array" aca="1" ref="L426" ca="1">IF(ISNA(VLOOKUP($D426,Grouped_Sources!$C:$C,1,FALSE)),"", INDIRECT(VLOOKUP($D426,Grouped_Sources!$C:$I,5,FALSE)))</f>
        <v>InjuryReportingRate_WriteUp_vxx.docx on OneDrive Ali Abbas - ITHIM Global\Methods and Processes\Input Parameters\InjuryReportingRate</v>
      </c>
      <c r="M426" s="21" cm="1">
        <f t="array" aca="1" ref="M426" ca="1">IF(ISNA(VLOOKUP($D426,Grouped_Sources!$C:$C,1,FALSE)),"", INDIRECT(VLOOKUP($D426,Grouped_Sources!$C:$I,6,FALSE)))</f>
        <v>0</v>
      </c>
      <c r="N426" s="21" cm="1">
        <f t="array" aca="1" ref="N426" ca="1">IF(ISNA(VLOOKUP($D426,Grouped_Sources!$C:$C,1,FALSE)),"", INDIRECT(VLOOKUP($D426,Grouped_Sources!$C:$I,7,FALSE)))</f>
        <v>0</v>
      </c>
    </row>
    <row r="427" spans="1:14" hidden="1" x14ac:dyDescent="0.25">
      <c r="A427" s="5">
        <f t="shared" si="60"/>
        <v>7</v>
      </c>
      <c r="B427" s="5">
        <f t="shared" si="61"/>
        <v>25</v>
      </c>
      <c r="C427" s="5" t="str">
        <f t="shared" ca="1" si="63"/>
        <v>injury_reporting_rate</v>
      </c>
      <c r="D427" s="5" t="str">
        <f t="shared" ca="1" si="49"/>
        <v>injury_reporting_rate_vizag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injury_reporting_rate</v>
      </c>
      <c r="G427" s="4" t="str" cm="1">
        <f t="array" aca="1" ref="G427" ca="1">IF(AND(ISBLANK(INDIRECT(ADDRESS(B427,3,1,1,"all_city_parameter_inputs"))),ISBLANK(INDIRECT(ADDRESS(B427,2,1,1,"all_city_parameter_inputs")))),"",IF(ISBLANK(INDIRECT(ADDRESS(B427,2,1,1,"all_city_parameter_inputs"))),"",INDIRECT(ADDRESS(B427,2,1,1,"all_city_parameter_inputs"))))</f>
        <v>beta</v>
      </c>
      <c r="H427" s="17" cm="1">
        <f t="array" aca="1" ref="H427" ca="1">IF(ISBLANK(INDIRECT(ADDRESS(B427,A427,1,1,"all_city_parameter_inputs"))), "--",INDIRECT(ADDRESS(B427,A427,1,1,"all_city_parameter_inputs")))</f>
        <v>4.3749268479543026</v>
      </c>
      <c r="I427" s="17" t="str">
        <f ca="1">IF(OR(G427="alpha",G427="beta",G427="sd",G427="mean"),"--",VLOOKUP(C427,Default!$B$5:$H$114,7,FALSE))</f>
        <v>--</v>
      </c>
      <c r="J427" s="4" t="str">
        <f ca="1">VLOOKUP(F427,Lookup!$C$5:$D$110,2, FALSE)</f>
        <v>Injury values</v>
      </c>
      <c r="K427" s="4" t="str">
        <f ca="1">VLOOKUP(C427,Default!$B$4:$E$114,4, FALSE)</f>
        <v>rate at which injuries are reported</v>
      </c>
      <c r="L427" s="21" t="str" cm="1">
        <f t="array" aca="1" ref="L427" ca="1">IF(ISNA(VLOOKUP($D427,Grouped_Sources!$C:$C,1,FALSE)),"", INDIRECT(VLOOKUP($D427,Grouped_Sources!$C:$I,5,FALSE)))</f>
        <v>InjuryReportingRate_WriteUp_vxx.docx on OneDrive Ali Abbas - ITHIM Global\Methods and Processes\Input Parameters\InjuryReportingRate</v>
      </c>
      <c r="M427" s="21" cm="1">
        <f t="array" aca="1" ref="M427" ca="1">IF(ISNA(VLOOKUP($D427,Grouped_Sources!$C:$C,1,FALSE)),"", INDIRECT(VLOOKUP($D427,Grouped_Sources!$C:$I,6,FALSE)))</f>
        <v>0</v>
      </c>
      <c r="N427" s="21" cm="1">
        <f t="array" aca="1" ref="N427" ca="1">IF(ISNA(VLOOKUP($D427,Grouped_Sources!$C:$C,1,FALSE)),"", INDIRECT(VLOOKUP($D427,Grouped_Sources!$C:$I,7,FALSE)))</f>
        <v>0</v>
      </c>
    </row>
    <row r="428" spans="1:14" hidden="1" x14ac:dyDescent="0.25">
      <c r="A428" s="5">
        <f t="shared" si="60"/>
        <v>7</v>
      </c>
      <c r="B428" s="5">
        <f t="shared" si="61"/>
        <v>26</v>
      </c>
      <c r="C428" s="5" t="str">
        <f t="shared" ca="1" si="63"/>
        <v>chronic_disease_scalar</v>
      </c>
      <c r="D428" s="5" t="str">
        <f t="shared" ca="1" si="49"/>
        <v>chronic_disease_scalar_vizag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chronic_disease_scalar</v>
      </c>
      <c r="G428" s="4" t="str" cm="1">
        <f t="array" aca="1" ref="G428" ca="1">IF(AND(ISBLANK(INDIRECT(ADDRESS(B428,3,1,1,"all_city_parameter_inputs"))),ISBLANK(INDIRECT(ADDRESS(B428,2,1,1,"all_city_parameter_inputs")))),"",IF(ISBLANK(INDIRECT(ADDRESS(B428,2,1,1,"all_city_parameter_inputs"))),"",INDIRECT(ADDRESS(B428,2,1,1,"all_city_parameter_inputs"))))</f>
        <v>constant</v>
      </c>
      <c r="H428" s="17" cm="1">
        <f t="array" aca="1" ref="H428" ca="1">IF(ISBLANK(INDIRECT(ADDRESS(B428,A428,1,1,"all_city_parameter_inputs"))), "--",INDIRECT(ADDRESS(B428,A428,1,1,"all_city_parameter_inputs")))</f>
        <v>1</v>
      </c>
      <c r="I428" s="17">
        <f ca="1">IF(OR(G428="alpha",G428="beta",G428="sd",G428="mean"),"--",VLOOKUP(C428,Default!$B$5:$H$114,7,FALSE))</f>
        <v>1</v>
      </c>
      <c r="J428" s="4" t="str">
        <f ca="1">VLOOKUP(F428,Lookup!$C$5:$D$110,2, FALSE)</f>
        <v>Health values</v>
      </c>
      <c r="K428" s="4" t="str">
        <f ca="1">VLOOKUP(C428,Default!$B$4:$E$114,4, FALSE)</f>
        <v>scalar to deal with bias in GBD data</v>
      </c>
      <c r="L428" s="21" t="str" cm="1">
        <f t="array" aca="1" ref="L428" ca="1">IF(ISNA(VLOOKUP($D428,Grouped_Sources!$C:$C,1,FALSE)),"", INDIRECT(VLOOKUP($D428,Grouped_Sources!$C:$I,5,FALSE)))</f>
        <v>assumes no bias in the disease data, distribution values need updating</v>
      </c>
      <c r="M428" s="21" cm="1">
        <f t="array" aca="1" ref="M428" ca="1">IF(ISNA(VLOOKUP($D428,Grouped_Sources!$C:$C,1,FALSE)),"", INDIRECT(VLOOKUP($D428,Grouped_Sources!$C:$I,6,FALSE)))</f>
        <v>0</v>
      </c>
      <c r="N428" s="21" cm="1">
        <f t="array" aca="1" ref="N428" ca="1">IF(ISNA(VLOOKUP($D428,Grouped_Sources!$C:$C,1,FALSE)),"", INDIRECT(VLOOKUP($D428,Grouped_Sources!$C:$I,7,FALSE)))</f>
        <v>0</v>
      </c>
    </row>
    <row r="429" spans="1:14" hidden="1" x14ac:dyDescent="0.25">
      <c r="A429" s="5">
        <f t="shared" si="60"/>
        <v>7</v>
      </c>
      <c r="B429" s="5">
        <f t="shared" si="61"/>
        <v>27</v>
      </c>
      <c r="C429" s="5" t="str">
        <f t="shared" ca="1" si="63"/>
        <v>chronic_disease_scalar</v>
      </c>
      <c r="D429" s="5" t="str">
        <f t="shared" ca="1" si="49"/>
        <v>chronic_disease_scalar_vizag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chronic_disease_scalar</v>
      </c>
      <c r="G429" s="4" t="str" cm="1">
        <f t="array" aca="1" ref="G429" ca="1">IF(AND(ISBLANK(INDIRECT(ADDRESS(B429,3,1,1,"all_city_parameter_inputs"))),ISBLANK(INDIRECT(ADDRESS(B429,2,1,1,"all_city_parameter_inputs")))),"",IF(ISBLANK(INDIRECT(ADDRESS(B429,2,1,1,"all_city_parameter_inputs"))),"",INDIRECT(ADDRESS(B429,2,1,1,"all_city_parameter_inputs"))))</f>
        <v>mean</v>
      </c>
      <c r="H429" s="17" cm="1">
        <f t="array" aca="1" ref="H429" ca="1">IF(ISBLANK(INDIRECT(ADDRESS(B429,A429,1,1,"all_city_parameter_inputs"))), "--",INDIRECT(ADDRESS(B429,A429,1,1,"all_city_parameter_inputs")))</f>
        <v>1</v>
      </c>
      <c r="I429" s="17" t="str">
        <f ca="1">IF(OR(G429="alpha",G429="beta",G429="sd",G429="mean"),"--",VLOOKUP(C429,Default!$B$5:$H$114,7,FALSE))</f>
        <v>--</v>
      </c>
      <c r="J429" s="4" t="str">
        <f ca="1">VLOOKUP(F429,Lookup!$C$5:$D$110,2, FALSE)</f>
        <v>Health values</v>
      </c>
      <c r="K429" s="4" t="str">
        <f ca="1">VLOOKUP(C429,Default!$B$4:$E$114,4, FALSE)</f>
        <v>scalar to deal with bias in GBD data</v>
      </c>
      <c r="L429" s="21" t="str" cm="1">
        <f t="array" aca="1" ref="L429" ca="1">IF(ISNA(VLOOKUP($D429,Grouped_Sources!$C:$C,1,FALSE)),"", INDIRECT(VLOOKUP($D429,Grouped_Sources!$C:$I,5,FALSE)))</f>
        <v>assumes no bias in the disease data, distribution values need updating</v>
      </c>
      <c r="M429" s="21" cm="1">
        <f t="array" aca="1" ref="M429" ca="1">IF(ISNA(VLOOKUP($D429,Grouped_Sources!$C:$C,1,FALSE)),"", INDIRECT(VLOOKUP($D429,Grouped_Sources!$C:$I,6,FALSE)))</f>
        <v>0</v>
      </c>
      <c r="N429" s="21" cm="1">
        <f t="array" aca="1" ref="N429" ca="1">IF(ISNA(VLOOKUP($D429,Grouped_Sources!$C:$C,1,FALSE)),"", INDIRECT(VLOOKUP($D429,Grouped_Sources!$C:$I,7,FALSE)))</f>
        <v>0</v>
      </c>
    </row>
    <row r="430" spans="1:14" hidden="1" x14ac:dyDescent="0.25">
      <c r="A430" s="5">
        <f t="shared" si="60"/>
        <v>7</v>
      </c>
      <c r="B430" s="5">
        <f t="shared" si="61"/>
        <v>28</v>
      </c>
      <c r="C430" s="5" t="str">
        <f t="shared" ca="1" si="63"/>
        <v>chronic_disease_scalar</v>
      </c>
      <c r="D430" s="5" t="str">
        <f t="shared" ca="1" si="49"/>
        <v>chronic_disease_scalar_vizag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chronic_disease_scalar</v>
      </c>
      <c r="G430" s="4" t="str" cm="1">
        <f t="array" aca="1" ref="G430" ca="1">IF(AND(ISBLANK(INDIRECT(ADDRESS(B430,3,1,1,"all_city_parameter_inputs"))),ISBLANK(INDIRECT(ADDRESS(B430,2,1,1,"all_city_parameter_inputs")))),"",IF(ISBLANK(INDIRECT(ADDRESS(B430,2,1,1,"all_city_parameter_inputs"))),"",INDIRECT(ADDRESS(B430,2,1,1,"all_city_parameter_inputs"))))</f>
        <v>sd</v>
      </c>
      <c r="H430" s="17" cm="1">
        <f t="array" aca="1" ref="H430" ca="1">IF(ISBLANK(INDIRECT(ADDRESS(B430,A430,1,1,"all_city_parameter_inputs"))), "--",INDIRECT(ADDRESS(B430,A430,1,1,"all_city_parameter_inputs")))</f>
        <v>1.2</v>
      </c>
      <c r="I430" s="17" t="str">
        <f ca="1">IF(OR(G430="alpha",G430="beta",G430="sd",G430="mean"),"--",VLOOKUP(C430,Default!$B$5:$H$114,7,FALSE))</f>
        <v>--</v>
      </c>
      <c r="J430" s="4" t="str">
        <f ca="1">VLOOKUP(F430,Lookup!$C$5:$D$110,2, FALSE)</f>
        <v>Health values</v>
      </c>
      <c r="K430" s="4" t="str">
        <f ca="1">VLOOKUP(C430,Default!$B$4:$E$114,4, FALSE)</f>
        <v>scalar to deal with bias in GBD data</v>
      </c>
      <c r="L430" s="21" t="str" cm="1">
        <f t="array" aca="1" ref="L430" ca="1">IF(ISNA(VLOOKUP($D430,Grouped_Sources!$C:$C,1,FALSE)),"", INDIRECT(VLOOKUP($D430,Grouped_Sources!$C:$I,5,FALSE)))</f>
        <v>assumes no bias in the disease data, distribution values need updating</v>
      </c>
      <c r="M430" s="21" cm="1">
        <f t="array" aca="1" ref="M430" ca="1">IF(ISNA(VLOOKUP($D430,Grouped_Sources!$C:$C,1,FALSE)),"", INDIRECT(VLOOKUP($D430,Grouped_Sources!$C:$I,6,FALSE)))</f>
        <v>0</v>
      </c>
      <c r="N430" s="21" cm="1">
        <f t="array" aca="1" ref="N430" ca="1">IF(ISNA(VLOOKUP($D430,Grouped_Sources!$C:$C,1,FALSE)),"", INDIRECT(VLOOKUP($D430,Grouped_Sources!$C:$I,7,FALSE)))</f>
        <v>0</v>
      </c>
    </row>
    <row r="431" spans="1:14" hidden="1" x14ac:dyDescent="0.25">
      <c r="A431" s="5">
        <f t="shared" si="60"/>
        <v>7</v>
      </c>
      <c r="B431" s="5">
        <f t="shared" si="61"/>
        <v>29</v>
      </c>
      <c r="C431" s="5" t="str">
        <f t="shared" ca="1" si="63"/>
        <v>pm_conc_base</v>
      </c>
      <c r="D431" s="5" t="str">
        <f t="shared" ca="1" si="49"/>
        <v>pm_conc_base_vizag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pm_conc_base</v>
      </c>
      <c r="G431" s="4" t="str" cm="1">
        <f t="array" aca="1" ref="G431" ca="1">IF(AND(ISBLANK(INDIRECT(ADDRESS(B431,3,1,1,"all_city_parameter_inputs"))),ISBLANK(INDIRECT(ADDRESS(B431,2,1,1,"all_city_parameter_inputs")))),"",IF(ISBLANK(INDIRECT(ADDRESS(B431,2,1,1,"all_city_parameter_inputs"))),"",INDIRECT(ADDRESS(B431,2,1,1,"all_city_parameter_inputs"))))</f>
        <v>constant</v>
      </c>
      <c r="H431" s="17" cm="1">
        <f t="array" aca="1" ref="H431" ca="1">IF(ISBLANK(INDIRECT(ADDRESS(B431,A431,1,1,"all_city_parameter_inputs"))), "--",INDIRECT(ADDRESS(B431,A431,1,1,"all_city_parameter_inputs")))</f>
        <v>32.75</v>
      </c>
      <c r="I431" s="17">
        <f ca="1">IF(OR(G431="alpha",G431="beta",G431="sd",G431="mean"),"--",VLOOKUP(C431,Default!$B$5:$H$114,7,FALSE))</f>
        <v>12.69</v>
      </c>
      <c r="J431" s="4" t="str">
        <f ca="1">VLOOKUP(F431,Lookup!$C$5:$D$110,2, FALSE)</f>
        <v>Pollution values</v>
      </c>
      <c r="K431" s="4" t="str">
        <f ca="1">VLOOKUP(C431,Default!$B$4:$E$114,4, FALSE)</f>
        <v>background PM2.5 concentration</v>
      </c>
      <c r="L431" s="21" t="str" cm="1">
        <f t="array" aca="1" ref="L431" ca="1">IF(ISNA(VLOOKUP($D431,Grouped_Sources!$C:$C,1,FALSE)),"", INDIRECT(VLOOKUP($D431,Grouped_Sources!$C:$I,5,FALSE)))</f>
        <v>…Dropbox\ITHIM Global\Methods and Processes\Air Pollution\Emissions and air pollution calculations - Rahul &amp; Haneen\Databases used\database_source_apport_studies_v2_0_26_9_2015.xls</v>
      </c>
      <c r="M431" s="21" t="str" cm="1">
        <f t="array" aca="1" ref="M431" ca="1">IF(ISNA(VLOOKUP($D431,Grouped_Sources!$C:$C,1,FALSE)),"", INDIRECT(VLOOKUP($D431,Grouped_Sources!$C:$I,6,FALSE)))</f>
        <v>EDGAR and various other sources, detailed in document</v>
      </c>
      <c r="N431" s="21" cm="1">
        <f t="array" aca="1" ref="N431" ca="1">IF(ISNA(VLOOKUP($D431,Grouped_Sources!$C:$C,1,FALSE)),"", INDIRECT(VLOOKUP($D431,Grouped_Sources!$C:$I,7,FALSE)))</f>
        <v>0</v>
      </c>
    </row>
    <row r="432" spans="1:14" hidden="1" x14ac:dyDescent="0.25">
      <c r="A432" s="5">
        <f t="shared" si="60"/>
        <v>7</v>
      </c>
      <c r="B432" s="5">
        <f t="shared" si="61"/>
        <v>30</v>
      </c>
      <c r="C432" s="5" t="str">
        <f t="shared" ca="1" si="63"/>
        <v>pm_conc_base</v>
      </c>
      <c r="D432" s="5" t="str">
        <f t="shared" ca="1" si="49"/>
        <v>pm_conc_base_vizag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pm_conc_base</v>
      </c>
      <c r="G432" s="4" t="str" cm="1">
        <f t="array" aca="1" ref="G432" ca="1">IF(AND(ISBLANK(INDIRECT(ADDRESS(B432,3,1,1,"all_city_parameter_inputs"))),ISBLANK(INDIRECT(ADDRESS(B432,2,1,1,"all_city_parameter_inputs")))),"",IF(ISBLANK(INDIRECT(ADDRESS(B432,2,1,1,"all_city_parameter_inputs"))),"",INDIRECT(ADDRESS(B432,2,1,1,"all_city_parameter_inputs"))))</f>
        <v>mean</v>
      </c>
      <c r="H432" s="17" t="str" cm="1">
        <f t="array" aca="1" ref="H432" ca="1">IF(ISBLANK(INDIRECT(ADDRESS(B432,A432,1,1,"all_city_parameter_inputs"))), "--",INDIRECT(ADDRESS(B432,A432,1,1,"all_city_parameter_inputs")))</f>
        <v>--</v>
      </c>
      <c r="I432" s="17" t="str">
        <f ca="1">IF(OR(G432="alpha",G432="beta",G432="sd",G432="mean"),"--",VLOOKUP(C432,Default!$B$5:$H$114,7,FALSE))</f>
        <v>--</v>
      </c>
      <c r="J432" s="4" t="str">
        <f ca="1">VLOOKUP(F432,Lookup!$C$5:$D$110,2, FALSE)</f>
        <v>Pollution values</v>
      </c>
      <c r="K432" s="4" t="str">
        <f ca="1">VLOOKUP(C432,Default!$B$4:$E$114,4, FALSE)</f>
        <v>background PM2.5 concentration</v>
      </c>
      <c r="L432" s="21" t="str" cm="1">
        <f t="array" aca="1" ref="L432" ca="1">IF(ISNA(VLOOKUP($D432,Grouped_Sources!$C:$C,1,FALSE)),"", INDIRECT(VLOOKUP($D432,Grouped_Sources!$C:$I,5,FALSE)))</f>
        <v>…Dropbox\ITHIM Global\Methods and Processes\Air Pollution\Emissions and air pollution calculations - Rahul &amp; Haneen\Databases used\database_source_apport_studies_v2_0_26_9_2015.xls</v>
      </c>
      <c r="M432" s="21" t="str" cm="1">
        <f t="array" aca="1" ref="M432" ca="1">IF(ISNA(VLOOKUP($D432,Grouped_Sources!$C:$C,1,FALSE)),"", INDIRECT(VLOOKUP($D432,Grouped_Sources!$C:$I,6,FALSE)))</f>
        <v>EDGAR and various other sources, detailed in document</v>
      </c>
      <c r="N432" s="21" cm="1">
        <f t="array" aca="1" ref="N432" ca="1">IF(ISNA(VLOOKUP($D432,Grouped_Sources!$C:$C,1,FALSE)),"", INDIRECT(VLOOKUP($D432,Grouped_Sources!$C:$I,7,FALSE)))</f>
        <v>0</v>
      </c>
    </row>
    <row r="433" spans="1:14" hidden="1" x14ac:dyDescent="0.25">
      <c r="A433" s="5">
        <f t="shared" si="60"/>
        <v>7</v>
      </c>
      <c r="B433" s="5">
        <f t="shared" si="61"/>
        <v>31</v>
      </c>
      <c r="C433" s="5" t="str">
        <f t="shared" ca="1" si="63"/>
        <v>pm_conc_base</v>
      </c>
      <c r="D433" s="5" t="str">
        <f t="shared" ca="1" si="49"/>
        <v>pm_conc_base_vizag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pm_conc_base</v>
      </c>
      <c r="G433" s="4" t="str" cm="1">
        <f t="array" aca="1" ref="G433" ca="1">IF(AND(ISBLANK(INDIRECT(ADDRESS(B433,3,1,1,"all_city_parameter_inputs"))),ISBLANK(INDIRECT(ADDRESS(B433,2,1,1,"all_city_parameter_inputs")))),"",IF(ISBLANK(INDIRECT(ADDRESS(B433,2,1,1,"all_city_parameter_inputs"))),"",INDIRECT(ADDRESS(B433,2,1,1,"all_city_parameter_inputs"))))</f>
        <v>sd</v>
      </c>
      <c r="H433" s="17" t="str" cm="1">
        <f t="array" aca="1" ref="H433" ca="1">IF(ISBLANK(INDIRECT(ADDRESS(B433,A433,1,1,"all_city_parameter_inputs"))), "--",INDIRECT(ADDRESS(B433,A433,1,1,"all_city_parameter_inputs")))</f>
        <v>--</v>
      </c>
      <c r="I433" s="17" t="str">
        <f ca="1">IF(OR(G433="alpha",G433="beta",G433="sd",G433="mean"),"--",VLOOKUP(C433,Default!$B$5:$H$114,7,FALSE))</f>
        <v>--</v>
      </c>
      <c r="J433" s="4" t="str">
        <f ca="1">VLOOKUP(F433,Lookup!$C$5:$D$110,2, FALSE)</f>
        <v>Pollution values</v>
      </c>
      <c r="K433" s="4" t="str">
        <f ca="1">VLOOKUP(C433,Default!$B$4:$E$114,4, FALSE)</f>
        <v>background PM2.5 concentration</v>
      </c>
      <c r="L433" s="21" t="str" cm="1">
        <f t="array" aca="1" ref="L433" ca="1">IF(ISNA(VLOOKUP($D433,Grouped_Sources!$C:$C,1,FALSE)),"", INDIRECT(VLOOKUP($D433,Grouped_Sources!$C:$I,5,FALSE)))</f>
        <v>…Dropbox\ITHIM Global\Methods and Processes\Air Pollution\Emissions and air pollution calculations - Rahul &amp; Haneen\Databases used\database_source_apport_studies_v2_0_26_9_2015.xls</v>
      </c>
      <c r="M433" s="21" t="str" cm="1">
        <f t="array" aca="1" ref="M433" ca="1">IF(ISNA(VLOOKUP($D433,Grouped_Sources!$C:$C,1,FALSE)),"", INDIRECT(VLOOKUP($D433,Grouped_Sources!$C:$I,6,FALSE)))</f>
        <v>EDGAR and various other sources, detailed in document</v>
      </c>
      <c r="N433" s="21" cm="1">
        <f t="array" aca="1" ref="N433" ca="1">IF(ISNA(VLOOKUP($D433,Grouped_Sources!$C:$C,1,FALSE)),"", INDIRECT(VLOOKUP($D433,Grouped_Sources!$C:$I,7,FALSE)))</f>
        <v>0</v>
      </c>
    </row>
    <row r="434" spans="1:14" hidden="1" x14ac:dyDescent="0.25">
      <c r="A434" s="5">
        <f t="shared" si="60"/>
        <v>7</v>
      </c>
      <c r="B434" s="5">
        <f t="shared" si="61"/>
        <v>32</v>
      </c>
      <c r="C434" s="5" t="str">
        <f t="shared" ca="1" si="63"/>
        <v>pm_trans_share</v>
      </c>
      <c r="D434" s="5" t="str">
        <f t="shared" ca="1" si="49"/>
        <v>pm_trans_share_vizag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pm_trans_share</v>
      </c>
      <c r="G434" s="4" t="str" cm="1">
        <f t="array" aca="1" ref="G434" ca="1">IF(AND(ISBLANK(INDIRECT(ADDRESS(B434,3,1,1,"all_city_parameter_inputs"))),ISBLANK(INDIRECT(ADDRESS(B434,2,1,1,"all_city_parameter_inputs")))),"",IF(ISBLANK(INDIRECT(ADDRESS(B434,2,1,1,"all_city_parameter_inputs"))),"",INDIRECT(ADDRESS(B434,2,1,1,"all_city_parameter_inputs"))))</f>
        <v>constant</v>
      </c>
      <c r="H434" s="17" cm="1">
        <f t="array" aca="1" ref="H434" ca="1">IF(ISBLANK(INDIRECT(ADDRESS(B434,A434,1,1,"all_city_parameter_inputs"))), "--",INDIRECT(ADDRESS(B434,A434,1,1,"all_city_parameter_inputs")))</f>
        <v>0.193</v>
      </c>
      <c r="I434" s="17">
        <f ca="1">IF(OR(G434="alpha",G434="beta",G434="sd",G434="mean"),"--",VLOOKUP(C434,Default!$B$5:$H$114,7,FALSE))</f>
        <v>0.42</v>
      </c>
      <c r="J434" s="4" t="str">
        <f ca="1">VLOOKUP(F434,Lookup!$C$5:$D$110,2, FALSE)</f>
        <v>Pollution values</v>
      </c>
      <c r="K434" s="4" t="str">
        <f ca="1">VLOOKUP(C434,Default!$B$4:$E$114,4, FALSE)</f>
        <v>proportion of background PM2.5 attributable to transport</v>
      </c>
      <c r="L434" s="21" t="str" cm="1">
        <f t="array" aca="1" ref="L434" ca="1">IF(ISNA(VLOOKUP($D434,Grouped_Sources!$C:$C,1,FALSE)),"", INDIRECT(VLOOKUP($D434,Grouped_Sources!$C:$I,5,FALSE)))</f>
        <v>…Dropbox\ITHIM Global\Methods and Processes\Air Pollution\Emissions and air pollution calculations - Rahul &amp; Haneen\Databases used\database_source_apport_studies_v2_0_26_9_2015.xls</v>
      </c>
      <c r="M434" s="21" t="str" cm="1">
        <f t="array" aca="1" ref="M434" ca="1">IF(ISNA(VLOOKUP($D434,Grouped_Sources!$C:$C,1,FALSE)),"", INDIRECT(VLOOKUP($D434,Grouped_Sources!$C:$I,6,FALSE)))</f>
        <v>EDGAR and various other sources, detailed in document</v>
      </c>
      <c r="N434" s="21" cm="1">
        <f t="array" aca="1" ref="N434" ca="1">IF(ISNA(VLOOKUP($D434,Grouped_Sources!$C:$C,1,FALSE)),"", INDIRECT(VLOOKUP($D434,Grouped_Sources!$C:$I,7,FALSE)))</f>
        <v>0</v>
      </c>
    </row>
    <row r="435" spans="1:14" hidden="1" x14ac:dyDescent="0.25">
      <c r="A435" s="5">
        <f t="shared" si="60"/>
        <v>7</v>
      </c>
      <c r="B435" s="5">
        <f t="shared" si="61"/>
        <v>33</v>
      </c>
      <c r="C435" s="5" t="str">
        <f t="shared" ca="1" si="63"/>
        <v>pm_trans_share</v>
      </c>
      <c r="D435" s="5" t="str">
        <f t="shared" ca="1" si="49"/>
        <v>pm_trans_share_vizag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pm_trans_share</v>
      </c>
      <c r="G435" s="4" t="str" cm="1">
        <f t="array" aca="1" ref="G435" ca="1">IF(AND(ISBLANK(INDIRECT(ADDRESS(B435,3,1,1,"all_city_parameter_inputs"))),ISBLANK(INDIRECT(ADDRESS(B435,2,1,1,"all_city_parameter_inputs")))),"",IF(ISBLANK(INDIRECT(ADDRESS(B435,2,1,1,"all_city_parameter_inputs"))),"",INDIRECT(ADDRESS(B435,2,1,1,"all_city_parameter_inputs"))))</f>
        <v>alpha</v>
      </c>
      <c r="H435" s="17" t="str" cm="1">
        <f t="array" aca="1" ref="H435" ca="1">IF(ISBLANK(INDIRECT(ADDRESS(B435,A435,1,1,"all_city_parameter_inputs"))), "--",INDIRECT(ADDRESS(B435,A435,1,1,"all_city_parameter_inputs")))</f>
        <v>--</v>
      </c>
      <c r="I435" s="17" t="str">
        <f ca="1">IF(OR(G435="alpha",G435="beta",G435="sd",G435="mean"),"--",VLOOKUP(C435,Default!$B$5:$H$114,7,FALSE))</f>
        <v>--</v>
      </c>
      <c r="J435" s="4" t="str">
        <f ca="1">VLOOKUP(F435,Lookup!$C$5:$D$110,2, FALSE)</f>
        <v>Pollution values</v>
      </c>
      <c r="K435" s="4" t="str">
        <f ca="1">VLOOKUP(C435,Default!$B$4:$E$114,4, FALSE)</f>
        <v>proportion of background PM2.5 attributable to transport</v>
      </c>
      <c r="L435" s="21" t="str" cm="1">
        <f t="array" aca="1" ref="L435" ca="1">IF(ISNA(VLOOKUP($D435,Grouped_Sources!$C:$C,1,FALSE)),"", INDIRECT(VLOOKUP($D435,Grouped_Sources!$C:$I,5,FALSE)))</f>
        <v>…Dropbox\ITHIM Global\Methods and Processes\Air Pollution\Emissions and air pollution calculations - Rahul &amp; Haneen\Databases used\database_source_apport_studies_v2_0_26_9_2015.xls</v>
      </c>
      <c r="M435" s="21" t="str" cm="1">
        <f t="array" aca="1" ref="M435" ca="1">IF(ISNA(VLOOKUP($D435,Grouped_Sources!$C:$C,1,FALSE)),"", INDIRECT(VLOOKUP($D435,Grouped_Sources!$C:$I,6,FALSE)))</f>
        <v>EDGAR and various other sources, detailed in document</v>
      </c>
      <c r="N435" s="21" cm="1">
        <f t="array" aca="1" ref="N435" ca="1">IF(ISNA(VLOOKUP($D435,Grouped_Sources!$C:$C,1,FALSE)),"", INDIRECT(VLOOKUP($D435,Grouped_Sources!$C:$I,7,FALSE)))</f>
        <v>0</v>
      </c>
    </row>
    <row r="436" spans="1:14" hidden="1" x14ac:dyDescent="0.25">
      <c r="A436" s="5">
        <f t="shared" si="60"/>
        <v>7</v>
      </c>
      <c r="B436" s="5">
        <f t="shared" si="61"/>
        <v>34</v>
      </c>
      <c r="C436" s="5" t="str">
        <f t="shared" ca="1" si="63"/>
        <v>pm_trans_share</v>
      </c>
      <c r="D436" s="5" t="str">
        <f t="shared" ca="1" si="49"/>
        <v>pm_trans_share_vizag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pm_trans_share</v>
      </c>
      <c r="G436" s="4" t="str" cm="1">
        <f t="array" aca="1" ref="G436" ca="1">IF(AND(ISBLANK(INDIRECT(ADDRESS(B436,3,1,1,"all_city_parameter_inputs"))),ISBLANK(INDIRECT(ADDRESS(B436,2,1,1,"all_city_parameter_inputs")))),"",IF(ISBLANK(INDIRECT(ADDRESS(B436,2,1,1,"all_city_parameter_inputs"))),"",INDIRECT(ADDRESS(B436,2,1,1,"all_city_parameter_inputs"))))</f>
        <v>beta</v>
      </c>
      <c r="H436" s="17" t="str" cm="1">
        <f t="array" aca="1" ref="H436" ca="1">IF(ISBLANK(INDIRECT(ADDRESS(B436,A436,1,1,"all_city_parameter_inputs"))), "--",INDIRECT(ADDRESS(B436,A436,1,1,"all_city_parameter_inputs")))</f>
        <v>--</v>
      </c>
      <c r="I436" s="17" t="str">
        <f ca="1">IF(OR(G436="alpha",G436="beta",G436="sd",G436="mean"),"--",VLOOKUP(C436,Default!$B$5:$H$114,7,FALSE))</f>
        <v>--</v>
      </c>
      <c r="J436" s="4" t="str">
        <f ca="1">VLOOKUP(F436,Lookup!$C$5:$D$110,2, FALSE)</f>
        <v>Pollution values</v>
      </c>
      <c r="K436" s="4" t="str">
        <f ca="1">VLOOKUP(C436,Default!$B$4:$E$114,4, FALSE)</f>
        <v>proportion of background PM2.5 attributable to transport</v>
      </c>
      <c r="L436" s="21" t="str" cm="1">
        <f t="array" aca="1" ref="L436" ca="1">IF(ISNA(VLOOKUP($D436,Grouped_Sources!$C:$C,1,FALSE)),"", INDIRECT(VLOOKUP($D436,Grouped_Sources!$C:$I,5,FALSE)))</f>
        <v>…Dropbox\ITHIM Global\Methods and Processes\Air Pollution\Emissions and air pollution calculations - Rahul &amp; Haneen\Databases used\database_source_apport_studies_v2_0_26_9_2015.xls</v>
      </c>
      <c r="M436" s="21" t="str" cm="1">
        <f t="array" aca="1" ref="M436" ca="1">IF(ISNA(VLOOKUP($D436,Grouped_Sources!$C:$C,1,FALSE)),"", INDIRECT(VLOOKUP($D436,Grouped_Sources!$C:$I,6,FALSE)))</f>
        <v>EDGAR and various other sources, detailed in document</v>
      </c>
      <c r="N436" s="21" cm="1">
        <f t="array" aca="1" ref="N436" ca="1">IF(ISNA(VLOOKUP($D436,Grouped_Sources!$C:$C,1,FALSE)),"", INDIRECT(VLOOKUP($D436,Grouped_Sources!$C:$I,7,FALSE)))</f>
        <v>0</v>
      </c>
    </row>
    <row r="437" spans="1:14" hidden="1" x14ac:dyDescent="0.25">
      <c r="A437" s="5">
        <f t="shared" ref="A437:A468" si="64">A337+1</f>
        <v>7</v>
      </c>
      <c r="B437" s="5">
        <f t="shared" ref="B437:B468" si="65">B337</f>
        <v>35</v>
      </c>
      <c r="C437" s="5" t="str">
        <f t="shared" ca="1" si="63"/>
        <v>background_pa_scalar</v>
      </c>
      <c r="D437" s="5" t="str">
        <f t="shared" ca="1" si="49"/>
        <v>background_pa_scalar_vizag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background_pa_scalar</v>
      </c>
      <c r="G437" s="4" t="str" cm="1">
        <f t="array" aca="1" ref="G437" ca="1">IF(AND(ISBLANK(INDIRECT(ADDRESS(B437,3,1,1,"all_city_parameter_inputs"))),ISBLANK(INDIRECT(ADDRESS(B437,2,1,1,"all_city_parameter_inputs")))),"",IF(ISBLANK(INDIRECT(ADDRESS(B437,2,1,1,"all_city_parameter_inputs"))),"",INDIRECT(ADDRESS(B437,2,1,1,"all_city_parameter_inputs"))))</f>
        <v>constant</v>
      </c>
      <c r="H437" s="17" cm="1">
        <f t="array" aca="1" ref="H437" ca="1">IF(ISBLANK(INDIRECT(ADDRESS(B437,A437,1,1,"all_city_parameter_inputs"))), "--",INDIRECT(ADDRESS(B437,A437,1,1,"all_city_parameter_inputs")))</f>
        <v>1</v>
      </c>
      <c r="I437" s="17">
        <f ca="1">IF(OR(G437="alpha",G437="beta",G437="sd",G437="mean"),"--",VLOOKUP(C437,Default!$B$5:$H$114,7,FALSE))</f>
        <v>1</v>
      </c>
      <c r="J437" s="4" t="str">
        <f ca="1">VLOOKUP(F437,Lookup!$C$5:$D$110,2, FALSE)</f>
        <v>PA values</v>
      </c>
      <c r="K437" s="4" t="str">
        <f ca="1">VLOOKUP(C437,Default!$B$4:$E$114,4, FALSE)</f>
        <v>scalar to deal with bias in MMET values from non-occupational physical activity survey</v>
      </c>
      <c r="L437" s="21" t="str" cm="1">
        <f t="array" aca="1" ref="L437" ca="1">IF(ISNA(VLOOKUP($D437,Grouped_Sources!$C:$C,1,FALSE)),"", INDIRECT(VLOOKUP($D437,Grouped_Sources!$C:$I,5,FALSE)))</f>
        <v>assumes no bias in PA data (could be improved by looking at PA surveys) - distribution parameters need updating</v>
      </c>
      <c r="M437" s="21" cm="1">
        <f t="array" aca="1" ref="M437" ca="1">IF(ISNA(VLOOKUP($D437,Grouped_Sources!$C:$C,1,FALSE)),"", INDIRECT(VLOOKUP($D437,Grouped_Sources!$C:$I,6,FALSE)))</f>
        <v>0</v>
      </c>
      <c r="N437" s="21" cm="1">
        <f t="array" aca="1" ref="N437" ca="1">IF(ISNA(VLOOKUP($D437,Grouped_Sources!$C:$C,1,FALSE)),"", INDIRECT(VLOOKUP($D437,Grouped_Sources!$C:$I,7,FALSE)))</f>
        <v>0</v>
      </c>
    </row>
    <row r="438" spans="1:14" hidden="1" x14ac:dyDescent="0.25">
      <c r="A438" s="5">
        <f t="shared" si="64"/>
        <v>7</v>
      </c>
      <c r="B438" s="5">
        <f t="shared" si="65"/>
        <v>36</v>
      </c>
      <c r="C438" s="5" t="str">
        <f t="shared" ca="1" si="63"/>
        <v>background_pa_scalar</v>
      </c>
      <c r="D438" s="5" t="str">
        <f t="shared" ca="1" si="49"/>
        <v>background_pa_scalar_vizag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background_pa_scalar</v>
      </c>
      <c r="G438" s="4" t="str" cm="1">
        <f t="array" aca="1" ref="G438" ca="1">IF(AND(ISBLANK(INDIRECT(ADDRESS(B438,3,1,1,"all_city_parameter_inputs"))),ISBLANK(INDIRECT(ADDRESS(B438,2,1,1,"all_city_parameter_inputs")))),"",IF(ISBLANK(INDIRECT(ADDRESS(B438,2,1,1,"all_city_parameter_inputs"))),"",INDIRECT(ADDRESS(B438,2,1,1,"all_city_parameter_inputs"))))</f>
        <v>mean</v>
      </c>
      <c r="H438" s="17" cm="1">
        <f t="array" aca="1" ref="H438" ca="1">IF(ISBLANK(INDIRECT(ADDRESS(B438,A438,1,1,"all_city_parameter_inputs"))), "--",INDIRECT(ADDRESS(B438,A438,1,1,"all_city_parameter_inputs")))</f>
        <v>1</v>
      </c>
      <c r="I438" s="17" t="str">
        <f ca="1">IF(OR(G438="alpha",G438="beta",G438="sd",G438="mean"),"--",VLOOKUP(C438,Default!$B$5:$H$114,7,FALSE))</f>
        <v>--</v>
      </c>
      <c r="J438" s="4" t="str">
        <f ca="1">VLOOKUP(F438,Lookup!$C$5:$D$110,2, FALSE)</f>
        <v>PA values</v>
      </c>
      <c r="K438" s="4" t="str">
        <f ca="1">VLOOKUP(C438,Default!$B$4:$E$114,4, FALSE)</f>
        <v>scalar to deal with bias in MMET values from non-occupational physical activity survey</v>
      </c>
      <c r="L438" s="21" t="str" cm="1">
        <f t="array" aca="1" ref="L438" ca="1">IF(ISNA(VLOOKUP($D438,Grouped_Sources!$C:$C,1,FALSE)),"", INDIRECT(VLOOKUP($D438,Grouped_Sources!$C:$I,5,FALSE)))</f>
        <v>assumes no bias in PA data (could be improved by looking at PA surveys) - distribution parameters need updating</v>
      </c>
      <c r="M438" s="21" cm="1">
        <f t="array" aca="1" ref="M438" ca="1">IF(ISNA(VLOOKUP($D438,Grouped_Sources!$C:$C,1,FALSE)),"", INDIRECT(VLOOKUP($D438,Grouped_Sources!$C:$I,6,FALSE)))</f>
        <v>0</v>
      </c>
      <c r="N438" s="21" cm="1">
        <f t="array" aca="1" ref="N438" ca="1">IF(ISNA(VLOOKUP($D438,Grouped_Sources!$C:$C,1,FALSE)),"", INDIRECT(VLOOKUP($D438,Grouped_Sources!$C:$I,7,FALSE)))</f>
        <v>0</v>
      </c>
    </row>
    <row r="439" spans="1:14" hidden="1" x14ac:dyDescent="0.25">
      <c r="A439" s="5">
        <f t="shared" si="64"/>
        <v>7</v>
      </c>
      <c r="B439" s="5">
        <f t="shared" si="65"/>
        <v>37</v>
      </c>
      <c r="C439" s="5" t="str">
        <f t="shared" ca="1" si="63"/>
        <v>background_pa_scalar</v>
      </c>
      <c r="D439" s="5" t="str">
        <f t="shared" ca="1" si="49"/>
        <v>background_pa_scalar_vizag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background_pa_scalar</v>
      </c>
      <c r="G439" s="4" t="str" cm="1">
        <f t="array" aca="1" ref="G439" ca="1">IF(AND(ISBLANK(INDIRECT(ADDRESS(B439,3,1,1,"all_city_parameter_inputs"))),ISBLANK(INDIRECT(ADDRESS(B439,2,1,1,"all_city_parameter_inputs")))),"",IF(ISBLANK(INDIRECT(ADDRESS(B439,2,1,1,"all_city_parameter_inputs"))),"",INDIRECT(ADDRESS(B439,2,1,1,"all_city_parameter_inputs"))))</f>
        <v>sd</v>
      </c>
      <c r="H439" s="17" cm="1">
        <f t="array" aca="1" ref="H439" ca="1">IF(ISBLANK(INDIRECT(ADDRESS(B439,A439,1,1,"all_city_parameter_inputs"))), "--",INDIRECT(ADDRESS(B439,A439,1,1,"all_city_parameter_inputs")))</f>
        <v>1.2</v>
      </c>
      <c r="I439" s="17" t="str">
        <f ca="1">IF(OR(G439="alpha",G439="beta",G439="sd",G439="mean"),"--",VLOOKUP(C439,Default!$B$5:$H$114,7,FALSE))</f>
        <v>--</v>
      </c>
      <c r="J439" s="4" t="str">
        <f ca="1">VLOOKUP(F439,Lookup!$C$5:$D$110,2, FALSE)</f>
        <v>PA values</v>
      </c>
      <c r="K439" s="4" t="str">
        <f ca="1">VLOOKUP(C439,Default!$B$4:$E$114,4, FALSE)</f>
        <v>scalar to deal with bias in MMET values from non-occupational physical activity survey</v>
      </c>
      <c r="L439" s="21" t="str" cm="1">
        <f t="array" aca="1" ref="L439" ca="1">IF(ISNA(VLOOKUP($D439,Grouped_Sources!$C:$C,1,FALSE)),"", INDIRECT(VLOOKUP($D439,Grouped_Sources!$C:$I,5,FALSE)))</f>
        <v>assumes no bias in PA data (could be improved by looking at PA surveys) - distribution parameters need updating</v>
      </c>
      <c r="M439" s="21" cm="1">
        <f t="array" aca="1" ref="M439" ca="1">IF(ISNA(VLOOKUP($D439,Grouped_Sources!$C:$C,1,FALSE)),"", INDIRECT(VLOOKUP($D439,Grouped_Sources!$C:$I,6,FALSE)))</f>
        <v>0</v>
      </c>
      <c r="N439" s="21" cm="1">
        <f t="array" aca="1" ref="N439" ca="1">IF(ISNA(VLOOKUP($D439,Grouped_Sources!$C:$C,1,FALSE)),"", INDIRECT(VLOOKUP($D439,Grouped_Sources!$C:$I,7,FALSE)))</f>
        <v>0</v>
      </c>
    </row>
    <row r="440" spans="1:14" hidden="1" x14ac:dyDescent="0.25">
      <c r="A440" s="5">
        <f t="shared" si="64"/>
        <v>7</v>
      </c>
      <c r="B440" s="5">
        <f t="shared" si="65"/>
        <v>38</v>
      </c>
      <c r="C440" s="5" t="str">
        <f t="shared" ca="1" si="63"/>
        <v>bus_walk_time</v>
      </c>
      <c r="D440" s="5" t="str">
        <f t="shared" ca="1" si="49"/>
        <v>bus_walk_time_vizag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bus_walk_time</v>
      </c>
      <c r="G440" s="4" t="str" cm="1">
        <f t="array" aca="1" ref="G440" ca="1">IF(AND(ISBLANK(INDIRECT(ADDRESS(B440,3,1,1,"all_city_parameter_inputs"))),ISBLANK(INDIRECT(ADDRESS(B440,2,1,1,"all_city_parameter_inputs")))),"",IF(ISBLANK(INDIRECT(ADDRESS(B440,2,1,1,"all_city_parameter_inputs"))),"",INDIRECT(ADDRESS(B440,2,1,1,"all_city_parameter_inputs"))))</f>
        <v>constant</v>
      </c>
      <c r="H440" s="17" cm="1">
        <f t="array" aca="1" ref="H440" ca="1">IF(ISBLANK(INDIRECT(ADDRESS(B440,A440,1,1,"all_city_parameter_inputs"))), "--",INDIRECT(ADDRESS(B440,A440,1,1,"all_city_parameter_inputs")))</f>
        <v>12.5</v>
      </c>
      <c r="I440" s="17">
        <f ca="1">IF(OR(G440="alpha",G440="beta",G440="sd",G440="mean"),"--",VLOOKUP(C440,Default!$B$5:$H$114,7,FALSE))</f>
        <v>16</v>
      </c>
      <c r="J440" s="4" t="str">
        <f ca="1">VLOOKUP(F440,Lookup!$C$5:$D$110,2, FALSE)</f>
        <v>Travel values</v>
      </c>
      <c r="K440" s="4" t="str">
        <f ca="1">VLOOKUP(C440,Default!$B$4:$E$114,4, FALSE)</f>
        <v>time taken to walk to bus stop, added to each trip with main mode bus unless there is already a walking component in the travel survey</v>
      </c>
      <c r="L440" s="21" t="str" cm="1">
        <f t="array" aca="1" ref="L440" ca="1">IF(ISNA(VLOOKUP($D440,Grouped_Sources!$C:$C,1,FALSE)),"", INDIRECT(VLOOKUP($D440,Grouped_Sources!$C:$I,5,FALSE)))</f>
        <v xml:space="preserve"> on OneDrive Ali Abbas - ITHIM Global\Methods and Processes\Input Parameters\Walk_to_PT</v>
      </c>
      <c r="M440" s="21" cm="1">
        <f t="array" aca="1" ref="M440" ca="1">IF(ISNA(VLOOKUP($D440,Grouped_Sources!$C:$C,1,FALSE)),"", INDIRECT(VLOOKUP($D440,Grouped_Sources!$C:$I,6,FALSE)))</f>
        <v>0</v>
      </c>
      <c r="N440" s="21" cm="1">
        <f t="array" aca="1" ref="N440" ca="1">IF(ISNA(VLOOKUP($D440,Grouped_Sources!$C:$C,1,FALSE)),"", INDIRECT(VLOOKUP($D440,Grouped_Sources!$C:$I,7,FALSE)))</f>
        <v>0</v>
      </c>
    </row>
    <row r="441" spans="1:14" hidden="1" x14ac:dyDescent="0.25">
      <c r="A441" s="5">
        <f t="shared" si="64"/>
        <v>7</v>
      </c>
      <c r="B441" s="5">
        <f t="shared" si="65"/>
        <v>39</v>
      </c>
      <c r="C441" s="5" t="str">
        <f t="shared" ca="1" si="63"/>
        <v>bus_walk_time</v>
      </c>
      <c r="D441" s="5" t="str">
        <f t="shared" ca="1" si="49"/>
        <v>bus_walk_time_vizag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bus_walk_time</v>
      </c>
      <c r="G441" s="4" t="str" cm="1">
        <f t="array" aca="1" ref="G441" ca="1">IF(AND(ISBLANK(INDIRECT(ADDRESS(B441,3,1,1,"all_city_parameter_inputs"))),ISBLANK(INDIRECT(ADDRESS(B441,2,1,1,"all_city_parameter_inputs")))),"",IF(ISBLANK(INDIRECT(ADDRESS(B441,2,1,1,"all_city_parameter_inputs"))),"",INDIRECT(ADDRESS(B441,2,1,1,"all_city_parameter_inputs"))))</f>
        <v>mean</v>
      </c>
      <c r="H441" s="17" cm="1">
        <f t="array" aca="1" ref="H441" ca="1">IF(ISBLANK(INDIRECT(ADDRESS(B441,A441,1,1,"all_city_parameter_inputs"))), "--",INDIRECT(ADDRESS(B441,A441,1,1,"all_city_parameter_inputs")))</f>
        <v>7.0932680531732881</v>
      </c>
      <c r="I441" s="17" t="str">
        <f ca="1">IF(OR(G441="alpha",G441="beta",G441="sd",G441="mean"),"--",VLOOKUP(C441,Default!$B$5:$H$114,7,FALSE))</f>
        <v>--</v>
      </c>
      <c r="J441" s="4" t="str">
        <f ca="1">VLOOKUP(F441,Lookup!$C$5:$D$110,2, FALSE)</f>
        <v>Travel values</v>
      </c>
      <c r="K441" s="4" t="str">
        <f ca="1">VLOOKUP(C441,Default!$B$4:$E$114,4, FALSE)</f>
        <v>time taken to walk to bus stop, added to each trip with main mode bus unless there is already a walking component in the travel survey</v>
      </c>
      <c r="L441" s="21" t="str" cm="1">
        <f t="array" aca="1" ref="L441" ca="1">IF(ISNA(VLOOKUP($D441,Grouped_Sources!$C:$C,1,FALSE)),"", INDIRECT(VLOOKUP($D441,Grouped_Sources!$C:$I,5,FALSE)))</f>
        <v xml:space="preserve"> on OneDrive Ali Abbas - ITHIM Global\Methods and Processes\Input Parameters\Walk_to_PT</v>
      </c>
      <c r="M441" s="21" cm="1">
        <f t="array" aca="1" ref="M441" ca="1">IF(ISNA(VLOOKUP($D441,Grouped_Sources!$C:$C,1,FALSE)),"", INDIRECT(VLOOKUP($D441,Grouped_Sources!$C:$I,6,FALSE)))</f>
        <v>0</v>
      </c>
      <c r="N441" s="21" cm="1">
        <f t="array" aca="1" ref="N441" ca="1">IF(ISNA(VLOOKUP($D441,Grouped_Sources!$C:$C,1,FALSE)),"", INDIRECT(VLOOKUP($D441,Grouped_Sources!$C:$I,7,FALSE)))</f>
        <v>0</v>
      </c>
    </row>
    <row r="442" spans="1:14" hidden="1" x14ac:dyDescent="0.25">
      <c r="A442" s="5">
        <f t="shared" si="64"/>
        <v>7</v>
      </c>
      <c r="B442" s="5">
        <f t="shared" si="65"/>
        <v>40</v>
      </c>
      <c r="C442" s="5" t="str">
        <f t="shared" ca="1" si="63"/>
        <v>bus_walk_time</v>
      </c>
      <c r="D442" s="5" t="str">
        <f t="shared" ca="1" si="49"/>
        <v>bus_walk_time_vizag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bus_walk_time</v>
      </c>
      <c r="G442" s="4" t="str" cm="1">
        <f t="array" aca="1" ref="G442" ca="1">IF(AND(ISBLANK(INDIRECT(ADDRESS(B442,3,1,1,"all_city_parameter_inputs"))),ISBLANK(INDIRECT(ADDRESS(B442,2,1,1,"all_city_parameter_inputs")))),"",IF(ISBLANK(INDIRECT(ADDRESS(B442,2,1,1,"all_city_parameter_inputs"))),"",INDIRECT(ADDRESS(B442,2,1,1,"all_city_parameter_inputs"))))</f>
        <v>sd</v>
      </c>
      <c r="H442" s="17" cm="1">
        <f t="array" aca="1" ref="H442" ca="1">IF(ISBLANK(INDIRECT(ADDRESS(B442,A442,1,1,"all_city_parameter_inputs"))), "--",INDIRECT(ADDRESS(B442,A442,1,1,"all_city_parameter_inputs")))</f>
        <v>2.8993953185024162</v>
      </c>
      <c r="I442" s="17" t="str">
        <f ca="1">IF(OR(G442="alpha",G442="beta",G442="sd",G442="mean"),"--",VLOOKUP(C442,Default!$B$5:$H$114,7,FALSE))</f>
        <v>--</v>
      </c>
      <c r="J442" s="4" t="str">
        <f ca="1">VLOOKUP(F442,Lookup!$C$5:$D$110,2, FALSE)</f>
        <v>Travel values</v>
      </c>
      <c r="K442" s="4" t="str">
        <f ca="1">VLOOKUP(C442,Default!$B$4:$E$114,4, FALSE)</f>
        <v>time taken to walk to bus stop, added to each trip with main mode bus unless there is already a walking component in the travel survey</v>
      </c>
      <c r="L442" s="21" t="str" cm="1">
        <f t="array" aca="1" ref="L442" ca="1">IF(ISNA(VLOOKUP($D442,Grouped_Sources!$C:$C,1,FALSE)),"", INDIRECT(VLOOKUP($D442,Grouped_Sources!$C:$I,5,FALSE)))</f>
        <v xml:space="preserve"> on OneDrive Ali Abbas - ITHIM Global\Methods and Processes\Input Parameters\Walk_to_PT</v>
      </c>
      <c r="M442" s="21" cm="1">
        <f t="array" aca="1" ref="M442" ca="1">IF(ISNA(VLOOKUP($D442,Grouped_Sources!$C:$C,1,FALSE)),"", INDIRECT(VLOOKUP($D442,Grouped_Sources!$C:$I,6,FALSE)))</f>
        <v>0</v>
      </c>
      <c r="N442" s="21" cm="1">
        <f t="array" aca="1" ref="N442" ca="1">IF(ISNA(VLOOKUP($D442,Grouped_Sources!$C:$C,1,FALSE)),"", INDIRECT(VLOOKUP($D442,Grouped_Sources!$C:$I,7,FALSE)))</f>
        <v>0</v>
      </c>
    </row>
    <row r="443" spans="1:14" hidden="1" x14ac:dyDescent="0.25">
      <c r="A443" s="5">
        <f t="shared" si="64"/>
        <v>7</v>
      </c>
      <c r="B443" s="5">
        <f t="shared" si="65"/>
        <v>41</v>
      </c>
      <c r="C443" s="5" t="str">
        <f t="shared" ca="1" si="63"/>
        <v>rail_walk_time</v>
      </c>
      <c r="D443" s="5" t="str">
        <f t="shared" ca="1" si="49"/>
        <v>rail_walk_time_vizag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rail_walk_time</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20</v>
      </c>
      <c r="I443" s="17">
        <f ca="1">IF(OR(G443="alpha",G443="beta",G443="sd",G443="mean"),"--",VLOOKUP(C443,Default!$B$5:$H$114,7,FALSE))</f>
        <v>12.5</v>
      </c>
      <c r="J443" s="4" t="str">
        <f ca="1">VLOOKUP(F443,Lookup!$C$5:$D$110,2, FALSE)</f>
        <v>Travel values</v>
      </c>
      <c r="K443" s="4" t="str">
        <f ca="1">VLOOKUP(C443,Default!$B$4:$E$114,4, FALSE)</f>
        <v>time taken to walk to train station</v>
      </c>
      <c r="L443" s="21" t="str" cm="1">
        <f t="array" aca="1" ref="L443" ca="1">IF(ISNA(VLOOKUP($D443,Grouped_Sources!$C:$C,1,FALSE)),"", INDIRECT(VLOOKUP($D443,Grouped_Sources!$C:$I,5,FALSE)))</f>
        <v xml:space="preserve"> on OneDrive Ali Abbas - ITHIM Global\Methods and Processes\Input Parameters\Walk_to_PT</v>
      </c>
      <c r="M443" s="21" cm="1">
        <f t="array" aca="1" ref="M443" ca="1">IF(ISNA(VLOOKUP($D443,Grouped_Sources!$C:$C,1,FALSE)),"", INDIRECT(VLOOKUP($D443,Grouped_Sources!$C:$I,6,FALSE)))</f>
        <v>0</v>
      </c>
      <c r="N443" s="21" cm="1">
        <f t="array" aca="1" ref="N443" ca="1">IF(ISNA(VLOOKUP($D443,Grouped_Sources!$C:$C,1,FALSE)),"", INDIRECT(VLOOKUP($D443,Grouped_Sources!$C:$I,7,FALSE)))</f>
        <v>0</v>
      </c>
    </row>
    <row r="444" spans="1:14" hidden="1" x14ac:dyDescent="0.25">
      <c r="A444" s="5">
        <f t="shared" si="64"/>
        <v>7</v>
      </c>
      <c r="B444" s="5">
        <f t="shared" si="65"/>
        <v>42</v>
      </c>
      <c r="C444" s="5" t="str">
        <f t="shared" ca="1" si="63"/>
        <v>rail_walk_time</v>
      </c>
      <c r="D444" s="5" t="str">
        <f t="shared" ca="1" si="49"/>
        <v>rail_walk_time_vizag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rail_walk_time</v>
      </c>
      <c r="G444" s="4" t="str" cm="1">
        <f t="array" aca="1" ref="G444" ca="1">IF(AND(ISBLANK(INDIRECT(ADDRESS(B444,3,1,1,"all_city_parameter_inputs"))),ISBLANK(INDIRECT(ADDRESS(B444,2,1,1,"all_city_parameter_inputs")))),"",IF(ISBLANK(INDIRECT(ADDRESS(B444,2,1,1,"all_city_parameter_inputs"))),"",INDIRECT(ADDRESS(B444,2,1,1,"all_city_parameter_inputs"))))</f>
        <v>mean</v>
      </c>
      <c r="H444" s="17" cm="1">
        <f t="array" aca="1" ref="H444" ca="1">IF(ISBLANK(INDIRECT(ADDRESS(B444,A444,1,1,"all_city_parameter_inputs"))), "--",INDIRECT(ADDRESS(B444,A444,1,1,"all_city_parameter_inputs")))</f>
        <v>14.719671070571978</v>
      </c>
      <c r="I444" s="17" t="str">
        <f ca="1">IF(OR(G444="alpha",G444="beta",G444="sd",G444="mean"),"--",VLOOKUP(C444,Default!$B$5:$H$114,7,FALSE))</f>
        <v>--</v>
      </c>
      <c r="J444" s="4" t="str">
        <f ca="1">VLOOKUP(F444,Lookup!$C$5:$D$110,2, FALSE)</f>
        <v>Travel values</v>
      </c>
      <c r="K444" s="4" t="str">
        <f ca="1">VLOOKUP(C444,Default!$B$4:$E$114,4, FALSE)</f>
        <v>time taken to walk to train station</v>
      </c>
      <c r="L444" s="21" t="str" cm="1">
        <f t="array" aca="1" ref="L444" ca="1">IF(ISNA(VLOOKUP($D444,Grouped_Sources!$C:$C,1,FALSE)),"", INDIRECT(VLOOKUP($D444,Grouped_Sources!$C:$I,5,FALSE)))</f>
        <v xml:space="preserve"> on OneDrive Ali Abbas - ITHIM Global\Methods and Processes\Input Parameters\Walk_to_PT</v>
      </c>
      <c r="M444" s="21" cm="1">
        <f t="array" aca="1" ref="M444" ca="1">IF(ISNA(VLOOKUP($D444,Grouped_Sources!$C:$C,1,FALSE)),"", INDIRECT(VLOOKUP($D444,Grouped_Sources!$C:$I,6,FALSE)))</f>
        <v>0</v>
      </c>
      <c r="N444" s="21" cm="1">
        <f t="array" aca="1" ref="N444" ca="1">IF(ISNA(VLOOKUP($D444,Grouped_Sources!$C:$C,1,FALSE)),"", INDIRECT(VLOOKUP($D444,Grouped_Sources!$C:$I,7,FALSE)))</f>
        <v>0</v>
      </c>
    </row>
    <row r="445" spans="1:14" hidden="1" x14ac:dyDescent="0.25">
      <c r="A445" s="5">
        <f t="shared" si="64"/>
        <v>7</v>
      </c>
      <c r="B445" s="5">
        <f t="shared" si="65"/>
        <v>43</v>
      </c>
      <c r="C445" s="5" t="str">
        <f t="shared" ca="1" si="63"/>
        <v>rail_walk_time</v>
      </c>
      <c r="D445" s="5" t="str">
        <f t="shared" ca="1" si="49"/>
        <v>rail_walk_time_vizag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rail_walk_time</v>
      </c>
      <c r="G445" s="4" t="str" cm="1">
        <f t="array" aca="1" ref="G445" ca="1">IF(AND(ISBLANK(INDIRECT(ADDRESS(B445,3,1,1,"all_city_parameter_inputs"))),ISBLANK(INDIRECT(ADDRESS(B445,2,1,1,"all_city_parameter_inputs")))),"",IF(ISBLANK(INDIRECT(ADDRESS(B445,2,1,1,"all_city_parameter_inputs"))),"",INDIRECT(ADDRESS(B445,2,1,1,"all_city_parameter_inputs"))))</f>
        <v>sd</v>
      </c>
      <c r="H445" s="17" cm="1">
        <f t="array" aca="1" ref="H445" ca="1">IF(ISBLANK(INDIRECT(ADDRESS(B445,A445,1,1,"all_city_parameter_inputs"))), "--",INDIRECT(ADDRESS(B445,A445,1,1,"all_city_parameter_inputs")))</f>
        <v>2.1880349066593365</v>
      </c>
      <c r="I445" s="17" t="str">
        <f ca="1">IF(OR(G445="alpha",G445="beta",G445="sd",G445="mean"),"--",VLOOKUP(C445,Default!$B$5:$H$114,7,FALSE))</f>
        <v>--</v>
      </c>
      <c r="J445" s="4" t="str">
        <f ca="1">VLOOKUP(F445,Lookup!$C$5:$D$110,2, FALSE)</f>
        <v>Travel values</v>
      </c>
      <c r="K445" s="4" t="str">
        <f ca="1">VLOOKUP(C445,Default!$B$4:$E$114,4, FALSE)</f>
        <v>time taken to walk to train station</v>
      </c>
      <c r="L445" s="21" t="str" cm="1">
        <f t="array" aca="1" ref="L445" ca="1">IF(ISNA(VLOOKUP($D445,Grouped_Sources!$C:$C,1,FALSE)),"", INDIRECT(VLOOKUP($D445,Grouped_Sources!$C:$I,5,FALSE)))</f>
        <v xml:space="preserve"> on OneDrive Ali Abbas - ITHIM Global\Methods and Processes\Input Parameters\Walk_to_PT</v>
      </c>
      <c r="M445" s="21" cm="1">
        <f t="array" aca="1" ref="M445" ca="1">IF(ISNA(VLOOKUP($D445,Grouped_Sources!$C:$C,1,FALSE)),"", INDIRECT(VLOOKUP($D445,Grouped_Sources!$C:$I,6,FALSE)))</f>
        <v>0</v>
      </c>
      <c r="N445" s="21" cm="1">
        <f t="array" aca="1" ref="N445" ca="1">IF(ISNA(VLOOKUP($D445,Grouped_Sources!$C:$C,1,FALSE)),"", INDIRECT(VLOOKUP($D445,Grouped_Sources!$C:$I,7,FALSE)))</f>
        <v>0</v>
      </c>
    </row>
    <row r="446" spans="1:14" hidden="1" x14ac:dyDescent="0.25">
      <c r="A446" s="5">
        <f t="shared" si="64"/>
        <v>7</v>
      </c>
      <c r="B446" s="5">
        <f t="shared" si="65"/>
        <v>44</v>
      </c>
      <c r="C446" s="5" t="str">
        <f t="shared" ca="1" si="63"/>
        <v>add_personal_motorcycle_trips</v>
      </c>
      <c r="D446" s="5" t="str">
        <f t="shared" ref="D446:D449" ca="1" si="66">F446&amp;"_"&amp;E446</f>
        <v>add_personal_motorcycle_trips_vizag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add_personal_motorcycle_trips</v>
      </c>
      <c r="G446" s="4" t="str" cm="1">
        <f t="array" aca="1" ref="G446" ca="1">IF(AND(ISBLANK(INDIRECT(ADDRESS(B446,3,1,1,"all_city_parameter_inputs"))),ISBLANK(INDIRECT(ADDRESS(B446,2,1,1,"all_city_parameter_inputs")))),"",IF(ISBLANK(INDIRECT(ADDRESS(B446,2,1,1,"all_city_parameter_inputs"))),"",INDIRECT(ADDRESS(B446,2,1,1,"all_city_parameter_inputs"))))</f>
        <v/>
      </c>
      <c r="H446" s="17" t="str" cm="1">
        <f t="array" aca="1" ref="H446" ca="1">IF(ISBLANK(INDIRECT(ADDRESS(B446,A446,1,1,"all_city_parameter_inputs"))), "--",INDIRECT(ADDRESS(B446,A446,1,1,"all_city_parameter_inputs")))</f>
        <v>no</v>
      </c>
      <c r="I446" s="17" t="str">
        <f ca="1">IF(OR(G446="alpha",G446="beta",G446="sd",G446="mean"),"--",VLOOKUP(C446,Default!$B$5:$H$114,7,FALSE))</f>
        <v>no</v>
      </c>
      <c r="J446" s="4" t="str">
        <f ca="1">VLOOKUP(F446,Lookup!$C$5:$D$110,2, FALSE)</f>
        <v>Travel values</v>
      </c>
      <c r="K446" s="4" t="str">
        <f ca="1">VLOOKUP(C446,Default!$B$4:$E$114,4, FALSE)</f>
        <v>if set to 'no', does not add any personal journey motorcycle trip. If set to 'Chile' add motorcycle trips based on Chilean data. Used if no motorcycle trips exist in the travel survey at all</v>
      </c>
      <c r="L446" s="21" t="str" cm="1">
        <f t="array" aca="1" ref="L446" ca="1">IF(ISNA(VLOOKUP($D446,Grouped_Sources!$C:$C,1,FALSE)),"", INDIRECT(VLOOKUP($D446,Grouped_Sources!$C:$I,5,FALSE)))</f>
        <v xml:space="preserve"> on OneDrive Ali Abbas - ITHIM Global\Methods and Processes\Input Parameters\NewMotorcycleTrips</v>
      </c>
      <c r="M446" s="21" cm="1">
        <f t="array" aca="1" ref="M446" ca="1">IF(ISNA(VLOOKUP($D446,Grouped_Sources!$C:$C,1,FALSE)),"", INDIRECT(VLOOKUP($D446,Grouped_Sources!$C:$I,6,FALSE)))</f>
        <v>0</v>
      </c>
      <c r="N446" s="21" cm="1">
        <f t="array" aca="1" ref="N446" ca="1">IF(ISNA(VLOOKUP($D446,Grouped_Sources!$C:$C,1,FALSE)),"", INDIRECT(VLOOKUP($D446,Grouped_Sources!$C:$I,7,FALSE)))</f>
        <v>0</v>
      </c>
    </row>
    <row r="447" spans="1:14" hidden="1" x14ac:dyDescent="0.25">
      <c r="A447" s="5">
        <f t="shared" si="64"/>
        <v>7</v>
      </c>
      <c r="B447" s="5">
        <f t="shared" si="65"/>
        <v>45</v>
      </c>
      <c r="C447" s="5" t="str">
        <f t="shared" ca="1" si="63"/>
        <v>proportion_motorcycle_trips</v>
      </c>
      <c r="D447" s="5" t="str">
        <f t="shared" ca="1" si="66"/>
        <v>proportion_motorcycle_trips_vizag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proportion_motorcycle_trips</v>
      </c>
      <c r="G447" s="4" t="str" cm="1">
        <f t="array" aca="1" ref="G447" ca="1">IF(AND(ISBLANK(INDIRECT(ADDRESS(B447,3,1,1,"all_city_parameter_inputs"))),ISBLANK(INDIRECT(ADDRESS(B447,2,1,1,"all_city_parameter_inputs")))),"",IF(ISBLANK(INDIRECT(ADDRESS(B447,2,1,1,"all_city_parameter_inputs"))),"",INDIRECT(ADDRESS(B447,2,1,1,"all_city_parameter_inputs"))))</f>
        <v>constant</v>
      </c>
      <c r="H447" s="17" cm="1">
        <f t="array" aca="1" ref="H447" ca="1">IF(ISBLANK(INDIRECT(ADDRESS(B447,A447,1,1,"all_city_parameter_inputs"))), "--",INDIRECT(ADDRESS(B447,A447,1,1,"all_city_parameter_inputs")))</f>
        <v>0</v>
      </c>
      <c r="I447" s="17">
        <f ca="1">IF(OR(G447="alpha",G447="beta",G447="sd",G447="mean"),"--",VLOOKUP(C447,Default!$B$5:$H$114,7,FALSE))</f>
        <v>0</v>
      </c>
      <c r="J447" s="4" t="str">
        <f ca="1">VLOOKUP(F447,Lookup!$C$5:$D$110,2, FALSE)</f>
        <v>Travel values</v>
      </c>
      <c r="K447" s="4" t="str">
        <f ca="1">VLOOKUP(C447,Default!$B$4:$E$114,4, FALSE)</f>
        <v>proportion of travel survey trips that should be added as motorcycle trips</v>
      </c>
      <c r="L447" s="21" t="str" cm="1">
        <f t="array" aca="1" ref="L447" ca="1">IF(ISNA(VLOOKUP($D447,Grouped_Sources!$C:$C,1,FALSE)),"", INDIRECT(VLOOKUP($D447,Grouped_Sources!$C:$I,5,FALSE)))</f>
        <v xml:space="preserve"> on OneDrive Ali Abbas - ITHIM Global\Methods and Processes\Input Parameters\NewMotorcycleTrips</v>
      </c>
      <c r="M447" s="21" cm="1">
        <f t="array" aca="1" ref="M447" ca="1">IF(ISNA(VLOOKUP($D447,Grouped_Sources!$C:$C,1,FALSE)),"", INDIRECT(VLOOKUP($D447,Grouped_Sources!$C:$I,6,FALSE)))</f>
        <v>0</v>
      </c>
      <c r="N447" s="21" cm="1">
        <f t="array" aca="1" ref="N447" ca="1">IF(ISNA(VLOOKUP($D447,Grouped_Sources!$C:$C,1,FALSE)),"", INDIRECT(VLOOKUP($D447,Grouped_Sources!$C:$I,7,FALSE)))</f>
        <v>0</v>
      </c>
    </row>
    <row r="448" spans="1:14" hidden="1" x14ac:dyDescent="0.25">
      <c r="A448" s="5">
        <f t="shared" si="64"/>
        <v>7</v>
      </c>
      <c r="B448" s="5">
        <f t="shared" si="65"/>
        <v>46</v>
      </c>
      <c r="C448" s="5" t="str">
        <f t="shared" ca="1" si="63"/>
        <v>proportion_motorcycle_trips</v>
      </c>
      <c r="D448" s="5" t="str">
        <f t="shared" ca="1" si="66"/>
        <v>proportion_motorcycle_trips_vizag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proportion_motorcycle_trips</v>
      </c>
      <c r="G448" s="4" t="str" cm="1">
        <f t="array" aca="1" ref="G448" ca="1">IF(AND(ISBLANK(INDIRECT(ADDRESS(B448,3,1,1,"all_city_parameter_inputs"))),ISBLANK(INDIRECT(ADDRESS(B448,2,1,1,"all_city_parameter_inputs")))),"",IF(ISBLANK(INDIRECT(ADDRESS(B448,2,1,1,"all_city_parameter_inputs"))),"",INDIRECT(ADDRESS(B448,2,1,1,"all_city_parameter_inputs"))))</f>
        <v>alpha</v>
      </c>
      <c r="H448" s="17" t="str" cm="1">
        <f t="array" aca="1" ref="H448" ca="1">IF(ISBLANK(INDIRECT(ADDRESS(B448,A448,1,1,"all_city_parameter_inputs"))), "--",INDIRECT(ADDRESS(B448,A448,1,1,"all_city_parameter_inputs")))</f>
        <v>--</v>
      </c>
      <c r="I448" s="17" t="str">
        <f ca="1">IF(OR(G448="alpha",G448="beta",G448="sd",G448="mean"),"--",VLOOKUP(C448,Default!$B$5:$H$114,7,FALSE))</f>
        <v>--</v>
      </c>
      <c r="J448" s="4" t="str">
        <f ca="1">VLOOKUP(F448,Lookup!$C$5:$D$110,2, FALSE)</f>
        <v>Travel values</v>
      </c>
      <c r="K448" s="4" t="str">
        <f ca="1">VLOOKUP(C448,Default!$B$4:$E$114,4, FALSE)</f>
        <v>proportion of travel survey trips that should be added as motorcycle trips</v>
      </c>
      <c r="L448" s="21" t="str" cm="1">
        <f t="array" aca="1" ref="L448" ca="1">IF(ISNA(VLOOKUP($D448,Grouped_Sources!$C:$C,1,FALSE)),"", INDIRECT(VLOOKUP($D448,Grouped_Sources!$C:$I,5,FALSE)))</f>
        <v xml:space="preserve"> on OneDrive Ali Abbas - ITHIM Global\Methods and Processes\Input Parameters\NewMotorcycleTrips</v>
      </c>
      <c r="M448" s="21" cm="1">
        <f t="array" aca="1" ref="M448" ca="1">IF(ISNA(VLOOKUP($D448,Grouped_Sources!$C:$C,1,FALSE)),"", INDIRECT(VLOOKUP($D448,Grouped_Sources!$C:$I,6,FALSE)))</f>
        <v>0</v>
      </c>
      <c r="N448" s="21" cm="1">
        <f t="array" aca="1" ref="N448" ca="1">IF(ISNA(VLOOKUP($D448,Grouped_Sources!$C:$C,1,FALSE)),"", INDIRECT(VLOOKUP($D448,Grouped_Sources!$C:$I,7,FALSE)))</f>
        <v>0</v>
      </c>
    </row>
    <row r="449" spans="1:14" hidden="1" x14ac:dyDescent="0.25">
      <c r="A449" s="5">
        <f t="shared" si="64"/>
        <v>7</v>
      </c>
      <c r="B449" s="5">
        <f t="shared" si="65"/>
        <v>47</v>
      </c>
      <c r="C449" s="5" t="str">
        <f t="shared" ca="1" si="63"/>
        <v>proportion_motorcycle_trips</v>
      </c>
      <c r="D449" s="5" t="str">
        <f t="shared" ca="1" si="66"/>
        <v>proportion_motorcycle_trips_vizag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proportion_motorcycle_trips</v>
      </c>
      <c r="G449" s="4" t="str" cm="1">
        <f t="array" aca="1" ref="G449" ca="1">IF(AND(ISBLANK(INDIRECT(ADDRESS(B449,3,1,1,"all_city_parameter_inputs"))),ISBLANK(INDIRECT(ADDRESS(B449,2,1,1,"all_city_parameter_inputs")))),"",IF(ISBLANK(INDIRECT(ADDRESS(B449,2,1,1,"all_city_parameter_inputs"))),"",INDIRECT(ADDRESS(B449,2,1,1,"all_city_parameter_inputs"))))</f>
        <v>beta</v>
      </c>
      <c r="H449" s="17" t="str" cm="1">
        <f t="array" aca="1" ref="H449" ca="1">IF(ISBLANK(INDIRECT(ADDRESS(B449,A449,1,1,"all_city_parameter_inputs"))), "--",INDIRECT(ADDRESS(B449,A449,1,1,"all_city_parameter_inputs")))</f>
        <v>--</v>
      </c>
      <c r="I449" s="17" t="str">
        <f ca="1">IF(OR(G449="alpha",G449="beta",G449="sd",G449="mean"),"--",VLOOKUP(C449,Default!$B$5:$H$114,7,FALSE))</f>
        <v>--</v>
      </c>
      <c r="J449" s="4" t="str">
        <f ca="1">VLOOKUP(F449,Lookup!$C$5:$D$110,2, FALSE)</f>
        <v>Travel values</v>
      </c>
      <c r="K449" s="4" t="str">
        <f ca="1">VLOOKUP(C449,Default!$B$4:$E$114,4, FALSE)</f>
        <v>proportion of travel survey trips that should be added as motorcycle trips</v>
      </c>
      <c r="L449" s="21" t="str" cm="1">
        <f t="array" aca="1" ref="L449" ca="1">IF(ISNA(VLOOKUP($D449,Grouped_Sources!$C:$C,1,FALSE)),"", INDIRECT(VLOOKUP($D449,Grouped_Sources!$C:$I,5,FALSE)))</f>
        <v xml:space="preserve"> on OneDrive Ali Abbas - ITHIM Global\Methods and Processes\Input Parameters\NewMotorcycleTrips</v>
      </c>
      <c r="M449" s="21" cm="1">
        <f t="array" aca="1" ref="M449" ca="1">IF(ISNA(VLOOKUP($D449,Grouped_Sources!$C:$C,1,FALSE)),"", INDIRECT(VLOOKUP($D449,Grouped_Sources!$C:$I,6,FALSE)))</f>
        <v>0</v>
      </c>
      <c r="N449" s="21" cm="1">
        <f t="array" aca="1" ref="N449" ca="1">IF(ISNA(VLOOKUP($D449,Grouped_Sources!$C:$C,1,FALSE)),"", INDIRECT(VLOOKUP($D449,Grouped_Sources!$C:$I,7,FALSE)))</f>
        <v>0</v>
      </c>
    </row>
    <row r="450" spans="1:14" hidden="1" x14ac:dyDescent="0.25">
      <c r="A450" s="5">
        <f t="shared" si="64"/>
        <v>7</v>
      </c>
      <c r="B450" s="5">
        <f t="shared" si="65"/>
        <v>48</v>
      </c>
      <c r="C450" s="5" t="str">
        <f t="shared" ca="1" si="63"/>
        <v>add_motorcycle_fleet</v>
      </c>
      <c r="D450" s="5" t="str">
        <f t="shared" ca="1" si="49"/>
        <v>add_motorcycle_fleet_vizag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All_city_list!F445,INDIRECT(ADDRESS(B450,1,1,1,"all_city_parameter_inputs"))))</f>
        <v>add_motorcycle_fleet</v>
      </c>
      <c r="G450" s="4" t="str" cm="1">
        <f t="array" aca="1" ref="G450" ca="1">IF(AND(ISBLANK(INDIRECT(ADDRESS(B450,3,1,1,"all_city_parameter_inputs"))),ISBLANK(INDIRECT(ADDRESS(B450,2,1,1,"all_city_parameter_inputs")))),"",IF(ISBLANK(INDIRECT(ADDRESS(B450,2,1,1,"all_city_parameter_inputs"))),"",INDIRECT(ADDRESS(B450,2,1,1,"all_city_parameter_inputs"))))</f>
        <v/>
      </c>
      <c r="H450" s="17" t="str" cm="1">
        <f t="array" aca="1" ref="H450" ca="1">IF(ISBLANK(INDIRECT(ADDRESS(B450,A450,1,1,"all_city_parameter_inputs"))), "--",INDIRECT(ADDRESS(B450,A450,1,1,"all_city_parameter_inputs")))</f>
        <v>T</v>
      </c>
      <c r="I450" s="17" t="str">
        <f ca="1">IF(OR(G450="alpha",G450="beta",G450="sd",G450="mean"),"--",VLOOKUP(C450,Default!$B$5:$H$114,7,FALSE))</f>
        <v>T</v>
      </c>
      <c r="J450" s="4" t="str">
        <f ca="1">VLOOKUP(F450,Lookup!$C$5:$D$110,2, FALSE)</f>
        <v>Travel values</v>
      </c>
      <c r="K450" s="4" t="str">
        <f ca="1">VLOOKUP(C450,Default!$B$4:$E$114,4, FALSE)</f>
        <v>whether to add motorcylce ghost trips</v>
      </c>
      <c r="L450" s="21" t="str" cm="1">
        <f t="array" aca="1" ref="L450" ca="1">IF(ISNA(VLOOKUP($D450,Grouped_Sources!$C:$C,1,FALSE)),"", INDIRECT(VLOOKUP($D450,Grouped_Sources!$C:$I,5,FALSE)))</f>
        <v xml:space="preserve"> on OneDrive Ali Abbas - ITHIM Global\Methods and Processes\Input Parameters\MotorcycleFleetRatio</v>
      </c>
      <c r="M450" s="21" cm="1">
        <f t="array" aca="1" ref="M450" ca="1">IF(ISNA(VLOOKUP($D450,Grouped_Sources!$C:$C,1,FALSE)),"", INDIRECT(VLOOKUP($D450,Grouped_Sources!$C:$I,6,FALSE)))</f>
        <v>0</v>
      </c>
      <c r="N450" s="21" cm="1">
        <f t="array" aca="1" ref="N450" ca="1">IF(ISNA(VLOOKUP($D450,Grouped_Sources!$C:$C,1,FALSE)),"", INDIRECT(VLOOKUP($D450,Grouped_Sources!$C:$I,7,FALSE)))</f>
        <v>0</v>
      </c>
    </row>
    <row r="451" spans="1:14" hidden="1" x14ac:dyDescent="0.25">
      <c r="A451" s="5">
        <f t="shared" si="64"/>
        <v>7</v>
      </c>
      <c r="B451" s="5">
        <f t="shared" si="65"/>
        <v>49</v>
      </c>
      <c r="C451" s="5" t="str">
        <f t="shared" ca="1" si="63"/>
        <v>fleet_to_motorcycle_ratio</v>
      </c>
      <c r="D451" s="5" t="str">
        <f t="shared" ca="1" si="49"/>
        <v>fleet_to_motorcycle_ratio_vizag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fleet_to_motorcycle_ratio</v>
      </c>
      <c r="G451" s="4" t="str" cm="1">
        <f t="array" aca="1" ref="G451" ca="1">IF(AND(ISBLANK(INDIRECT(ADDRESS(B451,3,1,1,"all_city_parameter_inputs"))),ISBLANK(INDIRECT(ADDRESS(B451,2,1,1,"all_city_parameter_inputs")))),"",IF(ISBLANK(INDIRECT(ADDRESS(B451,2,1,1,"all_city_parameter_inputs"))),"",INDIRECT(ADDRESS(B451,2,1,1,"all_city_parameter_inputs"))))</f>
        <v>constant</v>
      </c>
      <c r="H451" s="17" cm="1">
        <f t="array" aca="1" ref="H451" ca="1">IF(ISBLANK(INDIRECT(ADDRESS(B451,A451,1,1,"all_city_parameter_inputs"))), "--",INDIRECT(ADDRESS(B451,A451,1,1,"all_city_parameter_inputs")))</f>
        <v>0.2528487434981837</v>
      </c>
      <c r="I451" s="17">
        <f ca="1">IF(OR(G451="alpha",G451="beta",G451="sd",G451="mean"),"--",VLOOKUP(C451,Default!$B$5:$H$114,7,FALSE))</f>
        <v>0.441176470588235</v>
      </c>
      <c r="J451" s="4" t="str">
        <f ca="1">VLOOKUP(F451,Lookup!$C$5:$D$110,2, FALSE)</f>
        <v>Travel values</v>
      </c>
      <c r="K451" s="4" t="str">
        <f ca="1">VLOOKUP(C451,Default!$B$4:$E$114,4, FALSE)</f>
        <v xml:space="preserve">ratio of missing motorbike trips, e.g. if ratio = 0.6 and total trip distance in survey is 400, then want to add 600 km of motorbike trips. </v>
      </c>
      <c r="L451" s="21" t="str" cm="1">
        <f t="array" aca="1" ref="L451" ca="1">IF(ISNA(VLOOKUP($D451,Grouped_Sources!$C:$C,1,FALSE)),"", INDIRECT(VLOOKUP($D451,Grouped_Sources!$C:$I,5,FALSE)))</f>
        <v xml:space="preserve"> on OneDrive Ali Abbas - ITHIM Global\Methods and Processes\Input Parameters\MotorcycleFleetRatio</v>
      </c>
      <c r="M451" s="21" cm="1">
        <f t="array" aca="1" ref="M451" ca="1">IF(ISNA(VLOOKUP($D451,Grouped_Sources!$C:$C,1,FALSE)),"", INDIRECT(VLOOKUP($D451,Grouped_Sources!$C:$I,6,FALSE)))</f>
        <v>0</v>
      </c>
      <c r="N451" s="21" cm="1">
        <f t="array" aca="1" ref="N451" ca="1">IF(ISNA(VLOOKUP($D451,Grouped_Sources!$C:$C,1,FALSE)),"", INDIRECT(VLOOKUP($D451,Grouped_Sources!$C:$I,7,FALSE)))</f>
        <v>0</v>
      </c>
    </row>
    <row r="452" spans="1:14" hidden="1" x14ac:dyDescent="0.25">
      <c r="A452" s="5">
        <f t="shared" si="64"/>
        <v>7</v>
      </c>
      <c r="B452" s="5">
        <f t="shared" si="65"/>
        <v>50</v>
      </c>
      <c r="C452" s="5" t="str">
        <f t="shared" ca="1" si="63"/>
        <v>fleet_to_motorcycle_ratio</v>
      </c>
      <c r="D452" s="5" t="str">
        <f t="shared" ca="1" si="49"/>
        <v>fleet_to_motorcycle_ratio_vizag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fleet_to_motorcycle_ratio</v>
      </c>
      <c r="G452" s="4" t="str" cm="1">
        <f t="array" aca="1" ref="G452" ca="1">IF(AND(ISBLANK(INDIRECT(ADDRESS(B452,3,1,1,"all_city_parameter_inputs"))),ISBLANK(INDIRECT(ADDRESS(B452,2,1,1,"all_city_parameter_inputs")))),"",IF(ISBLANK(INDIRECT(ADDRESS(B452,2,1,1,"all_city_parameter_inputs"))),"",INDIRECT(ADDRESS(B452,2,1,1,"all_city_parameter_inputs"))))</f>
        <v>alpha</v>
      </c>
      <c r="H452" s="17" cm="1">
        <f t="array" aca="1" ref="H452" ca="1">IF(ISBLANK(INDIRECT(ADDRESS(B452,A452,1,1,"all_city_parameter_inputs"))), "--",INDIRECT(ADDRESS(B452,A452,1,1,"all_city_parameter_inputs")))</f>
        <v>1.6553467012672649</v>
      </c>
      <c r="I452" s="17" t="str">
        <f ca="1">IF(OR(G452="alpha",G452="beta",G452="sd",G452="mean"),"--",VLOOKUP(C452,Default!$B$5:$H$114,7,FALSE))</f>
        <v>--</v>
      </c>
      <c r="J452" s="4" t="str">
        <f ca="1">VLOOKUP(F452,Lookup!$C$5:$D$110,2, FALSE)</f>
        <v>Travel values</v>
      </c>
      <c r="K452" s="4" t="str">
        <f ca="1">VLOOKUP(C452,Default!$B$4:$E$114,4, FALSE)</f>
        <v xml:space="preserve">ratio of missing motorbike trips, e.g. if ratio = 0.6 and total trip distance in survey is 400, then want to add 600 km of motorbike trips. </v>
      </c>
      <c r="L452" s="21" t="str" cm="1">
        <f t="array" aca="1" ref="L452" ca="1">IF(ISNA(VLOOKUP($D452,Grouped_Sources!$C:$C,1,FALSE)),"", INDIRECT(VLOOKUP($D452,Grouped_Sources!$C:$I,5,FALSE)))</f>
        <v xml:space="preserve"> on OneDrive Ali Abbas - ITHIM Global\Methods and Processes\Input Parameters\MotorcycleFleetRatio</v>
      </c>
      <c r="M452" s="21" cm="1">
        <f t="array" aca="1" ref="M452" ca="1">IF(ISNA(VLOOKUP($D452,Grouped_Sources!$C:$C,1,FALSE)),"", INDIRECT(VLOOKUP($D452,Grouped_Sources!$C:$I,6,FALSE)))</f>
        <v>0</v>
      </c>
      <c r="N452" s="21" cm="1">
        <f t="array" aca="1" ref="N452" ca="1">IF(ISNA(VLOOKUP($D452,Grouped_Sources!$C:$C,1,FALSE)),"", INDIRECT(VLOOKUP($D452,Grouped_Sources!$C:$I,7,FALSE)))</f>
        <v>0</v>
      </c>
    </row>
    <row r="453" spans="1:14" hidden="1" x14ac:dyDescent="0.25">
      <c r="A453" s="5">
        <f t="shared" si="64"/>
        <v>7</v>
      </c>
      <c r="B453" s="5">
        <f t="shared" si="65"/>
        <v>51</v>
      </c>
      <c r="C453" s="5" t="str">
        <f t="shared" ca="1" si="63"/>
        <v>fleet_to_motorcycle_ratio</v>
      </c>
      <c r="D453" s="5" t="str">
        <f t="shared" ca="1" si="49"/>
        <v>fleet_to_motorcycle_ratio_vizag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fleet_to_motorcycle_ratio</v>
      </c>
      <c r="G453" s="4" t="str" cm="1">
        <f t="array" aca="1" ref="G453" ca="1">IF(AND(ISBLANK(INDIRECT(ADDRESS(B453,3,1,1,"all_city_parameter_inputs"))),ISBLANK(INDIRECT(ADDRESS(B453,2,1,1,"all_city_parameter_inputs")))),"",IF(ISBLANK(INDIRECT(ADDRESS(B453,2,1,1,"all_city_parameter_inputs"))),"",INDIRECT(ADDRESS(B453,2,1,1,"all_city_parameter_inputs"))))</f>
        <v>beta</v>
      </c>
      <c r="H453" s="17" cm="1">
        <f t="array" aca="1" ref="H453" ca="1">IF(ISBLANK(INDIRECT(ADDRESS(B453,A453,1,1,"all_city_parameter_inputs"))), "--",INDIRECT(ADDRESS(B453,A453,1,1,"all_city_parameter_inputs")))</f>
        <v>4.8914396436652972</v>
      </c>
      <c r="I453" s="17" t="str">
        <f ca="1">IF(OR(G453="alpha",G453="beta",G453="sd",G453="mean"),"--",VLOOKUP(C453,Default!$B$5:$H$114,7,FALSE))</f>
        <v>--</v>
      </c>
      <c r="J453" s="4" t="str">
        <f ca="1">VLOOKUP(F453,Lookup!$C$5:$D$110,2, FALSE)</f>
        <v>Travel values</v>
      </c>
      <c r="K453" s="4" t="str">
        <f ca="1">VLOOKUP(C453,Default!$B$4:$E$114,4, FALSE)</f>
        <v xml:space="preserve">ratio of missing motorbike trips, e.g. if ratio = 0.6 and total trip distance in survey is 400, then want to add 600 km of motorbike trips. </v>
      </c>
      <c r="L453" s="21" t="str" cm="1">
        <f t="array" aca="1" ref="L453" ca="1">IF(ISNA(VLOOKUP($D453,Grouped_Sources!$C:$C,1,FALSE)),"", INDIRECT(VLOOKUP($D453,Grouped_Sources!$C:$I,5,FALSE)))</f>
        <v xml:space="preserve"> on OneDrive Ali Abbas - ITHIM Global\Methods and Processes\Input Parameters\MotorcycleFleetRatio</v>
      </c>
      <c r="M453" s="21" cm="1">
        <f t="array" aca="1" ref="M453" ca="1">IF(ISNA(VLOOKUP($D453,Grouped_Sources!$C:$C,1,FALSE)),"", INDIRECT(VLOOKUP($D453,Grouped_Sources!$C:$I,6,FALSE)))</f>
        <v>0</v>
      </c>
      <c r="N453" s="21" cm="1">
        <f t="array" aca="1" ref="N453" ca="1">IF(ISNA(VLOOKUP($D453,Grouped_Sources!$C:$C,1,FALSE)),"", INDIRECT(VLOOKUP($D453,Grouped_Sources!$C:$I,7,FALSE)))</f>
        <v>0</v>
      </c>
    </row>
    <row r="454" spans="1:14" hidden="1" x14ac:dyDescent="0.25">
      <c r="A454" s="5">
        <f t="shared" si="64"/>
        <v>7</v>
      </c>
      <c r="B454" s="5">
        <f t="shared" si="65"/>
        <v>52</v>
      </c>
      <c r="C454" s="5" t="str">
        <f t="shared" ca="1" si="63"/>
        <v>background_pa_confidence</v>
      </c>
      <c r="D454" s="5" t="str">
        <f t="shared" ca="1" si="49"/>
        <v>background_pa_confidence_vizag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background_pa_confidence</v>
      </c>
      <c r="G454" s="4" t="str" cm="1">
        <f t="array" aca="1" ref="G454" ca="1">IF(AND(ISBLANK(INDIRECT(ADDRESS(B454,3,1,1,"all_city_parameter_inputs"))),ISBLANK(INDIRECT(ADDRESS(B454,2,1,1,"all_city_parameter_inputs")))),"",IF(ISBLANK(INDIRECT(ADDRESS(B454,2,1,1,"all_city_parameter_inputs"))),"",INDIRECT(ADDRESS(B454,2,1,1,"all_city_parameter_inputs"))))</f>
        <v>sample</v>
      </c>
      <c r="H454" s="17" cm="1">
        <f t="array" aca="1" ref="H454" ca="1">IF(ISBLANK(INDIRECT(ADDRESS(B454,A454,1,1,"all_city_parameter_inputs"))), "--",INDIRECT(ADDRESS(B454,A454,1,1,"all_city_parameter_inputs")))</f>
        <v>0.3</v>
      </c>
      <c r="I454" s="17">
        <f ca="1">IF(OR(G454="alpha",G454="beta",G454="sd",G454="mean"),"--",VLOOKUP(C454,Default!$B$5:$H$114,7,FALSE))</f>
        <v>1</v>
      </c>
      <c r="J454" s="4" t="str">
        <f ca="1">VLOOKUP(F454,Lookup!$C$5:$D$110,2, FALSE)</f>
        <v>PA values</v>
      </c>
      <c r="K454" s="4" t="str">
        <f ca="1">VLOOKUP(C454,Default!$B$4:$E$114,4, FALSE)</f>
        <v>how confident we are in the PA survey (in terms of number of people who report zero PA)</v>
      </c>
      <c r="L454" s="21" t="str" cm="1">
        <f t="array" aca="1" ref="L454" ca="1">IF(ISNA(VLOOKUP($D454,Grouped_Sources!$C:$C,1,FALSE)),"", INDIRECT(VLOOKUP($D454,Grouped_Sources!$C:$I,5,FALSE)))</f>
        <v/>
      </c>
      <c r="M454" s="21" t="str" cm="1">
        <f t="array" aca="1" ref="M454" ca="1">IF(ISNA(VLOOKUP($D454,Grouped_Sources!$C:$C,1,FALSE)),"", INDIRECT(VLOOKUP($D454,Grouped_Sources!$C:$I,6,FALSE)))</f>
        <v/>
      </c>
      <c r="N454" s="21" t="str" cm="1">
        <f t="array" aca="1" ref="N454" ca="1">IF(ISNA(VLOOKUP($D454,Grouped_Sources!$C:$C,1,FALSE)),"", INDIRECT(VLOOKUP($D454,Grouped_Sources!$C:$I,7,FALSE)))</f>
        <v/>
      </c>
    </row>
    <row r="455" spans="1:14" hidden="1" x14ac:dyDescent="0.25">
      <c r="A455" s="5">
        <f t="shared" si="64"/>
        <v>7</v>
      </c>
      <c r="B455" s="5">
        <f t="shared" si="65"/>
        <v>53</v>
      </c>
      <c r="C455" s="5" t="str">
        <f t="shared" ca="1" si="63"/>
        <v>add_walk_to_pt_trips</v>
      </c>
      <c r="D455" s="5" t="str">
        <f t="shared" ca="1" si="49"/>
        <v>add_walk_to_pt_trips_vizag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add_walk_to_pt_trips</v>
      </c>
      <c r="G455" s="4" t="str" cm="1">
        <f t="array" aca="1" ref="G455" ca="1">IF(AND(ISBLANK(INDIRECT(ADDRESS(B455,3,1,1,"all_city_parameter_inputs"))),ISBLANK(INDIRECT(ADDRESS(B455,2,1,1,"all_city_parameter_inputs")))),"",IF(ISBLANK(INDIRECT(ADDRESS(B455,2,1,1,"all_city_parameter_inputs"))),"",INDIRECT(ADDRESS(B455,2,1,1,"all_city_parameter_inputs"))))</f>
        <v/>
      </c>
      <c r="H455" s="17" t="str" cm="1">
        <f t="array" aca="1" ref="H455" ca="1">IF(ISBLANK(INDIRECT(ADDRESS(B455,A455,1,1,"all_city_parameter_inputs"))), "--",INDIRECT(ADDRESS(B455,A455,1,1,"all_city_parameter_inputs")))</f>
        <v>T</v>
      </c>
      <c r="I455" s="17" t="str">
        <f ca="1">IF(OR(G455="alpha",G455="beta",G455="sd",G455="mean"),"--",VLOOKUP(C455,Default!$B$5:$H$114,7,FALSE))</f>
        <v>T</v>
      </c>
      <c r="J455" s="4" t="str">
        <f ca="1">VLOOKUP(F455,Lookup!$C$5:$D$110,2, FALSE)</f>
        <v>Travel values</v>
      </c>
      <c r="K455" s="4" t="str">
        <f ca="1">VLOOKUP(C455,Default!$B$4:$E$114,4, FALSE)</f>
        <v>whether to add walk component to trips with main mode bus</v>
      </c>
      <c r="L455" s="21" t="str" cm="1">
        <f t="array" aca="1" ref="L455" ca="1">IF(ISNA(VLOOKUP($D455,Grouped_Sources!$C:$C,1,FALSE)),"", INDIRECT(VLOOKUP($D455,Grouped_Sources!$C:$I,5,FALSE)))</f>
        <v>usually set to T</v>
      </c>
      <c r="M455" s="21" cm="1">
        <f t="array" aca="1" ref="M455" ca="1">IF(ISNA(VLOOKUP($D455,Grouped_Sources!$C:$C,1,FALSE)),"", INDIRECT(VLOOKUP($D455,Grouped_Sources!$C:$I,6,FALSE)))</f>
        <v>0</v>
      </c>
      <c r="N455" s="21" cm="1">
        <f t="array" aca="1" ref="N455" ca="1">IF(ISNA(VLOOKUP($D455,Grouped_Sources!$C:$C,1,FALSE)),"", INDIRECT(VLOOKUP($D455,Grouped_Sources!$C:$I,7,FALSE)))</f>
        <v>0</v>
      </c>
    </row>
    <row r="456" spans="1:14" hidden="1" x14ac:dyDescent="0.25">
      <c r="A456" s="5">
        <f t="shared" si="64"/>
        <v>7</v>
      </c>
      <c r="B456" s="5">
        <f t="shared" si="65"/>
        <v>54</v>
      </c>
      <c r="C456" s="5" t="str">
        <f t="shared" ca="1" si="63"/>
        <v>bus_to_passenger_ratio</v>
      </c>
      <c r="D456" s="5" t="str">
        <f t="shared" ca="1" si="49"/>
        <v>bus_to_passenger_ratio_vizag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bus_to_passenger_ratio</v>
      </c>
      <c r="G456" s="4" t="str" cm="1">
        <f t="array" aca="1" ref="G456" ca="1">IF(AND(ISBLANK(INDIRECT(ADDRESS(B456,3,1,1,"all_city_parameter_inputs"))),ISBLANK(INDIRECT(ADDRESS(B456,2,1,1,"all_city_parameter_inputs")))),"",IF(ISBLANK(INDIRECT(ADDRESS(B456,2,1,1,"all_city_parameter_inputs"))),"",INDIRECT(ADDRESS(B456,2,1,1,"all_city_parameter_inputs"))))</f>
        <v>constant</v>
      </c>
      <c r="H456" s="17" cm="1">
        <f t="array" aca="1" ref="H456" ca="1">IF(ISBLANK(INDIRECT(ADDRESS(B456,A456,1,1,"all_city_parameter_inputs"))), "--",INDIRECT(ADDRESS(B456,A456,1,1,"all_city_parameter_inputs")))</f>
        <v>2.301054650047939E-2</v>
      </c>
      <c r="I456" s="17">
        <f ca="1">IF(OR(G456="alpha",G456="beta",G456="sd",G456="mean"),"--",VLOOKUP(C456,Default!$B$5:$H$114,7,FALSE))</f>
        <v>3.8910505836575897E-2</v>
      </c>
      <c r="J456" s="4" t="str">
        <f ca="1">VLOOKUP(F456,Lookup!$C$5:$D$110,2, FALSE)</f>
        <v>Travel values</v>
      </c>
      <c r="K456" s="4" t="str">
        <f ca="1">VLOOKUP(C456,Default!$B$4:$E$114,4, FALSE)</f>
        <v>number of buses per passenger</v>
      </c>
      <c r="L456" s="21" t="str" cm="1">
        <f t="array" aca="1" ref="L456" ca="1">IF(ISNA(VLOOKUP($D456,Grouped_Sources!$C:$C,1,FALSE)),"", INDIRECT(VLOOKUP($D456,Grouped_Sources!$C:$I,5,FALSE)))</f>
        <v>BusPassengerRatios_WriteUp_v.xx.docx on  on OneDrive Ali Abbas - ITHIM Global\Methods and Processes\Input Parameters\BusPassengerRatio</v>
      </c>
      <c r="M456" s="21" cm="1">
        <f t="array" aca="1" ref="M456" ca="1">IF(ISNA(VLOOKUP($D456,Grouped_Sources!$C:$C,1,FALSE)),"", INDIRECT(VLOOKUP($D456,Grouped_Sources!$C:$I,6,FALSE)))</f>
        <v>0</v>
      </c>
      <c r="N456" s="21" cm="1">
        <f t="array" aca="1" ref="N456" ca="1">IF(ISNA(VLOOKUP($D456,Grouped_Sources!$C:$C,1,FALSE)),"", INDIRECT(VLOOKUP($D456,Grouped_Sources!$C:$I,7,FALSE)))</f>
        <v>0</v>
      </c>
    </row>
    <row r="457" spans="1:14" hidden="1" x14ac:dyDescent="0.25">
      <c r="A457" s="5">
        <f t="shared" si="64"/>
        <v>7</v>
      </c>
      <c r="B457" s="5">
        <f t="shared" si="65"/>
        <v>55</v>
      </c>
      <c r="C457" s="5" t="str">
        <f t="shared" ca="1" si="63"/>
        <v>bus_to_passenger_ratio</v>
      </c>
      <c r="D457" s="5" t="str">
        <f t="shared" ca="1" si="49"/>
        <v>bus_to_passenger_ratio_vizag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bus_to_passenger_ratio</v>
      </c>
      <c r="G457" s="4" t="str" cm="1">
        <f t="array" aca="1" ref="G457" ca="1">IF(AND(ISBLANK(INDIRECT(ADDRESS(B457,3,1,1,"all_city_parameter_inputs"))),ISBLANK(INDIRECT(ADDRESS(B457,2,1,1,"all_city_parameter_inputs")))),"",IF(ISBLANK(INDIRECT(ADDRESS(B457,2,1,1,"all_city_parameter_inputs"))),"",INDIRECT(ADDRESS(B457,2,1,1,"all_city_parameter_inputs"))))</f>
        <v>alpha</v>
      </c>
      <c r="H457" s="17" cm="1">
        <f t="array" aca="1" ref="H457" ca="1">IF(ISBLANK(INDIRECT(ADDRESS(B457,A457,1,1,"all_city_parameter_inputs"))), "--",INDIRECT(ADDRESS(B457,A457,1,1,"all_city_parameter_inputs")))</f>
        <v>29.28069171194203</v>
      </c>
      <c r="I457" s="17" t="str">
        <f ca="1">IF(OR(G457="alpha",G457="beta",G457="sd",G457="mean"),"--",VLOOKUP(C457,Default!$B$5:$H$114,7,FALSE))</f>
        <v>--</v>
      </c>
      <c r="J457" s="4" t="str">
        <f ca="1">VLOOKUP(F457,Lookup!$C$5:$D$110,2, FALSE)</f>
        <v>Travel values</v>
      </c>
      <c r="K457" s="4" t="str">
        <f ca="1">VLOOKUP(C457,Default!$B$4:$E$114,4, FALSE)</f>
        <v>number of buses per passenger</v>
      </c>
      <c r="L457" s="21" t="str" cm="1">
        <f t="array" aca="1" ref="L457" ca="1">IF(ISNA(VLOOKUP($D457,Grouped_Sources!$C:$C,1,FALSE)),"", INDIRECT(VLOOKUP($D457,Grouped_Sources!$C:$I,5,FALSE)))</f>
        <v>BusPassengerRatios_WriteUp_v.xx.docx on  on OneDrive Ali Abbas - ITHIM Global\Methods and Processes\Input Parameters\BusPassengerRatio</v>
      </c>
      <c r="M457" s="21" cm="1">
        <f t="array" aca="1" ref="M457" ca="1">IF(ISNA(VLOOKUP($D457,Grouped_Sources!$C:$C,1,FALSE)),"", INDIRECT(VLOOKUP($D457,Grouped_Sources!$C:$I,6,FALSE)))</f>
        <v>0</v>
      </c>
      <c r="N457" s="21" cm="1">
        <f t="array" aca="1" ref="N457" ca="1">IF(ISNA(VLOOKUP($D457,Grouped_Sources!$C:$C,1,FALSE)),"", INDIRECT(VLOOKUP($D457,Grouped_Sources!$C:$I,7,FALSE)))</f>
        <v>0</v>
      </c>
    </row>
    <row r="458" spans="1:14" hidden="1" x14ac:dyDescent="0.25">
      <c r="A458" s="5">
        <f t="shared" si="64"/>
        <v>7</v>
      </c>
      <c r="B458" s="5">
        <f t="shared" si="65"/>
        <v>56</v>
      </c>
      <c r="C458" s="5" t="str">
        <f t="shared" ca="1" si="63"/>
        <v>bus_to_passenger_ratio</v>
      </c>
      <c r="D458" s="5" t="str">
        <f t="shared" ca="1" si="49"/>
        <v>bus_to_passenger_ratio_vizag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bus_to_passenger_ratio</v>
      </c>
      <c r="G458" s="4" t="str" cm="1">
        <f t="array" aca="1" ref="G458" ca="1">IF(AND(ISBLANK(INDIRECT(ADDRESS(B458,3,1,1,"all_city_parameter_inputs"))),ISBLANK(INDIRECT(ADDRESS(B458,2,1,1,"all_city_parameter_inputs")))),"",IF(ISBLANK(INDIRECT(ADDRESS(B458,2,1,1,"all_city_parameter_inputs"))),"",INDIRECT(ADDRESS(B458,2,1,1,"all_city_parameter_inputs"))))</f>
        <v>beta</v>
      </c>
      <c r="H458" s="17" cm="1">
        <f t="array" aca="1" ref="H458" ca="1">IF(ISBLANK(INDIRECT(ADDRESS(B458,A458,1,1,"all_city_parameter_inputs"))), "--",INDIRECT(ADDRESS(B458,A458,1,1,"all_city_parameter_inputs")))</f>
        <v>1243.209368936205</v>
      </c>
      <c r="I458" s="17" t="str">
        <f ca="1">IF(OR(G458="alpha",G458="beta",G458="sd",G458="mean"),"--",VLOOKUP(C458,Default!$B$5:$H$114,7,FALSE))</f>
        <v>--</v>
      </c>
      <c r="J458" s="4" t="str">
        <f ca="1">VLOOKUP(F458,Lookup!$C$5:$D$110,2, FALSE)</f>
        <v>Travel values</v>
      </c>
      <c r="K458" s="4" t="str">
        <f ca="1">VLOOKUP(C458,Default!$B$4:$E$114,4, FALSE)</f>
        <v>number of buses per passenger</v>
      </c>
      <c r="L458" s="21" t="str" cm="1">
        <f t="array" aca="1" ref="L458" ca="1">IF(ISNA(VLOOKUP($D458,Grouped_Sources!$C:$C,1,FALSE)),"", INDIRECT(VLOOKUP($D458,Grouped_Sources!$C:$I,5,FALSE)))</f>
        <v>BusPassengerRatios_WriteUp_v.xx.docx on  on OneDrive Ali Abbas - ITHIM Global\Methods and Processes\Input Parameters\BusPassengerRatio</v>
      </c>
      <c r="M458" s="21" cm="1">
        <f t="array" aca="1" ref="M458" ca="1">IF(ISNA(VLOOKUP($D458,Grouped_Sources!$C:$C,1,FALSE)),"", INDIRECT(VLOOKUP($D458,Grouped_Sources!$C:$I,6,FALSE)))</f>
        <v>0</v>
      </c>
      <c r="N458" s="21" cm="1">
        <f t="array" aca="1" ref="N458" ca="1">IF(ISNA(VLOOKUP($D458,Grouped_Sources!$C:$C,1,FALSE)),"", INDIRECT(VLOOKUP($D458,Grouped_Sources!$C:$I,7,FALSE)))</f>
        <v>0</v>
      </c>
    </row>
    <row r="459" spans="1:14" hidden="1" x14ac:dyDescent="0.25">
      <c r="A459" s="5">
        <f t="shared" si="64"/>
        <v>7</v>
      </c>
      <c r="B459" s="5">
        <f t="shared" si="65"/>
        <v>57</v>
      </c>
      <c r="C459" s="5" t="str">
        <f t="shared" ca="1" si="63"/>
        <v>truck_to_car_ratio</v>
      </c>
      <c r="D459" s="5" t="str">
        <f t="shared" ref="D459:D552" ca="1" si="67">F459&amp;"_"&amp;E459</f>
        <v>truck_to_car_ratio_vizag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truck_to_car_ratio</v>
      </c>
      <c r="G459" s="4" t="str" cm="1">
        <f t="array" aca="1" ref="G459" ca="1">IF(AND(ISBLANK(INDIRECT(ADDRESS(B459,3,1,1,"all_city_parameter_inputs"))),ISBLANK(INDIRECT(ADDRESS(B459,2,1,1,"all_city_parameter_inputs")))),"",IF(ISBLANK(INDIRECT(ADDRESS(B459,2,1,1,"all_city_parameter_inputs"))),"",INDIRECT(ADDRESS(B459,2,1,1,"all_city_parameter_inputs"))))</f>
        <v>constant</v>
      </c>
      <c r="H459" s="17" cm="1">
        <f t="array" aca="1" ref="H459" ca="1">IF(ISBLANK(INDIRECT(ADDRESS(B459,A459,1,1,"all_city_parameter_inputs"))), "--",INDIRECT(ADDRESS(B459,A459,1,1,"all_city_parameter_inputs")))</f>
        <v>0.3</v>
      </c>
      <c r="I459" s="17">
        <f ca="1">IF(OR(G459="alpha",G459="beta",G459="sd",G459="mean"),"--",VLOOKUP(C459,Default!$B$5:$H$114,7,FALSE))</f>
        <v>0.3</v>
      </c>
      <c r="J459" s="4" t="str">
        <f ca="1">VLOOKUP(F459,Lookup!$C$5:$D$110,2, FALSE)</f>
        <v>Travel values</v>
      </c>
      <c r="K459" s="4" t="str">
        <f ca="1">VLOOKUP(C459,Default!$B$4:$E$114,4, FALSE)</f>
        <v>ratio of truck kilometers to car km travelled, used to add ghost trips that are not changed between the different scenarios</v>
      </c>
      <c r="L459" s="21" t="str" cm="1">
        <f t="array" aca="1" ref="L459" ca="1">IF(ISNA(VLOOKUP($D459,Grouped_Sources!$C:$C,1,FALSE)),"", INDIRECT(VLOOKUP($D459,Grouped_Sources!$C:$I,5,FALSE)))</f>
        <v>TruckCarRatio_WriteUp_v.xx.docx on  on OneDrive Ali Abbas - ITHIM Global\Methods and Processes\Input Parameters\TruckCarRatio</v>
      </c>
      <c r="M459" s="21" cm="1">
        <f t="array" aca="1" ref="M459" ca="1">IF(ISNA(VLOOKUP($D459,Grouped_Sources!$C:$C,1,FALSE)),"", INDIRECT(VLOOKUP($D459,Grouped_Sources!$C:$I,6,FALSE)))</f>
        <v>0</v>
      </c>
      <c r="N459" s="21" cm="1">
        <f t="array" aca="1" ref="N459" ca="1">IF(ISNA(VLOOKUP($D459,Grouped_Sources!$C:$C,1,FALSE)),"", INDIRECT(VLOOKUP($D459,Grouped_Sources!$C:$I,7,FALSE)))</f>
        <v>0</v>
      </c>
    </row>
    <row r="460" spans="1:14" hidden="1" x14ac:dyDescent="0.25">
      <c r="A460" s="5">
        <f t="shared" si="64"/>
        <v>7</v>
      </c>
      <c r="B460" s="5">
        <f t="shared" si="65"/>
        <v>58</v>
      </c>
      <c r="C460" s="5" t="str">
        <f t="shared" ca="1" si="63"/>
        <v>truck_to_car_ratio</v>
      </c>
      <c r="D460" s="5" t="str">
        <f t="shared" ca="1" si="67"/>
        <v>truck_to_car_ratio_vizag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truck_to_car_ratio</v>
      </c>
      <c r="G460" s="4" t="str" cm="1">
        <f t="array" aca="1" ref="G460" ca="1">IF(AND(ISBLANK(INDIRECT(ADDRESS(B460,3,1,1,"all_city_parameter_inputs"))),ISBLANK(INDIRECT(ADDRESS(B460,2,1,1,"all_city_parameter_inputs")))),"",IF(ISBLANK(INDIRECT(ADDRESS(B460,2,1,1,"all_city_parameter_inputs"))),"",INDIRECT(ADDRESS(B460,2,1,1,"all_city_parameter_inputs"))))</f>
        <v>alpha</v>
      </c>
      <c r="H460" s="17" cm="1">
        <f t="array" aca="1" ref="H460" ca="1">IF(ISBLANK(INDIRECT(ADDRESS(B460,A460,1,1,"all_city_parameter_inputs"))), "--",INDIRECT(ADDRESS(B460,A460,1,1,"all_city_parameter_inputs")))</f>
        <v>3.731999999999998</v>
      </c>
      <c r="I460" s="17" t="str">
        <f ca="1">IF(OR(G460="alpha",G460="beta",G460="sd",G460="mean"),"--",VLOOKUP(C460,Default!$B$5:$H$114,7,FALSE))</f>
        <v>--</v>
      </c>
      <c r="J460" s="4" t="str">
        <f ca="1">VLOOKUP(F460,Lookup!$C$5:$D$110,2, FALSE)</f>
        <v>Travel values</v>
      </c>
      <c r="K460" s="4" t="str">
        <f ca="1">VLOOKUP(C460,Default!$B$4:$E$114,4, FALSE)</f>
        <v>ratio of truck kilometers to car km travelled, used to add ghost trips that are not changed between the different scenarios</v>
      </c>
      <c r="L460" s="21" t="str" cm="1">
        <f t="array" aca="1" ref="L460" ca="1">IF(ISNA(VLOOKUP($D460,Grouped_Sources!$C:$C,1,FALSE)),"", INDIRECT(VLOOKUP($D460,Grouped_Sources!$C:$I,5,FALSE)))</f>
        <v>TruckCarRatio_WriteUp_v.xx.docx on  on OneDrive Ali Abbas - ITHIM Global\Methods and Processes\Input Parameters\TruckCarRatio</v>
      </c>
      <c r="M460" s="21" cm="1">
        <f t="array" aca="1" ref="M460" ca="1">IF(ISNA(VLOOKUP($D460,Grouped_Sources!$C:$C,1,FALSE)),"", INDIRECT(VLOOKUP($D460,Grouped_Sources!$C:$I,6,FALSE)))</f>
        <v>0</v>
      </c>
      <c r="N460" s="21" cm="1">
        <f t="array" aca="1" ref="N460" ca="1">IF(ISNA(VLOOKUP($D460,Grouped_Sources!$C:$C,1,FALSE)),"", INDIRECT(VLOOKUP($D460,Grouped_Sources!$C:$I,7,FALSE)))</f>
        <v>0</v>
      </c>
    </row>
    <row r="461" spans="1:14" hidden="1" x14ac:dyDescent="0.25">
      <c r="A461" s="5">
        <f t="shared" si="64"/>
        <v>7</v>
      </c>
      <c r="B461" s="5">
        <f t="shared" si="65"/>
        <v>59</v>
      </c>
      <c r="C461" s="5" t="str">
        <f t="shared" ca="1" si="63"/>
        <v>truck_to_car_ratio</v>
      </c>
      <c r="D461" s="5" t="str">
        <f t="shared" ca="1" si="67"/>
        <v>truck_to_car_ratio_vizag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truck_to_car_ratio</v>
      </c>
      <c r="G461" s="4" t="str" cm="1">
        <f t="array" aca="1" ref="G461" ca="1">IF(AND(ISBLANK(INDIRECT(ADDRESS(B461,3,1,1,"all_city_parameter_inputs"))),ISBLANK(INDIRECT(ADDRESS(B461,2,1,1,"all_city_parameter_inputs")))),"",IF(ISBLANK(INDIRECT(ADDRESS(B461,2,1,1,"all_city_parameter_inputs"))),"",INDIRECT(ADDRESS(B461,2,1,1,"all_city_parameter_inputs"))))</f>
        <v>beta</v>
      </c>
      <c r="H461" s="17" cm="1">
        <f t="array" aca="1" ref="H461" ca="1">IF(ISBLANK(INDIRECT(ADDRESS(B461,A461,1,1,"all_city_parameter_inputs"))), "--",INDIRECT(ADDRESS(B461,A461,1,1,"all_city_parameter_inputs")))</f>
        <v>8.7079999999999949</v>
      </c>
      <c r="I461" s="17" t="str">
        <f ca="1">IF(OR(G461="alpha",G461="beta",G461="sd",G461="mean"),"--",VLOOKUP(C461,Default!$B$5:$H$114,7,FALSE))</f>
        <v>--</v>
      </c>
      <c r="J461" s="4" t="str">
        <f ca="1">VLOOKUP(F461,Lookup!$C$5:$D$110,2, FALSE)</f>
        <v>Travel values</v>
      </c>
      <c r="K461" s="4" t="str">
        <f ca="1">VLOOKUP(C461,Default!$B$4:$E$114,4, FALSE)</f>
        <v>ratio of truck kilometers to car km travelled, used to add ghost trips that are not changed between the different scenarios</v>
      </c>
      <c r="L461" s="21" t="str" cm="1">
        <f t="array" aca="1" ref="L461" ca="1">IF(ISNA(VLOOKUP($D461,Grouped_Sources!$C:$C,1,FALSE)),"", INDIRECT(VLOOKUP($D461,Grouped_Sources!$C:$I,5,FALSE)))</f>
        <v>TruckCarRatio_WriteUp_v.xx.docx on  on OneDrive Ali Abbas - ITHIM Global\Methods and Processes\Input Parameters\TruckCarRatio</v>
      </c>
      <c r="M461" s="21" cm="1">
        <f t="array" aca="1" ref="M461" ca="1">IF(ISNA(VLOOKUP($D461,Grouped_Sources!$C:$C,1,FALSE)),"", INDIRECT(VLOOKUP($D461,Grouped_Sources!$C:$I,6,FALSE)))</f>
        <v>0</v>
      </c>
      <c r="N461" s="21" cm="1">
        <f t="array" aca="1" ref="N461" ca="1">IF(ISNA(VLOOKUP($D461,Grouped_Sources!$C:$C,1,FALSE)),"", INDIRECT(VLOOKUP($D461,Grouped_Sources!$C:$I,7,FALSE)))</f>
        <v>0</v>
      </c>
    </row>
    <row r="462" spans="1:14" hidden="1" x14ac:dyDescent="0.25">
      <c r="A462" s="5">
        <f t="shared" si="64"/>
        <v>7</v>
      </c>
      <c r="B462" s="5">
        <f t="shared" si="65"/>
        <v>60</v>
      </c>
      <c r="C462" s="5" t="str">
        <f t="shared" ca="1" si="63"/>
        <v>PM_emission_confidence</v>
      </c>
      <c r="D462" s="5" t="str">
        <f t="shared" ca="1" si="67"/>
        <v>PM_emission_confidence_vizag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PM_emission_confidence</v>
      </c>
      <c r="G462" s="4" t="str" cm="1">
        <f t="array" aca="1" ref="G462" ca="1">IF(AND(ISBLANK(INDIRECT(ADDRESS(B462,3,1,1,"all_city_parameter_inputs"))),ISBLANK(INDIRECT(ADDRESS(B462,2,1,1,"all_city_parameter_inputs")))),"",IF(ISBLANK(INDIRECT(ADDRESS(B462,2,1,1,"all_city_parameter_inputs"))),"",INDIRECT(ADDRESS(B462,2,1,1,"all_city_parameter_inputs"))))</f>
        <v>sample</v>
      </c>
      <c r="H462" s="17" cm="1">
        <f t="array" aca="1" ref="H462" ca="1">IF(ISBLANK(INDIRECT(ADDRESS(B462,A462,1,1,"all_city_parameter_inputs"))), "--",INDIRECT(ADDRESS(B462,A462,1,1,"all_city_parameter_inputs")))</f>
        <v>0.9</v>
      </c>
      <c r="I462" s="17">
        <f ca="1">IF(OR(G462="alpha",G462="beta",G462="sd",G462="mean"),"--",VLOOKUP(C462,Default!$B$5:$H$114,7,FALSE))</f>
        <v>1</v>
      </c>
      <c r="J462" s="4" t="str">
        <f ca="1">VLOOKUP(F462,Lookup!$C$5:$D$110,2, FALSE)</f>
        <v>Pollution values</v>
      </c>
      <c r="K462" s="4" t="str">
        <f ca="1">VLOOKUP(C462,Default!$B$4:$E$114,4,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62" s="21" t="str" cm="1">
        <f t="array" aca="1" ref="L462" ca="1">IF(ISNA(VLOOKUP($D462,Grouped_Sources!$C:$C,1,FALSE)),"", INDIRECT(VLOOKUP($D462,Grouped_Sources!$C:$I,5,FALSE)))</f>
        <v/>
      </c>
      <c r="M462" s="21" t="str" cm="1">
        <f t="array" aca="1" ref="M462" ca="1">IF(ISNA(VLOOKUP($D462,Grouped_Sources!$C:$C,1,FALSE)),"", INDIRECT(VLOOKUP($D462,Grouped_Sources!$C:$I,6,FALSE)))</f>
        <v/>
      </c>
      <c r="N462" s="21" t="str" cm="1">
        <f t="array" aca="1" ref="N462" ca="1">IF(ISNA(VLOOKUP($D462,Grouped_Sources!$C:$C,1,FALSE)),"", INDIRECT(VLOOKUP($D462,Grouped_Sources!$C:$I,7,FALSE)))</f>
        <v/>
      </c>
    </row>
    <row r="463" spans="1:14" hidden="1" x14ac:dyDescent="0.25">
      <c r="A463" s="5">
        <f t="shared" si="64"/>
        <v>7</v>
      </c>
      <c r="B463" s="5">
        <f t="shared" si="65"/>
        <v>61</v>
      </c>
      <c r="C463" s="5" t="str">
        <f t="shared" ca="1" si="63"/>
        <v>distance_scalar_car_taxi</v>
      </c>
      <c r="D463" s="5" t="str">
        <f t="shared" ca="1" si="67"/>
        <v>distance_scalar_car_taxi_vizag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distance_scalar_car_taxi</v>
      </c>
      <c r="G463" s="4" t="str" cm="1">
        <f t="array" aca="1" ref="G463" ca="1">IF(AND(ISBLANK(INDIRECT(ADDRESS(B463,3,1,1,"all_city_parameter_inputs"))),ISBLANK(INDIRECT(ADDRESS(B463,2,1,1,"all_city_parameter_inputs")))),"",IF(ISBLANK(INDIRECT(ADDRESS(B463,2,1,1,"all_city_parameter_inputs"))),"",INDIRECT(ADDRESS(B463,2,1,1,"all_city_parameter_inputs"))))</f>
        <v>constant</v>
      </c>
      <c r="H463" s="17" cm="1">
        <f t="array" aca="1" ref="H463" ca="1">IF(ISBLANK(INDIRECT(ADDRESS(B463,A463,1,1,"all_city_parameter_inputs"))), "--",INDIRECT(ADDRESS(B463,A463,1,1,"all_city_parameter_inputs")))</f>
        <v>1</v>
      </c>
      <c r="I463" s="17">
        <f ca="1">IF(OR(G463="alpha",G463="beta",G463="sd",G463="mean"),"--",VLOOKUP(C463,Default!$B$5:$H$114,7,FALSE))</f>
        <v>1</v>
      </c>
      <c r="J463" s="4" t="str">
        <f ca="1">VLOOKUP(F463,Lookup!$C$5:$D$110,2, FALSE)</f>
        <v>Travel values</v>
      </c>
      <c r="K463" s="4" t="str">
        <f ca="1">VLOOKUP(C463,Default!$B$4:$E$114,4, FALSE)</f>
        <v>scalar for car/taxi distance, i.e. all car and taxi trips get scaled by this scalar</v>
      </c>
      <c r="L463" s="21" t="str" cm="1">
        <f t="array" aca="1" ref="L463" ca="1">IF(ISNA(VLOOKUP($D463,Grouped_Sources!$C:$C,1,FALSE)),"", INDIRECT(VLOOKUP($D463,Grouped_Sources!$C:$I,5,FALSE)))</f>
        <v xml:space="preserve"> on OneDrive Ali Abbas - ITHIM Global\Methods and Processes\Input Parameters\DistanceScalars</v>
      </c>
      <c r="M463" s="21" cm="1">
        <f t="array" aca="1" ref="M463" ca="1">IF(ISNA(VLOOKUP($D463,Grouped_Sources!$C:$C,1,FALSE)),"", INDIRECT(VLOOKUP($D463,Grouped_Sources!$C:$I,6,FALSE)))</f>
        <v>0</v>
      </c>
      <c r="N463" s="21" cm="1">
        <f t="array" aca="1" ref="N463" ca="1">IF(ISNA(VLOOKUP($D463,Grouped_Sources!$C:$C,1,FALSE)),"", INDIRECT(VLOOKUP($D463,Grouped_Sources!$C:$I,7,FALSE)))</f>
        <v>0</v>
      </c>
    </row>
    <row r="464" spans="1:14" hidden="1" x14ac:dyDescent="0.25">
      <c r="A464" s="5">
        <f t="shared" si="64"/>
        <v>7</v>
      </c>
      <c r="B464" s="5">
        <f t="shared" si="65"/>
        <v>62</v>
      </c>
      <c r="C464" s="5" t="str">
        <f t="shared" ca="1" si="63"/>
        <v>distance_scalar_car_taxi</v>
      </c>
      <c r="D464" s="5" t="str">
        <f t="shared" ca="1" si="67"/>
        <v>distance_scalar_car_taxi_vizag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distance_scalar_car_taxi</v>
      </c>
      <c r="G464" s="4" t="str" cm="1">
        <f t="array" aca="1" ref="G464" ca="1">IF(AND(ISBLANK(INDIRECT(ADDRESS(B464,3,1,1,"all_city_parameter_inputs"))),ISBLANK(INDIRECT(ADDRESS(B464,2,1,1,"all_city_parameter_inputs")))),"",IF(ISBLANK(INDIRECT(ADDRESS(B464,2,1,1,"all_city_parameter_inputs"))),"",INDIRECT(ADDRESS(B464,2,1,1,"all_city_parameter_inputs"))))</f>
        <v>mean</v>
      </c>
      <c r="H464" s="17" cm="1">
        <f t="array" aca="1" ref="H464" ca="1">IF(ISBLANK(INDIRECT(ADDRESS(B464,A464,1,1,"all_city_parameter_inputs"))), "--",INDIRECT(ADDRESS(B464,A464,1,1,"all_city_parameter_inputs")))</f>
        <v>0.99635777355982003</v>
      </c>
      <c r="I464" s="17" t="str">
        <f ca="1">IF(OR(G464="alpha",G464="beta",G464="sd",G464="mean"),"--",VLOOKUP(C464,Default!$B$5:$H$114,7,FALSE))</f>
        <v>--</v>
      </c>
      <c r="J464" s="4" t="str">
        <f ca="1">VLOOKUP(F464,Lookup!$C$5:$D$110,2, FALSE)</f>
        <v>Travel values</v>
      </c>
      <c r="K464" s="4" t="str">
        <f ca="1">VLOOKUP(C464,Default!$B$4:$E$114,4, FALSE)</f>
        <v>scalar for car/taxi distance, i.e. all car and taxi trips get scaled by this scalar</v>
      </c>
      <c r="L464" s="21" t="str" cm="1">
        <f t="array" aca="1" ref="L464" ca="1">IF(ISNA(VLOOKUP($D464,Grouped_Sources!$C:$C,1,FALSE)),"", INDIRECT(VLOOKUP($D464,Grouped_Sources!$C:$I,5,FALSE)))</f>
        <v xml:space="preserve"> on OneDrive Ali Abbas - ITHIM Global\Methods and Processes\Input Parameters\DistanceScalars</v>
      </c>
      <c r="M464" s="21" cm="1">
        <f t="array" aca="1" ref="M464" ca="1">IF(ISNA(VLOOKUP($D464,Grouped_Sources!$C:$C,1,FALSE)),"", INDIRECT(VLOOKUP($D464,Grouped_Sources!$C:$I,6,FALSE)))</f>
        <v>0</v>
      </c>
      <c r="N464" s="21" cm="1">
        <f t="array" aca="1" ref="N464" ca="1">IF(ISNA(VLOOKUP($D464,Grouped_Sources!$C:$C,1,FALSE)),"", INDIRECT(VLOOKUP($D464,Grouped_Sources!$C:$I,7,FALSE)))</f>
        <v>0</v>
      </c>
    </row>
    <row r="465" spans="1:14" hidden="1" x14ac:dyDescent="0.25">
      <c r="A465" s="5">
        <f t="shared" si="64"/>
        <v>7</v>
      </c>
      <c r="B465" s="5">
        <f t="shared" si="65"/>
        <v>63</v>
      </c>
      <c r="C465" s="5" t="str">
        <f t="shared" ca="1" si="63"/>
        <v>distance_scalar_car_taxi</v>
      </c>
      <c r="D465" s="5" t="str">
        <f t="shared" ca="1" si="67"/>
        <v>distance_scalar_car_taxi_vizag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distance_scalar_car_taxi</v>
      </c>
      <c r="G465" s="4" t="str" cm="1">
        <f t="array" aca="1" ref="G465" ca="1">IF(AND(ISBLANK(INDIRECT(ADDRESS(B465,3,1,1,"all_city_parameter_inputs"))),ISBLANK(INDIRECT(ADDRESS(B465,2,1,1,"all_city_parameter_inputs")))),"",IF(ISBLANK(INDIRECT(ADDRESS(B465,2,1,1,"all_city_parameter_inputs"))),"",INDIRECT(ADDRESS(B465,2,1,1,"all_city_parameter_inputs"))))</f>
        <v>sd</v>
      </c>
      <c r="H465" s="17" cm="1">
        <f t="array" aca="1" ref="H465" ca="1">IF(ISBLANK(INDIRECT(ADDRESS(B465,A465,1,1,"all_city_parameter_inputs"))), "--",INDIRECT(ADDRESS(B465,A465,1,1,"all_city_parameter_inputs")))</f>
        <v>1.08918191213963</v>
      </c>
      <c r="I465" s="17" t="str">
        <f ca="1">IF(OR(G465="alpha",G465="beta",G465="sd",G465="mean"),"--",VLOOKUP(C465,Default!$B$5:$H$114,7,FALSE))</f>
        <v>--</v>
      </c>
      <c r="J465" s="4" t="str">
        <f ca="1">VLOOKUP(F465,Lookup!$C$5:$D$110,2, FALSE)</f>
        <v>Travel values</v>
      </c>
      <c r="K465" s="4" t="str">
        <f ca="1">VLOOKUP(C465,Default!$B$4:$E$114,4, FALSE)</f>
        <v>scalar for car/taxi distance, i.e. all car and taxi trips get scaled by this scalar</v>
      </c>
      <c r="L465" s="21" t="str" cm="1">
        <f t="array" aca="1" ref="L465" ca="1">IF(ISNA(VLOOKUP($D465,Grouped_Sources!$C:$C,1,FALSE)),"", INDIRECT(VLOOKUP($D465,Grouped_Sources!$C:$I,5,FALSE)))</f>
        <v xml:space="preserve"> on OneDrive Ali Abbas - ITHIM Global\Methods and Processes\Input Parameters\DistanceScalars</v>
      </c>
      <c r="M465" s="21" cm="1">
        <f t="array" aca="1" ref="M465" ca="1">IF(ISNA(VLOOKUP($D465,Grouped_Sources!$C:$C,1,FALSE)),"", INDIRECT(VLOOKUP($D465,Grouped_Sources!$C:$I,6,FALSE)))</f>
        <v>0</v>
      </c>
      <c r="N465" s="21" cm="1">
        <f t="array" aca="1" ref="N465" ca="1">IF(ISNA(VLOOKUP($D465,Grouped_Sources!$C:$C,1,FALSE)),"", INDIRECT(VLOOKUP($D465,Grouped_Sources!$C:$I,7,FALSE)))</f>
        <v>0</v>
      </c>
    </row>
    <row r="466" spans="1:14" hidden="1" x14ac:dyDescent="0.25">
      <c r="A466" s="5">
        <f t="shared" si="64"/>
        <v>7</v>
      </c>
      <c r="B466" s="5">
        <f t="shared" si="65"/>
        <v>64</v>
      </c>
      <c r="C466" s="5" t="str">
        <f t="shared" ca="1" si="63"/>
        <v>distance_scalar_motorcycle</v>
      </c>
      <c r="D466" s="5" t="str">
        <f t="shared" ca="1" si="67"/>
        <v>distance_scalar_motorcycle_vizag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distance_scalar_motorcycle</v>
      </c>
      <c r="G466" s="4" t="str" cm="1">
        <f t="array" aca="1" ref="G466" ca="1">IF(AND(ISBLANK(INDIRECT(ADDRESS(B466,3,1,1,"all_city_parameter_inputs"))),ISBLANK(INDIRECT(ADDRESS(B466,2,1,1,"all_city_parameter_inputs")))),"",IF(ISBLANK(INDIRECT(ADDRESS(B466,2,1,1,"all_city_parameter_inputs"))),"",INDIRECT(ADDRESS(B466,2,1,1,"all_city_parameter_inputs"))))</f>
        <v>constant</v>
      </c>
      <c r="H466" s="17" cm="1">
        <f t="array" aca="1" ref="H466" ca="1">IF(ISBLANK(INDIRECT(ADDRESS(B466,A466,1,1,"all_city_parameter_inputs"))), "--",INDIRECT(ADDRESS(B466,A466,1,1,"all_city_parameter_inputs")))</f>
        <v>1</v>
      </c>
      <c r="I466" s="17">
        <f ca="1">IF(OR(G466="alpha",G466="beta",G466="sd",G466="mean"),"--",VLOOKUP(C466,Default!$B$5:$H$114,7,FALSE))</f>
        <v>1</v>
      </c>
      <c r="J466" s="4" t="str">
        <f ca="1">VLOOKUP(F466,Lookup!$C$5:$D$110,2, FALSE)</f>
        <v>Travel values</v>
      </c>
      <c r="K466" s="4" t="str">
        <f ca="1">VLOOKUP(C466,Default!$B$4:$E$114,4, FALSE)</f>
        <v>scalar for motorcycle distance, i.e. all motorbike trips are scaled by this scalar</v>
      </c>
      <c r="L466" s="21" t="str" cm="1">
        <f t="array" aca="1" ref="L466" ca="1">IF(ISNA(VLOOKUP($D466,Grouped_Sources!$C:$C,1,FALSE)),"", INDIRECT(VLOOKUP($D466,Grouped_Sources!$C:$I,5,FALSE)))</f>
        <v xml:space="preserve"> on OneDrive Ali Abbas - ITHIM Global\Methods and Processes\Input Parameters\DistanceScalars</v>
      </c>
      <c r="M466" s="21" cm="1">
        <f t="array" aca="1" ref="M466" ca="1">IF(ISNA(VLOOKUP($D466,Grouped_Sources!$C:$C,1,FALSE)),"", INDIRECT(VLOOKUP($D466,Grouped_Sources!$C:$I,6,FALSE)))</f>
        <v>0</v>
      </c>
      <c r="N466" s="21" cm="1">
        <f t="array" aca="1" ref="N466" ca="1">IF(ISNA(VLOOKUP($D466,Grouped_Sources!$C:$C,1,FALSE)),"", INDIRECT(VLOOKUP($D466,Grouped_Sources!$C:$I,7,FALSE)))</f>
        <v>0</v>
      </c>
    </row>
    <row r="467" spans="1:14" hidden="1" x14ac:dyDescent="0.25">
      <c r="A467" s="5">
        <f t="shared" si="64"/>
        <v>7</v>
      </c>
      <c r="B467" s="5">
        <f t="shared" si="65"/>
        <v>65</v>
      </c>
      <c r="C467" s="5" t="str">
        <f t="shared" ca="1" si="63"/>
        <v>distance_scalar_motorcycle</v>
      </c>
      <c r="D467" s="5" t="str">
        <f t="shared" ca="1" si="67"/>
        <v>distance_scalar_motorcycle_vizag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distance_scalar_motorcycle</v>
      </c>
      <c r="G467" s="4" t="str" cm="1">
        <f t="array" aca="1" ref="G467" ca="1">IF(AND(ISBLANK(INDIRECT(ADDRESS(B467,3,1,1,"all_city_parameter_inputs"))),ISBLANK(INDIRECT(ADDRESS(B467,2,1,1,"all_city_parameter_inputs")))),"",IF(ISBLANK(INDIRECT(ADDRESS(B467,2,1,1,"all_city_parameter_inputs"))),"",INDIRECT(ADDRESS(B467,2,1,1,"all_city_parameter_inputs"))))</f>
        <v>mean</v>
      </c>
      <c r="H467" s="17" cm="1">
        <f t="array" aca="1" ref="H467" ca="1">IF(ISBLANK(INDIRECT(ADDRESS(B467,A467,1,1,"all_city_parameter_inputs"))), "--",INDIRECT(ADDRESS(B467,A467,1,1,"all_city_parameter_inputs")))</f>
        <v>0.99984312390919605</v>
      </c>
      <c r="I467" s="17" t="str">
        <f ca="1">IF(OR(G467="alpha",G467="beta",G467="sd",G467="mean"),"--",VLOOKUP(C467,Default!$B$5:$H$114,7,FALSE))</f>
        <v>--</v>
      </c>
      <c r="J467" s="4" t="str">
        <f ca="1">VLOOKUP(F467,Lookup!$C$5:$D$110,2, FALSE)</f>
        <v>Travel values</v>
      </c>
      <c r="K467" s="4" t="str">
        <f ca="1">VLOOKUP(C467,Default!$B$4:$E$114,4, FALSE)</f>
        <v>scalar for motorcycle distance, i.e. all motorbike trips are scaled by this scalar</v>
      </c>
      <c r="L467" s="21" t="str" cm="1">
        <f t="array" aca="1" ref="L467" ca="1">IF(ISNA(VLOOKUP($D467,Grouped_Sources!$C:$C,1,FALSE)),"", INDIRECT(VLOOKUP($D467,Grouped_Sources!$C:$I,5,FALSE)))</f>
        <v xml:space="preserve"> on OneDrive Ali Abbas - ITHIM Global\Methods and Processes\Input Parameters\DistanceScalars</v>
      </c>
      <c r="M467" s="21" cm="1">
        <f t="array" aca="1" ref="M467" ca="1">IF(ISNA(VLOOKUP($D467,Grouped_Sources!$C:$C,1,FALSE)),"", INDIRECT(VLOOKUP($D467,Grouped_Sources!$C:$I,6,FALSE)))</f>
        <v>0</v>
      </c>
      <c r="N467" s="21" cm="1">
        <f t="array" aca="1" ref="N467" ca="1">IF(ISNA(VLOOKUP($D467,Grouped_Sources!$C:$C,1,FALSE)),"", INDIRECT(VLOOKUP($D467,Grouped_Sources!$C:$I,7,FALSE)))</f>
        <v>0</v>
      </c>
    </row>
    <row r="468" spans="1:14" hidden="1" x14ac:dyDescent="0.25">
      <c r="A468" s="5">
        <f t="shared" si="64"/>
        <v>7</v>
      </c>
      <c r="B468" s="5">
        <f t="shared" si="65"/>
        <v>66</v>
      </c>
      <c r="C468" s="5" t="str">
        <f t="shared" ca="1" si="63"/>
        <v>distance_scalar_motorcycle</v>
      </c>
      <c r="D468" s="5" t="str">
        <f t="shared" ca="1" si="67"/>
        <v>distance_scalar_motorcycle_vizag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distance_scalar_motorcycle</v>
      </c>
      <c r="G468" s="4" t="str" cm="1">
        <f t="array" aca="1" ref="G468" ca="1">IF(AND(ISBLANK(INDIRECT(ADDRESS(B468,3,1,1,"all_city_parameter_inputs"))),ISBLANK(INDIRECT(ADDRESS(B468,2,1,1,"all_city_parameter_inputs")))),"",IF(ISBLANK(INDIRECT(ADDRESS(B468,2,1,1,"all_city_parameter_inputs"))),"",INDIRECT(ADDRESS(B468,2,1,1,"all_city_parameter_inputs"))))</f>
        <v>sd</v>
      </c>
      <c r="H468" s="17" cm="1">
        <f t="array" aca="1" ref="H468" ca="1">IF(ISBLANK(INDIRECT(ADDRESS(B468,A468,1,1,"all_city_parameter_inputs"))), "--",INDIRECT(ADDRESS(B468,A468,1,1,"all_city_parameter_inputs")))</f>
        <v>1.0178715647879999</v>
      </c>
      <c r="I468" s="17" t="str">
        <f ca="1">IF(OR(G468="alpha",G468="beta",G468="sd",G468="mean"),"--",VLOOKUP(C468,Default!$B$5:$H$114,7,FALSE))</f>
        <v>--</v>
      </c>
      <c r="J468" s="4" t="str">
        <f ca="1">VLOOKUP(F468,Lookup!$C$5:$D$110,2, FALSE)</f>
        <v>Travel values</v>
      </c>
      <c r="K468" s="4" t="str">
        <f ca="1">VLOOKUP(C468,Default!$B$4:$E$114,4, FALSE)</f>
        <v>scalar for motorcycle distance, i.e. all motorbike trips are scaled by this scalar</v>
      </c>
      <c r="L468" s="21" t="str" cm="1">
        <f t="array" aca="1" ref="L468" ca="1">IF(ISNA(VLOOKUP($D468,Grouped_Sources!$C:$C,1,FALSE)),"", INDIRECT(VLOOKUP($D468,Grouped_Sources!$C:$I,5,FALSE)))</f>
        <v xml:space="preserve"> on OneDrive Ali Abbas - ITHIM Global\Methods and Processes\Input Parameters\DistanceScalars</v>
      </c>
      <c r="M468" s="21" cm="1">
        <f t="array" aca="1" ref="M468" ca="1">IF(ISNA(VLOOKUP($D468,Grouped_Sources!$C:$C,1,FALSE)),"", INDIRECT(VLOOKUP($D468,Grouped_Sources!$C:$I,6,FALSE)))</f>
        <v>0</v>
      </c>
      <c r="N468" s="21" cm="1">
        <f t="array" aca="1" ref="N468" ca="1">IF(ISNA(VLOOKUP($D468,Grouped_Sources!$C:$C,1,FALSE)),"", INDIRECT(VLOOKUP($D468,Grouped_Sources!$C:$I,7,FALSE)))</f>
        <v>0</v>
      </c>
    </row>
    <row r="469" spans="1:14" hidden="1" x14ac:dyDescent="0.25">
      <c r="A469" s="5">
        <f t="shared" ref="A469:A500" si="68">A369+1</f>
        <v>7</v>
      </c>
      <c r="B469" s="5">
        <f t="shared" ref="B469:B500" si="69">B369</f>
        <v>67</v>
      </c>
      <c r="C469" s="5" t="str">
        <f t="shared" ca="1" si="63"/>
        <v>distance_scalar_pt</v>
      </c>
      <c r="D469" s="5" t="str">
        <f t="shared" ca="1" si="67"/>
        <v>distance_scalar_pt_vizag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distance_scalar_pt</v>
      </c>
      <c r="G469" s="4" t="str" cm="1">
        <f t="array" aca="1" ref="G469" ca="1">IF(AND(ISBLANK(INDIRECT(ADDRESS(B469,3,1,1,"all_city_parameter_inputs"))),ISBLANK(INDIRECT(ADDRESS(B469,2,1,1,"all_city_parameter_inputs")))),"",IF(ISBLANK(INDIRECT(ADDRESS(B469,2,1,1,"all_city_parameter_inputs"))),"",INDIRECT(ADDRESS(B469,2,1,1,"all_city_parameter_inputs"))))</f>
        <v>constant</v>
      </c>
      <c r="H469" s="17" cm="1">
        <f t="array" aca="1" ref="H469" ca="1">IF(ISBLANK(INDIRECT(ADDRESS(B469,A469,1,1,"all_city_parameter_inputs"))), "--",INDIRECT(ADDRESS(B469,A469,1,1,"all_city_parameter_inputs")))</f>
        <v>1</v>
      </c>
      <c r="I469" s="17">
        <f ca="1">IF(OR(G469="alpha",G469="beta",G469="sd",G469="mean"),"--",VLOOKUP(C469,Default!$B$5:$H$114,7,FALSE))</f>
        <v>1</v>
      </c>
      <c r="J469" s="4" t="str">
        <f ca="1">VLOOKUP(F469,Lookup!$C$5:$D$110,2, FALSE)</f>
        <v>Travel values</v>
      </c>
      <c r="K469" s="4" t="str">
        <f ca="1">VLOOKUP(C469,Default!$B$4:$E$114,4, FALSE)</f>
        <v>scalar for PT distance, i.e. all public transport journey (incl bus driver if added) are scaled by this scalar</v>
      </c>
      <c r="L469" s="21" t="str" cm="1">
        <f t="array" aca="1" ref="L469" ca="1">IF(ISNA(VLOOKUP($D469,Grouped_Sources!$C:$C,1,FALSE)),"", INDIRECT(VLOOKUP($D469,Grouped_Sources!$C:$I,5,FALSE)))</f>
        <v xml:space="preserve"> on OneDrive Ali Abbas - ITHIM Global\Methods and Processes\Input Parameters\DistanceScalars</v>
      </c>
      <c r="M469" s="21" cm="1">
        <f t="array" aca="1" ref="M469" ca="1">IF(ISNA(VLOOKUP($D469,Grouped_Sources!$C:$C,1,FALSE)),"", INDIRECT(VLOOKUP($D469,Grouped_Sources!$C:$I,6,FALSE)))</f>
        <v>0</v>
      </c>
      <c r="N469" s="21" cm="1">
        <f t="array" aca="1" ref="N469" ca="1">IF(ISNA(VLOOKUP($D469,Grouped_Sources!$C:$C,1,FALSE)),"", INDIRECT(VLOOKUP($D469,Grouped_Sources!$C:$I,7,FALSE)))</f>
        <v>0</v>
      </c>
    </row>
    <row r="470" spans="1:14" hidden="1" x14ac:dyDescent="0.25">
      <c r="A470" s="5">
        <f t="shared" si="68"/>
        <v>7</v>
      </c>
      <c r="B470" s="5">
        <f t="shared" si="69"/>
        <v>68</v>
      </c>
      <c r="C470" s="5" t="str">
        <f t="shared" ca="1" si="63"/>
        <v>distance_scalar_pt</v>
      </c>
      <c r="D470" s="5" t="str">
        <f t="shared" ca="1" si="67"/>
        <v>distance_scalar_pt_vizag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distance_scalar_pt</v>
      </c>
      <c r="G470" s="4" t="str" cm="1">
        <f t="array" aca="1" ref="G470" ca="1">IF(AND(ISBLANK(INDIRECT(ADDRESS(B470,3,1,1,"all_city_parameter_inputs"))),ISBLANK(INDIRECT(ADDRESS(B470,2,1,1,"all_city_parameter_inputs")))),"",IF(ISBLANK(INDIRECT(ADDRESS(B470,2,1,1,"all_city_parameter_inputs"))),"",INDIRECT(ADDRESS(B470,2,1,1,"all_city_parameter_inputs"))))</f>
        <v>mean</v>
      </c>
      <c r="H470" s="17" cm="1">
        <f t="array" aca="1" ref="H470" ca="1">IF(ISBLANK(INDIRECT(ADDRESS(B470,A470,1,1,"all_city_parameter_inputs"))), "--",INDIRECT(ADDRESS(B470,A470,1,1,"all_city_parameter_inputs")))</f>
        <v>0.99992697766850203</v>
      </c>
      <c r="I470" s="17" t="str">
        <f ca="1">IF(OR(G470="alpha",G470="beta",G470="sd",G470="mean"),"--",VLOOKUP(C470,Default!$B$5:$H$114,7,FALSE))</f>
        <v>--</v>
      </c>
      <c r="J470" s="4" t="str">
        <f ca="1">VLOOKUP(F470,Lookup!$C$5:$D$110,2, FALSE)</f>
        <v>Travel values</v>
      </c>
      <c r="K470" s="4" t="str">
        <f ca="1">VLOOKUP(C470,Default!$B$4:$E$114,4, FALSE)</f>
        <v>scalar for PT distance, i.e. all public transport journey (incl bus driver if added) are scaled by this scalar</v>
      </c>
      <c r="L470" s="21" t="str" cm="1">
        <f t="array" aca="1" ref="L470" ca="1">IF(ISNA(VLOOKUP($D470,Grouped_Sources!$C:$C,1,FALSE)),"", INDIRECT(VLOOKUP($D470,Grouped_Sources!$C:$I,5,FALSE)))</f>
        <v xml:space="preserve"> on OneDrive Ali Abbas - ITHIM Global\Methods and Processes\Input Parameters\DistanceScalars</v>
      </c>
      <c r="M470" s="21" cm="1">
        <f t="array" aca="1" ref="M470" ca="1">IF(ISNA(VLOOKUP($D470,Grouped_Sources!$C:$C,1,FALSE)),"", INDIRECT(VLOOKUP($D470,Grouped_Sources!$C:$I,6,FALSE)))</f>
        <v>0</v>
      </c>
      <c r="N470" s="21" cm="1">
        <f t="array" aca="1" ref="N470" ca="1">IF(ISNA(VLOOKUP($D470,Grouped_Sources!$C:$C,1,FALSE)),"", INDIRECT(VLOOKUP($D470,Grouped_Sources!$C:$I,7,FALSE)))</f>
        <v>0</v>
      </c>
    </row>
    <row r="471" spans="1:14" hidden="1" x14ac:dyDescent="0.25">
      <c r="A471" s="5">
        <f t="shared" si="68"/>
        <v>7</v>
      </c>
      <c r="B471" s="5">
        <f t="shared" si="69"/>
        <v>69</v>
      </c>
      <c r="C471" s="5" t="str">
        <f t="shared" ca="1" si="63"/>
        <v>distance_scalar_pt</v>
      </c>
      <c r="D471" s="5" t="str">
        <f t="shared" ca="1" si="67"/>
        <v>distance_scalar_pt_vizag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distance_scalar_pt</v>
      </c>
      <c r="G471" s="4" t="str" cm="1">
        <f t="array" aca="1" ref="G471" ca="1">IF(AND(ISBLANK(INDIRECT(ADDRESS(B471,3,1,1,"all_city_parameter_inputs"))),ISBLANK(INDIRECT(ADDRESS(B471,2,1,1,"all_city_parameter_inputs")))),"",IF(ISBLANK(INDIRECT(ADDRESS(B471,2,1,1,"all_city_parameter_inputs"))),"",INDIRECT(ADDRESS(B471,2,1,1,"all_city_parameter_inputs"))))</f>
        <v>sd</v>
      </c>
      <c r="H471" s="17" cm="1">
        <f t="array" aca="1" ref="H471" ca="1">IF(ISBLANK(INDIRECT(ADDRESS(B471,A471,1,1,"all_city_parameter_inputs"))), "--",INDIRECT(ADDRESS(B471,A471,1,1,"all_city_parameter_inputs")))</f>
        <v>1.01215843468624</v>
      </c>
      <c r="I471" s="17" t="str">
        <f ca="1">IF(OR(G471="alpha",G471="beta",G471="sd",G471="mean"),"--",VLOOKUP(C471,Default!$B$5:$H$114,7,FALSE))</f>
        <v>--</v>
      </c>
      <c r="J471" s="4" t="str">
        <f ca="1">VLOOKUP(F471,Lookup!$C$5:$D$110,2, FALSE)</f>
        <v>Travel values</v>
      </c>
      <c r="K471" s="4" t="str">
        <f ca="1">VLOOKUP(C471,Default!$B$4:$E$114,4, FALSE)</f>
        <v>scalar for PT distance, i.e. all public transport journey (incl bus driver if added) are scaled by this scalar</v>
      </c>
      <c r="L471" s="21" t="str" cm="1">
        <f t="array" aca="1" ref="L471" ca="1">IF(ISNA(VLOOKUP($D471,Grouped_Sources!$C:$C,1,FALSE)),"", INDIRECT(VLOOKUP($D471,Grouped_Sources!$C:$I,5,FALSE)))</f>
        <v xml:space="preserve"> on OneDrive Ali Abbas - ITHIM Global\Methods and Processes\Input Parameters\DistanceScalars</v>
      </c>
      <c r="M471" s="21" cm="1">
        <f t="array" aca="1" ref="M471" ca="1">IF(ISNA(VLOOKUP($D471,Grouped_Sources!$C:$C,1,FALSE)),"", INDIRECT(VLOOKUP($D471,Grouped_Sources!$C:$I,6,FALSE)))</f>
        <v>0</v>
      </c>
      <c r="N471" s="21" cm="1">
        <f t="array" aca="1" ref="N471" ca="1">IF(ISNA(VLOOKUP($D471,Grouped_Sources!$C:$C,1,FALSE)),"", INDIRECT(VLOOKUP($D471,Grouped_Sources!$C:$I,7,FALSE)))</f>
        <v>0</v>
      </c>
    </row>
    <row r="472" spans="1:14" hidden="1" x14ac:dyDescent="0.25">
      <c r="A472" s="5">
        <f t="shared" si="68"/>
        <v>7</v>
      </c>
      <c r="B472" s="5">
        <f t="shared" si="69"/>
        <v>70</v>
      </c>
      <c r="C472" s="5" t="str">
        <f t="shared" ca="1" si="63"/>
        <v>distance_scalar_walking</v>
      </c>
      <c r="D472" s="5" t="str">
        <f t="shared" ca="1" si="67"/>
        <v>distance_scalar_walking_vizag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distance_scalar_walking</v>
      </c>
      <c r="G472" s="4" t="str" cm="1">
        <f t="array" aca="1" ref="G472" ca="1">IF(AND(ISBLANK(INDIRECT(ADDRESS(B472,3,1,1,"all_city_parameter_inputs"))),ISBLANK(INDIRECT(ADDRESS(B472,2,1,1,"all_city_parameter_inputs")))),"",IF(ISBLANK(INDIRECT(ADDRESS(B472,2,1,1,"all_city_parameter_inputs"))),"",INDIRECT(ADDRESS(B472,2,1,1,"all_city_parameter_inputs"))))</f>
        <v>constant</v>
      </c>
      <c r="H472" s="17" cm="1">
        <f t="array" aca="1" ref="H472" ca="1">IF(ISBLANK(INDIRECT(ADDRESS(B472,A472,1,1,"all_city_parameter_inputs"))), "--",INDIRECT(ADDRESS(B472,A472,1,1,"all_city_parameter_inputs")))</f>
        <v>1</v>
      </c>
      <c r="I472" s="17">
        <f ca="1">IF(OR(G472="alpha",G472="beta",G472="sd",G472="mean"),"--",VLOOKUP(C472,Default!$B$5:$H$114,7,FALSE))</f>
        <v>1</v>
      </c>
      <c r="J472" s="4" t="str">
        <f ca="1">VLOOKUP(F472,Lookup!$C$5:$D$110,2, FALSE)</f>
        <v>Travel values</v>
      </c>
      <c r="K472" s="4" t="str">
        <f ca="1">VLOOKUP(C472,Default!$B$4:$E$114,4, FALSE)</f>
        <v>scalar for walking distance, i.e. all walking trips are scaled by this scalar</v>
      </c>
      <c r="L472" s="21" t="str" cm="1">
        <f t="array" aca="1" ref="L472" ca="1">IF(ISNA(VLOOKUP($D472,Grouped_Sources!$C:$C,1,FALSE)),"", INDIRECT(VLOOKUP($D472,Grouped_Sources!$C:$I,5,FALSE)))</f>
        <v xml:space="preserve"> on OneDrive Ali Abbas - ITHIM Global\Methods and Processes\Input Parameters\DistanceScalars</v>
      </c>
      <c r="M472" s="21" cm="1">
        <f t="array" aca="1" ref="M472" ca="1">IF(ISNA(VLOOKUP($D472,Grouped_Sources!$C:$C,1,FALSE)),"", INDIRECT(VLOOKUP($D472,Grouped_Sources!$C:$I,6,FALSE)))</f>
        <v>0</v>
      </c>
      <c r="N472" s="21" cm="1">
        <f t="array" aca="1" ref="N472" ca="1">IF(ISNA(VLOOKUP($D472,Grouped_Sources!$C:$C,1,FALSE)),"", INDIRECT(VLOOKUP($D472,Grouped_Sources!$C:$I,7,FALSE)))</f>
        <v>0</v>
      </c>
    </row>
    <row r="473" spans="1:14" hidden="1" x14ac:dyDescent="0.25">
      <c r="A473" s="5">
        <f t="shared" si="68"/>
        <v>7</v>
      </c>
      <c r="B473" s="5">
        <f t="shared" si="69"/>
        <v>71</v>
      </c>
      <c r="C473" s="5" t="str">
        <f t="shared" ca="1" si="63"/>
        <v>distance_scalar_walking</v>
      </c>
      <c r="D473" s="5" t="str">
        <f t="shared" ca="1" si="67"/>
        <v>distance_scalar_walking_vizag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distance_scalar_walking</v>
      </c>
      <c r="G473" s="4" t="str" cm="1">
        <f t="array" aca="1" ref="G473" ca="1">IF(AND(ISBLANK(INDIRECT(ADDRESS(B473,3,1,1,"all_city_parameter_inputs"))),ISBLANK(INDIRECT(ADDRESS(B473,2,1,1,"all_city_parameter_inputs")))),"",IF(ISBLANK(INDIRECT(ADDRESS(B473,2,1,1,"all_city_parameter_inputs"))),"",INDIRECT(ADDRESS(B473,2,1,1,"all_city_parameter_inputs"))))</f>
        <v>mean</v>
      </c>
      <c r="H473" s="17" cm="1">
        <f t="array" aca="1" ref="H473" ca="1">IF(ISBLANK(INDIRECT(ADDRESS(B473,A473,1,1,"all_city_parameter_inputs"))), "--",INDIRECT(ADDRESS(B473,A473,1,1,"all_city_parameter_inputs")))</f>
        <v>0.99996230184007096</v>
      </c>
      <c r="I473" s="17" t="str">
        <f ca="1">IF(OR(G473="alpha",G473="beta",G473="sd",G473="mean"),"--",VLOOKUP(C473,Default!$B$5:$H$114,7,FALSE))</f>
        <v>--</v>
      </c>
      <c r="J473" s="4" t="str">
        <f ca="1">VLOOKUP(F473,Lookup!$C$5:$D$110,2, FALSE)</f>
        <v>Travel values</v>
      </c>
      <c r="K473" s="4" t="str">
        <f ca="1">VLOOKUP(C473,Default!$B$4:$E$114,4, FALSE)</f>
        <v>scalar for walking distance, i.e. all walking trips are scaled by this scalar</v>
      </c>
      <c r="L473" s="21" t="str" cm="1">
        <f t="array" aca="1" ref="L473" ca="1">IF(ISNA(VLOOKUP($D473,Grouped_Sources!$C:$C,1,FALSE)),"", INDIRECT(VLOOKUP($D473,Grouped_Sources!$C:$I,5,FALSE)))</f>
        <v xml:space="preserve"> on OneDrive Ali Abbas - ITHIM Global\Methods and Processes\Input Parameters\DistanceScalars</v>
      </c>
      <c r="M473" s="21" cm="1">
        <f t="array" aca="1" ref="M473" ca="1">IF(ISNA(VLOOKUP($D473,Grouped_Sources!$C:$C,1,FALSE)),"", INDIRECT(VLOOKUP($D473,Grouped_Sources!$C:$I,6,FALSE)))</f>
        <v>0</v>
      </c>
      <c r="N473" s="21" cm="1">
        <f t="array" aca="1" ref="N473" ca="1">IF(ISNA(VLOOKUP($D473,Grouped_Sources!$C:$C,1,FALSE)),"", INDIRECT(VLOOKUP($D473,Grouped_Sources!$C:$I,7,FALSE)))</f>
        <v>0</v>
      </c>
    </row>
    <row r="474" spans="1:14" hidden="1" x14ac:dyDescent="0.25">
      <c r="A474" s="5">
        <f t="shared" si="68"/>
        <v>7</v>
      </c>
      <c r="B474" s="5">
        <f t="shared" si="69"/>
        <v>72</v>
      </c>
      <c r="C474" s="5" t="str">
        <f t="shared" ca="1" si="63"/>
        <v>distance_scalar_walking</v>
      </c>
      <c r="D474" s="5" t="str">
        <f t="shared" ca="1" si="67"/>
        <v>distance_scalar_walking_vizag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distance_scalar_walking</v>
      </c>
      <c r="G474" s="4" t="str" cm="1">
        <f t="array" aca="1" ref="G474" ca="1">IF(AND(ISBLANK(INDIRECT(ADDRESS(B474,3,1,1,"all_city_parameter_inputs"))),ISBLANK(INDIRECT(ADDRESS(B474,2,1,1,"all_city_parameter_inputs")))),"",IF(ISBLANK(INDIRECT(ADDRESS(B474,2,1,1,"all_city_parameter_inputs"))),"",INDIRECT(ADDRESS(B474,2,1,1,"all_city_parameter_inputs"))))</f>
        <v>sd</v>
      </c>
      <c r="H474" s="17" cm="1">
        <f t="array" aca="1" ref="H474" ca="1">IF(ISBLANK(INDIRECT(ADDRESS(B474,A474,1,1,"all_city_parameter_inputs"))), "--",INDIRECT(ADDRESS(B474,A474,1,1,"all_city_parameter_inputs")))</f>
        <v>1.0087209954862399</v>
      </c>
      <c r="I474" s="17" t="str">
        <f ca="1">IF(OR(G474="alpha",G474="beta",G474="sd",G474="mean"),"--",VLOOKUP(C474,Default!$B$5:$H$114,7,FALSE))</f>
        <v>--</v>
      </c>
      <c r="J474" s="4" t="str">
        <f ca="1">VLOOKUP(F474,Lookup!$C$5:$D$110,2, FALSE)</f>
        <v>Travel values</v>
      </c>
      <c r="K474" s="4" t="str">
        <f ca="1">VLOOKUP(C474,Default!$B$4:$E$114,4, FALSE)</f>
        <v>scalar for walking distance, i.e. all walking trips are scaled by this scalar</v>
      </c>
      <c r="L474" s="21" t="str" cm="1">
        <f t="array" aca="1" ref="L474" ca="1">IF(ISNA(VLOOKUP($D474,Grouped_Sources!$C:$C,1,FALSE)),"", INDIRECT(VLOOKUP($D474,Grouped_Sources!$C:$I,5,FALSE)))</f>
        <v xml:space="preserve"> on OneDrive Ali Abbas - ITHIM Global\Methods and Processes\Input Parameters\DistanceScalars</v>
      </c>
      <c r="M474" s="21" cm="1">
        <f t="array" aca="1" ref="M474" ca="1">IF(ISNA(VLOOKUP($D474,Grouped_Sources!$C:$C,1,FALSE)),"", INDIRECT(VLOOKUP($D474,Grouped_Sources!$C:$I,6,FALSE)))</f>
        <v>0</v>
      </c>
      <c r="N474" s="21" cm="1">
        <f t="array" aca="1" ref="N474" ca="1">IF(ISNA(VLOOKUP($D474,Grouped_Sources!$C:$C,1,FALSE)),"", INDIRECT(VLOOKUP($D474,Grouped_Sources!$C:$I,7,FALSE)))</f>
        <v>0</v>
      </c>
    </row>
    <row r="475" spans="1:14" hidden="1" x14ac:dyDescent="0.25">
      <c r="A475" s="5">
        <f t="shared" si="68"/>
        <v>7</v>
      </c>
      <c r="B475" s="5">
        <f t="shared" si="69"/>
        <v>73</v>
      </c>
      <c r="C475" s="5" t="str">
        <f t="shared" ca="1" si="63"/>
        <v>distance_scalar_cycling</v>
      </c>
      <c r="D475" s="5" t="str">
        <f t="shared" ca="1" si="67"/>
        <v>distance_scalar_cycling_vizag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distance_scalar_cycling</v>
      </c>
      <c r="G475" s="4" t="str" cm="1">
        <f t="array" aca="1" ref="G475" ca="1">IF(AND(ISBLANK(INDIRECT(ADDRESS(B475,3,1,1,"all_city_parameter_inputs"))),ISBLANK(INDIRECT(ADDRESS(B475,2,1,1,"all_city_parameter_inputs")))),"",IF(ISBLANK(INDIRECT(ADDRESS(B475,2,1,1,"all_city_parameter_inputs"))),"",INDIRECT(ADDRESS(B475,2,1,1,"all_city_parameter_inputs"))))</f>
        <v>constant</v>
      </c>
      <c r="H475" s="17" cm="1">
        <f t="array" aca="1" ref="H475" ca="1">IF(ISBLANK(INDIRECT(ADDRESS(B475,A475,1,1,"all_city_parameter_inputs"))), "--",INDIRECT(ADDRESS(B475,A475,1,1,"all_city_parameter_inputs")))</f>
        <v>1</v>
      </c>
      <c r="I475" s="17">
        <f ca="1">IF(OR(G475="alpha",G475="beta",G475="sd",G475="mean"),"--",VLOOKUP(C475,Default!$B$5:$H$114,7,FALSE))</f>
        <v>1</v>
      </c>
      <c r="J475" s="4" t="str">
        <f ca="1">VLOOKUP(F475,Lookup!$C$5:$D$110,2, FALSE)</f>
        <v>Travel values</v>
      </c>
      <c r="K475" s="4" t="str">
        <f ca="1">VLOOKUP(C475,Default!$B$4:$E$114,4, FALSE)</f>
        <v>scalar for cycling distance, i.e. all cycling trips are scaled by this scalar</v>
      </c>
      <c r="L475" s="21" t="str" cm="1">
        <f t="array" aca="1" ref="L475" ca="1">IF(ISNA(VLOOKUP($D475,Grouped_Sources!$C:$C,1,FALSE)),"", INDIRECT(VLOOKUP($D475,Grouped_Sources!$C:$I,5,FALSE)))</f>
        <v xml:space="preserve"> on OneDrive Ali Abbas - ITHIM Global\Methods and Processes\Input Parameters\DistanceScalars</v>
      </c>
      <c r="M475" s="21" cm="1">
        <f t="array" aca="1" ref="M475" ca="1">IF(ISNA(VLOOKUP($D475,Grouped_Sources!$C:$C,1,FALSE)),"", INDIRECT(VLOOKUP($D475,Grouped_Sources!$C:$I,6,FALSE)))</f>
        <v>0</v>
      </c>
      <c r="N475" s="21" cm="1">
        <f t="array" aca="1" ref="N475" ca="1">IF(ISNA(VLOOKUP($D475,Grouped_Sources!$C:$C,1,FALSE)),"", INDIRECT(VLOOKUP($D475,Grouped_Sources!$C:$I,7,FALSE)))</f>
        <v>0</v>
      </c>
    </row>
    <row r="476" spans="1:14" hidden="1" x14ac:dyDescent="0.25">
      <c r="A476" s="5">
        <f t="shared" si="68"/>
        <v>7</v>
      </c>
      <c r="B476" s="5">
        <f t="shared" si="69"/>
        <v>74</v>
      </c>
      <c r="C476" s="5" t="str">
        <f t="shared" ca="1" si="63"/>
        <v>distance_scalar_cycling</v>
      </c>
      <c r="D476" s="5" t="str">
        <f t="shared" ca="1" si="67"/>
        <v>distance_scalar_cycling_vizag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distance_scalar_cycling</v>
      </c>
      <c r="G476" s="4" t="str" cm="1">
        <f t="array" aca="1" ref="G476" ca="1">IF(AND(ISBLANK(INDIRECT(ADDRESS(B476,3,1,1,"all_city_parameter_inputs"))),ISBLANK(INDIRECT(ADDRESS(B476,2,1,1,"all_city_parameter_inputs")))),"",IF(ISBLANK(INDIRECT(ADDRESS(B476,2,1,1,"all_city_parameter_inputs"))),"",INDIRECT(ADDRESS(B476,2,1,1,"all_city_parameter_inputs"))))</f>
        <v>mean</v>
      </c>
      <c r="H476" s="17" cm="1">
        <f t="array" aca="1" ref="H476" ca="1">IF(ISBLANK(INDIRECT(ADDRESS(B476,A476,1,1,"all_city_parameter_inputs"))), "--",INDIRECT(ADDRESS(B476,A476,1,1,"all_city_parameter_inputs")))</f>
        <v>0.99928681935221597</v>
      </c>
      <c r="I476" s="17" t="str">
        <f ca="1">IF(OR(G476="alpha",G476="beta",G476="sd",G476="mean"),"--",VLOOKUP(C476,Default!$B$5:$H$114,7,FALSE))</f>
        <v>--</v>
      </c>
      <c r="J476" s="4" t="str">
        <f ca="1">VLOOKUP(F476,Lookup!$C$5:$D$110,2, FALSE)</f>
        <v>Travel values</v>
      </c>
      <c r="K476" s="4" t="str">
        <f ca="1">VLOOKUP(C476,Default!$B$4:$E$114,4, FALSE)</f>
        <v>scalar for cycling distance, i.e. all cycling trips are scaled by this scalar</v>
      </c>
      <c r="L476" s="21" t="str" cm="1">
        <f t="array" aca="1" ref="L476" ca="1">IF(ISNA(VLOOKUP($D476,Grouped_Sources!$C:$C,1,FALSE)),"", INDIRECT(VLOOKUP($D476,Grouped_Sources!$C:$I,5,FALSE)))</f>
        <v xml:space="preserve"> on OneDrive Ali Abbas - ITHIM Global\Methods and Processes\Input Parameters\DistanceScalars</v>
      </c>
      <c r="M476" s="21" cm="1">
        <f t="array" aca="1" ref="M476" ca="1">IF(ISNA(VLOOKUP($D476,Grouped_Sources!$C:$C,1,FALSE)),"", INDIRECT(VLOOKUP($D476,Grouped_Sources!$C:$I,6,FALSE)))</f>
        <v>0</v>
      </c>
      <c r="N476" s="21" cm="1">
        <f t="array" aca="1" ref="N476" ca="1">IF(ISNA(VLOOKUP($D476,Grouped_Sources!$C:$C,1,FALSE)),"", INDIRECT(VLOOKUP($D476,Grouped_Sources!$C:$I,7,FALSE)))</f>
        <v>0</v>
      </c>
    </row>
    <row r="477" spans="1:14" hidden="1" x14ac:dyDescent="0.25">
      <c r="A477" s="5">
        <f t="shared" si="68"/>
        <v>7</v>
      </c>
      <c r="B477" s="5">
        <f t="shared" si="69"/>
        <v>75</v>
      </c>
      <c r="C477" s="5" t="str">
        <f t="shared" ca="1" si="63"/>
        <v>distance_scalar_cycling</v>
      </c>
      <c r="D477" s="5" t="str">
        <f t="shared" ca="1" si="67"/>
        <v>distance_scalar_cycling_vizag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distance_scalar_cycling</v>
      </c>
      <c r="G477" s="4" t="str" cm="1">
        <f t="array" aca="1" ref="G477" ca="1">IF(AND(ISBLANK(INDIRECT(ADDRESS(B477,3,1,1,"all_city_parameter_inputs"))),ISBLANK(INDIRECT(ADDRESS(B477,2,1,1,"all_city_parameter_inputs")))),"",IF(ISBLANK(INDIRECT(ADDRESS(B477,2,1,1,"all_city_parameter_inputs"))),"",INDIRECT(ADDRESS(B477,2,1,1,"all_city_parameter_inputs"))))</f>
        <v>sd</v>
      </c>
      <c r="H477" s="17" cm="1">
        <f t="array" aca="1" ref="H477" ca="1">IF(ISBLANK(INDIRECT(ADDRESS(B477,A477,1,1,"all_city_parameter_inputs"))), "--",INDIRECT(ADDRESS(B477,A477,1,1,"all_city_parameter_inputs")))</f>
        <v>1.0384964386259199</v>
      </c>
      <c r="I477" s="17" t="str">
        <f ca="1">IF(OR(G477="alpha",G477="beta",G477="sd",G477="mean"),"--",VLOOKUP(C477,Default!$B$5:$H$114,7,FALSE))</f>
        <v>--</v>
      </c>
      <c r="J477" s="4" t="str">
        <f ca="1">VLOOKUP(F477,Lookup!$C$5:$D$110,2, FALSE)</f>
        <v>Travel values</v>
      </c>
      <c r="K477" s="4" t="str">
        <f ca="1">VLOOKUP(C477,Default!$B$4:$E$114,4, FALSE)</f>
        <v>scalar for cycling distance, i.e. all cycling trips are scaled by this scalar</v>
      </c>
      <c r="L477" s="21" t="str" cm="1">
        <f t="array" aca="1" ref="L477" ca="1">IF(ISNA(VLOOKUP($D477,Grouped_Sources!$C:$C,1,FALSE)),"", INDIRECT(VLOOKUP($D477,Grouped_Sources!$C:$I,5,FALSE)))</f>
        <v xml:space="preserve"> on OneDrive Ali Abbas - ITHIM Global\Methods and Processes\Input Parameters\DistanceScalars</v>
      </c>
      <c r="M477" s="21" cm="1">
        <f t="array" aca="1" ref="M477" ca="1">IF(ISNA(VLOOKUP($D477,Grouped_Sources!$C:$C,1,FALSE)),"", INDIRECT(VLOOKUP($D477,Grouped_Sources!$C:$I,6,FALSE)))</f>
        <v>0</v>
      </c>
      <c r="N477" s="21" cm="1">
        <f t="array" aca="1" ref="N477" ca="1">IF(ISNA(VLOOKUP($D477,Grouped_Sources!$C:$C,1,FALSE)),"", INDIRECT(VLOOKUP($D477,Grouped_Sources!$C:$I,7,FALSE)))</f>
        <v>0</v>
      </c>
    </row>
    <row r="478" spans="1:14" hidden="1" x14ac:dyDescent="0.25">
      <c r="A478" s="5">
        <f t="shared" si="68"/>
        <v>7</v>
      </c>
      <c r="B478" s="5">
        <f t="shared" si="69"/>
        <v>76</v>
      </c>
      <c r="C478" s="5" t="str">
        <f t="shared" ca="1" si="63"/>
        <v>CO2_emission_inventories motorcycle</v>
      </c>
      <c r="D478" s="5" t="str">
        <f t="shared" ca="1" si="67"/>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motorcycle</v>
      </c>
      <c r="H478" s="17" cm="1">
        <f t="array" aca="1" ref="H478" ca="1">IF(ISBLANK(INDIRECT(ADDRESS(B478,A478,1,1,"all_city_parameter_inputs"))), "--",INDIRECT(ADDRESS(B478,A478,1,1,"all_city_parameter_inputs")))</f>
        <v>49113</v>
      </c>
      <c r="I478" s="17">
        <f ca="1">IF(OR(G478="alpha",G478="beta",G478="sd",G478="mean"),"--",VLOOKUP(C478,Default!$B$5:$H$114,7,FALSE))</f>
        <v>30033.571810000001</v>
      </c>
      <c r="J478" s="4" t="str">
        <f ca="1">VLOOKUP(F478,Lookup!$C$5:$D$110,2, FALSE)</f>
        <v>Pollution values</v>
      </c>
      <c r="K478" s="4" t="str">
        <f ca="1">VLOOKUP(C478,Default!$B$4:$E$114,4, FALSE)</f>
        <v>- used to estimate the CO2 for scenarios (function "scenario_co2_calculations").
- used to create the VEHICLE_INVENTORY, with speeds, PM and CO2 emissions (function "set_vehicle_inventory").</v>
      </c>
      <c r="L478" s="21" t="str" cm="1">
        <f t="array" aca="1" ref="L478" ca="1">IF(ISNA(VLOOKUP($D478,Grouped_Sources!$C:$C,1,FALSE)),"", INDIRECT(VLOOKUP($D478,Grouped_Sources!$C:$I,5,FALSE)))</f>
        <v>EDGAR but proper documentation still missing</v>
      </c>
      <c r="M478" s="21" cm="1">
        <f t="array" aca="1" ref="M478" ca="1">IF(ISNA(VLOOKUP($D478,Grouped_Sources!$C:$C,1,FALSE)),"", INDIRECT(VLOOKUP($D478,Grouped_Sources!$C:$I,6,FALSE)))</f>
        <v>0</v>
      </c>
      <c r="N478" s="21" cm="1">
        <f t="array" aca="1" ref="N478" ca="1">IF(ISNA(VLOOKUP($D478,Grouped_Sources!$C:$C,1,FALSE)),"", INDIRECT(VLOOKUP($D478,Grouped_Sources!$C:$I,7,FALSE)))</f>
        <v>0</v>
      </c>
    </row>
    <row r="479" spans="1:14" hidden="1" x14ac:dyDescent="0.25">
      <c r="A479" s="5">
        <f t="shared" si="68"/>
        <v>7</v>
      </c>
      <c r="B479" s="5">
        <f t="shared" si="69"/>
        <v>77</v>
      </c>
      <c r="C479" s="5" t="str">
        <f t="shared" ref="C479:C553" ca="1" si="70">IF(G479 = "",F479,IF(OR(G479="alpha",G479="beta",G479="constant",G479="sd",G479="mean",G479="sample"),F479,F479&amp;" "&amp;G479))</f>
        <v>CO2_emission_inventories car</v>
      </c>
      <c r="D479" s="5" t="str">
        <f t="shared" ca="1" si="67"/>
        <v>CO2_emission_inventories_vizag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CO2_emission_inventories</v>
      </c>
      <c r="G479" s="4" t="str" cm="1">
        <f t="array" aca="1" ref="G479" ca="1">IF(AND(ISBLANK(INDIRECT(ADDRESS(B479,3,1,1,"all_city_parameter_inputs"))),ISBLANK(INDIRECT(ADDRESS(B479,2,1,1,"all_city_parameter_inputs")))),"",IF(ISBLANK(INDIRECT(ADDRESS(B479,2,1,1,"all_city_parameter_inputs"))),"",INDIRECT(ADDRESS(B479,2,1,1,"all_city_parameter_inputs"))))</f>
        <v>car</v>
      </c>
      <c r="H479" s="17" cm="1">
        <f t="array" aca="1" ref="H479" ca="1">IF(ISBLANK(INDIRECT(ADDRESS(B479,A479,1,1,"all_city_parameter_inputs"))), "--",INDIRECT(ADDRESS(B479,A479,1,1,"all_city_parameter_inputs")))</f>
        <v>36403</v>
      </c>
      <c r="I479" s="17">
        <f ca="1">IF(OR(G479="alpha",G479="beta",G479="sd",G479="mean"),"--",VLOOKUP(C479,Default!$B$5:$H$114,7,FALSE))</f>
        <v>1033377.341</v>
      </c>
      <c r="J479" s="4" t="str">
        <f ca="1">VLOOKUP(F479,Lookup!$C$5:$D$110,2, FALSE)</f>
        <v>Pollution values</v>
      </c>
      <c r="K479" s="4">
        <f ca="1">VLOOKUP(C479,Default!$B$4:$E$114,4, FALSE)</f>
        <v>0</v>
      </c>
      <c r="L479" s="21" t="str" cm="1">
        <f t="array" aca="1" ref="L479" ca="1">IF(ISNA(VLOOKUP($D479,Grouped_Sources!$C:$C,1,FALSE)),"", INDIRECT(VLOOKUP($D479,Grouped_Sources!$C:$I,5,FALSE)))</f>
        <v>EDGAR but proper documentation still missing</v>
      </c>
      <c r="M479" s="21" cm="1">
        <f t="array" aca="1" ref="M479" ca="1">IF(ISNA(VLOOKUP($D479,Grouped_Sources!$C:$C,1,FALSE)),"", INDIRECT(VLOOKUP($D479,Grouped_Sources!$C:$I,6,FALSE)))</f>
        <v>0</v>
      </c>
      <c r="N479" s="21" cm="1">
        <f t="array" aca="1" ref="N479" ca="1">IF(ISNA(VLOOKUP($D479,Grouped_Sources!$C:$C,1,FALSE)),"", INDIRECT(VLOOKUP($D479,Grouped_Sources!$C:$I,7,FALSE)))</f>
        <v>0</v>
      </c>
    </row>
    <row r="480" spans="1:14" hidden="1" x14ac:dyDescent="0.25">
      <c r="A480" s="5">
        <f t="shared" si="68"/>
        <v>7</v>
      </c>
      <c r="B480" s="5">
        <f t="shared" si="69"/>
        <v>78</v>
      </c>
      <c r="C480" s="5" t="str">
        <f t="shared" ca="1" si="70"/>
        <v>CO2_emission_inventories bus_driver</v>
      </c>
      <c r="D480" s="5" t="str">
        <f t="shared" ca="1" si="67"/>
        <v>CO2_emission_inventories_vizag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CO2_emission_inventories</v>
      </c>
      <c r="G480" s="4" t="str" cm="1">
        <f t="array" aca="1" ref="G480" ca="1">IF(AND(ISBLANK(INDIRECT(ADDRESS(B480,3,1,1,"all_city_parameter_inputs"))),ISBLANK(INDIRECT(ADDRESS(B480,2,1,1,"all_city_parameter_inputs")))),"",IF(ISBLANK(INDIRECT(ADDRESS(B480,2,1,1,"all_city_parameter_inputs"))),"",INDIRECT(ADDRESS(B480,2,1,1,"all_city_parameter_inputs"))))</f>
        <v>bus_driver</v>
      </c>
      <c r="H480" s="17" cm="1">
        <f t="array" aca="1" ref="H480" ca="1">IF(ISBLANK(INDIRECT(ADDRESS(B480,A480,1,1,"all_city_parameter_inputs"))), "--",INDIRECT(ADDRESS(B480,A480,1,1,"all_city_parameter_inputs")))</f>
        <v>38997</v>
      </c>
      <c r="I480" s="17">
        <f ca="1">IF(OR(G480="alpha",G480="beta",G480="sd",G480="mean"),"--",VLOOKUP(C480,Default!$B$5:$H$114,7,FALSE))</f>
        <v>100429.7216</v>
      </c>
      <c r="J480" s="4" t="str">
        <f ca="1">VLOOKUP(F480,Lookup!$C$5:$D$110,2, FALSE)</f>
        <v>Pollution values</v>
      </c>
      <c r="K480" s="4">
        <f ca="1">VLOOKUP(C480,Default!$B$4:$E$114,4, FALSE)</f>
        <v>0</v>
      </c>
      <c r="L480" s="21" t="str" cm="1">
        <f t="array" aca="1" ref="L480" ca="1">IF(ISNA(VLOOKUP($D480,Grouped_Sources!$C:$C,1,FALSE)),"", INDIRECT(VLOOKUP($D480,Grouped_Sources!$C:$I,5,FALSE)))</f>
        <v>EDGAR but proper documentation still missing</v>
      </c>
      <c r="M480" s="21" cm="1">
        <f t="array" aca="1" ref="M480" ca="1">IF(ISNA(VLOOKUP($D480,Grouped_Sources!$C:$C,1,FALSE)),"", INDIRECT(VLOOKUP($D480,Grouped_Sources!$C:$I,6,FALSE)))</f>
        <v>0</v>
      </c>
      <c r="N480" s="21" cm="1">
        <f t="array" aca="1" ref="N480" ca="1">IF(ISNA(VLOOKUP($D480,Grouped_Sources!$C:$C,1,FALSE)),"", INDIRECT(VLOOKUP($D480,Grouped_Sources!$C:$I,7,FALSE)))</f>
        <v>0</v>
      </c>
    </row>
    <row r="481" spans="1:14" hidden="1" x14ac:dyDescent="0.25">
      <c r="A481" s="5">
        <f t="shared" si="68"/>
        <v>7</v>
      </c>
      <c r="B481" s="5">
        <f t="shared" si="69"/>
        <v>79</v>
      </c>
      <c r="C481" s="5" t="str">
        <f t="shared" ca="1" si="70"/>
        <v>CO2_emission_inventories heavy_truck</v>
      </c>
      <c r="D481" s="5" t="str">
        <f t="shared" ca="1" si="67"/>
        <v>CO2_emission_inventories_vizag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CO2_emission_inventories</v>
      </c>
      <c r="G481" s="4" t="str" cm="1">
        <f t="array" aca="1" ref="G481" ca="1">IF(AND(ISBLANK(INDIRECT(ADDRESS(B481,3,1,1,"all_city_parameter_inputs"))),ISBLANK(INDIRECT(ADDRESS(B481,2,1,1,"all_city_parameter_inputs")))),"",IF(ISBLANK(INDIRECT(ADDRESS(B481,2,1,1,"all_city_parameter_inputs"))),"",INDIRECT(ADDRESS(B481,2,1,1,"all_city_parameter_inputs"))))</f>
        <v>heavy_truck</v>
      </c>
      <c r="H481" s="17" cm="1">
        <f t="array" aca="1" ref="H481" ca="1">IF(ISBLANK(INDIRECT(ADDRESS(B481,A481,1,1,"all_city_parameter_inputs"))), "--",INDIRECT(ADDRESS(B481,A481,1,1,"all_city_parameter_inputs")))</f>
        <v>95127</v>
      </c>
      <c r="I481" s="17">
        <f ca="1">IF(OR(G481="alpha",G481="beta",G481="sd",G481="mean"),"--",VLOOKUP(C481,Default!$B$5:$H$114,7,FALSE))</f>
        <v>259655.32449999999</v>
      </c>
      <c r="J481" s="4" t="str">
        <f ca="1">VLOOKUP(F481,Lookup!$C$5:$D$110,2, FALSE)</f>
        <v>Pollution values</v>
      </c>
      <c r="K481" s="4">
        <f ca="1">VLOOKUP(C481,Default!$B$4:$E$114,4, FALSE)</f>
        <v>0</v>
      </c>
      <c r="L481" s="21" t="str" cm="1">
        <f t="array" aca="1" ref="L481" ca="1">IF(ISNA(VLOOKUP($D481,Grouped_Sources!$C:$C,1,FALSE)),"", INDIRECT(VLOOKUP($D481,Grouped_Sources!$C:$I,5,FALSE)))</f>
        <v>EDGAR but proper documentation still missing</v>
      </c>
      <c r="M481" s="21" cm="1">
        <f t="array" aca="1" ref="M481" ca="1">IF(ISNA(VLOOKUP($D481,Grouped_Sources!$C:$C,1,FALSE)),"", INDIRECT(VLOOKUP($D481,Grouped_Sources!$C:$I,6,FALSE)))</f>
        <v>0</v>
      </c>
      <c r="N481" s="21" cm="1">
        <f t="array" aca="1" ref="N481" ca="1">IF(ISNA(VLOOKUP($D481,Grouped_Sources!$C:$C,1,FALSE)),"", INDIRECT(VLOOKUP($D481,Grouped_Sources!$C:$I,7,FALSE)))</f>
        <v>0</v>
      </c>
    </row>
    <row r="482" spans="1:14" hidden="1" x14ac:dyDescent="0.25">
      <c r="A482" s="5">
        <f t="shared" si="68"/>
        <v>7</v>
      </c>
      <c r="B482" s="5">
        <f t="shared" si="69"/>
        <v>80</v>
      </c>
      <c r="C482" s="5" t="str">
        <f t="shared" ca="1" si="70"/>
        <v>CO2_emission_inventories truck</v>
      </c>
      <c r="D482" s="5" t="str">
        <f t="shared" ca="1" si="67"/>
        <v>CO2_emission_inventories_vizag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CO2_emission_inventories</v>
      </c>
      <c r="G482" s="4" t="str" cm="1">
        <f t="array" aca="1" ref="G482" ca="1">IF(AND(ISBLANK(INDIRECT(ADDRESS(B482,3,1,1,"all_city_parameter_inputs"))),ISBLANK(INDIRECT(ADDRESS(B482,2,1,1,"all_city_parameter_inputs")))),"",IF(ISBLANK(INDIRECT(ADDRESS(B482,2,1,1,"all_city_parameter_inputs"))),"",INDIRECT(ADDRESS(B482,2,1,1,"all_city_parameter_inputs"))))</f>
        <v>truck</v>
      </c>
      <c r="H482" s="17" cm="1">
        <f t="array" aca="1" ref="H482" ca="1">IF(ISBLANK(INDIRECT(ADDRESS(B482,A482,1,1,"all_city_parameter_inputs"))), "--",INDIRECT(ADDRESS(B482,A482,1,1,"all_city_parameter_inputs")))</f>
        <v>5428</v>
      </c>
      <c r="I482" s="17">
        <f ca="1">IF(OR(G482="alpha",G482="beta",G482="sd",G482="mean"),"--",VLOOKUP(C482,Default!$B$5:$H$114,7,FALSE))</f>
        <v>163516.11319999999</v>
      </c>
      <c r="J482" s="4" t="str">
        <f ca="1">VLOOKUP(F482,Lookup!$C$5:$D$110,2, FALSE)</f>
        <v>Pollution values</v>
      </c>
      <c r="K482" s="4">
        <f ca="1">VLOOKUP(C482,Default!$B$4:$E$114,4, FALSE)</f>
        <v>0</v>
      </c>
      <c r="L482" s="21" t="str" cm="1">
        <f t="array" aca="1" ref="L482" ca="1">IF(ISNA(VLOOKUP($D482,Grouped_Sources!$C:$C,1,FALSE)),"", INDIRECT(VLOOKUP($D482,Grouped_Sources!$C:$I,5,FALSE)))</f>
        <v>EDGAR but proper documentation still missing</v>
      </c>
      <c r="M482" s="21" cm="1">
        <f t="array" aca="1" ref="M482" ca="1">IF(ISNA(VLOOKUP($D482,Grouped_Sources!$C:$C,1,FALSE)),"", INDIRECT(VLOOKUP($D482,Grouped_Sources!$C:$I,6,FALSE)))</f>
        <v>0</v>
      </c>
      <c r="N482" s="21" cm="1">
        <f t="array" aca="1" ref="N482" ca="1">IF(ISNA(VLOOKUP($D482,Grouped_Sources!$C:$C,1,FALSE)),"", INDIRECT(VLOOKUP($D482,Grouped_Sources!$C:$I,7,FALSE)))</f>
        <v>0</v>
      </c>
    </row>
    <row r="483" spans="1:14" hidden="1" x14ac:dyDescent="0.25">
      <c r="A483" s="5">
        <f t="shared" si="68"/>
        <v>7</v>
      </c>
      <c r="B483" s="5">
        <f t="shared" si="69"/>
        <v>81</v>
      </c>
      <c r="C483" s="5" t="str">
        <f t="shared" ca="1" si="70"/>
        <v>CO2_emission_inventories van</v>
      </c>
      <c r="D483" s="5" t="str">
        <f t="shared" ca="1" si="67"/>
        <v>CO2_emission_inventories_vizag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CO2_emission_inventories</v>
      </c>
      <c r="G483" s="4" t="str" cm="1">
        <f t="array" aca="1" ref="G483" ca="1">IF(AND(ISBLANK(INDIRECT(ADDRESS(B483,3,1,1,"all_city_parameter_inputs"))),ISBLANK(INDIRECT(ADDRESS(B483,2,1,1,"all_city_parameter_inputs")))),"",IF(ISBLANK(INDIRECT(ADDRESS(B483,2,1,1,"all_city_parameter_inputs"))),"",INDIRECT(ADDRESS(B483,2,1,1,"all_city_parameter_inputs"))))</f>
        <v>van</v>
      </c>
      <c r="H483" s="17" t="str" cm="1">
        <f t="array" aca="1" ref="H483" ca="1">IF(ISBLANK(INDIRECT(ADDRESS(B483,A483,1,1,"all_city_parameter_inputs"))), "--",INDIRECT(ADDRESS(B483,A483,1,1,"all_city_parameter_inputs")))</f>
        <v>--</v>
      </c>
      <c r="I483" s="17">
        <f ca="1">IF(OR(G483="alpha",G483="beta",G483="sd",G483="mean"),"--",VLOOKUP(C483,Default!$B$5:$H$114,7,FALSE))</f>
        <v>0</v>
      </c>
      <c r="J483" s="4" t="str">
        <f ca="1">VLOOKUP(F483,Lookup!$C$5:$D$110,2, FALSE)</f>
        <v>Pollution values</v>
      </c>
      <c r="K483" s="4">
        <f ca="1">VLOOKUP(C483,Default!$B$4:$E$114,4, FALSE)</f>
        <v>0</v>
      </c>
      <c r="L483" s="21" t="str" cm="1">
        <f t="array" aca="1" ref="L483" ca="1">IF(ISNA(VLOOKUP($D483,Grouped_Sources!$C:$C,1,FALSE)),"", INDIRECT(VLOOKUP($D483,Grouped_Sources!$C:$I,5,FALSE)))</f>
        <v>EDGAR but proper documentation still missing</v>
      </c>
      <c r="M483" s="21" cm="1">
        <f t="array" aca="1" ref="M483" ca="1">IF(ISNA(VLOOKUP($D483,Grouped_Sources!$C:$C,1,FALSE)),"", INDIRECT(VLOOKUP($D483,Grouped_Sources!$C:$I,6,FALSE)))</f>
        <v>0</v>
      </c>
      <c r="N483" s="21" cm="1">
        <f t="array" aca="1" ref="N483" ca="1">IF(ISNA(VLOOKUP($D483,Grouped_Sources!$C:$C,1,FALSE)),"", INDIRECT(VLOOKUP($D483,Grouped_Sources!$C:$I,7,FALSE)))</f>
        <v>0</v>
      </c>
    </row>
    <row r="484" spans="1:14" hidden="1" x14ac:dyDescent="0.25">
      <c r="A484" s="5">
        <f t="shared" si="68"/>
        <v>7</v>
      </c>
      <c r="B484" s="5">
        <f t="shared" si="69"/>
        <v>82</v>
      </c>
      <c r="C484" s="5" t="str">
        <f t="shared" ca="1" si="70"/>
        <v>CO2_emission_inventories other</v>
      </c>
      <c r="D484" s="5" t="str">
        <f t="shared" ca="1" si="67"/>
        <v>CO2_emission_inventories_vizag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CO2_emission_inventories</v>
      </c>
      <c r="G484" s="4" t="str" cm="1">
        <f t="array" aca="1" ref="G484" ca="1">IF(AND(ISBLANK(INDIRECT(ADDRESS(B484,3,1,1,"all_city_parameter_inputs"))),ISBLANK(INDIRECT(ADDRESS(B484,2,1,1,"all_city_parameter_inputs")))),"",IF(ISBLANK(INDIRECT(ADDRESS(B484,2,1,1,"all_city_parameter_inputs"))),"",INDIRECT(ADDRESS(B484,2,1,1,"all_city_parameter_inputs"))))</f>
        <v>other</v>
      </c>
      <c r="H484" s="17" cm="1">
        <f t="array" aca="1" ref="H484" ca="1">IF(ISBLANK(INDIRECT(ADDRESS(B484,A484,1,1,"all_city_parameter_inputs"))), "--",INDIRECT(ADDRESS(B484,A484,1,1,"all_city_parameter_inputs")))</f>
        <v>0</v>
      </c>
      <c r="I484" s="17">
        <f ca="1">IF(OR(G484="alpha",G484="beta",G484="sd",G484="mean"),"--",VLOOKUP(C484,Default!$B$5:$H$114,7,FALSE))</f>
        <v>1906.893448</v>
      </c>
      <c r="J484" s="4" t="str">
        <f ca="1">VLOOKUP(F484,Lookup!$C$5:$D$110,2, FALSE)</f>
        <v>Pollution values</v>
      </c>
      <c r="K484" s="4">
        <f ca="1">VLOOKUP(C484,Default!$B$4:$E$114,4, FALSE)</f>
        <v>0</v>
      </c>
      <c r="L484" s="21" t="str" cm="1">
        <f t="array" aca="1" ref="L484" ca="1">IF(ISNA(VLOOKUP($D484,Grouped_Sources!$C:$C,1,FALSE)),"", INDIRECT(VLOOKUP($D484,Grouped_Sources!$C:$I,5,FALSE)))</f>
        <v>EDGAR but proper documentation still missing</v>
      </c>
      <c r="M484" s="21" cm="1">
        <f t="array" aca="1" ref="M484" ca="1">IF(ISNA(VLOOKUP($D484,Grouped_Sources!$C:$C,1,FALSE)),"", INDIRECT(VLOOKUP($D484,Grouped_Sources!$C:$I,6,FALSE)))</f>
        <v>0</v>
      </c>
      <c r="N484" s="21" cm="1">
        <f t="array" aca="1" ref="N484" ca="1">IF(ISNA(VLOOKUP($D484,Grouped_Sources!$C:$C,1,FALSE)),"", INDIRECT(VLOOKUP($D484,Grouped_Sources!$C:$I,7,FALSE)))</f>
        <v>0</v>
      </c>
    </row>
    <row r="485" spans="1:14" hidden="1" x14ac:dyDescent="0.25">
      <c r="A485" s="5">
        <f t="shared" si="68"/>
        <v>7</v>
      </c>
      <c r="B485" s="5">
        <f t="shared" si="69"/>
        <v>83</v>
      </c>
      <c r="C485" s="5" t="str">
        <f t="shared" ca="1" si="70"/>
        <v>CO2_emission_inventories taxi</v>
      </c>
      <c r="D485" s="5" t="str">
        <f t="shared" ca="1" si="67"/>
        <v>CO2_emission_inventories_vizag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CO2_emission_inventories</v>
      </c>
      <c r="G485" s="4" t="str" cm="1">
        <f t="array" aca="1" ref="G485" ca="1">IF(AND(ISBLANK(INDIRECT(ADDRESS(B485,3,1,1,"all_city_parameter_inputs"))),ISBLANK(INDIRECT(ADDRESS(B485,2,1,1,"all_city_parameter_inputs")))),"",IF(ISBLANK(INDIRECT(ADDRESS(B485,2,1,1,"all_city_parameter_inputs"))),"",INDIRECT(ADDRESS(B485,2,1,1,"all_city_parameter_inputs"))))</f>
        <v>taxi</v>
      </c>
      <c r="H485" s="17" t="str" cm="1">
        <f t="array" aca="1" ref="H485" ca="1">IF(ISBLANK(INDIRECT(ADDRESS(B485,A485,1,1,"all_city_parameter_inputs"))), "--",INDIRECT(ADDRESS(B485,A485,1,1,"all_city_parameter_inputs")))</f>
        <v>--</v>
      </c>
      <c r="I485" s="17">
        <f ca="1">IF(OR(G485="alpha",G485="beta",G485="sd",G485="mean"),"--",VLOOKUP(C485,Default!$B$5:$H$114,7,FALSE))</f>
        <v>0</v>
      </c>
      <c r="J485" s="4" t="str">
        <f ca="1">VLOOKUP(F485,Lookup!$C$5:$D$110,2, FALSE)</f>
        <v>Pollution values</v>
      </c>
      <c r="K485" s="4">
        <f ca="1">VLOOKUP(C485,Default!$B$4:$E$114,4, FALSE)</f>
        <v>0</v>
      </c>
      <c r="L485" s="21" t="str" cm="1">
        <f t="array" aca="1" ref="L485" ca="1">IF(ISNA(VLOOKUP($D485,Grouped_Sources!$C:$C,1,FALSE)),"", INDIRECT(VLOOKUP($D485,Grouped_Sources!$C:$I,5,FALSE)))</f>
        <v>EDGAR but proper documentation still missing</v>
      </c>
      <c r="M485" s="21" cm="1">
        <f t="array" aca="1" ref="M485" ca="1">IF(ISNA(VLOOKUP($D485,Grouped_Sources!$C:$C,1,FALSE)),"", INDIRECT(VLOOKUP($D485,Grouped_Sources!$C:$I,6,FALSE)))</f>
        <v>0</v>
      </c>
      <c r="N485" s="21" cm="1">
        <f t="array" aca="1" ref="N485" ca="1">IF(ISNA(VLOOKUP($D485,Grouped_Sources!$C:$C,1,FALSE)),"", INDIRECT(VLOOKUP($D485,Grouped_Sources!$C:$I,7,FALSE)))</f>
        <v>0</v>
      </c>
    </row>
    <row r="486" spans="1:14" hidden="1" x14ac:dyDescent="0.25">
      <c r="A486" s="5">
        <f t="shared" si="68"/>
        <v>7</v>
      </c>
      <c r="B486" s="5">
        <f t="shared" si="69"/>
        <v>84</v>
      </c>
      <c r="C486" s="5" t="str">
        <f t="shared" ca="1" si="70"/>
        <v>CO2_emission_inventories auto_rickshaw</v>
      </c>
      <c r="D486" s="5" t="str">
        <f t="shared" ca="1" si="67"/>
        <v>CO2_emission_inventories_vizag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CO2_emission_inventories</v>
      </c>
      <c r="G486" s="4" t="str" cm="1">
        <f t="array" aca="1" ref="G486" ca="1">IF(AND(ISBLANK(INDIRECT(ADDRESS(B486,3,1,1,"all_city_parameter_inputs"))),ISBLANK(INDIRECT(ADDRESS(B486,2,1,1,"all_city_parameter_inputs")))),"",IF(ISBLANK(INDIRECT(ADDRESS(B486,2,1,1,"all_city_parameter_inputs"))),"",INDIRECT(ADDRESS(B486,2,1,1,"all_city_parameter_inputs"))))</f>
        <v>auto_rickshaw</v>
      </c>
      <c r="H486" s="17" t="str" cm="1">
        <f t="array" aca="1" ref="H486" ca="1">IF(ISBLANK(INDIRECT(ADDRESS(B486,A486,1,1,"all_city_parameter_inputs"))), "--",INDIRECT(ADDRESS(B486,A486,1,1,"all_city_parameter_inputs")))</f>
        <v>--</v>
      </c>
      <c r="I486" s="17">
        <f ca="1">IF(OR(G486="alpha",G486="beta",G486="sd",G486="mean"),"--",VLOOKUP(C486,Default!$B$5:$H$114,7,FALSE))</f>
        <v>0</v>
      </c>
      <c r="J486" s="4" t="str">
        <f ca="1">VLOOKUP(F486,Lookup!$C$5:$D$110,2, FALSE)</f>
        <v>Pollution values</v>
      </c>
      <c r="K486" s="4">
        <f ca="1">VLOOKUP(C486,Default!$B$4:$E$114,4, FALSE)</f>
        <v>0</v>
      </c>
      <c r="L486" s="21" t="str" cm="1">
        <f t="array" aca="1" ref="L486" ca="1">IF(ISNA(VLOOKUP($D486,Grouped_Sources!$C:$C,1,FALSE)),"", INDIRECT(VLOOKUP($D486,Grouped_Sources!$C:$I,5,FALSE)))</f>
        <v>EDGAR but proper documentation still missing</v>
      </c>
      <c r="M486" s="21" cm="1">
        <f t="array" aca="1" ref="M486" ca="1">IF(ISNA(VLOOKUP($D486,Grouped_Sources!$C:$C,1,FALSE)),"", INDIRECT(VLOOKUP($D486,Grouped_Sources!$C:$I,6,FALSE)))</f>
        <v>0</v>
      </c>
      <c r="N486" s="21" cm="1">
        <f t="array" aca="1" ref="N486" ca="1">IF(ISNA(VLOOKUP($D486,Grouped_Sources!$C:$C,1,FALSE)),"", INDIRECT(VLOOKUP($D486,Grouped_Sources!$C:$I,7,FALSE)))</f>
        <v>0</v>
      </c>
    </row>
    <row r="487" spans="1:14" hidden="1" x14ac:dyDescent="0.25">
      <c r="A487" s="5">
        <f t="shared" si="68"/>
        <v>7</v>
      </c>
      <c r="B487" s="5">
        <f t="shared" si="69"/>
        <v>85</v>
      </c>
      <c r="C487" s="5" t="str">
        <f t="shared" ca="1" si="70"/>
        <v>CO2_emission_confidence</v>
      </c>
      <c r="D487" s="5" t="str">
        <f t="shared" ca="1" si="67"/>
        <v>CO2_emission_confidence_vizag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CO2_emission_confidence</v>
      </c>
      <c r="G487" s="4" t="str" cm="1">
        <f t="array" aca="1" ref="G487" ca="1">IF(AND(ISBLANK(INDIRECT(ADDRESS(B487,3,1,1,"all_city_parameter_inputs"))),ISBLANK(INDIRECT(ADDRESS(B487,2,1,1,"all_city_parameter_inputs")))),"",IF(ISBLANK(INDIRECT(ADDRESS(B487,2,1,1,"all_city_parameter_inputs"))),"",INDIRECT(ADDRESS(B487,2,1,1,"all_city_parameter_inputs"))))</f>
        <v>sample</v>
      </c>
      <c r="H487" s="17" cm="1">
        <f t="array" aca="1" ref="H487" ca="1">IF(ISBLANK(INDIRECT(ADDRESS(B487,A487,1,1,"all_city_parameter_inputs"))), "--",INDIRECT(ADDRESS(B487,A487,1,1,"all_city_parameter_inputs")))</f>
        <v>0.8</v>
      </c>
      <c r="I487" s="17">
        <f ca="1">IF(OR(G487="alpha",G487="beta",G487="sd",G487="mean"),"--",VLOOKUP(C487,Default!$B$5:$H$114,7,FALSE))</f>
        <v>1</v>
      </c>
      <c r="J487" s="4" t="str">
        <f ca="1">VLOOKUP(F487,Lookup!$C$5:$D$110,2, FALSE)</f>
        <v>Pollution values</v>
      </c>
      <c r="K487" s="4" t="str">
        <f ca="1">VLOOKUP(C487,Default!$B$4:$E$114,4, FALSE)</f>
        <v>how confident we are about the CO2 emissions inventory (equivalent to PM_EMISSION_INVENTORY_CONFIDENCE)</v>
      </c>
      <c r="L487" s="21" t="str" cm="1">
        <f t="array" aca="1" ref="L487" ca="1">IF(ISNA(VLOOKUP($D487,Grouped_Sources!$C:$C,1,FALSE)),"", INDIRECT(VLOOKUP($D487,Grouped_Sources!$C:$I,5,FALSE)))</f>
        <v/>
      </c>
      <c r="M487" s="21" t="str" cm="1">
        <f t="array" aca="1" ref="M487" ca="1">IF(ISNA(VLOOKUP($D487,Grouped_Sources!$C:$C,1,FALSE)),"", INDIRECT(VLOOKUP($D487,Grouped_Sources!$C:$I,6,FALSE)))</f>
        <v/>
      </c>
      <c r="N487" s="21" t="str" cm="1">
        <f t="array" aca="1" ref="N487" ca="1">IF(ISNA(VLOOKUP($D487,Grouped_Sources!$C:$C,1,FALSE)),"", INDIRECT(VLOOKUP($D487,Grouped_Sources!$C:$I,7,FALSE)))</f>
        <v/>
      </c>
    </row>
    <row r="488" spans="1:14" hidden="1" x14ac:dyDescent="0.25">
      <c r="A488" s="5">
        <f t="shared" si="68"/>
        <v>7</v>
      </c>
      <c r="B488" s="5">
        <f t="shared" si="69"/>
        <v>86</v>
      </c>
      <c r="C488" s="5" t="str">
        <f t="shared" ca="1" si="70"/>
        <v>car_occupancy_ratio</v>
      </c>
      <c r="D488" s="5" t="str">
        <f t="shared" ref="D488:D490" ca="1" si="71">F488&amp;"_"&amp;E488</f>
        <v>car_occupancy_ratio_vizag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car_occupancy_ratio</v>
      </c>
      <c r="G488" s="4" t="str" cm="1">
        <f t="array" aca="1" ref="G488" ca="1">IF(AND(ISBLANK(INDIRECT(ADDRESS(B488,3,1,1,"all_city_parameter_inputs"))),ISBLANK(INDIRECT(ADDRESS(B488,2,1,1,"all_city_parameter_inputs")))),"",IF(ISBLANK(INDIRECT(ADDRESS(B488,2,1,1,"all_city_parameter_inputs"))),"",INDIRECT(ADDRESS(B488,2,1,1,"all_city_parameter_inputs"))))</f>
        <v>constant</v>
      </c>
      <c r="H488" s="17" cm="1">
        <f t="array" aca="1" ref="H488" ca="1">IF(ISBLANK(INDIRECT(ADDRESS(B488,A488,1,1,"all_city_parameter_inputs"))), "--",INDIRECT(ADDRESS(B488,A488,1,1,"all_city_parameter_inputs")))</f>
        <v>0.48661800486618012</v>
      </c>
      <c r="I488" s="17">
        <f ca="1">IF(OR(G488="alpha",G488="beta",G488="sd",G488="mean"),"--",VLOOKUP(C488,Default!$B$5:$H$114,7,FALSE))</f>
        <v>0.625</v>
      </c>
      <c r="J488" s="4" t="str">
        <f ca="1">VLOOKUP(F488,Lookup!$C$5:$D$110,2, FALSE)</f>
        <v>Travel values</v>
      </c>
      <c r="K488" s="4" t="str">
        <f ca="1">VLOOKUP(C488,Default!$B$4:$E$114,4, FALSE)</f>
        <v>ratio of cars to passengers (incl driver)</v>
      </c>
      <c r="L488" s="21" t="str" cm="1">
        <f t="array" aca="1" ref="L488" ca="1">IF(ISNA(VLOOKUP($D488,Grouped_Sources!$C:$C,1,FALSE)),"", INDIRECT(VLOOKUP($D488,Grouped_Sources!$C:$I,5,FALSE)))</f>
        <v>CarOccupancyRatio_vxx.docx on on OneDrive Ali Abbas - ITHIM Global\Methods and Processes\Input Parameters\CarOccupancyRate</v>
      </c>
      <c r="M488" s="21" cm="1">
        <f t="array" aca="1" ref="M488" ca="1">IF(ISNA(VLOOKUP($D488,Grouped_Sources!$C:$C,1,FALSE)),"", INDIRECT(VLOOKUP($D488,Grouped_Sources!$C:$I,6,FALSE)))</f>
        <v>0</v>
      </c>
      <c r="N488" s="21" cm="1">
        <f t="array" aca="1" ref="N488" ca="1">IF(ISNA(VLOOKUP($D488,Grouped_Sources!$C:$C,1,FALSE)),"", INDIRECT(VLOOKUP($D488,Grouped_Sources!$C:$I,7,FALSE)))</f>
        <v>0</v>
      </c>
    </row>
    <row r="489" spans="1:14" hidden="1" x14ac:dyDescent="0.25">
      <c r="A489" s="5">
        <f t="shared" si="68"/>
        <v>7</v>
      </c>
      <c r="B489" s="5">
        <f t="shared" si="69"/>
        <v>87</v>
      </c>
      <c r="C489" s="5" t="str">
        <f t="shared" ca="1" si="70"/>
        <v>car_occupancy_ratio</v>
      </c>
      <c r="D489" s="5" t="str">
        <f t="shared" ca="1" si="71"/>
        <v>car_occupancy_ratio_vizag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car_occupancy_ratio</v>
      </c>
      <c r="G489" s="4" t="str" cm="1">
        <f t="array" aca="1" ref="G489" ca="1">IF(AND(ISBLANK(INDIRECT(ADDRESS(B489,3,1,1,"all_city_parameter_inputs"))),ISBLANK(INDIRECT(ADDRESS(B489,2,1,1,"all_city_parameter_inputs")))),"",IF(ISBLANK(INDIRECT(ADDRESS(B489,2,1,1,"all_city_parameter_inputs"))),"",INDIRECT(ADDRESS(B489,2,1,1,"all_city_parameter_inputs"))))</f>
        <v>alpha</v>
      </c>
      <c r="H489" s="17" cm="1">
        <f t="array" aca="1" ref="H489" ca="1">IF(ISBLANK(INDIRECT(ADDRESS(B489,A489,1,1,"all_city_parameter_inputs"))), "--",INDIRECT(ADDRESS(B489,A489,1,1,"all_city_parameter_inputs")))</f>
        <v>25.667066225669103</v>
      </c>
      <c r="I489" s="17" t="str">
        <f ca="1">IF(OR(G489="alpha",G489="beta",G489="sd",G489="mean"),"--",VLOOKUP(C489,Default!$B$5:$H$114,7,FALSE))</f>
        <v>--</v>
      </c>
      <c r="J489" s="4" t="str">
        <f ca="1">VLOOKUP(F489,Lookup!$C$5:$D$110,2, FALSE)</f>
        <v>Travel values</v>
      </c>
      <c r="K489" s="4" t="str">
        <f ca="1">VLOOKUP(C489,Default!$B$4:$E$114,4, FALSE)</f>
        <v>ratio of cars to passengers (incl driver)</v>
      </c>
      <c r="L489" s="21" t="str" cm="1">
        <f t="array" aca="1" ref="L489" ca="1">IF(ISNA(VLOOKUP($D489,Grouped_Sources!$C:$C,1,FALSE)),"", INDIRECT(VLOOKUP($D489,Grouped_Sources!$C:$I,5,FALSE)))</f>
        <v>CarOccupancyRatio_vxx.docx on on OneDrive Ali Abbas - ITHIM Global\Methods and Processes\Input Parameters\CarOccupancyRate</v>
      </c>
      <c r="M489" s="21" cm="1">
        <f t="array" aca="1" ref="M489" ca="1">IF(ISNA(VLOOKUP($D489,Grouped_Sources!$C:$C,1,FALSE)),"", INDIRECT(VLOOKUP($D489,Grouped_Sources!$C:$I,6,FALSE)))</f>
        <v>0</v>
      </c>
      <c r="N489" s="21" cm="1">
        <f t="array" aca="1" ref="N489" ca="1">IF(ISNA(VLOOKUP($D489,Grouped_Sources!$C:$C,1,FALSE)),"", INDIRECT(VLOOKUP($D489,Grouped_Sources!$C:$I,7,FALSE)))</f>
        <v>0</v>
      </c>
    </row>
    <row r="490" spans="1:14" hidden="1" x14ac:dyDescent="0.25">
      <c r="A490" s="5">
        <f t="shared" si="68"/>
        <v>7</v>
      </c>
      <c r="B490" s="5">
        <f t="shared" si="69"/>
        <v>88</v>
      </c>
      <c r="C490" s="5" t="str">
        <f t="shared" ca="1" si="70"/>
        <v>car_occupancy_ratio</v>
      </c>
      <c r="D490" s="5" t="str">
        <f t="shared" ca="1" si="71"/>
        <v>car_occupancy_ratio_vizag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car_occupancy_ratio</v>
      </c>
      <c r="G490" s="4" t="str" cm="1">
        <f t="array" aca="1" ref="G490" ca="1">IF(AND(ISBLANK(INDIRECT(ADDRESS(B490,3,1,1,"all_city_parameter_inputs"))),ISBLANK(INDIRECT(ADDRESS(B490,2,1,1,"all_city_parameter_inputs")))),"",IF(ISBLANK(INDIRECT(ADDRESS(B490,2,1,1,"all_city_parameter_inputs"))),"",INDIRECT(ADDRESS(B490,2,1,1,"all_city_parameter_inputs"))))</f>
        <v>beta</v>
      </c>
      <c r="H490" s="17" cm="1">
        <f t="array" aca="1" ref="H490" ca="1">IF(ISBLANK(INDIRECT(ADDRESS(B490,A490,1,1,"all_city_parameter_inputs"))), "--",INDIRECT(ADDRESS(B490,A490,1,1,"all_city_parameter_inputs")))</f>
        <v>27.078754868080892</v>
      </c>
      <c r="I490" s="17" t="str">
        <f ca="1">IF(OR(G490="alpha",G490="beta",G490="sd",G490="mean"),"--",VLOOKUP(C490,Default!$B$5:$H$114,7,FALSE))</f>
        <v>--</v>
      </c>
      <c r="J490" s="4" t="str">
        <f ca="1">VLOOKUP(F490,Lookup!$C$5:$D$110,2, FALSE)</f>
        <v>Travel values</v>
      </c>
      <c r="K490" s="4" t="str">
        <f ca="1">VLOOKUP(C490,Default!$B$4:$E$114,4, FALSE)</f>
        <v>ratio of cars to passengers (incl driver)</v>
      </c>
      <c r="L490" s="21" t="str" cm="1">
        <f t="array" aca="1" ref="L490" ca="1">IF(ISNA(VLOOKUP($D490,Grouped_Sources!$C:$C,1,FALSE)),"", INDIRECT(VLOOKUP($D490,Grouped_Sources!$C:$I,5,FALSE)))</f>
        <v>CarOccupancyRatio_vxx.docx on on OneDrive Ali Abbas - ITHIM Global\Methods and Processes\Input Parameters\CarOccupancyRate</v>
      </c>
      <c r="M490" s="21" cm="1">
        <f t="array" aca="1" ref="M490" ca="1">IF(ISNA(VLOOKUP($D490,Grouped_Sources!$C:$C,1,FALSE)),"", INDIRECT(VLOOKUP($D490,Grouped_Sources!$C:$I,6,FALSE)))</f>
        <v>0</v>
      </c>
      <c r="N490" s="21" cm="1">
        <f t="array" aca="1" ref="N490" ca="1">IF(ISNA(VLOOKUP($D490,Grouped_Sources!$C:$C,1,FALSE)),"", INDIRECT(VLOOKUP($D490,Grouped_Sources!$C:$I,7,FALSE)))</f>
        <v>0</v>
      </c>
    </row>
    <row r="491" spans="1:14" hidden="1" x14ac:dyDescent="0.25">
      <c r="A491" s="5">
        <f t="shared" si="68"/>
        <v>7</v>
      </c>
      <c r="B491" s="5">
        <f t="shared" si="69"/>
        <v>89</v>
      </c>
      <c r="C491" s="5" t="str">
        <f t="shared" ca="1" si="70"/>
        <v>country</v>
      </c>
      <c r="D491" s="5" t="str">
        <f t="shared" ref="D491:D504" ca="1" si="72">F491&amp;"_"&amp;E491</f>
        <v>country_vizag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country</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India</v>
      </c>
      <c r="I491" s="17" t="str">
        <f ca="1">IF(OR(G491="alpha",G491="beta",G491="sd",G491="mean"),"--",VLOOKUP(C491,Default!$B$5:$H$114,7,FALSE))</f>
        <v>Colombia</v>
      </c>
      <c r="J491" s="4" t="str">
        <f ca="1">VLOOKUP(F491,Lookup!$C$5:$D$110,2, FALSE)</f>
        <v>Miscellaneous</v>
      </c>
      <c r="K491" s="4" t="str">
        <f ca="1">VLOOKUP(C491,Default!$B$4:$E$114,4, FALSE)</f>
        <v>country where city lies in</v>
      </c>
      <c r="L491" s="21" t="str" cm="1">
        <f t="array" aca="1" ref="L491" ca="1">IF(ISNA(VLOOKUP($D491,Grouped_Sources!$C:$C,1,FALSE)),"", INDIRECT(VLOOKUP($D491,Grouped_Sources!$C:$I,5,FALSE)))</f>
        <v/>
      </c>
      <c r="M491" s="21" t="str" cm="1">
        <f t="array" aca="1" ref="M491" ca="1">IF(ISNA(VLOOKUP($D491,Grouped_Sources!$C:$C,1,FALSE)),"", INDIRECT(VLOOKUP($D491,Grouped_Sources!$C:$I,6,FALSE)))</f>
        <v/>
      </c>
      <c r="N491" s="21" t="str" cm="1">
        <f t="array" aca="1" ref="N491" ca="1">IF(ISNA(VLOOKUP($D491,Grouped_Sources!$C:$C,1,FALSE)),"", INDIRECT(VLOOKUP($D491,Grouped_Sources!$C:$I,7,FALSE)))</f>
        <v/>
      </c>
    </row>
    <row r="492" spans="1:14" hidden="1" x14ac:dyDescent="0.25">
      <c r="A492" s="5">
        <f t="shared" si="68"/>
        <v>7</v>
      </c>
      <c r="B492" s="5">
        <f t="shared" si="69"/>
        <v>90</v>
      </c>
      <c r="C492" s="5" t="str">
        <f t="shared" ca="1" si="70"/>
        <v>continent</v>
      </c>
      <c r="D492" s="5" t="str">
        <f t="shared" ca="1" si="72"/>
        <v>continent_vizag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continent</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t="str" cm="1">
        <f t="array" aca="1" ref="H492" ca="1">IF(ISBLANK(INDIRECT(ADDRESS(B492,A492,1,1,"all_city_parameter_inputs"))), "--",INDIRECT(ADDRESS(B492,A492,1,1,"all_city_parameter_inputs")))</f>
        <v>Asia</v>
      </c>
      <c r="I492" s="17" t="str">
        <f ca="1">IF(OR(G492="alpha",G492="beta",G492="sd",G492="mean"),"--",VLOOKUP(C492,Default!$B$5:$H$114,7,FALSE))</f>
        <v>Latin_America</v>
      </c>
      <c r="J492" s="4" t="str">
        <f ca="1">VLOOKUP(F492,Lookup!$C$5:$D$110,2, FALSE)</f>
        <v>Miscellaneous</v>
      </c>
      <c r="K492" s="4" t="str">
        <f ca="1">VLOOKUP(C492,Default!$B$4:$E$114,4, FALSE)</f>
        <v>continent</v>
      </c>
      <c r="L492" s="21" t="str" cm="1">
        <f t="array" aca="1" ref="L492" ca="1">IF(ISNA(VLOOKUP($D492,Grouped_Sources!$C:$C,1,FALSE)),"", INDIRECT(VLOOKUP($D492,Grouped_Sources!$C:$I,5,FALSE)))</f>
        <v/>
      </c>
      <c r="M492" s="21" t="str" cm="1">
        <f t="array" aca="1" ref="M492" ca="1">IF(ISNA(VLOOKUP($D492,Grouped_Sources!$C:$C,1,FALSE)),"", INDIRECT(VLOOKUP($D492,Grouped_Sources!$C:$I,6,FALSE)))</f>
        <v/>
      </c>
      <c r="N492" s="21" t="str" cm="1">
        <f t="array" aca="1" ref="N492" ca="1">IF(ISNA(VLOOKUP($D492,Grouped_Sources!$C:$C,1,FALSE)),"", INDIRECT(VLOOKUP($D492,Grouped_Sources!$C:$I,7,FALSE)))</f>
        <v/>
      </c>
    </row>
    <row r="493" spans="1:14" hidden="1" x14ac:dyDescent="0.25">
      <c r="A493" s="5">
        <f t="shared" si="68"/>
        <v>7</v>
      </c>
      <c r="B493" s="5">
        <f t="shared" si="69"/>
        <v>91</v>
      </c>
      <c r="C493" s="5" t="str">
        <f t="shared" ref="C493:C501" ca="1" si="73">IF(G493 = "",F493,IF(OR(G493="alpha",G493="beta",G493="constant",G493="sd",G493="mean",G493="sample"),F493,F493&amp;" "&amp;G493))</f>
        <v>bus_driver_prop_male</v>
      </c>
      <c r="D493" s="5" t="str">
        <f t="shared" ca="1" si="72"/>
        <v>bus_driver_prop_male_vizag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bus_driver_prop_male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cm="1">
        <f t="array" aca="1" ref="H493" ca="1">IF(ISBLANK(INDIRECT(ADDRESS(B493,A493,1,1,"all_city_parameter_inputs"))), "--",INDIRECT(ADDRESS(B493,A493,1,1,"all_city_parameter_inputs")))</f>
        <v>1</v>
      </c>
      <c r="I493" s="17">
        <f ca="1">IF(OR(G493="alpha",G493="beta",G493="sd",G493="mean"),"--",VLOOKUP(C493,Default!$B$5:$H$114,7,FALSE))</f>
        <v>0.98</v>
      </c>
      <c r="J493" s="4" t="str">
        <f ca="1">VLOOKUP(F493,Lookup!$C$5:$D$110,2, FALSE)</f>
        <v>Travel values</v>
      </c>
      <c r="K493" s="4" t="str">
        <f ca="1">VLOOKUP(C493,Default!$B$4:$E$114,4, FALSE)</f>
        <v>proportion of bus drivers that are male</v>
      </c>
      <c r="L493" s="21" t="str" cm="1">
        <f t="array" aca="1" ref="L493" ca="1">IF(ISNA(VLOOKUP($D493,Grouped_Sources!$C:$C,1,FALSE)),"", INDIRECT(VLOOKUP($D493,Grouped_Sources!$C:$I,5,FALSE)))</f>
        <v>on OneDrive Ali Abbas - ITHIM Global\Methods and Processes\Input Parameters\GhostTrip_demographics</v>
      </c>
      <c r="M493" s="21" cm="1">
        <f t="array" aca="1" ref="M493" ca="1">IF(ISNA(VLOOKUP($D493,Grouped_Sources!$C:$C,1,FALSE)),"", INDIRECT(VLOOKUP($D493,Grouped_Sources!$C:$I,6,FALSE)))</f>
        <v>0</v>
      </c>
      <c r="N493" s="21" cm="1">
        <f t="array" aca="1" ref="N493" ca="1">IF(ISNA(VLOOKUP($D493,Grouped_Sources!$C:$C,1,FALSE)),"", INDIRECT(VLOOKUP($D493,Grouped_Sources!$C:$I,7,FALSE)))</f>
        <v>0</v>
      </c>
    </row>
    <row r="494" spans="1:14" hidden="1" x14ac:dyDescent="0.25">
      <c r="A494" s="5">
        <f t="shared" si="68"/>
        <v>7</v>
      </c>
      <c r="B494" s="5">
        <f t="shared" si="69"/>
        <v>92</v>
      </c>
      <c r="C494" s="5" t="str">
        <f t="shared" ca="1" si="73"/>
        <v>bus_driver_male_agerange</v>
      </c>
      <c r="D494" s="5" t="str">
        <f t="shared" ca="1" si="72"/>
        <v>bus_driver_male_agerange_vizag</v>
      </c>
      <c r="E494" s="4" t="str" cm="1">
        <f t="array" aca="1" ref="E494" ca="1">INDIRECT(ADDRESS(1,A494,1,1,"all_city_parameter_inputs"))</f>
        <v>vizag</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bus_driver_male_agerange</v>
      </c>
      <c r="G494" s="4" t="str" cm="1">
        <f t="array" aca="1" ref="G494" ca="1">IF(AND(ISBLANK(INDIRECT(ADDRESS(B494,3,1,1,"all_city_parameter_inputs"))),ISBLANK(INDIRECT(ADDRESS(B494,2,1,1,"all_city_parameter_inputs")))),"",IF(ISBLANK(INDIRECT(ADDRESS(B494,2,1,1,"all_city_parameter_inputs"))),"",INDIRECT(ADDRESS(B494,2,1,1,"all_city_parameter_inputs"))))</f>
        <v/>
      </c>
      <c r="H494" s="17" t="str" cm="1">
        <f t="array" aca="1" ref="H494" ca="1">IF(ISBLANK(INDIRECT(ADDRESS(B494,A494,1,1,"all_city_parameter_inputs"))), "--",INDIRECT(ADDRESS(B494,A494,1,1,"all_city_parameter_inputs")))</f>
        <v>20, 60</v>
      </c>
      <c r="I494" s="17" t="str">
        <f ca="1">IF(OR(G494="alpha",G494="beta",G494="sd",G494="mean"),"--",VLOOKUP(C494,Default!$B$5:$H$114,7,FALSE))</f>
        <v>19, 65</v>
      </c>
      <c r="J494" s="4" t="str">
        <f ca="1">VLOOKUP(F494,Lookup!$C$5:$D$110,2, FALSE)</f>
        <v>Travel values</v>
      </c>
      <c r="K494" s="4" t="str">
        <f ca="1">VLOOKUP(C494,Default!$B$4:$E$114,4, FALSE)</f>
        <v>age range of male bus drivers</v>
      </c>
      <c r="L494" s="21" t="str" cm="1">
        <f t="array" aca="1" ref="L494" ca="1">IF(ISNA(VLOOKUP($D494,Grouped_Sources!$C:$C,1,FALSE)),"", INDIRECT(VLOOKUP($D494,Grouped_Sources!$C:$I,5,FALSE)))</f>
        <v>on OneDrive Ali Abbas - ITHIM Global\Methods and Processes\Input Parameters\GhostTrip_demographics</v>
      </c>
      <c r="M494" s="21" cm="1">
        <f t="array" aca="1" ref="M494" ca="1">IF(ISNA(VLOOKUP($D494,Grouped_Sources!$C:$C,1,FALSE)),"", INDIRECT(VLOOKUP($D494,Grouped_Sources!$C:$I,6,FALSE)))</f>
        <v>0</v>
      </c>
      <c r="N494" s="21" cm="1">
        <f t="array" aca="1" ref="N494" ca="1">IF(ISNA(VLOOKUP($D494,Grouped_Sources!$C:$C,1,FALSE)),"", INDIRECT(VLOOKUP($D494,Grouped_Sources!$C:$I,7,FALSE)))</f>
        <v>0</v>
      </c>
    </row>
    <row r="495" spans="1:14" hidden="1" x14ac:dyDescent="0.25">
      <c r="A495" s="5">
        <f t="shared" si="68"/>
        <v>7</v>
      </c>
      <c r="B495" s="5">
        <f t="shared" si="69"/>
        <v>93</v>
      </c>
      <c r="C495" s="5" t="str">
        <f t="shared" ca="1" si="73"/>
        <v>bus_driver_female_agerange</v>
      </c>
      <c r="D495" s="5" t="str">
        <f t="shared" ref="D495:D501" ca="1" si="74">F495&amp;"_"&amp;E495</f>
        <v>bus_driver_female_agerange_vizag</v>
      </c>
      <c r="E495" s="4" t="str" cm="1">
        <f t="array" aca="1" ref="E495" ca="1">INDIRECT(ADDRESS(1,A495,1,1,"all_city_parameter_inputs"))</f>
        <v>vizag</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bus_driver_female_agerange</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t="str" cm="1">
        <f t="array" aca="1" ref="H495" ca="1">IF(ISBLANK(INDIRECT(ADDRESS(B495,A495,1,1,"all_city_parameter_inputs"))), "--",INDIRECT(ADDRESS(B495,A495,1,1,"all_city_parameter_inputs")))</f>
        <v>20, 60</v>
      </c>
      <c r="I495" s="17" t="str">
        <f ca="1">IF(OR(G495="alpha",G495="beta",G495="sd",G495="mean"),"--",VLOOKUP(C495,Default!$B$5:$H$114,7,FALSE))</f>
        <v>19, 65</v>
      </c>
      <c r="J495" s="4" t="str">
        <f ca="1">VLOOKUP(F495,Lookup!$C$5:$D$110,2, FALSE)</f>
        <v>Travel values</v>
      </c>
      <c r="K495" s="4" t="str">
        <f ca="1">VLOOKUP(C495,Default!$B$4:$E$114,4, FALSE)</f>
        <v>age range of female bus drivers</v>
      </c>
      <c r="L495" s="21" t="str" cm="1">
        <f t="array" aca="1" ref="L495" ca="1">IF(ISNA(VLOOKUP($D495,Grouped_Sources!$C:$C,1,FALSE)),"", INDIRECT(VLOOKUP($D495,Grouped_Sources!$C:$I,5,FALSE)))</f>
        <v>on OneDrive Ali Abbas - ITHIM Global\Methods and Processes\Input Parameters\GhostTrip_demographics</v>
      </c>
      <c r="M495" s="21" cm="1">
        <f t="array" aca="1" ref="M495" ca="1">IF(ISNA(VLOOKUP($D495,Grouped_Sources!$C:$C,1,FALSE)),"", INDIRECT(VLOOKUP($D495,Grouped_Sources!$C:$I,6,FALSE)))</f>
        <v>0</v>
      </c>
      <c r="N495" s="21" cm="1">
        <f t="array" aca="1" ref="N495" ca="1">IF(ISNA(VLOOKUP($D495,Grouped_Sources!$C:$C,1,FALSE)),"", INDIRECT(VLOOKUP($D495,Grouped_Sources!$C:$I,7,FALSE)))</f>
        <v>0</v>
      </c>
    </row>
    <row r="496" spans="1:14" hidden="1" x14ac:dyDescent="0.25">
      <c r="A496" s="5">
        <f t="shared" si="68"/>
        <v>7</v>
      </c>
      <c r="B496" s="5">
        <f t="shared" si="69"/>
        <v>94</v>
      </c>
      <c r="C496" s="5" t="str">
        <f t="shared" ca="1" si="73"/>
        <v>truck_driver_prop_male</v>
      </c>
      <c r="D496" s="5" t="str">
        <f t="shared" ca="1" si="74"/>
        <v>truck_driver_prop_male_vizag</v>
      </c>
      <c r="E496" s="4" t="str" cm="1">
        <f t="array" aca="1" ref="E496" ca="1">INDIRECT(ADDRESS(1,A496,1,1,"all_city_parameter_inputs"))</f>
        <v>vizag</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truck_driver_prop_male</v>
      </c>
      <c r="G496" s="4" t="str" cm="1">
        <f t="array" aca="1" ref="G496" ca="1">IF(AND(ISBLANK(INDIRECT(ADDRESS(B496,3,1,1,"all_city_parameter_inputs"))),ISBLANK(INDIRECT(ADDRESS(B496,2,1,1,"all_city_parameter_inputs")))),"",IF(ISBLANK(INDIRECT(ADDRESS(B496,2,1,1,"all_city_parameter_inputs"))),"",INDIRECT(ADDRESS(B496,2,1,1,"all_city_parameter_inputs"))))</f>
        <v/>
      </c>
      <c r="H496" s="17" cm="1">
        <f t="array" aca="1" ref="H496" ca="1">IF(ISBLANK(INDIRECT(ADDRESS(B496,A496,1,1,"all_city_parameter_inputs"))), "--",INDIRECT(ADDRESS(B496,A496,1,1,"all_city_parameter_inputs")))</f>
        <v>1</v>
      </c>
      <c r="I496" s="17">
        <f ca="1">IF(OR(G496="alpha",G496="beta",G496="sd",G496="mean"),"--",VLOOKUP(C496,Default!$B$5:$H$114,7,FALSE))</f>
        <v>0.98</v>
      </c>
      <c r="J496" s="4" t="str">
        <f ca="1">VLOOKUP(F496,Lookup!$C$5:$D$110,2, FALSE)</f>
        <v>Travel values</v>
      </c>
      <c r="K496" s="4" t="str">
        <f ca="1">VLOOKUP(C496,Default!$B$4:$E$114,4, FALSE)</f>
        <v>proportion of male truck drivers</v>
      </c>
      <c r="L496" s="21" t="str" cm="1">
        <f t="array" aca="1" ref="L496" ca="1">IF(ISNA(VLOOKUP($D496,Grouped_Sources!$C:$C,1,FALSE)),"", INDIRECT(VLOOKUP($D496,Grouped_Sources!$C:$I,5,FALSE)))</f>
        <v>on OneDrive Ali Abbas - ITHIM Global\Methods and Processes\Input Parameters\GhostTrip_demographics</v>
      </c>
      <c r="M496" s="21" cm="1">
        <f t="array" aca="1" ref="M496" ca="1">IF(ISNA(VLOOKUP($D496,Grouped_Sources!$C:$C,1,FALSE)),"", INDIRECT(VLOOKUP($D496,Grouped_Sources!$C:$I,6,FALSE)))</f>
        <v>0</v>
      </c>
      <c r="N496" s="21" cm="1">
        <f t="array" aca="1" ref="N496" ca="1">IF(ISNA(VLOOKUP($D496,Grouped_Sources!$C:$C,1,FALSE)),"", INDIRECT(VLOOKUP($D496,Grouped_Sources!$C:$I,7,FALSE)))</f>
        <v>0</v>
      </c>
    </row>
    <row r="497" spans="1:14" hidden="1" x14ac:dyDescent="0.25">
      <c r="A497" s="5">
        <f t="shared" si="68"/>
        <v>7</v>
      </c>
      <c r="B497" s="5">
        <f t="shared" si="69"/>
        <v>95</v>
      </c>
      <c r="C497" s="5" t="str">
        <f t="shared" ca="1" si="73"/>
        <v>truck_driver_male_agerange</v>
      </c>
      <c r="D497" s="5" t="str">
        <f t="shared" ca="1" si="74"/>
        <v>truck_driver_male_agerange_vizag</v>
      </c>
      <c r="E497" s="4" t="str" cm="1">
        <f t="array" aca="1" ref="E497" ca="1">INDIRECT(ADDRESS(1,A497,1,1,"all_city_parameter_inputs"))</f>
        <v>vizag</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truck_driver_male_agerange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t="str" cm="1">
        <f t="array" aca="1" ref="H497" ca="1">IF(ISBLANK(INDIRECT(ADDRESS(B497,A497,1,1,"all_city_parameter_inputs"))), "--",INDIRECT(ADDRESS(B497,A497,1,1,"all_city_parameter_inputs")))</f>
        <v>20, 60</v>
      </c>
      <c r="I497" s="17" t="str">
        <f ca="1">IF(OR(G497="alpha",G497="beta",G497="sd",G497="mean"),"--",VLOOKUP(C497,Default!$B$5:$H$114,7,FALSE))</f>
        <v>18, 65</v>
      </c>
      <c r="J497" s="4" t="str">
        <f ca="1">VLOOKUP(F497,Lookup!$C$5:$D$110,2, FALSE)</f>
        <v>Travel values</v>
      </c>
      <c r="K497" s="4" t="str">
        <f ca="1">VLOOKUP(C497,Default!$B$4:$E$114,4, FALSE)</f>
        <v>age range of male truck drivers</v>
      </c>
      <c r="L497" s="21" t="str" cm="1">
        <f t="array" aca="1" ref="L497" ca="1">IF(ISNA(VLOOKUP($D497,Grouped_Sources!$C:$C,1,FALSE)),"", INDIRECT(VLOOKUP($D497,Grouped_Sources!$C:$I,5,FALSE)))</f>
        <v>on OneDrive Ali Abbas - ITHIM Global\Methods and Processes\Input Parameters\GhostTrip_demographics</v>
      </c>
      <c r="M497" s="21" cm="1">
        <f t="array" aca="1" ref="M497" ca="1">IF(ISNA(VLOOKUP($D497,Grouped_Sources!$C:$C,1,FALSE)),"", INDIRECT(VLOOKUP($D497,Grouped_Sources!$C:$I,6,FALSE)))</f>
        <v>0</v>
      </c>
      <c r="N497" s="21" cm="1">
        <f t="array" aca="1" ref="N497" ca="1">IF(ISNA(VLOOKUP($D497,Grouped_Sources!$C:$C,1,FALSE)),"", INDIRECT(VLOOKUP($D497,Grouped_Sources!$C:$I,7,FALSE)))</f>
        <v>0</v>
      </c>
    </row>
    <row r="498" spans="1:14" hidden="1" x14ac:dyDescent="0.25">
      <c r="A498" s="5">
        <f t="shared" si="68"/>
        <v>7</v>
      </c>
      <c r="B498" s="5">
        <f t="shared" si="69"/>
        <v>96</v>
      </c>
      <c r="C498" s="5" t="str">
        <f t="shared" ca="1" si="73"/>
        <v>truck_driver_female_agerange</v>
      </c>
      <c r="D498" s="5" t="str">
        <f t="shared" ca="1" si="74"/>
        <v>truck_driver_female_agerange_vizag</v>
      </c>
      <c r="E498" s="4" t="str" cm="1">
        <f t="array" aca="1" ref="E498" ca="1">INDIRECT(ADDRESS(1,A498,1,1,"all_city_parameter_inputs"))</f>
        <v>vizag</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truck_driver_female_agerange</v>
      </c>
      <c r="G498" s="4" t="str" cm="1">
        <f t="array" aca="1" ref="G498" ca="1">IF(AND(ISBLANK(INDIRECT(ADDRESS(B498,3,1,1,"all_city_parameter_inputs"))),ISBLANK(INDIRECT(ADDRESS(B498,2,1,1,"all_city_parameter_inputs")))),"",IF(ISBLANK(INDIRECT(ADDRESS(B498,2,1,1,"all_city_parameter_inputs"))),"",INDIRECT(ADDRESS(B498,2,1,1,"all_city_parameter_inputs"))))</f>
        <v/>
      </c>
      <c r="H498" s="17" t="str" cm="1">
        <f t="array" aca="1" ref="H498" ca="1">IF(ISBLANK(INDIRECT(ADDRESS(B498,A498,1,1,"all_city_parameter_inputs"))), "--",INDIRECT(ADDRESS(B498,A498,1,1,"all_city_parameter_inputs")))</f>
        <v>20, 60</v>
      </c>
      <c r="I498" s="17" t="str">
        <f ca="1">IF(OR(G498="alpha",G498="beta",G498="sd",G498="mean"),"--",VLOOKUP(C498,Default!$B$5:$H$114,7,FALSE))</f>
        <v>18, 65</v>
      </c>
      <c r="J498" s="4" t="str">
        <f ca="1">VLOOKUP(F498,Lookup!$C$5:$D$110,2, FALSE)</f>
        <v>Travel values</v>
      </c>
      <c r="K498" s="4" t="str">
        <f ca="1">VLOOKUP(C498,Default!$B$4:$E$114,4, FALSE)</f>
        <v>age range of female truck drivers</v>
      </c>
      <c r="L498" s="21" t="str" cm="1">
        <f t="array" aca="1" ref="L498" ca="1">IF(ISNA(VLOOKUP($D498,Grouped_Sources!$C:$C,1,FALSE)),"", INDIRECT(VLOOKUP($D498,Grouped_Sources!$C:$I,5,FALSE)))</f>
        <v>on OneDrive Ali Abbas - ITHIM Global\Methods and Processes\Input Parameters\GhostTrip_demographics</v>
      </c>
      <c r="M498" s="21" cm="1">
        <f t="array" aca="1" ref="M498" ca="1">IF(ISNA(VLOOKUP($D498,Grouped_Sources!$C:$C,1,FALSE)),"", INDIRECT(VLOOKUP($D498,Grouped_Sources!$C:$I,6,FALSE)))</f>
        <v>0</v>
      </c>
      <c r="N498" s="21" cm="1">
        <f t="array" aca="1" ref="N498" ca="1">IF(ISNA(VLOOKUP($D498,Grouped_Sources!$C:$C,1,FALSE)),"", INDIRECT(VLOOKUP($D498,Grouped_Sources!$C:$I,7,FALSE)))</f>
        <v>0</v>
      </c>
    </row>
    <row r="499" spans="1:14" hidden="1" x14ac:dyDescent="0.25">
      <c r="A499" s="5">
        <f t="shared" si="68"/>
        <v>7</v>
      </c>
      <c r="B499" s="5">
        <f t="shared" si="69"/>
        <v>97</v>
      </c>
      <c r="C499" s="5" t="str">
        <f t="shared" ca="1" si="73"/>
        <v>commerical_mbike_prop_male</v>
      </c>
      <c r="D499" s="5" t="str">
        <f t="shared" ca="1" si="74"/>
        <v>commerical_mbike_prop_male_vizag</v>
      </c>
      <c r="E499" s="4" t="str" cm="1">
        <f t="array" aca="1" ref="E499" ca="1">INDIRECT(ADDRESS(1,A499,1,1,"all_city_parameter_inputs"))</f>
        <v>vizag</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commerical_mbike_prop_male</v>
      </c>
      <c r="G499" s="4" t="str" cm="1">
        <f t="array" aca="1" ref="G499" ca="1">IF(AND(ISBLANK(INDIRECT(ADDRESS(B499,3,1,1,"all_city_parameter_inputs"))),ISBLANK(INDIRECT(ADDRESS(B499,2,1,1,"all_city_parameter_inputs")))),"",IF(ISBLANK(INDIRECT(ADDRESS(B499,2,1,1,"all_city_parameter_inputs"))),"",INDIRECT(ADDRESS(B499,2,1,1,"all_city_parameter_inputs"))))</f>
        <v/>
      </c>
      <c r="H499" s="17" cm="1">
        <f t="array" aca="1" ref="H499" ca="1">IF(ISBLANK(INDIRECT(ADDRESS(B499,A499,1,1,"all_city_parameter_inputs"))), "--",INDIRECT(ADDRESS(B499,A499,1,1,"all_city_parameter_inputs")))</f>
        <v>1</v>
      </c>
      <c r="I499" s="17">
        <f ca="1">IF(OR(G499="alpha",G499="beta",G499="sd",G499="mean"),"--",VLOOKUP(C499,Default!$B$5:$H$114,7,FALSE))</f>
        <v>0.99</v>
      </c>
      <c r="J499" s="4" t="str">
        <f ca="1">VLOOKUP(F499,Lookup!$C$5:$D$110,2, FALSE)</f>
        <v>Travel values</v>
      </c>
      <c r="K499" s="4" t="str">
        <f ca="1">VLOOKUP(C499,Default!$B$4:$E$114,4, FALSE)</f>
        <v>proportion of male commercial motorcycle drivers</v>
      </c>
      <c r="L499" s="21" t="str" cm="1">
        <f t="array" aca="1" ref="L499" ca="1">IF(ISNA(VLOOKUP($D499,Grouped_Sources!$C:$C,1,FALSE)),"", INDIRECT(VLOOKUP($D499,Grouped_Sources!$C:$I,5,FALSE)))</f>
        <v>on OneDrive Ali Abbas - ITHIM Global\Methods and Processes\Input Parameters\GhostTrip_demographics</v>
      </c>
      <c r="M499" s="21" cm="1">
        <f t="array" aca="1" ref="M499" ca="1">IF(ISNA(VLOOKUP($D499,Grouped_Sources!$C:$C,1,FALSE)),"", INDIRECT(VLOOKUP($D499,Grouped_Sources!$C:$I,6,FALSE)))</f>
        <v>0</v>
      </c>
      <c r="N499" s="21" cm="1">
        <f t="array" aca="1" ref="N499" ca="1">IF(ISNA(VLOOKUP($D499,Grouped_Sources!$C:$C,1,FALSE)),"", INDIRECT(VLOOKUP($D499,Grouped_Sources!$C:$I,7,FALSE)))</f>
        <v>0</v>
      </c>
    </row>
    <row r="500" spans="1:14" hidden="1" x14ac:dyDescent="0.25">
      <c r="A500" s="5">
        <f t="shared" si="68"/>
        <v>7</v>
      </c>
      <c r="B500" s="5">
        <f t="shared" si="69"/>
        <v>98</v>
      </c>
      <c r="C500" s="5" t="str">
        <f t="shared" ca="1" si="73"/>
        <v>commerical_mbike_male_agerange</v>
      </c>
      <c r="D500" s="5" t="str">
        <f t="shared" ca="1" si="74"/>
        <v>commerical_mbike_male_agerange_vizag</v>
      </c>
      <c r="E500" s="4" t="str" cm="1">
        <f t="array" aca="1" ref="E500" ca="1">INDIRECT(ADDRESS(1,A500,1,1,"all_city_parameter_inputs"))</f>
        <v>vizag</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commerical_mbike_male_agerange</v>
      </c>
      <c r="G500" s="4" t="str" cm="1">
        <f t="array" aca="1" ref="G500" ca="1">IF(AND(ISBLANK(INDIRECT(ADDRESS(B500,3,1,1,"all_city_parameter_inputs"))),ISBLANK(INDIRECT(ADDRESS(B500,2,1,1,"all_city_parameter_inputs")))),"",IF(ISBLANK(INDIRECT(ADDRESS(B500,2,1,1,"all_city_parameter_inputs"))),"",INDIRECT(ADDRESS(B500,2,1,1,"all_city_parameter_inputs"))))</f>
        <v/>
      </c>
      <c r="H500" s="17" t="str" cm="1">
        <f t="array" aca="1" ref="H500" ca="1">IF(ISBLANK(INDIRECT(ADDRESS(B500,A500,1,1,"all_city_parameter_inputs"))), "--",INDIRECT(ADDRESS(B500,A500,1,1,"all_city_parameter_inputs")))</f>
        <v>16, 60</v>
      </c>
      <c r="I500" s="17" t="str">
        <f ca="1">IF(OR(G500="alpha",G500="beta",G500="sd",G500="mean"),"--",VLOOKUP(C500,Default!$B$5:$H$114,7,FALSE))</f>
        <v>18, 65</v>
      </c>
      <c r="J500" s="4" t="str">
        <f ca="1">VLOOKUP(F500,Lookup!$C$5:$D$110,2, FALSE)</f>
        <v>Travel values</v>
      </c>
      <c r="K500" s="4" t="str">
        <f ca="1">VLOOKUP(C500,Default!$B$4:$E$114,4, FALSE)</f>
        <v>age range of male commercial motorcycle drivers</v>
      </c>
      <c r="L500" s="21" t="str" cm="1">
        <f t="array" aca="1" ref="L500" ca="1">IF(ISNA(VLOOKUP($D500,Grouped_Sources!$C:$C,1,FALSE)),"", INDIRECT(VLOOKUP($D500,Grouped_Sources!$C:$I,5,FALSE)))</f>
        <v>on OneDrive Ali Abbas - ITHIM Global\Methods and Processes\Input Parameters\GhostTrip_demographics</v>
      </c>
      <c r="M500" s="21" cm="1">
        <f t="array" aca="1" ref="M500" ca="1">IF(ISNA(VLOOKUP($D500,Grouped_Sources!$C:$C,1,FALSE)),"", INDIRECT(VLOOKUP($D500,Grouped_Sources!$C:$I,6,FALSE)))</f>
        <v>0</v>
      </c>
      <c r="N500" s="21" cm="1">
        <f t="array" aca="1" ref="N500" ca="1">IF(ISNA(VLOOKUP($D500,Grouped_Sources!$C:$C,1,FALSE)),"", INDIRECT(VLOOKUP($D500,Grouped_Sources!$C:$I,7,FALSE)))</f>
        <v>0</v>
      </c>
    </row>
    <row r="501" spans="1:14" hidden="1" x14ac:dyDescent="0.25">
      <c r="A501" s="5">
        <f t="shared" ref="A501:A503" si="75">A401+1</f>
        <v>7</v>
      </c>
      <c r="B501" s="5">
        <f t="shared" ref="B501:B503" si="76">B401</f>
        <v>99</v>
      </c>
      <c r="C501" s="5" t="str">
        <f t="shared" ca="1" si="73"/>
        <v>commerical_mbike_female_agerange</v>
      </c>
      <c r="D501" s="5" t="str">
        <f t="shared" ca="1" si="74"/>
        <v>commerical_mbike_female_agerange_vizag</v>
      </c>
      <c r="E501" s="4" t="str" cm="1">
        <f t="array" aca="1" ref="E501" ca="1">INDIRECT(ADDRESS(1,A501,1,1,"all_city_parameter_inputs"))</f>
        <v>vizag</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commerical_mbike_female_agerange</v>
      </c>
      <c r="G501" s="4" t="str" cm="1">
        <f t="array" aca="1" ref="G501" ca="1">IF(AND(ISBLANK(INDIRECT(ADDRESS(B501,3,1,1,"all_city_parameter_inputs"))),ISBLANK(INDIRECT(ADDRESS(B501,2,1,1,"all_city_parameter_inputs")))),"",IF(ISBLANK(INDIRECT(ADDRESS(B501,2,1,1,"all_city_parameter_inputs"))),"",INDIRECT(ADDRESS(B501,2,1,1,"all_city_parameter_inputs"))))</f>
        <v/>
      </c>
      <c r="H501" s="17" t="str" cm="1">
        <f t="array" aca="1" ref="H501" ca="1">IF(ISBLANK(INDIRECT(ADDRESS(B501,A501,1,1,"all_city_parameter_inputs"))), "--",INDIRECT(ADDRESS(B501,A501,1,1,"all_city_parameter_inputs")))</f>
        <v>16, 60</v>
      </c>
      <c r="I501" s="17" t="str">
        <f ca="1">IF(OR(G501="alpha",G501="beta",G501="sd",G501="mean"),"--",VLOOKUP(C501,Default!$B$5:$H$114,7,FALSE))</f>
        <v>18, 65</v>
      </c>
      <c r="J501" s="4" t="str">
        <f ca="1">VLOOKUP(F501,Lookup!$C$5:$D$110,2, FALSE)</f>
        <v>Travel values</v>
      </c>
      <c r="K501" s="4" t="str">
        <f ca="1">VLOOKUP(C501,Default!$B$4:$E$114,4, FALSE)</f>
        <v>age range of female commercial motorcycle drivers</v>
      </c>
      <c r="L501" s="21" t="str" cm="1">
        <f t="array" aca="1" ref="L501" ca="1">IF(ISNA(VLOOKUP($D501,Grouped_Sources!$C:$C,1,FALSE)),"", INDIRECT(VLOOKUP($D501,Grouped_Sources!$C:$I,5,FALSE)))</f>
        <v>on OneDrive Ali Abbas - ITHIM Global\Methods and Processes\Input Parameters\GhostTrip_demographics</v>
      </c>
      <c r="M501" s="21" cm="1">
        <f t="array" aca="1" ref="M501" ca="1">IF(ISNA(VLOOKUP($D501,Grouped_Sources!$C:$C,1,FALSE)),"", INDIRECT(VLOOKUP($D501,Grouped_Sources!$C:$I,6,FALSE)))</f>
        <v>0</v>
      </c>
      <c r="N501" s="21" cm="1">
        <f t="array" aca="1" ref="N501" ca="1">IF(ISNA(VLOOKUP($D501,Grouped_Sources!$C:$C,1,FALSE)),"", INDIRECT(VLOOKUP($D501,Grouped_Sources!$C:$I,7,FALSE)))</f>
        <v>0</v>
      </c>
    </row>
    <row r="502" spans="1:14" hidden="1" x14ac:dyDescent="0.25">
      <c r="A502" s="5">
        <f t="shared" si="75"/>
        <v>7</v>
      </c>
      <c r="B502" s="5">
        <f t="shared" si="76"/>
        <v>100</v>
      </c>
      <c r="C502" s="5" t="str">
        <f t="shared" ref="C502:C503" ca="1" si="77">IF(G502 = "",F502,IF(OR(G502="alpha",G502="beta",G502="constant",G502="sd",G502="mean",G502="sample"),F502,F502&amp;" "&amp;G502))</f>
        <v>day_to_week_scalar</v>
      </c>
      <c r="D502" s="5" t="str">
        <f t="shared" ref="D502:D503" ca="1" si="78">F502&amp;"_"&amp;E502</f>
        <v>day_to_week_scalar_vizag</v>
      </c>
      <c r="E502" s="4" t="str" cm="1">
        <f t="array" aca="1" ref="E502" ca="1">INDIRECT(ADDRESS(1,A502,1,1,"all_city_parameter_inputs"))</f>
        <v>vizag</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day_to_week_scalar</v>
      </c>
      <c r="G502" s="4" t="str" cm="1">
        <f t="array" aca="1" ref="G502" ca="1">IF(AND(ISBLANK(INDIRECT(ADDRESS(B502,3,1,1,"all_city_parameter_inputs"))),ISBLANK(INDIRECT(ADDRESS(B502,2,1,1,"all_city_parameter_inputs")))),"",IF(ISBLANK(INDIRECT(ADDRESS(B502,2,1,1,"all_city_parameter_inputs"))),"",INDIRECT(ADDRESS(B502,2,1,1,"all_city_parameter_inputs"))))</f>
        <v/>
      </c>
      <c r="H502" s="17" cm="1">
        <f t="array" aca="1" ref="H502" ca="1">IF(ISBLANK(INDIRECT(ADDRESS(B502,A502,1,1,"all_city_parameter_inputs"))), "--",INDIRECT(ADDRESS(B502,A502,1,1,"all_city_parameter_inputs")))</f>
        <v>7</v>
      </c>
      <c r="I502" s="17">
        <f ca="1">IF(OR(G502="alpha",G502="beta",G502="sd",G502="mean"),"--",VLOOKUP(C502,Default!$B$5:$H$114,7,FALSE))</f>
        <v>7</v>
      </c>
      <c r="J502" s="4" t="str">
        <f ca="1">VLOOKUP(F502,Lookup!$C$5:$D$110,2, FALSE)</f>
        <v>Travel values</v>
      </c>
      <c r="K502" s="4" t="str">
        <f ca="1">VLOOKUP(C502,Default!$B$4:$E$114,4, FALSE)</f>
        <v>how daily travel scales to a week</v>
      </c>
      <c r="L502" s="37" t="s">
        <v>298</v>
      </c>
      <c r="M502" s="21"/>
      <c r="N502" s="21"/>
    </row>
    <row r="503" spans="1:14" hidden="1" x14ac:dyDescent="0.25">
      <c r="A503" s="5">
        <f t="shared" si="75"/>
        <v>7</v>
      </c>
      <c r="B503" s="5">
        <f t="shared" si="76"/>
        <v>101</v>
      </c>
      <c r="C503" s="5" t="str">
        <f t="shared" ca="1" si="77"/>
        <v>treat_taxi_as_car</v>
      </c>
      <c r="D503" s="5" t="str">
        <f t="shared" ca="1" si="78"/>
        <v>treat_taxi_as_car_vizag</v>
      </c>
      <c r="E503" s="4" t="str" cm="1">
        <f t="array" aca="1" ref="E503" ca="1">INDIRECT(ADDRESS(1,A503,1,1,"all_city_parameter_inputs"))</f>
        <v>vizag</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treat_taxi_as_car</v>
      </c>
      <c r="G503" s="4" t="str" cm="1">
        <f t="array" aca="1" ref="G503" ca="1">IF(AND(ISBLANK(INDIRECT(ADDRESS(B503,3,1,1,"all_city_parameter_inputs"))),ISBLANK(INDIRECT(ADDRESS(B503,2,1,1,"all_city_parameter_inputs")))),"",IF(ISBLANK(INDIRECT(ADDRESS(B503,2,1,1,"all_city_parameter_inputs"))),"",INDIRECT(ADDRESS(B503,2,1,1,"all_city_parameter_inputs"))))</f>
        <v/>
      </c>
      <c r="H503" s="17" t="str" cm="1">
        <f t="array" aca="1" ref="H503" ca="1">IF(ISBLANK(INDIRECT(ADDRESS(B503,A503,1,1,"all_city_parameter_inputs"))), "--",INDIRECT(ADDRESS(B503,A503,1,1,"all_city_parameter_inputs")))</f>
        <v>F</v>
      </c>
      <c r="I503" s="17" t="str">
        <f ca="1">IF(OR(G503="alpha",G503="beta",G503="sd",G503="mean"),"--",VLOOKUP(C503,Default!$B$5:$H$114,7,FALSE))</f>
        <v>F</v>
      </c>
      <c r="J503" s="4" t="str">
        <f ca="1">VLOOKUP(F503,Lookup!$C$5:$D$110,2, FALSE)</f>
        <v>Pollution values</v>
      </c>
      <c r="K503" s="4" t="str">
        <f ca="1">VLOOKUP(C503,Default!$B$4:$E$114,4, FALSE)</f>
        <v>If set to false do not add taxi km when calculating car emission factors</v>
      </c>
      <c r="L503" s="37"/>
      <c r="M503" s="21"/>
      <c r="N503" s="21"/>
    </row>
    <row r="504" spans="1:14" hidden="1" x14ac:dyDescent="0.25">
      <c r="A504" s="5">
        <f t="shared" ref="A504" si="79">A404+1</f>
        <v>8</v>
      </c>
      <c r="B504" s="5">
        <f t="shared" ref="B504" si="80">B404</f>
        <v>2</v>
      </c>
      <c r="C504" s="5" t="str">
        <f t="shared" ca="1" si="70"/>
        <v>speeds auto_rickshaw</v>
      </c>
      <c r="D504" s="5" t="str">
        <f t="shared" ca="1" si="72"/>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All_city_list!F492,INDIRECT(ADDRESS(B504,1,1,1,"all_city_parameter_inputs"))))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auto_rickshaw</v>
      </c>
      <c r="H504" s="17" t="str" cm="1">
        <f t="array" aca="1" ref="H504" ca="1">IF(ISBLANK(INDIRECT(ADDRESS(B504,A504,1,1,"all_city_parameter_inputs"))), "--",INDIRECT(ADDRESS(B504,A504,1,1,"all_city_parameter_inputs")))</f>
        <v>--</v>
      </c>
      <c r="I504" s="17">
        <f ca="1">IF(OR(G504="alpha",G504="beta",G504="sd",G504="mean"),"--",VLOOKUP(C504,Default!$B$5:$H$114,7,FALSE))</f>
        <v>4</v>
      </c>
      <c r="J504" s="4" t="str">
        <f ca="1">VLOOKUP(F504,Lookup!$C$5:$D$110,2, FALSE)</f>
        <v>Travel values</v>
      </c>
      <c r="K504" s="4">
        <f ca="1">VLOOKUP(C504,Default!$B$4:$E$114,4, FALSE)</f>
        <v>0</v>
      </c>
      <c r="L504" s="21" t="str" cm="1">
        <f t="array" aca="1" ref="L504" ca="1">IF(ISNA(VLOOKUP($D504,Grouped_Sources!$C:$C,1,FALSE)),"", INDIRECT(VLOOKUP($D504,Grouped_Sources!$C:$I,5,FALSE)))</f>
        <v>VehicleSpeeds_Summary_vxxx.docx on OneDrive Ali Abbas - ITHIM Global\Methods and Processes\Input Parameters\VehicleSpeeds</v>
      </c>
      <c r="M504" s="21" cm="1">
        <f t="array" aca="1" ref="M504" ca="1">IF(ISNA(VLOOKUP($D504,Grouped_Sources!$C:$C,1,FALSE)),"", INDIRECT(VLOOKUP($D504,Grouped_Sources!$C:$I,6,FALSE)))</f>
        <v>0</v>
      </c>
      <c r="N504" s="21" cm="1">
        <f t="array" aca="1" ref="N504" ca="1">IF(ISNA(VLOOKUP($D504,Grouped_Sources!$C:$C,1,FALSE)),"", INDIRECT(VLOOKUP($D504,Grouped_Sources!$C:$I,7,FALSE)))</f>
        <v>0</v>
      </c>
    </row>
    <row r="505" spans="1:14" hidden="1" x14ac:dyDescent="0.25">
      <c r="A505" s="5">
        <f t="shared" ref="A505:A568" si="81">A405+1</f>
        <v>8</v>
      </c>
      <c r="B505" s="5">
        <f t="shared" ref="B505:B568" si="82">B405</f>
        <v>3</v>
      </c>
      <c r="C505" s="5" t="str">
        <f t="shared" ca="1" si="70"/>
        <v>speeds bus</v>
      </c>
      <c r="D505" s="5" t="str">
        <f t="shared" ca="1" si="67"/>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bus</v>
      </c>
      <c r="H505" s="17" cm="1">
        <f t="array" aca="1" ref="H505" ca="1">IF(ISBLANK(INDIRECT(ADDRESS(B505,A505,1,1,"all_city_parameter_inputs"))), "--",INDIRECT(ADDRESS(B505,A505,1,1,"all_city_parameter_inputs")))</f>
        <v>8.1</v>
      </c>
      <c r="I505" s="17">
        <f ca="1">IF(OR(G505="alpha",G505="beta",G505="sd",G505="mean"),"--",VLOOKUP(C505,Default!$B$5:$H$114,7,FALSE))</f>
        <v>8.1</v>
      </c>
      <c r="J505" s="4" t="str">
        <f ca="1">VLOOKUP(F505,Lookup!$C$5:$D$110,2, FALSE)</f>
        <v>Travel values</v>
      </c>
      <c r="K505" s="4" t="str">
        <f ca="1">VLOOKUP(C505,Default!$B$4:$E$114,4,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05" s="21" t="str" cm="1">
        <f t="array" aca="1" ref="L505" ca="1">IF(ISNA(VLOOKUP($D505,Grouped_Sources!$C:$C,1,FALSE)),"", INDIRECT(VLOOKUP($D505,Grouped_Sources!$C:$I,5,FALSE)))</f>
        <v>VehicleSpeeds_Summary_vxxx.docx on OneDrive Ali Abbas - ITHIM Global\Methods and Processes\Input Parameters\VehicleSpeeds</v>
      </c>
      <c r="M505" s="21" cm="1">
        <f t="array" aca="1" ref="M505" ca="1">IF(ISNA(VLOOKUP($D505,Grouped_Sources!$C:$C,1,FALSE)),"", INDIRECT(VLOOKUP($D505,Grouped_Sources!$C:$I,6,FALSE)))</f>
        <v>0</v>
      </c>
      <c r="N505" s="21" cm="1">
        <f t="array" aca="1" ref="N505" ca="1">IF(ISNA(VLOOKUP($D505,Grouped_Sources!$C:$C,1,FALSE)),"", INDIRECT(VLOOKUP($D505,Grouped_Sources!$C:$I,7,FALSE)))</f>
        <v>0</v>
      </c>
    </row>
    <row r="506" spans="1:14" hidden="1" x14ac:dyDescent="0.25">
      <c r="A506" s="5">
        <f t="shared" si="81"/>
        <v>8</v>
      </c>
      <c r="B506" s="5">
        <f t="shared" si="82"/>
        <v>4</v>
      </c>
      <c r="C506" s="5" t="str">
        <f t="shared" ca="1" si="70"/>
        <v>speeds car</v>
      </c>
      <c r="D506" s="5" t="str">
        <f t="shared" ref="D506:D515" ca="1" si="83">F506&amp;"_"&amp;E506</f>
        <v>speeds_belo_horizonte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speeds</v>
      </c>
      <c r="G506" s="4" t="str" cm="1">
        <f t="array" aca="1" ref="G506" ca="1">IF(AND(ISBLANK(INDIRECT(ADDRESS(B506,3,1,1,"all_city_parameter_inputs"))),ISBLANK(INDIRECT(ADDRESS(B506,2,1,1,"all_city_parameter_inputs")))),"",IF(ISBLANK(INDIRECT(ADDRESS(B506,2,1,1,"all_city_parameter_inputs"))),"",INDIRECT(ADDRESS(B506,2,1,1,"all_city_parameter_inputs"))))</f>
        <v>car</v>
      </c>
      <c r="H506" s="17" cm="1">
        <f t="array" aca="1" ref="H506" ca="1">IF(ISBLANK(INDIRECT(ADDRESS(B506,A506,1,1,"all_city_parameter_inputs"))), "--",INDIRECT(ADDRESS(B506,A506,1,1,"all_city_parameter_inputs")))</f>
        <v>13.8</v>
      </c>
      <c r="I506" s="17">
        <f ca="1">IF(OR(G506="alpha",G506="beta",G506="sd",G506="mean"),"--",VLOOKUP(C506,Default!$B$5:$H$114,7,FALSE))</f>
        <v>13.8</v>
      </c>
      <c r="J506" s="4" t="str">
        <f ca="1">VLOOKUP(F506,Lookup!$C$5:$D$110,2, FALSE)</f>
        <v>Travel values</v>
      </c>
      <c r="K506" s="4">
        <f ca="1">VLOOKUP(C506,Default!$B$4:$E$114,4, FALSE)</f>
        <v>0</v>
      </c>
      <c r="L506" s="21" t="str" cm="1">
        <f t="array" aca="1" ref="L506" ca="1">IF(ISNA(VLOOKUP($D506,Grouped_Sources!$C:$C,1,FALSE)),"", INDIRECT(VLOOKUP($D506,Grouped_Sources!$C:$I,5,FALSE)))</f>
        <v>VehicleSpeeds_Summary_vxxx.docx on OneDrive Ali Abbas - ITHIM Global\Methods and Processes\Input Parameters\VehicleSpeeds</v>
      </c>
      <c r="M506" s="21" cm="1">
        <f t="array" aca="1" ref="M506" ca="1">IF(ISNA(VLOOKUP($D506,Grouped_Sources!$C:$C,1,FALSE)),"", INDIRECT(VLOOKUP($D506,Grouped_Sources!$C:$I,6,FALSE)))</f>
        <v>0</v>
      </c>
      <c r="N506" s="21" cm="1">
        <f t="array" aca="1" ref="N506" ca="1">IF(ISNA(VLOOKUP($D506,Grouped_Sources!$C:$C,1,FALSE)),"", INDIRECT(VLOOKUP($D506,Grouped_Sources!$C:$I,7,FALSE)))</f>
        <v>0</v>
      </c>
    </row>
    <row r="507" spans="1:14" hidden="1" x14ac:dyDescent="0.25">
      <c r="A507" s="5">
        <f t="shared" si="81"/>
        <v>8</v>
      </c>
      <c r="B507" s="5">
        <f t="shared" si="82"/>
        <v>5</v>
      </c>
      <c r="C507" s="5" t="str">
        <f t="shared" ca="1" si="70"/>
        <v>speeds cycle</v>
      </c>
      <c r="D507" s="5" t="str">
        <f t="shared" ca="1" si="83"/>
        <v>speeds_belo_horizonte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speeds</v>
      </c>
      <c r="G507" s="4" t="str" cm="1">
        <f t="array" aca="1" ref="G507" ca="1">IF(AND(ISBLANK(INDIRECT(ADDRESS(B507,3,1,1,"all_city_parameter_inputs"))),ISBLANK(INDIRECT(ADDRESS(B507,2,1,1,"all_city_parameter_inputs")))),"",IF(ISBLANK(INDIRECT(ADDRESS(B507,2,1,1,"all_city_parameter_inputs"))),"",INDIRECT(ADDRESS(B507,2,1,1,"all_city_parameter_inputs"))))</f>
        <v>cycle</v>
      </c>
      <c r="H507" s="17" cm="1">
        <f t="array" aca="1" ref="H507" ca="1">IF(ISBLANK(INDIRECT(ADDRESS(B507,A507,1,1,"all_city_parameter_inputs"))), "--",INDIRECT(ADDRESS(B507,A507,1,1,"all_city_parameter_inputs")))</f>
        <v>7.2</v>
      </c>
      <c r="I507" s="17">
        <f ca="1">IF(OR(G507="alpha",G507="beta",G507="sd",G507="mean"),"--",VLOOKUP(C507,Default!$B$5:$H$114,7,FALSE))</f>
        <v>7.2</v>
      </c>
      <c r="J507" s="4" t="str">
        <f ca="1">VLOOKUP(F507,Lookup!$C$5:$D$110,2, FALSE)</f>
        <v>Travel values</v>
      </c>
      <c r="K507" s="4">
        <f ca="1">VLOOKUP(C507,Default!$B$4:$E$114,4, FALSE)</f>
        <v>0</v>
      </c>
      <c r="L507" s="21" t="str" cm="1">
        <f t="array" aca="1" ref="L507" ca="1">IF(ISNA(VLOOKUP($D507,Grouped_Sources!$C:$C,1,FALSE)),"", INDIRECT(VLOOKUP($D507,Grouped_Sources!$C:$I,5,FALSE)))</f>
        <v>VehicleSpeeds_Summary_vxxx.docx on OneDrive Ali Abbas - ITHIM Global\Methods and Processes\Input Parameters\VehicleSpeeds</v>
      </c>
      <c r="M507" s="21" cm="1">
        <f t="array" aca="1" ref="M507" ca="1">IF(ISNA(VLOOKUP($D507,Grouped_Sources!$C:$C,1,FALSE)),"", INDIRECT(VLOOKUP($D507,Grouped_Sources!$C:$I,6,FALSE)))</f>
        <v>0</v>
      </c>
      <c r="N507" s="21" cm="1">
        <f t="array" aca="1" ref="N507" ca="1">IF(ISNA(VLOOKUP($D507,Grouped_Sources!$C:$C,1,FALSE)),"", INDIRECT(VLOOKUP($D507,Grouped_Sources!$C:$I,7,FALSE)))</f>
        <v>0</v>
      </c>
    </row>
    <row r="508" spans="1:14" hidden="1" x14ac:dyDescent="0.25">
      <c r="A508" s="5">
        <f t="shared" si="81"/>
        <v>8</v>
      </c>
      <c r="B508" s="5">
        <f t="shared" si="82"/>
        <v>6</v>
      </c>
      <c r="C508" s="5" t="str">
        <f t="shared" ca="1" si="70"/>
        <v>speeds subway</v>
      </c>
      <c r="D508" s="5" t="str">
        <f t="shared" ca="1" si="83"/>
        <v>speeds_belo_horizonte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speeds</v>
      </c>
      <c r="G508" s="4" t="str" cm="1">
        <f t="array" aca="1" ref="G508" ca="1">IF(AND(ISBLANK(INDIRECT(ADDRESS(B508,3,1,1,"all_city_parameter_inputs"))),ISBLANK(INDIRECT(ADDRESS(B508,2,1,1,"all_city_parameter_inputs")))),"",IF(ISBLANK(INDIRECT(ADDRESS(B508,2,1,1,"all_city_parameter_inputs"))),"",INDIRECT(ADDRESS(B508,2,1,1,"all_city_parameter_inputs"))))</f>
        <v>subway</v>
      </c>
      <c r="H508" s="17" cm="1">
        <f t="array" aca="1" ref="H508" ca="1">IF(ISBLANK(INDIRECT(ADDRESS(B508,A508,1,1,"all_city_parameter_inputs"))), "--",INDIRECT(ADDRESS(B508,A508,1,1,"all_city_parameter_inputs")))</f>
        <v>18.100000000000001</v>
      </c>
      <c r="I508" s="17">
        <f ca="1">IF(OR(G508="alpha",G508="beta",G508="sd",G508="mean"),"--",VLOOKUP(C508,Default!$B$5:$H$114,7,FALSE))</f>
        <v>18.100000000000001</v>
      </c>
      <c r="J508" s="4" t="str">
        <f ca="1">VLOOKUP(F508,Lookup!$C$5:$D$110,2, FALSE)</f>
        <v>Travel values</v>
      </c>
      <c r="K508" s="4">
        <f ca="1">VLOOKUP(C508,Default!$B$4:$E$114,4, FALSE)</f>
        <v>0</v>
      </c>
      <c r="L508" s="21" t="str" cm="1">
        <f t="array" aca="1" ref="L508" ca="1">IF(ISNA(VLOOKUP($D508,Grouped_Sources!$C:$C,1,FALSE)),"", INDIRECT(VLOOKUP($D508,Grouped_Sources!$C:$I,5,FALSE)))</f>
        <v>VehicleSpeeds_Summary_vxxx.docx on OneDrive Ali Abbas - ITHIM Global\Methods and Processes\Input Parameters\VehicleSpeeds</v>
      </c>
      <c r="M508" s="21" cm="1">
        <f t="array" aca="1" ref="M508" ca="1">IF(ISNA(VLOOKUP($D508,Grouped_Sources!$C:$C,1,FALSE)),"", INDIRECT(VLOOKUP($D508,Grouped_Sources!$C:$I,6,FALSE)))</f>
        <v>0</v>
      </c>
      <c r="N508" s="21" cm="1">
        <f t="array" aca="1" ref="N508" ca="1">IF(ISNA(VLOOKUP($D508,Grouped_Sources!$C:$C,1,FALSE)),"", INDIRECT(VLOOKUP($D508,Grouped_Sources!$C:$I,7,FALSE)))</f>
        <v>0</v>
      </c>
    </row>
    <row r="509" spans="1:14" hidden="1" x14ac:dyDescent="0.25">
      <c r="A509" s="5">
        <f t="shared" si="81"/>
        <v>8</v>
      </c>
      <c r="B509" s="5">
        <f t="shared" si="82"/>
        <v>7</v>
      </c>
      <c r="C509" s="5" t="str">
        <f t="shared" ca="1" si="70"/>
        <v>speeds motorcycle</v>
      </c>
      <c r="D509" s="5" t="str">
        <f t="shared" ca="1" si="83"/>
        <v>speeds_belo_horizonte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speeds</v>
      </c>
      <c r="G509" s="4" t="str" cm="1">
        <f t="array" aca="1" ref="G509" ca="1">IF(AND(ISBLANK(INDIRECT(ADDRESS(B509,3,1,1,"all_city_parameter_inputs"))),ISBLANK(INDIRECT(ADDRESS(B509,2,1,1,"all_city_parameter_inputs")))),"",IF(ISBLANK(INDIRECT(ADDRESS(B509,2,1,1,"all_city_parameter_inputs"))),"",INDIRECT(ADDRESS(B509,2,1,1,"all_city_parameter_inputs"))))</f>
        <v>motorcycle</v>
      </c>
      <c r="H509" s="17" cm="1">
        <f t="array" aca="1" ref="H509" ca="1">IF(ISBLANK(INDIRECT(ADDRESS(B509,A509,1,1,"all_city_parameter_inputs"))), "--",INDIRECT(ADDRESS(B509,A509,1,1,"all_city_parameter_inputs")))</f>
        <v>15.2</v>
      </c>
      <c r="I509" s="17">
        <f ca="1">IF(OR(G509="alpha",G509="beta",G509="sd",G509="mean"),"--",VLOOKUP(C509,Default!$B$5:$H$114,7,FALSE))</f>
        <v>15.2</v>
      </c>
      <c r="J509" s="4" t="str">
        <f ca="1">VLOOKUP(F509,Lookup!$C$5:$D$110,2, FALSE)</f>
        <v>Travel values</v>
      </c>
      <c r="K509" s="4">
        <f ca="1">VLOOKUP(C509,Default!$B$4:$E$114,4, FALSE)</f>
        <v>0</v>
      </c>
      <c r="L509" s="21" t="str" cm="1">
        <f t="array" aca="1" ref="L509" ca="1">IF(ISNA(VLOOKUP($D509,Grouped_Sources!$C:$C,1,FALSE)),"", INDIRECT(VLOOKUP($D509,Grouped_Sources!$C:$I,5,FALSE)))</f>
        <v>VehicleSpeeds_Summary_vxxx.docx on OneDrive Ali Abbas - ITHIM Global\Methods and Processes\Input Parameters\VehicleSpeeds</v>
      </c>
      <c r="M509" s="21" cm="1">
        <f t="array" aca="1" ref="M509" ca="1">IF(ISNA(VLOOKUP($D509,Grouped_Sources!$C:$C,1,FALSE)),"", INDIRECT(VLOOKUP($D509,Grouped_Sources!$C:$I,6,FALSE)))</f>
        <v>0</v>
      </c>
      <c r="N509" s="21" cm="1">
        <f t="array" aca="1" ref="N509" ca="1">IF(ISNA(VLOOKUP($D509,Grouped_Sources!$C:$C,1,FALSE)),"", INDIRECT(VLOOKUP($D509,Grouped_Sources!$C:$I,7,FALSE)))</f>
        <v>0</v>
      </c>
    </row>
    <row r="510" spans="1:14" hidden="1" x14ac:dyDescent="0.25">
      <c r="A510" s="5">
        <f t="shared" si="81"/>
        <v>8</v>
      </c>
      <c r="B510" s="5">
        <f t="shared" si="82"/>
        <v>8</v>
      </c>
      <c r="C510" s="5" t="str">
        <f t="shared" ca="1" si="70"/>
        <v>speeds other</v>
      </c>
      <c r="D510" s="5" t="str">
        <f t="shared" ca="1" si="83"/>
        <v>speeds_belo_horizonte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speeds</v>
      </c>
      <c r="G510" s="4" t="str" cm="1">
        <f t="array" aca="1" ref="G510" ca="1">IF(AND(ISBLANK(INDIRECT(ADDRESS(B510,3,1,1,"all_city_parameter_inputs"))),ISBLANK(INDIRECT(ADDRESS(B510,2,1,1,"all_city_parameter_inputs")))),"",IF(ISBLANK(INDIRECT(ADDRESS(B510,2,1,1,"all_city_parameter_inputs"))),"",INDIRECT(ADDRESS(B510,2,1,1,"all_city_parameter_inputs"))))</f>
        <v>other</v>
      </c>
      <c r="H510" s="17" cm="1">
        <f t="array" aca="1" ref="H510" ca="1">IF(ISBLANK(INDIRECT(ADDRESS(B510,A510,1,1,"all_city_parameter_inputs"))), "--",INDIRECT(ADDRESS(B510,A510,1,1,"all_city_parameter_inputs")))</f>
        <v>9.1</v>
      </c>
      <c r="I510" s="17">
        <f ca="1">IF(OR(G510="alpha",G510="beta",G510="sd",G510="mean"),"--",VLOOKUP(C510,Default!$B$5:$H$114,7,FALSE))</f>
        <v>9.1</v>
      </c>
      <c r="J510" s="4" t="str">
        <f ca="1">VLOOKUP(F510,Lookup!$C$5:$D$110,2, FALSE)</f>
        <v>Travel values</v>
      </c>
      <c r="K510" s="4">
        <f ca="1">VLOOKUP(C510,Default!$B$4:$E$114,4, FALSE)</f>
        <v>0</v>
      </c>
      <c r="L510" s="21" t="str" cm="1">
        <f t="array" aca="1" ref="L510" ca="1">IF(ISNA(VLOOKUP($D510,Grouped_Sources!$C:$C,1,FALSE)),"", INDIRECT(VLOOKUP($D510,Grouped_Sources!$C:$I,5,FALSE)))</f>
        <v>VehicleSpeeds_Summary_vxxx.docx on OneDrive Ali Abbas - ITHIM Global\Methods and Processes\Input Parameters\VehicleSpeeds</v>
      </c>
      <c r="M510" s="21" cm="1">
        <f t="array" aca="1" ref="M510" ca="1">IF(ISNA(VLOOKUP($D510,Grouped_Sources!$C:$C,1,FALSE)),"", INDIRECT(VLOOKUP($D510,Grouped_Sources!$C:$I,6,FALSE)))</f>
        <v>0</v>
      </c>
      <c r="N510" s="21" cm="1">
        <f t="array" aca="1" ref="N510" ca="1">IF(ISNA(VLOOKUP($D510,Grouped_Sources!$C:$C,1,FALSE)),"", INDIRECT(VLOOKUP($D510,Grouped_Sources!$C:$I,7,FALSE)))</f>
        <v>0</v>
      </c>
    </row>
    <row r="511" spans="1:14" hidden="1" x14ac:dyDescent="0.25">
      <c r="A511" s="5">
        <f t="shared" si="81"/>
        <v>8</v>
      </c>
      <c r="B511" s="5">
        <f t="shared" si="82"/>
        <v>9</v>
      </c>
      <c r="C511" s="5" t="str">
        <f t="shared" ca="1" si="70"/>
        <v>speeds pedestrian</v>
      </c>
      <c r="D511" s="5" t="str">
        <f t="shared" ca="1" si="83"/>
        <v>speeds_belo_horizonte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speeds</v>
      </c>
      <c r="G511" s="4" t="str" cm="1">
        <f t="array" aca="1" ref="G511" ca="1">IF(AND(ISBLANK(INDIRECT(ADDRESS(B511,3,1,1,"all_city_parameter_inputs"))),ISBLANK(INDIRECT(ADDRESS(B511,2,1,1,"all_city_parameter_inputs")))),"",IF(ISBLANK(INDIRECT(ADDRESS(B511,2,1,1,"all_city_parameter_inputs"))),"",INDIRECT(ADDRESS(B511,2,1,1,"all_city_parameter_inputs"))))</f>
        <v>pedestrian</v>
      </c>
      <c r="H511" s="17" cm="1">
        <f t="array" aca="1" ref="H511" ca="1">IF(ISBLANK(INDIRECT(ADDRESS(B511,A511,1,1,"all_city_parameter_inputs"))), "--",INDIRECT(ADDRESS(B511,A511,1,1,"all_city_parameter_inputs")))</f>
        <v>2.5</v>
      </c>
      <c r="I511" s="17">
        <f ca="1">IF(OR(G511="alpha",G511="beta",G511="sd",G511="mean"),"--",VLOOKUP(C511,Default!$B$5:$H$114,7,FALSE))</f>
        <v>2.5</v>
      </c>
      <c r="J511" s="4" t="str">
        <f ca="1">VLOOKUP(F511,Lookup!$C$5:$D$110,2, FALSE)</f>
        <v>Travel values</v>
      </c>
      <c r="K511" s="4">
        <f ca="1">VLOOKUP(C511,Default!$B$4:$E$114,4, FALSE)</f>
        <v>0</v>
      </c>
      <c r="L511" s="21" t="str" cm="1">
        <f t="array" aca="1" ref="L511" ca="1">IF(ISNA(VLOOKUP($D511,Grouped_Sources!$C:$C,1,FALSE)),"", INDIRECT(VLOOKUP($D511,Grouped_Sources!$C:$I,5,FALSE)))</f>
        <v>VehicleSpeeds_Summary_vxxx.docx on OneDrive Ali Abbas - ITHIM Global\Methods and Processes\Input Parameters\VehicleSpeeds</v>
      </c>
      <c r="M511" s="21" cm="1">
        <f t="array" aca="1" ref="M511" ca="1">IF(ISNA(VLOOKUP($D511,Grouped_Sources!$C:$C,1,FALSE)),"", INDIRECT(VLOOKUP($D511,Grouped_Sources!$C:$I,6,FALSE)))</f>
        <v>0</v>
      </c>
      <c r="N511" s="21" cm="1">
        <f t="array" aca="1" ref="N511" ca="1">IF(ISNA(VLOOKUP($D511,Grouped_Sources!$C:$C,1,FALSE)),"", INDIRECT(VLOOKUP($D511,Grouped_Sources!$C:$I,7,FALSE)))</f>
        <v>0</v>
      </c>
    </row>
    <row r="512" spans="1:14" hidden="1" x14ac:dyDescent="0.25">
      <c r="A512" s="5">
        <f t="shared" si="81"/>
        <v>8</v>
      </c>
      <c r="B512" s="5">
        <f t="shared" si="82"/>
        <v>10</v>
      </c>
      <c r="C512" s="5" t="str">
        <f t="shared" ca="1" si="70"/>
        <v>speeds rail</v>
      </c>
      <c r="D512" s="5" t="str">
        <f t="shared" ca="1" si="83"/>
        <v>speeds_belo_horizonte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speeds</v>
      </c>
      <c r="G512" s="4" t="str" cm="1">
        <f t="array" aca="1" ref="G512" ca="1">IF(AND(ISBLANK(INDIRECT(ADDRESS(B512,3,1,1,"all_city_parameter_inputs"))),ISBLANK(INDIRECT(ADDRESS(B512,2,1,1,"all_city_parameter_inputs")))),"",IF(ISBLANK(INDIRECT(ADDRESS(B512,2,1,1,"all_city_parameter_inputs"))),"",INDIRECT(ADDRESS(B512,2,1,1,"all_city_parameter_inputs"))))</f>
        <v>rail</v>
      </c>
      <c r="H512" s="17" cm="1">
        <f t="array" aca="1" ref="H512" ca="1">IF(ISBLANK(INDIRECT(ADDRESS(B512,A512,1,1,"all_city_parameter_inputs"))), "--",INDIRECT(ADDRESS(B512,A512,1,1,"all_city_parameter_inputs")))</f>
        <v>21.9</v>
      </c>
      <c r="I512" s="17">
        <f ca="1">IF(OR(G512="alpha",G512="beta",G512="sd",G512="mean"),"--",VLOOKUP(C512,Default!$B$5:$H$114,7,FALSE))</f>
        <v>21.9</v>
      </c>
      <c r="J512" s="4" t="str">
        <f ca="1">VLOOKUP(F512,Lookup!$C$5:$D$110,2, FALSE)</f>
        <v>Travel values</v>
      </c>
      <c r="K512" s="4">
        <f ca="1">VLOOKUP(C512,Default!$B$4:$E$114,4, FALSE)</f>
        <v>0</v>
      </c>
      <c r="L512" s="21" t="str" cm="1">
        <f t="array" aca="1" ref="L512" ca="1">IF(ISNA(VLOOKUP($D512,Grouped_Sources!$C:$C,1,FALSE)),"", INDIRECT(VLOOKUP($D512,Grouped_Sources!$C:$I,5,FALSE)))</f>
        <v>VehicleSpeeds_Summary_vxxx.docx on OneDrive Ali Abbas - ITHIM Global\Methods and Processes\Input Parameters\VehicleSpeeds</v>
      </c>
      <c r="M512" s="21" cm="1">
        <f t="array" aca="1" ref="M512" ca="1">IF(ISNA(VLOOKUP($D512,Grouped_Sources!$C:$C,1,FALSE)),"", INDIRECT(VLOOKUP($D512,Grouped_Sources!$C:$I,6,FALSE)))</f>
        <v>0</v>
      </c>
      <c r="N512" s="21" cm="1">
        <f t="array" aca="1" ref="N512" ca="1">IF(ISNA(VLOOKUP($D512,Grouped_Sources!$C:$C,1,FALSE)),"", INDIRECT(VLOOKUP($D512,Grouped_Sources!$C:$I,7,FALSE)))</f>
        <v>0</v>
      </c>
    </row>
    <row r="513" spans="1:14" hidden="1" x14ac:dyDescent="0.25">
      <c r="A513" s="5">
        <f t="shared" si="81"/>
        <v>8</v>
      </c>
      <c r="B513" s="5">
        <f t="shared" si="82"/>
        <v>11</v>
      </c>
      <c r="C513" s="5" t="str">
        <f t="shared" ca="1" si="70"/>
        <v>speeds taxi</v>
      </c>
      <c r="D513" s="5" t="str">
        <f t="shared" ca="1" si="83"/>
        <v>speeds_belo_horizonte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speeds</v>
      </c>
      <c r="G513" s="4" t="str" cm="1">
        <f t="array" aca="1" ref="G513" ca="1">IF(AND(ISBLANK(INDIRECT(ADDRESS(B513,3,1,1,"all_city_parameter_inputs"))),ISBLANK(INDIRECT(ADDRESS(B513,2,1,1,"all_city_parameter_inputs")))),"",IF(ISBLANK(INDIRECT(ADDRESS(B513,2,1,1,"all_city_parameter_inputs"))),"",INDIRECT(ADDRESS(B513,2,1,1,"all_city_parameter_inputs"))))</f>
        <v>taxi</v>
      </c>
      <c r="H513" s="17" cm="1">
        <f t="array" aca="1" ref="H513" ca="1">IF(ISBLANK(INDIRECT(ADDRESS(B513,A513,1,1,"all_city_parameter_inputs"))), "--",INDIRECT(ADDRESS(B513,A513,1,1,"all_city_parameter_inputs")))</f>
        <v>12.559999999999999</v>
      </c>
      <c r="I513" s="17">
        <f ca="1">IF(OR(G513="alpha",G513="beta",G513="sd",G513="mean"),"--",VLOOKUP(C513,Default!$B$5:$H$114,7,FALSE))</f>
        <v>13.8</v>
      </c>
      <c r="J513" s="4" t="str">
        <f ca="1">VLOOKUP(F513,Lookup!$C$5:$D$110,2, FALSE)</f>
        <v>Travel values</v>
      </c>
      <c r="K513" s="4">
        <f ca="1">VLOOKUP(C513,Default!$B$4:$E$114,4, FALSE)</f>
        <v>0</v>
      </c>
      <c r="L513" s="21" t="str" cm="1">
        <f t="array" aca="1" ref="L513" ca="1">IF(ISNA(VLOOKUP($D513,Grouped_Sources!$C:$C,1,FALSE)),"", INDIRECT(VLOOKUP($D513,Grouped_Sources!$C:$I,5,FALSE)))</f>
        <v>VehicleSpeeds_Summary_vxxx.docx on OneDrive Ali Abbas - ITHIM Global\Methods and Processes\Input Parameters\VehicleSpeeds</v>
      </c>
      <c r="M513" s="21" cm="1">
        <f t="array" aca="1" ref="M513" ca="1">IF(ISNA(VLOOKUP($D513,Grouped_Sources!$C:$C,1,FALSE)),"", INDIRECT(VLOOKUP($D513,Grouped_Sources!$C:$I,6,FALSE)))</f>
        <v>0</v>
      </c>
      <c r="N513" s="21" cm="1">
        <f t="array" aca="1" ref="N513" ca="1">IF(ISNA(VLOOKUP($D513,Grouped_Sources!$C:$C,1,FALSE)),"", INDIRECT(VLOOKUP($D513,Grouped_Sources!$C:$I,7,FALSE)))</f>
        <v>0</v>
      </c>
    </row>
    <row r="514" spans="1:14" hidden="1" x14ac:dyDescent="0.25">
      <c r="A514" s="5">
        <f t="shared" si="81"/>
        <v>8</v>
      </c>
      <c r="B514" s="5">
        <f t="shared" si="82"/>
        <v>12</v>
      </c>
      <c r="C514" s="5" t="str">
        <f t="shared" ca="1" si="70"/>
        <v>speeds truck</v>
      </c>
      <c r="D514" s="5" t="str">
        <f t="shared" ca="1" si="83"/>
        <v>speeds_belo_horizonte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speeds</v>
      </c>
      <c r="G514" s="4" t="str" cm="1">
        <f t="array" aca="1" ref="G514" ca="1">IF(AND(ISBLANK(INDIRECT(ADDRESS(B514,3,1,1,"all_city_parameter_inputs"))),ISBLANK(INDIRECT(ADDRESS(B514,2,1,1,"all_city_parameter_inputs")))),"",IF(ISBLANK(INDIRECT(ADDRESS(B514,2,1,1,"all_city_parameter_inputs"))),"",INDIRECT(ADDRESS(B514,2,1,1,"all_city_parameter_inputs"))))</f>
        <v>truck</v>
      </c>
      <c r="H514" s="17" cm="1">
        <f t="array" aca="1" ref="H514" ca="1">IF(ISBLANK(INDIRECT(ADDRESS(B514,A514,1,1,"all_city_parameter_inputs"))), "--",INDIRECT(ADDRESS(B514,A514,1,1,"all_city_parameter_inputs")))</f>
        <v>8.1</v>
      </c>
      <c r="I514" s="17">
        <f ca="1">IF(OR(G514="alpha",G514="beta",G514="sd",G514="mean"),"--",VLOOKUP(C514,Default!$B$5:$H$114,7,FALSE))</f>
        <v>8.1</v>
      </c>
      <c r="J514" s="4" t="str">
        <f ca="1">VLOOKUP(F514,Lookup!$C$5:$D$110,2, FALSE)</f>
        <v>Travel values</v>
      </c>
      <c r="K514" s="4">
        <f ca="1">VLOOKUP(C514,Default!$B$4:$E$114,4, FALSE)</f>
        <v>0</v>
      </c>
      <c r="L514" s="21" t="str" cm="1">
        <f t="array" aca="1" ref="L514" ca="1">IF(ISNA(VLOOKUP($D514,Grouped_Sources!$C:$C,1,FALSE)),"", INDIRECT(VLOOKUP($D514,Grouped_Sources!$C:$I,5,FALSE)))</f>
        <v>VehicleSpeeds_Summary_vxxx.docx on OneDrive Ali Abbas - ITHIM Global\Methods and Processes\Input Parameters\VehicleSpeeds</v>
      </c>
      <c r="M514" s="21" cm="1">
        <f t="array" aca="1" ref="M514" ca="1">IF(ISNA(VLOOKUP($D514,Grouped_Sources!$C:$C,1,FALSE)),"", INDIRECT(VLOOKUP($D514,Grouped_Sources!$C:$I,6,FALSE)))</f>
        <v>0</v>
      </c>
      <c r="N514" s="21" cm="1">
        <f t="array" aca="1" ref="N514" ca="1">IF(ISNA(VLOOKUP($D514,Grouped_Sources!$C:$C,1,FALSE)),"", INDIRECT(VLOOKUP($D514,Grouped_Sources!$C:$I,7,FALSE)))</f>
        <v>0</v>
      </c>
    </row>
    <row r="515" spans="1:14" hidden="1" x14ac:dyDescent="0.25">
      <c r="A515" s="5">
        <f t="shared" si="81"/>
        <v>8</v>
      </c>
      <c r="B515" s="5">
        <f t="shared" si="82"/>
        <v>13</v>
      </c>
      <c r="C515" s="5" t="str">
        <f t="shared" ca="1" si="70"/>
        <v>speeds van</v>
      </c>
      <c r="D515" s="5" t="str">
        <f t="shared" ca="1" si="83"/>
        <v>speeds_belo_horizonte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speeds</v>
      </c>
      <c r="G515" s="4" t="str" cm="1">
        <f t="array" aca="1" ref="G515" ca="1">IF(AND(ISBLANK(INDIRECT(ADDRESS(B515,3,1,1,"all_city_parameter_inputs"))),ISBLANK(INDIRECT(ADDRESS(B515,2,1,1,"all_city_parameter_inputs")))),"",IF(ISBLANK(INDIRECT(ADDRESS(B515,2,1,1,"all_city_parameter_inputs"))),"",INDIRECT(ADDRESS(B515,2,1,1,"all_city_parameter_inputs"))))</f>
        <v>van</v>
      </c>
      <c r="H515" s="17" cm="1">
        <f t="array" aca="1" ref="H515" ca="1">IF(ISBLANK(INDIRECT(ADDRESS(B515,A515,1,1,"all_city_parameter_inputs"))), "--",INDIRECT(ADDRESS(B515,A515,1,1,"all_city_parameter_inputs")))</f>
        <v>13.8</v>
      </c>
      <c r="I515" s="17">
        <f ca="1">IF(OR(G515="alpha",G515="beta",G515="sd",G515="mean"),"--",VLOOKUP(C515,Default!$B$5:$H$114,7,FALSE))</f>
        <v>13.8</v>
      </c>
      <c r="J515" s="4" t="str">
        <f ca="1">VLOOKUP(F515,Lookup!$C$5:$D$110,2, FALSE)</f>
        <v>Travel values</v>
      </c>
      <c r="K515" s="4">
        <f ca="1">VLOOKUP(C515,Default!$B$4:$E$114,4, FALSE)</f>
        <v>0</v>
      </c>
      <c r="L515" s="21" t="str" cm="1">
        <f t="array" aca="1" ref="L515" ca="1">IF(ISNA(VLOOKUP($D515,Grouped_Sources!$C:$C,1,FALSE)),"", INDIRECT(VLOOKUP($D515,Grouped_Sources!$C:$I,5,FALSE)))</f>
        <v>VehicleSpeeds_Summary_vxxx.docx on OneDrive Ali Abbas - ITHIM Global\Methods and Processes\Input Parameters\VehicleSpeeds</v>
      </c>
      <c r="M515" s="21" cm="1">
        <f t="array" aca="1" ref="M515" ca="1">IF(ISNA(VLOOKUP($D515,Grouped_Sources!$C:$C,1,FALSE)),"", INDIRECT(VLOOKUP($D515,Grouped_Sources!$C:$I,6,FALSE)))</f>
        <v>0</v>
      </c>
      <c r="N515" s="21" cm="1">
        <f t="array" aca="1" ref="N515" ca="1">IF(ISNA(VLOOKUP($D515,Grouped_Sources!$C:$C,1,FALSE)),"", INDIRECT(VLOOKUP($D515,Grouped_Sources!$C:$I,7,FALSE)))</f>
        <v>0</v>
      </c>
    </row>
    <row r="516" spans="1:14" hidden="1" x14ac:dyDescent="0.25">
      <c r="A516" s="5">
        <f t="shared" si="81"/>
        <v>8</v>
      </c>
      <c r="B516" s="5">
        <f t="shared" si="82"/>
        <v>14</v>
      </c>
      <c r="C516" s="5" t="str">
        <f t="shared" ca="1" si="70"/>
        <v>PM_emission_inventories motorcycle</v>
      </c>
      <c r="D516" s="5" t="str">
        <f t="shared" ca="1" si="67"/>
        <v>PM_emission_inventories_belo_horizonte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All_city_list!F505,INDIRECT(ADDRESS(B516,1,1,1,"all_city_parameter_inputs"))))</f>
        <v>PM_emission_inventories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motorcycle</v>
      </c>
      <c r="H516" s="17" cm="1">
        <f t="array" aca="1" ref="H516" ca="1">IF(ISBLANK(INDIRECT(ADDRESS(B516,A516,1,1,"all_city_parameter_inputs"))), "--",INDIRECT(ADDRESS(B516,A516,1,1,"all_city_parameter_inputs")))</f>
        <v>4.2782254457108607E-2</v>
      </c>
      <c r="I516" s="17">
        <f ca="1">IF(OR(G516="alpha",G516="beta",G516="sd",G516="mean"),"--",VLOOKUP(C516,Default!$B$5:$H$114,7,FALSE))</f>
        <v>2.3031654375338189E-3</v>
      </c>
      <c r="J516" s="4" t="str">
        <f ca="1">VLOOKUP(F516,Lookup!$C$5:$D$110,2, FALSE)</f>
        <v>Pollution values</v>
      </c>
      <c r="K516" s="4" t="str">
        <f ca="1">VLOOKUP(C516,Default!$B$4:$E$114,4,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516" s="21" t="str" cm="1">
        <f t="array" aca="1" ref="L516" ca="1">IF(ISNA(VLOOKUP($D516,Grouped_Sources!$C:$C,1,FALSE)),"", INDIRECT(VLOOKUP($D516,Grouped_Sources!$C:$I,5,FALSE)))</f>
        <v>air pollution and CO2 write-up_only table_V4.docx (dropbox.com)</v>
      </c>
      <c r="M516" s="21" t="str" cm="1">
        <f t="array" aca="1" ref="M516" ca="1">IF(ISNA(VLOOKUP($D516,Grouped_Sources!$C:$C,1,FALSE)),"", INDIRECT(VLOOKUP($D516,Grouped_Sources!$C:$I,6,FALSE)))</f>
        <v>EDGAR and various other sources, detailed in document</v>
      </c>
      <c r="N516" s="21" cm="1">
        <f t="array" aca="1" ref="N516" ca="1">IF(ISNA(VLOOKUP($D516,Grouped_Sources!$C:$C,1,FALSE)),"", INDIRECT(VLOOKUP($D516,Grouped_Sources!$C:$I,7,FALSE)))</f>
        <v>0</v>
      </c>
    </row>
    <row r="517" spans="1:14" hidden="1" x14ac:dyDescent="0.25">
      <c r="A517" s="5">
        <f t="shared" si="81"/>
        <v>8</v>
      </c>
      <c r="B517" s="5">
        <f t="shared" si="82"/>
        <v>15</v>
      </c>
      <c r="C517" s="5" t="str">
        <f t="shared" ca="1" si="70"/>
        <v>PM_emission_inventories car</v>
      </c>
      <c r="D517" s="5" t="str">
        <f t="shared" ca="1" si="67"/>
        <v>PM_emission_inventories_belo_horizonte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PM_emission_inventories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car</v>
      </c>
      <c r="H517" s="17" cm="1">
        <f t="array" aca="1" ref="H517" ca="1">IF(ISBLANK(INDIRECT(ADDRESS(B517,A517,1,1,"all_city_parameter_inputs"))), "--",INDIRECT(ADDRESS(B517,A517,1,1,"all_city_parameter_inputs")))</f>
        <v>0.66091308289234907</v>
      </c>
      <c r="I517" s="17">
        <f ca="1">IF(OR(G517="alpha",G517="beta",G517="sd",G517="mean"),"--",VLOOKUP(C517,Default!$B$5:$H$114,7,FALSE))</f>
        <v>8.1980352806225759E-2</v>
      </c>
      <c r="J517" s="4" t="str">
        <f ca="1">VLOOKUP(F517,Lookup!$C$5:$D$110,2, FALSE)</f>
        <v>Pollution values</v>
      </c>
      <c r="K517" s="4">
        <f ca="1">VLOOKUP(C517,Default!$B$4:$E$114,4, FALSE)</f>
        <v>0</v>
      </c>
      <c r="L517" s="21" t="str" cm="1">
        <f t="array" aca="1" ref="L517" ca="1">IF(ISNA(VLOOKUP($D517,Grouped_Sources!$C:$C,1,FALSE)),"", INDIRECT(VLOOKUP($D517,Grouped_Sources!$C:$I,5,FALSE)))</f>
        <v>air pollution and CO2 write-up_only table_V4.docx (dropbox.com)</v>
      </c>
      <c r="M517" s="21" t="str" cm="1">
        <f t="array" aca="1" ref="M517" ca="1">IF(ISNA(VLOOKUP($D517,Grouped_Sources!$C:$C,1,FALSE)),"", INDIRECT(VLOOKUP($D517,Grouped_Sources!$C:$I,6,FALSE)))</f>
        <v>EDGAR and various other sources, detailed in document</v>
      </c>
      <c r="N517" s="21" cm="1">
        <f t="array" aca="1" ref="N517" ca="1">IF(ISNA(VLOOKUP($D517,Grouped_Sources!$C:$C,1,FALSE)),"", INDIRECT(VLOOKUP($D517,Grouped_Sources!$C:$I,7,FALSE)))</f>
        <v>0</v>
      </c>
    </row>
    <row r="518" spans="1:14" hidden="1" x14ac:dyDescent="0.25">
      <c r="A518" s="5">
        <f t="shared" si="81"/>
        <v>8</v>
      </c>
      <c r="B518" s="5">
        <f t="shared" si="82"/>
        <v>16</v>
      </c>
      <c r="C518" s="5" t="str">
        <f t="shared" ca="1" si="70"/>
        <v>PM_emission_inventories bus_driver</v>
      </c>
      <c r="D518" s="5" t="str">
        <f t="shared" ca="1" si="67"/>
        <v>PM_emission_inventories_belo_horizonte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PM_emission_inventories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bus_driver</v>
      </c>
      <c r="H518" s="17" cm="1">
        <f t="array" aca="1" ref="H518" ca="1">IF(ISBLANK(INDIRECT(ADDRESS(B518,A518,1,1,"all_city_parameter_inputs"))), "--",INDIRECT(ADDRESS(B518,A518,1,1,"all_city_parameter_inputs")))</f>
        <v>3.7426145176505159E-2</v>
      </c>
      <c r="I518" s="17">
        <f ca="1">IF(OR(G518="alpha",G518="beta",G518="sd",G518="mean"),"--",VLOOKUP(C518,Default!$B$5:$H$114,7,FALSE))</f>
        <v>0.12246677425253254</v>
      </c>
      <c r="J518" s="4" t="str">
        <f ca="1">VLOOKUP(F518,Lookup!$C$5:$D$110,2, FALSE)</f>
        <v>Pollution values</v>
      </c>
      <c r="K518" s="4">
        <f ca="1">VLOOKUP(C518,Default!$B$4:$E$114,4, FALSE)</f>
        <v>0</v>
      </c>
      <c r="L518" s="21" t="str" cm="1">
        <f t="array" aca="1" ref="L518" ca="1">IF(ISNA(VLOOKUP($D518,Grouped_Sources!$C:$C,1,FALSE)),"", INDIRECT(VLOOKUP($D518,Grouped_Sources!$C:$I,5,FALSE)))</f>
        <v>air pollution and CO2 write-up_only table_V4.docx (dropbox.com)</v>
      </c>
      <c r="M518" s="21" t="str" cm="1">
        <f t="array" aca="1" ref="M518" ca="1">IF(ISNA(VLOOKUP($D518,Grouped_Sources!$C:$C,1,FALSE)),"", INDIRECT(VLOOKUP($D518,Grouped_Sources!$C:$I,6,FALSE)))</f>
        <v>EDGAR and various other sources, detailed in document</v>
      </c>
      <c r="N518" s="21" cm="1">
        <f t="array" aca="1" ref="N518" ca="1">IF(ISNA(VLOOKUP($D518,Grouped_Sources!$C:$C,1,FALSE)),"", INDIRECT(VLOOKUP($D518,Grouped_Sources!$C:$I,7,FALSE)))</f>
        <v>0</v>
      </c>
    </row>
    <row r="519" spans="1:14" hidden="1" x14ac:dyDescent="0.25">
      <c r="A519" s="5">
        <f t="shared" si="81"/>
        <v>8</v>
      </c>
      <c r="B519" s="5">
        <f t="shared" si="82"/>
        <v>17</v>
      </c>
      <c r="C519" s="5" t="str">
        <f t="shared" ca="1" si="70"/>
        <v>PM_emission_inventories heavy_truck</v>
      </c>
      <c r="D519" s="5" t="str">
        <f t="shared" ca="1" si="67"/>
        <v>PM_emission_inventories_belo_horizonte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PM_emission_inventories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heavy_truck</v>
      </c>
      <c r="H519" s="17" cm="1">
        <f t="array" aca="1" ref="H519" ca="1">IF(ISBLANK(INDIRECT(ADDRESS(B519,A519,1,1,"all_city_parameter_inputs"))), "--",INDIRECT(ADDRESS(B519,A519,1,1,"all_city_parameter_inputs")))</f>
        <v>0.1208287498988182</v>
      </c>
      <c r="I519" s="17">
        <f ca="1">IF(OR(G519="alpha",G519="beta",G519="sd",G519="mean"),"--",VLOOKUP(C519,Default!$B$5:$H$114,7,FALSE))</f>
        <v>0.45445403783708543</v>
      </c>
      <c r="J519" s="4" t="str">
        <f ca="1">VLOOKUP(F519,Lookup!$C$5:$D$110,2, FALSE)</f>
        <v>Pollution values</v>
      </c>
      <c r="K519" s="4">
        <f ca="1">VLOOKUP(C519,Default!$B$4:$E$114,4, FALSE)</f>
        <v>0</v>
      </c>
      <c r="L519" s="21" t="str" cm="1">
        <f t="array" aca="1" ref="L519" ca="1">IF(ISNA(VLOOKUP($D519,Grouped_Sources!$C:$C,1,FALSE)),"", INDIRECT(VLOOKUP($D519,Grouped_Sources!$C:$I,5,FALSE)))</f>
        <v>air pollution and CO2 write-up_only table_V4.docx (dropbox.com)</v>
      </c>
      <c r="M519" s="21" t="str" cm="1">
        <f t="array" aca="1" ref="M519" ca="1">IF(ISNA(VLOOKUP($D519,Grouped_Sources!$C:$C,1,FALSE)),"", INDIRECT(VLOOKUP($D519,Grouped_Sources!$C:$I,6,FALSE)))</f>
        <v>EDGAR and various other sources, detailed in document</v>
      </c>
      <c r="N519" s="21" cm="1">
        <f t="array" aca="1" ref="N519" ca="1">IF(ISNA(VLOOKUP($D519,Grouped_Sources!$C:$C,1,FALSE)),"", INDIRECT(VLOOKUP($D519,Grouped_Sources!$C:$I,7,FALSE)))</f>
        <v>0</v>
      </c>
    </row>
    <row r="520" spans="1:14" hidden="1" x14ac:dyDescent="0.25">
      <c r="A520" s="5">
        <f t="shared" si="81"/>
        <v>8</v>
      </c>
      <c r="B520" s="5">
        <f t="shared" si="82"/>
        <v>18</v>
      </c>
      <c r="C520" s="5" t="str">
        <f t="shared" ca="1" si="70"/>
        <v>PM_emission_inventories truck</v>
      </c>
      <c r="D520" s="5" t="str">
        <f t="shared" ca="1" si="67"/>
        <v>PM_emission_inventories_belo_horizonte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PM_emission_inventories</v>
      </c>
      <c r="G520" s="4" t="str" cm="1">
        <f t="array" aca="1" ref="G520" ca="1">IF(AND(ISBLANK(INDIRECT(ADDRESS(B520,3,1,1,"all_city_parameter_inputs"))),ISBLANK(INDIRECT(ADDRESS(B520,2,1,1,"all_city_parameter_inputs")))),"",IF(ISBLANK(INDIRECT(ADDRESS(B520,2,1,1,"all_city_parameter_inputs"))),"",INDIRECT(ADDRESS(B520,2,1,1,"all_city_parameter_inputs"))))</f>
        <v>truck</v>
      </c>
      <c r="H520" s="17" cm="1">
        <f t="array" aca="1" ref="H520" ca="1">IF(ISBLANK(INDIRECT(ADDRESS(B520,A520,1,1,"all_city_parameter_inputs"))), "--",INDIRECT(ADDRESS(B520,A520,1,1,"all_city_parameter_inputs")))</f>
        <v>0.13804976757521881</v>
      </c>
      <c r="I520" s="17">
        <f ca="1">IF(OR(G520="alpha",G520="beta",G520="sd",G520="mean"),"--",VLOOKUP(C520,Default!$B$5:$H$114,7,FALSE))</f>
        <v>0.33879566966662278</v>
      </c>
      <c r="J520" s="4" t="str">
        <f ca="1">VLOOKUP(F520,Lookup!$C$5:$D$110,2, FALSE)</f>
        <v>Pollution values</v>
      </c>
      <c r="K520" s="4">
        <f ca="1">VLOOKUP(C520,Default!$B$4:$E$114,4, FALSE)</f>
        <v>0</v>
      </c>
      <c r="L520" s="21" t="str" cm="1">
        <f t="array" aca="1" ref="L520" ca="1">IF(ISNA(VLOOKUP($D520,Grouped_Sources!$C:$C,1,FALSE)),"", INDIRECT(VLOOKUP($D520,Grouped_Sources!$C:$I,5,FALSE)))</f>
        <v>air pollution and CO2 write-up_only table_V4.docx (dropbox.com)</v>
      </c>
      <c r="M520" s="21" t="str" cm="1">
        <f t="array" aca="1" ref="M520" ca="1">IF(ISNA(VLOOKUP($D520,Grouped_Sources!$C:$C,1,FALSE)),"", INDIRECT(VLOOKUP($D520,Grouped_Sources!$C:$I,6,FALSE)))</f>
        <v>EDGAR and various other sources, detailed in document</v>
      </c>
      <c r="N520" s="21" cm="1">
        <f t="array" aca="1" ref="N520" ca="1">IF(ISNA(VLOOKUP($D520,Grouped_Sources!$C:$C,1,FALSE)),"", INDIRECT(VLOOKUP($D520,Grouped_Sources!$C:$I,7,FALSE)))</f>
        <v>0</v>
      </c>
    </row>
    <row r="521" spans="1:14" hidden="1" x14ac:dyDescent="0.25">
      <c r="A521" s="5">
        <f t="shared" si="81"/>
        <v>8</v>
      </c>
      <c r="B521" s="5">
        <f t="shared" si="82"/>
        <v>19</v>
      </c>
      <c r="C521" s="5" t="str">
        <f t="shared" ca="1" si="70"/>
        <v>PM_emission_inventories van</v>
      </c>
      <c r="D521" s="5" t="str">
        <f t="shared" ca="1" si="67"/>
        <v>PM_emission_inventories_belo_horizonte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PM_emission_inventories</v>
      </c>
      <c r="G521" s="4" t="str" cm="1">
        <f t="array" aca="1" ref="G521" ca="1">IF(AND(ISBLANK(INDIRECT(ADDRESS(B521,3,1,1,"all_city_parameter_inputs"))),ISBLANK(INDIRECT(ADDRESS(B521,2,1,1,"all_city_parameter_inputs")))),"",IF(ISBLANK(INDIRECT(ADDRESS(B521,2,1,1,"all_city_parameter_inputs"))),"",INDIRECT(ADDRESS(B521,2,1,1,"all_city_parameter_inputs"))))</f>
        <v>van</v>
      </c>
      <c r="H521" s="17" cm="1">
        <f t="array" aca="1" ref="H521" ca="1">IF(ISBLANK(INDIRECT(ADDRESS(B521,A521,1,1,"all_city_parameter_inputs"))), "--",INDIRECT(ADDRESS(B521,A521,1,1,"all_city_parameter_inputs")))</f>
        <v>0</v>
      </c>
      <c r="I521" s="17">
        <f ca="1">IF(OR(G521="alpha",G521="beta",G521="sd",G521="mean"),"--",VLOOKUP(C521,Default!$B$5:$H$114,7,FALSE))</f>
        <v>0</v>
      </c>
      <c r="J521" s="4" t="str">
        <f ca="1">VLOOKUP(F521,Lookup!$C$5:$D$110,2, FALSE)</f>
        <v>Pollution values</v>
      </c>
      <c r="K521" s="4">
        <f ca="1">VLOOKUP(C521,Default!$B$4:$E$114,4, FALSE)</f>
        <v>0</v>
      </c>
      <c r="L521" s="21" t="str" cm="1">
        <f t="array" aca="1" ref="L521" ca="1">IF(ISNA(VLOOKUP($D521,Grouped_Sources!$C:$C,1,FALSE)),"", INDIRECT(VLOOKUP($D521,Grouped_Sources!$C:$I,5,FALSE)))</f>
        <v>air pollution and CO2 write-up_only table_V4.docx (dropbox.com)</v>
      </c>
      <c r="M521" s="21" t="str" cm="1">
        <f t="array" aca="1" ref="M521" ca="1">IF(ISNA(VLOOKUP($D521,Grouped_Sources!$C:$C,1,FALSE)),"", INDIRECT(VLOOKUP($D521,Grouped_Sources!$C:$I,6,FALSE)))</f>
        <v>EDGAR and various other sources, detailed in document</v>
      </c>
      <c r="N521" s="21" cm="1">
        <f t="array" aca="1" ref="N521" ca="1">IF(ISNA(VLOOKUP($D521,Grouped_Sources!$C:$C,1,FALSE)),"", INDIRECT(VLOOKUP($D521,Grouped_Sources!$C:$I,7,FALSE)))</f>
        <v>0</v>
      </c>
    </row>
    <row r="522" spans="1:14" hidden="1" x14ac:dyDescent="0.25">
      <c r="A522" s="5">
        <f t="shared" si="81"/>
        <v>8</v>
      </c>
      <c r="B522" s="5">
        <f t="shared" si="82"/>
        <v>20</v>
      </c>
      <c r="C522" s="5" t="str">
        <f t="shared" ca="1" si="70"/>
        <v>PM_emission_inventories other</v>
      </c>
      <c r="D522" s="5" t="str">
        <f t="shared" ca="1" si="67"/>
        <v>PM_emission_inventories_belo_horizonte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PM_emission_inventories</v>
      </c>
      <c r="G522" s="4" t="str" cm="1">
        <f t="array" aca="1" ref="G522" ca="1">IF(AND(ISBLANK(INDIRECT(ADDRESS(B522,3,1,1,"all_city_parameter_inputs"))),ISBLANK(INDIRECT(ADDRESS(B522,2,1,1,"all_city_parameter_inputs")))),"",IF(ISBLANK(INDIRECT(ADDRESS(B522,2,1,1,"all_city_parameter_inputs"))),"",INDIRECT(ADDRESS(B522,2,1,1,"all_city_parameter_inputs"))))</f>
        <v>other</v>
      </c>
      <c r="H522" s="17" cm="1">
        <f t="array" aca="1" ref="H522" ca="1">IF(ISBLANK(INDIRECT(ADDRESS(B522,A522,1,1,"all_city_parameter_inputs"))), "--",INDIRECT(ADDRESS(B522,A522,1,1,"all_city_parameter_inputs")))</f>
        <v>0</v>
      </c>
      <c r="I522" s="17">
        <f ca="1">IF(OR(G522="alpha",G522="beta",G522="sd",G522="mean"),"--",VLOOKUP(C522,Default!$B$5:$H$114,7,FALSE))</f>
        <v>0</v>
      </c>
      <c r="J522" s="4" t="str">
        <f ca="1">VLOOKUP(F522,Lookup!$C$5:$D$110,2, FALSE)</f>
        <v>Pollution values</v>
      </c>
      <c r="K522" s="4">
        <f ca="1">VLOOKUP(C522,Default!$B$4:$E$114,4, FALSE)</f>
        <v>0</v>
      </c>
      <c r="L522" s="21" t="str" cm="1">
        <f t="array" aca="1" ref="L522" ca="1">IF(ISNA(VLOOKUP($D522,Grouped_Sources!$C:$C,1,FALSE)),"", INDIRECT(VLOOKUP($D522,Grouped_Sources!$C:$I,5,FALSE)))</f>
        <v>air pollution and CO2 write-up_only table_V4.docx (dropbox.com)</v>
      </c>
      <c r="M522" s="21" t="str" cm="1">
        <f t="array" aca="1" ref="M522" ca="1">IF(ISNA(VLOOKUP($D522,Grouped_Sources!$C:$C,1,FALSE)),"", INDIRECT(VLOOKUP($D522,Grouped_Sources!$C:$I,6,FALSE)))</f>
        <v>EDGAR and various other sources, detailed in document</v>
      </c>
      <c r="N522" s="21" cm="1">
        <f t="array" aca="1" ref="N522" ca="1">IF(ISNA(VLOOKUP($D522,Grouped_Sources!$C:$C,1,FALSE)),"", INDIRECT(VLOOKUP($D522,Grouped_Sources!$C:$I,7,FALSE)))</f>
        <v>0</v>
      </c>
    </row>
    <row r="523" spans="1:14" hidden="1" x14ac:dyDescent="0.25">
      <c r="A523" s="5">
        <f t="shared" si="81"/>
        <v>8</v>
      </c>
      <c r="B523" s="5">
        <f t="shared" si="82"/>
        <v>21</v>
      </c>
      <c r="C523" s="5" t="str">
        <f t="shared" ca="1" si="70"/>
        <v>PM_emission_inventories taxi</v>
      </c>
      <c r="D523" s="5" t="str">
        <f t="shared" ca="1" si="67"/>
        <v>PM_emission_inventories_belo_horizonte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PM_emission_inventories</v>
      </c>
      <c r="G523" s="4" t="str" cm="1">
        <f t="array" aca="1" ref="G523" ca="1">IF(AND(ISBLANK(INDIRECT(ADDRESS(B523,3,1,1,"all_city_parameter_inputs"))),ISBLANK(INDIRECT(ADDRESS(B523,2,1,1,"all_city_parameter_inputs")))),"",IF(ISBLANK(INDIRECT(ADDRESS(B523,2,1,1,"all_city_parameter_inputs"))),"",INDIRECT(ADDRESS(B523,2,1,1,"all_city_parameter_inputs"))))</f>
        <v>taxi</v>
      </c>
      <c r="H523" s="17" cm="1">
        <f t="array" aca="1" ref="H523" ca="1">IF(ISBLANK(INDIRECT(ADDRESS(B523,A523,1,1,"all_city_parameter_inputs"))), "--",INDIRECT(ADDRESS(B523,A523,1,1,"all_city_parameter_inputs")))</f>
        <v>0</v>
      </c>
      <c r="I523" s="17">
        <f ca="1">IF(OR(G523="alpha",G523="beta",G523="sd",G523="mean"),"--",VLOOKUP(C523,Default!$B$5:$H$114,7,FALSE))</f>
        <v>0</v>
      </c>
      <c r="J523" s="4" t="str">
        <f ca="1">VLOOKUP(F523,Lookup!$C$5:$D$110,2, FALSE)</f>
        <v>Pollution values</v>
      </c>
      <c r="K523" s="4">
        <f ca="1">VLOOKUP(C523,Default!$B$4:$E$114,4, FALSE)</f>
        <v>0</v>
      </c>
      <c r="L523" s="21" t="str" cm="1">
        <f t="array" aca="1" ref="L523" ca="1">IF(ISNA(VLOOKUP($D523,Grouped_Sources!$C:$C,1,FALSE)),"", INDIRECT(VLOOKUP($D523,Grouped_Sources!$C:$I,5,FALSE)))</f>
        <v>air pollution and CO2 write-up_only table_V4.docx (dropbox.com)</v>
      </c>
      <c r="M523" s="21" t="str" cm="1">
        <f t="array" aca="1" ref="M523" ca="1">IF(ISNA(VLOOKUP($D523,Grouped_Sources!$C:$C,1,FALSE)),"", INDIRECT(VLOOKUP($D523,Grouped_Sources!$C:$I,6,FALSE)))</f>
        <v>EDGAR and various other sources, detailed in document</v>
      </c>
      <c r="N523" s="21" cm="1">
        <f t="array" aca="1" ref="N523" ca="1">IF(ISNA(VLOOKUP($D523,Grouped_Sources!$C:$C,1,FALSE)),"", INDIRECT(VLOOKUP($D523,Grouped_Sources!$C:$I,7,FALSE)))</f>
        <v>0</v>
      </c>
    </row>
    <row r="524" spans="1:14" hidden="1" x14ac:dyDescent="0.25">
      <c r="A524" s="5">
        <f t="shared" si="81"/>
        <v>8</v>
      </c>
      <c r="B524" s="5">
        <f t="shared" si="82"/>
        <v>22</v>
      </c>
      <c r="C524" s="5" t="str">
        <f t="shared" ca="1" si="70"/>
        <v>PM_emission_inventories auto_rickshaw</v>
      </c>
      <c r="D524" s="5" t="str">
        <f t="shared" ca="1" si="67"/>
        <v>PM_emission_inventories_belo_horizonte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PM_emission_inventories</v>
      </c>
      <c r="G524" s="4" t="str" cm="1">
        <f t="array" aca="1" ref="G524" ca="1">IF(AND(ISBLANK(INDIRECT(ADDRESS(B524,3,1,1,"all_city_parameter_inputs"))),ISBLANK(INDIRECT(ADDRESS(B524,2,1,1,"all_city_parameter_inputs")))),"",IF(ISBLANK(INDIRECT(ADDRESS(B524,2,1,1,"all_city_parameter_inputs"))),"",INDIRECT(ADDRESS(B524,2,1,1,"all_city_parameter_inputs"))))</f>
        <v>auto_rickshaw</v>
      </c>
      <c r="H524" s="17" cm="1">
        <f t="array" aca="1" ref="H524" ca="1">IF(ISBLANK(INDIRECT(ADDRESS(B524,A524,1,1,"all_city_parameter_inputs"))), "--",INDIRECT(ADDRESS(B524,A524,1,1,"all_city_parameter_inputs")))</f>
        <v>0</v>
      </c>
      <c r="I524" s="17">
        <f ca="1">IF(OR(G524="alpha",G524="beta",G524="sd",G524="mean"),"--",VLOOKUP(C524,Default!$B$5:$H$114,7,FALSE))</f>
        <v>0</v>
      </c>
      <c r="J524" s="4" t="str">
        <f ca="1">VLOOKUP(F524,Lookup!$C$5:$D$110,2, FALSE)</f>
        <v>Pollution values</v>
      </c>
      <c r="K524" s="4">
        <f ca="1">VLOOKUP(C524,Default!$B$4:$E$114,4, FALSE)</f>
        <v>0</v>
      </c>
      <c r="L524" s="21" t="str" cm="1">
        <f t="array" aca="1" ref="L524" ca="1">IF(ISNA(VLOOKUP($D524,Grouped_Sources!$C:$C,1,FALSE)),"", INDIRECT(VLOOKUP($D524,Grouped_Sources!$C:$I,5,FALSE)))</f>
        <v>air pollution and CO2 write-up_only table_V4.docx (dropbox.com)</v>
      </c>
      <c r="M524" s="21" t="str" cm="1">
        <f t="array" aca="1" ref="M524" ca="1">IF(ISNA(VLOOKUP($D524,Grouped_Sources!$C:$C,1,FALSE)),"", INDIRECT(VLOOKUP($D524,Grouped_Sources!$C:$I,6,FALSE)))</f>
        <v>EDGAR and various other sources, detailed in document</v>
      </c>
      <c r="N524" s="21" cm="1">
        <f t="array" aca="1" ref="N524" ca="1">IF(ISNA(VLOOKUP($D524,Grouped_Sources!$C:$C,1,FALSE)),"", INDIRECT(VLOOKUP($D524,Grouped_Sources!$C:$I,7,FALSE)))</f>
        <v>0</v>
      </c>
    </row>
    <row r="525" spans="1:14" hidden="1" x14ac:dyDescent="0.25">
      <c r="A525" s="5">
        <f t="shared" si="81"/>
        <v>8</v>
      </c>
      <c r="B525" s="5">
        <f t="shared" si="82"/>
        <v>23</v>
      </c>
      <c r="C525" s="5" t="str">
        <f t="shared" ca="1" si="70"/>
        <v>injury_reporting_rate</v>
      </c>
      <c r="D525" s="5" t="str">
        <f t="shared" ca="1" si="67"/>
        <v>injury_reporting_rate_belo_horizonte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injury_reporting_rate</v>
      </c>
      <c r="G525" s="4" t="str" cm="1">
        <f t="array" aca="1" ref="G525" ca="1">IF(AND(ISBLANK(INDIRECT(ADDRESS(B525,3,1,1,"all_city_parameter_inputs"))),ISBLANK(INDIRECT(ADDRESS(B525,2,1,1,"all_city_parameter_inputs")))),"",IF(ISBLANK(INDIRECT(ADDRESS(B525,2,1,1,"all_city_parameter_inputs"))),"",INDIRECT(ADDRESS(B525,2,1,1,"all_city_parameter_inputs"))))</f>
        <v>constant</v>
      </c>
      <c r="H525" s="17" cm="1">
        <f t="array" aca="1" ref="H525" ca="1">IF(ISBLANK(INDIRECT(ADDRESS(B525,A525,1,1,"all_city_parameter_inputs"))), "--",INDIRECT(ADDRESS(B525,A525,1,1,"all_city_parameter_inputs")))</f>
        <v>0.97127319725900452</v>
      </c>
      <c r="I525" s="17">
        <f ca="1">IF(OR(G525="alpha",G525="beta",G525="sd",G525="mean"),"--",VLOOKUP(C525,Default!$B$5:$H$114,7,FALSE))</f>
        <v>1</v>
      </c>
      <c r="J525" s="4" t="str">
        <f ca="1">VLOOKUP(F525,Lookup!$C$5:$D$110,2, FALSE)</f>
        <v>Injury values</v>
      </c>
      <c r="K525" s="4" t="str">
        <f ca="1">VLOOKUP(C525,Default!$B$4:$E$114,4, FALSE)</f>
        <v>rate at which injuries are reported</v>
      </c>
      <c r="L525" s="21" t="str" cm="1">
        <f t="array" aca="1" ref="L525" ca="1">IF(ISNA(VLOOKUP($D525,Grouped_Sources!$C:$C,1,FALSE)),"", INDIRECT(VLOOKUP($D525,Grouped_Sources!$C:$I,5,FALSE)))</f>
        <v>InjuryReportingRate_WriteUp_vxx.docx on OneDrive Ali Abbas - ITHIM Global\Methods and Processes\Input Parameters\InjuryReportingRate</v>
      </c>
      <c r="M525" s="21" cm="1">
        <f t="array" aca="1" ref="M525" ca="1">IF(ISNA(VLOOKUP($D525,Grouped_Sources!$C:$C,1,FALSE)),"", INDIRECT(VLOOKUP($D525,Grouped_Sources!$C:$I,6,FALSE)))</f>
        <v>0</v>
      </c>
      <c r="N525" s="21" cm="1">
        <f t="array" aca="1" ref="N525" ca="1">IF(ISNA(VLOOKUP($D525,Grouped_Sources!$C:$C,1,FALSE)),"", INDIRECT(VLOOKUP($D525,Grouped_Sources!$C:$I,7,FALSE)))</f>
        <v>0</v>
      </c>
    </row>
    <row r="526" spans="1:14" hidden="1" x14ac:dyDescent="0.25">
      <c r="A526" s="5">
        <f t="shared" si="81"/>
        <v>8</v>
      </c>
      <c r="B526" s="5">
        <f t="shared" si="82"/>
        <v>24</v>
      </c>
      <c r="C526" s="5" t="str">
        <f t="shared" ca="1" si="70"/>
        <v>injury_reporting_rate</v>
      </c>
      <c r="D526" s="5" t="str">
        <f t="shared" ca="1" si="67"/>
        <v>injury_reporting_rate_belo_horizonte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injury_reporting_rate</v>
      </c>
      <c r="G526" s="4" t="str" cm="1">
        <f t="array" aca="1" ref="G526" ca="1">IF(AND(ISBLANK(INDIRECT(ADDRESS(B526,3,1,1,"all_city_parameter_inputs"))),ISBLANK(INDIRECT(ADDRESS(B526,2,1,1,"all_city_parameter_inputs")))),"",IF(ISBLANK(INDIRECT(ADDRESS(B526,2,1,1,"all_city_parameter_inputs"))),"",INDIRECT(ADDRESS(B526,2,1,1,"all_city_parameter_inputs"))))</f>
        <v>alpha</v>
      </c>
      <c r="H526" s="17" cm="1">
        <f t="array" aca="1" ref="H526" ca="1">IF(ISBLANK(INDIRECT(ADDRESS(B526,A526,1,1,"all_city_parameter_inputs"))), "--",INDIRECT(ADDRESS(B526,A526,1,1,"all_city_parameter_inputs")))</f>
        <v>9.8687470210917656</v>
      </c>
      <c r="I526" s="17" t="str">
        <f ca="1">IF(OR(G526="alpha",G526="beta",G526="sd",G526="mean"),"--",VLOOKUP(C526,Default!$B$5:$H$114,7,FALSE))</f>
        <v>--</v>
      </c>
      <c r="J526" s="4" t="str">
        <f ca="1">VLOOKUP(F526,Lookup!$C$5:$D$110,2, FALSE)</f>
        <v>Injury values</v>
      </c>
      <c r="K526" s="4" t="str">
        <f ca="1">VLOOKUP(C526,Default!$B$4:$E$114,4, FALSE)</f>
        <v>rate at which injuries are reported</v>
      </c>
      <c r="L526" s="21" t="str" cm="1">
        <f t="array" aca="1" ref="L526" ca="1">IF(ISNA(VLOOKUP($D526,Grouped_Sources!$C:$C,1,FALSE)),"", INDIRECT(VLOOKUP($D526,Grouped_Sources!$C:$I,5,FALSE)))</f>
        <v>InjuryReportingRate_WriteUp_vxx.docx on OneDrive Ali Abbas - ITHIM Global\Methods and Processes\Input Parameters\InjuryReportingRate</v>
      </c>
      <c r="M526" s="21" cm="1">
        <f t="array" aca="1" ref="M526" ca="1">IF(ISNA(VLOOKUP($D526,Grouped_Sources!$C:$C,1,FALSE)),"", INDIRECT(VLOOKUP($D526,Grouped_Sources!$C:$I,6,FALSE)))</f>
        <v>0</v>
      </c>
      <c r="N526" s="21" cm="1">
        <f t="array" aca="1" ref="N526" ca="1">IF(ISNA(VLOOKUP($D526,Grouped_Sources!$C:$C,1,FALSE)),"", INDIRECT(VLOOKUP($D526,Grouped_Sources!$C:$I,7,FALSE)))</f>
        <v>0</v>
      </c>
    </row>
    <row r="527" spans="1:14" hidden="1" x14ac:dyDescent="0.25">
      <c r="A527" s="5">
        <f t="shared" si="81"/>
        <v>8</v>
      </c>
      <c r="B527" s="5">
        <f t="shared" si="82"/>
        <v>25</v>
      </c>
      <c r="C527" s="5" t="str">
        <f t="shared" ca="1" si="70"/>
        <v>injury_reporting_rate</v>
      </c>
      <c r="D527" s="5" t="str">
        <f t="shared" ca="1" si="67"/>
        <v>injury_reporting_rate_belo_horizonte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injury_reporting_rate</v>
      </c>
      <c r="G527" s="4" t="str" cm="1">
        <f t="array" aca="1" ref="G527" ca="1">IF(AND(ISBLANK(INDIRECT(ADDRESS(B527,3,1,1,"all_city_parameter_inputs"))),ISBLANK(INDIRECT(ADDRESS(B527,2,1,1,"all_city_parameter_inputs")))),"",IF(ISBLANK(INDIRECT(ADDRESS(B527,2,1,1,"all_city_parameter_inputs"))),"",INDIRECT(ADDRESS(B527,2,1,1,"all_city_parameter_inputs"))))</f>
        <v>beta</v>
      </c>
      <c r="H527" s="17" cm="1">
        <f t="array" aca="1" ref="H527" ca="1">IF(ISBLANK(INDIRECT(ADDRESS(B527,A527,1,1,"all_city_parameter_inputs"))), "--",INDIRECT(ADDRESS(B527,A527,1,1,"all_city_parameter_inputs")))</f>
        <v>0.29188239701840663</v>
      </c>
      <c r="I527" s="17" t="str">
        <f ca="1">IF(OR(G527="alpha",G527="beta",G527="sd",G527="mean"),"--",VLOOKUP(C527,Default!$B$5:$H$114,7,FALSE))</f>
        <v>--</v>
      </c>
      <c r="J527" s="4" t="str">
        <f ca="1">VLOOKUP(F527,Lookup!$C$5:$D$110,2, FALSE)</f>
        <v>Injury values</v>
      </c>
      <c r="K527" s="4" t="str">
        <f ca="1">VLOOKUP(C527,Default!$B$4:$E$114,4, FALSE)</f>
        <v>rate at which injuries are reported</v>
      </c>
      <c r="L527" s="21" t="str" cm="1">
        <f t="array" aca="1" ref="L527" ca="1">IF(ISNA(VLOOKUP($D527,Grouped_Sources!$C:$C,1,FALSE)),"", INDIRECT(VLOOKUP($D527,Grouped_Sources!$C:$I,5,FALSE)))</f>
        <v>InjuryReportingRate_WriteUp_vxx.docx on OneDrive Ali Abbas - ITHIM Global\Methods and Processes\Input Parameters\InjuryReportingRate</v>
      </c>
      <c r="M527" s="21" cm="1">
        <f t="array" aca="1" ref="M527" ca="1">IF(ISNA(VLOOKUP($D527,Grouped_Sources!$C:$C,1,FALSE)),"", INDIRECT(VLOOKUP($D527,Grouped_Sources!$C:$I,6,FALSE)))</f>
        <v>0</v>
      </c>
      <c r="N527" s="21" cm="1">
        <f t="array" aca="1" ref="N527" ca="1">IF(ISNA(VLOOKUP($D527,Grouped_Sources!$C:$C,1,FALSE)),"", INDIRECT(VLOOKUP($D527,Grouped_Sources!$C:$I,7,FALSE)))</f>
        <v>0</v>
      </c>
    </row>
    <row r="528" spans="1:14" hidden="1" x14ac:dyDescent="0.25">
      <c r="A528" s="5">
        <f t="shared" si="81"/>
        <v>8</v>
      </c>
      <c r="B528" s="5">
        <f t="shared" si="82"/>
        <v>26</v>
      </c>
      <c r="C528" s="5" t="str">
        <f t="shared" ca="1" si="70"/>
        <v>chronic_disease_scalar</v>
      </c>
      <c r="D528" s="5" t="str">
        <f t="shared" ca="1" si="67"/>
        <v>chronic_disease_scalar_belo_horizonte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chronic_disease_scalar</v>
      </c>
      <c r="G528" s="4" t="str" cm="1">
        <f t="array" aca="1" ref="G528" ca="1">IF(AND(ISBLANK(INDIRECT(ADDRESS(B528,3,1,1,"all_city_parameter_inputs"))),ISBLANK(INDIRECT(ADDRESS(B528,2,1,1,"all_city_parameter_inputs")))),"",IF(ISBLANK(INDIRECT(ADDRESS(B528,2,1,1,"all_city_parameter_inputs"))),"",INDIRECT(ADDRESS(B528,2,1,1,"all_city_parameter_inputs"))))</f>
        <v>constant</v>
      </c>
      <c r="H528" s="17" cm="1">
        <f t="array" aca="1" ref="H528" ca="1">IF(ISBLANK(INDIRECT(ADDRESS(B528,A528,1,1,"all_city_parameter_inputs"))), "--",INDIRECT(ADDRESS(B528,A528,1,1,"all_city_parameter_inputs")))</f>
        <v>1</v>
      </c>
      <c r="I528" s="17">
        <f ca="1">IF(OR(G528="alpha",G528="beta",G528="sd",G528="mean"),"--",VLOOKUP(C528,Default!$B$5:$H$114,7,FALSE))</f>
        <v>1</v>
      </c>
      <c r="J528" s="4" t="str">
        <f ca="1">VLOOKUP(F528,Lookup!$C$5:$D$110,2, FALSE)</f>
        <v>Health values</v>
      </c>
      <c r="K528" s="4" t="str">
        <f ca="1">VLOOKUP(C528,Default!$B$4:$E$114,4, FALSE)</f>
        <v>scalar to deal with bias in GBD data</v>
      </c>
      <c r="L528" s="21" t="str" cm="1">
        <f t="array" aca="1" ref="L528" ca="1">IF(ISNA(VLOOKUP($D528,Grouped_Sources!$C:$C,1,FALSE)),"", INDIRECT(VLOOKUP($D528,Grouped_Sources!$C:$I,5,FALSE)))</f>
        <v>assumes no bias in the disease data, distribution values need updating</v>
      </c>
      <c r="M528" s="21" cm="1">
        <f t="array" aca="1" ref="M528" ca="1">IF(ISNA(VLOOKUP($D528,Grouped_Sources!$C:$C,1,FALSE)),"", INDIRECT(VLOOKUP($D528,Grouped_Sources!$C:$I,6,FALSE)))</f>
        <v>0</v>
      </c>
      <c r="N528" s="21" cm="1">
        <f t="array" aca="1" ref="N528" ca="1">IF(ISNA(VLOOKUP($D528,Grouped_Sources!$C:$C,1,FALSE)),"", INDIRECT(VLOOKUP($D528,Grouped_Sources!$C:$I,7,FALSE)))</f>
        <v>0</v>
      </c>
    </row>
    <row r="529" spans="1:14" hidden="1" x14ac:dyDescent="0.25">
      <c r="A529" s="5">
        <f t="shared" si="81"/>
        <v>8</v>
      </c>
      <c r="B529" s="5">
        <f t="shared" si="82"/>
        <v>27</v>
      </c>
      <c r="C529" s="5" t="str">
        <f t="shared" ca="1" si="70"/>
        <v>chronic_disease_scalar</v>
      </c>
      <c r="D529" s="5" t="str">
        <f t="shared" ca="1" si="67"/>
        <v>chronic_disease_scalar_belo_horizonte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chronic_disease_scalar</v>
      </c>
      <c r="G529" s="4" t="str" cm="1">
        <f t="array" aca="1" ref="G529" ca="1">IF(AND(ISBLANK(INDIRECT(ADDRESS(B529,3,1,1,"all_city_parameter_inputs"))),ISBLANK(INDIRECT(ADDRESS(B529,2,1,1,"all_city_parameter_inputs")))),"",IF(ISBLANK(INDIRECT(ADDRESS(B529,2,1,1,"all_city_parameter_inputs"))),"",INDIRECT(ADDRESS(B529,2,1,1,"all_city_parameter_inputs"))))</f>
        <v>mean</v>
      </c>
      <c r="H529" s="17" cm="1">
        <f t="array" aca="1" ref="H529" ca="1">IF(ISBLANK(INDIRECT(ADDRESS(B529,A529,1,1,"all_city_parameter_inputs"))), "--",INDIRECT(ADDRESS(B529,A529,1,1,"all_city_parameter_inputs")))</f>
        <v>1</v>
      </c>
      <c r="I529" s="17" t="str">
        <f ca="1">IF(OR(G529="alpha",G529="beta",G529="sd",G529="mean"),"--",VLOOKUP(C529,Default!$B$5:$H$114,7,FALSE))</f>
        <v>--</v>
      </c>
      <c r="J529" s="4" t="str">
        <f ca="1">VLOOKUP(F529,Lookup!$C$5:$D$110,2, FALSE)</f>
        <v>Health values</v>
      </c>
      <c r="K529" s="4" t="str">
        <f ca="1">VLOOKUP(C529,Default!$B$4:$E$114,4, FALSE)</f>
        <v>scalar to deal with bias in GBD data</v>
      </c>
      <c r="L529" s="21" t="str" cm="1">
        <f t="array" aca="1" ref="L529" ca="1">IF(ISNA(VLOOKUP($D529,Grouped_Sources!$C:$C,1,FALSE)),"", INDIRECT(VLOOKUP($D529,Grouped_Sources!$C:$I,5,FALSE)))</f>
        <v>assumes no bias in the disease data, distribution values need updating</v>
      </c>
      <c r="M529" s="21" cm="1">
        <f t="array" aca="1" ref="M529" ca="1">IF(ISNA(VLOOKUP($D529,Grouped_Sources!$C:$C,1,FALSE)),"", INDIRECT(VLOOKUP($D529,Grouped_Sources!$C:$I,6,FALSE)))</f>
        <v>0</v>
      </c>
      <c r="N529" s="21" cm="1">
        <f t="array" aca="1" ref="N529" ca="1">IF(ISNA(VLOOKUP($D529,Grouped_Sources!$C:$C,1,FALSE)),"", INDIRECT(VLOOKUP($D529,Grouped_Sources!$C:$I,7,FALSE)))</f>
        <v>0</v>
      </c>
    </row>
    <row r="530" spans="1:14" hidden="1" x14ac:dyDescent="0.25">
      <c r="A530" s="5">
        <f t="shared" si="81"/>
        <v>8</v>
      </c>
      <c r="B530" s="5">
        <f t="shared" si="82"/>
        <v>28</v>
      </c>
      <c r="C530" s="5" t="str">
        <f t="shared" ca="1" si="70"/>
        <v>chronic_disease_scalar</v>
      </c>
      <c r="D530" s="5" t="str">
        <f t="shared" ca="1" si="67"/>
        <v>chronic_disease_scalar_belo_horizonte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chronic_disease_scalar</v>
      </c>
      <c r="G530" s="4" t="str" cm="1">
        <f t="array" aca="1" ref="G530" ca="1">IF(AND(ISBLANK(INDIRECT(ADDRESS(B530,3,1,1,"all_city_parameter_inputs"))),ISBLANK(INDIRECT(ADDRESS(B530,2,1,1,"all_city_parameter_inputs")))),"",IF(ISBLANK(INDIRECT(ADDRESS(B530,2,1,1,"all_city_parameter_inputs"))),"",INDIRECT(ADDRESS(B530,2,1,1,"all_city_parameter_inputs"))))</f>
        <v>sd</v>
      </c>
      <c r="H530" s="17" cm="1">
        <f t="array" aca="1" ref="H530" ca="1">IF(ISBLANK(INDIRECT(ADDRESS(B530,A530,1,1,"all_city_parameter_inputs"))), "--",INDIRECT(ADDRESS(B530,A530,1,1,"all_city_parameter_inputs")))</f>
        <v>1.2</v>
      </c>
      <c r="I530" s="17" t="str">
        <f ca="1">IF(OR(G530="alpha",G530="beta",G530="sd",G530="mean"),"--",VLOOKUP(C530,Default!$B$5:$H$114,7,FALSE))</f>
        <v>--</v>
      </c>
      <c r="J530" s="4" t="str">
        <f ca="1">VLOOKUP(F530,Lookup!$C$5:$D$110,2, FALSE)</f>
        <v>Health values</v>
      </c>
      <c r="K530" s="4" t="str">
        <f ca="1">VLOOKUP(C530,Default!$B$4:$E$114,4, FALSE)</f>
        <v>scalar to deal with bias in GBD data</v>
      </c>
      <c r="L530" s="21" t="str" cm="1">
        <f t="array" aca="1" ref="L530" ca="1">IF(ISNA(VLOOKUP($D530,Grouped_Sources!$C:$C,1,FALSE)),"", INDIRECT(VLOOKUP($D530,Grouped_Sources!$C:$I,5,FALSE)))</f>
        <v>assumes no bias in the disease data, distribution values need updating</v>
      </c>
      <c r="M530" s="21" cm="1">
        <f t="array" aca="1" ref="M530" ca="1">IF(ISNA(VLOOKUP($D530,Grouped_Sources!$C:$C,1,FALSE)),"", INDIRECT(VLOOKUP($D530,Grouped_Sources!$C:$I,6,FALSE)))</f>
        <v>0</v>
      </c>
      <c r="N530" s="21" cm="1">
        <f t="array" aca="1" ref="N530" ca="1">IF(ISNA(VLOOKUP($D530,Grouped_Sources!$C:$C,1,FALSE)),"", INDIRECT(VLOOKUP($D530,Grouped_Sources!$C:$I,7,FALSE)))</f>
        <v>0</v>
      </c>
    </row>
    <row r="531" spans="1:14" hidden="1" x14ac:dyDescent="0.25">
      <c r="A531" s="5">
        <f t="shared" si="81"/>
        <v>8</v>
      </c>
      <c r="B531" s="5">
        <f t="shared" si="82"/>
        <v>29</v>
      </c>
      <c r="C531" s="5" t="str">
        <f t="shared" ca="1" si="70"/>
        <v>pm_conc_base</v>
      </c>
      <c r="D531" s="5" t="str">
        <f t="shared" ca="1" si="67"/>
        <v>pm_conc_base_belo_horizonte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pm_conc_base</v>
      </c>
      <c r="G531" s="4" t="str" cm="1">
        <f t="array" aca="1" ref="G531" ca="1">IF(AND(ISBLANK(INDIRECT(ADDRESS(B531,3,1,1,"all_city_parameter_inputs"))),ISBLANK(INDIRECT(ADDRESS(B531,2,1,1,"all_city_parameter_inputs")))),"",IF(ISBLANK(INDIRECT(ADDRESS(B531,2,1,1,"all_city_parameter_inputs"))),"",INDIRECT(ADDRESS(B531,2,1,1,"all_city_parameter_inputs"))))</f>
        <v>constant</v>
      </c>
      <c r="H531" s="17" cm="1">
        <f t="array" aca="1" ref="H531" ca="1">IF(ISBLANK(INDIRECT(ADDRESS(B531,A531,1,1,"all_city_parameter_inputs"))), "--",INDIRECT(ADDRESS(B531,A531,1,1,"all_city_parameter_inputs")))</f>
        <v>17</v>
      </c>
      <c r="I531" s="17">
        <f ca="1">IF(OR(G531="alpha",G531="beta",G531="sd",G531="mean"),"--",VLOOKUP(C531,Default!$B$5:$H$114,7,FALSE))</f>
        <v>12.69</v>
      </c>
      <c r="J531" s="4" t="str">
        <f ca="1">VLOOKUP(F531,Lookup!$C$5:$D$110,2, FALSE)</f>
        <v>Pollution values</v>
      </c>
      <c r="K531" s="4" t="str">
        <f ca="1">VLOOKUP(C531,Default!$B$4:$E$114,4, FALSE)</f>
        <v>background PM2.5 concentration</v>
      </c>
      <c r="L531" s="21" t="str" cm="1">
        <f t="array" aca="1" ref="L531" ca="1">IF(ISNA(VLOOKUP($D531,Grouped_Sources!$C:$C,1,FALSE)),"", INDIRECT(VLOOKUP($D531,Grouped_Sources!$C:$I,5,FALSE)))</f>
        <v>…Dropbox\ITHIM Global\Methods and Processes\Air Pollution\Emissions and air pollution calculations - Rahul &amp; Haneen\Databases used\database_source_apport_studies_v2_0_26_9_2015.xls</v>
      </c>
      <c r="M531" s="21" t="str" cm="1">
        <f t="array" aca="1" ref="M531" ca="1">IF(ISNA(VLOOKUP($D531,Grouped_Sources!$C:$C,1,FALSE)),"", INDIRECT(VLOOKUP($D531,Grouped_Sources!$C:$I,6,FALSE)))</f>
        <v>EDGAR and various other sources, detailed in document</v>
      </c>
      <c r="N531" s="21" cm="1">
        <f t="array" aca="1" ref="N531" ca="1">IF(ISNA(VLOOKUP($D531,Grouped_Sources!$C:$C,1,FALSE)),"", INDIRECT(VLOOKUP($D531,Grouped_Sources!$C:$I,7,FALSE)))</f>
        <v>0</v>
      </c>
    </row>
    <row r="532" spans="1:14" hidden="1" x14ac:dyDescent="0.25">
      <c r="A532" s="5">
        <f t="shared" si="81"/>
        <v>8</v>
      </c>
      <c r="B532" s="5">
        <f t="shared" si="82"/>
        <v>30</v>
      </c>
      <c r="C532" s="5" t="str">
        <f t="shared" ca="1" si="70"/>
        <v>pm_conc_base</v>
      </c>
      <c r="D532" s="5" t="str">
        <f t="shared" ca="1" si="67"/>
        <v>pm_conc_base_belo_horizonte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pm_conc_base</v>
      </c>
      <c r="G532" s="4" t="str" cm="1">
        <f t="array" aca="1" ref="G532" ca="1">IF(AND(ISBLANK(INDIRECT(ADDRESS(B532,3,1,1,"all_city_parameter_inputs"))),ISBLANK(INDIRECT(ADDRESS(B532,2,1,1,"all_city_parameter_inputs")))),"",IF(ISBLANK(INDIRECT(ADDRESS(B532,2,1,1,"all_city_parameter_inputs"))),"",INDIRECT(ADDRESS(B532,2,1,1,"all_city_parameter_inputs"))))</f>
        <v>mean</v>
      </c>
      <c r="H532" s="17" t="str" cm="1">
        <f t="array" aca="1" ref="H532" ca="1">IF(ISBLANK(INDIRECT(ADDRESS(B532,A532,1,1,"all_city_parameter_inputs"))), "--",INDIRECT(ADDRESS(B532,A532,1,1,"all_city_parameter_inputs")))</f>
        <v>--</v>
      </c>
      <c r="I532" s="17" t="str">
        <f ca="1">IF(OR(G532="alpha",G532="beta",G532="sd",G532="mean"),"--",VLOOKUP(C532,Default!$B$5:$H$114,7,FALSE))</f>
        <v>--</v>
      </c>
      <c r="J532" s="4" t="str">
        <f ca="1">VLOOKUP(F532,Lookup!$C$5:$D$110,2, FALSE)</f>
        <v>Pollution values</v>
      </c>
      <c r="K532" s="4" t="str">
        <f ca="1">VLOOKUP(C532,Default!$B$4:$E$114,4, FALSE)</f>
        <v>background PM2.5 concentration</v>
      </c>
      <c r="L532" s="21" t="str" cm="1">
        <f t="array" aca="1" ref="L532" ca="1">IF(ISNA(VLOOKUP($D532,Grouped_Sources!$C:$C,1,FALSE)),"", INDIRECT(VLOOKUP($D532,Grouped_Sources!$C:$I,5,FALSE)))</f>
        <v>…Dropbox\ITHIM Global\Methods and Processes\Air Pollution\Emissions and air pollution calculations - Rahul &amp; Haneen\Databases used\database_source_apport_studies_v2_0_26_9_2015.xls</v>
      </c>
      <c r="M532" s="21" t="str" cm="1">
        <f t="array" aca="1" ref="M532" ca="1">IF(ISNA(VLOOKUP($D532,Grouped_Sources!$C:$C,1,FALSE)),"", INDIRECT(VLOOKUP($D532,Grouped_Sources!$C:$I,6,FALSE)))</f>
        <v>EDGAR and various other sources, detailed in document</v>
      </c>
      <c r="N532" s="21" cm="1">
        <f t="array" aca="1" ref="N532" ca="1">IF(ISNA(VLOOKUP($D532,Grouped_Sources!$C:$C,1,FALSE)),"", INDIRECT(VLOOKUP($D532,Grouped_Sources!$C:$I,7,FALSE)))</f>
        <v>0</v>
      </c>
    </row>
    <row r="533" spans="1:14" hidden="1" x14ac:dyDescent="0.25">
      <c r="A533" s="5">
        <f t="shared" si="81"/>
        <v>8</v>
      </c>
      <c r="B533" s="5">
        <f t="shared" si="82"/>
        <v>31</v>
      </c>
      <c r="C533" s="5" t="str">
        <f t="shared" ca="1" si="70"/>
        <v>pm_conc_base</v>
      </c>
      <c r="D533" s="5" t="str">
        <f t="shared" ca="1" si="67"/>
        <v>pm_conc_base_belo_horizonte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pm_conc_base</v>
      </c>
      <c r="G533" s="4" t="str" cm="1">
        <f t="array" aca="1" ref="G533" ca="1">IF(AND(ISBLANK(INDIRECT(ADDRESS(B533,3,1,1,"all_city_parameter_inputs"))),ISBLANK(INDIRECT(ADDRESS(B533,2,1,1,"all_city_parameter_inputs")))),"",IF(ISBLANK(INDIRECT(ADDRESS(B533,2,1,1,"all_city_parameter_inputs"))),"",INDIRECT(ADDRESS(B533,2,1,1,"all_city_parameter_inputs"))))</f>
        <v>sd</v>
      </c>
      <c r="H533" s="17" t="str" cm="1">
        <f t="array" aca="1" ref="H533" ca="1">IF(ISBLANK(INDIRECT(ADDRESS(B533,A533,1,1,"all_city_parameter_inputs"))), "--",INDIRECT(ADDRESS(B533,A533,1,1,"all_city_parameter_inputs")))</f>
        <v>--</v>
      </c>
      <c r="I533" s="17" t="str">
        <f ca="1">IF(OR(G533="alpha",G533="beta",G533="sd",G533="mean"),"--",VLOOKUP(C533,Default!$B$5:$H$114,7,FALSE))</f>
        <v>--</v>
      </c>
      <c r="J533" s="4" t="str">
        <f ca="1">VLOOKUP(F533,Lookup!$C$5:$D$110,2, FALSE)</f>
        <v>Pollution values</v>
      </c>
      <c r="K533" s="4" t="str">
        <f ca="1">VLOOKUP(C533,Default!$B$4:$E$114,4, FALSE)</f>
        <v>background PM2.5 concentration</v>
      </c>
      <c r="L533" s="21" t="str" cm="1">
        <f t="array" aca="1" ref="L533" ca="1">IF(ISNA(VLOOKUP($D533,Grouped_Sources!$C:$C,1,FALSE)),"", INDIRECT(VLOOKUP($D533,Grouped_Sources!$C:$I,5,FALSE)))</f>
        <v>…Dropbox\ITHIM Global\Methods and Processes\Air Pollution\Emissions and air pollution calculations - Rahul &amp; Haneen\Databases used\database_source_apport_studies_v2_0_26_9_2015.xls</v>
      </c>
      <c r="M533" s="21" t="str" cm="1">
        <f t="array" aca="1" ref="M533" ca="1">IF(ISNA(VLOOKUP($D533,Grouped_Sources!$C:$C,1,FALSE)),"", INDIRECT(VLOOKUP($D533,Grouped_Sources!$C:$I,6,FALSE)))</f>
        <v>EDGAR and various other sources, detailed in document</v>
      </c>
      <c r="N533" s="21" cm="1">
        <f t="array" aca="1" ref="N533" ca="1">IF(ISNA(VLOOKUP($D533,Grouped_Sources!$C:$C,1,FALSE)),"", INDIRECT(VLOOKUP($D533,Grouped_Sources!$C:$I,7,FALSE)))</f>
        <v>0</v>
      </c>
    </row>
    <row r="534" spans="1:14" hidden="1" x14ac:dyDescent="0.25">
      <c r="A534" s="5">
        <f t="shared" si="81"/>
        <v>8</v>
      </c>
      <c r="B534" s="5">
        <f t="shared" si="82"/>
        <v>32</v>
      </c>
      <c r="C534" s="5" t="str">
        <f t="shared" ca="1" si="70"/>
        <v>pm_trans_share</v>
      </c>
      <c r="D534" s="5" t="str">
        <f t="shared" ca="1" si="67"/>
        <v>pm_trans_share_belo_horizonte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pm_trans_share</v>
      </c>
      <c r="G534" s="4" t="str" cm="1">
        <f t="array" aca="1" ref="G534" ca="1">IF(AND(ISBLANK(INDIRECT(ADDRESS(B534,3,1,1,"all_city_parameter_inputs"))),ISBLANK(INDIRECT(ADDRESS(B534,2,1,1,"all_city_parameter_inputs")))),"",IF(ISBLANK(INDIRECT(ADDRESS(B534,2,1,1,"all_city_parameter_inputs"))),"",INDIRECT(ADDRESS(B534,2,1,1,"all_city_parameter_inputs"))))</f>
        <v>constant</v>
      </c>
      <c r="H534" s="17" cm="1">
        <f t="array" aca="1" ref="H534" ca="1">IF(ISBLANK(INDIRECT(ADDRESS(B534,A534,1,1,"all_city_parameter_inputs"))), "--",INDIRECT(ADDRESS(B534,A534,1,1,"all_city_parameter_inputs")))</f>
        <v>0.18</v>
      </c>
      <c r="I534" s="17">
        <f ca="1">IF(OR(G534="alpha",G534="beta",G534="sd",G534="mean"),"--",VLOOKUP(C534,Default!$B$5:$H$114,7,FALSE))</f>
        <v>0.42</v>
      </c>
      <c r="J534" s="4" t="str">
        <f ca="1">VLOOKUP(F534,Lookup!$C$5:$D$110,2, FALSE)</f>
        <v>Pollution values</v>
      </c>
      <c r="K534" s="4" t="str">
        <f ca="1">VLOOKUP(C534,Default!$B$4:$E$114,4, FALSE)</f>
        <v>proportion of background PM2.5 attributable to transport</v>
      </c>
      <c r="L534" s="21" t="str" cm="1">
        <f t="array" aca="1" ref="L534" ca="1">IF(ISNA(VLOOKUP($D534,Grouped_Sources!$C:$C,1,FALSE)),"", INDIRECT(VLOOKUP($D534,Grouped_Sources!$C:$I,5,FALSE)))</f>
        <v>…Dropbox\ITHIM Global\Methods and Processes\Air Pollution\Emissions and air pollution calculations - Rahul &amp; Haneen\Databases used\database_source_apport_studies_v2_0_26_9_2015.xls</v>
      </c>
      <c r="M534" s="21" t="str" cm="1">
        <f t="array" aca="1" ref="M534" ca="1">IF(ISNA(VLOOKUP($D534,Grouped_Sources!$C:$C,1,FALSE)),"", INDIRECT(VLOOKUP($D534,Grouped_Sources!$C:$I,6,FALSE)))</f>
        <v>EDGAR and various other sources, detailed in document</v>
      </c>
      <c r="N534" s="21" cm="1">
        <f t="array" aca="1" ref="N534" ca="1">IF(ISNA(VLOOKUP($D534,Grouped_Sources!$C:$C,1,FALSE)),"", INDIRECT(VLOOKUP($D534,Grouped_Sources!$C:$I,7,FALSE)))</f>
        <v>0</v>
      </c>
    </row>
    <row r="535" spans="1:14" hidden="1" x14ac:dyDescent="0.25">
      <c r="A535" s="5">
        <f t="shared" si="81"/>
        <v>8</v>
      </c>
      <c r="B535" s="5">
        <f t="shared" si="82"/>
        <v>33</v>
      </c>
      <c r="C535" s="5" t="str">
        <f t="shared" ca="1" si="70"/>
        <v>pm_trans_share</v>
      </c>
      <c r="D535" s="5" t="str">
        <f t="shared" ca="1" si="67"/>
        <v>pm_trans_share_belo_horizonte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pm_trans_share</v>
      </c>
      <c r="G535" s="4" t="str" cm="1">
        <f t="array" aca="1" ref="G535" ca="1">IF(AND(ISBLANK(INDIRECT(ADDRESS(B535,3,1,1,"all_city_parameter_inputs"))),ISBLANK(INDIRECT(ADDRESS(B535,2,1,1,"all_city_parameter_inputs")))),"",IF(ISBLANK(INDIRECT(ADDRESS(B535,2,1,1,"all_city_parameter_inputs"))),"",INDIRECT(ADDRESS(B535,2,1,1,"all_city_parameter_inputs"))))</f>
        <v>alpha</v>
      </c>
      <c r="H535" s="17" t="str" cm="1">
        <f t="array" aca="1" ref="H535" ca="1">IF(ISBLANK(INDIRECT(ADDRESS(B535,A535,1,1,"all_city_parameter_inputs"))), "--",INDIRECT(ADDRESS(B535,A535,1,1,"all_city_parameter_inputs")))</f>
        <v>--</v>
      </c>
      <c r="I535" s="17" t="str">
        <f ca="1">IF(OR(G535="alpha",G535="beta",G535="sd",G535="mean"),"--",VLOOKUP(C535,Default!$B$5:$H$114,7,FALSE))</f>
        <v>--</v>
      </c>
      <c r="J535" s="4" t="str">
        <f ca="1">VLOOKUP(F535,Lookup!$C$5:$D$110,2, FALSE)</f>
        <v>Pollution values</v>
      </c>
      <c r="K535" s="4" t="str">
        <f ca="1">VLOOKUP(C535,Default!$B$4:$E$114,4, FALSE)</f>
        <v>proportion of background PM2.5 attributable to transport</v>
      </c>
      <c r="L535" s="21" t="str" cm="1">
        <f t="array" aca="1" ref="L535" ca="1">IF(ISNA(VLOOKUP($D535,Grouped_Sources!$C:$C,1,FALSE)),"", INDIRECT(VLOOKUP($D535,Grouped_Sources!$C:$I,5,FALSE)))</f>
        <v>…Dropbox\ITHIM Global\Methods and Processes\Air Pollution\Emissions and air pollution calculations - Rahul &amp; Haneen\Databases used\database_source_apport_studies_v2_0_26_9_2015.xls</v>
      </c>
      <c r="M535" s="21" t="str" cm="1">
        <f t="array" aca="1" ref="M535" ca="1">IF(ISNA(VLOOKUP($D535,Grouped_Sources!$C:$C,1,FALSE)),"", INDIRECT(VLOOKUP($D535,Grouped_Sources!$C:$I,6,FALSE)))</f>
        <v>EDGAR and various other sources, detailed in document</v>
      </c>
      <c r="N535" s="21" cm="1">
        <f t="array" aca="1" ref="N535" ca="1">IF(ISNA(VLOOKUP($D535,Grouped_Sources!$C:$C,1,FALSE)),"", INDIRECT(VLOOKUP($D535,Grouped_Sources!$C:$I,7,FALSE)))</f>
        <v>0</v>
      </c>
    </row>
    <row r="536" spans="1:14" hidden="1" x14ac:dyDescent="0.25">
      <c r="A536" s="5">
        <f t="shared" si="81"/>
        <v>8</v>
      </c>
      <c r="B536" s="5">
        <f t="shared" si="82"/>
        <v>34</v>
      </c>
      <c r="C536" s="5" t="str">
        <f t="shared" ca="1" si="70"/>
        <v>pm_trans_share</v>
      </c>
      <c r="D536" s="5" t="str">
        <f t="shared" ca="1" si="67"/>
        <v>pm_trans_share_belo_horizonte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pm_trans_share</v>
      </c>
      <c r="G536" s="4" t="str" cm="1">
        <f t="array" aca="1" ref="G536" ca="1">IF(AND(ISBLANK(INDIRECT(ADDRESS(B536,3,1,1,"all_city_parameter_inputs"))),ISBLANK(INDIRECT(ADDRESS(B536,2,1,1,"all_city_parameter_inputs")))),"",IF(ISBLANK(INDIRECT(ADDRESS(B536,2,1,1,"all_city_parameter_inputs"))),"",INDIRECT(ADDRESS(B536,2,1,1,"all_city_parameter_inputs"))))</f>
        <v>beta</v>
      </c>
      <c r="H536" s="17" t="str" cm="1">
        <f t="array" aca="1" ref="H536" ca="1">IF(ISBLANK(INDIRECT(ADDRESS(B536,A536,1,1,"all_city_parameter_inputs"))), "--",INDIRECT(ADDRESS(B536,A536,1,1,"all_city_parameter_inputs")))</f>
        <v>--</v>
      </c>
      <c r="I536" s="17" t="str">
        <f ca="1">IF(OR(G536="alpha",G536="beta",G536="sd",G536="mean"),"--",VLOOKUP(C536,Default!$B$5:$H$114,7,FALSE))</f>
        <v>--</v>
      </c>
      <c r="J536" s="4" t="str">
        <f ca="1">VLOOKUP(F536,Lookup!$C$5:$D$110,2, FALSE)</f>
        <v>Pollution values</v>
      </c>
      <c r="K536" s="4" t="str">
        <f ca="1">VLOOKUP(C536,Default!$B$4:$E$114,4, FALSE)</f>
        <v>proportion of background PM2.5 attributable to transport</v>
      </c>
      <c r="L536" s="21" t="str" cm="1">
        <f t="array" aca="1" ref="L536" ca="1">IF(ISNA(VLOOKUP($D536,Grouped_Sources!$C:$C,1,FALSE)),"", INDIRECT(VLOOKUP($D536,Grouped_Sources!$C:$I,5,FALSE)))</f>
        <v>…Dropbox\ITHIM Global\Methods and Processes\Air Pollution\Emissions and air pollution calculations - Rahul &amp; Haneen\Databases used\database_source_apport_studies_v2_0_26_9_2015.xls</v>
      </c>
      <c r="M536" s="21" t="str" cm="1">
        <f t="array" aca="1" ref="M536" ca="1">IF(ISNA(VLOOKUP($D536,Grouped_Sources!$C:$C,1,FALSE)),"", INDIRECT(VLOOKUP($D536,Grouped_Sources!$C:$I,6,FALSE)))</f>
        <v>EDGAR and various other sources, detailed in document</v>
      </c>
      <c r="N536" s="21" cm="1">
        <f t="array" aca="1" ref="N536" ca="1">IF(ISNA(VLOOKUP($D536,Grouped_Sources!$C:$C,1,FALSE)),"", INDIRECT(VLOOKUP($D536,Grouped_Sources!$C:$I,7,FALSE)))</f>
        <v>0</v>
      </c>
    </row>
    <row r="537" spans="1:14" hidden="1" x14ac:dyDescent="0.25">
      <c r="A537" s="5">
        <f t="shared" si="81"/>
        <v>8</v>
      </c>
      <c r="B537" s="5">
        <f t="shared" si="82"/>
        <v>35</v>
      </c>
      <c r="C537" s="5" t="str">
        <f t="shared" ca="1" si="70"/>
        <v>background_pa_scalar</v>
      </c>
      <c r="D537" s="5" t="str">
        <f t="shared" ca="1" si="67"/>
        <v>background_pa_scalar_belo_horizonte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background_pa_scalar</v>
      </c>
      <c r="G537" s="4" t="str" cm="1">
        <f t="array" aca="1" ref="G537" ca="1">IF(AND(ISBLANK(INDIRECT(ADDRESS(B537,3,1,1,"all_city_parameter_inputs"))),ISBLANK(INDIRECT(ADDRESS(B537,2,1,1,"all_city_parameter_inputs")))),"",IF(ISBLANK(INDIRECT(ADDRESS(B537,2,1,1,"all_city_parameter_inputs"))),"",INDIRECT(ADDRESS(B537,2,1,1,"all_city_parameter_inputs"))))</f>
        <v>constant</v>
      </c>
      <c r="H537" s="17" cm="1">
        <f t="array" aca="1" ref="H537" ca="1">IF(ISBLANK(INDIRECT(ADDRESS(B537,A537,1,1,"all_city_parameter_inputs"))), "--",INDIRECT(ADDRESS(B537,A537,1,1,"all_city_parameter_inputs")))</f>
        <v>1</v>
      </c>
      <c r="I537" s="17">
        <f ca="1">IF(OR(G537="alpha",G537="beta",G537="sd",G537="mean"),"--",VLOOKUP(C537,Default!$B$5:$H$114,7,FALSE))</f>
        <v>1</v>
      </c>
      <c r="J537" s="4" t="str">
        <f ca="1">VLOOKUP(F537,Lookup!$C$5:$D$110,2, FALSE)</f>
        <v>PA values</v>
      </c>
      <c r="K537" s="4" t="str">
        <f ca="1">VLOOKUP(C537,Default!$B$4:$E$114,4, FALSE)</f>
        <v>scalar to deal with bias in MMET values from non-occupational physical activity survey</v>
      </c>
      <c r="L537" s="21" t="str" cm="1">
        <f t="array" aca="1" ref="L537" ca="1">IF(ISNA(VLOOKUP($D537,Grouped_Sources!$C:$C,1,FALSE)),"", INDIRECT(VLOOKUP($D537,Grouped_Sources!$C:$I,5,FALSE)))</f>
        <v>assumes no bias in PA data (could be improved by looking at PA surveys) - distribution parameters need updating</v>
      </c>
      <c r="M537" s="21" cm="1">
        <f t="array" aca="1" ref="M537" ca="1">IF(ISNA(VLOOKUP($D537,Grouped_Sources!$C:$C,1,FALSE)),"", INDIRECT(VLOOKUP($D537,Grouped_Sources!$C:$I,6,FALSE)))</f>
        <v>0</v>
      </c>
      <c r="N537" s="21" cm="1">
        <f t="array" aca="1" ref="N537" ca="1">IF(ISNA(VLOOKUP($D537,Grouped_Sources!$C:$C,1,FALSE)),"", INDIRECT(VLOOKUP($D537,Grouped_Sources!$C:$I,7,FALSE)))</f>
        <v>0</v>
      </c>
    </row>
    <row r="538" spans="1:14" hidden="1" x14ac:dyDescent="0.25">
      <c r="A538" s="5">
        <f t="shared" si="81"/>
        <v>8</v>
      </c>
      <c r="B538" s="5">
        <f t="shared" si="82"/>
        <v>36</v>
      </c>
      <c r="C538" s="5" t="str">
        <f t="shared" ca="1" si="70"/>
        <v>background_pa_scalar</v>
      </c>
      <c r="D538" s="5" t="str">
        <f t="shared" ca="1" si="67"/>
        <v>background_pa_scalar_belo_horizonte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background_pa_scalar</v>
      </c>
      <c r="G538" s="4" t="str" cm="1">
        <f t="array" aca="1" ref="G538" ca="1">IF(AND(ISBLANK(INDIRECT(ADDRESS(B538,3,1,1,"all_city_parameter_inputs"))),ISBLANK(INDIRECT(ADDRESS(B538,2,1,1,"all_city_parameter_inputs")))),"",IF(ISBLANK(INDIRECT(ADDRESS(B538,2,1,1,"all_city_parameter_inputs"))),"",INDIRECT(ADDRESS(B538,2,1,1,"all_city_parameter_inputs"))))</f>
        <v>mean</v>
      </c>
      <c r="H538" s="17" cm="1">
        <f t="array" aca="1" ref="H538" ca="1">IF(ISBLANK(INDIRECT(ADDRESS(B538,A538,1,1,"all_city_parameter_inputs"))), "--",INDIRECT(ADDRESS(B538,A538,1,1,"all_city_parameter_inputs")))</f>
        <v>1</v>
      </c>
      <c r="I538" s="17" t="str">
        <f ca="1">IF(OR(G538="alpha",G538="beta",G538="sd",G538="mean"),"--",VLOOKUP(C538,Default!$B$5:$H$114,7,FALSE))</f>
        <v>--</v>
      </c>
      <c r="J538" s="4" t="str">
        <f ca="1">VLOOKUP(F538,Lookup!$C$5:$D$110,2, FALSE)</f>
        <v>PA values</v>
      </c>
      <c r="K538" s="4" t="str">
        <f ca="1">VLOOKUP(C538,Default!$B$4:$E$114,4, FALSE)</f>
        <v>scalar to deal with bias in MMET values from non-occupational physical activity survey</v>
      </c>
      <c r="L538" s="21" t="str" cm="1">
        <f t="array" aca="1" ref="L538" ca="1">IF(ISNA(VLOOKUP($D538,Grouped_Sources!$C:$C,1,FALSE)),"", INDIRECT(VLOOKUP($D538,Grouped_Sources!$C:$I,5,FALSE)))</f>
        <v>assumes no bias in PA data (could be improved by looking at PA surveys) - distribution parameters need updating</v>
      </c>
      <c r="M538" s="21" cm="1">
        <f t="array" aca="1" ref="M538" ca="1">IF(ISNA(VLOOKUP($D538,Grouped_Sources!$C:$C,1,FALSE)),"", INDIRECT(VLOOKUP($D538,Grouped_Sources!$C:$I,6,FALSE)))</f>
        <v>0</v>
      </c>
      <c r="N538" s="21" cm="1">
        <f t="array" aca="1" ref="N538" ca="1">IF(ISNA(VLOOKUP($D538,Grouped_Sources!$C:$C,1,FALSE)),"", INDIRECT(VLOOKUP($D538,Grouped_Sources!$C:$I,7,FALSE)))</f>
        <v>0</v>
      </c>
    </row>
    <row r="539" spans="1:14" hidden="1" x14ac:dyDescent="0.25">
      <c r="A539" s="5">
        <f t="shared" si="81"/>
        <v>8</v>
      </c>
      <c r="B539" s="5">
        <f t="shared" si="82"/>
        <v>37</v>
      </c>
      <c r="C539" s="5" t="str">
        <f t="shared" ca="1" si="70"/>
        <v>background_pa_scalar</v>
      </c>
      <c r="D539" s="5" t="str">
        <f t="shared" ca="1" si="67"/>
        <v>background_pa_scalar_belo_horizonte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background_pa_scalar</v>
      </c>
      <c r="G539" s="4" t="str" cm="1">
        <f t="array" aca="1" ref="G539" ca="1">IF(AND(ISBLANK(INDIRECT(ADDRESS(B539,3,1,1,"all_city_parameter_inputs"))),ISBLANK(INDIRECT(ADDRESS(B539,2,1,1,"all_city_parameter_inputs")))),"",IF(ISBLANK(INDIRECT(ADDRESS(B539,2,1,1,"all_city_parameter_inputs"))),"",INDIRECT(ADDRESS(B539,2,1,1,"all_city_parameter_inputs"))))</f>
        <v>sd</v>
      </c>
      <c r="H539" s="17" cm="1">
        <f t="array" aca="1" ref="H539" ca="1">IF(ISBLANK(INDIRECT(ADDRESS(B539,A539,1,1,"all_city_parameter_inputs"))), "--",INDIRECT(ADDRESS(B539,A539,1,1,"all_city_parameter_inputs")))</f>
        <v>1.2</v>
      </c>
      <c r="I539" s="17" t="str">
        <f ca="1">IF(OR(G539="alpha",G539="beta",G539="sd",G539="mean"),"--",VLOOKUP(C539,Default!$B$5:$H$114,7,FALSE))</f>
        <v>--</v>
      </c>
      <c r="J539" s="4" t="str">
        <f ca="1">VLOOKUP(F539,Lookup!$C$5:$D$110,2, FALSE)</f>
        <v>PA values</v>
      </c>
      <c r="K539" s="4" t="str">
        <f ca="1">VLOOKUP(C539,Default!$B$4:$E$114,4, FALSE)</f>
        <v>scalar to deal with bias in MMET values from non-occupational physical activity survey</v>
      </c>
      <c r="L539" s="21" t="str" cm="1">
        <f t="array" aca="1" ref="L539" ca="1">IF(ISNA(VLOOKUP($D539,Grouped_Sources!$C:$C,1,FALSE)),"", INDIRECT(VLOOKUP($D539,Grouped_Sources!$C:$I,5,FALSE)))</f>
        <v>assumes no bias in PA data (could be improved by looking at PA surveys) - distribution parameters need updating</v>
      </c>
      <c r="M539" s="21" cm="1">
        <f t="array" aca="1" ref="M539" ca="1">IF(ISNA(VLOOKUP($D539,Grouped_Sources!$C:$C,1,FALSE)),"", INDIRECT(VLOOKUP($D539,Grouped_Sources!$C:$I,6,FALSE)))</f>
        <v>0</v>
      </c>
      <c r="N539" s="21" cm="1">
        <f t="array" aca="1" ref="N539" ca="1">IF(ISNA(VLOOKUP($D539,Grouped_Sources!$C:$C,1,FALSE)),"", INDIRECT(VLOOKUP($D539,Grouped_Sources!$C:$I,7,FALSE)))</f>
        <v>0</v>
      </c>
    </row>
    <row r="540" spans="1:14" hidden="1" x14ac:dyDescent="0.25">
      <c r="A540" s="5">
        <f t="shared" si="81"/>
        <v>8</v>
      </c>
      <c r="B540" s="5">
        <f t="shared" si="82"/>
        <v>38</v>
      </c>
      <c r="C540" s="5" t="str">
        <f t="shared" ca="1" si="70"/>
        <v>bus_walk_time</v>
      </c>
      <c r="D540" s="5" t="str">
        <f t="shared" ca="1" si="67"/>
        <v>bus_walk_time_belo_horizonte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bus_walk_time</v>
      </c>
      <c r="G540" s="4" t="str" cm="1">
        <f t="array" aca="1" ref="G540" ca="1">IF(AND(ISBLANK(INDIRECT(ADDRESS(B540,3,1,1,"all_city_parameter_inputs"))),ISBLANK(INDIRECT(ADDRESS(B540,2,1,1,"all_city_parameter_inputs")))),"",IF(ISBLANK(INDIRECT(ADDRESS(B540,2,1,1,"all_city_parameter_inputs"))),"",INDIRECT(ADDRESS(B540,2,1,1,"all_city_parameter_inputs"))))</f>
        <v>constant</v>
      </c>
      <c r="H540" s="17" cm="1">
        <f t="array" aca="1" ref="H540" ca="1">IF(ISBLANK(INDIRECT(ADDRESS(B540,A540,1,1,"all_city_parameter_inputs"))), "--",INDIRECT(ADDRESS(B540,A540,1,1,"all_city_parameter_inputs")))</f>
        <v>10</v>
      </c>
      <c r="I540" s="17">
        <f ca="1">IF(OR(G540="alpha",G540="beta",G540="sd",G540="mean"),"--",VLOOKUP(C540,Default!$B$5:$H$114,7,FALSE))</f>
        <v>16</v>
      </c>
      <c r="J540" s="4" t="str">
        <f ca="1">VLOOKUP(F540,Lookup!$C$5:$D$110,2, FALSE)</f>
        <v>Travel values</v>
      </c>
      <c r="K540" s="4" t="str">
        <f ca="1">VLOOKUP(C540,Default!$B$4:$E$114,4, FALSE)</f>
        <v>time taken to walk to bus stop, added to each trip with main mode bus unless there is already a walking component in the travel survey</v>
      </c>
      <c r="L540" s="21" t="str" cm="1">
        <f t="array" aca="1" ref="L540" ca="1">IF(ISNA(VLOOKUP($D540,Grouped_Sources!$C:$C,1,FALSE)),"", INDIRECT(VLOOKUP($D540,Grouped_Sources!$C:$I,5,FALSE)))</f>
        <v xml:space="preserve"> on OneDrive Ali Abbas - ITHIM Global\Methods and Processes\Input Parameters\Walk_to_PT</v>
      </c>
      <c r="M540" s="21" cm="1">
        <f t="array" aca="1" ref="M540" ca="1">IF(ISNA(VLOOKUP($D540,Grouped_Sources!$C:$C,1,FALSE)),"", INDIRECT(VLOOKUP($D540,Grouped_Sources!$C:$I,6,FALSE)))</f>
        <v>0</v>
      </c>
      <c r="N540" s="21" cm="1">
        <f t="array" aca="1" ref="N540" ca="1">IF(ISNA(VLOOKUP($D540,Grouped_Sources!$C:$C,1,FALSE)),"", INDIRECT(VLOOKUP($D540,Grouped_Sources!$C:$I,7,FALSE)))</f>
        <v>0</v>
      </c>
    </row>
    <row r="541" spans="1:14" hidden="1" x14ac:dyDescent="0.25">
      <c r="A541" s="5">
        <f t="shared" si="81"/>
        <v>8</v>
      </c>
      <c r="B541" s="5">
        <f t="shared" si="82"/>
        <v>39</v>
      </c>
      <c r="C541" s="5" t="str">
        <f t="shared" ca="1" si="70"/>
        <v>bus_walk_time</v>
      </c>
      <c r="D541" s="5" t="str">
        <f t="shared" ca="1" si="67"/>
        <v>bus_walk_time_belo_horizonte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bus_walk_time</v>
      </c>
      <c r="G541" s="4" t="str" cm="1">
        <f t="array" aca="1" ref="G541" ca="1">IF(AND(ISBLANK(INDIRECT(ADDRESS(B541,3,1,1,"all_city_parameter_inputs"))),ISBLANK(INDIRECT(ADDRESS(B541,2,1,1,"all_city_parameter_inputs")))),"",IF(ISBLANK(INDIRECT(ADDRESS(B541,2,1,1,"all_city_parameter_inputs"))),"",INDIRECT(ADDRESS(B541,2,1,1,"all_city_parameter_inputs"))))</f>
        <v>mean</v>
      </c>
      <c r="H541" s="17" cm="1">
        <f t="array" aca="1" ref="H541" ca="1">IF(ISBLANK(INDIRECT(ADDRESS(B541,A541,1,1,"all_city_parameter_inputs"))), "--",INDIRECT(ADDRESS(B541,A541,1,1,"all_city_parameter_inputs")))</f>
        <v>7.1464216848323385</v>
      </c>
      <c r="I541" s="17" t="str">
        <f ca="1">IF(OR(G541="alpha",G541="beta",G541="sd",G541="mean"),"--",VLOOKUP(C541,Default!$B$5:$H$114,7,FALSE))</f>
        <v>--</v>
      </c>
      <c r="J541" s="4" t="str">
        <f ca="1">VLOOKUP(F541,Lookup!$C$5:$D$110,2, FALSE)</f>
        <v>Travel values</v>
      </c>
      <c r="K541" s="4" t="str">
        <f ca="1">VLOOKUP(C541,Default!$B$4:$E$114,4, FALSE)</f>
        <v>time taken to walk to bus stop, added to each trip with main mode bus unless there is already a walking component in the travel survey</v>
      </c>
      <c r="L541" s="21" t="str" cm="1">
        <f t="array" aca="1" ref="L541" ca="1">IF(ISNA(VLOOKUP($D541,Grouped_Sources!$C:$C,1,FALSE)),"", INDIRECT(VLOOKUP($D541,Grouped_Sources!$C:$I,5,FALSE)))</f>
        <v xml:space="preserve"> on OneDrive Ali Abbas - ITHIM Global\Methods and Processes\Input Parameters\Walk_to_PT</v>
      </c>
      <c r="M541" s="21" cm="1">
        <f t="array" aca="1" ref="M541" ca="1">IF(ISNA(VLOOKUP($D541,Grouped_Sources!$C:$C,1,FALSE)),"", INDIRECT(VLOOKUP($D541,Grouped_Sources!$C:$I,6,FALSE)))</f>
        <v>0</v>
      </c>
      <c r="N541" s="21" cm="1">
        <f t="array" aca="1" ref="N541" ca="1">IF(ISNA(VLOOKUP($D541,Grouped_Sources!$C:$C,1,FALSE)),"", INDIRECT(VLOOKUP($D541,Grouped_Sources!$C:$I,7,FALSE)))</f>
        <v>0</v>
      </c>
    </row>
    <row r="542" spans="1:14" hidden="1" x14ac:dyDescent="0.25">
      <c r="A542" s="5">
        <f t="shared" si="81"/>
        <v>8</v>
      </c>
      <c r="B542" s="5">
        <f t="shared" si="82"/>
        <v>40</v>
      </c>
      <c r="C542" s="5" t="str">
        <f t="shared" ca="1" si="70"/>
        <v>bus_walk_time</v>
      </c>
      <c r="D542" s="5" t="str">
        <f t="shared" ca="1" si="67"/>
        <v>bus_walk_time_belo_horizonte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bus_walk_time</v>
      </c>
      <c r="G542" s="4" t="str" cm="1">
        <f t="array" aca="1" ref="G542" ca="1">IF(AND(ISBLANK(INDIRECT(ADDRESS(B542,3,1,1,"all_city_parameter_inputs"))),ISBLANK(INDIRECT(ADDRESS(B542,2,1,1,"all_city_parameter_inputs")))),"",IF(ISBLANK(INDIRECT(ADDRESS(B542,2,1,1,"all_city_parameter_inputs"))),"",INDIRECT(ADDRESS(B542,2,1,1,"all_city_parameter_inputs"))))</f>
        <v>sd</v>
      </c>
      <c r="H542" s="17" cm="1">
        <f t="array" aca="1" ref="H542" ca="1">IF(ISBLANK(INDIRECT(ADDRESS(B542,A542,1,1,"all_city_parameter_inputs"))), "--",INDIRECT(ADDRESS(B542,A542,1,1,"all_city_parameter_inputs")))</f>
        <v>2.2698721781736233</v>
      </c>
      <c r="I542" s="17" t="str">
        <f ca="1">IF(OR(G542="alpha",G542="beta",G542="sd",G542="mean"),"--",VLOOKUP(C542,Default!$B$5:$H$114,7,FALSE))</f>
        <v>--</v>
      </c>
      <c r="J542" s="4" t="str">
        <f ca="1">VLOOKUP(F542,Lookup!$C$5:$D$110,2, FALSE)</f>
        <v>Travel values</v>
      </c>
      <c r="K542" s="4" t="str">
        <f ca="1">VLOOKUP(C542,Default!$B$4:$E$114,4, FALSE)</f>
        <v>time taken to walk to bus stop, added to each trip with main mode bus unless there is already a walking component in the travel survey</v>
      </c>
      <c r="L542" s="21" t="str" cm="1">
        <f t="array" aca="1" ref="L542" ca="1">IF(ISNA(VLOOKUP($D542,Grouped_Sources!$C:$C,1,FALSE)),"", INDIRECT(VLOOKUP($D542,Grouped_Sources!$C:$I,5,FALSE)))</f>
        <v xml:space="preserve"> on OneDrive Ali Abbas - ITHIM Global\Methods and Processes\Input Parameters\Walk_to_PT</v>
      </c>
      <c r="M542" s="21" cm="1">
        <f t="array" aca="1" ref="M542" ca="1">IF(ISNA(VLOOKUP($D542,Grouped_Sources!$C:$C,1,FALSE)),"", INDIRECT(VLOOKUP($D542,Grouped_Sources!$C:$I,6,FALSE)))</f>
        <v>0</v>
      </c>
      <c r="N542" s="21" cm="1">
        <f t="array" aca="1" ref="N542" ca="1">IF(ISNA(VLOOKUP($D542,Grouped_Sources!$C:$C,1,FALSE)),"", INDIRECT(VLOOKUP($D542,Grouped_Sources!$C:$I,7,FALSE)))</f>
        <v>0</v>
      </c>
    </row>
    <row r="543" spans="1:14" hidden="1" x14ac:dyDescent="0.25">
      <c r="A543" s="5">
        <f t="shared" si="81"/>
        <v>8</v>
      </c>
      <c r="B543" s="5">
        <f t="shared" si="82"/>
        <v>41</v>
      </c>
      <c r="C543" s="5" t="str">
        <f t="shared" ca="1" si="70"/>
        <v>rail_walk_time</v>
      </c>
      <c r="D543" s="5" t="str">
        <f t="shared" ca="1" si="67"/>
        <v>rail_walk_time_belo_horizonte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rail_walk_time</v>
      </c>
      <c r="G543" s="4" t="str" cm="1">
        <f t="array" aca="1" ref="G543" ca="1">IF(AND(ISBLANK(INDIRECT(ADDRESS(B543,3,1,1,"all_city_parameter_inputs"))),ISBLANK(INDIRECT(ADDRESS(B543,2,1,1,"all_city_parameter_inputs")))),"",IF(ISBLANK(INDIRECT(ADDRESS(B543,2,1,1,"all_city_parameter_inputs"))),"",INDIRECT(ADDRESS(B543,2,1,1,"all_city_parameter_inputs"))))</f>
        <v>constant</v>
      </c>
      <c r="H543" s="17" cm="1">
        <f t="array" aca="1" ref="H543" ca="1">IF(ISBLANK(INDIRECT(ADDRESS(B543,A543,1,1,"all_city_parameter_inputs"))), "--",INDIRECT(ADDRESS(B543,A543,1,1,"all_city_parameter_inputs")))</f>
        <v>13</v>
      </c>
      <c r="I543" s="17">
        <f ca="1">IF(OR(G543="alpha",G543="beta",G543="sd",G543="mean"),"--",VLOOKUP(C543,Default!$B$5:$H$114,7,FALSE))</f>
        <v>12.5</v>
      </c>
      <c r="J543" s="4" t="str">
        <f ca="1">VLOOKUP(F543,Lookup!$C$5:$D$110,2, FALSE)</f>
        <v>Travel values</v>
      </c>
      <c r="K543" s="4" t="str">
        <f ca="1">VLOOKUP(C543,Default!$B$4:$E$114,4, FALSE)</f>
        <v>time taken to walk to train station</v>
      </c>
      <c r="L543" s="21" t="str" cm="1">
        <f t="array" aca="1" ref="L543" ca="1">IF(ISNA(VLOOKUP($D543,Grouped_Sources!$C:$C,1,FALSE)),"", INDIRECT(VLOOKUP($D543,Grouped_Sources!$C:$I,5,FALSE)))</f>
        <v xml:space="preserve"> on OneDrive Ali Abbas - ITHIM Global\Methods and Processes\Input Parameters\Walk_to_PT</v>
      </c>
      <c r="M543" s="21" cm="1">
        <f t="array" aca="1" ref="M543" ca="1">IF(ISNA(VLOOKUP($D543,Grouped_Sources!$C:$C,1,FALSE)),"", INDIRECT(VLOOKUP($D543,Grouped_Sources!$C:$I,6,FALSE)))</f>
        <v>0</v>
      </c>
      <c r="N543" s="21" cm="1">
        <f t="array" aca="1" ref="N543" ca="1">IF(ISNA(VLOOKUP($D543,Grouped_Sources!$C:$C,1,FALSE)),"", INDIRECT(VLOOKUP($D543,Grouped_Sources!$C:$I,7,FALSE)))</f>
        <v>0</v>
      </c>
    </row>
    <row r="544" spans="1:14" hidden="1" x14ac:dyDescent="0.25">
      <c r="A544" s="5">
        <f t="shared" si="81"/>
        <v>8</v>
      </c>
      <c r="B544" s="5">
        <f t="shared" si="82"/>
        <v>42</v>
      </c>
      <c r="C544" s="5" t="str">
        <f t="shared" ca="1" si="70"/>
        <v>rail_walk_time</v>
      </c>
      <c r="D544" s="5" t="str">
        <f t="shared" ca="1" si="67"/>
        <v>rail_walk_time_belo_horizonte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rail_walk_time</v>
      </c>
      <c r="G544" s="4" t="str" cm="1">
        <f t="array" aca="1" ref="G544" ca="1">IF(AND(ISBLANK(INDIRECT(ADDRESS(B544,3,1,1,"all_city_parameter_inputs"))),ISBLANK(INDIRECT(ADDRESS(B544,2,1,1,"all_city_parameter_inputs")))),"",IF(ISBLANK(INDIRECT(ADDRESS(B544,2,1,1,"all_city_parameter_inputs"))),"",INDIRECT(ADDRESS(B544,2,1,1,"all_city_parameter_inputs"))))</f>
        <v>mean</v>
      </c>
      <c r="H544" s="17" cm="1">
        <f t="array" aca="1" ref="H544" ca="1">IF(ISBLANK(INDIRECT(ADDRESS(B544,A544,1,1,"all_city_parameter_inputs"))), "--",INDIRECT(ADDRESS(B544,A544,1,1,"all_city_parameter_inputs")))</f>
        <v>9.8344929682591786</v>
      </c>
      <c r="I544" s="17" t="str">
        <f ca="1">IF(OR(G544="alpha",G544="beta",G544="sd",G544="mean"),"--",VLOOKUP(C544,Default!$B$5:$H$114,7,FALSE))</f>
        <v>--</v>
      </c>
      <c r="J544" s="4" t="str">
        <f ca="1">VLOOKUP(F544,Lookup!$C$5:$D$110,2, FALSE)</f>
        <v>Travel values</v>
      </c>
      <c r="K544" s="4" t="str">
        <f ca="1">VLOOKUP(C544,Default!$B$4:$E$114,4, FALSE)</f>
        <v>time taken to walk to train station</v>
      </c>
      <c r="L544" s="21" t="str" cm="1">
        <f t="array" aca="1" ref="L544" ca="1">IF(ISNA(VLOOKUP($D544,Grouped_Sources!$C:$C,1,FALSE)),"", INDIRECT(VLOOKUP($D544,Grouped_Sources!$C:$I,5,FALSE)))</f>
        <v xml:space="preserve"> on OneDrive Ali Abbas - ITHIM Global\Methods and Processes\Input Parameters\Walk_to_PT</v>
      </c>
      <c r="M544" s="21" cm="1">
        <f t="array" aca="1" ref="M544" ca="1">IF(ISNA(VLOOKUP($D544,Grouped_Sources!$C:$C,1,FALSE)),"", INDIRECT(VLOOKUP($D544,Grouped_Sources!$C:$I,6,FALSE)))</f>
        <v>0</v>
      </c>
      <c r="N544" s="21" cm="1">
        <f t="array" aca="1" ref="N544" ca="1">IF(ISNA(VLOOKUP($D544,Grouped_Sources!$C:$C,1,FALSE)),"", INDIRECT(VLOOKUP($D544,Grouped_Sources!$C:$I,7,FALSE)))</f>
        <v>0</v>
      </c>
    </row>
    <row r="545" spans="1:14" hidden="1" x14ac:dyDescent="0.25">
      <c r="A545" s="5">
        <f t="shared" si="81"/>
        <v>8</v>
      </c>
      <c r="B545" s="5">
        <f t="shared" si="82"/>
        <v>43</v>
      </c>
      <c r="C545" s="5" t="str">
        <f t="shared" ca="1" si="70"/>
        <v>rail_walk_time</v>
      </c>
      <c r="D545" s="5" t="str">
        <f t="shared" ca="1" si="67"/>
        <v>rail_walk_time_belo_horizonte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rail_walk_time</v>
      </c>
      <c r="G545" s="4" t="str" cm="1">
        <f t="array" aca="1" ref="G545" ca="1">IF(AND(ISBLANK(INDIRECT(ADDRESS(B545,3,1,1,"all_city_parameter_inputs"))),ISBLANK(INDIRECT(ADDRESS(B545,2,1,1,"all_city_parameter_inputs")))),"",IF(ISBLANK(INDIRECT(ADDRESS(B545,2,1,1,"all_city_parameter_inputs"))),"",INDIRECT(ADDRESS(B545,2,1,1,"all_city_parameter_inputs"))))</f>
        <v>sd</v>
      </c>
      <c r="H545" s="17" cm="1">
        <f t="array" aca="1" ref="H545" ca="1">IF(ISBLANK(INDIRECT(ADDRESS(B545,A545,1,1,"all_city_parameter_inputs"))), "--",INDIRECT(ADDRESS(B545,A545,1,1,"all_city_parameter_inputs")))</f>
        <v>2.1107968712973824</v>
      </c>
      <c r="I545" s="17" t="str">
        <f ca="1">IF(OR(G545="alpha",G545="beta",G545="sd",G545="mean"),"--",VLOOKUP(C545,Default!$B$5:$H$114,7,FALSE))</f>
        <v>--</v>
      </c>
      <c r="J545" s="4" t="str">
        <f ca="1">VLOOKUP(F545,Lookup!$C$5:$D$110,2, FALSE)</f>
        <v>Travel values</v>
      </c>
      <c r="K545" s="4" t="str">
        <f ca="1">VLOOKUP(C545,Default!$B$4:$E$114,4, FALSE)</f>
        <v>time taken to walk to train station</v>
      </c>
      <c r="L545" s="21" t="str" cm="1">
        <f t="array" aca="1" ref="L545" ca="1">IF(ISNA(VLOOKUP($D545,Grouped_Sources!$C:$C,1,FALSE)),"", INDIRECT(VLOOKUP($D545,Grouped_Sources!$C:$I,5,FALSE)))</f>
        <v xml:space="preserve"> on OneDrive Ali Abbas - ITHIM Global\Methods and Processes\Input Parameters\Walk_to_PT</v>
      </c>
      <c r="M545" s="21" cm="1">
        <f t="array" aca="1" ref="M545" ca="1">IF(ISNA(VLOOKUP($D545,Grouped_Sources!$C:$C,1,FALSE)),"", INDIRECT(VLOOKUP($D545,Grouped_Sources!$C:$I,6,FALSE)))</f>
        <v>0</v>
      </c>
      <c r="N545" s="21" cm="1">
        <f t="array" aca="1" ref="N545" ca="1">IF(ISNA(VLOOKUP($D545,Grouped_Sources!$C:$C,1,FALSE)),"", INDIRECT(VLOOKUP($D545,Grouped_Sources!$C:$I,7,FALSE)))</f>
        <v>0</v>
      </c>
    </row>
    <row r="546" spans="1:14" hidden="1" x14ac:dyDescent="0.25">
      <c r="A546" s="5">
        <f t="shared" si="81"/>
        <v>8</v>
      </c>
      <c r="B546" s="5">
        <f t="shared" si="82"/>
        <v>44</v>
      </c>
      <c r="C546" s="5" t="str">
        <f t="shared" ca="1" si="70"/>
        <v>add_personal_motorcycle_trips</v>
      </c>
      <c r="D546" s="5" t="str">
        <f t="shared" ref="D546:D548" ca="1" si="84">F546&amp;"_"&amp;E546</f>
        <v>add_personal_motorcycle_trips_belo_horizonte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add_personal_motorcycle_trips</v>
      </c>
      <c r="G546" s="4" t="str" cm="1">
        <f t="array" aca="1" ref="G546" ca="1">IF(AND(ISBLANK(INDIRECT(ADDRESS(B546,3,1,1,"all_city_parameter_inputs"))),ISBLANK(INDIRECT(ADDRESS(B546,2,1,1,"all_city_parameter_inputs")))),"",IF(ISBLANK(INDIRECT(ADDRESS(B546,2,1,1,"all_city_parameter_inputs"))),"",INDIRECT(ADDRESS(B546,2,1,1,"all_city_parameter_inputs"))))</f>
        <v/>
      </c>
      <c r="H546" s="17" t="str" cm="1">
        <f t="array" aca="1" ref="H546" ca="1">IF(ISBLANK(INDIRECT(ADDRESS(B546,A546,1,1,"all_city_parameter_inputs"))), "--",INDIRECT(ADDRESS(B546,A546,1,1,"all_city_parameter_inputs")))</f>
        <v>no</v>
      </c>
      <c r="I546" s="17" t="str">
        <f ca="1">IF(OR(G546="alpha",G546="beta",G546="sd",G546="mean"),"--",VLOOKUP(C546,Default!$B$5:$H$114,7,FALSE))</f>
        <v>no</v>
      </c>
      <c r="J546" s="4" t="str">
        <f ca="1">VLOOKUP(F546,Lookup!$C$5:$D$110,2, FALSE)</f>
        <v>Travel values</v>
      </c>
      <c r="K546" s="4" t="str">
        <f ca="1">VLOOKUP(C546,Default!$B$4:$E$114,4, FALSE)</f>
        <v>if set to 'no', does not add any personal journey motorcycle trip. If set to 'Chile' add motorcycle trips based on Chilean data. Used if no motorcycle trips exist in the travel survey at all</v>
      </c>
      <c r="L546" s="21" t="str" cm="1">
        <f t="array" aca="1" ref="L546" ca="1">IF(ISNA(VLOOKUP($D546,Grouped_Sources!$C:$C,1,FALSE)),"", INDIRECT(VLOOKUP($D546,Grouped_Sources!$C:$I,5,FALSE)))</f>
        <v xml:space="preserve"> on OneDrive Ali Abbas - ITHIM Global\Methods and Processes\Input Parameters\NewMotorcycleTrips</v>
      </c>
      <c r="M546" s="21" cm="1">
        <f t="array" aca="1" ref="M546" ca="1">IF(ISNA(VLOOKUP($D546,Grouped_Sources!$C:$C,1,FALSE)),"", INDIRECT(VLOOKUP($D546,Grouped_Sources!$C:$I,6,FALSE)))</f>
        <v>0</v>
      </c>
      <c r="N546" s="21" cm="1">
        <f t="array" aca="1" ref="N546" ca="1">IF(ISNA(VLOOKUP($D546,Grouped_Sources!$C:$C,1,FALSE)),"", INDIRECT(VLOOKUP($D546,Grouped_Sources!$C:$I,7,FALSE)))</f>
        <v>0</v>
      </c>
    </row>
    <row r="547" spans="1:14" hidden="1" x14ac:dyDescent="0.25">
      <c r="A547" s="5">
        <f t="shared" si="81"/>
        <v>8</v>
      </c>
      <c r="B547" s="5">
        <f t="shared" si="82"/>
        <v>45</v>
      </c>
      <c r="C547" s="5" t="str">
        <f t="shared" ca="1" si="70"/>
        <v>proportion_motorcycle_trips</v>
      </c>
      <c r="D547" s="5" t="str">
        <f t="shared" ca="1" si="84"/>
        <v>proportion_motorcycle_trips_belo_horizonte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proportion_motorcycle_trips</v>
      </c>
      <c r="G547" s="4" t="str" cm="1">
        <f t="array" aca="1" ref="G547" ca="1">IF(AND(ISBLANK(INDIRECT(ADDRESS(B547,3,1,1,"all_city_parameter_inputs"))),ISBLANK(INDIRECT(ADDRESS(B547,2,1,1,"all_city_parameter_inputs")))),"",IF(ISBLANK(INDIRECT(ADDRESS(B547,2,1,1,"all_city_parameter_inputs"))),"",INDIRECT(ADDRESS(B547,2,1,1,"all_city_parameter_inputs"))))</f>
        <v>constant</v>
      </c>
      <c r="H547" s="17" cm="1">
        <f t="array" aca="1" ref="H547" ca="1">IF(ISBLANK(INDIRECT(ADDRESS(B547,A547,1,1,"all_city_parameter_inputs"))), "--",INDIRECT(ADDRESS(B547,A547,1,1,"all_city_parameter_inputs")))</f>
        <v>0</v>
      </c>
      <c r="I547" s="17">
        <f ca="1">IF(OR(G547="alpha",G547="beta",G547="sd",G547="mean"),"--",VLOOKUP(C547,Default!$B$5:$H$114,7,FALSE))</f>
        <v>0</v>
      </c>
      <c r="J547" s="4" t="str">
        <f ca="1">VLOOKUP(F547,Lookup!$C$5:$D$110,2, FALSE)</f>
        <v>Travel values</v>
      </c>
      <c r="K547" s="4" t="str">
        <f ca="1">VLOOKUP(C547,Default!$B$4:$E$114,4, FALSE)</f>
        <v>proportion of travel survey trips that should be added as motorcycle trips</v>
      </c>
      <c r="L547" s="21" t="str" cm="1">
        <f t="array" aca="1" ref="L547" ca="1">IF(ISNA(VLOOKUP($D547,Grouped_Sources!$C:$C,1,FALSE)),"", INDIRECT(VLOOKUP($D547,Grouped_Sources!$C:$I,5,FALSE)))</f>
        <v xml:space="preserve"> on OneDrive Ali Abbas - ITHIM Global\Methods and Processes\Input Parameters\NewMotorcycleTrips</v>
      </c>
      <c r="M547" s="21" cm="1">
        <f t="array" aca="1" ref="M547" ca="1">IF(ISNA(VLOOKUP($D547,Grouped_Sources!$C:$C,1,FALSE)),"", INDIRECT(VLOOKUP($D547,Grouped_Sources!$C:$I,6,FALSE)))</f>
        <v>0</v>
      </c>
      <c r="N547" s="21" cm="1">
        <f t="array" aca="1" ref="N547" ca="1">IF(ISNA(VLOOKUP($D547,Grouped_Sources!$C:$C,1,FALSE)),"", INDIRECT(VLOOKUP($D547,Grouped_Sources!$C:$I,7,FALSE)))</f>
        <v>0</v>
      </c>
    </row>
    <row r="548" spans="1:14" hidden="1" x14ac:dyDescent="0.25">
      <c r="A548" s="5">
        <f t="shared" si="81"/>
        <v>8</v>
      </c>
      <c r="B548" s="5">
        <f t="shared" si="82"/>
        <v>46</v>
      </c>
      <c r="C548" s="5" t="str">
        <f t="shared" ca="1" si="70"/>
        <v>proportion_motorcycle_trips</v>
      </c>
      <c r="D548" s="5" t="str">
        <f t="shared" ca="1" si="84"/>
        <v>proportion_motorcycle_trips_belo_horizonte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proportion_motorcycle_trips</v>
      </c>
      <c r="G548" s="4" t="str" cm="1">
        <f t="array" aca="1" ref="G548" ca="1">IF(AND(ISBLANK(INDIRECT(ADDRESS(B548,3,1,1,"all_city_parameter_inputs"))),ISBLANK(INDIRECT(ADDRESS(B548,2,1,1,"all_city_parameter_inputs")))),"",IF(ISBLANK(INDIRECT(ADDRESS(B548,2,1,1,"all_city_parameter_inputs"))),"",INDIRECT(ADDRESS(B548,2,1,1,"all_city_parameter_inputs"))))</f>
        <v>alpha</v>
      </c>
      <c r="H548" s="17" t="str" cm="1">
        <f t="array" aca="1" ref="H548" ca="1">IF(ISBLANK(INDIRECT(ADDRESS(B548,A548,1,1,"all_city_parameter_inputs"))), "--",INDIRECT(ADDRESS(B548,A548,1,1,"all_city_parameter_inputs")))</f>
        <v>--</v>
      </c>
      <c r="I548" s="17" t="str">
        <f ca="1">IF(OR(G548="alpha",G548="beta",G548="sd",G548="mean"),"--",VLOOKUP(C548,Default!$B$5:$H$114,7,FALSE))</f>
        <v>--</v>
      </c>
      <c r="J548" s="4" t="str">
        <f ca="1">VLOOKUP(F548,Lookup!$C$5:$D$110,2, FALSE)</f>
        <v>Travel values</v>
      </c>
      <c r="K548" s="4" t="str">
        <f ca="1">VLOOKUP(C548,Default!$B$4:$E$114,4, FALSE)</f>
        <v>proportion of travel survey trips that should be added as motorcycle trips</v>
      </c>
      <c r="L548" s="21" t="str" cm="1">
        <f t="array" aca="1" ref="L548" ca="1">IF(ISNA(VLOOKUP($D548,Grouped_Sources!$C:$C,1,FALSE)),"", INDIRECT(VLOOKUP($D548,Grouped_Sources!$C:$I,5,FALSE)))</f>
        <v xml:space="preserve"> on OneDrive Ali Abbas - ITHIM Global\Methods and Processes\Input Parameters\NewMotorcycleTrips</v>
      </c>
      <c r="M548" s="21" cm="1">
        <f t="array" aca="1" ref="M548" ca="1">IF(ISNA(VLOOKUP($D548,Grouped_Sources!$C:$C,1,FALSE)),"", INDIRECT(VLOOKUP($D548,Grouped_Sources!$C:$I,6,FALSE)))</f>
        <v>0</v>
      </c>
      <c r="N548" s="21" cm="1">
        <f t="array" aca="1" ref="N548" ca="1">IF(ISNA(VLOOKUP($D548,Grouped_Sources!$C:$C,1,FALSE)),"", INDIRECT(VLOOKUP($D548,Grouped_Sources!$C:$I,7,FALSE)))</f>
        <v>0</v>
      </c>
    </row>
    <row r="549" spans="1:14" hidden="1" x14ac:dyDescent="0.25">
      <c r="A549" s="5">
        <f t="shared" si="81"/>
        <v>8</v>
      </c>
      <c r="B549" s="5">
        <f t="shared" si="82"/>
        <v>47</v>
      </c>
      <c r="C549" s="5" t="str">
        <f t="shared" ca="1" si="70"/>
        <v>proportion_motorcycle_trips</v>
      </c>
      <c r="D549" s="5" t="str">
        <f t="shared" ref="D549" ca="1" si="85">F549&amp;"_"&amp;E549</f>
        <v>proportion_motorcycle_trips_belo_horizonte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proportion_motorcycle_trips</v>
      </c>
      <c r="G549" s="4" t="str" cm="1">
        <f t="array" aca="1" ref="G549" ca="1">IF(AND(ISBLANK(INDIRECT(ADDRESS(B549,3,1,1,"all_city_parameter_inputs"))),ISBLANK(INDIRECT(ADDRESS(B549,2,1,1,"all_city_parameter_inputs")))),"",IF(ISBLANK(INDIRECT(ADDRESS(B549,2,1,1,"all_city_parameter_inputs"))),"",INDIRECT(ADDRESS(B549,2,1,1,"all_city_parameter_inputs"))))</f>
        <v>beta</v>
      </c>
      <c r="H549" s="17" t="str" cm="1">
        <f t="array" aca="1" ref="H549" ca="1">IF(ISBLANK(INDIRECT(ADDRESS(B549,A549,1,1,"all_city_parameter_inputs"))), "--",INDIRECT(ADDRESS(B549,A549,1,1,"all_city_parameter_inputs")))</f>
        <v>--</v>
      </c>
      <c r="I549" s="17" t="str">
        <f ca="1">IF(OR(G549="alpha",G549="beta",G549="sd",G549="mean"),"--",VLOOKUP(C549,Default!$B$5:$H$114,7,FALSE))</f>
        <v>--</v>
      </c>
      <c r="J549" s="4" t="str">
        <f ca="1">VLOOKUP(F549,Lookup!$C$5:$D$110,2, FALSE)</f>
        <v>Travel values</v>
      </c>
      <c r="K549" s="4" t="str">
        <f ca="1">VLOOKUP(C549,Default!$B$4:$E$114,4, FALSE)</f>
        <v>proportion of travel survey trips that should be added as motorcycle trips</v>
      </c>
      <c r="L549" s="21" t="str" cm="1">
        <f t="array" aca="1" ref="L549" ca="1">IF(ISNA(VLOOKUP($D549,Grouped_Sources!$C:$C,1,FALSE)),"", INDIRECT(VLOOKUP($D549,Grouped_Sources!$C:$I,5,FALSE)))</f>
        <v xml:space="preserve"> on OneDrive Ali Abbas - ITHIM Global\Methods and Processes\Input Parameters\NewMotorcycleTrips</v>
      </c>
      <c r="M549" s="21" cm="1">
        <f t="array" aca="1" ref="M549" ca="1">IF(ISNA(VLOOKUP($D549,Grouped_Sources!$C:$C,1,FALSE)),"", INDIRECT(VLOOKUP($D549,Grouped_Sources!$C:$I,6,FALSE)))</f>
        <v>0</v>
      </c>
      <c r="N549" s="21" cm="1">
        <f t="array" aca="1" ref="N549" ca="1">IF(ISNA(VLOOKUP($D549,Grouped_Sources!$C:$C,1,FALSE)),"", INDIRECT(VLOOKUP($D549,Grouped_Sources!$C:$I,7,FALSE)))</f>
        <v>0</v>
      </c>
    </row>
    <row r="550" spans="1:14" hidden="1" x14ac:dyDescent="0.25">
      <c r="A550" s="5">
        <f t="shared" si="81"/>
        <v>8</v>
      </c>
      <c r="B550" s="5">
        <f t="shared" si="82"/>
        <v>48</v>
      </c>
      <c r="C550" s="5" t="str">
        <f t="shared" ca="1" si="70"/>
        <v>add_motorcycle_fleet</v>
      </c>
      <c r="D550" s="5" t="str">
        <f t="shared" ca="1" si="67"/>
        <v>add_motorcycle_fleet_belo_horizonte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All_city_list!F545,INDIRECT(ADDRESS(B550,1,1,1,"all_city_parameter_inputs"))))</f>
        <v>add_motorcycle_fleet</v>
      </c>
      <c r="G550" s="4" t="str" cm="1">
        <f t="array" aca="1" ref="G550" ca="1">IF(AND(ISBLANK(INDIRECT(ADDRESS(B550,3,1,1,"all_city_parameter_inputs"))),ISBLANK(INDIRECT(ADDRESS(B550,2,1,1,"all_city_parameter_inputs")))),"",IF(ISBLANK(INDIRECT(ADDRESS(B550,2,1,1,"all_city_parameter_inputs"))),"",INDIRECT(ADDRESS(B550,2,1,1,"all_city_parameter_inputs"))))</f>
        <v/>
      </c>
      <c r="H550" s="17" t="str" cm="1">
        <f t="array" aca="1" ref="H550" ca="1">IF(ISBLANK(INDIRECT(ADDRESS(B550,A550,1,1,"all_city_parameter_inputs"))), "--",INDIRECT(ADDRESS(B550,A550,1,1,"all_city_parameter_inputs")))</f>
        <v>T</v>
      </c>
      <c r="I550" s="17" t="str">
        <f ca="1">IF(OR(G550="alpha",G550="beta",G550="sd",G550="mean"),"--",VLOOKUP(C550,Default!$B$5:$H$114,7,FALSE))</f>
        <v>T</v>
      </c>
      <c r="J550" s="4" t="str">
        <f ca="1">VLOOKUP(F550,Lookup!$C$5:$D$110,2, FALSE)</f>
        <v>Travel values</v>
      </c>
      <c r="K550" s="4" t="str">
        <f ca="1">VLOOKUP(C550,Default!$B$4:$E$114,4, FALSE)</f>
        <v>whether to add motorcylce ghost trips</v>
      </c>
      <c r="L550" s="21" t="str" cm="1">
        <f t="array" aca="1" ref="L550" ca="1">IF(ISNA(VLOOKUP($D550,Grouped_Sources!$C:$C,1,FALSE)),"", INDIRECT(VLOOKUP($D550,Grouped_Sources!$C:$I,5,FALSE)))</f>
        <v xml:space="preserve"> on OneDrive Ali Abbas - ITHIM Global\Methods and Processes\Input Parameters\MotorcycleFleetRatio</v>
      </c>
      <c r="M550" s="21" cm="1">
        <f t="array" aca="1" ref="M550" ca="1">IF(ISNA(VLOOKUP($D550,Grouped_Sources!$C:$C,1,FALSE)),"", INDIRECT(VLOOKUP($D550,Grouped_Sources!$C:$I,6,FALSE)))</f>
        <v>0</v>
      </c>
      <c r="N550" s="21" cm="1">
        <f t="array" aca="1" ref="N550" ca="1">IF(ISNA(VLOOKUP($D550,Grouped_Sources!$C:$C,1,FALSE)),"", INDIRECT(VLOOKUP($D550,Grouped_Sources!$C:$I,7,FALSE)))</f>
        <v>0</v>
      </c>
    </row>
    <row r="551" spans="1:14" hidden="1" x14ac:dyDescent="0.25">
      <c r="A551" s="5">
        <f t="shared" si="81"/>
        <v>8</v>
      </c>
      <c r="B551" s="5">
        <f t="shared" si="82"/>
        <v>49</v>
      </c>
      <c r="C551" s="5" t="str">
        <f t="shared" ca="1" si="70"/>
        <v>fleet_to_motorcycle_ratio</v>
      </c>
      <c r="D551" s="5" t="str">
        <f t="shared" ca="1" si="67"/>
        <v>fleet_to_motorcycle_ratio_belo_horizonte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fleet_to_motorcycle_ratio</v>
      </c>
      <c r="G551" s="4" t="str" cm="1">
        <f t="array" aca="1" ref="G551" ca="1">IF(AND(ISBLANK(INDIRECT(ADDRESS(B551,3,1,1,"all_city_parameter_inputs"))),ISBLANK(INDIRECT(ADDRESS(B551,2,1,1,"all_city_parameter_inputs")))),"",IF(ISBLANK(INDIRECT(ADDRESS(B551,2,1,1,"all_city_parameter_inputs"))),"",INDIRECT(ADDRESS(B551,2,1,1,"all_city_parameter_inputs"))))</f>
        <v>constant</v>
      </c>
      <c r="H551" s="17" cm="1">
        <f t="array" aca="1" ref="H551" ca="1">IF(ISBLANK(INDIRECT(ADDRESS(B551,A551,1,1,"all_city_parameter_inputs"))), "--",INDIRECT(ADDRESS(B551,A551,1,1,"all_city_parameter_inputs")))</f>
        <v>0.38225605509127303</v>
      </c>
      <c r="I551" s="17">
        <f ca="1">IF(OR(G551="alpha",G551="beta",G551="sd",G551="mean"),"--",VLOOKUP(C551,Default!$B$5:$H$114,7,FALSE))</f>
        <v>0.441176470588235</v>
      </c>
      <c r="J551" s="4" t="str">
        <f ca="1">VLOOKUP(F551,Lookup!$C$5:$D$110,2, FALSE)</f>
        <v>Travel values</v>
      </c>
      <c r="K551" s="4" t="str">
        <f ca="1">VLOOKUP(C551,Default!$B$4:$E$114,4, FALSE)</f>
        <v xml:space="preserve">ratio of missing motorbike trips, e.g. if ratio = 0.6 and total trip distance in survey is 400, then want to add 600 km of motorbike trips. </v>
      </c>
      <c r="L551" s="21" t="str" cm="1">
        <f t="array" aca="1" ref="L551" ca="1">IF(ISNA(VLOOKUP($D551,Grouped_Sources!$C:$C,1,FALSE)),"", INDIRECT(VLOOKUP($D551,Grouped_Sources!$C:$I,5,FALSE)))</f>
        <v xml:space="preserve"> on OneDrive Ali Abbas - ITHIM Global\Methods and Processes\Input Parameters\MotorcycleFleetRatio</v>
      </c>
      <c r="M551" s="21" cm="1">
        <f t="array" aca="1" ref="M551" ca="1">IF(ISNA(VLOOKUP($D551,Grouped_Sources!$C:$C,1,FALSE)),"", INDIRECT(VLOOKUP($D551,Grouped_Sources!$C:$I,6,FALSE)))</f>
        <v>0</v>
      </c>
      <c r="N551" s="21" cm="1">
        <f t="array" aca="1" ref="N551" ca="1">IF(ISNA(VLOOKUP($D551,Grouped_Sources!$C:$C,1,FALSE)),"", INDIRECT(VLOOKUP($D551,Grouped_Sources!$C:$I,7,FALSE)))</f>
        <v>0</v>
      </c>
    </row>
    <row r="552" spans="1:14" hidden="1" x14ac:dyDescent="0.25">
      <c r="A552" s="5">
        <f t="shared" si="81"/>
        <v>8</v>
      </c>
      <c r="B552" s="5">
        <f t="shared" si="82"/>
        <v>50</v>
      </c>
      <c r="C552" s="5" t="str">
        <f t="shared" ca="1" si="70"/>
        <v>fleet_to_motorcycle_ratio</v>
      </c>
      <c r="D552" s="5" t="str">
        <f t="shared" ca="1" si="67"/>
        <v>fleet_to_motorcycle_ratio_belo_horizonte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fleet_to_motorcycle_ratio</v>
      </c>
      <c r="G552" s="4" t="str" cm="1">
        <f t="array" aca="1" ref="G552" ca="1">IF(AND(ISBLANK(INDIRECT(ADDRESS(B552,3,1,1,"all_city_parameter_inputs"))),ISBLANK(INDIRECT(ADDRESS(B552,2,1,1,"all_city_parameter_inputs")))),"",IF(ISBLANK(INDIRECT(ADDRESS(B552,2,1,1,"all_city_parameter_inputs"))),"",INDIRECT(ADDRESS(B552,2,1,1,"all_city_parameter_inputs"))))</f>
        <v>alpha</v>
      </c>
      <c r="H552" s="17" cm="1">
        <f t="array" aca="1" ref="H552" ca="1">IF(ISBLANK(INDIRECT(ADDRESS(B552,A552,1,1,"all_city_parameter_inputs"))), "--",INDIRECT(ADDRESS(B552,A552,1,1,"all_city_parameter_inputs")))</f>
        <v>5.1824958876151257</v>
      </c>
      <c r="I552" s="17" t="str">
        <f ca="1">IF(OR(G552="alpha",G552="beta",G552="sd",G552="mean"),"--",VLOOKUP(C552,Default!$B$5:$H$114,7,FALSE))</f>
        <v>--</v>
      </c>
      <c r="J552" s="4" t="str">
        <f ca="1">VLOOKUP(F552,Lookup!$C$5:$D$110,2, FALSE)</f>
        <v>Travel values</v>
      </c>
      <c r="K552" s="4" t="str">
        <f ca="1">VLOOKUP(C552,Default!$B$4:$E$114,4, FALSE)</f>
        <v xml:space="preserve">ratio of missing motorbike trips, e.g. if ratio = 0.6 and total trip distance in survey is 400, then want to add 600 km of motorbike trips. </v>
      </c>
      <c r="L552" s="21" t="str" cm="1">
        <f t="array" aca="1" ref="L552" ca="1">IF(ISNA(VLOOKUP($D552,Grouped_Sources!$C:$C,1,FALSE)),"", INDIRECT(VLOOKUP($D552,Grouped_Sources!$C:$I,5,FALSE)))</f>
        <v xml:space="preserve"> on OneDrive Ali Abbas - ITHIM Global\Methods and Processes\Input Parameters\MotorcycleFleetRatio</v>
      </c>
      <c r="M552" s="21" cm="1">
        <f t="array" aca="1" ref="M552" ca="1">IF(ISNA(VLOOKUP($D552,Grouped_Sources!$C:$C,1,FALSE)),"", INDIRECT(VLOOKUP($D552,Grouped_Sources!$C:$I,6,FALSE)))</f>
        <v>0</v>
      </c>
      <c r="N552" s="21" cm="1">
        <f t="array" aca="1" ref="N552" ca="1">IF(ISNA(VLOOKUP($D552,Grouped_Sources!$C:$C,1,FALSE)),"", INDIRECT(VLOOKUP($D552,Grouped_Sources!$C:$I,7,FALSE)))</f>
        <v>0</v>
      </c>
    </row>
    <row r="553" spans="1:14" hidden="1" x14ac:dyDescent="0.25">
      <c r="A553" s="5">
        <f t="shared" si="81"/>
        <v>8</v>
      </c>
      <c r="B553" s="5">
        <f t="shared" si="82"/>
        <v>51</v>
      </c>
      <c r="C553" s="5" t="str">
        <f t="shared" ca="1" si="70"/>
        <v>fleet_to_motorcycle_ratio</v>
      </c>
      <c r="D553" s="5" t="str">
        <f t="shared" ref="D553:D642" ca="1" si="86">F553&amp;"_"&amp;E553</f>
        <v>fleet_to_motorcycle_ratio_belo_horizonte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fleet_to_motorcycle_ratio</v>
      </c>
      <c r="G553" s="4" t="str" cm="1">
        <f t="array" aca="1" ref="G553" ca="1">IF(AND(ISBLANK(INDIRECT(ADDRESS(B553,3,1,1,"all_city_parameter_inputs"))),ISBLANK(INDIRECT(ADDRESS(B553,2,1,1,"all_city_parameter_inputs")))),"",IF(ISBLANK(INDIRECT(ADDRESS(B553,2,1,1,"all_city_parameter_inputs"))),"",INDIRECT(ADDRESS(B553,2,1,1,"all_city_parameter_inputs"))))</f>
        <v>beta</v>
      </c>
      <c r="H553" s="17" cm="1">
        <f t="array" aca="1" ref="H553" ca="1">IF(ISBLANK(INDIRECT(ADDRESS(B553,A553,1,1,"all_city_parameter_inputs"))), "--",INDIRECT(ADDRESS(B553,A553,1,1,"all_city_parameter_inputs")))</f>
        <v>8.375159559798723</v>
      </c>
      <c r="I553" s="17" t="str">
        <f ca="1">IF(OR(G553="alpha",G553="beta",G553="sd",G553="mean"),"--",VLOOKUP(C553,Default!$B$5:$H$114,7,FALSE))</f>
        <v>--</v>
      </c>
      <c r="J553" s="4" t="str">
        <f ca="1">VLOOKUP(F553,Lookup!$C$5:$D$110,2, FALSE)</f>
        <v>Travel values</v>
      </c>
      <c r="K553" s="4" t="str">
        <f ca="1">VLOOKUP(C553,Default!$B$4:$E$114,4, FALSE)</f>
        <v xml:space="preserve">ratio of missing motorbike trips, e.g. if ratio = 0.6 and total trip distance in survey is 400, then want to add 600 km of motorbike trips. </v>
      </c>
      <c r="L553" s="21" t="str" cm="1">
        <f t="array" aca="1" ref="L553" ca="1">IF(ISNA(VLOOKUP($D553,Grouped_Sources!$C:$C,1,FALSE)),"", INDIRECT(VLOOKUP($D553,Grouped_Sources!$C:$I,5,FALSE)))</f>
        <v xml:space="preserve"> on OneDrive Ali Abbas - ITHIM Global\Methods and Processes\Input Parameters\MotorcycleFleetRatio</v>
      </c>
      <c r="M553" s="21" cm="1">
        <f t="array" aca="1" ref="M553" ca="1">IF(ISNA(VLOOKUP($D553,Grouped_Sources!$C:$C,1,FALSE)),"", INDIRECT(VLOOKUP($D553,Grouped_Sources!$C:$I,6,FALSE)))</f>
        <v>0</v>
      </c>
      <c r="N553" s="21" cm="1">
        <f t="array" aca="1" ref="N553" ca="1">IF(ISNA(VLOOKUP($D553,Grouped_Sources!$C:$C,1,FALSE)),"", INDIRECT(VLOOKUP($D553,Grouped_Sources!$C:$I,7,FALSE)))</f>
        <v>0</v>
      </c>
    </row>
    <row r="554" spans="1:14" hidden="1" x14ac:dyDescent="0.25">
      <c r="A554" s="5">
        <f t="shared" si="81"/>
        <v>8</v>
      </c>
      <c r="B554" s="5">
        <f t="shared" si="82"/>
        <v>52</v>
      </c>
      <c r="C554" s="5" t="str">
        <f t="shared" ref="C554:C628" ca="1" si="87">IF(G554 = "",F554,IF(OR(G554="alpha",G554="beta",G554="constant",G554="sd",G554="mean",G554="sample"),F554,F554&amp;" "&amp;G554))</f>
        <v>background_pa_confidence</v>
      </c>
      <c r="D554" s="5" t="str">
        <f t="shared" ca="1" si="86"/>
        <v>background_pa_confidence_belo_horizonte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background_pa_confidence</v>
      </c>
      <c r="G554" s="4" t="str" cm="1">
        <f t="array" aca="1" ref="G554" ca="1">IF(AND(ISBLANK(INDIRECT(ADDRESS(B554,3,1,1,"all_city_parameter_inputs"))),ISBLANK(INDIRECT(ADDRESS(B554,2,1,1,"all_city_parameter_inputs")))),"",IF(ISBLANK(INDIRECT(ADDRESS(B554,2,1,1,"all_city_parameter_inputs"))),"",INDIRECT(ADDRESS(B554,2,1,1,"all_city_parameter_inputs"))))</f>
        <v>sample</v>
      </c>
      <c r="H554" s="17" cm="1">
        <f t="array" aca="1" ref="H554" ca="1">IF(ISBLANK(INDIRECT(ADDRESS(B554,A554,1,1,"all_city_parameter_inputs"))), "--",INDIRECT(ADDRESS(B554,A554,1,1,"all_city_parameter_inputs")))</f>
        <v>0.3</v>
      </c>
      <c r="I554" s="17">
        <f ca="1">IF(OR(G554="alpha",G554="beta",G554="sd",G554="mean"),"--",VLOOKUP(C554,Default!$B$5:$H$114,7,FALSE))</f>
        <v>1</v>
      </c>
      <c r="J554" s="4" t="str">
        <f ca="1">VLOOKUP(F554,Lookup!$C$5:$D$110,2, FALSE)</f>
        <v>PA values</v>
      </c>
      <c r="K554" s="4" t="str">
        <f ca="1">VLOOKUP(C554,Default!$B$4:$E$114,4, FALSE)</f>
        <v>how confident we are in the PA survey (in terms of number of people who report zero PA)</v>
      </c>
      <c r="L554" s="21" t="str" cm="1">
        <f t="array" aca="1" ref="L554" ca="1">IF(ISNA(VLOOKUP($D554,Grouped_Sources!$C:$C,1,FALSE)),"", INDIRECT(VLOOKUP($D554,Grouped_Sources!$C:$I,5,FALSE)))</f>
        <v/>
      </c>
      <c r="M554" s="21" t="str" cm="1">
        <f t="array" aca="1" ref="M554" ca="1">IF(ISNA(VLOOKUP($D554,Grouped_Sources!$C:$C,1,FALSE)),"", INDIRECT(VLOOKUP($D554,Grouped_Sources!$C:$I,6,FALSE)))</f>
        <v/>
      </c>
      <c r="N554" s="21" t="str" cm="1">
        <f t="array" aca="1" ref="N554" ca="1">IF(ISNA(VLOOKUP($D554,Grouped_Sources!$C:$C,1,FALSE)),"", INDIRECT(VLOOKUP($D554,Grouped_Sources!$C:$I,7,FALSE)))</f>
        <v/>
      </c>
    </row>
    <row r="555" spans="1:14" hidden="1" x14ac:dyDescent="0.25">
      <c r="A555" s="5">
        <f t="shared" si="81"/>
        <v>8</v>
      </c>
      <c r="B555" s="5">
        <f t="shared" si="82"/>
        <v>53</v>
      </c>
      <c r="C555" s="5" t="str">
        <f t="shared" ca="1" si="87"/>
        <v>add_walk_to_pt_trips</v>
      </c>
      <c r="D555" s="5" t="str">
        <f t="shared" ca="1" si="86"/>
        <v>add_walk_to_pt_trips_belo_horizonte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add_walk_to_pt_trips</v>
      </c>
      <c r="G555" s="4" t="str" cm="1">
        <f t="array" aca="1" ref="G555" ca="1">IF(AND(ISBLANK(INDIRECT(ADDRESS(B555,3,1,1,"all_city_parameter_inputs"))),ISBLANK(INDIRECT(ADDRESS(B555,2,1,1,"all_city_parameter_inputs")))),"",IF(ISBLANK(INDIRECT(ADDRESS(B555,2,1,1,"all_city_parameter_inputs"))),"",INDIRECT(ADDRESS(B555,2,1,1,"all_city_parameter_inputs"))))</f>
        <v/>
      </c>
      <c r="H555" s="17" t="str" cm="1">
        <f t="array" aca="1" ref="H555" ca="1">IF(ISBLANK(INDIRECT(ADDRESS(B555,A555,1,1,"all_city_parameter_inputs"))), "--",INDIRECT(ADDRESS(B555,A555,1,1,"all_city_parameter_inputs")))</f>
        <v>T</v>
      </c>
      <c r="I555" s="17" t="str">
        <f ca="1">IF(OR(G555="alpha",G555="beta",G555="sd",G555="mean"),"--",VLOOKUP(C555,Default!$B$5:$H$114,7,FALSE))</f>
        <v>T</v>
      </c>
      <c r="J555" s="4" t="str">
        <f ca="1">VLOOKUP(F555,Lookup!$C$5:$D$110,2, FALSE)</f>
        <v>Travel values</v>
      </c>
      <c r="K555" s="4" t="str">
        <f ca="1">VLOOKUP(C555,Default!$B$4:$E$114,4, FALSE)</f>
        <v>whether to add walk component to trips with main mode bus</v>
      </c>
      <c r="L555" s="21" t="str" cm="1">
        <f t="array" aca="1" ref="L555" ca="1">IF(ISNA(VLOOKUP($D555,Grouped_Sources!$C:$C,1,FALSE)),"", INDIRECT(VLOOKUP($D555,Grouped_Sources!$C:$I,5,FALSE)))</f>
        <v>usually set to T</v>
      </c>
      <c r="M555" s="21" cm="1">
        <f t="array" aca="1" ref="M555" ca="1">IF(ISNA(VLOOKUP($D555,Grouped_Sources!$C:$C,1,FALSE)),"", INDIRECT(VLOOKUP($D555,Grouped_Sources!$C:$I,6,FALSE)))</f>
        <v>0</v>
      </c>
      <c r="N555" s="21" cm="1">
        <f t="array" aca="1" ref="N555" ca="1">IF(ISNA(VLOOKUP($D555,Grouped_Sources!$C:$C,1,FALSE)),"", INDIRECT(VLOOKUP($D555,Grouped_Sources!$C:$I,7,FALSE)))</f>
        <v>0</v>
      </c>
    </row>
    <row r="556" spans="1:14" hidden="1" x14ac:dyDescent="0.25">
      <c r="A556" s="5">
        <f t="shared" si="81"/>
        <v>8</v>
      </c>
      <c r="B556" s="5">
        <f t="shared" si="82"/>
        <v>54</v>
      </c>
      <c r="C556" s="5" t="str">
        <f t="shared" ca="1" si="87"/>
        <v>bus_to_passenger_ratio</v>
      </c>
      <c r="D556" s="5" t="str">
        <f t="shared" ca="1" si="86"/>
        <v>bus_to_passenger_ratio_belo_horizonte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bus_to_passenger_ratio</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4.3478260869565216E-2</v>
      </c>
      <c r="I556" s="17">
        <f ca="1">IF(OR(G556="alpha",G556="beta",G556="sd",G556="mean"),"--",VLOOKUP(C556,Default!$B$5:$H$114,7,FALSE))</f>
        <v>3.8910505836575897E-2</v>
      </c>
      <c r="J556" s="4" t="str">
        <f ca="1">VLOOKUP(F556,Lookup!$C$5:$D$110,2, FALSE)</f>
        <v>Travel values</v>
      </c>
      <c r="K556" s="4" t="str">
        <f ca="1">VLOOKUP(C556,Default!$B$4:$E$114,4, FALSE)</f>
        <v>number of buses per passenger</v>
      </c>
      <c r="L556" s="21" t="str" cm="1">
        <f t="array" aca="1" ref="L556" ca="1">IF(ISNA(VLOOKUP($D556,Grouped_Sources!$C:$C,1,FALSE)),"", INDIRECT(VLOOKUP($D556,Grouped_Sources!$C:$I,5,FALSE)))</f>
        <v>BusPassengerRatios_WriteUp_v.xx.docx on  on OneDrive Ali Abbas - ITHIM Global\Methods and Processes\Input Parameters\BusPassengerRatio</v>
      </c>
      <c r="M556" s="21" cm="1">
        <f t="array" aca="1" ref="M556" ca="1">IF(ISNA(VLOOKUP($D556,Grouped_Sources!$C:$C,1,FALSE)),"", INDIRECT(VLOOKUP($D556,Grouped_Sources!$C:$I,6,FALSE)))</f>
        <v>0</v>
      </c>
      <c r="N556" s="21" cm="1">
        <f t="array" aca="1" ref="N556" ca="1">IF(ISNA(VLOOKUP($D556,Grouped_Sources!$C:$C,1,FALSE)),"", INDIRECT(VLOOKUP($D556,Grouped_Sources!$C:$I,7,FALSE)))</f>
        <v>0</v>
      </c>
    </row>
    <row r="557" spans="1:14" hidden="1" x14ac:dyDescent="0.25">
      <c r="A557" s="5">
        <f t="shared" si="81"/>
        <v>8</v>
      </c>
      <c r="B557" s="5">
        <f t="shared" si="82"/>
        <v>55</v>
      </c>
      <c r="C557" s="5" t="str">
        <f t="shared" ca="1" si="87"/>
        <v>bus_to_passenger_ratio</v>
      </c>
      <c r="D557" s="5" t="str">
        <f t="shared" ca="1" si="86"/>
        <v>bus_to_passenger_ratio_belo_horizonte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bus_to_passenger_ratio</v>
      </c>
      <c r="G557" s="4" t="str" cm="1">
        <f t="array" aca="1" ref="G557" ca="1">IF(AND(ISBLANK(INDIRECT(ADDRESS(B557,3,1,1,"all_city_parameter_inputs"))),ISBLANK(INDIRECT(ADDRESS(B557,2,1,1,"all_city_parameter_inputs")))),"",IF(ISBLANK(INDIRECT(ADDRESS(B557,2,1,1,"all_city_parameter_inputs"))),"",INDIRECT(ADDRESS(B557,2,1,1,"all_city_parameter_inputs"))))</f>
        <v>alpha</v>
      </c>
      <c r="H557" s="17" cm="1">
        <f t="array" aca="1" ref="H557" ca="1">IF(ISBLANK(INDIRECT(ADDRESS(B557,A557,1,1,"all_city_parameter_inputs"))), "--",INDIRECT(ADDRESS(B557,A557,1,1,"all_city_parameter_inputs")))</f>
        <v>14.061008695652175</v>
      </c>
      <c r="I557" s="17" t="str">
        <f ca="1">IF(OR(G557="alpha",G557="beta",G557="sd",G557="mean"),"--",VLOOKUP(C557,Default!$B$5:$H$114,7,FALSE))</f>
        <v>--</v>
      </c>
      <c r="J557" s="4" t="str">
        <f ca="1">VLOOKUP(F557,Lookup!$C$5:$D$110,2, FALSE)</f>
        <v>Travel values</v>
      </c>
      <c r="K557" s="4" t="str">
        <f ca="1">VLOOKUP(C557,Default!$B$4:$E$114,4, FALSE)</f>
        <v>number of buses per passenger</v>
      </c>
      <c r="L557" s="21" t="str" cm="1">
        <f t="array" aca="1" ref="L557" ca="1">IF(ISNA(VLOOKUP($D557,Grouped_Sources!$C:$C,1,FALSE)),"", INDIRECT(VLOOKUP($D557,Grouped_Sources!$C:$I,5,FALSE)))</f>
        <v>BusPassengerRatios_WriteUp_v.xx.docx on  on OneDrive Ali Abbas - ITHIM Global\Methods and Processes\Input Parameters\BusPassengerRatio</v>
      </c>
      <c r="M557" s="21" cm="1">
        <f t="array" aca="1" ref="M557" ca="1">IF(ISNA(VLOOKUP($D557,Grouped_Sources!$C:$C,1,FALSE)),"", INDIRECT(VLOOKUP($D557,Grouped_Sources!$C:$I,6,FALSE)))</f>
        <v>0</v>
      </c>
      <c r="N557" s="21" cm="1">
        <f t="array" aca="1" ref="N557" ca="1">IF(ISNA(VLOOKUP($D557,Grouped_Sources!$C:$C,1,FALSE)),"", INDIRECT(VLOOKUP($D557,Grouped_Sources!$C:$I,7,FALSE)))</f>
        <v>0</v>
      </c>
    </row>
    <row r="558" spans="1:14" hidden="1" x14ac:dyDescent="0.25">
      <c r="A558" s="5">
        <f t="shared" si="81"/>
        <v>8</v>
      </c>
      <c r="B558" s="5">
        <f t="shared" si="82"/>
        <v>56</v>
      </c>
      <c r="C558" s="5" t="str">
        <f t="shared" ca="1" si="87"/>
        <v>bus_to_passenger_ratio</v>
      </c>
      <c r="D558" s="5" t="str">
        <f t="shared" ca="1" si="86"/>
        <v>bus_to_passenger_ratio_belo_horizonte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bus_to_passenger_ratio</v>
      </c>
      <c r="G558" s="4" t="str" cm="1">
        <f t="array" aca="1" ref="G558" ca="1">IF(AND(ISBLANK(INDIRECT(ADDRESS(B558,3,1,1,"all_city_parameter_inputs"))),ISBLANK(INDIRECT(ADDRESS(B558,2,1,1,"all_city_parameter_inputs")))),"",IF(ISBLANK(INDIRECT(ADDRESS(B558,2,1,1,"all_city_parameter_inputs"))),"",INDIRECT(ADDRESS(B558,2,1,1,"all_city_parameter_inputs"))))</f>
        <v>beta</v>
      </c>
      <c r="H558" s="17" cm="1">
        <f t="array" aca="1" ref="H558" ca="1">IF(ISBLANK(INDIRECT(ADDRESS(B558,A558,1,1,"all_city_parameter_inputs"))), "--",INDIRECT(ADDRESS(B558,A558,1,1,"all_city_parameter_inputs")))</f>
        <v>309.34219130434786</v>
      </c>
      <c r="I558" s="17" t="str">
        <f ca="1">IF(OR(G558="alpha",G558="beta",G558="sd",G558="mean"),"--",VLOOKUP(C558,Default!$B$5:$H$114,7,FALSE))</f>
        <v>--</v>
      </c>
      <c r="J558" s="4" t="str">
        <f ca="1">VLOOKUP(F558,Lookup!$C$5:$D$110,2, FALSE)</f>
        <v>Travel values</v>
      </c>
      <c r="K558" s="4" t="str">
        <f ca="1">VLOOKUP(C558,Default!$B$4:$E$114,4, FALSE)</f>
        <v>number of buses per passenger</v>
      </c>
      <c r="L558" s="21" t="str" cm="1">
        <f t="array" aca="1" ref="L558" ca="1">IF(ISNA(VLOOKUP($D558,Grouped_Sources!$C:$C,1,FALSE)),"", INDIRECT(VLOOKUP($D558,Grouped_Sources!$C:$I,5,FALSE)))</f>
        <v>BusPassengerRatios_WriteUp_v.xx.docx on  on OneDrive Ali Abbas - ITHIM Global\Methods and Processes\Input Parameters\BusPassengerRatio</v>
      </c>
      <c r="M558" s="21" cm="1">
        <f t="array" aca="1" ref="M558" ca="1">IF(ISNA(VLOOKUP($D558,Grouped_Sources!$C:$C,1,FALSE)),"", INDIRECT(VLOOKUP($D558,Grouped_Sources!$C:$I,6,FALSE)))</f>
        <v>0</v>
      </c>
      <c r="N558" s="21" cm="1">
        <f t="array" aca="1" ref="N558" ca="1">IF(ISNA(VLOOKUP($D558,Grouped_Sources!$C:$C,1,FALSE)),"", INDIRECT(VLOOKUP($D558,Grouped_Sources!$C:$I,7,FALSE)))</f>
        <v>0</v>
      </c>
    </row>
    <row r="559" spans="1:14" hidden="1" x14ac:dyDescent="0.25">
      <c r="A559" s="5">
        <f t="shared" si="81"/>
        <v>8</v>
      </c>
      <c r="B559" s="5">
        <f t="shared" si="82"/>
        <v>57</v>
      </c>
      <c r="C559" s="5" t="str">
        <f t="shared" ca="1" si="87"/>
        <v>truck_to_car_ratio</v>
      </c>
      <c r="D559" s="5" t="str">
        <f t="shared" ca="1" si="86"/>
        <v>truck_to_car_ratio_belo_horizonte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truck_to_car_ratio</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0.3</v>
      </c>
      <c r="I559" s="17">
        <f ca="1">IF(OR(G559="alpha",G559="beta",G559="sd",G559="mean"),"--",VLOOKUP(C559,Default!$B$5:$H$114,7,FALSE))</f>
        <v>0.3</v>
      </c>
      <c r="J559" s="4" t="str">
        <f ca="1">VLOOKUP(F559,Lookup!$C$5:$D$110,2, FALSE)</f>
        <v>Travel values</v>
      </c>
      <c r="K559" s="4" t="str">
        <f ca="1">VLOOKUP(C559,Default!$B$4:$E$114,4, FALSE)</f>
        <v>ratio of truck kilometers to car km travelled, used to add ghost trips that are not changed between the different scenarios</v>
      </c>
      <c r="L559" s="21" t="str" cm="1">
        <f t="array" aca="1" ref="L559" ca="1">IF(ISNA(VLOOKUP($D559,Grouped_Sources!$C:$C,1,FALSE)),"", INDIRECT(VLOOKUP($D559,Grouped_Sources!$C:$I,5,FALSE)))</f>
        <v>TruckCarRatio_WriteUp_v.xx.docx on  on OneDrive Ali Abbas - ITHIM Global\Methods and Processes\Input Parameters\TruckCarRatio</v>
      </c>
      <c r="M559" s="21" cm="1">
        <f t="array" aca="1" ref="M559" ca="1">IF(ISNA(VLOOKUP($D559,Grouped_Sources!$C:$C,1,FALSE)),"", INDIRECT(VLOOKUP($D559,Grouped_Sources!$C:$I,6,FALSE)))</f>
        <v>0</v>
      </c>
      <c r="N559" s="21" cm="1">
        <f t="array" aca="1" ref="N559" ca="1">IF(ISNA(VLOOKUP($D559,Grouped_Sources!$C:$C,1,FALSE)),"", INDIRECT(VLOOKUP($D559,Grouped_Sources!$C:$I,7,FALSE)))</f>
        <v>0</v>
      </c>
    </row>
    <row r="560" spans="1:14" hidden="1" x14ac:dyDescent="0.25">
      <c r="A560" s="5">
        <f t="shared" si="81"/>
        <v>8</v>
      </c>
      <c r="B560" s="5">
        <f t="shared" si="82"/>
        <v>58</v>
      </c>
      <c r="C560" s="5" t="str">
        <f t="shared" ca="1" si="87"/>
        <v>truck_to_car_ratio</v>
      </c>
      <c r="D560" s="5" t="str">
        <f t="shared" ca="1" si="86"/>
        <v>truck_to_car_ratio_belo_horizonte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truck_to_car_ratio</v>
      </c>
      <c r="G560" s="4" t="str" cm="1">
        <f t="array" aca="1" ref="G560" ca="1">IF(AND(ISBLANK(INDIRECT(ADDRESS(B560,3,1,1,"all_city_parameter_inputs"))),ISBLANK(INDIRECT(ADDRESS(B560,2,1,1,"all_city_parameter_inputs")))),"",IF(ISBLANK(INDIRECT(ADDRESS(B560,2,1,1,"all_city_parameter_inputs"))),"",INDIRECT(ADDRESS(B560,2,1,1,"all_city_parameter_inputs"))))</f>
        <v>alpha</v>
      </c>
      <c r="H560" s="17" cm="1">
        <f t="array" aca="1" ref="H560" ca="1">IF(ISBLANK(INDIRECT(ADDRESS(B560,A560,1,1,"all_city_parameter_inputs"))), "--",INDIRECT(ADDRESS(B560,A560,1,1,"all_city_parameter_inputs")))</f>
        <v>3.731999999999998</v>
      </c>
      <c r="I560" s="17" t="str">
        <f ca="1">IF(OR(G560="alpha",G560="beta",G560="sd",G560="mean"),"--",VLOOKUP(C560,Default!$B$5:$H$114,7,FALSE))</f>
        <v>--</v>
      </c>
      <c r="J560" s="4" t="str">
        <f ca="1">VLOOKUP(F560,Lookup!$C$5:$D$110,2, FALSE)</f>
        <v>Travel values</v>
      </c>
      <c r="K560" s="4" t="str">
        <f ca="1">VLOOKUP(C560,Default!$B$4:$E$114,4, FALSE)</f>
        <v>ratio of truck kilometers to car km travelled, used to add ghost trips that are not changed between the different scenarios</v>
      </c>
      <c r="L560" s="21" t="str" cm="1">
        <f t="array" aca="1" ref="L560" ca="1">IF(ISNA(VLOOKUP($D560,Grouped_Sources!$C:$C,1,FALSE)),"", INDIRECT(VLOOKUP($D560,Grouped_Sources!$C:$I,5,FALSE)))</f>
        <v>TruckCarRatio_WriteUp_v.xx.docx on  on OneDrive Ali Abbas - ITHIM Global\Methods and Processes\Input Parameters\TruckCarRatio</v>
      </c>
      <c r="M560" s="21" cm="1">
        <f t="array" aca="1" ref="M560" ca="1">IF(ISNA(VLOOKUP($D560,Grouped_Sources!$C:$C,1,FALSE)),"", INDIRECT(VLOOKUP($D560,Grouped_Sources!$C:$I,6,FALSE)))</f>
        <v>0</v>
      </c>
      <c r="N560" s="21" cm="1">
        <f t="array" aca="1" ref="N560" ca="1">IF(ISNA(VLOOKUP($D560,Grouped_Sources!$C:$C,1,FALSE)),"", INDIRECT(VLOOKUP($D560,Grouped_Sources!$C:$I,7,FALSE)))</f>
        <v>0</v>
      </c>
    </row>
    <row r="561" spans="1:14" hidden="1" x14ac:dyDescent="0.25">
      <c r="A561" s="5">
        <f t="shared" si="81"/>
        <v>8</v>
      </c>
      <c r="B561" s="5">
        <f t="shared" si="82"/>
        <v>59</v>
      </c>
      <c r="C561" s="5" t="str">
        <f t="shared" ca="1" si="87"/>
        <v>truck_to_car_ratio</v>
      </c>
      <c r="D561" s="5" t="str">
        <f t="shared" ca="1" si="86"/>
        <v>truck_to_car_ratio_belo_horizonte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truck_to_car_ratio</v>
      </c>
      <c r="G561" s="4" t="str" cm="1">
        <f t="array" aca="1" ref="G561" ca="1">IF(AND(ISBLANK(INDIRECT(ADDRESS(B561,3,1,1,"all_city_parameter_inputs"))),ISBLANK(INDIRECT(ADDRESS(B561,2,1,1,"all_city_parameter_inputs")))),"",IF(ISBLANK(INDIRECT(ADDRESS(B561,2,1,1,"all_city_parameter_inputs"))),"",INDIRECT(ADDRESS(B561,2,1,1,"all_city_parameter_inputs"))))</f>
        <v>beta</v>
      </c>
      <c r="H561" s="17" cm="1">
        <f t="array" aca="1" ref="H561" ca="1">IF(ISBLANK(INDIRECT(ADDRESS(B561,A561,1,1,"all_city_parameter_inputs"))), "--",INDIRECT(ADDRESS(B561,A561,1,1,"all_city_parameter_inputs")))</f>
        <v>8.7079999999999949</v>
      </c>
      <c r="I561" s="17" t="str">
        <f ca="1">IF(OR(G561="alpha",G561="beta",G561="sd",G561="mean"),"--",VLOOKUP(C561,Default!$B$5:$H$114,7,FALSE))</f>
        <v>--</v>
      </c>
      <c r="J561" s="4" t="str">
        <f ca="1">VLOOKUP(F561,Lookup!$C$5:$D$110,2, FALSE)</f>
        <v>Travel values</v>
      </c>
      <c r="K561" s="4" t="str">
        <f ca="1">VLOOKUP(C561,Default!$B$4:$E$114,4, FALSE)</f>
        <v>ratio of truck kilometers to car km travelled, used to add ghost trips that are not changed between the different scenarios</v>
      </c>
      <c r="L561" s="21" t="str" cm="1">
        <f t="array" aca="1" ref="L561" ca="1">IF(ISNA(VLOOKUP($D561,Grouped_Sources!$C:$C,1,FALSE)),"", INDIRECT(VLOOKUP($D561,Grouped_Sources!$C:$I,5,FALSE)))</f>
        <v>TruckCarRatio_WriteUp_v.xx.docx on  on OneDrive Ali Abbas - ITHIM Global\Methods and Processes\Input Parameters\TruckCarRatio</v>
      </c>
      <c r="M561" s="21" cm="1">
        <f t="array" aca="1" ref="M561" ca="1">IF(ISNA(VLOOKUP($D561,Grouped_Sources!$C:$C,1,FALSE)),"", INDIRECT(VLOOKUP($D561,Grouped_Sources!$C:$I,6,FALSE)))</f>
        <v>0</v>
      </c>
      <c r="N561" s="21" cm="1">
        <f t="array" aca="1" ref="N561" ca="1">IF(ISNA(VLOOKUP($D561,Grouped_Sources!$C:$C,1,FALSE)),"", INDIRECT(VLOOKUP($D561,Grouped_Sources!$C:$I,7,FALSE)))</f>
        <v>0</v>
      </c>
    </row>
    <row r="562" spans="1:14" hidden="1" x14ac:dyDescent="0.25">
      <c r="A562" s="5">
        <f t="shared" si="81"/>
        <v>8</v>
      </c>
      <c r="B562" s="5">
        <f t="shared" si="82"/>
        <v>60</v>
      </c>
      <c r="C562" s="5" t="str">
        <f t="shared" ca="1" si="87"/>
        <v>PM_emission_confidence</v>
      </c>
      <c r="D562" s="5" t="str">
        <f t="shared" ca="1" si="86"/>
        <v>PM_emission_confidence_belo_horizonte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PM_emission_confidence</v>
      </c>
      <c r="G562" s="4" t="str" cm="1">
        <f t="array" aca="1" ref="G562" ca="1">IF(AND(ISBLANK(INDIRECT(ADDRESS(B562,3,1,1,"all_city_parameter_inputs"))),ISBLANK(INDIRECT(ADDRESS(B562,2,1,1,"all_city_parameter_inputs")))),"",IF(ISBLANK(INDIRECT(ADDRESS(B562,2,1,1,"all_city_parameter_inputs"))),"",INDIRECT(ADDRESS(B562,2,1,1,"all_city_parameter_inputs"))))</f>
        <v>sample</v>
      </c>
      <c r="H562" s="17" cm="1">
        <f t="array" aca="1" ref="H562" ca="1">IF(ISBLANK(INDIRECT(ADDRESS(B562,A562,1,1,"all_city_parameter_inputs"))), "--",INDIRECT(ADDRESS(B562,A562,1,1,"all_city_parameter_inputs")))</f>
        <v>0.5</v>
      </c>
      <c r="I562" s="17">
        <f ca="1">IF(OR(G562="alpha",G562="beta",G562="sd",G562="mean"),"--",VLOOKUP(C562,Default!$B$5:$H$114,7,FALSE))</f>
        <v>1</v>
      </c>
      <c r="J562" s="4" t="str">
        <f ca="1">VLOOKUP(F562,Lookup!$C$5:$D$110,2, FALSE)</f>
        <v>Pollution values</v>
      </c>
      <c r="K562" s="4" t="str">
        <f ca="1">VLOOKUP(C562,Default!$B$4:$E$114,4,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62" s="21" t="str" cm="1">
        <f t="array" aca="1" ref="L562" ca="1">IF(ISNA(VLOOKUP($D562,Grouped_Sources!$C:$C,1,FALSE)),"", INDIRECT(VLOOKUP($D562,Grouped_Sources!$C:$I,5,FALSE)))</f>
        <v/>
      </c>
      <c r="M562" s="21" t="str" cm="1">
        <f t="array" aca="1" ref="M562" ca="1">IF(ISNA(VLOOKUP($D562,Grouped_Sources!$C:$C,1,FALSE)),"", INDIRECT(VLOOKUP($D562,Grouped_Sources!$C:$I,6,FALSE)))</f>
        <v/>
      </c>
      <c r="N562" s="21" t="str" cm="1">
        <f t="array" aca="1" ref="N562" ca="1">IF(ISNA(VLOOKUP($D562,Grouped_Sources!$C:$C,1,FALSE)),"", INDIRECT(VLOOKUP($D562,Grouped_Sources!$C:$I,7,FALSE)))</f>
        <v/>
      </c>
    </row>
    <row r="563" spans="1:14" hidden="1" x14ac:dyDescent="0.25">
      <c r="A563" s="5">
        <f t="shared" si="81"/>
        <v>8</v>
      </c>
      <c r="B563" s="5">
        <f t="shared" si="82"/>
        <v>61</v>
      </c>
      <c r="C563" s="5" t="str">
        <f t="shared" ca="1" si="87"/>
        <v>distance_scalar_car_taxi</v>
      </c>
      <c r="D563" s="5" t="str">
        <f t="shared" ca="1" si="86"/>
        <v>distance_scalar_car_taxi_belo_horizonte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distance_scalar_car_taxi</v>
      </c>
      <c r="G563" s="4" t="str" cm="1">
        <f t="array" aca="1" ref="G563" ca="1">IF(AND(ISBLANK(INDIRECT(ADDRESS(B563,3,1,1,"all_city_parameter_inputs"))),ISBLANK(INDIRECT(ADDRESS(B563,2,1,1,"all_city_parameter_inputs")))),"",IF(ISBLANK(INDIRECT(ADDRESS(B563,2,1,1,"all_city_parameter_inputs"))),"",INDIRECT(ADDRESS(B563,2,1,1,"all_city_parameter_inputs"))))</f>
        <v>constant</v>
      </c>
      <c r="H563" s="17" cm="1">
        <f t="array" aca="1" ref="H563" ca="1">IF(ISBLANK(INDIRECT(ADDRESS(B563,A563,1,1,"all_city_parameter_inputs"))), "--",INDIRECT(ADDRESS(B563,A563,1,1,"all_city_parameter_inputs")))</f>
        <v>1</v>
      </c>
      <c r="I563" s="17">
        <f ca="1">IF(OR(G563="alpha",G563="beta",G563="sd",G563="mean"),"--",VLOOKUP(C563,Default!$B$5:$H$114,7,FALSE))</f>
        <v>1</v>
      </c>
      <c r="J563" s="4" t="str">
        <f ca="1">VLOOKUP(F563,Lookup!$C$5:$D$110,2, FALSE)</f>
        <v>Travel values</v>
      </c>
      <c r="K563" s="4" t="str">
        <f ca="1">VLOOKUP(C563,Default!$B$4:$E$114,4, FALSE)</f>
        <v>scalar for car/taxi distance, i.e. all car and taxi trips get scaled by this scalar</v>
      </c>
      <c r="L563" s="21" t="str" cm="1">
        <f t="array" aca="1" ref="L563" ca="1">IF(ISNA(VLOOKUP($D563,Grouped_Sources!$C:$C,1,FALSE)),"", INDIRECT(VLOOKUP($D563,Grouped_Sources!$C:$I,5,FALSE)))</f>
        <v xml:space="preserve"> on OneDrive Ali Abbas - ITHIM Global\Methods and Processes\Input Parameters\DistanceScalars</v>
      </c>
      <c r="M563" s="21" cm="1">
        <f t="array" aca="1" ref="M563" ca="1">IF(ISNA(VLOOKUP($D563,Grouped_Sources!$C:$C,1,FALSE)),"", INDIRECT(VLOOKUP($D563,Grouped_Sources!$C:$I,6,FALSE)))</f>
        <v>0</v>
      </c>
      <c r="N563" s="21" cm="1">
        <f t="array" aca="1" ref="N563" ca="1">IF(ISNA(VLOOKUP($D563,Grouped_Sources!$C:$C,1,FALSE)),"", INDIRECT(VLOOKUP($D563,Grouped_Sources!$C:$I,7,FALSE)))</f>
        <v>0</v>
      </c>
    </row>
    <row r="564" spans="1:14" hidden="1" x14ac:dyDescent="0.25">
      <c r="A564" s="5">
        <f t="shared" si="81"/>
        <v>8</v>
      </c>
      <c r="B564" s="5">
        <f t="shared" si="82"/>
        <v>62</v>
      </c>
      <c r="C564" s="5" t="str">
        <f t="shared" ca="1" si="87"/>
        <v>distance_scalar_car_taxi</v>
      </c>
      <c r="D564" s="5" t="str">
        <f t="shared" ca="1" si="86"/>
        <v>distance_scalar_car_taxi_belo_horizonte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distance_scalar_car_taxi</v>
      </c>
      <c r="G564" s="4" t="str" cm="1">
        <f t="array" aca="1" ref="G564" ca="1">IF(AND(ISBLANK(INDIRECT(ADDRESS(B564,3,1,1,"all_city_parameter_inputs"))),ISBLANK(INDIRECT(ADDRESS(B564,2,1,1,"all_city_parameter_inputs")))),"",IF(ISBLANK(INDIRECT(ADDRESS(B564,2,1,1,"all_city_parameter_inputs"))),"",INDIRECT(ADDRESS(B564,2,1,1,"all_city_parameter_inputs"))))</f>
        <v>mean</v>
      </c>
      <c r="H564" s="17" cm="1">
        <f t="array" aca="1" ref="H564" ca="1">IF(ISBLANK(INDIRECT(ADDRESS(B564,A564,1,1,"all_city_parameter_inputs"))), "--",INDIRECT(ADDRESS(B564,A564,1,1,"all_city_parameter_inputs")))</f>
        <v>0.99998710916933498</v>
      </c>
      <c r="I564" s="17" t="str">
        <f ca="1">IF(OR(G564="alpha",G564="beta",G564="sd",G564="mean"),"--",VLOOKUP(C564,Default!$B$5:$H$114,7,FALSE))</f>
        <v>--</v>
      </c>
      <c r="J564" s="4" t="str">
        <f ca="1">VLOOKUP(F564,Lookup!$C$5:$D$110,2, FALSE)</f>
        <v>Travel values</v>
      </c>
      <c r="K564" s="4" t="str">
        <f ca="1">VLOOKUP(C564,Default!$B$4:$E$114,4, FALSE)</f>
        <v>scalar for car/taxi distance, i.e. all car and taxi trips get scaled by this scalar</v>
      </c>
      <c r="L564" s="21" t="str" cm="1">
        <f t="array" aca="1" ref="L564" ca="1">IF(ISNA(VLOOKUP($D564,Grouped_Sources!$C:$C,1,FALSE)),"", INDIRECT(VLOOKUP($D564,Grouped_Sources!$C:$I,5,FALSE)))</f>
        <v xml:space="preserve"> on OneDrive Ali Abbas - ITHIM Global\Methods and Processes\Input Parameters\DistanceScalars</v>
      </c>
      <c r="M564" s="21" cm="1">
        <f t="array" aca="1" ref="M564" ca="1">IF(ISNA(VLOOKUP($D564,Grouped_Sources!$C:$C,1,FALSE)),"", INDIRECT(VLOOKUP($D564,Grouped_Sources!$C:$I,6,FALSE)))</f>
        <v>0</v>
      </c>
      <c r="N564" s="21" cm="1">
        <f t="array" aca="1" ref="N564" ca="1">IF(ISNA(VLOOKUP($D564,Grouped_Sources!$C:$C,1,FALSE)),"", INDIRECT(VLOOKUP($D564,Grouped_Sources!$C:$I,7,FALSE)))</f>
        <v>0</v>
      </c>
    </row>
    <row r="565" spans="1:14" hidden="1" x14ac:dyDescent="0.25">
      <c r="A565" s="5">
        <f t="shared" si="81"/>
        <v>8</v>
      </c>
      <c r="B565" s="5">
        <f t="shared" si="82"/>
        <v>63</v>
      </c>
      <c r="C565" s="5" t="str">
        <f t="shared" ca="1" si="87"/>
        <v>distance_scalar_car_taxi</v>
      </c>
      <c r="D565" s="5" t="str">
        <f t="shared" ca="1" si="86"/>
        <v>distance_scalar_car_taxi_belo_horizonte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distance_scalar_car_taxi</v>
      </c>
      <c r="G565" s="4" t="str" cm="1">
        <f t="array" aca="1" ref="G565" ca="1">IF(AND(ISBLANK(INDIRECT(ADDRESS(B565,3,1,1,"all_city_parameter_inputs"))),ISBLANK(INDIRECT(ADDRESS(B565,2,1,1,"all_city_parameter_inputs")))),"",IF(ISBLANK(INDIRECT(ADDRESS(B565,2,1,1,"all_city_parameter_inputs"))),"",INDIRECT(ADDRESS(B565,2,1,1,"all_city_parameter_inputs"))))</f>
        <v>sd</v>
      </c>
      <c r="H565" s="17" cm="1">
        <f t="array" aca="1" ref="H565" ca="1">IF(ISBLANK(INDIRECT(ADDRESS(B565,A565,1,1,"all_city_parameter_inputs"))), "--",INDIRECT(ADDRESS(B565,A565,1,1,"all_city_parameter_inputs")))</f>
        <v>1.0050904936310701</v>
      </c>
      <c r="I565" s="17" t="str">
        <f ca="1">IF(OR(G565="alpha",G565="beta",G565="sd",G565="mean"),"--",VLOOKUP(C565,Default!$B$5:$H$114,7,FALSE))</f>
        <v>--</v>
      </c>
      <c r="J565" s="4" t="str">
        <f ca="1">VLOOKUP(F565,Lookup!$C$5:$D$110,2, FALSE)</f>
        <v>Travel values</v>
      </c>
      <c r="K565" s="4" t="str">
        <f ca="1">VLOOKUP(C565,Default!$B$4:$E$114,4, FALSE)</f>
        <v>scalar for car/taxi distance, i.e. all car and taxi trips get scaled by this scalar</v>
      </c>
      <c r="L565" s="21" t="str" cm="1">
        <f t="array" aca="1" ref="L565" ca="1">IF(ISNA(VLOOKUP($D565,Grouped_Sources!$C:$C,1,FALSE)),"", INDIRECT(VLOOKUP($D565,Grouped_Sources!$C:$I,5,FALSE)))</f>
        <v xml:space="preserve"> on OneDrive Ali Abbas - ITHIM Global\Methods and Processes\Input Parameters\DistanceScalars</v>
      </c>
      <c r="M565" s="21" cm="1">
        <f t="array" aca="1" ref="M565" ca="1">IF(ISNA(VLOOKUP($D565,Grouped_Sources!$C:$C,1,FALSE)),"", INDIRECT(VLOOKUP($D565,Grouped_Sources!$C:$I,6,FALSE)))</f>
        <v>0</v>
      </c>
      <c r="N565" s="21" cm="1">
        <f t="array" aca="1" ref="N565" ca="1">IF(ISNA(VLOOKUP($D565,Grouped_Sources!$C:$C,1,FALSE)),"", INDIRECT(VLOOKUP($D565,Grouped_Sources!$C:$I,7,FALSE)))</f>
        <v>0</v>
      </c>
    </row>
    <row r="566" spans="1:14" hidden="1" x14ac:dyDescent="0.25">
      <c r="A566" s="5">
        <f t="shared" si="81"/>
        <v>8</v>
      </c>
      <c r="B566" s="5">
        <f t="shared" si="82"/>
        <v>64</v>
      </c>
      <c r="C566" s="5" t="str">
        <f t="shared" ca="1" si="87"/>
        <v>distance_scalar_motorcycle</v>
      </c>
      <c r="D566" s="5" t="str">
        <f t="shared" ca="1" si="86"/>
        <v>distance_scalar_motorcycle_belo_horizonte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distance_scalar_motorcycle</v>
      </c>
      <c r="G566" s="4" t="str" cm="1">
        <f t="array" aca="1" ref="G566" ca="1">IF(AND(ISBLANK(INDIRECT(ADDRESS(B566,3,1,1,"all_city_parameter_inputs"))),ISBLANK(INDIRECT(ADDRESS(B566,2,1,1,"all_city_parameter_inputs")))),"",IF(ISBLANK(INDIRECT(ADDRESS(B566,2,1,1,"all_city_parameter_inputs"))),"",INDIRECT(ADDRESS(B566,2,1,1,"all_city_parameter_inputs"))))</f>
        <v>constant</v>
      </c>
      <c r="H566" s="17" cm="1">
        <f t="array" aca="1" ref="H566" ca="1">IF(ISBLANK(INDIRECT(ADDRESS(B566,A566,1,1,"all_city_parameter_inputs"))), "--",INDIRECT(ADDRESS(B566,A566,1,1,"all_city_parameter_inputs")))</f>
        <v>1</v>
      </c>
      <c r="I566" s="17">
        <f ca="1">IF(OR(G566="alpha",G566="beta",G566="sd",G566="mean"),"--",VLOOKUP(C566,Default!$B$5:$H$114,7,FALSE))</f>
        <v>1</v>
      </c>
      <c r="J566" s="4" t="str">
        <f ca="1">VLOOKUP(F566,Lookup!$C$5:$D$110,2, FALSE)</f>
        <v>Travel values</v>
      </c>
      <c r="K566" s="4" t="str">
        <f ca="1">VLOOKUP(C566,Default!$B$4:$E$114,4, FALSE)</f>
        <v>scalar for motorcycle distance, i.e. all motorbike trips are scaled by this scalar</v>
      </c>
      <c r="L566" s="21" t="str" cm="1">
        <f t="array" aca="1" ref="L566" ca="1">IF(ISNA(VLOOKUP($D566,Grouped_Sources!$C:$C,1,FALSE)),"", INDIRECT(VLOOKUP($D566,Grouped_Sources!$C:$I,5,FALSE)))</f>
        <v xml:space="preserve"> on OneDrive Ali Abbas - ITHIM Global\Methods and Processes\Input Parameters\DistanceScalars</v>
      </c>
      <c r="M566" s="21" cm="1">
        <f t="array" aca="1" ref="M566" ca="1">IF(ISNA(VLOOKUP($D566,Grouped_Sources!$C:$C,1,FALSE)),"", INDIRECT(VLOOKUP($D566,Grouped_Sources!$C:$I,6,FALSE)))</f>
        <v>0</v>
      </c>
      <c r="N566" s="21" cm="1">
        <f t="array" aca="1" ref="N566" ca="1">IF(ISNA(VLOOKUP($D566,Grouped_Sources!$C:$C,1,FALSE)),"", INDIRECT(VLOOKUP($D566,Grouped_Sources!$C:$I,7,FALSE)))</f>
        <v>0</v>
      </c>
    </row>
    <row r="567" spans="1:14" hidden="1" x14ac:dyDescent="0.25">
      <c r="A567" s="5">
        <f t="shared" si="81"/>
        <v>8</v>
      </c>
      <c r="B567" s="5">
        <f t="shared" si="82"/>
        <v>65</v>
      </c>
      <c r="C567" s="5" t="str">
        <f t="shared" ca="1" si="87"/>
        <v>distance_scalar_motorcycle</v>
      </c>
      <c r="D567" s="5" t="str">
        <f t="shared" ca="1" si="86"/>
        <v>distance_scalar_motorcycle_belo_horizonte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distance_scalar_motorcycle</v>
      </c>
      <c r="G567" s="4" t="str" cm="1">
        <f t="array" aca="1" ref="G567" ca="1">IF(AND(ISBLANK(INDIRECT(ADDRESS(B567,3,1,1,"all_city_parameter_inputs"))),ISBLANK(INDIRECT(ADDRESS(B567,2,1,1,"all_city_parameter_inputs")))),"",IF(ISBLANK(INDIRECT(ADDRESS(B567,2,1,1,"all_city_parameter_inputs"))),"",INDIRECT(ADDRESS(B567,2,1,1,"all_city_parameter_inputs"))))</f>
        <v>mean</v>
      </c>
      <c r="H567" s="17" cm="1">
        <f t="array" aca="1" ref="H567" ca="1">IF(ISBLANK(INDIRECT(ADDRESS(B567,A567,1,1,"all_city_parameter_inputs"))), "--",INDIRECT(ADDRESS(B567,A567,1,1,"all_city_parameter_inputs")))</f>
        <v>0.99993139591339597</v>
      </c>
      <c r="I567" s="17" t="str">
        <f ca="1">IF(OR(G567="alpha",G567="beta",G567="sd",G567="mean"),"--",VLOOKUP(C567,Default!$B$5:$H$114,7,FALSE))</f>
        <v>--</v>
      </c>
      <c r="J567" s="4" t="str">
        <f ca="1">VLOOKUP(F567,Lookup!$C$5:$D$110,2, FALSE)</f>
        <v>Travel values</v>
      </c>
      <c r="K567" s="4" t="str">
        <f ca="1">VLOOKUP(C567,Default!$B$4:$E$114,4, FALSE)</f>
        <v>scalar for motorcycle distance, i.e. all motorbike trips are scaled by this scalar</v>
      </c>
      <c r="L567" s="21" t="str" cm="1">
        <f t="array" aca="1" ref="L567" ca="1">IF(ISNA(VLOOKUP($D567,Grouped_Sources!$C:$C,1,FALSE)),"", INDIRECT(VLOOKUP($D567,Grouped_Sources!$C:$I,5,FALSE)))</f>
        <v xml:space="preserve"> on OneDrive Ali Abbas - ITHIM Global\Methods and Processes\Input Parameters\DistanceScalars</v>
      </c>
      <c r="M567" s="21" cm="1">
        <f t="array" aca="1" ref="M567" ca="1">IF(ISNA(VLOOKUP($D567,Grouped_Sources!$C:$C,1,FALSE)),"", INDIRECT(VLOOKUP($D567,Grouped_Sources!$C:$I,6,FALSE)))</f>
        <v>0</v>
      </c>
      <c r="N567" s="21" cm="1">
        <f t="array" aca="1" ref="N567" ca="1">IF(ISNA(VLOOKUP($D567,Grouped_Sources!$C:$C,1,FALSE)),"", INDIRECT(VLOOKUP($D567,Grouped_Sources!$C:$I,7,FALSE)))</f>
        <v>0</v>
      </c>
    </row>
    <row r="568" spans="1:14" hidden="1" x14ac:dyDescent="0.25">
      <c r="A568" s="5">
        <f t="shared" si="81"/>
        <v>8</v>
      </c>
      <c r="B568" s="5">
        <f t="shared" si="82"/>
        <v>66</v>
      </c>
      <c r="C568" s="5" t="str">
        <f t="shared" ca="1" si="87"/>
        <v>distance_scalar_motorcycle</v>
      </c>
      <c r="D568" s="5" t="str">
        <f t="shared" ca="1" si="86"/>
        <v>distance_scalar_motorcycle_belo_horizonte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distance_scalar_motorcycle</v>
      </c>
      <c r="G568" s="4" t="str" cm="1">
        <f t="array" aca="1" ref="G568" ca="1">IF(AND(ISBLANK(INDIRECT(ADDRESS(B568,3,1,1,"all_city_parameter_inputs"))),ISBLANK(INDIRECT(ADDRESS(B568,2,1,1,"all_city_parameter_inputs")))),"",IF(ISBLANK(INDIRECT(ADDRESS(B568,2,1,1,"all_city_parameter_inputs"))),"",INDIRECT(ADDRESS(B568,2,1,1,"all_city_parameter_inputs"))))</f>
        <v>sd</v>
      </c>
      <c r="H568" s="17" cm="1">
        <f t="array" aca="1" ref="H568" ca="1">IF(ISBLANK(INDIRECT(ADDRESS(B568,A568,1,1,"all_city_parameter_inputs"))), "--",INDIRECT(ADDRESS(B568,A568,1,1,"all_city_parameter_inputs")))</f>
        <v>1.0117826652680899</v>
      </c>
      <c r="I568" s="17" t="str">
        <f ca="1">IF(OR(G568="alpha",G568="beta",G568="sd",G568="mean"),"--",VLOOKUP(C568,Default!$B$5:$H$114,7,FALSE))</f>
        <v>--</v>
      </c>
      <c r="J568" s="4" t="str">
        <f ca="1">VLOOKUP(F568,Lookup!$C$5:$D$110,2, FALSE)</f>
        <v>Travel values</v>
      </c>
      <c r="K568" s="4" t="str">
        <f ca="1">VLOOKUP(C568,Default!$B$4:$E$114,4, FALSE)</f>
        <v>scalar for motorcycle distance, i.e. all motorbike trips are scaled by this scalar</v>
      </c>
      <c r="L568" s="21" t="str" cm="1">
        <f t="array" aca="1" ref="L568" ca="1">IF(ISNA(VLOOKUP($D568,Grouped_Sources!$C:$C,1,FALSE)),"", INDIRECT(VLOOKUP($D568,Grouped_Sources!$C:$I,5,FALSE)))</f>
        <v xml:space="preserve"> on OneDrive Ali Abbas - ITHIM Global\Methods and Processes\Input Parameters\DistanceScalars</v>
      </c>
      <c r="M568" s="21" cm="1">
        <f t="array" aca="1" ref="M568" ca="1">IF(ISNA(VLOOKUP($D568,Grouped_Sources!$C:$C,1,FALSE)),"", INDIRECT(VLOOKUP($D568,Grouped_Sources!$C:$I,6,FALSE)))</f>
        <v>0</v>
      </c>
      <c r="N568" s="21" cm="1">
        <f t="array" aca="1" ref="N568" ca="1">IF(ISNA(VLOOKUP($D568,Grouped_Sources!$C:$C,1,FALSE)),"", INDIRECT(VLOOKUP($D568,Grouped_Sources!$C:$I,7,FALSE)))</f>
        <v>0</v>
      </c>
    </row>
    <row r="569" spans="1:14" hidden="1" x14ac:dyDescent="0.25">
      <c r="A569" s="5">
        <f t="shared" ref="A569:A632" si="88">A469+1</f>
        <v>8</v>
      </c>
      <c r="B569" s="5">
        <f t="shared" ref="B569:B632" si="89">B469</f>
        <v>67</v>
      </c>
      <c r="C569" s="5" t="str">
        <f t="shared" ca="1" si="87"/>
        <v>distance_scalar_pt</v>
      </c>
      <c r="D569" s="5" t="str">
        <f t="shared" ca="1" si="86"/>
        <v>distance_scalar_pt_belo_horizonte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distance_scalar_pt</v>
      </c>
      <c r="G569" s="4" t="str" cm="1">
        <f t="array" aca="1" ref="G569" ca="1">IF(AND(ISBLANK(INDIRECT(ADDRESS(B569,3,1,1,"all_city_parameter_inputs"))),ISBLANK(INDIRECT(ADDRESS(B569,2,1,1,"all_city_parameter_inputs")))),"",IF(ISBLANK(INDIRECT(ADDRESS(B569,2,1,1,"all_city_parameter_inputs"))),"",INDIRECT(ADDRESS(B569,2,1,1,"all_city_parameter_inputs"))))</f>
        <v>constant</v>
      </c>
      <c r="H569" s="17" cm="1">
        <f t="array" aca="1" ref="H569" ca="1">IF(ISBLANK(INDIRECT(ADDRESS(B569,A569,1,1,"all_city_parameter_inputs"))), "--",INDIRECT(ADDRESS(B569,A569,1,1,"all_city_parameter_inputs")))</f>
        <v>1</v>
      </c>
      <c r="I569" s="17">
        <f ca="1">IF(OR(G569="alpha",G569="beta",G569="sd",G569="mean"),"--",VLOOKUP(C569,Default!$B$5:$H$114,7,FALSE))</f>
        <v>1</v>
      </c>
      <c r="J569" s="4" t="str">
        <f ca="1">VLOOKUP(F569,Lookup!$C$5:$D$110,2, FALSE)</f>
        <v>Travel values</v>
      </c>
      <c r="K569" s="4" t="str">
        <f ca="1">VLOOKUP(C569,Default!$B$4:$E$114,4, FALSE)</f>
        <v>scalar for PT distance, i.e. all public transport journey (incl bus driver if added) are scaled by this scalar</v>
      </c>
      <c r="L569" s="21" t="str" cm="1">
        <f t="array" aca="1" ref="L569" ca="1">IF(ISNA(VLOOKUP($D569,Grouped_Sources!$C:$C,1,FALSE)),"", INDIRECT(VLOOKUP($D569,Grouped_Sources!$C:$I,5,FALSE)))</f>
        <v xml:space="preserve"> on OneDrive Ali Abbas - ITHIM Global\Methods and Processes\Input Parameters\DistanceScalars</v>
      </c>
      <c r="M569" s="21" cm="1">
        <f t="array" aca="1" ref="M569" ca="1">IF(ISNA(VLOOKUP($D569,Grouped_Sources!$C:$C,1,FALSE)),"", INDIRECT(VLOOKUP($D569,Grouped_Sources!$C:$I,6,FALSE)))</f>
        <v>0</v>
      </c>
      <c r="N569" s="21" cm="1">
        <f t="array" aca="1" ref="N569" ca="1">IF(ISNA(VLOOKUP($D569,Grouped_Sources!$C:$C,1,FALSE)),"", INDIRECT(VLOOKUP($D569,Grouped_Sources!$C:$I,7,FALSE)))</f>
        <v>0</v>
      </c>
    </row>
    <row r="570" spans="1:14" hidden="1" x14ac:dyDescent="0.25">
      <c r="A570" s="5">
        <f t="shared" si="88"/>
        <v>8</v>
      </c>
      <c r="B570" s="5">
        <f t="shared" si="89"/>
        <v>68</v>
      </c>
      <c r="C570" s="5" t="str">
        <f t="shared" ca="1" si="87"/>
        <v>distance_scalar_pt</v>
      </c>
      <c r="D570" s="5" t="str">
        <f t="shared" ca="1" si="86"/>
        <v>distance_scalar_pt_belo_horizonte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distance_scalar_pt</v>
      </c>
      <c r="G570" s="4" t="str" cm="1">
        <f t="array" aca="1" ref="G570" ca="1">IF(AND(ISBLANK(INDIRECT(ADDRESS(B570,3,1,1,"all_city_parameter_inputs"))),ISBLANK(INDIRECT(ADDRESS(B570,2,1,1,"all_city_parameter_inputs")))),"",IF(ISBLANK(INDIRECT(ADDRESS(B570,2,1,1,"all_city_parameter_inputs"))),"",INDIRECT(ADDRESS(B570,2,1,1,"all_city_parameter_inputs"))))</f>
        <v>mean</v>
      </c>
      <c r="H570" s="17" cm="1">
        <f t="array" aca="1" ref="H570" ca="1">IF(ISBLANK(INDIRECT(ADDRESS(B570,A570,1,1,"all_city_parameter_inputs"))), "--",INDIRECT(ADDRESS(B570,A570,1,1,"all_city_parameter_inputs")))</f>
        <v>0.99998541490251502</v>
      </c>
      <c r="I570" s="17" t="str">
        <f ca="1">IF(OR(G570="alpha",G570="beta",G570="sd",G570="mean"),"--",VLOOKUP(C570,Default!$B$5:$H$114,7,FALSE))</f>
        <v>--</v>
      </c>
      <c r="J570" s="4" t="str">
        <f ca="1">VLOOKUP(F570,Lookup!$C$5:$D$110,2, FALSE)</f>
        <v>Travel values</v>
      </c>
      <c r="K570" s="4" t="str">
        <f ca="1">VLOOKUP(C570,Default!$B$4:$E$114,4, FALSE)</f>
        <v>scalar for PT distance, i.e. all public transport journey (incl bus driver if added) are scaled by this scalar</v>
      </c>
      <c r="L570" s="21" t="str" cm="1">
        <f t="array" aca="1" ref="L570" ca="1">IF(ISNA(VLOOKUP($D570,Grouped_Sources!$C:$C,1,FALSE)),"", INDIRECT(VLOOKUP($D570,Grouped_Sources!$C:$I,5,FALSE)))</f>
        <v xml:space="preserve"> on OneDrive Ali Abbas - ITHIM Global\Methods and Processes\Input Parameters\DistanceScalars</v>
      </c>
      <c r="M570" s="21" cm="1">
        <f t="array" aca="1" ref="M570" ca="1">IF(ISNA(VLOOKUP($D570,Grouped_Sources!$C:$C,1,FALSE)),"", INDIRECT(VLOOKUP($D570,Grouped_Sources!$C:$I,6,FALSE)))</f>
        <v>0</v>
      </c>
      <c r="N570" s="21" cm="1">
        <f t="array" aca="1" ref="N570" ca="1">IF(ISNA(VLOOKUP($D570,Grouped_Sources!$C:$C,1,FALSE)),"", INDIRECT(VLOOKUP($D570,Grouped_Sources!$C:$I,7,FALSE)))</f>
        <v>0</v>
      </c>
    </row>
    <row r="571" spans="1:14" hidden="1" x14ac:dyDescent="0.25">
      <c r="A571" s="5">
        <f t="shared" si="88"/>
        <v>8</v>
      </c>
      <c r="B571" s="5">
        <f t="shared" si="89"/>
        <v>69</v>
      </c>
      <c r="C571" s="5" t="str">
        <f t="shared" ca="1" si="87"/>
        <v>distance_scalar_pt</v>
      </c>
      <c r="D571" s="5" t="str">
        <f t="shared" ca="1" si="86"/>
        <v>distance_scalar_pt_belo_horizonte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distance_scalar_pt</v>
      </c>
      <c r="G571" s="4" t="str" cm="1">
        <f t="array" aca="1" ref="G571" ca="1">IF(AND(ISBLANK(INDIRECT(ADDRESS(B571,3,1,1,"all_city_parameter_inputs"))),ISBLANK(INDIRECT(ADDRESS(B571,2,1,1,"all_city_parameter_inputs")))),"",IF(ISBLANK(INDIRECT(ADDRESS(B571,2,1,1,"all_city_parameter_inputs"))),"",INDIRECT(ADDRESS(B571,2,1,1,"all_city_parameter_inputs"))))</f>
        <v>sd</v>
      </c>
      <c r="H571" s="17" cm="1">
        <f t="array" aca="1" ref="H571" ca="1">IF(ISBLANK(INDIRECT(ADDRESS(B571,A571,1,1,"all_city_parameter_inputs"))), "--",INDIRECT(ADDRESS(B571,A571,1,1,"all_city_parameter_inputs")))</f>
        <v>1.0054155750871701</v>
      </c>
      <c r="I571" s="17" t="str">
        <f ca="1">IF(OR(G571="alpha",G571="beta",G571="sd",G571="mean"),"--",VLOOKUP(C571,Default!$B$5:$H$114,7,FALSE))</f>
        <v>--</v>
      </c>
      <c r="J571" s="4" t="str">
        <f ca="1">VLOOKUP(F571,Lookup!$C$5:$D$110,2, FALSE)</f>
        <v>Travel values</v>
      </c>
      <c r="K571" s="4" t="str">
        <f ca="1">VLOOKUP(C571,Default!$B$4:$E$114,4, FALSE)</f>
        <v>scalar for PT distance, i.e. all public transport journey (incl bus driver if added) are scaled by this scalar</v>
      </c>
      <c r="L571" s="21" t="str" cm="1">
        <f t="array" aca="1" ref="L571" ca="1">IF(ISNA(VLOOKUP($D571,Grouped_Sources!$C:$C,1,FALSE)),"", INDIRECT(VLOOKUP($D571,Grouped_Sources!$C:$I,5,FALSE)))</f>
        <v xml:space="preserve"> on OneDrive Ali Abbas - ITHIM Global\Methods and Processes\Input Parameters\DistanceScalars</v>
      </c>
      <c r="M571" s="21" cm="1">
        <f t="array" aca="1" ref="M571" ca="1">IF(ISNA(VLOOKUP($D571,Grouped_Sources!$C:$C,1,FALSE)),"", INDIRECT(VLOOKUP($D571,Grouped_Sources!$C:$I,6,FALSE)))</f>
        <v>0</v>
      </c>
      <c r="N571" s="21" cm="1">
        <f t="array" aca="1" ref="N571" ca="1">IF(ISNA(VLOOKUP($D571,Grouped_Sources!$C:$C,1,FALSE)),"", INDIRECT(VLOOKUP($D571,Grouped_Sources!$C:$I,7,FALSE)))</f>
        <v>0</v>
      </c>
    </row>
    <row r="572" spans="1:14" hidden="1" x14ac:dyDescent="0.25">
      <c r="A572" s="5">
        <f t="shared" si="88"/>
        <v>8</v>
      </c>
      <c r="B572" s="5">
        <f t="shared" si="89"/>
        <v>70</v>
      </c>
      <c r="C572" s="5" t="str">
        <f t="shared" ca="1" si="87"/>
        <v>distance_scalar_walking</v>
      </c>
      <c r="D572" s="5" t="str">
        <f t="shared" ca="1" si="86"/>
        <v>distance_scalar_walking_belo_horizonte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distance_scalar_walking</v>
      </c>
      <c r="G572" s="4" t="str" cm="1">
        <f t="array" aca="1" ref="G572" ca="1">IF(AND(ISBLANK(INDIRECT(ADDRESS(B572,3,1,1,"all_city_parameter_inputs"))),ISBLANK(INDIRECT(ADDRESS(B572,2,1,1,"all_city_parameter_inputs")))),"",IF(ISBLANK(INDIRECT(ADDRESS(B572,2,1,1,"all_city_parameter_inputs"))),"",INDIRECT(ADDRESS(B572,2,1,1,"all_city_parameter_inputs"))))</f>
        <v>constant</v>
      </c>
      <c r="H572" s="17" cm="1">
        <f t="array" aca="1" ref="H572" ca="1">IF(ISBLANK(INDIRECT(ADDRESS(B572,A572,1,1,"all_city_parameter_inputs"))), "--",INDIRECT(ADDRESS(B572,A572,1,1,"all_city_parameter_inputs")))</f>
        <v>1</v>
      </c>
      <c r="I572" s="17">
        <f ca="1">IF(OR(G572="alpha",G572="beta",G572="sd",G572="mean"),"--",VLOOKUP(C572,Default!$B$5:$H$114,7,FALSE))</f>
        <v>1</v>
      </c>
      <c r="J572" s="4" t="str">
        <f ca="1">VLOOKUP(F572,Lookup!$C$5:$D$110,2, FALSE)</f>
        <v>Travel values</v>
      </c>
      <c r="K572" s="4" t="str">
        <f ca="1">VLOOKUP(C572,Default!$B$4:$E$114,4, FALSE)</f>
        <v>scalar for walking distance, i.e. all walking trips are scaled by this scalar</v>
      </c>
      <c r="L572" s="21" t="str" cm="1">
        <f t="array" aca="1" ref="L572" ca="1">IF(ISNA(VLOOKUP($D572,Grouped_Sources!$C:$C,1,FALSE)),"", INDIRECT(VLOOKUP($D572,Grouped_Sources!$C:$I,5,FALSE)))</f>
        <v xml:space="preserve"> on OneDrive Ali Abbas - ITHIM Global\Methods and Processes\Input Parameters\DistanceScalars</v>
      </c>
      <c r="M572" s="21" cm="1">
        <f t="array" aca="1" ref="M572" ca="1">IF(ISNA(VLOOKUP($D572,Grouped_Sources!$C:$C,1,FALSE)),"", INDIRECT(VLOOKUP($D572,Grouped_Sources!$C:$I,6,FALSE)))</f>
        <v>0</v>
      </c>
      <c r="N572" s="21" cm="1">
        <f t="array" aca="1" ref="N572" ca="1">IF(ISNA(VLOOKUP($D572,Grouped_Sources!$C:$C,1,FALSE)),"", INDIRECT(VLOOKUP($D572,Grouped_Sources!$C:$I,7,FALSE)))</f>
        <v>0</v>
      </c>
    </row>
    <row r="573" spans="1:14" hidden="1" x14ac:dyDescent="0.25">
      <c r="A573" s="5">
        <f t="shared" si="88"/>
        <v>8</v>
      </c>
      <c r="B573" s="5">
        <f t="shared" si="89"/>
        <v>71</v>
      </c>
      <c r="C573" s="5" t="str">
        <f t="shared" ca="1" si="87"/>
        <v>distance_scalar_walking</v>
      </c>
      <c r="D573" s="5" t="str">
        <f t="shared" ca="1" si="86"/>
        <v>distance_scalar_walking_belo_horizonte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distance_scalar_walking</v>
      </c>
      <c r="G573" s="4" t="str" cm="1">
        <f t="array" aca="1" ref="G573" ca="1">IF(AND(ISBLANK(INDIRECT(ADDRESS(B573,3,1,1,"all_city_parameter_inputs"))),ISBLANK(INDIRECT(ADDRESS(B573,2,1,1,"all_city_parameter_inputs")))),"",IF(ISBLANK(INDIRECT(ADDRESS(B573,2,1,1,"all_city_parameter_inputs"))),"",INDIRECT(ADDRESS(B573,2,1,1,"all_city_parameter_inputs"))))</f>
        <v>mean</v>
      </c>
      <c r="H573" s="17" cm="1">
        <f t="array" aca="1" ref="H573" ca="1">IF(ISBLANK(INDIRECT(ADDRESS(B573,A573,1,1,"all_city_parameter_inputs"))), "--",INDIRECT(ADDRESS(B573,A573,1,1,"all_city_parameter_inputs")))</f>
        <v>0.999984832920776</v>
      </c>
      <c r="I573" s="17" t="str">
        <f ca="1">IF(OR(G573="alpha",G573="beta",G573="sd",G573="mean"),"--",VLOOKUP(C573,Default!$B$5:$H$114,7,FALSE))</f>
        <v>--</v>
      </c>
      <c r="J573" s="4" t="str">
        <f ca="1">VLOOKUP(F573,Lookup!$C$5:$D$110,2, FALSE)</f>
        <v>Travel values</v>
      </c>
      <c r="K573" s="4" t="str">
        <f ca="1">VLOOKUP(C573,Default!$B$4:$E$114,4, FALSE)</f>
        <v>scalar for walking distance, i.e. all walking trips are scaled by this scalar</v>
      </c>
      <c r="L573" s="21" t="str" cm="1">
        <f t="array" aca="1" ref="L573" ca="1">IF(ISNA(VLOOKUP($D573,Grouped_Sources!$C:$C,1,FALSE)),"", INDIRECT(VLOOKUP($D573,Grouped_Sources!$C:$I,5,FALSE)))</f>
        <v xml:space="preserve"> on OneDrive Ali Abbas - ITHIM Global\Methods and Processes\Input Parameters\DistanceScalars</v>
      </c>
      <c r="M573" s="21" cm="1">
        <f t="array" aca="1" ref="M573" ca="1">IF(ISNA(VLOOKUP($D573,Grouped_Sources!$C:$C,1,FALSE)),"", INDIRECT(VLOOKUP($D573,Grouped_Sources!$C:$I,6,FALSE)))</f>
        <v>0</v>
      </c>
      <c r="N573" s="21" cm="1">
        <f t="array" aca="1" ref="N573" ca="1">IF(ISNA(VLOOKUP($D573,Grouped_Sources!$C:$C,1,FALSE)),"", INDIRECT(VLOOKUP($D573,Grouped_Sources!$C:$I,7,FALSE)))</f>
        <v>0</v>
      </c>
    </row>
    <row r="574" spans="1:14" hidden="1" x14ac:dyDescent="0.25">
      <c r="A574" s="5">
        <f t="shared" si="88"/>
        <v>8</v>
      </c>
      <c r="B574" s="5">
        <f t="shared" si="89"/>
        <v>72</v>
      </c>
      <c r="C574" s="5" t="str">
        <f t="shared" ca="1" si="87"/>
        <v>distance_scalar_walking</v>
      </c>
      <c r="D574" s="5" t="str">
        <f t="shared" ca="1" si="86"/>
        <v>distance_scalar_walking_belo_horizonte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distance_scalar_walking</v>
      </c>
      <c r="G574" s="4" t="str" cm="1">
        <f t="array" aca="1" ref="G574" ca="1">IF(AND(ISBLANK(INDIRECT(ADDRESS(B574,3,1,1,"all_city_parameter_inputs"))),ISBLANK(INDIRECT(ADDRESS(B574,2,1,1,"all_city_parameter_inputs")))),"",IF(ISBLANK(INDIRECT(ADDRESS(B574,2,1,1,"all_city_parameter_inputs"))),"",INDIRECT(ADDRESS(B574,2,1,1,"all_city_parameter_inputs"))))</f>
        <v>sd</v>
      </c>
      <c r="H574" s="17" cm="1">
        <f t="array" aca="1" ref="H574" ca="1">IF(ISBLANK(INDIRECT(ADDRESS(B574,A574,1,1,"all_city_parameter_inputs"))), "--",INDIRECT(ADDRESS(B574,A574,1,1,"all_city_parameter_inputs")))</f>
        <v>1.0055228614159399</v>
      </c>
      <c r="I574" s="17" t="str">
        <f ca="1">IF(OR(G574="alpha",G574="beta",G574="sd",G574="mean"),"--",VLOOKUP(C574,Default!$B$5:$H$114,7,FALSE))</f>
        <v>--</v>
      </c>
      <c r="J574" s="4" t="str">
        <f ca="1">VLOOKUP(F574,Lookup!$C$5:$D$110,2, FALSE)</f>
        <v>Travel values</v>
      </c>
      <c r="K574" s="4" t="str">
        <f ca="1">VLOOKUP(C574,Default!$B$4:$E$114,4, FALSE)</f>
        <v>scalar for walking distance, i.e. all walking trips are scaled by this scalar</v>
      </c>
      <c r="L574" s="21" t="str" cm="1">
        <f t="array" aca="1" ref="L574" ca="1">IF(ISNA(VLOOKUP($D574,Grouped_Sources!$C:$C,1,FALSE)),"", INDIRECT(VLOOKUP($D574,Grouped_Sources!$C:$I,5,FALSE)))</f>
        <v xml:space="preserve"> on OneDrive Ali Abbas - ITHIM Global\Methods and Processes\Input Parameters\DistanceScalars</v>
      </c>
      <c r="M574" s="21" cm="1">
        <f t="array" aca="1" ref="M574" ca="1">IF(ISNA(VLOOKUP($D574,Grouped_Sources!$C:$C,1,FALSE)),"", INDIRECT(VLOOKUP($D574,Grouped_Sources!$C:$I,6,FALSE)))</f>
        <v>0</v>
      </c>
      <c r="N574" s="21" cm="1">
        <f t="array" aca="1" ref="N574" ca="1">IF(ISNA(VLOOKUP($D574,Grouped_Sources!$C:$C,1,FALSE)),"", INDIRECT(VLOOKUP($D574,Grouped_Sources!$C:$I,7,FALSE)))</f>
        <v>0</v>
      </c>
    </row>
    <row r="575" spans="1:14" hidden="1" x14ac:dyDescent="0.25">
      <c r="A575" s="5">
        <f t="shared" si="88"/>
        <v>8</v>
      </c>
      <c r="B575" s="5">
        <f t="shared" si="89"/>
        <v>73</v>
      </c>
      <c r="C575" s="5" t="str">
        <f t="shared" ca="1" si="87"/>
        <v>distance_scalar_cycling</v>
      </c>
      <c r="D575" s="5" t="str">
        <f t="shared" ca="1" si="86"/>
        <v>distance_scalar_cycling_belo_horizonte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distance_scalar_cycling</v>
      </c>
      <c r="G575" s="4" t="str" cm="1">
        <f t="array" aca="1" ref="G575" ca="1">IF(AND(ISBLANK(INDIRECT(ADDRESS(B575,3,1,1,"all_city_parameter_inputs"))),ISBLANK(INDIRECT(ADDRESS(B575,2,1,1,"all_city_parameter_inputs")))),"",IF(ISBLANK(INDIRECT(ADDRESS(B575,2,1,1,"all_city_parameter_inputs"))),"",INDIRECT(ADDRESS(B575,2,1,1,"all_city_parameter_inputs"))))</f>
        <v>constant</v>
      </c>
      <c r="H575" s="17" cm="1">
        <f t="array" aca="1" ref="H575" ca="1">IF(ISBLANK(INDIRECT(ADDRESS(B575,A575,1,1,"all_city_parameter_inputs"))), "--",INDIRECT(ADDRESS(B575,A575,1,1,"all_city_parameter_inputs")))</f>
        <v>1</v>
      </c>
      <c r="I575" s="17">
        <f ca="1">IF(OR(G575="alpha",G575="beta",G575="sd",G575="mean"),"--",VLOOKUP(C575,Default!$B$5:$H$114,7,FALSE))</f>
        <v>1</v>
      </c>
      <c r="J575" s="4" t="str">
        <f ca="1">VLOOKUP(F575,Lookup!$C$5:$D$110,2, FALSE)</f>
        <v>Travel values</v>
      </c>
      <c r="K575" s="4" t="str">
        <f ca="1">VLOOKUP(C575,Default!$B$4:$E$114,4, FALSE)</f>
        <v>scalar for cycling distance, i.e. all cycling trips are scaled by this scalar</v>
      </c>
      <c r="L575" s="21" t="str" cm="1">
        <f t="array" aca="1" ref="L575" ca="1">IF(ISNA(VLOOKUP($D575,Grouped_Sources!$C:$C,1,FALSE)),"", INDIRECT(VLOOKUP($D575,Grouped_Sources!$C:$I,5,FALSE)))</f>
        <v xml:space="preserve"> on OneDrive Ali Abbas - ITHIM Global\Methods and Processes\Input Parameters\DistanceScalars</v>
      </c>
      <c r="M575" s="21" cm="1">
        <f t="array" aca="1" ref="M575" ca="1">IF(ISNA(VLOOKUP($D575,Grouped_Sources!$C:$C,1,FALSE)),"", INDIRECT(VLOOKUP($D575,Grouped_Sources!$C:$I,6,FALSE)))</f>
        <v>0</v>
      </c>
      <c r="N575" s="21" cm="1">
        <f t="array" aca="1" ref="N575" ca="1">IF(ISNA(VLOOKUP($D575,Grouped_Sources!$C:$C,1,FALSE)),"", INDIRECT(VLOOKUP($D575,Grouped_Sources!$C:$I,7,FALSE)))</f>
        <v>0</v>
      </c>
    </row>
    <row r="576" spans="1:14" hidden="1" x14ac:dyDescent="0.25">
      <c r="A576" s="5">
        <f t="shared" si="88"/>
        <v>8</v>
      </c>
      <c r="B576" s="5">
        <f t="shared" si="89"/>
        <v>74</v>
      </c>
      <c r="C576" s="5" t="str">
        <f t="shared" ca="1" si="87"/>
        <v>distance_scalar_cycling</v>
      </c>
      <c r="D576" s="5" t="str">
        <f t="shared" ca="1" si="86"/>
        <v>distance_scalar_cycling_belo_horizonte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distance_scalar_cycling</v>
      </c>
      <c r="G576" s="4" t="str" cm="1">
        <f t="array" aca="1" ref="G576" ca="1">IF(AND(ISBLANK(INDIRECT(ADDRESS(B576,3,1,1,"all_city_parameter_inputs"))),ISBLANK(INDIRECT(ADDRESS(B576,2,1,1,"all_city_parameter_inputs")))),"",IF(ISBLANK(INDIRECT(ADDRESS(B576,2,1,1,"all_city_parameter_inputs"))),"",INDIRECT(ADDRESS(B576,2,1,1,"all_city_parameter_inputs"))))</f>
        <v>mean</v>
      </c>
      <c r="H576" s="17" cm="1">
        <f t="array" aca="1" ref="H576" ca="1">IF(ISBLANK(INDIRECT(ADDRESS(B576,A576,1,1,"all_city_parameter_inputs"))), "--",INDIRECT(ADDRESS(B576,A576,1,1,"all_city_parameter_inputs")))</f>
        <v>0.99977234092086897</v>
      </c>
      <c r="I576" s="17" t="str">
        <f ca="1">IF(OR(G576="alpha",G576="beta",G576="sd",G576="mean"),"--",VLOOKUP(C576,Default!$B$5:$H$114,7,FALSE))</f>
        <v>--</v>
      </c>
      <c r="J576" s="4" t="str">
        <f ca="1">VLOOKUP(F576,Lookup!$C$5:$D$110,2, FALSE)</f>
        <v>Travel values</v>
      </c>
      <c r="K576" s="4" t="str">
        <f ca="1">VLOOKUP(C576,Default!$B$4:$E$114,4, FALSE)</f>
        <v>scalar for cycling distance, i.e. all cycling trips are scaled by this scalar</v>
      </c>
      <c r="L576" s="21" t="str" cm="1">
        <f t="array" aca="1" ref="L576" ca="1">IF(ISNA(VLOOKUP($D576,Grouped_Sources!$C:$C,1,FALSE)),"", INDIRECT(VLOOKUP($D576,Grouped_Sources!$C:$I,5,FALSE)))</f>
        <v xml:space="preserve"> on OneDrive Ali Abbas - ITHIM Global\Methods and Processes\Input Parameters\DistanceScalars</v>
      </c>
      <c r="M576" s="21" cm="1">
        <f t="array" aca="1" ref="M576" ca="1">IF(ISNA(VLOOKUP($D576,Grouped_Sources!$C:$C,1,FALSE)),"", INDIRECT(VLOOKUP($D576,Grouped_Sources!$C:$I,6,FALSE)))</f>
        <v>0</v>
      </c>
      <c r="N576" s="21" cm="1">
        <f t="array" aca="1" ref="N576" ca="1">IF(ISNA(VLOOKUP($D576,Grouped_Sources!$C:$C,1,FALSE)),"", INDIRECT(VLOOKUP($D576,Grouped_Sources!$C:$I,7,FALSE)))</f>
        <v>0</v>
      </c>
    </row>
    <row r="577" spans="1:14" hidden="1" x14ac:dyDescent="0.25">
      <c r="A577" s="5">
        <f t="shared" si="88"/>
        <v>8</v>
      </c>
      <c r="B577" s="5">
        <f t="shared" si="89"/>
        <v>75</v>
      </c>
      <c r="C577" s="5" t="str">
        <f t="shared" ca="1" si="87"/>
        <v>distance_scalar_cycling</v>
      </c>
      <c r="D577" s="5" t="str">
        <f t="shared" ca="1" si="86"/>
        <v>distance_scalar_cycling_belo_horizonte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distance_scalar_cycling</v>
      </c>
      <c r="G577" s="4" t="str" cm="1">
        <f t="array" aca="1" ref="G577" ca="1">IF(AND(ISBLANK(INDIRECT(ADDRESS(B577,3,1,1,"all_city_parameter_inputs"))),ISBLANK(INDIRECT(ADDRESS(B577,2,1,1,"all_city_parameter_inputs")))),"",IF(ISBLANK(INDIRECT(ADDRESS(B577,2,1,1,"all_city_parameter_inputs"))),"",INDIRECT(ADDRESS(B577,2,1,1,"all_city_parameter_inputs"))))</f>
        <v>sd</v>
      </c>
      <c r="H577" s="17" cm="1">
        <f t="array" aca="1" ref="H577" ca="1">IF(ISBLANK(INDIRECT(ADDRESS(B577,A577,1,1,"all_city_parameter_inputs"))), "--",INDIRECT(ADDRESS(B577,A577,1,1,"all_city_parameter_inputs")))</f>
        <v>1.0215687132850799</v>
      </c>
      <c r="I577" s="17" t="str">
        <f ca="1">IF(OR(G577="alpha",G577="beta",G577="sd",G577="mean"),"--",VLOOKUP(C577,Default!$B$5:$H$114,7,FALSE))</f>
        <v>--</v>
      </c>
      <c r="J577" s="4" t="str">
        <f ca="1">VLOOKUP(F577,Lookup!$C$5:$D$110,2, FALSE)</f>
        <v>Travel values</v>
      </c>
      <c r="K577" s="4" t="str">
        <f ca="1">VLOOKUP(C577,Default!$B$4:$E$114,4, FALSE)</f>
        <v>scalar for cycling distance, i.e. all cycling trips are scaled by this scalar</v>
      </c>
      <c r="L577" s="21" t="str" cm="1">
        <f t="array" aca="1" ref="L577" ca="1">IF(ISNA(VLOOKUP($D577,Grouped_Sources!$C:$C,1,FALSE)),"", INDIRECT(VLOOKUP($D577,Grouped_Sources!$C:$I,5,FALSE)))</f>
        <v xml:space="preserve"> on OneDrive Ali Abbas - ITHIM Global\Methods and Processes\Input Parameters\DistanceScalars</v>
      </c>
      <c r="M577" s="21" cm="1">
        <f t="array" aca="1" ref="M577" ca="1">IF(ISNA(VLOOKUP($D577,Grouped_Sources!$C:$C,1,FALSE)),"", INDIRECT(VLOOKUP($D577,Grouped_Sources!$C:$I,6,FALSE)))</f>
        <v>0</v>
      </c>
      <c r="N577" s="21" cm="1">
        <f t="array" aca="1" ref="N577" ca="1">IF(ISNA(VLOOKUP($D577,Grouped_Sources!$C:$C,1,FALSE)),"", INDIRECT(VLOOKUP($D577,Grouped_Sources!$C:$I,7,FALSE)))</f>
        <v>0</v>
      </c>
    </row>
    <row r="578" spans="1:14" hidden="1" x14ac:dyDescent="0.25">
      <c r="A578" s="5">
        <f t="shared" si="88"/>
        <v>8</v>
      </c>
      <c r="B578" s="5">
        <f t="shared" si="89"/>
        <v>76</v>
      </c>
      <c r="C578" s="5" t="str">
        <f t="shared" ca="1" si="87"/>
        <v>CO2_emission_inventories motorcycle</v>
      </c>
      <c r="D578" s="5" t="str">
        <f t="shared" ca="1" si="86"/>
        <v>CO2_emission_inventories_belo_horizonte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CO2_emission_inventories</v>
      </c>
      <c r="G578" s="4" t="str" cm="1">
        <f t="array" aca="1" ref="G578" ca="1">IF(AND(ISBLANK(INDIRECT(ADDRESS(B578,3,1,1,"all_city_parameter_inputs"))),ISBLANK(INDIRECT(ADDRESS(B578,2,1,1,"all_city_parameter_inputs")))),"",IF(ISBLANK(INDIRECT(ADDRESS(B578,2,1,1,"all_city_parameter_inputs"))),"",INDIRECT(ADDRESS(B578,2,1,1,"all_city_parameter_inputs"))))</f>
        <v>motorcycle</v>
      </c>
      <c r="H578" s="17" cm="1">
        <f t="array" aca="1" ref="H578" ca="1">IF(ISBLANK(INDIRECT(ADDRESS(B578,A578,1,1,"all_city_parameter_inputs"))), "--",INDIRECT(ADDRESS(B578,A578,1,1,"all_city_parameter_inputs")))</f>
        <v>114080.90270000001</v>
      </c>
      <c r="I578" s="17">
        <f ca="1">IF(OR(G578="alpha",G578="beta",G578="sd",G578="mean"),"--",VLOOKUP(C578,Default!$B$5:$H$114,7,FALSE))</f>
        <v>30033.571810000001</v>
      </c>
      <c r="J578" s="4" t="str">
        <f ca="1">VLOOKUP(F578,Lookup!$C$5:$D$110,2, FALSE)</f>
        <v>Pollution values</v>
      </c>
      <c r="K578" s="4" t="str">
        <f ca="1">VLOOKUP(C578,Default!$B$4:$E$114,4, FALSE)</f>
        <v>- used to estimate the CO2 for scenarios (function "scenario_co2_calculations").
- used to create the VEHICLE_INVENTORY, with speeds, PM and CO2 emissions (function "set_vehicle_inventory").</v>
      </c>
      <c r="L578" s="21" t="str" cm="1">
        <f t="array" aca="1" ref="L578" ca="1">IF(ISNA(VLOOKUP($D578,Grouped_Sources!$C:$C,1,FALSE)),"", INDIRECT(VLOOKUP($D578,Grouped_Sources!$C:$I,5,FALSE)))</f>
        <v>EDGAR but proper documentation still missing</v>
      </c>
      <c r="M578" s="21" cm="1">
        <f t="array" aca="1" ref="M578" ca="1">IF(ISNA(VLOOKUP($D578,Grouped_Sources!$C:$C,1,FALSE)),"", INDIRECT(VLOOKUP($D578,Grouped_Sources!$C:$I,6,FALSE)))</f>
        <v>0</v>
      </c>
      <c r="N578" s="21" cm="1">
        <f t="array" aca="1" ref="N578" ca="1">IF(ISNA(VLOOKUP($D578,Grouped_Sources!$C:$C,1,FALSE)),"", INDIRECT(VLOOKUP($D578,Grouped_Sources!$C:$I,7,FALSE)))</f>
        <v>0</v>
      </c>
    </row>
    <row r="579" spans="1:14" hidden="1" x14ac:dyDescent="0.25">
      <c r="A579" s="5">
        <f t="shared" si="88"/>
        <v>8</v>
      </c>
      <c r="B579" s="5">
        <f t="shared" si="89"/>
        <v>77</v>
      </c>
      <c r="C579" s="5" t="str">
        <f t="shared" ca="1" si="87"/>
        <v>CO2_emission_inventories car</v>
      </c>
      <c r="D579" s="5" t="str">
        <f t="shared" ca="1" si="86"/>
        <v>CO2_emission_inventories_belo_horizonte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CO2_emission_inventories</v>
      </c>
      <c r="G579" s="4" t="str" cm="1">
        <f t="array" aca="1" ref="G579" ca="1">IF(AND(ISBLANK(INDIRECT(ADDRESS(B579,3,1,1,"all_city_parameter_inputs"))),ISBLANK(INDIRECT(ADDRESS(B579,2,1,1,"all_city_parameter_inputs")))),"",IF(ISBLANK(INDIRECT(ADDRESS(B579,2,1,1,"all_city_parameter_inputs"))),"",INDIRECT(ADDRESS(B579,2,1,1,"all_city_parameter_inputs"))))</f>
        <v>car</v>
      </c>
      <c r="H579" s="17" cm="1">
        <f t="array" aca="1" ref="H579" ca="1">IF(ISBLANK(INDIRECT(ADDRESS(B579,A579,1,1,"all_city_parameter_inputs"))), "--",INDIRECT(ADDRESS(B579,A579,1,1,"all_city_parameter_inputs")))</f>
        <v>254418.52119999999</v>
      </c>
      <c r="I579" s="17">
        <f ca="1">IF(OR(G579="alpha",G579="beta",G579="sd",G579="mean"),"--",VLOOKUP(C579,Default!$B$5:$H$114,7,FALSE))</f>
        <v>1033377.341</v>
      </c>
      <c r="J579" s="4" t="str">
        <f ca="1">VLOOKUP(F579,Lookup!$C$5:$D$110,2, FALSE)</f>
        <v>Pollution values</v>
      </c>
      <c r="K579" s="4">
        <f ca="1">VLOOKUP(C579,Default!$B$4:$E$114,4, FALSE)</f>
        <v>0</v>
      </c>
      <c r="L579" s="21" t="str" cm="1">
        <f t="array" aca="1" ref="L579" ca="1">IF(ISNA(VLOOKUP($D579,Grouped_Sources!$C:$C,1,FALSE)),"", INDIRECT(VLOOKUP($D579,Grouped_Sources!$C:$I,5,FALSE)))</f>
        <v>EDGAR but proper documentation still missing</v>
      </c>
      <c r="M579" s="21" cm="1">
        <f t="array" aca="1" ref="M579" ca="1">IF(ISNA(VLOOKUP($D579,Grouped_Sources!$C:$C,1,FALSE)),"", INDIRECT(VLOOKUP($D579,Grouped_Sources!$C:$I,6,FALSE)))</f>
        <v>0</v>
      </c>
      <c r="N579" s="21" cm="1">
        <f t="array" aca="1" ref="N579" ca="1">IF(ISNA(VLOOKUP($D579,Grouped_Sources!$C:$C,1,FALSE)),"", INDIRECT(VLOOKUP($D579,Grouped_Sources!$C:$I,7,FALSE)))</f>
        <v>0</v>
      </c>
    </row>
    <row r="580" spans="1:14" hidden="1" x14ac:dyDescent="0.25">
      <c r="A580" s="5">
        <f t="shared" si="88"/>
        <v>8</v>
      </c>
      <c r="B580" s="5">
        <f t="shared" si="89"/>
        <v>78</v>
      </c>
      <c r="C580" s="5" t="str">
        <f t="shared" ca="1" si="87"/>
        <v>CO2_emission_inventories bus_driver</v>
      </c>
      <c r="D580" s="5" t="str">
        <f t="shared" ca="1" si="86"/>
        <v>CO2_emission_inventories_belo_horizonte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CO2_emission_inventories</v>
      </c>
      <c r="G580" s="4" t="str" cm="1">
        <f t="array" aca="1" ref="G580" ca="1">IF(AND(ISBLANK(INDIRECT(ADDRESS(B580,3,1,1,"all_city_parameter_inputs"))),ISBLANK(INDIRECT(ADDRESS(B580,2,1,1,"all_city_parameter_inputs")))),"",IF(ISBLANK(INDIRECT(ADDRESS(B580,2,1,1,"all_city_parameter_inputs"))),"",INDIRECT(ADDRESS(B580,2,1,1,"all_city_parameter_inputs"))))</f>
        <v>bus_driver</v>
      </c>
      <c r="H580" s="17" cm="1">
        <f t="array" aca="1" ref="H580" ca="1">IF(ISBLANK(INDIRECT(ADDRESS(B580,A580,1,1,"all_city_parameter_inputs"))), "--",INDIRECT(ADDRESS(B580,A580,1,1,"all_city_parameter_inputs")))</f>
        <v>59032.340150000004</v>
      </c>
      <c r="I580" s="17">
        <f ca="1">IF(OR(G580="alpha",G580="beta",G580="sd",G580="mean"),"--",VLOOKUP(C580,Default!$B$5:$H$114,7,FALSE))</f>
        <v>100429.7216</v>
      </c>
      <c r="J580" s="4" t="str">
        <f ca="1">VLOOKUP(F580,Lookup!$C$5:$D$110,2, FALSE)</f>
        <v>Pollution values</v>
      </c>
      <c r="K580" s="4">
        <f ca="1">VLOOKUP(C580,Default!$B$4:$E$114,4, FALSE)</f>
        <v>0</v>
      </c>
      <c r="L580" s="21" t="str" cm="1">
        <f t="array" aca="1" ref="L580" ca="1">IF(ISNA(VLOOKUP($D580,Grouped_Sources!$C:$C,1,FALSE)),"", INDIRECT(VLOOKUP($D580,Grouped_Sources!$C:$I,5,FALSE)))</f>
        <v>EDGAR but proper documentation still missing</v>
      </c>
      <c r="M580" s="21" cm="1">
        <f t="array" aca="1" ref="M580" ca="1">IF(ISNA(VLOOKUP($D580,Grouped_Sources!$C:$C,1,FALSE)),"", INDIRECT(VLOOKUP($D580,Grouped_Sources!$C:$I,6,FALSE)))</f>
        <v>0</v>
      </c>
      <c r="N580" s="21" cm="1">
        <f t="array" aca="1" ref="N580" ca="1">IF(ISNA(VLOOKUP($D580,Grouped_Sources!$C:$C,1,FALSE)),"", INDIRECT(VLOOKUP($D580,Grouped_Sources!$C:$I,7,FALSE)))</f>
        <v>0</v>
      </c>
    </row>
    <row r="581" spans="1:14" hidden="1" x14ac:dyDescent="0.25">
      <c r="A581" s="5">
        <f t="shared" si="88"/>
        <v>8</v>
      </c>
      <c r="B581" s="5">
        <f t="shared" si="89"/>
        <v>79</v>
      </c>
      <c r="C581" s="5" t="str">
        <f t="shared" ca="1" si="87"/>
        <v>CO2_emission_inventories heavy_truck</v>
      </c>
      <c r="D581" s="5" t="str">
        <f t="shared" ca="1" si="86"/>
        <v>CO2_emission_inventories_belo_horizonte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CO2_emission_inventories</v>
      </c>
      <c r="G581" s="4" t="str" cm="1">
        <f t="array" aca="1" ref="G581" ca="1">IF(AND(ISBLANK(INDIRECT(ADDRESS(B581,3,1,1,"all_city_parameter_inputs"))),ISBLANK(INDIRECT(ADDRESS(B581,2,1,1,"all_city_parameter_inputs")))),"",IF(ISBLANK(INDIRECT(ADDRESS(B581,2,1,1,"all_city_parameter_inputs"))),"",INDIRECT(ADDRESS(B581,2,1,1,"all_city_parameter_inputs"))))</f>
        <v>heavy_truck</v>
      </c>
      <c r="H581" s="17" cm="1">
        <f t="array" aca="1" ref="H581" ca="1">IF(ISBLANK(INDIRECT(ADDRESS(B581,A581,1,1,"all_city_parameter_inputs"))), "--",INDIRECT(ADDRESS(B581,A581,1,1,"all_city_parameter_inputs")))</f>
        <v>111787.2126</v>
      </c>
      <c r="I581" s="17">
        <f ca="1">IF(OR(G581="alpha",G581="beta",G581="sd",G581="mean"),"--",VLOOKUP(C581,Default!$B$5:$H$114,7,FALSE))</f>
        <v>259655.32449999999</v>
      </c>
      <c r="J581" s="4" t="str">
        <f ca="1">VLOOKUP(F581,Lookup!$C$5:$D$110,2, FALSE)</f>
        <v>Pollution values</v>
      </c>
      <c r="K581" s="4">
        <f ca="1">VLOOKUP(C581,Default!$B$4:$E$114,4, FALSE)</f>
        <v>0</v>
      </c>
      <c r="L581" s="21" t="str" cm="1">
        <f t="array" aca="1" ref="L581" ca="1">IF(ISNA(VLOOKUP($D581,Grouped_Sources!$C:$C,1,FALSE)),"", INDIRECT(VLOOKUP($D581,Grouped_Sources!$C:$I,5,FALSE)))</f>
        <v>EDGAR but proper documentation still missing</v>
      </c>
      <c r="M581" s="21" cm="1">
        <f t="array" aca="1" ref="M581" ca="1">IF(ISNA(VLOOKUP($D581,Grouped_Sources!$C:$C,1,FALSE)),"", INDIRECT(VLOOKUP($D581,Grouped_Sources!$C:$I,6,FALSE)))</f>
        <v>0</v>
      </c>
      <c r="N581" s="21" cm="1">
        <f t="array" aca="1" ref="N581" ca="1">IF(ISNA(VLOOKUP($D581,Grouped_Sources!$C:$C,1,FALSE)),"", INDIRECT(VLOOKUP($D581,Grouped_Sources!$C:$I,7,FALSE)))</f>
        <v>0</v>
      </c>
    </row>
    <row r="582" spans="1:14" hidden="1" x14ac:dyDescent="0.25">
      <c r="A582" s="5">
        <f t="shared" si="88"/>
        <v>8</v>
      </c>
      <c r="B582" s="5">
        <f t="shared" si="89"/>
        <v>80</v>
      </c>
      <c r="C582" s="5" t="str">
        <f t="shared" ca="1" si="87"/>
        <v>CO2_emission_inventories truck</v>
      </c>
      <c r="D582" s="5" t="str">
        <f t="shared" ca="1" si="86"/>
        <v>CO2_emission_inventories_belo_horizonte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CO2_emission_inventories</v>
      </c>
      <c r="G582" s="4" t="str" cm="1">
        <f t="array" aca="1" ref="G582" ca="1">IF(AND(ISBLANK(INDIRECT(ADDRESS(B582,3,1,1,"all_city_parameter_inputs"))),ISBLANK(INDIRECT(ADDRESS(B582,2,1,1,"all_city_parameter_inputs")))),"",IF(ISBLANK(INDIRECT(ADDRESS(B582,2,1,1,"all_city_parameter_inputs"))),"",INDIRECT(ADDRESS(B582,2,1,1,"all_city_parameter_inputs"))))</f>
        <v>truck</v>
      </c>
      <c r="H582" s="17" cm="1">
        <f t="array" aca="1" ref="H582" ca="1">IF(ISBLANK(INDIRECT(ADDRESS(B582,A582,1,1,"all_city_parameter_inputs"))), "--",INDIRECT(ADDRESS(B582,A582,1,1,"all_city_parameter_inputs")))</f>
        <v>49495.418120000002</v>
      </c>
      <c r="I582" s="17">
        <f ca="1">IF(OR(G582="alpha",G582="beta",G582="sd",G582="mean"),"--",VLOOKUP(C582,Default!$B$5:$H$114,7,FALSE))</f>
        <v>163516.11319999999</v>
      </c>
      <c r="J582" s="4" t="str">
        <f ca="1">VLOOKUP(F582,Lookup!$C$5:$D$110,2, FALSE)</f>
        <v>Pollution values</v>
      </c>
      <c r="K582" s="4">
        <f ca="1">VLOOKUP(C582,Default!$B$4:$E$114,4, FALSE)</f>
        <v>0</v>
      </c>
      <c r="L582" s="21" t="str" cm="1">
        <f t="array" aca="1" ref="L582" ca="1">IF(ISNA(VLOOKUP($D582,Grouped_Sources!$C:$C,1,FALSE)),"", INDIRECT(VLOOKUP($D582,Grouped_Sources!$C:$I,5,FALSE)))</f>
        <v>EDGAR but proper documentation still missing</v>
      </c>
      <c r="M582" s="21" cm="1">
        <f t="array" aca="1" ref="M582" ca="1">IF(ISNA(VLOOKUP($D582,Grouped_Sources!$C:$C,1,FALSE)),"", INDIRECT(VLOOKUP($D582,Grouped_Sources!$C:$I,6,FALSE)))</f>
        <v>0</v>
      </c>
      <c r="N582" s="21" cm="1">
        <f t="array" aca="1" ref="N582" ca="1">IF(ISNA(VLOOKUP($D582,Grouped_Sources!$C:$C,1,FALSE)),"", INDIRECT(VLOOKUP($D582,Grouped_Sources!$C:$I,7,FALSE)))</f>
        <v>0</v>
      </c>
    </row>
    <row r="583" spans="1:14" hidden="1" x14ac:dyDescent="0.25">
      <c r="A583" s="5">
        <f t="shared" si="88"/>
        <v>8</v>
      </c>
      <c r="B583" s="5">
        <f t="shared" si="89"/>
        <v>81</v>
      </c>
      <c r="C583" s="5" t="str">
        <f t="shared" ca="1" si="87"/>
        <v>CO2_emission_inventories van</v>
      </c>
      <c r="D583" s="5" t="str">
        <f t="shared" ca="1" si="86"/>
        <v>CO2_emission_inventories_belo_horizonte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CO2_emission_inventories</v>
      </c>
      <c r="G583" s="4" t="str" cm="1">
        <f t="array" aca="1" ref="G583" ca="1">IF(AND(ISBLANK(INDIRECT(ADDRESS(B583,3,1,1,"all_city_parameter_inputs"))),ISBLANK(INDIRECT(ADDRESS(B583,2,1,1,"all_city_parameter_inputs")))),"",IF(ISBLANK(INDIRECT(ADDRESS(B583,2,1,1,"all_city_parameter_inputs"))),"",INDIRECT(ADDRESS(B583,2,1,1,"all_city_parameter_inputs"))))</f>
        <v>van</v>
      </c>
      <c r="H583" s="17" t="str" cm="1">
        <f t="array" aca="1" ref="H583" ca="1">IF(ISBLANK(INDIRECT(ADDRESS(B583,A583,1,1,"all_city_parameter_inputs"))), "--",INDIRECT(ADDRESS(B583,A583,1,1,"all_city_parameter_inputs")))</f>
        <v>--</v>
      </c>
      <c r="I583" s="17">
        <f ca="1">IF(OR(G583="alpha",G583="beta",G583="sd",G583="mean"),"--",VLOOKUP(C583,Default!$B$5:$H$114,7,FALSE))</f>
        <v>0</v>
      </c>
      <c r="J583" s="4" t="str">
        <f ca="1">VLOOKUP(F583,Lookup!$C$5:$D$110,2, FALSE)</f>
        <v>Pollution values</v>
      </c>
      <c r="K583" s="4">
        <f ca="1">VLOOKUP(C583,Default!$B$4:$E$114,4, FALSE)</f>
        <v>0</v>
      </c>
      <c r="L583" s="21" t="str" cm="1">
        <f t="array" aca="1" ref="L583" ca="1">IF(ISNA(VLOOKUP($D583,Grouped_Sources!$C:$C,1,FALSE)),"", INDIRECT(VLOOKUP($D583,Grouped_Sources!$C:$I,5,FALSE)))</f>
        <v>EDGAR but proper documentation still missing</v>
      </c>
      <c r="M583" s="21" cm="1">
        <f t="array" aca="1" ref="M583" ca="1">IF(ISNA(VLOOKUP($D583,Grouped_Sources!$C:$C,1,FALSE)),"", INDIRECT(VLOOKUP($D583,Grouped_Sources!$C:$I,6,FALSE)))</f>
        <v>0</v>
      </c>
      <c r="N583" s="21" cm="1">
        <f t="array" aca="1" ref="N583" ca="1">IF(ISNA(VLOOKUP($D583,Grouped_Sources!$C:$C,1,FALSE)),"", INDIRECT(VLOOKUP($D583,Grouped_Sources!$C:$I,7,FALSE)))</f>
        <v>0</v>
      </c>
    </row>
    <row r="584" spans="1:14" hidden="1" x14ac:dyDescent="0.25">
      <c r="A584" s="5">
        <f t="shared" si="88"/>
        <v>8</v>
      </c>
      <c r="B584" s="5">
        <f t="shared" si="89"/>
        <v>82</v>
      </c>
      <c r="C584" s="5" t="str">
        <f t="shared" ca="1" si="87"/>
        <v>CO2_emission_inventories other</v>
      </c>
      <c r="D584" s="5" t="str">
        <f t="shared" ca="1" si="86"/>
        <v>CO2_emission_inventories_belo_horizonte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CO2_emission_inventories</v>
      </c>
      <c r="G584" s="4" t="str" cm="1">
        <f t="array" aca="1" ref="G584" ca="1">IF(AND(ISBLANK(INDIRECT(ADDRESS(B584,3,1,1,"all_city_parameter_inputs"))),ISBLANK(INDIRECT(ADDRESS(B584,2,1,1,"all_city_parameter_inputs")))),"",IF(ISBLANK(INDIRECT(ADDRESS(B584,2,1,1,"all_city_parameter_inputs"))),"",INDIRECT(ADDRESS(B584,2,1,1,"all_city_parameter_inputs"))))</f>
        <v>other</v>
      </c>
      <c r="H584" s="17" cm="1">
        <f t="array" aca="1" ref="H584" ca="1">IF(ISBLANK(INDIRECT(ADDRESS(B584,A584,1,1,"all_city_parameter_inputs"))), "--",INDIRECT(ADDRESS(B584,A584,1,1,"all_city_parameter_inputs")))</f>
        <v>14848.62544</v>
      </c>
      <c r="I584" s="17">
        <f ca="1">IF(OR(G584="alpha",G584="beta",G584="sd",G584="mean"),"--",VLOOKUP(C584,Default!$B$5:$H$114,7,FALSE))</f>
        <v>1906.893448</v>
      </c>
      <c r="J584" s="4" t="str">
        <f ca="1">VLOOKUP(F584,Lookup!$C$5:$D$110,2, FALSE)</f>
        <v>Pollution values</v>
      </c>
      <c r="K584" s="4">
        <f ca="1">VLOOKUP(C584,Default!$B$4:$E$114,4, FALSE)</f>
        <v>0</v>
      </c>
      <c r="L584" s="21" t="str" cm="1">
        <f t="array" aca="1" ref="L584" ca="1">IF(ISNA(VLOOKUP($D584,Grouped_Sources!$C:$C,1,FALSE)),"", INDIRECT(VLOOKUP($D584,Grouped_Sources!$C:$I,5,FALSE)))</f>
        <v>EDGAR but proper documentation still missing</v>
      </c>
      <c r="M584" s="21" cm="1">
        <f t="array" aca="1" ref="M584" ca="1">IF(ISNA(VLOOKUP($D584,Grouped_Sources!$C:$C,1,FALSE)),"", INDIRECT(VLOOKUP($D584,Grouped_Sources!$C:$I,6,FALSE)))</f>
        <v>0</v>
      </c>
      <c r="N584" s="21" cm="1">
        <f t="array" aca="1" ref="N584" ca="1">IF(ISNA(VLOOKUP($D584,Grouped_Sources!$C:$C,1,FALSE)),"", INDIRECT(VLOOKUP($D584,Grouped_Sources!$C:$I,7,FALSE)))</f>
        <v>0</v>
      </c>
    </row>
    <row r="585" spans="1:14" hidden="1" x14ac:dyDescent="0.25">
      <c r="A585" s="5">
        <f t="shared" si="88"/>
        <v>8</v>
      </c>
      <c r="B585" s="5">
        <f t="shared" si="89"/>
        <v>83</v>
      </c>
      <c r="C585" s="5" t="str">
        <f t="shared" ca="1" si="87"/>
        <v>CO2_emission_inventories taxi</v>
      </c>
      <c r="D585" s="5" t="str">
        <f t="shared" ca="1" si="86"/>
        <v>CO2_emission_inventories_belo_horizonte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CO2_emission_inventories</v>
      </c>
      <c r="G585" s="4" t="str" cm="1">
        <f t="array" aca="1" ref="G585" ca="1">IF(AND(ISBLANK(INDIRECT(ADDRESS(B585,3,1,1,"all_city_parameter_inputs"))),ISBLANK(INDIRECT(ADDRESS(B585,2,1,1,"all_city_parameter_inputs")))),"",IF(ISBLANK(INDIRECT(ADDRESS(B585,2,1,1,"all_city_parameter_inputs"))),"",INDIRECT(ADDRESS(B585,2,1,1,"all_city_parameter_inputs"))))</f>
        <v>taxi</v>
      </c>
      <c r="H585" s="17" t="str" cm="1">
        <f t="array" aca="1" ref="H585" ca="1">IF(ISBLANK(INDIRECT(ADDRESS(B585,A585,1,1,"all_city_parameter_inputs"))), "--",INDIRECT(ADDRESS(B585,A585,1,1,"all_city_parameter_inputs")))</f>
        <v>--</v>
      </c>
      <c r="I585" s="17">
        <f ca="1">IF(OR(G585="alpha",G585="beta",G585="sd",G585="mean"),"--",VLOOKUP(C585,Default!$B$5:$H$114,7,FALSE))</f>
        <v>0</v>
      </c>
      <c r="J585" s="4" t="str">
        <f ca="1">VLOOKUP(F585,Lookup!$C$5:$D$110,2, FALSE)</f>
        <v>Pollution values</v>
      </c>
      <c r="K585" s="4">
        <f ca="1">VLOOKUP(C585,Default!$B$4:$E$114,4, FALSE)</f>
        <v>0</v>
      </c>
      <c r="L585" s="21" t="str" cm="1">
        <f t="array" aca="1" ref="L585" ca="1">IF(ISNA(VLOOKUP($D585,Grouped_Sources!$C:$C,1,FALSE)),"", INDIRECT(VLOOKUP($D585,Grouped_Sources!$C:$I,5,FALSE)))</f>
        <v>EDGAR but proper documentation still missing</v>
      </c>
      <c r="M585" s="21" cm="1">
        <f t="array" aca="1" ref="M585" ca="1">IF(ISNA(VLOOKUP($D585,Grouped_Sources!$C:$C,1,FALSE)),"", INDIRECT(VLOOKUP($D585,Grouped_Sources!$C:$I,6,FALSE)))</f>
        <v>0</v>
      </c>
      <c r="N585" s="21" cm="1">
        <f t="array" aca="1" ref="N585" ca="1">IF(ISNA(VLOOKUP($D585,Grouped_Sources!$C:$C,1,FALSE)),"", INDIRECT(VLOOKUP($D585,Grouped_Sources!$C:$I,7,FALSE)))</f>
        <v>0</v>
      </c>
    </row>
    <row r="586" spans="1:14" hidden="1" x14ac:dyDescent="0.25">
      <c r="A586" s="5">
        <f t="shared" si="88"/>
        <v>8</v>
      </c>
      <c r="B586" s="5">
        <f t="shared" si="89"/>
        <v>84</v>
      </c>
      <c r="C586" s="5" t="str">
        <f t="shared" ca="1" si="87"/>
        <v>CO2_emission_inventories auto_rickshaw</v>
      </c>
      <c r="D586" s="5" t="str">
        <f t="shared" ca="1" si="86"/>
        <v>CO2_emission_inventories_belo_horizonte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CO2_emission_inventories</v>
      </c>
      <c r="G586" s="4" t="str" cm="1">
        <f t="array" aca="1" ref="G586" ca="1">IF(AND(ISBLANK(INDIRECT(ADDRESS(B586,3,1,1,"all_city_parameter_inputs"))),ISBLANK(INDIRECT(ADDRESS(B586,2,1,1,"all_city_parameter_inputs")))),"",IF(ISBLANK(INDIRECT(ADDRESS(B586,2,1,1,"all_city_parameter_inputs"))),"",INDIRECT(ADDRESS(B586,2,1,1,"all_city_parameter_inputs"))))</f>
        <v>auto_rickshaw</v>
      </c>
      <c r="H586" s="17" t="str" cm="1">
        <f t="array" aca="1" ref="H586" ca="1">IF(ISBLANK(INDIRECT(ADDRESS(B586,A586,1,1,"all_city_parameter_inputs"))), "--",INDIRECT(ADDRESS(B586,A586,1,1,"all_city_parameter_inputs")))</f>
        <v>--</v>
      </c>
      <c r="I586" s="17">
        <f ca="1">IF(OR(G586="alpha",G586="beta",G586="sd",G586="mean"),"--",VLOOKUP(C586,Default!$B$5:$H$114,7,FALSE))</f>
        <v>0</v>
      </c>
      <c r="J586" s="4" t="str">
        <f ca="1">VLOOKUP(F586,Lookup!$C$5:$D$110,2, FALSE)</f>
        <v>Pollution values</v>
      </c>
      <c r="K586" s="4">
        <f ca="1">VLOOKUP(C586,Default!$B$4:$E$114,4, FALSE)</f>
        <v>0</v>
      </c>
      <c r="L586" s="21" t="str" cm="1">
        <f t="array" aca="1" ref="L586" ca="1">IF(ISNA(VLOOKUP($D586,Grouped_Sources!$C:$C,1,FALSE)),"", INDIRECT(VLOOKUP($D586,Grouped_Sources!$C:$I,5,FALSE)))</f>
        <v>EDGAR but proper documentation still missing</v>
      </c>
      <c r="M586" s="21" cm="1">
        <f t="array" aca="1" ref="M586" ca="1">IF(ISNA(VLOOKUP($D586,Grouped_Sources!$C:$C,1,FALSE)),"", INDIRECT(VLOOKUP($D586,Grouped_Sources!$C:$I,6,FALSE)))</f>
        <v>0</v>
      </c>
      <c r="N586" s="21" cm="1">
        <f t="array" aca="1" ref="N586" ca="1">IF(ISNA(VLOOKUP($D586,Grouped_Sources!$C:$C,1,FALSE)),"", INDIRECT(VLOOKUP($D586,Grouped_Sources!$C:$I,7,FALSE)))</f>
        <v>0</v>
      </c>
    </row>
    <row r="587" spans="1:14" hidden="1" x14ac:dyDescent="0.25">
      <c r="A587" s="5">
        <f t="shared" si="88"/>
        <v>8</v>
      </c>
      <c r="B587" s="5">
        <f t="shared" si="89"/>
        <v>85</v>
      </c>
      <c r="C587" s="5" t="str">
        <f t="shared" ca="1" si="87"/>
        <v>CO2_emission_confidence</v>
      </c>
      <c r="D587" s="5" t="str">
        <f t="shared" ca="1" si="86"/>
        <v>CO2_emission_confidence_belo_horizonte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CO2_emission_confidence</v>
      </c>
      <c r="G587" s="4" t="str" cm="1">
        <f t="array" aca="1" ref="G587" ca="1">IF(AND(ISBLANK(INDIRECT(ADDRESS(B587,3,1,1,"all_city_parameter_inputs"))),ISBLANK(INDIRECT(ADDRESS(B587,2,1,1,"all_city_parameter_inputs")))),"",IF(ISBLANK(INDIRECT(ADDRESS(B587,2,1,1,"all_city_parameter_inputs"))),"",INDIRECT(ADDRESS(B587,2,1,1,"all_city_parameter_inputs"))))</f>
        <v>sample</v>
      </c>
      <c r="H587" s="17" cm="1">
        <f t="array" aca="1" ref="H587" ca="1">IF(ISBLANK(INDIRECT(ADDRESS(B587,A587,1,1,"all_city_parameter_inputs"))), "--",INDIRECT(ADDRESS(B587,A587,1,1,"all_city_parameter_inputs")))</f>
        <v>0.5</v>
      </c>
      <c r="I587" s="17">
        <f ca="1">IF(OR(G587="alpha",G587="beta",G587="sd",G587="mean"),"--",VLOOKUP(C587,Default!$B$5:$H$114,7,FALSE))</f>
        <v>1</v>
      </c>
      <c r="J587" s="4" t="str">
        <f ca="1">VLOOKUP(F587,Lookup!$C$5:$D$110,2, FALSE)</f>
        <v>Pollution values</v>
      </c>
      <c r="K587" s="4" t="str">
        <f ca="1">VLOOKUP(C587,Default!$B$4:$E$114,4, FALSE)</f>
        <v>how confident we are about the CO2 emissions inventory (equivalent to PM_EMISSION_INVENTORY_CONFIDENCE)</v>
      </c>
      <c r="L587" s="21" t="str" cm="1">
        <f t="array" aca="1" ref="L587" ca="1">IF(ISNA(VLOOKUP($D587,Grouped_Sources!$C:$C,1,FALSE)),"", INDIRECT(VLOOKUP($D587,Grouped_Sources!$C:$I,5,FALSE)))</f>
        <v/>
      </c>
      <c r="M587" s="21" t="str" cm="1">
        <f t="array" aca="1" ref="M587" ca="1">IF(ISNA(VLOOKUP($D587,Grouped_Sources!$C:$C,1,FALSE)),"", INDIRECT(VLOOKUP($D587,Grouped_Sources!$C:$I,6,FALSE)))</f>
        <v/>
      </c>
      <c r="N587" s="21" t="str" cm="1">
        <f t="array" aca="1" ref="N587" ca="1">IF(ISNA(VLOOKUP($D587,Grouped_Sources!$C:$C,1,FALSE)),"", INDIRECT(VLOOKUP($D587,Grouped_Sources!$C:$I,7,FALSE)))</f>
        <v/>
      </c>
    </row>
    <row r="588" spans="1:14" hidden="1" x14ac:dyDescent="0.25">
      <c r="A588" s="5">
        <f t="shared" si="88"/>
        <v>8</v>
      </c>
      <c r="B588" s="5">
        <f t="shared" si="89"/>
        <v>86</v>
      </c>
      <c r="C588" s="5" t="str">
        <f t="shared" ca="1" si="87"/>
        <v>car_occupancy_ratio</v>
      </c>
      <c r="D588" s="5" t="str">
        <f t="shared" ref="D588:D590" ca="1" si="90">F588&amp;"_"&amp;E588</f>
        <v>car_occupancy_ratio_belo_horizonte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car_occupancy_ratio</v>
      </c>
      <c r="G588" s="4" t="str" cm="1">
        <f t="array" aca="1" ref="G588" ca="1">IF(AND(ISBLANK(INDIRECT(ADDRESS(B588,3,1,1,"all_city_parameter_inputs"))),ISBLANK(INDIRECT(ADDRESS(B588,2,1,1,"all_city_parameter_inputs")))),"",IF(ISBLANK(INDIRECT(ADDRESS(B588,2,1,1,"all_city_parameter_inputs"))),"",INDIRECT(ADDRESS(B588,2,1,1,"all_city_parameter_inputs"))))</f>
        <v>constant</v>
      </c>
      <c r="H588" s="17" cm="1">
        <f t="array" aca="1" ref="H588" ca="1">IF(ISBLANK(INDIRECT(ADDRESS(B588,A588,1,1,"all_city_parameter_inputs"))), "--",INDIRECT(ADDRESS(B588,A588,1,1,"all_city_parameter_inputs")))</f>
        <v>0.66225165562913912</v>
      </c>
      <c r="I588" s="17">
        <f ca="1">IF(OR(G588="alpha",G588="beta",G588="sd",G588="mean"),"--",VLOOKUP(C588,Default!$B$5:$H$114,7,FALSE))</f>
        <v>0.625</v>
      </c>
      <c r="J588" s="4" t="str">
        <f ca="1">VLOOKUP(F588,Lookup!$C$5:$D$110,2, FALSE)</f>
        <v>Travel values</v>
      </c>
      <c r="K588" s="4" t="str">
        <f ca="1">VLOOKUP(C588,Default!$B$4:$E$114,4, FALSE)</f>
        <v>ratio of cars to passengers (incl driver)</v>
      </c>
      <c r="L588" s="21" t="str" cm="1">
        <f t="array" aca="1" ref="L588" ca="1">IF(ISNA(VLOOKUP($D588,Grouped_Sources!$C:$C,1,FALSE)),"", INDIRECT(VLOOKUP($D588,Grouped_Sources!$C:$I,5,FALSE)))</f>
        <v>CarOccupancyRatio_vxx.docx on on OneDrive Ali Abbas - ITHIM Global\Methods and Processes\Input Parameters\CarOccupancyRate</v>
      </c>
      <c r="M588" s="21" cm="1">
        <f t="array" aca="1" ref="M588" ca="1">IF(ISNA(VLOOKUP($D588,Grouped_Sources!$C:$C,1,FALSE)),"", INDIRECT(VLOOKUP($D588,Grouped_Sources!$C:$I,6,FALSE)))</f>
        <v>0</v>
      </c>
      <c r="N588" s="21" cm="1">
        <f t="array" aca="1" ref="N588" ca="1">IF(ISNA(VLOOKUP($D588,Grouped_Sources!$C:$C,1,FALSE)),"", INDIRECT(VLOOKUP($D588,Grouped_Sources!$C:$I,7,FALSE)))</f>
        <v>0</v>
      </c>
    </row>
    <row r="589" spans="1:14" hidden="1" x14ac:dyDescent="0.25">
      <c r="A589" s="5">
        <f t="shared" si="88"/>
        <v>8</v>
      </c>
      <c r="B589" s="5">
        <f t="shared" si="89"/>
        <v>87</v>
      </c>
      <c r="C589" s="5" t="str">
        <f t="shared" ca="1" si="87"/>
        <v>car_occupancy_ratio</v>
      </c>
      <c r="D589" s="5" t="str">
        <f t="shared" ca="1" si="90"/>
        <v>car_occupancy_ratio_belo_horizonte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car_occupancy_ratio</v>
      </c>
      <c r="G589" s="4" t="str" cm="1">
        <f t="array" aca="1" ref="G589" ca="1">IF(AND(ISBLANK(INDIRECT(ADDRESS(B589,3,1,1,"all_city_parameter_inputs"))),ISBLANK(INDIRECT(ADDRESS(B589,2,1,1,"all_city_parameter_inputs")))),"",IF(ISBLANK(INDIRECT(ADDRESS(B589,2,1,1,"all_city_parameter_inputs"))),"",INDIRECT(ADDRESS(B589,2,1,1,"all_city_parameter_inputs"))))</f>
        <v>alpha</v>
      </c>
      <c r="H589" s="17" cm="1">
        <f t="array" aca="1" ref="H589" ca="1">IF(ISBLANK(INDIRECT(ADDRESS(B589,A589,1,1,"all_city_parameter_inputs"))), "--",INDIRECT(ADDRESS(B589,A589,1,1,"all_city_parameter_inputs")))</f>
        <v>16.045408388520961</v>
      </c>
      <c r="I589" s="17" t="str">
        <f ca="1">IF(OR(G589="alpha",G589="beta",G589="sd",G589="mean"),"--",VLOOKUP(C589,Default!$B$5:$H$114,7,FALSE))</f>
        <v>--</v>
      </c>
      <c r="J589" s="4" t="str">
        <f ca="1">VLOOKUP(F589,Lookup!$C$5:$D$110,2, FALSE)</f>
        <v>Travel values</v>
      </c>
      <c r="K589" s="4" t="str">
        <f ca="1">VLOOKUP(C589,Default!$B$4:$E$114,4, FALSE)</f>
        <v>ratio of cars to passengers (incl driver)</v>
      </c>
      <c r="L589" s="21" t="str" cm="1">
        <f t="array" aca="1" ref="L589" ca="1">IF(ISNA(VLOOKUP($D589,Grouped_Sources!$C:$C,1,FALSE)),"", INDIRECT(VLOOKUP($D589,Grouped_Sources!$C:$I,5,FALSE)))</f>
        <v>CarOccupancyRatio_vxx.docx on on OneDrive Ali Abbas - ITHIM Global\Methods and Processes\Input Parameters\CarOccupancyRate</v>
      </c>
      <c r="M589" s="21" cm="1">
        <f t="array" aca="1" ref="M589" ca="1">IF(ISNA(VLOOKUP($D589,Grouped_Sources!$C:$C,1,FALSE)),"", INDIRECT(VLOOKUP($D589,Grouped_Sources!$C:$I,6,FALSE)))</f>
        <v>0</v>
      </c>
      <c r="N589" s="21" cm="1">
        <f t="array" aca="1" ref="N589" ca="1">IF(ISNA(VLOOKUP($D589,Grouped_Sources!$C:$C,1,FALSE)),"", INDIRECT(VLOOKUP($D589,Grouped_Sources!$C:$I,7,FALSE)))</f>
        <v>0</v>
      </c>
    </row>
    <row r="590" spans="1:14" hidden="1" x14ac:dyDescent="0.25">
      <c r="A590" s="5">
        <f t="shared" si="88"/>
        <v>8</v>
      </c>
      <c r="B590" s="5">
        <f t="shared" si="89"/>
        <v>88</v>
      </c>
      <c r="C590" s="5" t="str">
        <f t="shared" ca="1" si="87"/>
        <v>car_occupancy_ratio</v>
      </c>
      <c r="D590" s="5" t="str">
        <f t="shared" ca="1" si="90"/>
        <v>car_occupancy_ratio_belo_horizonte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car_occupancy_ratio</v>
      </c>
      <c r="G590" s="4" t="str" cm="1">
        <f t="array" aca="1" ref="G590" ca="1">IF(AND(ISBLANK(INDIRECT(ADDRESS(B590,3,1,1,"all_city_parameter_inputs"))),ISBLANK(INDIRECT(ADDRESS(B590,2,1,1,"all_city_parameter_inputs")))),"",IF(ISBLANK(INDIRECT(ADDRESS(B590,2,1,1,"all_city_parameter_inputs"))),"",INDIRECT(ADDRESS(B590,2,1,1,"all_city_parameter_inputs"))))</f>
        <v>beta</v>
      </c>
      <c r="H590" s="17" cm="1">
        <f t="array" aca="1" ref="H590" ca="1">IF(ISBLANK(INDIRECT(ADDRESS(B590,A590,1,1,"all_city_parameter_inputs"))), "--",INDIRECT(ADDRESS(B590,A590,1,1,"all_city_parameter_inputs")))</f>
        <v>8.1831582781456884</v>
      </c>
      <c r="I590" s="17" t="str">
        <f ca="1">IF(OR(G590="alpha",G590="beta",G590="sd",G590="mean"),"--",VLOOKUP(C590,Default!$B$5:$H$114,7,FALSE))</f>
        <v>--</v>
      </c>
      <c r="J590" s="4" t="str">
        <f ca="1">VLOOKUP(F590,Lookup!$C$5:$D$110,2, FALSE)</f>
        <v>Travel values</v>
      </c>
      <c r="K590" s="4" t="str">
        <f ca="1">VLOOKUP(C590,Default!$B$4:$E$114,4, FALSE)</f>
        <v>ratio of cars to passengers (incl driver)</v>
      </c>
      <c r="L590" s="21" t="str" cm="1">
        <f t="array" aca="1" ref="L590" ca="1">IF(ISNA(VLOOKUP($D590,Grouped_Sources!$C:$C,1,FALSE)),"", INDIRECT(VLOOKUP($D590,Grouped_Sources!$C:$I,5,FALSE)))</f>
        <v>CarOccupancyRatio_vxx.docx on on OneDrive Ali Abbas - ITHIM Global\Methods and Processes\Input Parameters\CarOccupancyRate</v>
      </c>
      <c r="M590" s="21" cm="1">
        <f t="array" aca="1" ref="M590" ca="1">IF(ISNA(VLOOKUP($D590,Grouped_Sources!$C:$C,1,FALSE)),"", INDIRECT(VLOOKUP($D590,Grouped_Sources!$C:$I,6,FALSE)))</f>
        <v>0</v>
      </c>
      <c r="N590" s="21" cm="1">
        <f t="array" aca="1" ref="N590" ca="1">IF(ISNA(VLOOKUP($D590,Grouped_Sources!$C:$C,1,FALSE)),"", INDIRECT(VLOOKUP($D590,Grouped_Sources!$C:$I,7,FALSE)))</f>
        <v>0</v>
      </c>
    </row>
    <row r="591" spans="1:14" hidden="1" x14ac:dyDescent="0.25">
      <c r="A591" s="5">
        <f t="shared" si="88"/>
        <v>8</v>
      </c>
      <c r="B591" s="5">
        <f t="shared" si="89"/>
        <v>89</v>
      </c>
      <c r="C591" s="5" t="str">
        <f t="shared" ca="1" si="87"/>
        <v>country</v>
      </c>
      <c r="D591" s="5" t="str">
        <f t="shared" ref="D591:D594" ca="1" si="91">F591&amp;"_"&amp;E591</f>
        <v>country_belo_horizonte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country</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t="str" cm="1">
        <f t="array" aca="1" ref="H591" ca="1">IF(ISBLANK(INDIRECT(ADDRESS(B591,A591,1,1,"all_city_parameter_inputs"))), "--",INDIRECT(ADDRESS(B591,A591,1,1,"all_city_parameter_inputs")))</f>
        <v>Brazil</v>
      </c>
      <c r="I591" s="17" t="str">
        <f ca="1">IF(OR(G591="alpha",G591="beta",G591="sd",G591="mean"),"--",VLOOKUP(C591,Default!$B$5:$H$114,7,FALSE))</f>
        <v>Colombia</v>
      </c>
      <c r="J591" s="4" t="str">
        <f ca="1">VLOOKUP(F591,Lookup!$C$5:$D$110,2, FALSE)</f>
        <v>Miscellaneous</v>
      </c>
      <c r="K591" s="4" t="str">
        <f ca="1">VLOOKUP(C591,Default!$B$4:$E$114,4, FALSE)</f>
        <v>country where city lies in</v>
      </c>
      <c r="L591" s="21" t="str" cm="1">
        <f t="array" aca="1" ref="L591" ca="1">IF(ISNA(VLOOKUP($D591,Grouped_Sources!$C:$C,1,FALSE)),"", INDIRECT(VLOOKUP($D591,Grouped_Sources!$C:$I,5,FALSE)))</f>
        <v/>
      </c>
      <c r="M591" s="21" t="str" cm="1">
        <f t="array" aca="1" ref="M591" ca="1">IF(ISNA(VLOOKUP($D591,Grouped_Sources!$C:$C,1,FALSE)),"", INDIRECT(VLOOKUP($D591,Grouped_Sources!$C:$I,6,FALSE)))</f>
        <v/>
      </c>
      <c r="N591" s="21" t="str" cm="1">
        <f t="array" aca="1" ref="N591" ca="1">IF(ISNA(VLOOKUP($D591,Grouped_Sources!$C:$C,1,FALSE)),"", INDIRECT(VLOOKUP($D591,Grouped_Sources!$C:$I,7,FALSE)))</f>
        <v/>
      </c>
    </row>
    <row r="592" spans="1:14" hidden="1" x14ac:dyDescent="0.25">
      <c r="A592" s="5">
        <f t="shared" si="88"/>
        <v>8</v>
      </c>
      <c r="B592" s="5">
        <f t="shared" si="89"/>
        <v>90</v>
      </c>
      <c r="C592" s="5" t="str">
        <f t="shared" ca="1" si="87"/>
        <v>continent</v>
      </c>
      <c r="D592" s="5" t="str">
        <f t="shared" ca="1" si="91"/>
        <v>continent_belo_horizonte</v>
      </c>
      <c r="E592" s="4" t="str" cm="1">
        <f t="array" aca="1" ref="E592" ca="1">INDIRECT(ADDRESS(1,A592,1,1,"all_city_parameter_inputs"))</f>
        <v>belo_horizonte</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continent</v>
      </c>
      <c r="G592" s="4" t="str" cm="1">
        <f t="array" aca="1" ref="G592" ca="1">IF(AND(ISBLANK(INDIRECT(ADDRESS(B592,3,1,1,"all_city_parameter_inputs"))),ISBLANK(INDIRECT(ADDRESS(B592,2,1,1,"all_city_parameter_inputs")))),"",IF(ISBLANK(INDIRECT(ADDRESS(B592,2,1,1,"all_city_parameter_inputs"))),"",INDIRECT(ADDRESS(B592,2,1,1,"all_city_parameter_inputs"))))</f>
        <v/>
      </c>
      <c r="H592" s="17" t="str" cm="1">
        <f t="array" aca="1" ref="H592" ca="1">IF(ISBLANK(INDIRECT(ADDRESS(B592,A592,1,1,"all_city_parameter_inputs"))), "--",INDIRECT(ADDRESS(B592,A592,1,1,"all_city_parameter_inputs")))</f>
        <v>Latin_America</v>
      </c>
      <c r="I592" s="17" t="str">
        <f ca="1">IF(OR(G592="alpha",G592="beta",G592="sd",G592="mean"),"--",VLOOKUP(C592,Default!$B$5:$H$114,7,FALSE))</f>
        <v>Latin_America</v>
      </c>
      <c r="J592" s="4" t="str">
        <f ca="1">VLOOKUP(F592,Lookup!$C$5:$D$110,2, FALSE)</f>
        <v>Miscellaneous</v>
      </c>
      <c r="K592" s="4" t="str">
        <f ca="1">VLOOKUP(C592,Default!$B$4:$E$114,4, FALSE)</f>
        <v>continent</v>
      </c>
      <c r="L592" s="21" t="str" cm="1">
        <f t="array" aca="1" ref="L592" ca="1">IF(ISNA(VLOOKUP($D592,Grouped_Sources!$C:$C,1,FALSE)),"", INDIRECT(VLOOKUP($D592,Grouped_Sources!$C:$I,5,FALSE)))</f>
        <v/>
      </c>
      <c r="M592" s="21" t="str" cm="1">
        <f t="array" aca="1" ref="M592" ca="1">IF(ISNA(VLOOKUP($D592,Grouped_Sources!$C:$C,1,FALSE)),"", INDIRECT(VLOOKUP($D592,Grouped_Sources!$C:$I,6,FALSE)))</f>
        <v/>
      </c>
      <c r="N592" s="21" t="str" cm="1">
        <f t="array" aca="1" ref="N592" ca="1">IF(ISNA(VLOOKUP($D592,Grouped_Sources!$C:$C,1,FALSE)),"", INDIRECT(VLOOKUP($D592,Grouped_Sources!$C:$I,7,FALSE)))</f>
        <v/>
      </c>
    </row>
    <row r="593" spans="1:14" hidden="1" x14ac:dyDescent="0.25">
      <c r="A593" s="5">
        <f t="shared" si="88"/>
        <v>8</v>
      </c>
      <c r="B593" s="5">
        <f t="shared" si="89"/>
        <v>91</v>
      </c>
      <c r="C593" s="5" t="str">
        <f t="shared" ref="C593:C601" ca="1" si="92">IF(G593 = "",F593,IF(OR(G593="alpha",G593="beta",G593="constant",G593="sd",G593="mean",G593="sample"),F593,F593&amp;" "&amp;G593))</f>
        <v>bus_driver_prop_male</v>
      </c>
      <c r="D593" s="5" t="str">
        <f t="shared" ca="1" si="91"/>
        <v>bus_driver_prop_male_belo_horizonte</v>
      </c>
      <c r="E593" s="4" t="str" cm="1">
        <f t="array" aca="1" ref="E593" ca="1">INDIRECT(ADDRESS(1,A593,1,1,"all_city_parameter_inputs"))</f>
        <v>belo_horizonte</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bus_driver_prop_male</v>
      </c>
      <c r="G593" s="4" t="str" cm="1">
        <f t="array" aca="1" ref="G593" ca="1">IF(AND(ISBLANK(INDIRECT(ADDRESS(B593,3,1,1,"all_city_parameter_inputs"))),ISBLANK(INDIRECT(ADDRESS(B593,2,1,1,"all_city_parameter_inputs")))),"",IF(ISBLANK(INDIRECT(ADDRESS(B593,2,1,1,"all_city_parameter_inputs"))),"",INDIRECT(ADDRESS(B593,2,1,1,"all_city_parameter_inputs"))))</f>
        <v/>
      </c>
      <c r="H593" s="17" cm="1">
        <f t="array" aca="1" ref="H593" ca="1">IF(ISBLANK(INDIRECT(ADDRESS(B593,A593,1,1,"all_city_parameter_inputs"))), "--",INDIRECT(ADDRESS(B593,A593,1,1,"all_city_parameter_inputs")))</f>
        <v>0.95</v>
      </c>
      <c r="I593" s="17">
        <f ca="1">IF(OR(G593="alpha",G593="beta",G593="sd",G593="mean"),"--",VLOOKUP(C593,Default!$B$5:$H$114,7,FALSE))</f>
        <v>0.98</v>
      </c>
      <c r="J593" s="4" t="str">
        <f ca="1">VLOOKUP(F593,Lookup!$C$5:$D$110,2, FALSE)</f>
        <v>Travel values</v>
      </c>
      <c r="K593" s="4" t="str">
        <f ca="1">VLOOKUP(C593,Default!$B$4:$E$114,4, FALSE)</f>
        <v>proportion of bus drivers that are male</v>
      </c>
      <c r="L593" s="21" t="str" cm="1">
        <f t="array" aca="1" ref="L593" ca="1">IF(ISNA(VLOOKUP($D593,Grouped_Sources!$C:$C,1,FALSE)),"", INDIRECT(VLOOKUP($D593,Grouped_Sources!$C:$I,5,FALSE)))</f>
        <v>on OneDrive Ali Abbas - ITHIM Global\Methods and Processes\Input Parameters\GhostTrip_demographics</v>
      </c>
      <c r="M593" s="21" cm="1">
        <f t="array" aca="1" ref="M593" ca="1">IF(ISNA(VLOOKUP($D593,Grouped_Sources!$C:$C,1,FALSE)),"", INDIRECT(VLOOKUP($D593,Grouped_Sources!$C:$I,6,FALSE)))</f>
        <v>0</v>
      </c>
      <c r="N593" s="21" cm="1">
        <f t="array" aca="1" ref="N593" ca="1">IF(ISNA(VLOOKUP($D593,Grouped_Sources!$C:$C,1,FALSE)),"", INDIRECT(VLOOKUP($D593,Grouped_Sources!$C:$I,7,FALSE)))</f>
        <v>0</v>
      </c>
    </row>
    <row r="594" spans="1:14" hidden="1" x14ac:dyDescent="0.25">
      <c r="A594" s="5">
        <f t="shared" si="88"/>
        <v>8</v>
      </c>
      <c r="B594" s="5">
        <f t="shared" si="89"/>
        <v>92</v>
      </c>
      <c r="C594" s="5" t="str">
        <f t="shared" ca="1" si="92"/>
        <v>bus_driver_male_agerange</v>
      </c>
      <c r="D594" s="5" t="str">
        <f t="shared" ca="1" si="91"/>
        <v>bus_driver_male_agerange_belo_horizonte</v>
      </c>
      <c r="E594" s="4" t="str" cm="1">
        <f t="array" aca="1" ref="E594" ca="1">INDIRECT(ADDRESS(1,A594,1,1,"all_city_parameter_inputs"))</f>
        <v>belo_horizonte</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bus_driver_male_agerange</v>
      </c>
      <c r="G594" s="4" t="str" cm="1">
        <f t="array" aca="1" ref="G594" ca="1">IF(AND(ISBLANK(INDIRECT(ADDRESS(B594,3,1,1,"all_city_parameter_inputs"))),ISBLANK(INDIRECT(ADDRESS(B594,2,1,1,"all_city_parameter_inputs")))),"",IF(ISBLANK(INDIRECT(ADDRESS(B594,2,1,1,"all_city_parameter_inputs"))),"",INDIRECT(ADDRESS(B594,2,1,1,"all_city_parameter_inputs"))))</f>
        <v/>
      </c>
      <c r="H594" s="17" t="str" cm="1">
        <f t="array" aca="1" ref="H594" ca="1">IF(ISBLANK(INDIRECT(ADDRESS(B594,A594,1,1,"all_city_parameter_inputs"))), "--",INDIRECT(ADDRESS(B594,A594,1,1,"all_city_parameter_inputs")))</f>
        <v>21, 65</v>
      </c>
      <c r="I594" s="17" t="str">
        <f ca="1">IF(OR(G594="alpha",G594="beta",G594="sd",G594="mean"),"--",VLOOKUP(C594,Default!$B$5:$H$114,7,FALSE))</f>
        <v>19, 65</v>
      </c>
      <c r="J594" s="4" t="str">
        <f ca="1">VLOOKUP(F594,Lookup!$C$5:$D$110,2, FALSE)</f>
        <v>Travel values</v>
      </c>
      <c r="K594" s="4" t="str">
        <f ca="1">VLOOKUP(C594,Default!$B$4:$E$114,4, FALSE)</f>
        <v>age range of male bus drivers</v>
      </c>
      <c r="L594" s="21" t="str" cm="1">
        <f t="array" aca="1" ref="L594" ca="1">IF(ISNA(VLOOKUP($D594,Grouped_Sources!$C:$C,1,FALSE)),"", INDIRECT(VLOOKUP($D594,Grouped_Sources!$C:$I,5,FALSE)))</f>
        <v>on OneDrive Ali Abbas - ITHIM Global\Methods and Processes\Input Parameters\GhostTrip_demographics</v>
      </c>
      <c r="M594" s="21" cm="1">
        <f t="array" aca="1" ref="M594" ca="1">IF(ISNA(VLOOKUP($D594,Grouped_Sources!$C:$C,1,FALSE)),"", INDIRECT(VLOOKUP($D594,Grouped_Sources!$C:$I,6,FALSE)))</f>
        <v>0</v>
      </c>
      <c r="N594" s="21" cm="1">
        <f t="array" aca="1" ref="N594" ca="1">IF(ISNA(VLOOKUP($D594,Grouped_Sources!$C:$C,1,FALSE)),"", INDIRECT(VLOOKUP($D594,Grouped_Sources!$C:$I,7,FALSE)))</f>
        <v>0</v>
      </c>
    </row>
    <row r="595" spans="1:14" hidden="1" x14ac:dyDescent="0.25">
      <c r="A595" s="5">
        <f t="shared" si="88"/>
        <v>8</v>
      </c>
      <c r="B595" s="5">
        <f t="shared" si="89"/>
        <v>93</v>
      </c>
      <c r="C595" s="5" t="str">
        <f t="shared" ca="1" si="92"/>
        <v>bus_driver_female_agerange</v>
      </c>
      <c r="D595" s="5" t="str">
        <f t="shared" ref="D595:D601" ca="1" si="93">F595&amp;"_"&amp;E595</f>
        <v>bus_driver_female_agerange_belo_horizonte</v>
      </c>
      <c r="E595" s="4" t="str" cm="1">
        <f t="array" aca="1" ref="E595" ca="1">INDIRECT(ADDRESS(1,A595,1,1,"all_city_parameter_inputs"))</f>
        <v>belo_horizonte</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bus_driver_female_agerange</v>
      </c>
      <c r="G595" s="4" t="str" cm="1">
        <f t="array" aca="1" ref="G595" ca="1">IF(AND(ISBLANK(INDIRECT(ADDRESS(B595,3,1,1,"all_city_parameter_inputs"))),ISBLANK(INDIRECT(ADDRESS(B595,2,1,1,"all_city_parameter_inputs")))),"",IF(ISBLANK(INDIRECT(ADDRESS(B595,2,1,1,"all_city_parameter_inputs"))),"",INDIRECT(ADDRESS(B595,2,1,1,"all_city_parameter_inputs"))))</f>
        <v/>
      </c>
      <c r="H595" s="17" t="str" cm="1">
        <f t="array" aca="1" ref="H595" ca="1">IF(ISBLANK(INDIRECT(ADDRESS(B595,A595,1,1,"all_city_parameter_inputs"))), "--",INDIRECT(ADDRESS(B595,A595,1,1,"all_city_parameter_inputs")))</f>
        <v>21, 61</v>
      </c>
      <c r="I595" s="17" t="str">
        <f ca="1">IF(OR(G595="alpha",G595="beta",G595="sd",G595="mean"),"--",VLOOKUP(C595,Default!$B$5:$H$114,7,FALSE))</f>
        <v>19, 65</v>
      </c>
      <c r="J595" s="4" t="str">
        <f ca="1">VLOOKUP(F595,Lookup!$C$5:$D$110,2, FALSE)</f>
        <v>Travel values</v>
      </c>
      <c r="K595" s="4" t="str">
        <f ca="1">VLOOKUP(C595,Default!$B$4:$E$114,4, FALSE)</f>
        <v>age range of female bus drivers</v>
      </c>
      <c r="L595" s="21" t="str" cm="1">
        <f t="array" aca="1" ref="L595" ca="1">IF(ISNA(VLOOKUP($D595,Grouped_Sources!$C:$C,1,FALSE)),"", INDIRECT(VLOOKUP($D595,Grouped_Sources!$C:$I,5,FALSE)))</f>
        <v>on OneDrive Ali Abbas - ITHIM Global\Methods and Processes\Input Parameters\GhostTrip_demographics</v>
      </c>
      <c r="M595" s="21" cm="1">
        <f t="array" aca="1" ref="M595" ca="1">IF(ISNA(VLOOKUP($D595,Grouped_Sources!$C:$C,1,FALSE)),"", INDIRECT(VLOOKUP($D595,Grouped_Sources!$C:$I,6,FALSE)))</f>
        <v>0</v>
      </c>
      <c r="N595" s="21" cm="1">
        <f t="array" aca="1" ref="N595" ca="1">IF(ISNA(VLOOKUP($D595,Grouped_Sources!$C:$C,1,FALSE)),"", INDIRECT(VLOOKUP($D595,Grouped_Sources!$C:$I,7,FALSE)))</f>
        <v>0</v>
      </c>
    </row>
    <row r="596" spans="1:14" hidden="1" x14ac:dyDescent="0.25">
      <c r="A596" s="5">
        <f t="shared" si="88"/>
        <v>8</v>
      </c>
      <c r="B596" s="5">
        <f t="shared" si="89"/>
        <v>94</v>
      </c>
      <c r="C596" s="5" t="str">
        <f t="shared" ca="1" si="92"/>
        <v>truck_driver_prop_male</v>
      </c>
      <c r="D596" s="5" t="str">
        <f t="shared" ca="1" si="93"/>
        <v>truck_driver_prop_male_belo_horizonte</v>
      </c>
      <c r="E596" s="4" t="str" cm="1">
        <f t="array" aca="1" ref="E596" ca="1">INDIRECT(ADDRESS(1,A596,1,1,"all_city_parameter_inputs"))</f>
        <v>belo_horizonte</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truck_driver_prop_male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cm="1">
        <f t="array" aca="1" ref="H596" ca="1">IF(ISBLANK(INDIRECT(ADDRESS(B596,A596,1,1,"all_city_parameter_inputs"))), "--",INDIRECT(ADDRESS(B596,A596,1,1,"all_city_parameter_inputs")))</f>
        <v>0.97</v>
      </c>
      <c r="I596" s="17">
        <f ca="1">IF(OR(G596="alpha",G596="beta",G596="sd",G596="mean"),"--",VLOOKUP(C596,Default!$B$5:$H$114,7,FALSE))</f>
        <v>0.98</v>
      </c>
      <c r="J596" s="4" t="str">
        <f ca="1">VLOOKUP(F596,Lookup!$C$5:$D$110,2, FALSE)</f>
        <v>Travel values</v>
      </c>
      <c r="K596" s="4" t="str">
        <f ca="1">VLOOKUP(C596,Default!$B$4:$E$114,4, FALSE)</f>
        <v>proportion of male truck drivers</v>
      </c>
      <c r="L596" s="21" t="str" cm="1">
        <f t="array" aca="1" ref="L596" ca="1">IF(ISNA(VLOOKUP($D596,Grouped_Sources!$C:$C,1,FALSE)),"", INDIRECT(VLOOKUP($D596,Grouped_Sources!$C:$I,5,FALSE)))</f>
        <v>on OneDrive Ali Abbas - ITHIM Global\Methods and Processes\Input Parameters\GhostTrip_demographics</v>
      </c>
      <c r="M596" s="21" cm="1">
        <f t="array" aca="1" ref="M596" ca="1">IF(ISNA(VLOOKUP($D596,Grouped_Sources!$C:$C,1,FALSE)),"", INDIRECT(VLOOKUP($D596,Grouped_Sources!$C:$I,6,FALSE)))</f>
        <v>0</v>
      </c>
      <c r="N596" s="21" cm="1">
        <f t="array" aca="1" ref="N596" ca="1">IF(ISNA(VLOOKUP($D596,Grouped_Sources!$C:$C,1,FALSE)),"", INDIRECT(VLOOKUP($D596,Grouped_Sources!$C:$I,7,FALSE)))</f>
        <v>0</v>
      </c>
    </row>
    <row r="597" spans="1:14" hidden="1" x14ac:dyDescent="0.25">
      <c r="A597" s="5">
        <f t="shared" si="88"/>
        <v>8</v>
      </c>
      <c r="B597" s="5">
        <f t="shared" si="89"/>
        <v>95</v>
      </c>
      <c r="C597" s="5" t="str">
        <f t="shared" ca="1" si="92"/>
        <v>truck_driver_male_agerange</v>
      </c>
      <c r="D597" s="5" t="str">
        <f t="shared" ca="1" si="93"/>
        <v>truck_driver_male_agerange_belo_horizonte</v>
      </c>
      <c r="E597" s="4" t="str" cm="1">
        <f t="array" aca="1" ref="E597" ca="1">INDIRECT(ADDRESS(1,A597,1,1,"all_city_parameter_inputs"))</f>
        <v>belo_horizonte</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truck_driver_male_agerange</v>
      </c>
      <c r="G597" s="4" t="str" cm="1">
        <f t="array" aca="1" ref="G597" ca="1">IF(AND(ISBLANK(INDIRECT(ADDRESS(B597,3,1,1,"all_city_parameter_inputs"))),ISBLANK(INDIRECT(ADDRESS(B597,2,1,1,"all_city_parameter_inputs")))),"",IF(ISBLANK(INDIRECT(ADDRESS(B597,2,1,1,"all_city_parameter_inputs"))),"",INDIRECT(ADDRESS(B597,2,1,1,"all_city_parameter_inputs"))))</f>
        <v/>
      </c>
      <c r="H597" s="17" t="str" cm="1">
        <f t="array" aca="1" ref="H597" ca="1">IF(ISBLANK(INDIRECT(ADDRESS(B597,A597,1,1,"all_city_parameter_inputs"))), "--",INDIRECT(ADDRESS(B597,A597,1,1,"all_city_parameter_inputs")))</f>
        <v>21, 65</v>
      </c>
      <c r="I597" s="17" t="str">
        <f ca="1">IF(OR(G597="alpha",G597="beta",G597="sd",G597="mean"),"--",VLOOKUP(C597,Default!$B$5:$H$114,7,FALSE))</f>
        <v>18, 65</v>
      </c>
      <c r="J597" s="4" t="str">
        <f ca="1">VLOOKUP(F597,Lookup!$C$5:$D$110,2, FALSE)</f>
        <v>Travel values</v>
      </c>
      <c r="K597" s="4" t="str">
        <f ca="1">VLOOKUP(C597,Default!$B$4:$E$114,4, FALSE)</f>
        <v>age range of male truck drivers</v>
      </c>
      <c r="L597" s="21" t="str" cm="1">
        <f t="array" aca="1" ref="L597" ca="1">IF(ISNA(VLOOKUP($D597,Grouped_Sources!$C:$C,1,FALSE)),"", INDIRECT(VLOOKUP($D597,Grouped_Sources!$C:$I,5,FALSE)))</f>
        <v>on OneDrive Ali Abbas - ITHIM Global\Methods and Processes\Input Parameters\GhostTrip_demographics</v>
      </c>
      <c r="M597" s="21" cm="1">
        <f t="array" aca="1" ref="M597" ca="1">IF(ISNA(VLOOKUP($D597,Grouped_Sources!$C:$C,1,FALSE)),"", INDIRECT(VLOOKUP($D597,Grouped_Sources!$C:$I,6,FALSE)))</f>
        <v>0</v>
      </c>
      <c r="N597" s="21" cm="1">
        <f t="array" aca="1" ref="N597" ca="1">IF(ISNA(VLOOKUP($D597,Grouped_Sources!$C:$C,1,FALSE)),"", INDIRECT(VLOOKUP($D597,Grouped_Sources!$C:$I,7,FALSE)))</f>
        <v>0</v>
      </c>
    </row>
    <row r="598" spans="1:14" hidden="1" x14ac:dyDescent="0.25">
      <c r="A598" s="5">
        <f t="shared" si="88"/>
        <v>8</v>
      </c>
      <c r="B598" s="5">
        <f t="shared" si="89"/>
        <v>96</v>
      </c>
      <c r="C598" s="5" t="str">
        <f t="shared" ca="1" si="92"/>
        <v>truck_driver_female_agerange</v>
      </c>
      <c r="D598" s="5" t="str">
        <f t="shared" ca="1" si="93"/>
        <v>truck_driver_female_agerange_belo_horizonte</v>
      </c>
      <c r="E598" s="4" t="str" cm="1">
        <f t="array" aca="1" ref="E598" ca="1">INDIRECT(ADDRESS(1,A598,1,1,"all_city_parameter_inputs"))</f>
        <v>belo_horizonte</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truck_driver_female_agerange</v>
      </c>
      <c r="G598" s="4" t="str" cm="1">
        <f t="array" aca="1" ref="G598" ca="1">IF(AND(ISBLANK(INDIRECT(ADDRESS(B598,3,1,1,"all_city_parameter_inputs"))),ISBLANK(INDIRECT(ADDRESS(B598,2,1,1,"all_city_parameter_inputs")))),"",IF(ISBLANK(INDIRECT(ADDRESS(B598,2,1,1,"all_city_parameter_inputs"))),"",INDIRECT(ADDRESS(B598,2,1,1,"all_city_parameter_inputs"))))</f>
        <v/>
      </c>
      <c r="H598" s="17" t="str" cm="1">
        <f t="array" aca="1" ref="H598" ca="1">IF(ISBLANK(INDIRECT(ADDRESS(B598,A598,1,1,"all_city_parameter_inputs"))), "--",INDIRECT(ADDRESS(B598,A598,1,1,"all_city_parameter_inputs")))</f>
        <v>21, 61</v>
      </c>
      <c r="I598" s="17" t="str">
        <f ca="1">IF(OR(G598="alpha",G598="beta",G598="sd",G598="mean"),"--",VLOOKUP(C598,Default!$B$5:$H$114,7,FALSE))</f>
        <v>18, 65</v>
      </c>
      <c r="J598" s="4" t="str">
        <f ca="1">VLOOKUP(F598,Lookup!$C$5:$D$110,2, FALSE)</f>
        <v>Travel values</v>
      </c>
      <c r="K598" s="4" t="str">
        <f ca="1">VLOOKUP(C598,Default!$B$4:$E$114,4, FALSE)</f>
        <v>age range of female truck drivers</v>
      </c>
      <c r="L598" s="21" t="str" cm="1">
        <f t="array" aca="1" ref="L598" ca="1">IF(ISNA(VLOOKUP($D598,Grouped_Sources!$C:$C,1,FALSE)),"", INDIRECT(VLOOKUP($D598,Grouped_Sources!$C:$I,5,FALSE)))</f>
        <v>on OneDrive Ali Abbas - ITHIM Global\Methods and Processes\Input Parameters\GhostTrip_demographics</v>
      </c>
      <c r="M598" s="21" cm="1">
        <f t="array" aca="1" ref="M598" ca="1">IF(ISNA(VLOOKUP($D598,Grouped_Sources!$C:$C,1,FALSE)),"", INDIRECT(VLOOKUP($D598,Grouped_Sources!$C:$I,6,FALSE)))</f>
        <v>0</v>
      </c>
      <c r="N598" s="21" cm="1">
        <f t="array" aca="1" ref="N598" ca="1">IF(ISNA(VLOOKUP($D598,Grouped_Sources!$C:$C,1,FALSE)),"", INDIRECT(VLOOKUP($D598,Grouped_Sources!$C:$I,7,FALSE)))</f>
        <v>0</v>
      </c>
    </row>
    <row r="599" spans="1:14" hidden="1" x14ac:dyDescent="0.25">
      <c r="A599" s="5">
        <f t="shared" si="88"/>
        <v>8</v>
      </c>
      <c r="B599" s="5">
        <f t="shared" si="89"/>
        <v>97</v>
      </c>
      <c r="C599" s="5" t="str">
        <f t="shared" ca="1" si="92"/>
        <v>commerical_mbike_prop_male</v>
      </c>
      <c r="D599" s="5" t="str">
        <f t="shared" ca="1" si="93"/>
        <v>commerical_mbike_prop_male_belo_horizonte</v>
      </c>
      <c r="E599" s="4" t="str" cm="1">
        <f t="array" aca="1" ref="E599" ca="1">INDIRECT(ADDRESS(1,A599,1,1,"all_city_parameter_inputs"))</f>
        <v>belo_horizonte</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commerical_mbike_prop_male</v>
      </c>
      <c r="G599" s="4" t="str" cm="1">
        <f t="array" aca="1" ref="G599" ca="1">IF(AND(ISBLANK(INDIRECT(ADDRESS(B599,3,1,1,"all_city_parameter_inputs"))),ISBLANK(INDIRECT(ADDRESS(B599,2,1,1,"all_city_parameter_inputs")))),"",IF(ISBLANK(INDIRECT(ADDRESS(B599,2,1,1,"all_city_parameter_inputs"))),"",INDIRECT(ADDRESS(B599,2,1,1,"all_city_parameter_inputs"))))</f>
        <v/>
      </c>
      <c r="H599" s="17" cm="1">
        <f t="array" aca="1" ref="H599" ca="1">IF(ISBLANK(INDIRECT(ADDRESS(B599,A599,1,1,"all_city_parameter_inputs"))), "--",INDIRECT(ADDRESS(B599,A599,1,1,"all_city_parameter_inputs")))</f>
        <v>0.94</v>
      </c>
      <c r="I599" s="17">
        <f ca="1">IF(OR(G599="alpha",G599="beta",G599="sd",G599="mean"),"--",VLOOKUP(C599,Default!$B$5:$H$114,7,FALSE))</f>
        <v>0.99</v>
      </c>
      <c r="J599" s="4" t="str">
        <f ca="1">VLOOKUP(F599,Lookup!$C$5:$D$110,2, FALSE)</f>
        <v>Travel values</v>
      </c>
      <c r="K599" s="4" t="str">
        <f ca="1">VLOOKUP(C599,Default!$B$4:$E$114,4, FALSE)</f>
        <v>proportion of male commercial motorcycle drivers</v>
      </c>
      <c r="L599" s="21" t="str" cm="1">
        <f t="array" aca="1" ref="L599" ca="1">IF(ISNA(VLOOKUP($D599,Grouped_Sources!$C:$C,1,FALSE)),"", INDIRECT(VLOOKUP($D599,Grouped_Sources!$C:$I,5,FALSE)))</f>
        <v>on OneDrive Ali Abbas - ITHIM Global\Methods and Processes\Input Parameters\GhostTrip_demographics</v>
      </c>
      <c r="M599" s="21" cm="1">
        <f t="array" aca="1" ref="M599" ca="1">IF(ISNA(VLOOKUP($D599,Grouped_Sources!$C:$C,1,FALSE)),"", INDIRECT(VLOOKUP($D599,Grouped_Sources!$C:$I,6,FALSE)))</f>
        <v>0</v>
      </c>
      <c r="N599" s="21" cm="1">
        <f t="array" aca="1" ref="N599" ca="1">IF(ISNA(VLOOKUP($D599,Grouped_Sources!$C:$C,1,FALSE)),"", INDIRECT(VLOOKUP($D599,Grouped_Sources!$C:$I,7,FALSE)))</f>
        <v>0</v>
      </c>
    </row>
    <row r="600" spans="1:14" hidden="1" x14ac:dyDescent="0.25">
      <c r="A600" s="5">
        <f t="shared" si="88"/>
        <v>8</v>
      </c>
      <c r="B600" s="5">
        <f t="shared" si="89"/>
        <v>98</v>
      </c>
      <c r="C600" s="5" t="str">
        <f t="shared" ca="1" si="92"/>
        <v>commerical_mbike_male_agerange</v>
      </c>
      <c r="D600" s="5" t="str">
        <f t="shared" ca="1" si="93"/>
        <v>commerical_mbike_male_agerange_belo_horizonte</v>
      </c>
      <c r="E600" s="4" t="str" cm="1">
        <f t="array" aca="1" ref="E600" ca="1">INDIRECT(ADDRESS(1,A600,1,1,"all_city_parameter_inputs"))</f>
        <v>belo_horizonte</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commerical_mbike_male_agerange</v>
      </c>
      <c r="G600" s="4" t="str" cm="1">
        <f t="array" aca="1" ref="G600" ca="1">IF(AND(ISBLANK(INDIRECT(ADDRESS(B600,3,1,1,"all_city_parameter_inputs"))),ISBLANK(INDIRECT(ADDRESS(B600,2,1,1,"all_city_parameter_inputs")))),"",IF(ISBLANK(INDIRECT(ADDRESS(B600,2,1,1,"all_city_parameter_inputs"))),"",INDIRECT(ADDRESS(B600,2,1,1,"all_city_parameter_inputs"))))</f>
        <v/>
      </c>
      <c r="H600" s="17" t="str" cm="1">
        <f t="array" aca="1" ref="H600" ca="1">IF(ISBLANK(INDIRECT(ADDRESS(B600,A600,1,1,"all_city_parameter_inputs"))), "--",INDIRECT(ADDRESS(B600,A600,1,1,"all_city_parameter_inputs")))</f>
        <v>18, 65</v>
      </c>
      <c r="I600" s="17" t="str">
        <f ca="1">IF(OR(G600="alpha",G600="beta",G600="sd",G600="mean"),"--",VLOOKUP(C600,Default!$B$5:$H$114,7,FALSE))</f>
        <v>18, 65</v>
      </c>
      <c r="J600" s="4" t="str">
        <f ca="1">VLOOKUP(F600,Lookup!$C$5:$D$110,2, FALSE)</f>
        <v>Travel values</v>
      </c>
      <c r="K600" s="4" t="str">
        <f ca="1">VLOOKUP(C600,Default!$B$4:$E$114,4, FALSE)</f>
        <v>age range of male commercial motorcycle drivers</v>
      </c>
      <c r="L600" s="21" t="str" cm="1">
        <f t="array" aca="1" ref="L600" ca="1">IF(ISNA(VLOOKUP($D600,Grouped_Sources!$C:$C,1,FALSE)),"", INDIRECT(VLOOKUP($D600,Grouped_Sources!$C:$I,5,FALSE)))</f>
        <v>on OneDrive Ali Abbas - ITHIM Global\Methods and Processes\Input Parameters\GhostTrip_demographics</v>
      </c>
      <c r="M600" s="21" cm="1">
        <f t="array" aca="1" ref="M600" ca="1">IF(ISNA(VLOOKUP($D600,Grouped_Sources!$C:$C,1,FALSE)),"", INDIRECT(VLOOKUP($D600,Grouped_Sources!$C:$I,6,FALSE)))</f>
        <v>0</v>
      </c>
      <c r="N600" s="21" cm="1">
        <f t="array" aca="1" ref="N600" ca="1">IF(ISNA(VLOOKUP($D600,Grouped_Sources!$C:$C,1,FALSE)),"", INDIRECT(VLOOKUP($D600,Grouped_Sources!$C:$I,7,FALSE)))</f>
        <v>0</v>
      </c>
    </row>
    <row r="601" spans="1:14" hidden="1" x14ac:dyDescent="0.25">
      <c r="A601" s="5">
        <f t="shared" si="88"/>
        <v>8</v>
      </c>
      <c r="B601" s="5">
        <f t="shared" si="89"/>
        <v>99</v>
      </c>
      <c r="C601" s="5" t="str">
        <f t="shared" ca="1" si="92"/>
        <v>commerical_mbike_female_agerange</v>
      </c>
      <c r="D601" s="5" t="str">
        <f t="shared" ca="1" si="93"/>
        <v>commerical_mbike_female_agerange_belo_horizonte</v>
      </c>
      <c r="E601" s="4" t="str" cm="1">
        <f t="array" aca="1" ref="E601" ca="1">INDIRECT(ADDRESS(1,A601,1,1,"all_city_parameter_inputs"))</f>
        <v>belo_horizonte</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commerical_mbike_female_agerange</v>
      </c>
      <c r="G601" s="4" t="str" cm="1">
        <f t="array" aca="1" ref="G601" ca="1">IF(AND(ISBLANK(INDIRECT(ADDRESS(B601,3,1,1,"all_city_parameter_inputs"))),ISBLANK(INDIRECT(ADDRESS(B601,2,1,1,"all_city_parameter_inputs")))),"",IF(ISBLANK(INDIRECT(ADDRESS(B601,2,1,1,"all_city_parameter_inputs"))),"",INDIRECT(ADDRESS(B601,2,1,1,"all_city_parameter_inputs"))))</f>
        <v/>
      </c>
      <c r="H601" s="17" t="str" cm="1">
        <f t="array" aca="1" ref="H601" ca="1">IF(ISBLANK(INDIRECT(ADDRESS(B601,A601,1,1,"all_city_parameter_inputs"))), "--",INDIRECT(ADDRESS(B601,A601,1,1,"all_city_parameter_inputs")))</f>
        <v>18, 61</v>
      </c>
      <c r="I601" s="17" t="str">
        <f ca="1">IF(OR(G601="alpha",G601="beta",G601="sd",G601="mean"),"--",VLOOKUP(C601,Default!$B$5:$H$114,7,FALSE))</f>
        <v>18, 65</v>
      </c>
      <c r="J601" s="4" t="str">
        <f ca="1">VLOOKUP(F601,Lookup!$C$5:$D$110,2, FALSE)</f>
        <v>Travel values</v>
      </c>
      <c r="K601" s="4" t="str">
        <f ca="1">VLOOKUP(C601,Default!$B$4:$E$114,4, FALSE)</f>
        <v>age range of female commercial motorcycle drivers</v>
      </c>
      <c r="L601" s="21" t="str" cm="1">
        <f t="array" aca="1" ref="L601" ca="1">IF(ISNA(VLOOKUP($D601,Grouped_Sources!$C:$C,1,FALSE)),"", INDIRECT(VLOOKUP($D601,Grouped_Sources!$C:$I,5,FALSE)))</f>
        <v>on OneDrive Ali Abbas - ITHIM Global\Methods and Processes\Input Parameters\GhostTrip_demographics</v>
      </c>
      <c r="M601" s="21" cm="1">
        <f t="array" aca="1" ref="M601" ca="1">IF(ISNA(VLOOKUP($D601,Grouped_Sources!$C:$C,1,FALSE)),"", INDIRECT(VLOOKUP($D601,Grouped_Sources!$C:$I,6,FALSE)))</f>
        <v>0</v>
      </c>
      <c r="N601" s="21" cm="1">
        <f t="array" aca="1" ref="N601" ca="1">IF(ISNA(VLOOKUP($D601,Grouped_Sources!$C:$C,1,FALSE)),"", INDIRECT(VLOOKUP($D601,Grouped_Sources!$C:$I,7,FALSE)))</f>
        <v>0</v>
      </c>
    </row>
    <row r="602" spans="1:14" hidden="1" x14ac:dyDescent="0.25">
      <c r="A602" s="5">
        <f t="shared" si="88"/>
        <v>8</v>
      </c>
      <c r="B602" s="5">
        <f t="shared" si="89"/>
        <v>100</v>
      </c>
      <c r="C602" s="5" t="str">
        <f t="shared" ref="C602:C603" ca="1" si="94">IF(G602 = "",F602,IF(OR(G602="alpha",G602="beta",G602="constant",G602="sd",G602="mean",G602="sample"),F602,F602&amp;" "&amp;G602))</f>
        <v>day_to_week_scalar</v>
      </c>
      <c r="D602" s="5" t="str">
        <f t="shared" ref="D602:D603" ca="1" si="95">F602&amp;"_"&amp;E602</f>
        <v>day_to_week_scalar_belo_horizonte</v>
      </c>
      <c r="E602" s="4" t="str" cm="1">
        <f t="array" aca="1" ref="E602" ca="1">INDIRECT(ADDRESS(1,A602,1,1,"all_city_parameter_inputs"))</f>
        <v>belo_horizonte</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day_to_week_scalar</v>
      </c>
      <c r="G602" s="4" t="str" cm="1">
        <f t="array" aca="1" ref="G602" ca="1">IF(AND(ISBLANK(INDIRECT(ADDRESS(B602,3,1,1,"all_city_parameter_inputs"))),ISBLANK(INDIRECT(ADDRESS(B602,2,1,1,"all_city_parameter_inputs")))),"",IF(ISBLANK(INDIRECT(ADDRESS(B602,2,1,1,"all_city_parameter_inputs"))),"",INDIRECT(ADDRESS(B602,2,1,1,"all_city_parameter_inputs"))))</f>
        <v/>
      </c>
      <c r="H602" s="17" cm="1">
        <f t="array" aca="1" ref="H602" ca="1">IF(ISBLANK(INDIRECT(ADDRESS(B602,A602,1,1,"all_city_parameter_inputs"))), "--",INDIRECT(ADDRESS(B602,A602,1,1,"all_city_parameter_inputs")))</f>
        <v>7</v>
      </c>
      <c r="I602" s="17">
        <f ca="1">IF(OR(G602="alpha",G602="beta",G602="sd",G602="mean"),"--",VLOOKUP(C602,Default!$B$5:$H$114,7,FALSE))</f>
        <v>7</v>
      </c>
      <c r="J602" s="4" t="str">
        <f ca="1">VLOOKUP(F602,Lookup!$C$5:$D$110,2, FALSE)</f>
        <v>Travel values</v>
      </c>
      <c r="K602" s="4" t="str">
        <f ca="1">VLOOKUP(C602,Default!$B$4:$E$114,4, FALSE)</f>
        <v>how daily travel scales to a week</v>
      </c>
      <c r="L602" s="37" t="s">
        <v>298</v>
      </c>
      <c r="M602" s="21"/>
      <c r="N602" s="21"/>
    </row>
    <row r="603" spans="1:14" hidden="1" x14ac:dyDescent="0.25">
      <c r="A603" s="5">
        <f t="shared" si="88"/>
        <v>8</v>
      </c>
      <c r="B603" s="5">
        <f t="shared" si="89"/>
        <v>101</v>
      </c>
      <c r="C603" s="5" t="str">
        <f t="shared" ca="1" si="94"/>
        <v>treat_taxi_as_car</v>
      </c>
      <c r="D603" s="5" t="str">
        <f t="shared" ca="1" si="95"/>
        <v>treat_taxi_as_car_belo_horizonte</v>
      </c>
      <c r="E603" s="4" t="str" cm="1">
        <f t="array" aca="1" ref="E603" ca="1">INDIRECT(ADDRESS(1,A603,1,1,"all_city_parameter_inputs"))</f>
        <v>belo_horizonte</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treat_taxi_as_car</v>
      </c>
      <c r="G603" s="4" t="str" cm="1">
        <f t="array" aca="1" ref="G603" ca="1">IF(AND(ISBLANK(INDIRECT(ADDRESS(B603,3,1,1,"all_city_parameter_inputs"))),ISBLANK(INDIRECT(ADDRESS(B603,2,1,1,"all_city_parameter_inputs")))),"",IF(ISBLANK(INDIRECT(ADDRESS(B603,2,1,1,"all_city_parameter_inputs"))),"",INDIRECT(ADDRESS(B603,2,1,1,"all_city_parameter_inputs"))))</f>
        <v/>
      </c>
      <c r="H603" s="17" t="str" cm="1">
        <f t="array" aca="1" ref="H603" ca="1">IF(ISBLANK(INDIRECT(ADDRESS(B603,A603,1,1,"all_city_parameter_inputs"))), "--",INDIRECT(ADDRESS(B603,A603,1,1,"all_city_parameter_inputs")))</f>
        <v>F</v>
      </c>
      <c r="I603" s="17" t="str">
        <f ca="1">IF(OR(G603="alpha",G603="beta",G603="sd",G603="mean"),"--",VLOOKUP(C603,Default!$B$5:$H$114,7,FALSE))</f>
        <v>F</v>
      </c>
      <c r="J603" s="4" t="str">
        <f ca="1">VLOOKUP(F603,Lookup!$C$5:$D$110,2, FALSE)</f>
        <v>Pollution values</v>
      </c>
      <c r="K603" s="4" t="str">
        <f ca="1">VLOOKUP(C603,Default!$B$4:$E$114,4, FALSE)</f>
        <v>If set to false do not add taxi km when calculating car emission factors</v>
      </c>
      <c r="L603" s="37"/>
      <c r="M603" s="21"/>
      <c r="N603" s="21"/>
    </row>
    <row r="604" spans="1:14" x14ac:dyDescent="0.25">
      <c r="A604" s="5">
        <f t="shared" si="88"/>
        <v>9</v>
      </c>
      <c r="B604" s="5">
        <f t="shared" si="89"/>
        <v>2</v>
      </c>
      <c r="C604" s="5" t="str">
        <f t="shared" ca="1" si="87"/>
        <v>speeds auto_rickshaw</v>
      </c>
      <c r="D604" s="5" t="str">
        <f t="shared" ca="1" si="86"/>
        <v>speeds_bogota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All_city_list!F587,INDIRECT(ADDRESS(B604,1,1,1,"all_city_parameter_inputs"))))</f>
        <v>speeds</v>
      </c>
      <c r="G604" s="4" t="str" cm="1">
        <f t="array" aca="1" ref="G604" ca="1">IF(AND(ISBLANK(INDIRECT(ADDRESS(B604,3,1,1,"all_city_parameter_inputs"))),ISBLANK(INDIRECT(ADDRESS(B604,2,1,1,"all_city_parameter_inputs")))),"",IF(ISBLANK(INDIRECT(ADDRESS(B604,2,1,1,"all_city_parameter_inputs"))),"",INDIRECT(ADDRESS(B604,2,1,1,"all_city_parameter_inputs"))))</f>
        <v>auto_rickshaw</v>
      </c>
      <c r="H604" s="17" cm="1">
        <f t="array" aca="1" ref="H604" ca="1">IF(ISBLANK(INDIRECT(ADDRESS(B604,A604,1,1,"all_city_parameter_inputs"))), "--",INDIRECT(ADDRESS(B604,A604,1,1,"all_city_parameter_inputs")))</f>
        <v>4</v>
      </c>
      <c r="I604" s="17">
        <f ca="1">IF(OR(G604="alpha",G604="beta",G604="sd",G604="mean"),"--",VLOOKUP(C604,Default!$B$5:$H$114,7,FALSE))</f>
        <v>4</v>
      </c>
      <c r="J604" s="4" t="str">
        <f ca="1">VLOOKUP(F604,Lookup!$C$5:$D$110,2, FALSE)</f>
        <v>Travel values</v>
      </c>
      <c r="K604" s="4">
        <f ca="1">VLOOKUP(C604,Default!$B$4:$E$114,4, FALSE)</f>
        <v>0</v>
      </c>
      <c r="L604" s="21" t="str" cm="1">
        <f t="array" aca="1" ref="L604" ca="1">IF(ISNA(VLOOKUP($D604,Grouped_Sources!$C:$C,1,FALSE)),"", INDIRECT(VLOOKUP($D604,Grouped_Sources!$C:$I,5,FALSE)))</f>
        <v>VehicleSpeeds_Summary_vxxx.docx on OneDrive Ali Abbas - ITHIM Global\Methods and Processes\Input Parameters\VehicleSpeeds</v>
      </c>
      <c r="M604" s="21" cm="1">
        <f t="array" aca="1" ref="M604" ca="1">IF(ISNA(VLOOKUP($D604,Grouped_Sources!$C:$C,1,FALSE)),"", INDIRECT(VLOOKUP($D604,Grouped_Sources!$C:$I,6,FALSE)))</f>
        <v>0</v>
      </c>
      <c r="N604" s="21" cm="1">
        <f t="array" aca="1" ref="N604" ca="1">IF(ISNA(VLOOKUP($D604,Grouped_Sources!$C:$C,1,FALSE)),"", INDIRECT(VLOOKUP($D604,Grouped_Sources!$C:$I,7,FALSE)))</f>
        <v>0</v>
      </c>
    </row>
    <row r="605" spans="1:14" x14ac:dyDescent="0.25">
      <c r="A605" s="5">
        <f t="shared" si="88"/>
        <v>9</v>
      </c>
      <c r="B605" s="5">
        <f t="shared" si="89"/>
        <v>3</v>
      </c>
      <c r="C605" s="5" t="str">
        <f t="shared" ca="1" si="87"/>
        <v>speeds bus</v>
      </c>
      <c r="D605" s="5" t="str">
        <f t="shared" ca="1" si="86"/>
        <v>speeds_bogota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speeds</v>
      </c>
      <c r="G605" s="4" t="str" cm="1">
        <f t="array" aca="1" ref="G605" ca="1">IF(AND(ISBLANK(INDIRECT(ADDRESS(B605,3,1,1,"all_city_parameter_inputs"))),ISBLANK(INDIRECT(ADDRESS(B605,2,1,1,"all_city_parameter_inputs")))),"",IF(ISBLANK(INDIRECT(ADDRESS(B605,2,1,1,"all_city_parameter_inputs"))),"",INDIRECT(ADDRESS(B605,2,1,1,"all_city_parameter_inputs"))))</f>
        <v>bus</v>
      </c>
      <c r="H605" s="17" cm="1">
        <f t="array" aca="1" ref="H605" ca="1">IF(ISBLANK(INDIRECT(ADDRESS(B605,A605,1,1,"all_city_parameter_inputs"))), "--",INDIRECT(ADDRESS(B605,A605,1,1,"all_city_parameter_inputs")))</f>
        <v>8.1</v>
      </c>
      <c r="I605" s="17">
        <f ca="1">IF(OR(G605="alpha",G605="beta",G605="sd",G605="mean"),"--",VLOOKUP(C605,Default!$B$5:$H$114,7,FALSE))</f>
        <v>8.1</v>
      </c>
      <c r="J605" s="4" t="str">
        <f ca="1">VLOOKUP(F605,Lookup!$C$5:$D$110,2, FALSE)</f>
        <v>Travel values</v>
      </c>
      <c r="K605" s="4" t="str">
        <f ca="1">VLOOKUP(C605,Default!$B$4:$E$114,4,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05" s="21" t="str" cm="1">
        <f t="array" aca="1" ref="L605" ca="1">IF(ISNA(VLOOKUP($D605,Grouped_Sources!$C:$C,1,FALSE)),"", INDIRECT(VLOOKUP($D605,Grouped_Sources!$C:$I,5,FALSE)))</f>
        <v>VehicleSpeeds_Summary_vxxx.docx on OneDrive Ali Abbas - ITHIM Global\Methods and Processes\Input Parameters\VehicleSpeeds</v>
      </c>
      <c r="M605" s="21" cm="1">
        <f t="array" aca="1" ref="M605" ca="1">IF(ISNA(VLOOKUP($D605,Grouped_Sources!$C:$C,1,FALSE)),"", INDIRECT(VLOOKUP($D605,Grouped_Sources!$C:$I,6,FALSE)))</f>
        <v>0</v>
      </c>
      <c r="N605" s="21" cm="1">
        <f t="array" aca="1" ref="N605" ca="1">IF(ISNA(VLOOKUP($D605,Grouped_Sources!$C:$C,1,FALSE)),"", INDIRECT(VLOOKUP($D605,Grouped_Sources!$C:$I,7,FALSE)))</f>
        <v>0</v>
      </c>
    </row>
    <row r="606" spans="1:14" x14ac:dyDescent="0.25">
      <c r="A606" s="5">
        <f t="shared" si="88"/>
        <v>9</v>
      </c>
      <c r="B606" s="5">
        <f t="shared" si="89"/>
        <v>4</v>
      </c>
      <c r="C606" s="5" t="str">
        <f t="shared" ca="1" si="87"/>
        <v>speeds car</v>
      </c>
      <c r="D606" s="5" t="str">
        <f t="shared" ref="D606:D615" ca="1" si="96">F606&amp;"_"&amp;E606</f>
        <v>speeds_bogota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speeds</v>
      </c>
      <c r="G606" s="4" t="str" cm="1">
        <f t="array" aca="1" ref="G606" ca="1">IF(AND(ISBLANK(INDIRECT(ADDRESS(B606,3,1,1,"all_city_parameter_inputs"))),ISBLANK(INDIRECT(ADDRESS(B606,2,1,1,"all_city_parameter_inputs")))),"",IF(ISBLANK(INDIRECT(ADDRESS(B606,2,1,1,"all_city_parameter_inputs"))),"",INDIRECT(ADDRESS(B606,2,1,1,"all_city_parameter_inputs"))))</f>
        <v>car</v>
      </c>
      <c r="H606" s="17" cm="1">
        <f t="array" aca="1" ref="H606" ca="1">IF(ISBLANK(INDIRECT(ADDRESS(B606,A606,1,1,"all_city_parameter_inputs"))), "--",INDIRECT(ADDRESS(B606,A606,1,1,"all_city_parameter_inputs")))</f>
        <v>13.8</v>
      </c>
      <c r="I606" s="17">
        <f ca="1">IF(OR(G606="alpha",G606="beta",G606="sd",G606="mean"),"--",VLOOKUP(C606,Default!$B$5:$H$114,7,FALSE))</f>
        <v>13.8</v>
      </c>
      <c r="J606" s="4" t="str">
        <f ca="1">VLOOKUP(F606,Lookup!$C$5:$D$110,2, FALSE)</f>
        <v>Travel values</v>
      </c>
      <c r="K606" s="4">
        <f ca="1">VLOOKUP(C606,Default!$B$4:$E$114,4, FALSE)</f>
        <v>0</v>
      </c>
      <c r="L606" s="21" t="str" cm="1">
        <f t="array" aca="1" ref="L606" ca="1">IF(ISNA(VLOOKUP($D606,Grouped_Sources!$C:$C,1,FALSE)),"", INDIRECT(VLOOKUP($D606,Grouped_Sources!$C:$I,5,FALSE)))</f>
        <v>VehicleSpeeds_Summary_vxxx.docx on OneDrive Ali Abbas - ITHIM Global\Methods and Processes\Input Parameters\VehicleSpeeds</v>
      </c>
      <c r="M606" s="21" cm="1">
        <f t="array" aca="1" ref="M606" ca="1">IF(ISNA(VLOOKUP($D606,Grouped_Sources!$C:$C,1,FALSE)),"", INDIRECT(VLOOKUP($D606,Grouped_Sources!$C:$I,6,FALSE)))</f>
        <v>0</v>
      </c>
      <c r="N606" s="21" cm="1">
        <f t="array" aca="1" ref="N606" ca="1">IF(ISNA(VLOOKUP($D606,Grouped_Sources!$C:$C,1,FALSE)),"", INDIRECT(VLOOKUP($D606,Grouped_Sources!$C:$I,7,FALSE)))</f>
        <v>0</v>
      </c>
    </row>
    <row r="607" spans="1:14" x14ac:dyDescent="0.25">
      <c r="A607" s="5">
        <f t="shared" si="88"/>
        <v>9</v>
      </c>
      <c r="B607" s="5">
        <f t="shared" si="89"/>
        <v>5</v>
      </c>
      <c r="C607" s="5" t="str">
        <f t="shared" ca="1" si="87"/>
        <v>speeds cycle</v>
      </c>
      <c r="D607" s="5" t="str">
        <f t="shared" ca="1" si="96"/>
        <v>speeds_bogota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speeds</v>
      </c>
      <c r="G607" s="4" t="str" cm="1">
        <f t="array" aca="1" ref="G607" ca="1">IF(AND(ISBLANK(INDIRECT(ADDRESS(B607,3,1,1,"all_city_parameter_inputs"))),ISBLANK(INDIRECT(ADDRESS(B607,2,1,1,"all_city_parameter_inputs")))),"",IF(ISBLANK(INDIRECT(ADDRESS(B607,2,1,1,"all_city_parameter_inputs"))),"",INDIRECT(ADDRESS(B607,2,1,1,"all_city_parameter_inputs"))))</f>
        <v>cycle</v>
      </c>
      <c r="H607" s="17" cm="1">
        <f t="array" aca="1" ref="H607" ca="1">IF(ISBLANK(INDIRECT(ADDRESS(B607,A607,1,1,"all_city_parameter_inputs"))), "--",INDIRECT(ADDRESS(B607,A607,1,1,"all_city_parameter_inputs")))</f>
        <v>7.2</v>
      </c>
      <c r="I607" s="17">
        <f ca="1">IF(OR(G607="alpha",G607="beta",G607="sd",G607="mean"),"--",VLOOKUP(C607,Default!$B$5:$H$114,7,FALSE))</f>
        <v>7.2</v>
      </c>
      <c r="J607" s="4" t="str">
        <f ca="1">VLOOKUP(F607,Lookup!$C$5:$D$110,2, FALSE)</f>
        <v>Travel values</v>
      </c>
      <c r="K607" s="4">
        <f ca="1">VLOOKUP(C607,Default!$B$4:$E$114,4, FALSE)</f>
        <v>0</v>
      </c>
      <c r="L607" s="21" t="str" cm="1">
        <f t="array" aca="1" ref="L607" ca="1">IF(ISNA(VLOOKUP($D607,Grouped_Sources!$C:$C,1,FALSE)),"", INDIRECT(VLOOKUP($D607,Grouped_Sources!$C:$I,5,FALSE)))</f>
        <v>VehicleSpeeds_Summary_vxxx.docx on OneDrive Ali Abbas - ITHIM Global\Methods and Processes\Input Parameters\VehicleSpeeds</v>
      </c>
      <c r="M607" s="21" cm="1">
        <f t="array" aca="1" ref="M607" ca="1">IF(ISNA(VLOOKUP($D607,Grouped_Sources!$C:$C,1,FALSE)),"", INDIRECT(VLOOKUP($D607,Grouped_Sources!$C:$I,6,FALSE)))</f>
        <v>0</v>
      </c>
      <c r="N607" s="21" cm="1">
        <f t="array" aca="1" ref="N607" ca="1">IF(ISNA(VLOOKUP($D607,Grouped_Sources!$C:$C,1,FALSE)),"", INDIRECT(VLOOKUP($D607,Grouped_Sources!$C:$I,7,FALSE)))</f>
        <v>0</v>
      </c>
    </row>
    <row r="608" spans="1:14" x14ac:dyDescent="0.25">
      <c r="A608" s="5">
        <f t="shared" si="88"/>
        <v>9</v>
      </c>
      <c r="B608" s="5">
        <f t="shared" si="89"/>
        <v>6</v>
      </c>
      <c r="C608" s="5" t="str">
        <f t="shared" ca="1" si="87"/>
        <v>speeds subway</v>
      </c>
      <c r="D608" s="5" t="str">
        <f t="shared" ca="1" si="96"/>
        <v>speeds_bogota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speeds</v>
      </c>
      <c r="G608" s="4" t="str" cm="1">
        <f t="array" aca="1" ref="G608" ca="1">IF(AND(ISBLANK(INDIRECT(ADDRESS(B608,3,1,1,"all_city_parameter_inputs"))),ISBLANK(INDIRECT(ADDRESS(B608,2,1,1,"all_city_parameter_inputs")))),"",IF(ISBLANK(INDIRECT(ADDRESS(B608,2,1,1,"all_city_parameter_inputs"))),"",INDIRECT(ADDRESS(B608,2,1,1,"all_city_parameter_inputs"))))</f>
        <v>subway</v>
      </c>
      <c r="H608" s="17" cm="1">
        <f t="array" aca="1" ref="H608" ca="1">IF(ISBLANK(INDIRECT(ADDRESS(B608,A608,1,1,"all_city_parameter_inputs"))), "--",INDIRECT(ADDRESS(B608,A608,1,1,"all_city_parameter_inputs")))</f>
        <v>18.100000000000001</v>
      </c>
      <c r="I608" s="17">
        <f ca="1">IF(OR(G608="alpha",G608="beta",G608="sd",G608="mean"),"--",VLOOKUP(C608,Default!$B$5:$H$114,7,FALSE))</f>
        <v>18.100000000000001</v>
      </c>
      <c r="J608" s="4" t="str">
        <f ca="1">VLOOKUP(F608,Lookup!$C$5:$D$110,2, FALSE)</f>
        <v>Travel values</v>
      </c>
      <c r="K608" s="4">
        <f ca="1">VLOOKUP(C608,Default!$B$4:$E$114,4, FALSE)</f>
        <v>0</v>
      </c>
      <c r="L608" s="21" t="str" cm="1">
        <f t="array" aca="1" ref="L608" ca="1">IF(ISNA(VLOOKUP($D608,Grouped_Sources!$C:$C,1,FALSE)),"", INDIRECT(VLOOKUP($D608,Grouped_Sources!$C:$I,5,FALSE)))</f>
        <v>VehicleSpeeds_Summary_vxxx.docx on OneDrive Ali Abbas - ITHIM Global\Methods and Processes\Input Parameters\VehicleSpeeds</v>
      </c>
      <c r="M608" s="21" cm="1">
        <f t="array" aca="1" ref="M608" ca="1">IF(ISNA(VLOOKUP($D608,Grouped_Sources!$C:$C,1,FALSE)),"", INDIRECT(VLOOKUP($D608,Grouped_Sources!$C:$I,6,FALSE)))</f>
        <v>0</v>
      </c>
      <c r="N608" s="21" cm="1">
        <f t="array" aca="1" ref="N608" ca="1">IF(ISNA(VLOOKUP($D608,Grouped_Sources!$C:$C,1,FALSE)),"", INDIRECT(VLOOKUP($D608,Grouped_Sources!$C:$I,7,FALSE)))</f>
        <v>0</v>
      </c>
    </row>
    <row r="609" spans="1:14" x14ac:dyDescent="0.25">
      <c r="A609" s="5">
        <f t="shared" si="88"/>
        <v>9</v>
      </c>
      <c r="B609" s="5">
        <f t="shared" si="89"/>
        <v>7</v>
      </c>
      <c r="C609" s="5" t="str">
        <f t="shared" ca="1" si="87"/>
        <v>speeds motorcycle</v>
      </c>
      <c r="D609" s="5" t="str">
        <f t="shared" ca="1" si="96"/>
        <v>speeds_bogota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speeds</v>
      </c>
      <c r="G609" s="4" t="str" cm="1">
        <f t="array" aca="1" ref="G609" ca="1">IF(AND(ISBLANK(INDIRECT(ADDRESS(B609,3,1,1,"all_city_parameter_inputs"))),ISBLANK(INDIRECT(ADDRESS(B609,2,1,1,"all_city_parameter_inputs")))),"",IF(ISBLANK(INDIRECT(ADDRESS(B609,2,1,1,"all_city_parameter_inputs"))),"",INDIRECT(ADDRESS(B609,2,1,1,"all_city_parameter_inputs"))))</f>
        <v>motorcycle</v>
      </c>
      <c r="H609" s="17" cm="1">
        <f t="array" aca="1" ref="H609" ca="1">IF(ISBLANK(INDIRECT(ADDRESS(B609,A609,1,1,"all_city_parameter_inputs"))), "--",INDIRECT(ADDRESS(B609,A609,1,1,"all_city_parameter_inputs")))</f>
        <v>15.2</v>
      </c>
      <c r="I609" s="17">
        <f ca="1">IF(OR(G609="alpha",G609="beta",G609="sd",G609="mean"),"--",VLOOKUP(C609,Default!$B$5:$H$114,7,FALSE))</f>
        <v>15.2</v>
      </c>
      <c r="J609" s="4" t="str">
        <f ca="1">VLOOKUP(F609,Lookup!$C$5:$D$110,2, FALSE)</f>
        <v>Travel values</v>
      </c>
      <c r="K609" s="4">
        <f ca="1">VLOOKUP(C609,Default!$B$4:$E$114,4, FALSE)</f>
        <v>0</v>
      </c>
      <c r="L609" s="21" t="str" cm="1">
        <f t="array" aca="1" ref="L609" ca="1">IF(ISNA(VLOOKUP($D609,Grouped_Sources!$C:$C,1,FALSE)),"", INDIRECT(VLOOKUP($D609,Grouped_Sources!$C:$I,5,FALSE)))</f>
        <v>VehicleSpeeds_Summary_vxxx.docx on OneDrive Ali Abbas - ITHIM Global\Methods and Processes\Input Parameters\VehicleSpeeds</v>
      </c>
      <c r="M609" s="21" cm="1">
        <f t="array" aca="1" ref="M609" ca="1">IF(ISNA(VLOOKUP($D609,Grouped_Sources!$C:$C,1,FALSE)),"", INDIRECT(VLOOKUP($D609,Grouped_Sources!$C:$I,6,FALSE)))</f>
        <v>0</v>
      </c>
      <c r="N609" s="21" cm="1">
        <f t="array" aca="1" ref="N609" ca="1">IF(ISNA(VLOOKUP($D609,Grouped_Sources!$C:$C,1,FALSE)),"", INDIRECT(VLOOKUP($D609,Grouped_Sources!$C:$I,7,FALSE)))</f>
        <v>0</v>
      </c>
    </row>
    <row r="610" spans="1:14" x14ac:dyDescent="0.25">
      <c r="A610" s="5">
        <f t="shared" si="88"/>
        <v>9</v>
      </c>
      <c r="B610" s="5">
        <f t="shared" si="89"/>
        <v>8</v>
      </c>
      <c r="C610" s="5" t="str">
        <f t="shared" ca="1" si="87"/>
        <v>speeds other</v>
      </c>
      <c r="D610" s="5" t="str">
        <f t="shared" ca="1" si="96"/>
        <v>speeds_bogota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speeds</v>
      </c>
      <c r="G610" s="4" t="str" cm="1">
        <f t="array" aca="1" ref="G610" ca="1">IF(AND(ISBLANK(INDIRECT(ADDRESS(B610,3,1,1,"all_city_parameter_inputs"))),ISBLANK(INDIRECT(ADDRESS(B610,2,1,1,"all_city_parameter_inputs")))),"",IF(ISBLANK(INDIRECT(ADDRESS(B610,2,1,1,"all_city_parameter_inputs"))),"",INDIRECT(ADDRESS(B610,2,1,1,"all_city_parameter_inputs"))))</f>
        <v>other</v>
      </c>
      <c r="H610" s="17" cm="1">
        <f t="array" aca="1" ref="H610" ca="1">IF(ISBLANK(INDIRECT(ADDRESS(B610,A610,1,1,"all_city_parameter_inputs"))), "--",INDIRECT(ADDRESS(B610,A610,1,1,"all_city_parameter_inputs")))</f>
        <v>9.1</v>
      </c>
      <c r="I610" s="17">
        <f ca="1">IF(OR(G610="alpha",G610="beta",G610="sd",G610="mean"),"--",VLOOKUP(C610,Default!$B$5:$H$114,7,FALSE))</f>
        <v>9.1</v>
      </c>
      <c r="J610" s="4" t="str">
        <f ca="1">VLOOKUP(F610,Lookup!$C$5:$D$110,2, FALSE)</f>
        <v>Travel values</v>
      </c>
      <c r="K610" s="4">
        <f ca="1">VLOOKUP(C610,Default!$B$4:$E$114,4, FALSE)</f>
        <v>0</v>
      </c>
      <c r="L610" s="21" t="str" cm="1">
        <f t="array" aca="1" ref="L610" ca="1">IF(ISNA(VLOOKUP($D610,Grouped_Sources!$C:$C,1,FALSE)),"", INDIRECT(VLOOKUP($D610,Grouped_Sources!$C:$I,5,FALSE)))</f>
        <v>VehicleSpeeds_Summary_vxxx.docx on OneDrive Ali Abbas - ITHIM Global\Methods and Processes\Input Parameters\VehicleSpeeds</v>
      </c>
      <c r="M610" s="21" cm="1">
        <f t="array" aca="1" ref="M610" ca="1">IF(ISNA(VLOOKUP($D610,Grouped_Sources!$C:$C,1,FALSE)),"", INDIRECT(VLOOKUP($D610,Grouped_Sources!$C:$I,6,FALSE)))</f>
        <v>0</v>
      </c>
      <c r="N610" s="21" cm="1">
        <f t="array" aca="1" ref="N610" ca="1">IF(ISNA(VLOOKUP($D610,Grouped_Sources!$C:$C,1,FALSE)),"", INDIRECT(VLOOKUP($D610,Grouped_Sources!$C:$I,7,FALSE)))</f>
        <v>0</v>
      </c>
    </row>
    <row r="611" spans="1:14" x14ac:dyDescent="0.25">
      <c r="A611" s="5">
        <f t="shared" si="88"/>
        <v>9</v>
      </c>
      <c r="B611" s="5">
        <f t="shared" si="89"/>
        <v>9</v>
      </c>
      <c r="C611" s="5" t="str">
        <f t="shared" ca="1" si="87"/>
        <v>speeds pedestrian</v>
      </c>
      <c r="D611" s="5" t="str">
        <f t="shared" ca="1" si="96"/>
        <v>speeds_bogota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speeds</v>
      </c>
      <c r="G611" s="4" t="str" cm="1">
        <f t="array" aca="1" ref="G611" ca="1">IF(AND(ISBLANK(INDIRECT(ADDRESS(B611,3,1,1,"all_city_parameter_inputs"))),ISBLANK(INDIRECT(ADDRESS(B611,2,1,1,"all_city_parameter_inputs")))),"",IF(ISBLANK(INDIRECT(ADDRESS(B611,2,1,1,"all_city_parameter_inputs"))),"",INDIRECT(ADDRESS(B611,2,1,1,"all_city_parameter_inputs"))))</f>
        <v>pedestrian</v>
      </c>
      <c r="H611" s="17" cm="1">
        <f t="array" aca="1" ref="H611" ca="1">IF(ISBLANK(INDIRECT(ADDRESS(B611,A611,1,1,"all_city_parameter_inputs"))), "--",INDIRECT(ADDRESS(B611,A611,1,1,"all_city_parameter_inputs")))</f>
        <v>2.5</v>
      </c>
      <c r="I611" s="17">
        <f ca="1">IF(OR(G611="alpha",G611="beta",G611="sd",G611="mean"),"--",VLOOKUP(C611,Default!$B$5:$H$114,7,FALSE))</f>
        <v>2.5</v>
      </c>
      <c r="J611" s="4" t="str">
        <f ca="1">VLOOKUP(F611,Lookup!$C$5:$D$110,2, FALSE)</f>
        <v>Travel values</v>
      </c>
      <c r="K611" s="4">
        <f ca="1">VLOOKUP(C611,Default!$B$4:$E$114,4, FALSE)</f>
        <v>0</v>
      </c>
      <c r="L611" s="21" t="str" cm="1">
        <f t="array" aca="1" ref="L611" ca="1">IF(ISNA(VLOOKUP($D611,Grouped_Sources!$C:$C,1,FALSE)),"", INDIRECT(VLOOKUP($D611,Grouped_Sources!$C:$I,5,FALSE)))</f>
        <v>VehicleSpeeds_Summary_vxxx.docx on OneDrive Ali Abbas - ITHIM Global\Methods and Processes\Input Parameters\VehicleSpeeds</v>
      </c>
      <c r="M611" s="21" cm="1">
        <f t="array" aca="1" ref="M611" ca="1">IF(ISNA(VLOOKUP($D611,Grouped_Sources!$C:$C,1,FALSE)),"", INDIRECT(VLOOKUP($D611,Grouped_Sources!$C:$I,6,FALSE)))</f>
        <v>0</v>
      </c>
      <c r="N611" s="21" cm="1">
        <f t="array" aca="1" ref="N611" ca="1">IF(ISNA(VLOOKUP($D611,Grouped_Sources!$C:$C,1,FALSE)),"", INDIRECT(VLOOKUP($D611,Grouped_Sources!$C:$I,7,FALSE)))</f>
        <v>0</v>
      </c>
    </row>
    <row r="612" spans="1:14" x14ac:dyDescent="0.25">
      <c r="A612" s="5">
        <f t="shared" si="88"/>
        <v>9</v>
      </c>
      <c r="B612" s="5">
        <f t="shared" si="89"/>
        <v>10</v>
      </c>
      <c r="C612" s="5" t="str">
        <f t="shared" ca="1" si="87"/>
        <v>speeds rail</v>
      </c>
      <c r="D612" s="5" t="str">
        <f t="shared" ca="1" si="96"/>
        <v>speeds_bogota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speeds</v>
      </c>
      <c r="G612" s="4" t="str" cm="1">
        <f t="array" aca="1" ref="G612" ca="1">IF(AND(ISBLANK(INDIRECT(ADDRESS(B612,3,1,1,"all_city_parameter_inputs"))),ISBLANK(INDIRECT(ADDRESS(B612,2,1,1,"all_city_parameter_inputs")))),"",IF(ISBLANK(INDIRECT(ADDRESS(B612,2,1,1,"all_city_parameter_inputs"))),"",INDIRECT(ADDRESS(B612,2,1,1,"all_city_parameter_inputs"))))</f>
        <v>rail</v>
      </c>
      <c r="H612" s="17" cm="1">
        <f t="array" aca="1" ref="H612" ca="1">IF(ISBLANK(INDIRECT(ADDRESS(B612,A612,1,1,"all_city_parameter_inputs"))), "--",INDIRECT(ADDRESS(B612,A612,1,1,"all_city_parameter_inputs")))</f>
        <v>21.9</v>
      </c>
      <c r="I612" s="17">
        <f ca="1">IF(OR(G612="alpha",G612="beta",G612="sd",G612="mean"),"--",VLOOKUP(C612,Default!$B$5:$H$114,7,FALSE))</f>
        <v>21.9</v>
      </c>
      <c r="J612" s="4" t="str">
        <f ca="1">VLOOKUP(F612,Lookup!$C$5:$D$110,2, FALSE)</f>
        <v>Travel values</v>
      </c>
      <c r="K612" s="4">
        <f ca="1">VLOOKUP(C612,Default!$B$4:$E$114,4, FALSE)</f>
        <v>0</v>
      </c>
      <c r="L612" s="21" t="str" cm="1">
        <f t="array" aca="1" ref="L612" ca="1">IF(ISNA(VLOOKUP($D612,Grouped_Sources!$C:$C,1,FALSE)),"", INDIRECT(VLOOKUP($D612,Grouped_Sources!$C:$I,5,FALSE)))</f>
        <v>VehicleSpeeds_Summary_vxxx.docx on OneDrive Ali Abbas - ITHIM Global\Methods and Processes\Input Parameters\VehicleSpeeds</v>
      </c>
      <c r="M612" s="21" cm="1">
        <f t="array" aca="1" ref="M612" ca="1">IF(ISNA(VLOOKUP($D612,Grouped_Sources!$C:$C,1,FALSE)),"", INDIRECT(VLOOKUP($D612,Grouped_Sources!$C:$I,6,FALSE)))</f>
        <v>0</v>
      </c>
      <c r="N612" s="21" cm="1">
        <f t="array" aca="1" ref="N612" ca="1">IF(ISNA(VLOOKUP($D612,Grouped_Sources!$C:$C,1,FALSE)),"", INDIRECT(VLOOKUP($D612,Grouped_Sources!$C:$I,7,FALSE)))</f>
        <v>0</v>
      </c>
    </row>
    <row r="613" spans="1:14" x14ac:dyDescent="0.25">
      <c r="A613" s="5">
        <f t="shared" si="88"/>
        <v>9</v>
      </c>
      <c r="B613" s="5">
        <f t="shared" si="89"/>
        <v>11</v>
      </c>
      <c r="C613" s="5" t="str">
        <f t="shared" ca="1" si="87"/>
        <v>speeds taxi</v>
      </c>
      <c r="D613" s="5" t="str">
        <f t="shared" ca="1" si="96"/>
        <v>speeds_bogota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speeds</v>
      </c>
      <c r="G613" s="4" t="str" cm="1">
        <f t="array" aca="1" ref="G613" ca="1">IF(AND(ISBLANK(INDIRECT(ADDRESS(B613,3,1,1,"all_city_parameter_inputs"))),ISBLANK(INDIRECT(ADDRESS(B613,2,1,1,"all_city_parameter_inputs")))),"",IF(ISBLANK(INDIRECT(ADDRESS(B613,2,1,1,"all_city_parameter_inputs"))),"",INDIRECT(ADDRESS(B613,2,1,1,"all_city_parameter_inputs"))))</f>
        <v>taxi</v>
      </c>
      <c r="H613" s="17" cm="1">
        <f t="array" aca="1" ref="H613" ca="1">IF(ISBLANK(INDIRECT(ADDRESS(B613,A613,1,1,"all_city_parameter_inputs"))), "--",INDIRECT(ADDRESS(B613,A613,1,1,"all_city_parameter_inputs")))</f>
        <v>12.559999999999999</v>
      </c>
      <c r="I613" s="17">
        <f ca="1">IF(OR(G613="alpha",G613="beta",G613="sd",G613="mean"),"--",VLOOKUP(C613,Default!$B$5:$H$114,7,FALSE))</f>
        <v>13.8</v>
      </c>
      <c r="J613" s="4" t="str">
        <f ca="1">VLOOKUP(F613,Lookup!$C$5:$D$110,2, FALSE)</f>
        <v>Travel values</v>
      </c>
      <c r="K613" s="4">
        <f ca="1">VLOOKUP(C613,Default!$B$4:$E$114,4, FALSE)</f>
        <v>0</v>
      </c>
      <c r="L613" s="21" t="str" cm="1">
        <f t="array" aca="1" ref="L613" ca="1">IF(ISNA(VLOOKUP($D613,Grouped_Sources!$C:$C,1,FALSE)),"", INDIRECT(VLOOKUP($D613,Grouped_Sources!$C:$I,5,FALSE)))</f>
        <v>VehicleSpeeds_Summary_vxxx.docx on OneDrive Ali Abbas - ITHIM Global\Methods and Processes\Input Parameters\VehicleSpeeds</v>
      </c>
      <c r="M613" s="21" cm="1">
        <f t="array" aca="1" ref="M613" ca="1">IF(ISNA(VLOOKUP($D613,Grouped_Sources!$C:$C,1,FALSE)),"", INDIRECT(VLOOKUP($D613,Grouped_Sources!$C:$I,6,FALSE)))</f>
        <v>0</v>
      </c>
      <c r="N613" s="21" cm="1">
        <f t="array" aca="1" ref="N613" ca="1">IF(ISNA(VLOOKUP($D613,Grouped_Sources!$C:$C,1,FALSE)),"", INDIRECT(VLOOKUP($D613,Grouped_Sources!$C:$I,7,FALSE)))</f>
        <v>0</v>
      </c>
    </row>
    <row r="614" spans="1:14" x14ac:dyDescent="0.25">
      <c r="A614" s="5">
        <f t="shared" si="88"/>
        <v>9</v>
      </c>
      <c r="B614" s="5">
        <f t="shared" si="89"/>
        <v>12</v>
      </c>
      <c r="C614" s="5" t="str">
        <f t="shared" ca="1" si="87"/>
        <v>speeds truck</v>
      </c>
      <c r="D614" s="5" t="str">
        <f t="shared" ca="1" si="96"/>
        <v>speeds_bogota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speeds</v>
      </c>
      <c r="G614" s="4" t="str" cm="1">
        <f t="array" aca="1" ref="G614" ca="1">IF(AND(ISBLANK(INDIRECT(ADDRESS(B614,3,1,1,"all_city_parameter_inputs"))),ISBLANK(INDIRECT(ADDRESS(B614,2,1,1,"all_city_parameter_inputs")))),"",IF(ISBLANK(INDIRECT(ADDRESS(B614,2,1,1,"all_city_parameter_inputs"))),"",INDIRECT(ADDRESS(B614,2,1,1,"all_city_parameter_inputs"))))</f>
        <v>truck</v>
      </c>
      <c r="H614" s="17" cm="1">
        <f t="array" aca="1" ref="H614" ca="1">IF(ISBLANK(INDIRECT(ADDRESS(B614,A614,1,1,"all_city_parameter_inputs"))), "--",INDIRECT(ADDRESS(B614,A614,1,1,"all_city_parameter_inputs")))</f>
        <v>8.1</v>
      </c>
      <c r="I614" s="17">
        <f ca="1">IF(OR(G614="alpha",G614="beta",G614="sd",G614="mean"),"--",VLOOKUP(C614,Default!$B$5:$H$114,7,FALSE))</f>
        <v>8.1</v>
      </c>
      <c r="J614" s="4" t="str">
        <f ca="1">VLOOKUP(F614,Lookup!$C$5:$D$110,2, FALSE)</f>
        <v>Travel values</v>
      </c>
      <c r="K614" s="4">
        <f ca="1">VLOOKUP(C614,Default!$B$4:$E$114,4, FALSE)</f>
        <v>0</v>
      </c>
      <c r="L614" s="21" t="str" cm="1">
        <f t="array" aca="1" ref="L614" ca="1">IF(ISNA(VLOOKUP($D614,Grouped_Sources!$C:$C,1,FALSE)),"", INDIRECT(VLOOKUP($D614,Grouped_Sources!$C:$I,5,FALSE)))</f>
        <v>VehicleSpeeds_Summary_vxxx.docx on OneDrive Ali Abbas - ITHIM Global\Methods and Processes\Input Parameters\VehicleSpeeds</v>
      </c>
      <c r="M614" s="21" cm="1">
        <f t="array" aca="1" ref="M614" ca="1">IF(ISNA(VLOOKUP($D614,Grouped_Sources!$C:$C,1,FALSE)),"", INDIRECT(VLOOKUP($D614,Grouped_Sources!$C:$I,6,FALSE)))</f>
        <v>0</v>
      </c>
      <c r="N614" s="21" cm="1">
        <f t="array" aca="1" ref="N614" ca="1">IF(ISNA(VLOOKUP($D614,Grouped_Sources!$C:$C,1,FALSE)),"", INDIRECT(VLOOKUP($D614,Grouped_Sources!$C:$I,7,FALSE)))</f>
        <v>0</v>
      </c>
    </row>
    <row r="615" spans="1:14" x14ac:dyDescent="0.25">
      <c r="A615" s="5">
        <f t="shared" si="88"/>
        <v>9</v>
      </c>
      <c r="B615" s="5">
        <f t="shared" si="89"/>
        <v>13</v>
      </c>
      <c r="C615" s="5" t="str">
        <f t="shared" ca="1" si="87"/>
        <v>speeds van</v>
      </c>
      <c r="D615" s="5" t="str">
        <f t="shared" ca="1" si="96"/>
        <v>speeds_bogota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speeds</v>
      </c>
      <c r="G615" s="4" t="str" cm="1">
        <f t="array" aca="1" ref="G615" ca="1">IF(AND(ISBLANK(INDIRECT(ADDRESS(B615,3,1,1,"all_city_parameter_inputs"))),ISBLANK(INDIRECT(ADDRESS(B615,2,1,1,"all_city_parameter_inputs")))),"",IF(ISBLANK(INDIRECT(ADDRESS(B615,2,1,1,"all_city_parameter_inputs"))),"",INDIRECT(ADDRESS(B615,2,1,1,"all_city_parameter_inputs"))))</f>
        <v>van</v>
      </c>
      <c r="H615" s="17" cm="1">
        <f t="array" aca="1" ref="H615" ca="1">IF(ISBLANK(INDIRECT(ADDRESS(B615,A615,1,1,"all_city_parameter_inputs"))), "--",INDIRECT(ADDRESS(B615,A615,1,1,"all_city_parameter_inputs")))</f>
        <v>13.8</v>
      </c>
      <c r="I615" s="17">
        <f ca="1">IF(OR(G615="alpha",G615="beta",G615="sd",G615="mean"),"--",VLOOKUP(C615,Default!$B$5:$H$114,7,FALSE))</f>
        <v>13.8</v>
      </c>
      <c r="J615" s="4" t="str">
        <f ca="1">VLOOKUP(F615,Lookup!$C$5:$D$110,2, FALSE)</f>
        <v>Travel values</v>
      </c>
      <c r="K615" s="4">
        <f ca="1">VLOOKUP(C615,Default!$B$4:$E$114,4, FALSE)</f>
        <v>0</v>
      </c>
      <c r="L615" s="21" t="str" cm="1">
        <f t="array" aca="1" ref="L615" ca="1">IF(ISNA(VLOOKUP($D615,Grouped_Sources!$C:$C,1,FALSE)),"", INDIRECT(VLOOKUP($D615,Grouped_Sources!$C:$I,5,FALSE)))</f>
        <v>VehicleSpeeds_Summary_vxxx.docx on OneDrive Ali Abbas - ITHIM Global\Methods and Processes\Input Parameters\VehicleSpeeds</v>
      </c>
      <c r="M615" s="21" cm="1">
        <f t="array" aca="1" ref="M615" ca="1">IF(ISNA(VLOOKUP($D615,Grouped_Sources!$C:$C,1,FALSE)),"", INDIRECT(VLOOKUP($D615,Grouped_Sources!$C:$I,6,FALSE)))</f>
        <v>0</v>
      </c>
      <c r="N615" s="21" cm="1">
        <f t="array" aca="1" ref="N615" ca="1">IF(ISNA(VLOOKUP($D615,Grouped_Sources!$C:$C,1,FALSE)),"", INDIRECT(VLOOKUP($D615,Grouped_Sources!$C:$I,7,FALSE)))</f>
        <v>0</v>
      </c>
    </row>
    <row r="616" spans="1:14" x14ac:dyDescent="0.25">
      <c r="A616" s="5">
        <f t="shared" si="88"/>
        <v>9</v>
      </c>
      <c r="B616" s="5">
        <f t="shared" si="89"/>
        <v>14</v>
      </c>
      <c r="C616" s="5" t="str">
        <f t="shared" ca="1" si="87"/>
        <v>PM_emission_inventories motorcycle</v>
      </c>
      <c r="D616" s="5" t="str">
        <f t="shared" ca="1" si="86"/>
        <v>PM_emission_inventories_bogota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All_city_list!F605,INDIRECT(ADDRESS(B616,1,1,1,"all_city_parameter_inputs"))))</f>
        <v>PM_emission_inventories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motorcycle</v>
      </c>
      <c r="H616" s="17" cm="1">
        <f t="array" aca="1" ref="H616" ca="1">IF(ISBLANK(INDIRECT(ADDRESS(B616,A616,1,1,"all_city_parameter_inputs"))), "--",INDIRECT(ADDRESS(B616,A616,1,1,"all_city_parameter_inputs")))</f>
        <v>2.3031654375338189E-3</v>
      </c>
      <c r="I616" s="17">
        <f ca="1">IF(OR(G616="alpha",G616="beta",G616="sd",G616="mean"),"--",VLOOKUP(C616,Default!$B$5:$H$114,7,FALSE))</f>
        <v>2.3031654375338189E-3</v>
      </c>
      <c r="J616" s="4" t="str">
        <f ca="1">VLOOKUP(F616,Lookup!$C$5:$D$110,2, FALSE)</f>
        <v>Pollution values</v>
      </c>
      <c r="K616" s="4" t="str">
        <f ca="1">VLOOKUP(C616,Default!$B$4:$E$114,4,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616" s="21" t="str" cm="1">
        <f t="array" aca="1" ref="L616" ca="1">IF(ISNA(VLOOKUP($D616,Grouped_Sources!$C:$C,1,FALSE)),"", INDIRECT(VLOOKUP($D616,Grouped_Sources!$C:$I,5,FALSE)))</f>
        <v>air pollution and CO2 write-up_only table_V4.docx (dropbox.com)</v>
      </c>
      <c r="M616" s="21" t="str" cm="1">
        <f t="array" aca="1" ref="M616" ca="1">IF(ISNA(VLOOKUP($D616,Grouped_Sources!$C:$C,1,FALSE)),"", INDIRECT(VLOOKUP($D616,Grouped_Sources!$C:$I,6,FALSE)))</f>
        <v>EDGAR and various other sources, detailed in document</v>
      </c>
      <c r="N616" s="21" cm="1">
        <f t="array" aca="1" ref="N616" ca="1">IF(ISNA(VLOOKUP($D616,Grouped_Sources!$C:$C,1,FALSE)),"", INDIRECT(VLOOKUP($D616,Grouped_Sources!$C:$I,7,FALSE)))</f>
        <v>0</v>
      </c>
    </row>
    <row r="617" spans="1:14" x14ac:dyDescent="0.25">
      <c r="A617" s="5">
        <f t="shared" si="88"/>
        <v>9</v>
      </c>
      <c r="B617" s="5">
        <f t="shared" si="89"/>
        <v>15</v>
      </c>
      <c r="C617" s="5" t="str">
        <f t="shared" ca="1" si="87"/>
        <v>PM_emission_inventories car</v>
      </c>
      <c r="D617" s="5" t="str">
        <f t="shared" ca="1" si="86"/>
        <v>PM_emission_inventories_bogota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PM_emission_inventories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car</v>
      </c>
      <c r="H617" s="17" cm="1">
        <f t="array" aca="1" ref="H617" ca="1">IF(ISBLANK(INDIRECT(ADDRESS(B617,A617,1,1,"all_city_parameter_inputs"))), "--",INDIRECT(ADDRESS(B617,A617,1,1,"all_city_parameter_inputs")))</f>
        <v>8.1980352806225759E-2</v>
      </c>
      <c r="I617" s="17">
        <f ca="1">IF(OR(G617="alpha",G617="beta",G617="sd",G617="mean"),"--",VLOOKUP(C617,Default!$B$5:$H$114,7,FALSE))</f>
        <v>8.1980352806225759E-2</v>
      </c>
      <c r="J617" s="4" t="str">
        <f ca="1">VLOOKUP(F617,Lookup!$C$5:$D$110,2, FALSE)</f>
        <v>Pollution values</v>
      </c>
      <c r="K617" s="4">
        <f ca="1">VLOOKUP(C617,Default!$B$4:$E$114,4, FALSE)</f>
        <v>0</v>
      </c>
      <c r="L617" s="21" t="str" cm="1">
        <f t="array" aca="1" ref="L617" ca="1">IF(ISNA(VLOOKUP($D617,Grouped_Sources!$C:$C,1,FALSE)),"", INDIRECT(VLOOKUP($D617,Grouped_Sources!$C:$I,5,FALSE)))</f>
        <v>air pollution and CO2 write-up_only table_V4.docx (dropbox.com)</v>
      </c>
      <c r="M617" s="21" t="str" cm="1">
        <f t="array" aca="1" ref="M617" ca="1">IF(ISNA(VLOOKUP($D617,Grouped_Sources!$C:$C,1,FALSE)),"", INDIRECT(VLOOKUP($D617,Grouped_Sources!$C:$I,6,FALSE)))</f>
        <v>EDGAR and various other sources, detailed in document</v>
      </c>
      <c r="N617" s="21" cm="1">
        <f t="array" aca="1" ref="N617" ca="1">IF(ISNA(VLOOKUP($D617,Grouped_Sources!$C:$C,1,FALSE)),"", INDIRECT(VLOOKUP($D617,Grouped_Sources!$C:$I,7,FALSE)))</f>
        <v>0</v>
      </c>
    </row>
    <row r="618" spans="1:14" x14ac:dyDescent="0.25">
      <c r="A618" s="5">
        <f t="shared" si="88"/>
        <v>9</v>
      </c>
      <c r="B618" s="5">
        <f t="shared" si="89"/>
        <v>16</v>
      </c>
      <c r="C618" s="5" t="str">
        <f t="shared" ca="1" si="87"/>
        <v>PM_emission_inventories bus_driver</v>
      </c>
      <c r="D618" s="5" t="str">
        <f t="shared" ca="1" si="86"/>
        <v>PM_emission_inventories_bogota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PM_emission_inventories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bus_driver</v>
      </c>
      <c r="H618" s="17" cm="1">
        <f t="array" aca="1" ref="H618" ca="1">IF(ISBLANK(INDIRECT(ADDRESS(B618,A618,1,1,"all_city_parameter_inputs"))), "--",INDIRECT(ADDRESS(B618,A618,1,1,"all_city_parameter_inputs")))</f>
        <v>0.12246677425253254</v>
      </c>
      <c r="I618" s="17">
        <f ca="1">IF(OR(G618="alpha",G618="beta",G618="sd",G618="mean"),"--",VLOOKUP(C618,Default!$B$5:$H$114,7,FALSE))</f>
        <v>0.12246677425253254</v>
      </c>
      <c r="J618" s="4" t="str">
        <f ca="1">VLOOKUP(F618,Lookup!$C$5:$D$110,2, FALSE)</f>
        <v>Pollution values</v>
      </c>
      <c r="K618" s="4">
        <f ca="1">VLOOKUP(C618,Default!$B$4:$E$114,4, FALSE)</f>
        <v>0</v>
      </c>
      <c r="L618" s="21" t="str" cm="1">
        <f t="array" aca="1" ref="L618" ca="1">IF(ISNA(VLOOKUP($D618,Grouped_Sources!$C:$C,1,FALSE)),"", INDIRECT(VLOOKUP($D618,Grouped_Sources!$C:$I,5,FALSE)))</f>
        <v>air pollution and CO2 write-up_only table_V4.docx (dropbox.com)</v>
      </c>
      <c r="M618" s="21" t="str" cm="1">
        <f t="array" aca="1" ref="M618" ca="1">IF(ISNA(VLOOKUP($D618,Grouped_Sources!$C:$C,1,FALSE)),"", INDIRECT(VLOOKUP($D618,Grouped_Sources!$C:$I,6,FALSE)))</f>
        <v>EDGAR and various other sources, detailed in document</v>
      </c>
      <c r="N618" s="21" cm="1">
        <f t="array" aca="1" ref="N618" ca="1">IF(ISNA(VLOOKUP($D618,Grouped_Sources!$C:$C,1,FALSE)),"", INDIRECT(VLOOKUP($D618,Grouped_Sources!$C:$I,7,FALSE)))</f>
        <v>0</v>
      </c>
    </row>
    <row r="619" spans="1:14" x14ac:dyDescent="0.25">
      <c r="A619" s="5">
        <f t="shared" si="88"/>
        <v>9</v>
      </c>
      <c r="B619" s="5">
        <f t="shared" si="89"/>
        <v>17</v>
      </c>
      <c r="C619" s="5" t="str">
        <f t="shared" ca="1" si="87"/>
        <v>PM_emission_inventories heavy_truck</v>
      </c>
      <c r="D619" s="5" t="str">
        <f t="shared" ca="1" si="86"/>
        <v>PM_emission_inventories_bogota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PM_emission_inventories</v>
      </c>
      <c r="G619" s="4" t="str" cm="1">
        <f t="array" aca="1" ref="G619" ca="1">IF(AND(ISBLANK(INDIRECT(ADDRESS(B619,3,1,1,"all_city_parameter_inputs"))),ISBLANK(INDIRECT(ADDRESS(B619,2,1,1,"all_city_parameter_inputs")))),"",IF(ISBLANK(INDIRECT(ADDRESS(B619,2,1,1,"all_city_parameter_inputs"))),"",INDIRECT(ADDRESS(B619,2,1,1,"all_city_parameter_inputs"))))</f>
        <v>heavy_truck</v>
      </c>
      <c r="H619" s="17" cm="1">
        <f t="array" aca="1" ref="H619" ca="1">IF(ISBLANK(INDIRECT(ADDRESS(B619,A619,1,1,"all_city_parameter_inputs"))), "--",INDIRECT(ADDRESS(B619,A619,1,1,"all_city_parameter_inputs")))</f>
        <v>0.45445403783708543</v>
      </c>
      <c r="I619" s="17">
        <f ca="1">IF(OR(G619="alpha",G619="beta",G619="sd",G619="mean"),"--",VLOOKUP(C619,Default!$B$5:$H$114,7,FALSE))</f>
        <v>0.45445403783708543</v>
      </c>
      <c r="J619" s="4" t="str">
        <f ca="1">VLOOKUP(F619,Lookup!$C$5:$D$110,2, FALSE)</f>
        <v>Pollution values</v>
      </c>
      <c r="K619" s="4">
        <f ca="1">VLOOKUP(C619,Default!$B$4:$E$114,4, FALSE)</f>
        <v>0</v>
      </c>
      <c r="L619" s="21" t="str" cm="1">
        <f t="array" aca="1" ref="L619" ca="1">IF(ISNA(VLOOKUP($D619,Grouped_Sources!$C:$C,1,FALSE)),"", INDIRECT(VLOOKUP($D619,Grouped_Sources!$C:$I,5,FALSE)))</f>
        <v>air pollution and CO2 write-up_only table_V4.docx (dropbox.com)</v>
      </c>
      <c r="M619" s="21" t="str" cm="1">
        <f t="array" aca="1" ref="M619" ca="1">IF(ISNA(VLOOKUP($D619,Grouped_Sources!$C:$C,1,FALSE)),"", INDIRECT(VLOOKUP($D619,Grouped_Sources!$C:$I,6,FALSE)))</f>
        <v>EDGAR and various other sources, detailed in document</v>
      </c>
      <c r="N619" s="21" cm="1">
        <f t="array" aca="1" ref="N619" ca="1">IF(ISNA(VLOOKUP($D619,Grouped_Sources!$C:$C,1,FALSE)),"", INDIRECT(VLOOKUP($D619,Grouped_Sources!$C:$I,7,FALSE)))</f>
        <v>0</v>
      </c>
    </row>
    <row r="620" spans="1:14" x14ac:dyDescent="0.25">
      <c r="A620" s="5">
        <f t="shared" si="88"/>
        <v>9</v>
      </c>
      <c r="B620" s="5">
        <f t="shared" si="89"/>
        <v>18</v>
      </c>
      <c r="C620" s="5" t="str">
        <f t="shared" ca="1" si="87"/>
        <v>PM_emission_inventories truck</v>
      </c>
      <c r="D620" s="5" t="str">
        <f t="shared" ca="1" si="86"/>
        <v>PM_emission_inventories_bogota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PM_emission_inventories</v>
      </c>
      <c r="G620" s="4" t="str" cm="1">
        <f t="array" aca="1" ref="G620" ca="1">IF(AND(ISBLANK(INDIRECT(ADDRESS(B620,3,1,1,"all_city_parameter_inputs"))),ISBLANK(INDIRECT(ADDRESS(B620,2,1,1,"all_city_parameter_inputs")))),"",IF(ISBLANK(INDIRECT(ADDRESS(B620,2,1,1,"all_city_parameter_inputs"))),"",INDIRECT(ADDRESS(B620,2,1,1,"all_city_parameter_inputs"))))</f>
        <v>truck</v>
      </c>
      <c r="H620" s="17" cm="1">
        <f t="array" aca="1" ref="H620" ca="1">IF(ISBLANK(INDIRECT(ADDRESS(B620,A620,1,1,"all_city_parameter_inputs"))), "--",INDIRECT(ADDRESS(B620,A620,1,1,"all_city_parameter_inputs")))</f>
        <v>0.33879566966662278</v>
      </c>
      <c r="I620" s="17">
        <f ca="1">IF(OR(G620="alpha",G620="beta",G620="sd",G620="mean"),"--",VLOOKUP(C620,Default!$B$5:$H$114,7,FALSE))</f>
        <v>0.33879566966662278</v>
      </c>
      <c r="J620" s="4" t="str">
        <f ca="1">VLOOKUP(F620,Lookup!$C$5:$D$110,2, FALSE)</f>
        <v>Pollution values</v>
      </c>
      <c r="K620" s="4">
        <f ca="1">VLOOKUP(C620,Default!$B$4:$E$114,4, FALSE)</f>
        <v>0</v>
      </c>
      <c r="L620" s="21" t="str" cm="1">
        <f t="array" aca="1" ref="L620" ca="1">IF(ISNA(VLOOKUP($D620,Grouped_Sources!$C:$C,1,FALSE)),"", INDIRECT(VLOOKUP($D620,Grouped_Sources!$C:$I,5,FALSE)))</f>
        <v>air pollution and CO2 write-up_only table_V4.docx (dropbox.com)</v>
      </c>
      <c r="M620" s="21" t="str" cm="1">
        <f t="array" aca="1" ref="M620" ca="1">IF(ISNA(VLOOKUP($D620,Grouped_Sources!$C:$C,1,FALSE)),"", INDIRECT(VLOOKUP($D620,Grouped_Sources!$C:$I,6,FALSE)))</f>
        <v>EDGAR and various other sources, detailed in document</v>
      </c>
      <c r="N620" s="21" cm="1">
        <f t="array" aca="1" ref="N620" ca="1">IF(ISNA(VLOOKUP($D620,Grouped_Sources!$C:$C,1,FALSE)),"", INDIRECT(VLOOKUP($D620,Grouped_Sources!$C:$I,7,FALSE)))</f>
        <v>0</v>
      </c>
    </row>
    <row r="621" spans="1:14" x14ac:dyDescent="0.25">
      <c r="A621" s="5">
        <f t="shared" si="88"/>
        <v>9</v>
      </c>
      <c r="B621" s="5">
        <f t="shared" si="89"/>
        <v>19</v>
      </c>
      <c r="C621" s="5" t="str">
        <f t="shared" ca="1" si="87"/>
        <v>PM_emission_inventories van</v>
      </c>
      <c r="D621" s="5" t="str">
        <f t="shared" ca="1" si="86"/>
        <v>PM_emission_inventories_bogota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PM_emission_inventories</v>
      </c>
      <c r="G621" s="4" t="str" cm="1">
        <f t="array" aca="1" ref="G621" ca="1">IF(AND(ISBLANK(INDIRECT(ADDRESS(B621,3,1,1,"all_city_parameter_inputs"))),ISBLANK(INDIRECT(ADDRESS(B621,2,1,1,"all_city_parameter_inputs")))),"",IF(ISBLANK(INDIRECT(ADDRESS(B621,2,1,1,"all_city_parameter_inputs"))),"",INDIRECT(ADDRESS(B621,2,1,1,"all_city_parameter_inputs"))))</f>
        <v>van</v>
      </c>
      <c r="H621" s="17" cm="1">
        <f t="array" aca="1" ref="H621" ca="1">IF(ISBLANK(INDIRECT(ADDRESS(B621,A621,1,1,"all_city_parameter_inputs"))), "--",INDIRECT(ADDRESS(B621,A621,1,1,"all_city_parameter_inputs")))</f>
        <v>0</v>
      </c>
      <c r="I621" s="17">
        <f ca="1">IF(OR(G621="alpha",G621="beta",G621="sd",G621="mean"),"--",VLOOKUP(C621,Default!$B$5:$H$114,7,FALSE))</f>
        <v>0</v>
      </c>
      <c r="J621" s="4" t="str">
        <f ca="1">VLOOKUP(F621,Lookup!$C$5:$D$110,2, FALSE)</f>
        <v>Pollution values</v>
      </c>
      <c r="K621" s="4">
        <f ca="1">VLOOKUP(C621,Default!$B$4:$E$114,4, FALSE)</f>
        <v>0</v>
      </c>
      <c r="L621" s="21" t="str" cm="1">
        <f t="array" aca="1" ref="L621" ca="1">IF(ISNA(VLOOKUP($D621,Grouped_Sources!$C:$C,1,FALSE)),"", INDIRECT(VLOOKUP($D621,Grouped_Sources!$C:$I,5,FALSE)))</f>
        <v>air pollution and CO2 write-up_only table_V4.docx (dropbox.com)</v>
      </c>
      <c r="M621" s="21" t="str" cm="1">
        <f t="array" aca="1" ref="M621" ca="1">IF(ISNA(VLOOKUP($D621,Grouped_Sources!$C:$C,1,FALSE)),"", INDIRECT(VLOOKUP($D621,Grouped_Sources!$C:$I,6,FALSE)))</f>
        <v>EDGAR and various other sources, detailed in document</v>
      </c>
      <c r="N621" s="21" cm="1">
        <f t="array" aca="1" ref="N621" ca="1">IF(ISNA(VLOOKUP($D621,Grouped_Sources!$C:$C,1,FALSE)),"", INDIRECT(VLOOKUP($D621,Grouped_Sources!$C:$I,7,FALSE)))</f>
        <v>0</v>
      </c>
    </row>
    <row r="622" spans="1:14" x14ac:dyDescent="0.25">
      <c r="A622" s="5">
        <f t="shared" si="88"/>
        <v>9</v>
      </c>
      <c r="B622" s="5">
        <f t="shared" si="89"/>
        <v>20</v>
      </c>
      <c r="C622" s="5" t="str">
        <f t="shared" ca="1" si="87"/>
        <v>PM_emission_inventories other</v>
      </c>
      <c r="D622" s="5" t="str">
        <f t="shared" ca="1" si="86"/>
        <v>PM_emission_inventories_bogota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PM_emission_inventories</v>
      </c>
      <c r="G622" s="4" t="str" cm="1">
        <f t="array" aca="1" ref="G622" ca="1">IF(AND(ISBLANK(INDIRECT(ADDRESS(B622,3,1,1,"all_city_parameter_inputs"))),ISBLANK(INDIRECT(ADDRESS(B622,2,1,1,"all_city_parameter_inputs")))),"",IF(ISBLANK(INDIRECT(ADDRESS(B622,2,1,1,"all_city_parameter_inputs"))),"",INDIRECT(ADDRESS(B622,2,1,1,"all_city_parameter_inputs"))))</f>
        <v>other</v>
      </c>
      <c r="H622" s="17" cm="1">
        <f t="array" aca="1" ref="H622" ca="1">IF(ISBLANK(INDIRECT(ADDRESS(B622,A622,1,1,"all_city_parameter_inputs"))), "--",INDIRECT(ADDRESS(B622,A622,1,1,"all_city_parameter_inputs")))</f>
        <v>0</v>
      </c>
      <c r="I622" s="17">
        <f ca="1">IF(OR(G622="alpha",G622="beta",G622="sd",G622="mean"),"--",VLOOKUP(C622,Default!$B$5:$H$114,7,FALSE))</f>
        <v>0</v>
      </c>
      <c r="J622" s="4" t="str">
        <f ca="1">VLOOKUP(F622,Lookup!$C$5:$D$110,2, FALSE)</f>
        <v>Pollution values</v>
      </c>
      <c r="K622" s="4">
        <f ca="1">VLOOKUP(C622,Default!$B$4:$E$114,4, FALSE)</f>
        <v>0</v>
      </c>
      <c r="L622" s="21" t="str" cm="1">
        <f t="array" aca="1" ref="L622" ca="1">IF(ISNA(VLOOKUP($D622,Grouped_Sources!$C:$C,1,FALSE)),"", INDIRECT(VLOOKUP($D622,Grouped_Sources!$C:$I,5,FALSE)))</f>
        <v>air pollution and CO2 write-up_only table_V4.docx (dropbox.com)</v>
      </c>
      <c r="M622" s="21" t="str" cm="1">
        <f t="array" aca="1" ref="M622" ca="1">IF(ISNA(VLOOKUP($D622,Grouped_Sources!$C:$C,1,FALSE)),"", INDIRECT(VLOOKUP($D622,Grouped_Sources!$C:$I,6,FALSE)))</f>
        <v>EDGAR and various other sources, detailed in document</v>
      </c>
      <c r="N622" s="21" cm="1">
        <f t="array" aca="1" ref="N622" ca="1">IF(ISNA(VLOOKUP($D622,Grouped_Sources!$C:$C,1,FALSE)),"", INDIRECT(VLOOKUP($D622,Grouped_Sources!$C:$I,7,FALSE)))</f>
        <v>0</v>
      </c>
    </row>
    <row r="623" spans="1:14" x14ac:dyDescent="0.25">
      <c r="A623" s="5">
        <f t="shared" si="88"/>
        <v>9</v>
      </c>
      <c r="B623" s="5">
        <f t="shared" si="89"/>
        <v>21</v>
      </c>
      <c r="C623" s="5" t="str">
        <f t="shared" ca="1" si="87"/>
        <v>PM_emission_inventories taxi</v>
      </c>
      <c r="D623" s="5" t="str">
        <f t="shared" ca="1" si="86"/>
        <v>PM_emission_inventories_bogota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PM_emission_inventories</v>
      </c>
      <c r="G623" s="4" t="str" cm="1">
        <f t="array" aca="1" ref="G623" ca="1">IF(AND(ISBLANK(INDIRECT(ADDRESS(B623,3,1,1,"all_city_parameter_inputs"))),ISBLANK(INDIRECT(ADDRESS(B623,2,1,1,"all_city_parameter_inputs")))),"",IF(ISBLANK(INDIRECT(ADDRESS(B623,2,1,1,"all_city_parameter_inputs"))),"",INDIRECT(ADDRESS(B623,2,1,1,"all_city_parameter_inputs"))))</f>
        <v>taxi</v>
      </c>
      <c r="H623" s="17" cm="1">
        <f t="array" aca="1" ref="H623" ca="1">IF(ISBLANK(INDIRECT(ADDRESS(B623,A623,1,1,"all_city_parameter_inputs"))), "--",INDIRECT(ADDRESS(B623,A623,1,1,"all_city_parameter_inputs")))</f>
        <v>0</v>
      </c>
      <c r="I623" s="17">
        <f ca="1">IF(OR(G623="alpha",G623="beta",G623="sd",G623="mean"),"--",VLOOKUP(C623,Default!$B$5:$H$114,7,FALSE))</f>
        <v>0</v>
      </c>
      <c r="J623" s="4" t="str">
        <f ca="1">VLOOKUP(F623,Lookup!$C$5:$D$110,2, FALSE)</f>
        <v>Pollution values</v>
      </c>
      <c r="K623" s="4">
        <f ca="1">VLOOKUP(C623,Default!$B$4:$E$114,4, FALSE)</f>
        <v>0</v>
      </c>
      <c r="L623" s="21" t="str" cm="1">
        <f t="array" aca="1" ref="L623" ca="1">IF(ISNA(VLOOKUP($D623,Grouped_Sources!$C:$C,1,FALSE)),"", INDIRECT(VLOOKUP($D623,Grouped_Sources!$C:$I,5,FALSE)))</f>
        <v>air pollution and CO2 write-up_only table_V4.docx (dropbox.com)</v>
      </c>
      <c r="M623" s="21" t="str" cm="1">
        <f t="array" aca="1" ref="M623" ca="1">IF(ISNA(VLOOKUP($D623,Grouped_Sources!$C:$C,1,FALSE)),"", INDIRECT(VLOOKUP($D623,Grouped_Sources!$C:$I,6,FALSE)))</f>
        <v>EDGAR and various other sources, detailed in document</v>
      </c>
      <c r="N623" s="21" cm="1">
        <f t="array" aca="1" ref="N623" ca="1">IF(ISNA(VLOOKUP($D623,Grouped_Sources!$C:$C,1,FALSE)),"", INDIRECT(VLOOKUP($D623,Grouped_Sources!$C:$I,7,FALSE)))</f>
        <v>0</v>
      </c>
    </row>
    <row r="624" spans="1:14" x14ac:dyDescent="0.25">
      <c r="A624" s="5">
        <f t="shared" si="88"/>
        <v>9</v>
      </c>
      <c r="B624" s="5">
        <f t="shared" si="89"/>
        <v>22</v>
      </c>
      <c r="C624" s="5" t="str">
        <f t="shared" ca="1" si="87"/>
        <v>PM_emission_inventories auto_rickshaw</v>
      </c>
      <c r="D624" s="5" t="str">
        <f t="shared" ca="1" si="86"/>
        <v>PM_emission_inventories_bogota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PM_emission_inventories</v>
      </c>
      <c r="G624" s="4" t="str" cm="1">
        <f t="array" aca="1" ref="G624" ca="1">IF(AND(ISBLANK(INDIRECT(ADDRESS(B624,3,1,1,"all_city_parameter_inputs"))),ISBLANK(INDIRECT(ADDRESS(B624,2,1,1,"all_city_parameter_inputs")))),"",IF(ISBLANK(INDIRECT(ADDRESS(B624,2,1,1,"all_city_parameter_inputs"))),"",INDIRECT(ADDRESS(B624,2,1,1,"all_city_parameter_inputs"))))</f>
        <v>auto_rickshaw</v>
      </c>
      <c r="H624" s="17" cm="1">
        <f t="array" aca="1" ref="H624" ca="1">IF(ISBLANK(INDIRECT(ADDRESS(B624,A624,1,1,"all_city_parameter_inputs"))), "--",INDIRECT(ADDRESS(B624,A624,1,1,"all_city_parameter_inputs")))</f>
        <v>0</v>
      </c>
      <c r="I624" s="17">
        <f ca="1">IF(OR(G624="alpha",G624="beta",G624="sd",G624="mean"),"--",VLOOKUP(C624,Default!$B$5:$H$114,7,FALSE))</f>
        <v>0</v>
      </c>
      <c r="J624" s="4" t="str">
        <f ca="1">VLOOKUP(F624,Lookup!$C$5:$D$110,2, FALSE)</f>
        <v>Pollution values</v>
      </c>
      <c r="K624" s="4">
        <f ca="1">VLOOKUP(C624,Default!$B$4:$E$114,4, FALSE)</f>
        <v>0</v>
      </c>
      <c r="L624" s="21" t="str" cm="1">
        <f t="array" aca="1" ref="L624" ca="1">IF(ISNA(VLOOKUP($D624,Grouped_Sources!$C:$C,1,FALSE)),"", INDIRECT(VLOOKUP($D624,Grouped_Sources!$C:$I,5,FALSE)))</f>
        <v>air pollution and CO2 write-up_only table_V4.docx (dropbox.com)</v>
      </c>
      <c r="M624" s="21" t="str" cm="1">
        <f t="array" aca="1" ref="M624" ca="1">IF(ISNA(VLOOKUP($D624,Grouped_Sources!$C:$C,1,FALSE)),"", INDIRECT(VLOOKUP($D624,Grouped_Sources!$C:$I,6,FALSE)))</f>
        <v>EDGAR and various other sources, detailed in document</v>
      </c>
      <c r="N624" s="21" cm="1">
        <f t="array" aca="1" ref="N624" ca="1">IF(ISNA(VLOOKUP($D624,Grouped_Sources!$C:$C,1,FALSE)),"", INDIRECT(VLOOKUP($D624,Grouped_Sources!$C:$I,7,FALSE)))</f>
        <v>0</v>
      </c>
    </row>
    <row r="625" spans="1:14" x14ac:dyDescent="0.25">
      <c r="A625" s="5">
        <f t="shared" si="88"/>
        <v>9</v>
      </c>
      <c r="B625" s="5">
        <f t="shared" si="89"/>
        <v>23</v>
      </c>
      <c r="C625" s="5" t="str">
        <f t="shared" ca="1" si="87"/>
        <v>injury_reporting_rate</v>
      </c>
      <c r="D625" s="5" t="str">
        <f t="shared" ca="1" si="86"/>
        <v>injury_reporting_rate_bogota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injury_reporting_rate</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0.89824190497385104</v>
      </c>
      <c r="I625" s="17">
        <f ca="1">IF(OR(G625="alpha",G625="beta",G625="sd",G625="mean"),"--",VLOOKUP(C625,Default!$B$5:$H$114,7,FALSE))</f>
        <v>1</v>
      </c>
      <c r="J625" s="4" t="str">
        <f ca="1">VLOOKUP(F625,Lookup!$C$5:$D$110,2, FALSE)</f>
        <v>Injury values</v>
      </c>
      <c r="K625" s="4" t="str">
        <f ca="1">VLOOKUP(C625,Default!$B$4:$E$114,4, FALSE)</f>
        <v>rate at which injuries are reported</v>
      </c>
      <c r="L625" s="21" t="str" cm="1">
        <f t="array" aca="1" ref="L625" ca="1">IF(ISNA(VLOOKUP($D625,Grouped_Sources!$C:$C,1,FALSE)),"", INDIRECT(VLOOKUP($D625,Grouped_Sources!$C:$I,5,FALSE)))</f>
        <v>InjuryReportingRate_WriteUp_vxx.docx on OneDrive Ali Abbas - ITHIM Global\Methods and Processes\Input Parameters\InjuryReportingRate</v>
      </c>
      <c r="M625" s="21" cm="1">
        <f t="array" aca="1" ref="M625" ca="1">IF(ISNA(VLOOKUP($D625,Grouped_Sources!$C:$C,1,FALSE)),"", INDIRECT(VLOOKUP($D625,Grouped_Sources!$C:$I,6,FALSE)))</f>
        <v>0</v>
      </c>
      <c r="N625" s="21" cm="1">
        <f t="array" aca="1" ref="N625" ca="1">IF(ISNA(VLOOKUP($D625,Grouped_Sources!$C:$C,1,FALSE)),"", INDIRECT(VLOOKUP($D625,Grouped_Sources!$C:$I,7,FALSE)))</f>
        <v>0</v>
      </c>
    </row>
    <row r="626" spans="1:14" x14ac:dyDescent="0.25">
      <c r="A626" s="5">
        <f t="shared" si="88"/>
        <v>9</v>
      </c>
      <c r="B626" s="5">
        <f t="shared" si="89"/>
        <v>24</v>
      </c>
      <c r="C626" s="5" t="str">
        <f t="shared" ca="1" si="87"/>
        <v>injury_reporting_rate</v>
      </c>
      <c r="D626" s="5" t="str">
        <f t="shared" ca="1" si="86"/>
        <v>injury_reporting_rate_bogota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injury_reporting_rate</v>
      </c>
      <c r="G626" s="4" t="str" cm="1">
        <f t="array" aca="1" ref="G626" ca="1">IF(AND(ISBLANK(INDIRECT(ADDRESS(B626,3,1,1,"all_city_parameter_inputs"))),ISBLANK(INDIRECT(ADDRESS(B626,2,1,1,"all_city_parameter_inputs")))),"",IF(ISBLANK(INDIRECT(ADDRESS(B626,2,1,1,"all_city_parameter_inputs"))),"",INDIRECT(ADDRESS(B626,2,1,1,"all_city_parameter_inputs"))))</f>
        <v>alpha</v>
      </c>
      <c r="H626" s="17" cm="1">
        <f t="array" aca="1" ref="H626" ca="1">IF(ISBLANK(INDIRECT(ADDRESS(B626,A626,1,1,"all_city_parameter_inputs"))), "--",INDIRECT(ADDRESS(B626,A626,1,1,"all_city_parameter_inputs")))</f>
        <v>7.3119931724022349</v>
      </c>
      <c r="I626" s="17" t="str">
        <f ca="1">IF(OR(G626="alpha",G626="beta",G626="sd",G626="mean"),"--",VLOOKUP(C626,Default!$B$5:$H$114,7,FALSE))</f>
        <v>--</v>
      </c>
      <c r="J626" s="4" t="str">
        <f ca="1">VLOOKUP(F626,Lookup!$C$5:$D$110,2, FALSE)</f>
        <v>Injury values</v>
      </c>
      <c r="K626" s="4" t="str">
        <f ca="1">VLOOKUP(C626,Default!$B$4:$E$114,4, FALSE)</f>
        <v>rate at which injuries are reported</v>
      </c>
      <c r="L626" s="21" t="str" cm="1">
        <f t="array" aca="1" ref="L626" ca="1">IF(ISNA(VLOOKUP($D626,Grouped_Sources!$C:$C,1,FALSE)),"", INDIRECT(VLOOKUP($D626,Grouped_Sources!$C:$I,5,FALSE)))</f>
        <v>InjuryReportingRate_WriteUp_vxx.docx on OneDrive Ali Abbas - ITHIM Global\Methods and Processes\Input Parameters\InjuryReportingRate</v>
      </c>
      <c r="M626" s="21" cm="1">
        <f t="array" aca="1" ref="M626" ca="1">IF(ISNA(VLOOKUP($D626,Grouped_Sources!$C:$C,1,FALSE)),"", INDIRECT(VLOOKUP($D626,Grouped_Sources!$C:$I,6,FALSE)))</f>
        <v>0</v>
      </c>
      <c r="N626" s="21" cm="1">
        <f t="array" aca="1" ref="N626" ca="1">IF(ISNA(VLOOKUP($D626,Grouped_Sources!$C:$C,1,FALSE)),"", INDIRECT(VLOOKUP($D626,Grouped_Sources!$C:$I,7,FALSE)))</f>
        <v>0</v>
      </c>
    </row>
    <row r="627" spans="1:14" x14ac:dyDescent="0.25">
      <c r="A627" s="5">
        <f t="shared" si="88"/>
        <v>9</v>
      </c>
      <c r="B627" s="5">
        <f t="shared" si="89"/>
        <v>25</v>
      </c>
      <c r="C627" s="5" t="str">
        <f t="shared" ca="1" si="87"/>
        <v>injury_reporting_rate</v>
      </c>
      <c r="D627" s="5" t="str">
        <f t="shared" ca="1" si="86"/>
        <v>injury_reporting_rate_bogota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injury_reporting_rate</v>
      </c>
      <c r="G627" s="4" t="str" cm="1">
        <f t="array" aca="1" ref="G627" ca="1">IF(AND(ISBLANK(INDIRECT(ADDRESS(B627,3,1,1,"all_city_parameter_inputs"))),ISBLANK(INDIRECT(ADDRESS(B627,2,1,1,"all_city_parameter_inputs")))),"",IF(ISBLANK(INDIRECT(ADDRESS(B627,2,1,1,"all_city_parameter_inputs"))),"",INDIRECT(ADDRESS(B627,2,1,1,"all_city_parameter_inputs"))))</f>
        <v>beta</v>
      </c>
      <c r="H627" s="17" cm="1">
        <f t="array" aca="1" ref="H627" ca="1">IF(ISBLANK(INDIRECT(ADDRESS(B627,A627,1,1,"all_city_parameter_inputs"))), "--",INDIRECT(ADDRESS(B627,A627,1,1,"all_city_parameter_inputs")))</f>
        <v>0.82834533987759063</v>
      </c>
      <c r="I627" s="17" t="str">
        <f ca="1">IF(OR(G627="alpha",G627="beta",G627="sd",G627="mean"),"--",VLOOKUP(C627,Default!$B$5:$H$114,7,FALSE))</f>
        <v>--</v>
      </c>
      <c r="J627" s="4" t="str">
        <f ca="1">VLOOKUP(F627,Lookup!$C$5:$D$110,2, FALSE)</f>
        <v>Injury values</v>
      </c>
      <c r="K627" s="4" t="str">
        <f ca="1">VLOOKUP(C627,Default!$B$4:$E$114,4, FALSE)</f>
        <v>rate at which injuries are reported</v>
      </c>
      <c r="L627" s="21" t="str" cm="1">
        <f t="array" aca="1" ref="L627" ca="1">IF(ISNA(VLOOKUP($D627,Grouped_Sources!$C:$C,1,FALSE)),"", INDIRECT(VLOOKUP($D627,Grouped_Sources!$C:$I,5,FALSE)))</f>
        <v>InjuryReportingRate_WriteUp_vxx.docx on OneDrive Ali Abbas - ITHIM Global\Methods and Processes\Input Parameters\InjuryReportingRate</v>
      </c>
      <c r="M627" s="21" cm="1">
        <f t="array" aca="1" ref="M627" ca="1">IF(ISNA(VLOOKUP($D627,Grouped_Sources!$C:$C,1,FALSE)),"", INDIRECT(VLOOKUP($D627,Grouped_Sources!$C:$I,6,FALSE)))</f>
        <v>0</v>
      </c>
      <c r="N627" s="21" cm="1">
        <f t="array" aca="1" ref="N627" ca="1">IF(ISNA(VLOOKUP($D627,Grouped_Sources!$C:$C,1,FALSE)),"", INDIRECT(VLOOKUP($D627,Grouped_Sources!$C:$I,7,FALSE)))</f>
        <v>0</v>
      </c>
    </row>
    <row r="628" spans="1:14" x14ac:dyDescent="0.25">
      <c r="A628" s="5">
        <f t="shared" si="88"/>
        <v>9</v>
      </c>
      <c r="B628" s="5">
        <f t="shared" si="89"/>
        <v>26</v>
      </c>
      <c r="C628" s="5" t="str">
        <f t="shared" ca="1" si="87"/>
        <v>chronic_disease_scalar</v>
      </c>
      <c r="D628" s="5" t="str">
        <f t="shared" ca="1" si="86"/>
        <v>chronic_disease_scalar_bogota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chronic_disease_scalar</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1</v>
      </c>
      <c r="I628" s="17">
        <f ca="1">IF(OR(G628="alpha",G628="beta",G628="sd",G628="mean"),"--",VLOOKUP(C628,Default!$B$5:$H$114,7,FALSE))</f>
        <v>1</v>
      </c>
      <c r="J628" s="4" t="str">
        <f ca="1">VLOOKUP(F628,Lookup!$C$5:$D$110,2, FALSE)</f>
        <v>Health values</v>
      </c>
      <c r="K628" s="4" t="str">
        <f ca="1">VLOOKUP(C628,Default!$B$4:$E$114,4, FALSE)</f>
        <v>scalar to deal with bias in GBD data</v>
      </c>
      <c r="L628" s="21" t="str" cm="1">
        <f t="array" aca="1" ref="L628" ca="1">IF(ISNA(VLOOKUP($D628,Grouped_Sources!$C:$C,1,FALSE)),"", INDIRECT(VLOOKUP($D628,Grouped_Sources!$C:$I,5,FALSE)))</f>
        <v>assumes no bias in the disease data, distribution values need updating</v>
      </c>
      <c r="M628" s="21" cm="1">
        <f t="array" aca="1" ref="M628" ca="1">IF(ISNA(VLOOKUP($D628,Grouped_Sources!$C:$C,1,FALSE)),"", INDIRECT(VLOOKUP($D628,Grouped_Sources!$C:$I,6,FALSE)))</f>
        <v>0</v>
      </c>
      <c r="N628" s="21" cm="1">
        <f t="array" aca="1" ref="N628" ca="1">IF(ISNA(VLOOKUP($D628,Grouped_Sources!$C:$C,1,FALSE)),"", INDIRECT(VLOOKUP($D628,Grouped_Sources!$C:$I,7,FALSE)))</f>
        <v>0</v>
      </c>
    </row>
    <row r="629" spans="1:14" x14ac:dyDescent="0.25">
      <c r="A629" s="5">
        <f t="shared" si="88"/>
        <v>9</v>
      </c>
      <c r="B629" s="5">
        <f t="shared" si="89"/>
        <v>27</v>
      </c>
      <c r="C629" s="5" t="str">
        <f t="shared" ref="C629:C692" ca="1" si="97">IF(G629 = "",F629,IF(OR(G629="alpha",G629="beta",G629="constant",G629="sd",G629="mean",G629="sample"),F629,F629&amp;" "&amp;G629))</f>
        <v>chronic_disease_scalar</v>
      </c>
      <c r="D629" s="5" t="str">
        <f t="shared" ca="1" si="86"/>
        <v>chronic_disease_scalar_bogota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chronic_disease_scalar</v>
      </c>
      <c r="G629" s="4" t="str" cm="1">
        <f t="array" aca="1" ref="G629" ca="1">IF(AND(ISBLANK(INDIRECT(ADDRESS(B629,3,1,1,"all_city_parameter_inputs"))),ISBLANK(INDIRECT(ADDRESS(B629,2,1,1,"all_city_parameter_inputs")))),"",IF(ISBLANK(INDIRECT(ADDRESS(B629,2,1,1,"all_city_parameter_inputs"))),"",INDIRECT(ADDRESS(B629,2,1,1,"all_city_parameter_inputs"))))</f>
        <v>mean</v>
      </c>
      <c r="H629" s="17" cm="1">
        <f t="array" aca="1" ref="H629" ca="1">IF(ISBLANK(INDIRECT(ADDRESS(B629,A629,1,1,"all_city_parameter_inputs"))), "--",INDIRECT(ADDRESS(B629,A629,1,1,"all_city_parameter_inputs")))</f>
        <v>1</v>
      </c>
      <c r="I629" s="17" t="str">
        <f ca="1">IF(OR(G629="alpha",G629="beta",G629="sd",G629="mean"),"--",VLOOKUP(C629,Default!$B$5:$H$114,7,FALSE))</f>
        <v>--</v>
      </c>
      <c r="J629" s="4" t="str">
        <f ca="1">VLOOKUP(F629,Lookup!$C$5:$D$110,2, FALSE)</f>
        <v>Health values</v>
      </c>
      <c r="K629" s="4" t="str">
        <f ca="1">VLOOKUP(C629,Default!$B$4:$E$114,4, FALSE)</f>
        <v>scalar to deal with bias in GBD data</v>
      </c>
      <c r="L629" s="21" t="str" cm="1">
        <f t="array" aca="1" ref="L629" ca="1">IF(ISNA(VLOOKUP($D629,Grouped_Sources!$C:$C,1,FALSE)),"", INDIRECT(VLOOKUP($D629,Grouped_Sources!$C:$I,5,FALSE)))</f>
        <v>assumes no bias in the disease data, distribution values need updating</v>
      </c>
      <c r="M629" s="21" cm="1">
        <f t="array" aca="1" ref="M629" ca="1">IF(ISNA(VLOOKUP($D629,Grouped_Sources!$C:$C,1,FALSE)),"", INDIRECT(VLOOKUP($D629,Grouped_Sources!$C:$I,6,FALSE)))</f>
        <v>0</v>
      </c>
      <c r="N629" s="21" cm="1">
        <f t="array" aca="1" ref="N629" ca="1">IF(ISNA(VLOOKUP($D629,Grouped_Sources!$C:$C,1,FALSE)),"", INDIRECT(VLOOKUP($D629,Grouped_Sources!$C:$I,7,FALSE)))</f>
        <v>0</v>
      </c>
    </row>
    <row r="630" spans="1:14" x14ac:dyDescent="0.25">
      <c r="A630" s="5">
        <f t="shared" si="88"/>
        <v>9</v>
      </c>
      <c r="B630" s="5">
        <f t="shared" si="89"/>
        <v>28</v>
      </c>
      <c r="C630" s="5" t="str">
        <f t="shared" ca="1" si="97"/>
        <v>chronic_disease_scalar</v>
      </c>
      <c r="D630" s="5" t="str">
        <f t="shared" ca="1" si="86"/>
        <v>chronic_disease_scalar_bogota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chronic_disease_scalar</v>
      </c>
      <c r="G630" s="4" t="str" cm="1">
        <f t="array" aca="1" ref="G630" ca="1">IF(AND(ISBLANK(INDIRECT(ADDRESS(B630,3,1,1,"all_city_parameter_inputs"))),ISBLANK(INDIRECT(ADDRESS(B630,2,1,1,"all_city_parameter_inputs")))),"",IF(ISBLANK(INDIRECT(ADDRESS(B630,2,1,1,"all_city_parameter_inputs"))),"",INDIRECT(ADDRESS(B630,2,1,1,"all_city_parameter_inputs"))))</f>
        <v>sd</v>
      </c>
      <c r="H630" s="17" cm="1">
        <f t="array" aca="1" ref="H630" ca="1">IF(ISBLANK(INDIRECT(ADDRESS(B630,A630,1,1,"all_city_parameter_inputs"))), "--",INDIRECT(ADDRESS(B630,A630,1,1,"all_city_parameter_inputs")))</f>
        <v>1.2</v>
      </c>
      <c r="I630" s="17" t="str">
        <f ca="1">IF(OR(G630="alpha",G630="beta",G630="sd",G630="mean"),"--",VLOOKUP(C630,Default!$B$5:$H$114,7,FALSE))</f>
        <v>--</v>
      </c>
      <c r="J630" s="4" t="str">
        <f ca="1">VLOOKUP(F630,Lookup!$C$5:$D$110,2, FALSE)</f>
        <v>Health values</v>
      </c>
      <c r="K630" s="4" t="str">
        <f ca="1">VLOOKUP(C630,Default!$B$4:$E$114,4, FALSE)</f>
        <v>scalar to deal with bias in GBD data</v>
      </c>
      <c r="L630" s="21" t="str" cm="1">
        <f t="array" aca="1" ref="L630" ca="1">IF(ISNA(VLOOKUP($D630,Grouped_Sources!$C:$C,1,FALSE)),"", INDIRECT(VLOOKUP($D630,Grouped_Sources!$C:$I,5,FALSE)))</f>
        <v>assumes no bias in the disease data, distribution values need updating</v>
      </c>
      <c r="M630" s="21" cm="1">
        <f t="array" aca="1" ref="M630" ca="1">IF(ISNA(VLOOKUP($D630,Grouped_Sources!$C:$C,1,FALSE)),"", INDIRECT(VLOOKUP($D630,Grouped_Sources!$C:$I,6,FALSE)))</f>
        <v>0</v>
      </c>
      <c r="N630" s="21" cm="1">
        <f t="array" aca="1" ref="N630" ca="1">IF(ISNA(VLOOKUP($D630,Grouped_Sources!$C:$C,1,FALSE)),"", INDIRECT(VLOOKUP($D630,Grouped_Sources!$C:$I,7,FALSE)))</f>
        <v>0</v>
      </c>
    </row>
    <row r="631" spans="1:14" x14ac:dyDescent="0.25">
      <c r="A631" s="5">
        <f t="shared" si="88"/>
        <v>9</v>
      </c>
      <c r="B631" s="5">
        <f t="shared" si="89"/>
        <v>29</v>
      </c>
      <c r="C631" s="5" t="str">
        <f t="shared" ca="1" si="97"/>
        <v>pm_conc_base</v>
      </c>
      <c r="D631" s="5" t="str">
        <f t="shared" ca="1" si="86"/>
        <v>pm_conc_base_bogota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pm_conc_base</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12.69</v>
      </c>
      <c r="I631" s="17">
        <f ca="1">IF(OR(G631="alpha",G631="beta",G631="sd",G631="mean"),"--",VLOOKUP(C631,Default!$B$5:$H$114,7,FALSE))</f>
        <v>12.69</v>
      </c>
      <c r="J631" s="4" t="str">
        <f ca="1">VLOOKUP(F631,Lookup!$C$5:$D$110,2, FALSE)</f>
        <v>Pollution values</v>
      </c>
      <c r="K631" s="4" t="str">
        <f ca="1">VLOOKUP(C631,Default!$B$4:$E$114,4, FALSE)</f>
        <v>background PM2.5 concentration</v>
      </c>
      <c r="L631" s="21" t="str" cm="1">
        <f t="array" aca="1" ref="L631" ca="1">IF(ISNA(VLOOKUP($D631,Grouped_Sources!$C:$C,1,FALSE)),"", INDIRECT(VLOOKUP($D631,Grouped_Sources!$C:$I,5,FALSE)))</f>
        <v>…Dropbox\ITHIM Global\Methods and Processes\Air Pollution\Emissions and air pollution calculations - Rahul &amp; Haneen\Databases used\database_source_apport_studies_v2_0_26_9_2015.xls</v>
      </c>
      <c r="M631" s="21" t="str" cm="1">
        <f t="array" aca="1" ref="M631" ca="1">IF(ISNA(VLOOKUP($D631,Grouped_Sources!$C:$C,1,FALSE)),"", INDIRECT(VLOOKUP($D631,Grouped_Sources!$C:$I,6,FALSE)))</f>
        <v>EDGAR and various other sources, detailed in document</v>
      </c>
      <c r="N631" s="21" cm="1">
        <f t="array" aca="1" ref="N631" ca="1">IF(ISNA(VLOOKUP($D631,Grouped_Sources!$C:$C,1,FALSE)),"", INDIRECT(VLOOKUP($D631,Grouped_Sources!$C:$I,7,FALSE)))</f>
        <v>0</v>
      </c>
    </row>
    <row r="632" spans="1:14" x14ac:dyDescent="0.25">
      <c r="A632" s="5">
        <f t="shared" si="88"/>
        <v>9</v>
      </c>
      <c r="B632" s="5">
        <f t="shared" si="89"/>
        <v>30</v>
      </c>
      <c r="C632" s="5" t="str">
        <f t="shared" ca="1" si="97"/>
        <v>pm_conc_base</v>
      </c>
      <c r="D632" s="5" t="str">
        <f t="shared" ca="1" si="86"/>
        <v>pm_conc_base_bogota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pm_conc_base</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t="str" cm="1">
        <f t="array" aca="1" ref="H632" ca="1">IF(ISBLANK(INDIRECT(ADDRESS(B632,A632,1,1,"all_city_parameter_inputs"))), "--",INDIRECT(ADDRESS(B632,A632,1,1,"all_city_parameter_inputs")))</f>
        <v>--</v>
      </c>
      <c r="I632" s="17" t="str">
        <f ca="1">IF(OR(G632="alpha",G632="beta",G632="sd",G632="mean"),"--",VLOOKUP(C632,Default!$B$5:$H$114,7,FALSE))</f>
        <v>--</v>
      </c>
      <c r="J632" s="4" t="str">
        <f ca="1">VLOOKUP(F632,Lookup!$C$5:$D$110,2, FALSE)</f>
        <v>Pollution values</v>
      </c>
      <c r="K632" s="4" t="str">
        <f ca="1">VLOOKUP(C632,Default!$B$4:$E$114,4, FALSE)</f>
        <v>background PM2.5 concentration</v>
      </c>
      <c r="L632" s="21" t="str" cm="1">
        <f t="array" aca="1" ref="L632" ca="1">IF(ISNA(VLOOKUP($D632,Grouped_Sources!$C:$C,1,FALSE)),"", INDIRECT(VLOOKUP($D632,Grouped_Sources!$C:$I,5,FALSE)))</f>
        <v>…Dropbox\ITHIM Global\Methods and Processes\Air Pollution\Emissions and air pollution calculations - Rahul &amp; Haneen\Databases used\database_source_apport_studies_v2_0_26_9_2015.xls</v>
      </c>
      <c r="M632" s="21" t="str" cm="1">
        <f t="array" aca="1" ref="M632" ca="1">IF(ISNA(VLOOKUP($D632,Grouped_Sources!$C:$C,1,FALSE)),"", INDIRECT(VLOOKUP($D632,Grouped_Sources!$C:$I,6,FALSE)))</f>
        <v>EDGAR and various other sources, detailed in document</v>
      </c>
      <c r="N632" s="21" cm="1">
        <f t="array" aca="1" ref="N632" ca="1">IF(ISNA(VLOOKUP($D632,Grouped_Sources!$C:$C,1,FALSE)),"", INDIRECT(VLOOKUP($D632,Grouped_Sources!$C:$I,7,FALSE)))</f>
        <v>0</v>
      </c>
    </row>
    <row r="633" spans="1:14" x14ac:dyDescent="0.25">
      <c r="A633" s="5">
        <f t="shared" ref="A633:A696" si="98">A533+1</f>
        <v>9</v>
      </c>
      <c r="B633" s="5">
        <f t="shared" ref="B633:B696" si="99">B533</f>
        <v>31</v>
      </c>
      <c r="C633" s="5" t="str">
        <f t="shared" ca="1" si="97"/>
        <v>pm_conc_base</v>
      </c>
      <c r="D633" s="5" t="str">
        <f t="shared" ca="1" si="86"/>
        <v>pm_conc_base_bogota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pm_conc_base</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t="str" cm="1">
        <f t="array" aca="1" ref="H633" ca="1">IF(ISBLANK(INDIRECT(ADDRESS(B633,A633,1,1,"all_city_parameter_inputs"))), "--",INDIRECT(ADDRESS(B633,A633,1,1,"all_city_parameter_inputs")))</f>
        <v>--</v>
      </c>
      <c r="I633" s="17" t="str">
        <f ca="1">IF(OR(G633="alpha",G633="beta",G633="sd",G633="mean"),"--",VLOOKUP(C633,Default!$B$5:$H$114,7,FALSE))</f>
        <v>--</v>
      </c>
      <c r="J633" s="4" t="str">
        <f ca="1">VLOOKUP(F633,Lookup!$C$5:$D$110,2, FALSE)</f>
        <v>Pollution values</v>
      </c>
      <c r="K633" s="4" t="str">
        <f ca="1">VLOOKUP(C633,Default!$B$4:$E$114,4, FALSE)</f>
        <v>background PM2.5 concentration</v>
      </c>
      <c r="L633" s="21" t="str" cm="1">
        <f t="array" aca="1" ref="L633" ca="1">IF(ISNA(VLOOKUP($D633,Grouped_Sources!$C:$C,1,FALSE)),"", INDIRECT(VLOOKUP($D633,Grouped_Sources!$C:$I,5,FALSE)))</f>
        <v>…Dropbox\ITHIM Global\Methods and Processes\Air Pollution\Emissions and air pollution calculations - Rahul &amp; Haneen\Databases used\database_source_apport_studies_v2_0_26_9_2015.xls</v>
      </c>
      <c r="M633" s="21" t="str" cm="1">
        <f t="array" aca="1" ref="M633" ca="1">IF(ISNA(VLOOKUP($D633,Grouped_Sources!$C:$C,1,FALSE)),"", INDIRECT(VLOOKUP($D633,Grouped_Sources!$C:$I,6,FALSE)))</f>
        <v>EDGAR and various other sources, detailed in document</v>
      </c>
      <c r="N633" s="21" cm="1">
        <f t="array" aca="1" ref="N633" ca="1">IF(ISNA(VLOOKUP($D633,Grouped_Sources!$C:$C,1,FALSE)),"", INDIRECT(VLOOKUP($D633,Grouped_Sources!$C:$I,7,FALSE)))</f>
        <v>0</v>
      </c>
    </row>
    <row r="634" spans="1:14" x14ac:dyDescent="0.25">
      <c r="A634" s="5">
        <f t="shared" si="98"/>
        <v>9</v>
      </c>
      <c r="B634" s="5">
        <f t="shared" si="99"/>
        <v>32</v>
      </c>
      <c r="C634" s="5" t="str">
        <f t="shared" ca="1" si="97"/>
        <v>pm_trans_share</v>
      </c>
      <c r="D634" s="5" t="str">
        <f t="shared" ca="1" si="86"/>
        <v>pm_trans_share_bogota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pm_trans_share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0.42</v>
      </c>
      <c r="I634" s="17">
        <f ca="1">IF(OR(G634="alpha",G634="beta",G634="sd",G634="mean"),"--",VLOOKUP(C634,Default!$B$5:$H$114,7,FALSE))</f>
        <v>0.42</v>
      </c>
      <c r="J634" s="4" t="str">
        <f ca="1">VLOOKUP(F634,Lookup!$C$5:$D$110,2, FALSE)</f>
        <v>Pollution values</v>
      </c>
      <c r="K634" s="4" t="str">
        <f ca="1">VLOOKUP(C634,Default!$B$4:$E$114,4, FALSE)</f>
        <v>proportion of background PM2.5 attributable to transport</v>
      </c>
      <c r="L634" s="21" t="str" cm="1">
        <f t="array" aca="1" ref="L634" ca="1">IF(ISNA(VLOOKUP($D634,Grouped_Sources!$C:$C,1,FALSE)),"", INDIRECT(VLOOKUP($D634,Grouped_Sources!$C:$I,5,FALSE)))</f>
        <v>…Dropbox\ITHIM Global\Methods and Processes\Air Pollution\Emissions and air pollution calculations - Rahul &amp; Haneen\Databases used\database_source_apport_studies_v2_0_26_9_2015.xls</v>
      </c>
      <c r="M634" s="21" t="str" cm="1">
        <f t="array" aca="1" ref="M634" ca="1">IF(ISNA(VLOOKUP($D634,Grouped_Sources!$C:$C,1,FALSE)),"", INDIRECT(VLOOKUP($D634,Grouped_Sources!$C:$I,6,FALSE)))</f>
        <v>EDGAR and various other sources, detailed in document</v>
      </c>
      <c r="N634" s="21" cm="1">
        <f t="array" aca="1" ref="N634" ca="1">IF(ISNA(VLOOKUP($D634,Grouped_Sources!$C:$C,1,FALSE)),"", INDIRECT(VLOOKUP($D634,Grouped_Sources!$C:$I,7,FALSE)))</f>
        <v>0</v>
      </c>
    </row>
    <row r="635" spans="1:14" x14ac:dyDescent="0.25">
      <c r="A635" s="5">
        <f t="shared" si="98"/>
        <v>9</v>
      </c>
      <c r="B635" s="5">
        <f t="shared" si="99"/>
        <v>33</v>
      </c>
      <c r="C635" s="5" t="str">
        <f t="shared" ca="1" si="97"/>
        <v>pm_trans_share</v>
      </c>
      <c r="D635" s="5" t="str">
        <f t="shared" ca="1" si="86"/>
        <v>pm_trans_share_bogota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pm_trans_share</v>
      </c>
      <c r="G635" s="4" t="str" cm="1">
        <f t="array" aca="1" ref="G635" ca="1">IF(AND(ISBLANK(INDIRECT(ADDRESS(B635,3,1,1,"all_city_parameter_inputs"))),ISBLANK(INDIRECT(ADDRESS(B635,2,1,1,"all_city_parameter_inputs")))),"",IF(ISBLANK(INDIRECT(ADDRESS(B635,2,1,1,"all_city_parameter_inputs"))),"",INDIRECT(ADDRESS(B635,2,1,1,"all_city_parameter_inputs"))))</f>
        <v>alpha</v>
      </c>
      <c r="H635" s="17" t="str" cm="1">
        <f t="array" aca="1" ref="H635" ca="1">IF(ISBLANK(INDIRECT(ADDRESS(B635,A635,1,1,"all_city_parameter_inputs"))), "--",INDIRECT(ADDRESS(B635,A635,1,1,"all_city_parameter_inputs")))</f>
        <v>--</v>
      </c>
      <c r="I635" s="17" t="str">
        <f ca="1">IF(OR(G635="alpha",G635="beta",G635="sd",G635="mean"),"--",VLOOKUP(C635,Default!$B$5:$H$114,7,FALSE))</f>
        <v>--</v>
      </c>
      <c r="J635" s="4" t="str">
        <f ca="1">VLOOKUP(F635,Lookup!$C$5:$D$110,2, FALSE)</f>
        <v>Pollution values</v>
      </c>
      <c r="K635" s="4" t="str">
        <f ca="1">VLOOKUP(C635,Default!$B$4:$E$114,4, FALSE)</f>
        <v>proportion of background PM2.5 attributable to transport</v>
      </c>
      <c r="L635" s="21" t="str" cm="1">
        <f t="array" aca="1" ref="L635" ca="1">IF(ISNA(VLOOKUP($D635,Grouped_Sources!$C:$C,1,FALSE)),"", INDIRECT(VLOOKUP($D635,Grouped_Sources!$C:$I,5,FALSE)))</f>
        <v>…Dropbox\ITHIM Global\Methods and Processes\Air Pollution\Emissions and air pollution calculations - Rahul &amp; Haneen\Databases used\database_source_apport_studies_v2_0_26_9_2015.xls</v>
      </c>
      <c r="M635" s="21" t="str" cm="1">
        <f t="array" aca="1" ref="M635" ca="1">IF(ISNA(VLOOKUP($D635,Grouped_Sources!$C:$C,1,FALSE)),"", INDIRECT(VLOOKUP($D635,Grouped_Sources!$C:$I,6,FALSE)))</f>
        <v>EDGAR and various other sources, detailed in document</v>
      </c>
      <c r="N635" s="21" cm="1">
        <f t="array" aca="1" ref="N635" ca="1">IF(ISNA(VLOOKUP($D635,Grouped_Sources!$C:$C,1,FALSE)),"", INDIRECT(VLOOKUP($D635,Grouped_Sources!$C:$I,7,FALSE)))</f>
        <v>0</v>
      </c>
    </row>
    <row r="636" spans="1:14" x14ac:dyDescent="0.25">
      <c r="A636" s="5">
        <f t="shared" si="98"/>
        <v>9</v>
      </c>
      <c r="B636" s="5">
        <f t="shared" si="99"/>
        <v>34</v>
      </c>
      <c r="C636" s="5" t="str">
        <f t="shared" ca="1" si="97"/>
        <v>pm_trans_share</v>
      </c>
      <c r="D636" s="5" t="str">
        <f t="shared" ca="1" si="86"/>
        <v>pm_trans_share_bogota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pm_trans_share</v>
      </c>
      <c r="G636" s="4" t="str" cm="1">
        <f t="array" aca="1" ref="G636" ca="1">IF(AND(ISBLANK(INDIRECT(ADDRESS(B636,3,1,1,"all_city_parameter_inputs"))),ISBLANK(INDIRECT(ADDRESS(B636,2,1,1,"all_city_parameter_inputs")))),"",IF(ISBLANK(INDIRECT(ADDRESS(B636,2,1,1,"all_city_parameter_inputs"))),"",INDIRECT(ADDRESS(B636,2,1,1,"all_city_parameter_inputs"))))</f>
        <v>beta</v>
      </c>
      <c r="H636" s="17" t="str" cm="1">
        <f t="array" aca="1" ref="H636" ca="1">IF(ISBLANK(INDIRECT(ADDRESS(B636,A636,1,1,"all_city_parameter_inputs"))), "--",INDIRECT(ADDRESS(B636,A636,1,1,"all_city_parameter_inputs")))</f>
        <v>--</v>
      </c>
      <c r="I636" s="17" t="str">
        <f ca="1">IF(OR(G636="alpha",G636="beta",G636="sd",G636="mean"),"--",VLOOKUP(C636,Default!$B$5:$H$114,7,FALSE))</f>
        <v>--</v>
      </c>
      <c r="J636" s="4" t="str">
        <f ca="1">VLOOKUP(F636,Lookup!$C$5:$D$110,2, FALSE)</f>
        <v>Pollution values</v>
      </c>
      <c r="K636" s="4" t="str">
        <f ca="1">VLOOKUP(C636,Default!$B$4:$E$114,4, FALSE)</f>
        <v>proportion of background PM2.5 attributable to transport</v>
      </c>
      <c r="L636" s="21" t="str" cm="1">
        <f t="array" aca="1" ref="L636" ca="1">IF(ISNA(VLOOKUP($D636,Grouped_Sources!$C:$C,1,FALSE)),"", INDIRECT(VLOOKUP($D636,Grouped_Sources!$C:$I,5,FALSE)))</f>
        <v>…Dropbox\ITHIM Global\Methods and Processes\Air Pollution\Emissions and air pollution calculations - Rahul &amp; Haneen\Databases used\database_source_apport_studies_v2_0_26_9_2015.xls</v>
      </c>
      <c r="M636" s="21" t="str" cm="1">
        <f t="array" aca="1" ref="M636" ca="1">IF(ISNA(VLOOKUP($D636,Grouped_Sources!$C:$C,1,FALSE)),"", INDIRECT(VLOOKUP($D636,Grouped_Sources!$C:$I,6,FALSE)))</f>
        <v>EDGAR and various other sources, detailed in document</v>
      </c>
      <c r="N636" s="21" cm="1">
        <f t="array" aca="1" ref="N636" ca="1">IF(ISNA(VLOOKUP($D636,Grouped_Sources!$C:$C,1,FALSE)),"", INDIRECT(VLOOKUP($D636,Grouped_Sources!$C:$I,7,FALSE)))</f>
        <v>0</v>
      </c>
    </row>
    <row r="637" spans="1:14" x14ac:dyDescent="0.25">
      <c r="A637" s="5">
        <f t="shared" si="98"/>
        <v>9</v>
      </c>
      <c r="B637" s="5">
        <f t="shared" si="99"/>
        <v>35</v>
      </c>
      <c r="C637" s="5" t="str">
        <f t="shared" ca="1" si="97"/>
        <v>background_pa_scalar</v>
      </c>
      <c r="D637" s="5" t="str">
        <f t="shared" ca="1" si="86"/>
        <v>background_pa_scalar_bogota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background_pa_scalar</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v>
      </c>
      <c r="I637" s="17">
        <f ca="1">IF(OR(G637="alpha",G637="beta",G637="sd",G637="mean"),"--",VLOOKUP(C637,Default!$B$5:$H$114,7,FALSE))</f>
        <v>1</v>
      </c>
      <c r="J637" s="4" t="str">
        <f ca="1">VLOOKUP(F637,Lookup!$C$5:$D$110,2, FALSE)</f>
        <v>PA values</v>
      </c>
      <c r="K637" s="4" t="str">
        <f ca="1">VLOOKUP(C637,Default!$B$4:$E$114,4, FALSE)</f>
        <v>scalar to deal with bias in MMET values from non-occupational physical activity survey</v>
      </c>
      <c r="L637" s="21" t="str" cm="1">
        <f t="array" aca="1" ref="L637" ca="1">IF(ISNA(VLOOKUP($D637,Grouped_Sources!$C:$C,1,FALSE)),"", INDIRECT(VLOOKUP($D637,Grouped_Sources!$C:$I,5,FALSE)))</f>
        <v>assumes no bias in PA data (could be improved by looking at PA surveys) - distribution parameters need updating</v>
      </c>
      <c r="M637" s="21" cm="1">
        <f t="array" aca="1" ref="M637" ca="1">IF(ISNA(VLOOKUP($D637,Grouped_Sources!$C:$C,1,FALSE)),"", INDIRECT(VLOOKUP($D637,Grouped_Sources!$C:$I,6,FALSE)))</f>
        <v>0</v>
      </c>
      <c r="N637" s="21" cm="1">
        <f t="array" aca="1" ref="N637" ca="1">IF(ISNA(VLOOKUP($D637,Grouped_Sources!$C:$C,1,FALSE)),"", INDIRECT(VLOOKUP($D637,Grouped_Sources!$C:$I,7,FALSE)))</f>
        <v>0</v>
      </c>
    </row>
    <row r="638" spans="1:14" x14ac:dyDescent="0.25">
      <c r="A638" s="5">
        <f t="shared" si="98"/>
        <v>9</v>
      </c>
      <c r="B638" s="5">
        <f t="shared" si="99"/>
        <v>36</v>
      </c>
      <c r="C638" s="5" t="str">
        <f t="shared" ca="1" si="97"/>
        <v>background_pa_scalar</v>
      </c>
      <c r="D638" s="5" t="str">
        <f t="shared" ca="1" si="86"/>
        <v>background_pa_scalar_bogota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background_pa_scalar</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1</v>
      </c>
      <c r="I638" s="17" t="str">
        <f ca="1">IF(OR(G638="alpha",G638="beta",G638="sd",G638="mean"),"--",VLOOKUP(C638,Default!$B$5:$H$114,7,FALSE))</f>
        <v>--</v>
      </c>
      <c r="J638" s="4" t="str">
        <f ca="1">VLOOKUP(F638,Lookup!$C$5:$D$110,2, FALSE)</f>
        <v>PA values</v>
      </c>
      <c r="K638" s="4" t="str">
        <f ca="1">VLOOKUP(C638,Default!$B$4:$E$114,4, FALSE)</f>
        <v>scalar to deal with bias in MMET values from non-occupational physical activity survey</v>
      </c>
      <c r="L638" s="21" t="str" cm="1">
        <f t="array" aca="1" ref="L638" ca="1">IF(ISNA(VLOOKUP($D638,Grouped_Sources!$C:$C,1,FALSE)),"", INDIRECT(VLOOKUP($D638,Grouped_Sources!$C:$I,5,FALSE)))</f>
        <v>assumes no bias in PA data (could be improved by looking at PA surveys) - distribution parameters need updating</v>
      </c>
      <c r="M638" s="21" cm="1">
        <f t="array" aca="1" ref="M638" ca="1">IF(ISNA(VLOOKUP($D638,Grouped_Sources!$C:$C,1,FALSE)),"", INDIRECT(VLOOKUP($D638,Grouped_Sources!$C:$I,6,FALSE)))</f>
        <v>0</v>
      </c>
      <c r="N638" s="21" cm="1">
        <f t="array" aca="1" ref="N638" ca="1">IF(ISNA(VLOOKUP($D638,Grouped_Sources!$C:$C,1,FALSE)),"", INDIRECT(VLOOKUP($D638,Grouped_Sources!$C:$I,7,FALSE)))</f>
        <v>0</v>
      </c>
    </row>
    <row r="639" spans="1:14" x14ac:dyDescent="0.25">
      <c r="A639" s="5">
        <f t="shared" si="98"/>
        <v>9</v>
      </c>
      <c r="B639" s="5">
        <f t="shared" si="99"/>
        <v>37</v>
      </c>
      <c r="C639" s="5" t="str">
        <f t="shared" ca="1" si="97"/>
        <v>background_pa_scalar</v>
      </c>
      <c r="D639" s="5" t="str">
        <f t="shared" ca="1" si="86"/>
        <v>background_pa_scalar_bogota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background_pa_scalar</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1.2</v>
      </c>
      <c r="I639" s="17" t="str">
        <f ca="1">IF(OR(G639="alpha",G639="beta",G639="sd",G639="mean"),"--",VLOOKUP(C639,Default!$B$5:$H$114,7,FALSE))</f>
        <v>--</v>
      </c>
      <c r="J639" s="4" t="str">
        <f ca="1">VLOOKUP(F639,Lookup!$C$5:$D$110,2, FALSE)</f>
        <v>PA values</v>
      </c>
      <c r="K639" s="4" t="str">
        <f ca="1">VLOOKUP(C639,Default!$B$4:$E$114,4, FALSE)</f>
        <v>scalar to deal with bias in MMET values from non-occupational physical activity survey</v>
      </c>
      <c r="L639" s="21" t="str" cm="1">
        <f t="array" aca="1" ref="L639" ca="1">IF(ISNA(VLOOKUP($D639,Grouped_Sources!$C:$C,1,FALSE)),"", INDIRECT(VLOOKUP($D639,Grouped_Sources!$C:$I,5,FALSE)))</f>
        <v>assumes no bias in PA data (could be improved by looking at PA surveys) - distribution parameters need updating</v>
      </c>
      <c r="M639" s="21" cm="1">
        <f t="array" aca="1" ref="M639" ca="1">IF(ISNA(VLOOKUP($D639,Grouped_Sources!$C:$C,1,FALSE)),"", INDIRECT(VLOOKUP($D639,Grouped_Sources!$C:$I,6,FALSE)))</f>
        <v>0</v>
      </c>
      <c r="N639" s="21" cm="1">
        <f t="array" aca="1" ref="N639" ca="1">IF(ISNA(VLOOKUP($D639,Grouped_Sources!$C:$C,1,FALSE)),"", INDIRECT(VLOOKUP($D639,Grouped_Sources!$C:$I,7,FALSE)))</f>
        <v>0</v>
      </c>
    </row>
    <row r="640" spans="1:14" x14ac:dyDescent="0.25">
      <c r="A640" s="5">
        <f t="shared" si="98"/>
        <v>9</v>
      </c>
      <c r="B640" s="5">
        <f t="shared" si="99"/>
        <v>38</v>
      </c>
      <c r="C640" s="5" t="str">
        <f t="shared" ca="1" si="97"/>
        <v>bus_walk_time</v>
      </c>
      <c r="D640" s="5" t="str">
        <f t="shared" ca="1" si="86"/>
        <v>bus_walk_time_bogota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bus_walk_time</v>
      </c>
      <c r="G640" s="4" t="str" cm="1">
        <f t="array" aca="1" ref="G640" ca="1">IF(AND(ISBLANK(INDIRECT(ADDRESS(B640,3,1,1,"all_city_parameter_inputs"))),ISBLANK(INDIRECT(ADDRESS(B640,2,1,1,"all_city_parameter_inputs")))),"",IF(ISBLANK(INDIRECT(ADDRESS(B640,2,1,1,"all_city_parameter_inputs"))),"",INDIRECT(ADDRESS(B640,2,1,1,"all_city_parameter_inputs"))))</f>
        <v>constant</v>
      </c>
      <c r="H640" s="17" cm="1">
        <f t="array" aca="1" ref="H640" ca="1">IF(ISBLANK(INDIRECT(ADDRESS(B640,A640,1,1,"all_city_parameter_inputs"))), "--",INDIRECT(ADDRESS(B640,A640,1,1,"all_city_parameter_inputs")))</f>
        <v>16</v>
      </c>
      <c r="I640" s="17">
        <f ca="1">IF(OR(G640="alpha",G640="beta",G640="sd",G640="mean"),"--",VLOOKUP(C640,Default!$B$5:$H$114,7,FALSE))</f>
        <v>16</v>
      </c>
      <c r="J640" s="4" t="str">
        <f ca="1">VLOOKUP(F640,Lookup!$C$5:$D$110,2, FALSE)</f>
        <v>Travel values</v>
      </c>
      <c r="K640" s="4" t="str">
        <f ca="1">VLOOKUP(C640,Default!$B$4:$E$114,4, FALSE)</f>
        <v>time taken to walk to bus stop, added to each trip with main mode bus unless there is already a walking component in the travel survey</v>
      </c>
      <c r="L640" s="21" t="str" cm="1">
        <f t="array" aca="1" ref="L640" ca="1">IF(ISNA(VLOOKUP($D640,Grouped_Sources!$C:$C,1,FALSE)),"", INDIRECT(VLOOKUP($D640,Grouped_Sources!$C:$I,5,FALSE)))</f>
        <v xml:space="preserve"> on OneDrive Ali Abbas - ITHIM Global\Methods and Processes\Input Parameters\Walk_to_PT</v>
      </c>
      <c r="M640" s="21" cm="1">
        <f t="array" aca="1" ref="M640" ca="1">IF(ISNA(VLOOKUP($D640,Grouped_Sources!$C:$C,1,FALSE)),"", INDIRECT(VLOOKUP($D640,Grouped_Sources!$C:$I,6,FALSE)))</f>
        <v>0</v>
      </c>
      <c r="N640" s="21" cm="1">
        <f t="array" aca="1" ref="N640" ca="1">IF(ISNA(VLOOKUP($D640,Grouped_Sources!$C:$C,1,FALSE)),"", INDIRECT(VLOOKUP($D640,Grouped_Sources!$C:$I,7,FALSE)))</f>
        <v>0</v>
      </c>
    </row>
    <row r="641" spans="1:14" x14ac:dyDescent="0.25">
      <c r="A641" s="5">
        <f t="shared" si="98"/>
        <v>9</v>
      </c>
      <c r="B641" s="5">
        <f t="shared" si="99"/>
        <v>39</v>
      </c>
      <c r="C641" s="5" t="str">
        <f t="shared" ca="1" si="97"/>
        <v>bus_walk_time</v>
      </c>
      <c r="D641" s="5" t="str">
        <f t="shared" ca="1" si="86"/>
        <v>bus_walk_time_bogota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bus_walk_time</v>
      </c>
      <c r="G641" s="4" t="str" cm="1">
        <f t="array" aca="1" ref="G641" ca="1">IF(AND(ISBLANK(INDIRECT(ADDRESS(B641,3,1,1,"all_city_parameter_inputs"))),ISBLANK(INDIRECT(ADDRESS(B641,2,1,1,"all_city_parameter_inputs")))),"",IF(ISBLANK(INDIRECT(ADDRESS(B641,2,1,1,"all_city_parameter_inputs"))),"",INDIRECT(ADDRESS(B641,2,1,1,"all_city_parameter_inputs"))))</f>
        <v>mean</v>
      </c>
      <c r="H641" s="17" cm="1">
        <f t="array" aca="1" ref="H641" ca="1">IF(ISBLANK(INDIRECT(ADDRESS(B641,A641,1,1,"all_city_parameter_inputs"))), "--",INDIRECT(ADDRESS(B641,A641,1,1,"all_city_parameter_inputs")))</f>
        <v>13.090640868690492</v>
      </c>
      <c r="I641" s="17" t="str">
        <f ca="1">IF(OR(G641="alpha",G641="beta",G641="sd",G641="mean"),"--",VLOOKUP(C641,Default!$B$5:$H$114,7,FALSE))</f>
        <v>--</v>
      </c>
      <c r="J641" s="4" t="str">
        <f ca="1">VLOOKUP(F641,Lookup!$C$5:$D$110,2, FALSE)</f>
        <v>Travel values</v>
      </c>
      <c r="K641" s="4" t="str">
        <f ca="1">VLOOKUP(C641,Default!$B$4:$E$114,4, FALSE)</f>
        <v>time taken to walk to bus stop, added to each trip with main mode bus unless there is already a walking component in the travel survey</v>
      </c>
      <c r="L641" s="21" t="str" cm="1">
        <f t="array" aca="1" ref="L641" ca="1">IF(ISNA(VLOOKUP($D641,Grouped_Sources!$C:$C,1,FALSE)),"", INDIRECT(VLOOKUP($D641,Grouped_Sources!$C:$I,5,FALSE)))</f>
        <v xml:space="preserve"> on OneDrive Ali Abbas - ITHIM Global\Methods and Processes\Input Parameters\Walk_to_PT</v>
      </c>
      <c r="M641" s="21" cm="1">
        <f t="array" aca="1" ref="M641" ca="1">IF(ISNA(VLOOKUP($D641,Grouped_Sources!$C:$C,1,FALSE)),"", INDIRECT(VLOOKUP($D641,Grouped_Sources!$C:$I,6,FALSE)))</f>
        <v>0</v>
      </c>
      <c r="N641" s="21" cm="1">
        <f t="array" aca="1" ref="N641" ca="1">IF(ISNA(VLOOKUP($D641,Grouped_Sources!$C:$C,1,FALSE)),"", INDIRECT(VLOOKUP($D641,Grouped_Sources!$C:$I,7,FALSE)))</f>
        <v>0</v>
      </c>
    </row>
    <row r="642" spans="1:14" x14ac:dyDescent="0.25">
      <c r="A642" s="5">
        <f t="shared" si="98"/>
        <v>9</v>
      </c>
      <c r="B642" s="5">
        <f t="shared" si="99"/>
        <v>40</v>
      </c>
      <c r="C642" s="5" t="str">
        <f t="shared" ca="1" si="97"/>
        <v>bus_walk_time</v>
      </c>
      <c r="D642" s="5" t="str">
        <f t="shared" ca="1" si="86"/>
        <v>bus_walk_time_bogota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bus_walk_time</v>
      </c>
      <c r="G642" s="4" t="str" cm="1">
        <f t="array" aca="1" ref="G642" ca="1">IF(AND(ISBLANK(INDIRECT(ADDRESS(B642,3,1,1,"all_city_parameter_inputs"))),ISBLANK(INDIRECT(ADDRESS(B642,2,1,1,"all_city_parameter_inputs")))),"",IF(ISBLANK(INDIRECT(ADDRESS(B642,2,1,1,"all_city_parameter_inputs"))),"",INDIRECT(ADDRESS(B642,2,1,1,"all_city_parameter_inputs"))))</f>
        <v>sd</v>
      </c>
      <c r="H642" s="17" cm="1">
        <f t="array" aca="1" ref="H642" ca="1">IF(ISBLANK(INDIRECT(ADDRESS(B642,A642,1,1,"all_city_parameter_inputs"))), "--",INDIRECT(ADDRESS(B642,A642,1,1,"all_city_parameter_inputs")))</f>
        <v>1.8842831347262168</v>
      </c>
      <c r="I642" s="17" t="str">
        <f ca="1">IF(OR(G642="alpha",G642="beta",G642="sd",G642="mean"),"--",VLOOKUP(C642,Default!$B$5:$H$114,7,FALSE))</f>
        <v>--</v>
      </c>
      <c r="J642" s="4" t="str">
        <f ca="1">VLOOKUP(F642,Lookup!$C$5:$D$110,2, FALSE)</f>
        <v>Travel values</v>
      </c>
      <c r="K642" s="4" t="str">
        <f ca="1">VLOOKUP(C642,Default!$B$4:$E$114,4, FALSE)</f>
        <v>time taken to walk to bus stop, added to each trip with main mode bus unless there is already a walking component in the travel survey</v>
      </c>
      <c r="L642" s="21" t="str" cm="1">
        <f t="array" aca="1" ref="L642" ca="1">IF(ISNA(VLOOKUP($D642,Grouped_Sources!$C:$C,1,FALSE)),"", INDIRECT(VLOOKUP($D642,Grouped_Sources!$C:$I,5,FALSE)))</f>
        <v xml:space="preserve"> on OneDrive Ali Abbas - ITHIM Global\Methods and Processes\Input Parameters\Walk_to_PT</v>
      </c>
      <c r="M642" s="21" cm="1">
        <f t="array" aca="1" ref="M642" ca="1">IF(ISNA(VLOOKUP($D642,Grouped_Sources!$C:$C,1,FALSE)),"", INDIRECT(VLOOKUP($D642,Grouped_Sources!$C:$I,6,FALSE)))</f>
        <v>0</v>
      </c>
      <c r="N642" s="21" cm="1">
        <f t="array" aca="1" ref="N642" ca="1">IF(ISNA(VLOOKUP($D642,Grouped_Sources!$C:$C,1,FALSE)),"", INDIRECT(VLOOKUP($D642,Grouped_Sources!$C:$I,7,FALSE)))</f>
        <v>0</v>
      </c>
    </row>
    <row r="643" spans="1:14" x14ac:dyDescent="0.25">
      <c r="A643" s="5">
        <f t="shared" si="98"/>
        <v>9</v>
      </c>
      <c r="B643" s="5">
        <f t="shared" si="99"/>
        <v>41</v>
      </c>
      <c r="C643" s="5" t="str">
        <f t="shared" ca="1" si="97"/>
        <v>rail_walk_time</v>
      </c>
      <c r="D643" s="5" t="str">
        <f t="shared" ref="D643:D736" ca="1" si="100">F643&amp;"_"&amp;E643</f>
        <v>rail_walk_time_bogota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rail_walk_time</v>
      </c>
      <c r="G643" s="4" t="str" cm="1">
        <f t="array" aca="1" ref="G643" ca="1">IF(AND(ISBLANK(INDIRECT(ADDRESS(B643,3,1,1,"all_city_parameter_inputs"))),ISBLANK(INDIRECT(ADDRESS(B643,2,1,1,"all_city_parameter_inputs")))),"",IF(ISBLANK(INDIRECT(ADDRESS(B643,2,1,1,"all_city_parameter_inputs"))),"",INDIRECT(ADDRESS(B643,2,1,1,"all_city_parameter_inputs"))))</f>
        <v>constant</v>
      </c>
      <c r="H643" s="17" cm="1">
        <f t="array" aca="1" ref="H643" ca="1">IF(ISBLANK(INDIRECT(ADDRESS(B643,A643,1,1,"all_city_parameter_inputs"))), "--",INDIRECT(ADDRESS(B643,A643,1,1,"all_city_parameter_inputs")))</f>
        <v>12.5</v>
      </c>
      <c r="I643" s="17">
        <f ca="1">IF(OR(G643="alpha",G643="beta",G643="sd",G643="mean"),"--",VLOOKUP(C643,Default!$B$5:$H$114,7,FALSE))</f>
        <v>12.5</v>
      </c>
      <c r="J643" s="4" t="str">
        <f ca="1">VLOOKUP(F643,Lookup!$C$5:$D$110,2, FALSE)</f>
        <v>Travel values</v>
      </c>
      <c r="K643" s="4" t="str">
        <f ca="1">VLOOKUP(C643,Default!$B$4:$E$114,4, FALSE)</f>
        <v>time taken to walk to train station</v>
      </c>
      <c r="L643" s="21" t="str" cm="1">
        <f t="array" aca="1" ref="L643" ca="1">IF(ISNA(VLOOKUP($D643,Grouped_Sources!$C:$C,1,FALSE)),"", INDIRECT(VLOOKUP($D643,Grouped_Sources!$C:$I,5,FALSE)))</f>
        <v xml:space="preserve"> on OneDrive Ali Abbas - ITHIM Global\Methods and Processes\Input Parameters\Walk_to_PT</v>
      </c>
      <c r="M643" s="21" cm="1">
        <f t="array" aca="1" ref="M643" ca="1">IF(ISNA(VLOOKUP($D643,Grouped_Sources!$C:$C,1,FALSE)),"", INDIRECT(VLOOKUP($D643,Grouped_Sources!$C:$I,6,FALSE)))</f>
        <v>0</v>
      </c>
      <c r="N643" s="21" cm="1">
        <f t="array" aca="1" ref="N643" ca="1">IF(ISNA(VLOOKUP($D643,Grouped_Sources!$C:$C,1,FALSE)),"", INDIRECT(VLOOKUP($D643,Grouped_Sources!$C:$I,7,FALSE)))</f>
        <v>0</v>
      </c>
    </row>
    <row r="644" spans="1:14" x14ac:dyDescent="0.25">
      <c r="A644" s="5">
        <f t="shared" si="98"/>
        <v>9</v>
      </c>
      <c r="B644" s="5">
        <f t="shared" si="99"/>
        <v>42</v>
      </c>
      <c r="C644" s="5" t="str">
        <f t="shared" ca="1" si="97"/>
        <v>rail_walk_time</v>
      </c>
      <c r="D644" s="5" t="str">
        <f t="shared" ca="1" si="100"/>
        <v>rail_walk_time_bogota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rail_walk_time</v>
      </c>
      <c r="G644" s="4" t="str" cm="1">
        <f t="array" aca="1" ref="G644" ca="1">IF(AND(ISBLANK(INDIRECT(ADDRESS(B644,3,1,1,"all_city_parameter_inputs"))),ISBLANK(INDIRECT(ADDRESS(B644,2,1,1,"all_city_parameter_inputs")))),"",IF(ISBLANK(INDIRECT(ADDRESS(B644,2,1,1,"all_city_parameter_inputs"))),"",INDIRECT(ADDRESS(B644,2,1,1,"all_city_parameter_inputs"))))</f>
        <v>mean</v>
      </c>
      <c r="H644" s="17" cm="1">
        <f t="array" aca="1" ref="H644" ca="1">IF(ISBLANK(INDIRECT(ADDRESS(B644,A644,1,1,"all_city_parameter_inputs"))), "--",INDIRECT(ADDRESS(B644,A644,1,1,"all_city_parameter_inputs")))</f>
        <v>9.0292418035802307</v>
      </c>
      <c r="I644" s="17" t="str">
        <f ca="1">IF(OR(G644="alpha",G644="beta",G644="sd",G644="mean"),"--",VLOOKUP(C644,Default!$B$5:$H$114,7,FALSE))</f>
        <v>--</v>
      </c>
      <c r="J644" s="4" t="str">
        <f ca="1">VLOOKUP(F644,Lookup!$C$5:$D$110,2, FALSE)</f>
        <v>Travel values</v>
      </c>
      <c r="K644" s="4" t="str">
        <f ca="1">VLOOKUP(C644,Default!$B$4:$E$114,4, FALSE)</f>
        <v>time taken to walk to train station</v>
      </c>
      <c r="L644" s="21" t="str" cm="1">
        <f t="array" aca="1" ref="L644" ca="1">IF(ISNA(VLOOKUP($D644,Grouped_Sources!$C:$C,1,FALSE)),"", INDIRECT(VLOOKUP($D644,Grouped_Sources!$C:$I,5,FALSE)))</f>
        <v xml:space="preserve"> on OneDrive Ali Abbas - ITHIM Global\Methods and Processes\Input Parameters\Walk_to_PT</v>
      </c>
      <c r="M644" s="21" cm="1">
        <f t="array" aca="1" ref="M644" ca="1">IF(ISNA(VLOOKUP($D644,Grouped_Sources!$C:$C,1,FALSE)),"", INDIRECT(VLOOKUP($D644,Grouped_Sources!$C:$I,6,FALSE)))</f>
        <v>0</v>
      </c>
      <c r="N644" s="21" cm="1">
        <f t="array" aca="1" ref="N644" ca="1">IF(ISNA(VLOOKUP($D644,Grouped_Sources!$C:$C,1,FALSE)),"", INDIRECT(VLOOKUP($D644,Grouped_Sources!$C:$I,7,FALSE)))</f>
        <v>0</v>
      </c>
    </row>
    <row r="645" spans="1:14" x14ac:dyDescent="0.25">
      <c r="A645" s="5">
        <f t="shared" si="98"/>
        <v>9</v>
      </c>
      <c r="B645" s="5">
        <f t="shared" si="99"/>
        <v>43</v>
      </c>
      <c r="C645" s="5" t="str">
        <f t="shared" ca="1" si="97"/>
        <v>rail_walk_time</v>
      </c>
      <c r="D645" s="5" t="str">
        <f t="shared" ca="1" si="100"/>
        <v>rail_walk_time_bogota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rail_walk_time</v>
      </c>
      <c r="G645" s="4" t="str" cm="1">
        <f t="array" aca="1" ref="G645" ca="1">IF(AND(ISBLANK(INDIRECT(ADDRESS(B645,3,1,1,"all_city_parameter_inputs"))),ISBLANK(INDIRECT(ADDRESS(B645,2,1,1,"all_city_parameter_inputs")))),"",IF(ISBLANK(INDIRECT(ADDRESS(B645,2,1,1,"all_city_parameter_inputs"))),"",INDIRECT(ADDRESS(B645,2,1,1,"all_city_parameter_inputs"))))</f>
        <v>sd</v>
      </c>
      <c r="H645" s="17" cm="1">
        <f t="array" aca="1" ref="H645" ca="1">IF(ISBLANK(INDIRECT(ADDRESS(B645,A645,1,1,"all_city_parameter_inputs"))), "--",INDIRECT(ADDRESS(B645,A645,1,1,"all_city_parameter_inputs")))</f>
        <v>2.2401627151007628</v>
      </c>
      <c r="I645" s="17" t="str">
        <f ca="1">IF(OR(G645="alpha",G645="beta",G645="sd",G645="mean"),"--",VLOOKUP(C645,Default!$B$5:$H$114,7,FALSE))</f>
        <v>--</v>
      </c>
      <c r="J645" s="4" t="str">
        <f ca="1">VLOOKUP(F645,Lookup!$C$5:$D$110,2, FALSE)</f>
        <v>Travel values</v>
      </c>
      <c r="K645" s="4" t="str">
        <f ca="1">VLOOKUP(C645,Default!$B$4:$E$114,4, FALSE)</f>
        <v>time taken to walk to train station</v>
      </c>
      <c r="L645" s="21" t="str" cm="1">
        <f t="array" aca="1" ref="L645" ca="1">IF(ISNA(VLOOKUP($D645,Grouped_Sources!$C:$C,1,FALSE)),"", INDIRECT(VLOOKUP($D645,Grouped_Sources!$C:$I,5,FALSE)))</f>
        <v xml:space="preserve"> on OneDrive Ali Abbas - ITHIM Global\Methods and Processes\Input Parameters\Walk_to_PT</v>
      </c>
      <c r="M645" s="21" cm="1">
        <f t="array" aca="1" ref="M645" ca="1">IF(ISNA(VLOOKUP($D645,Grouped_Sources!$C:$C,1,FALSE)),"", INDIRECT(VLOOKUP($D645,Grouped_Sources!$C:$I,6,FALSE)))</f>
        <v>0</v>
      </c>
      <c r="N645" s="21" cm="1">
        <f t="array" aca="1" ref="N645" ca="1">IF(ISNA(VLOOKUP($D645,Grouped_Sources!$C:$C,1,FALSE)),"", INDIRECT(VLOOKUP($D645,Grouped_Sources!$C:$I,7,FALSE)))</f>
        <v>0</v>
      </c>
    </row>
    <row r="646" spans="1:14" x14ac:dyDescent="0.25">
      <c r="A646" s="5">
        <f t="shared" si="98"/>
        <v>9</v>
      </c>
      <c r="B646" s="5">
        <f t="shared" si="99"/>
        <v>44</v>
      </c>
      <c r="C646" s="5" t="str">
        <f t="shared" ca="1" si="97"/>
        <v>add_personal_motorcycle_trips</v>
      </c>
      <c r="D646" s="5" t="str">
        <f t="shared" ref="D646:D649" ca="1" si="101">F646&amp;"_"&amp;E646</f>
        <v>add_personal_motorcycle_trips_bogota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add_personal_motorcycle_trips</v>
      </c>
      <c r="G646" s="4" t="str" cm="1">
        <f t="array" aca="1" ref="G646" ca="1">IF(AND(ISBLANK(INDIRECT(ADDRESS(B646,3,1,1,"all_city_parameter_inputs"))),ISBLANK(INDIRECT(ADDRESS(B646,2,1,1,"all_city_parameter_inputs")))),"",IF(ISBLANK(INDIRECT(ADDRESS(B646,2,1,1,"all_city_parameter_inputs"))),"",INDIRECT(ADDRESS(B646,2,1,1,"all_city_parameter_inputs"))))</f>
        <v/>
      </c>
      <c r="H646" s="17" t="str" cm="1">
        <f t="array" aca="1" ref="H646" ca="1">IF(ISBLANK(INDIRECT(ADDRESS(B646,A646,1,1,"all_city_parameter_inputs"))), "--",INDIRECT(ADDRESS(B646,A646,1,1,"all_city_parameter_inputs")))</f>
        <v>no</v>
      </c>
      <c r="I646" s="17" t="str">
        <f ca="1">IF(OR(G646="alpha",G646="beta",G646="sd",G646="mean"),"--",VLOOKUP(C646,Default!$B$5:$H$114,7,FALSE))</f>
        <v>no</v>
      </c>
      <c r="J646" s="4" t="str">
        <f ca="1">VLOOKUP(F646,Lookup!$C$5:$D$110,2, FALSE)</f>
        <v>Travel values</v>
      </c>
      <c r="K646" s="4" t="str">
        <f ca="1">VLOOKUP(C646,Default!$B$4:$E$114,4, FALSE)</f>
        <v>if set to 'no', does not add any personal journey motorcycle trip. If set to 'Chile' add motorcycle trips based on Chilean data. Used if no motorcycle trips exist in the travel survey at all</v>
      </c>
      <c r="L646" s="21" t="str" cm="1">
        <f t="array" aca="1" ref="L646" ca="1">IF(ISNA(VLOOKUP($D646,Grouped_Sources!$C:$C,1,FALSE)),"", INDIRECT(VLOOKUP($D646,Grouped_Sources!$C:$I,5,FALSE)))</f>
        <v xml:space="preserve"> on OneDrive Ali Abbas - ITHIM Global\Methods and Processes\Input Parameters\NewMotorcycleTrips</v>
      </c>
      <c r="M646" s="21" cm="1">
        <f t="array" aca="1" ref="M646" ca="1">IF(ISNA(VLOOKUP($D646,Grouped_Sources!$C:$C,1,FALSE)),"", INDIRECT(VLOOKUP($D646,Grouped_Sources!$C:$I,6,FALSE)))</f>
        <v>0</v>
      </c>
      <c r="N646" s="21" cm="1">
        <f t="array" aca="1" ref="N646" ca="1">IF(ISNA(VLOOKUP($D646,Grouped_Sources!$C:$C,1,FALSE)),"", INDIRECT(VLOOKUP($D646,Grouped_Sources!$C:$I,7,FALSE)))</f>
        <v>0</v>
      </c>
    </row>
    <row r="647" spans="1:14" x14ac:dyDescent="0.25">
      <c r="A647" s="5">
        <f t="shared" si="98"/>
        <v>9</v>
      </c>
      <c r="B647" s="5">
        <f t="shared" si="99"/>
        <v>45</v>
      </c>
      <c r="C647" s="5" t="str">
        <f t="shared" ca="1" si="97"/>
        <v>proportion_motorcycle_trips</v>
      </c>
      <c r="D647" s="5" t="str">
        <f t="shared" ca="1" si="101"/>
        <v>proportion_motorcycle_trips_bogota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proportion_motorcycle_trips</v>
      </c>
      <c r="G647" s="4" t="str" cm="1">
        <f t="array" aca="1" ref="G647" ca="1">IF(AND(ISBLANK(INDIRECT(ADDRESS(B647,3,1,1,"all_city_parameter_inputs"))),ISBLANK(INDIRECT(ADDRESS(B647,2,1,1,"all_city_parameter_inputs")))),"",IF(ISBLANK(INDIRECT(ADDRESS(B647,2,1,1,"all_city_parameter_inputs"))),"",INDIRECT(ADDRESS(B647,2,1,1,"all_city_parameter_inputs"))))</f>
        <v>constant</v>
      </c>
      <c r="H647" s="17" cm="1">
        <f t="array" aca="1" ref="H647" ca="1">IF(ISBLANK(INDIRECT(ADDRESS(B647,A647,1,1,"all_city_parameter_inputs"))), "--",INDIRECT(ADDRESS(B647,A647,1,1,"all_city_parameter_inputs")))</f>
        <v>0</v>
      </c>
      <c r="I647" s="17">
        <f ca="1">IF(OR(G647="alpha",G647="beta",G647="sd",G647="mean"),"--",VLOOKUP(C647,Default!$B$5:$H$114,7,FALSE))</f>
        <v>0</v>
      </c>
      <c r="J647" s="4" t="str">
        <f ca="1">VLOOKUP(F647,Lookup!$C$5:$D$110,2, FALSE)</f>
        <v>Travel values</v>
      </c>
      <c r="K647" s="4" t="str">
        <f ca="1">VLOOKUP(C647,Default!$B$4:$E$114,4, FALSE)</f>
        <v>proportion of travel survey trips that should be added as motorcycle trips</v>
      </c>
      <c r="L647" s="21" t="str" cm="1">
        <f t="array" aca="1" ref="L647" ca="1">IF(ISNA(VLOOKUP($D647,Grouped_Sources!$C:$C,1,FALSE)),"", INDIRECT(VLOOKUP($D647,Grouped_Sources!$C:$I,5,FALSE)))</f>
        <v xml:space="preserve"> on OneDrive Ali Abbas - ITHIM Global\Methods and Processes\Input Parameters\NewMotorcycleTrips</v>
      </c>
      <c r="M647" s="21" cm="1">
        <f t="array" aca="1" ref="M647" ca="1">IF(ISNA(VLOOKUP($D647,Grouped_Sources!$C:$C,1,FALSE)),"", INDIRECT(VLOOKUP($D647,Grouped_Sources!$C:$I,6,FALSE)))</f>
        <v>0</v>
      </c>
      <c r="N647" s="21" cm="1">
        <f t="array" aca="1" ref="N647" ca="1">IF(ISNA(VLOOKUP($D647,Grouped_Sources!$C:$C,1,FALSE)),"", INDIRECT(VLOOKUP($D647,Grouped_Sources!$C:$I,7,FALSE)))</f>
        <v>0</v>
      </c>
    </row>
    <row r="648" spans="1:14" x14ac:dyDescent="0.25">
      <c r="A648" s="5">
        <f t="shared" si="98"/>
        <v>9</v>
      </c>
      <c r="B648" s="5">
        <f t="shared" si="99"/>
        <v>46</v>
      </c>
      <c r="C648" s="5" t="str">
        <f t="shared" ca="1" si="97"/>
        <v>proportion_motorcycle_trips</v>
      </c>
      <c r="D648" s="5" t="str">
        <f t="shared" ca="1" si="101"/>
        <v>proportion_motorcycle_trips_bogota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proportion_motorcycle_trips</v>
      </c>
      <c r="G648" s="4" t="str" cm="1">
        <f t="array" aca="1" ref="G648" ca="1">IF(AND(ISBLANK(INDIRECT(ADDRESS(B648,3,1,1,"all_city_parameter_inputs"))),ISBLANK(INDIRECT(ADDRESS(B648,2,1,1,"all_city_parameter_inputs")))),"",IF(ISBLANK(INDIRECT(ADDRESS(B648,2,1,1,"all_city_parameter_inputs"))),"",INDIRECT(ADDRESS(B648,2,1,1,"all_city_parameter_inputs"))))</f>
        <v>alpha</v>
      </c>
      <c r="H648" s="17" t="str" cm="1">
        <f t="array" aca="1" ref="H648" ca="1">IF(ISBLANK(INDIRECT(ADDRESS(B648,A648,1,1,"all_city_parameter_inputs"))), "--",INDIRECT(ADDRESS(B648,A648,1,1,"all_city_parameter_inputs")))</f>
        <v>--</v>
      </c>
      <c r="I648" s="17" t="str">
        <f ca="1">IF(OR(G648="alpha",G648="beta",G648="sd",G648="mean"),"--",VLOOKUP(C648,Default!$B$5:$H$114,7,FALSE))</f>
        <v>--</v>
      </c>
      <c r="J648" s="4" t="str">
        <f ca="1">VLOOKUP(F648,Lookup!$C$5:$D$110,2, FALSE)</f>
        <v>Travel values</v>
      </c>
      <c r="K648" s="4" t="str">
        <f ca="1">VLOOKUP(C648,Default!$B$4:$E$114,4, FALSE)</f>
        <v>proportion of travel survey trips that should be added as motorcycle trips</v>
      </c>
      <c r="L648" s="21" t="str" cm="1">
        <f t="array" aca="1" ref="L648" ca="1">IF(ISNA(VLOOKUP($D648,Grouped_Sources!$C:$C,1,FALSE)),"", INDIRECT(VLOOKUP($D648,Grouped_Sources!$C:$I,5,FALSE)))</f>
        <v xml:space="preserve"> on OneDrive Ali Abbas - ITHIM Global\Methods and Processes\Input Parameters\NewMotorcycleTrips</v>
      </c>
      <c r="M648" s="21" cm="1">
        <f t="array" aca="1" ref="M648" ca="1">IF(ISNA(VLOOKUP($D648,Grouped_Sources!$C:$C,1,FALSE)),"", INDIRECT(VLOOKUP($D648,Grouped_Sources!$C:$I,6,FALSE)))</f>
        <v>0</v>
      </c>
      <c r="N648" s="21" cm="1">
        <f t="array" aca="1" ref="N648" ca="1">IF(ISNA(VLOOKUP($D648,Grouped_Sources!$C:$C,1,FALSE)),"", INDIRECT(VLOOKUP($D648,Grouped_Sources!$C:$I,7,FALSE)))</f>
        <v>0</v>
      </c>
    </row>
    <row r="649" spans="1:14" x14ac:dyDescent="0.25">
      <c r="A649" s="5">
        <f t="shared" si="98"/>
        <v>9</v>
      </c>
      <c r="B649" s="5">
        <f t="shared" si="99"/>
        <v>47</v>
      </c>
      <c r="C649" s="5" t="str">
        <f t="shared" ca="1" si="97"/>
        <v>proportion_motorcycle_trips</v>
      </c>
      <c r="D649" s="5" t="str">
        <f t="shared" ca="1" si="101"/>
        <v>proportion_motorcycle_trips_bogota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proportion_motorcycle_trips</v>
      </c>
      <c r="G649" s="4" t="str" cm="1">
        <f t="array" aca="1" ref="G649" ca="1">IF(AND(ISBLANK(INDIRECT(ADDRESS(B649,3,1,1,"all_city_parameter_inputs"))),ISBLANK(INDIRECT(ADDRESS(B649,2,1,1,"all_city_parameter_inputs")))),"",IF(ISBLANK(INDIRECT(ADDRESS(B649,2,1,1,"all_city_parameter_inputs"))),"",INDIRECT(ADDRESS(B649,2,1,1,"all_city_parameter_inputs"))))</f>
        <v>beta</v>
      </c>
      <c r="H649" s="17" t="str" cm="1">
        <f t="array" aca="1" ref="H649" ca="1">IF(ISBLANK(INDIRECT(ADDRESS(B649,A649,1,1,"all_city_parameter_inputs"))), "--",INDIRECT(ADDRESS(B649,A649,1,1,"all_city_parameter_inputs")))</f>
        <v>--</v>
      </c>
      <c r="I649" s="17" t="str">
        <f ca="1">IF(OR(G649="alpha",G649="beta",G649="sd",G649="mean"),"--",VLOOKUP(C649,Default!$B$5:$H$114,7,FALSE))</f>
        <v>--</v>
      </c>
      <c r="J649" s="4" t="str">
        <f ca="1">VLOOKUP(F649,Lookup!$C$5:$D$110,2, FALSE)</f>
        <v>Travel values</v>
      </c>
      <c r="K649" s="4" t="str">
        <f ca="1">VLOOKUP(C649,Default!$B$4:$E$114,4, FALSE)</f>
        <v>proportion of travel survey trips that should be added as motorcycle trips</v>
      </c>
      <c r="L649" s="21" t="str" cm="1">
        <f t="array" aca="1" ref="L649" ca="1">IF(ISNA(VLOOKUP($D649,Grouped_Sources!$C:$C,1,FALSE)),"", INDIRECT(VLOOKUP($D649,Grouped_Sources!$C:$I,5,FALSE)))</f>
        <v xml:space="preserve"> on OneDrive Ali Abbas - ITHIM Global\Methods and Processes\Input Parameters\NewMotorcycleTrips</v>
      </c>
      <c r="M649" s="21" cm="1">
        <f t="array" aca="1" ref="M649" ca="1">IF(ISNA(VLOOKUP($D649,Grouped_Sources!$C:$C,1,FALSE)),"", INDIRECT(VLOOKUP($D649,Grouped_Sources!$C:$I,6,FALSE)))</f>
        <v>0</v>
      </c>
      <c r="N649" s="21" cm="1">
        <f t="array" aca="1" ref="N649" ca="1">IF(ISNA(VLOOKUP($D649,Grouped_Sources!$C:$C,1,FALSE)),"", INDIRECT(VLOOKUP($D649,Grouped_Sources!$C:$I,7,FALSE)))</f>
        <v>0</v>
      </c>
    </row>
    <row r="650" spans="1:14" x14ac:dyDescent="0.25">
      <c r="A650" s="5">
        <f t="shared" si="98"/>
        <v>9</v>
      </c>
      <c r="B650" s="5">
        <f t="shared" si="99"/>
        <v>48</v>
      </c>
      <c r="C650" s="5" t="str">
        <f t="shared" ca="1" si="97"/>
        <v>add_motorcycle_fleet</v>
      </c>
      <c r="D650" s="5" t="str">
        <f t="shared" ca="1" si="100"/>
        <v>add_motorcycle_fleet_bogota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All_city_list!F645,INDIRECT(ADDRESS(B650,1,1,1,"all_city_parameter_inputs"))))</f>
        <v>add_motorcycle_fleet</v>
      </c>
      <c r="G650" s="4" t="str" cm="1">
        <f t="array" aca="1" ref="G650" ca="1">IF(AND(ISBLANK(INDIRECT(ADDRESS(B650,3,1,1,"all_city_parameter_inputs"))),ISBLANK(INDIRECT(ADDRESS(B650,2,1,1,"all_city_parameter_inputs")))),"",IF(ISBLANK(INDIRECT(ADDRESS(B650,2,1,1,"all_city_parameter_inputs"))),"",INDIRECT(ADDRESS(B650,2,1,1,"all_city_parameter_inputs"))))</f>
        <v/>
      </c>
      <c r="H650" s="17" t="str" cm="1">
        <f t="array" aca="1" ref="H650" ca="1">IF(ISBLANK(INDIRECT(ADDRESS(B650,A650,1,1,"all_city_parameter_inputs"))), "--",INDIRECT(ADDRESS(B650,A650,1,1,"all_city_parameter_inputs")))</f>
        <v>T</v>
      </c>
      <c r="I650" s="17" t="str">
        <f ca="1">IF(OR(G650="alpha",G650="beta",G650="sd",G650="mean"),"--",VLOOKUP(C650,Default!$B$5:$H$114,7,FALSE))</f>
        <v>T</v>
      </c>
      <c r="J650" s="4" t="str">
        <f ca="1">VLOOKUP(F650,Lookup!$C$5:$D$110,2, FALSE)</f>
        <v>Travel values</v>
      </c>
      <c r="K650" s="4" t="str">
        <f ca="1">VLOOKUP(C650,Default!$B$4:$E$114,4, FALSE)</f>
        <v>whether to add motorcylce ghost trips</v>
      </c>
      <c r="L650" s="21" t="str" cm="1">
        <f t="array" aca="1" ref="L650" ca="1">IF(ISNA(VLOOKUP($D650,Grouped_Sources!$C:$C,1,FALSE)),"", INDIRECT(VLOOKUP($D650,Grouped_Sources!$C:$I,5,FALSE)))</f>
        <v xml:space="preserve"> on OneDrive Ali Abbas - ITHIM Global\Methods and Processes\Input Parameters\MotorcycleFleetRatio</v>
      </c>
      <c r="M650" s="21" cm="1">
        <f t="array" aca="1" ref="M650" ca="1">IF(ISNA(VLOOKUP($D650,Grouped_Sources!$C:$C,1,FALSE)),"", INDIRECT(VLOOKUP($D650,Grouped_Sources!$C:$I,6,FALSE)))</f>
        <v>0</v>
      </c>
      <c r="N650" s="21" cm="1">
        <f t="array" aca="1" ref="N650" ca="1">IF(ISNA(VLOOKUP($D650,Grouped_Sources!$C:$C,1,FALSE)),"", INDIRECT(VLOOKUP($D650,Grouped_Sources!$C:$I,7,FALSE)))</f>
        <v>0</v>
      </c>
    </row>
    <row r="651" spans="1:14" x14ac:dyDescent="0.25">
      <c r="A651" s="5">
        <f t="shared" si="98"/>
        <v>9</v>
      </c>
      <c r="B651" s="5">
        <f t="shared" si="99"/>
        <v>49</v>
      </c>
      <c r="C651" s="5" t="str">
        <f t="shared" ca="1" si="97"/>
        <v>fleet_to_motorcycle_ratio</v>
      </c>
      <c r="D651" s="5" t="str">
        <f t="shared" ca="1" si="100"/>
        <v>fleet_to_motorcycle_ratio_bogota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fleet_to_motorcycle_ratio</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0.441176470588235</v>
      </c>
      <c r="I651" s="17">
        <f ca="1">IF(OR(G651="alpha",G651="beta",G651="sd",G651="mean"),"--",VLOOKUP(C651,Default!$B$5:$H$114,7,FALSE))</f>
        <v>0.441176470588235</v>
      </c>
      <c r="J651" s="4" t="str">
        <f ca="1">VLOOKUP(F651,Lookup!$C$5:$D$110,2, FALSE)</f>
        <v>Travel values</v>
      </c>
      <c r="K651" s="4" t="str">
        <f ca="1">VLOOKUP(C651,Default!$B$4:$E$114,4, FALSE)</f>
        <v xml:space="preserve">ratio of missing motorbike trips, e.g. if ratio = 0.6 and total trip distance in survey is 400, then want to add 600 km of motorbike trips. </v>
      </c>
      <c r="L651" s="21" t="str" cm="1">
        <f t="array" aca="1" ref="L651" ca="1">IF(ISNA(VLOOKUP($D651,Grouped_Sources!$C:$C,1,FALSE)),"", INDIRECT(VLOOKUP($D651,Grouped_Sources!$C:$I,5,FALSE)))</f>
        <v xml:space="preserve"> on OneDrive Ali Abbas - ITHIM Global\Methods and Processes\Input Parameters\MotorcycleFleetRatio</v>
      </c>
      <c r="M651" s="21" cm="1">
        <f t="array" aca="1" ref="M651" ca="1">IF(ISNA(VLOOKUP($D651,Grouped_Sources!$C:$C,1,FALSE)),"", INDIRECT(VLOOKUP($D651,Grouped_Sources!$C:$I,6,FALSE)))</f>
        <v>0</v>
      </c>
      <c r="N651" s="21" cm="1">
        <f t="array" aca="1" ref="N651" ca="1">IF(ISNA(VLOOKUP($D651,Grouped_Sources!$C:$C,1,FALSE)),"", INDIRECT(VLOOKUP($D651,Grouped_Sources!$C:$I,7,FALSE)))</f>
        <v>0</v>
      </c>
    </row>
    <row r="652" spans="1:14" x14ac:dyDescent="0.25">
      <c r="A652" s="5">
        <f t="shared" si="98"/>
        <v>9</v>
      </c>
      <c r="B652" s="5">
        <f t="shared" si="99"/>
        <v>50</v>
      </c>
      <c r="C652" s="5" t="str">
        <f t="shared" ca="1" si="97"/>
        <v>fleet_to_motorcycle_ratio</v>
      </c>
      <c r="D652" s="5" t="str">
        <f t="shared" ca="1" si="100"/>
        <v>fleet_to_motorcycle_ratio_bogota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fleet_to_motorcycle_ratio</v>
      </c>
      <c r="G652" s="4" t="str" cm="1">
        <f t="array" aca="1" ref="G652" ca="1">IF(AND(ISBLANK(INDIRECT(ADDRESS(B652,3,1,1,"all_city_parameter_inputs"))),ISBLANK(INDIRECT(ADDRESS(B652,2,1,1,"all_city_parameter_inputs")))),"",IF(ISBLANK(INDIRECT(ADDRESS(B652,2,1,1,"all_city_parameter_inputs"))),"",INDIRECT(ADDRESS(B652,2,1,1,"all_city_parameter_inputs"))))</f>
        <v>alpha</v>
      </c>
      <c r="H652" s="17" cm="1">
        <f t="array" aca="1" ref="H652" ca="1">IF(ISBLANK(INDIRECT(ADDRESS(B652,A652,1,1,"all_city_parameter_inputs"))), "--",INDIRECT(ADDRESS(B652,A652,1,1,"all_city_parameter_inputs")))</f>
        <v>245.79999999999998</v>
      </c>
      <c r="I652" s="17" t="str">
        <f ca="1">IF(OR(G652="alpha",G652="beta",G652="sd",G652="mean"),"--",VLOOKUP(C652,Default!$B$5:$H$114,7,FALSE))</f>
        <v>--</v>
      </c>
      <c r="J652" s="4" t="str">
        <f ca="1">VLOOKUP(F652,Lookup!$C$5:$D$110,2, FALSE)</f>
        <v>Travel values</v>
      </c>
      <c r="K652" s="4" t="str">
        <f ca="1">VLOOKUP(C652,Default!$B$4:$E$114,4, FALSE)</f>
        <v xml:space="preserve">ratio of missing motorbike trips, e.g. if ratio = 0.6 and total trip distance in survey is 400, then want to add 600 km of motorbike trips. </v>
      </c>
      <c r="L652" s="21" t="str" cm="1">
        <f t="array" aca="1" ref="L652" ca="1">IF(ISNA(VLOOKUP($D652,Grouped_Sources!$C:$C,1,FALSE)),"", INDIRECT(VLOOKUP($D652,Grouped_Sources!$C:$I,5,FALSE)))</f>
        <v xml:space="preserve"> on OneDrive Ali Abbas - ITHIM Global\Methods and Processes\Input Parameters\MotorcycleFleetRatio</v>
      </c>
      <c r="M652" s="21" cm="1">
        <f t="array" aca="1" ref="M652" ca="1">IF(ISNA(VLOOKUP($D652,Grouped_Sources!$C:$C,1,FALSE)),"", INDIRECT(VLOOKUP($D652,Grouped_Sources!$C:$I,6,FALSE)))</f>
        <v>0</v>
      </c>
      <c r="N652" s="21" cm="1">
        <f t="array" aca="1" ref="N652" ca="1">IF(ISNA(VLOOKUP($D652,Grouped_Sources!$C:$C,1,FALSE)),"", INDIRECT(VLOOKUP($D652,Grouped_Sources!$C:$I,7,FALSE)))</f>
        <v>0</v>
      </c>
    </row>
    <row r="653" spans="1:14" x14ac:dyDescent="0.25">
      <c r="A653" s="5">
        <f t="shared" si="98"/>
        <v>9</v>
      </c>
      <c r="B653" s="5">
        <f t="shared" si="99"/>
        <v>51</v>
      </c>
      <c r="C653" s="5" t="str">
        <f t="shared" ca="1" si="97"/>
        <v>fleet_to_motorcycle_ratio</v>
      </c>
      <c r="D653" s="5" t="str">
        <f t="shared" ca="1" si="100"/>
        <v>fleet_to_motorcycle_ratio_bogota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fleet_to_motorcycle_ratio</v>
      </c>
      <c r="G653" s="4" t="str" cm="1">
        <f t="array" aca="1" ref="G653" ca="1">IF(AND(ISBLANK(INDIRECT(ADDRESS(B653,3,1,1,"all_city_parameter_inputs"))),ISBLANK(INDIRECT(ADDRESS(B653,2,1,1,"all_city_parameter_inputs")))),"",IF(ISBLANK(INDIRECT(ADDRESS(B653,2,1,1,"all_city_parameter_inputs"))),"",INDIRECT(ADDRESS(B653,2,1,1,"all_city_parameter_inputs"))))</f>
        <v>beta</v>
      </c>
      <c r="H653" s="17" cm="1">
        <f t="array" aca="1" ref="H653" ca="1">IF(ISBLANK(INDIRECT(ADDRESS(B653,A653,1,1,"all_city_parameter_inputs"))), "--",INDIRECT(ADDRESS(B653,A653,1,1,"all_city_parameter_inputs")))</f>
        <v>311.08</v>
      </c>
      <c r="I653" s="17" t="str">
        <f ca="1">IF(OR(G653="alpha",G653="beta",G653="sd",G653="mean"),"--",VLOOKUP(C653,Default!$B$5:$H$114,7,FALSE))</f>
        <v>--</v>
      </c>
      <c r="J653" s="4" t="str">
        <f ca="1">VLOOKUP(F653,Lookup!$C$5:$D$110,2, FALSE)</f>
        <v>Travel values</v>
      </c>
      <c r="K653" s="4" t="str">
        <f ca="1">VLOOKUP(C653,Default!$B$4:$E$114,4, FALSE)</f>
        <v xml:space="preserve">ratio of missing motorbike trips, e.g. if ratio = 0.6 and total trip distance in survey is 400, then want to add 600 km of motorbike trips. </v>
      </c>
      <c r="L653" s="21" t="str" cm="1">
        <f t="array" aca="1" ref="L653" ca="1">IF(ISNA(VLOOKUP($D653,Grouped_Sources!$C:$C,1,FALSE)),"", INDIRECT(VLOOKUP($D653,Grouped_Sources!$C:$I,5,FALSE)))</f>
        <v xml:space="preserve"> on OneDrive Ali Abbas - ITHIM Global\Methods and Processes\Input Parameters\MotorcycleFleetRatio</v>
      </c>
      <c r="M653" s="21" cm="1">
        <f t="array" aca="1" ref="M653" ca="1">IF(ISNA(VLOOKUP($D653,Grouped_Sources!$C:$C,1,FALSE)),"", INDIRECT(VLOOKUP($D653,Grouped_Sources!$C:$I,6,FALSE)))</f>
        <v>0</v>
      </c>
      <c r="N653" s="21" cm="1">
        <f t="array" aca="1" ref="N653" ca="1">IF(ISNA(VLOOKUP($D653,Grouped_Sources!$C:$C,1,FALSE)),"", INDIRECT(VLOOKUP($D653,Grouped_Sources!$C:$I,7,FALSE)))</f>
        <v>0</v>
      </c>
    </row>
    <row r="654" spans="1:14" x14ac:dyDescent="0.25">
      <c r="A654" s="5">
        <f t="shared" si="98"/>
        <v>9</v>
      </c>
      <c r="B654" s="5">
        <f t="shared" si="99"/>
        <v>52</v>
      </c>
      <c r="C654" s="5" t="str">
        <f t="shared" ca="1" si="97"/>
        <v>background_pa_confidence</v>
      </c>
      <c r="D654" s="5" t="str">
        <f t="shared" ca="1" si="100"/>
        <v>background_pa_confidence_bogota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background_pa_confidence</v>
      </c>
      <c r="G654" s="4" t="str" cm="1">
        <f t="array" aca="1" ref="G654" ca="1">IF(AND(ISBLANK(INDIRECT(ADDRESS(B654,3,1,1,"all_city_parameter_inputs"))),ISBLANK(INDIRECT(ADDRESS(B654,2,1,1,"all_city_parameter_inputs")))),"",IF(ISBLANK(INDIRECT(ADDRESS(B654,2,1,1,"all_city_parameter_inputs"))),"",INDIRECT(ADDRESS(B654,2,1,1,"all_city_parameter_inputs"))))</f>
        <v>sample</v>
      </c>
      <c r="H654" s="17" cm="1">
        <f t="array" aca="1" ref="H654" ca="1">IF(ISBLANK(INDIRECT(ADDRESS(B654,A654,1,1,"all_city_parameter_inputs"))), "--",INDIRECT(ADDRESS(B654,A654,1,1,"all_city_parameter_inputs")))</f>
        <v>0.3</v>
      </c>
      <c r="I654" s="17">
        <f ca="1">IF(OR(G654="alpha",G654="beta",G654="sd",G654="mean"),"--",VLOOKUP(C654,Default!$B$5:$H$114,7,FALSE))</f>
        <v>1</v>
      </c>
      <c r="J654" s="4" t="str">
        <f ca="1">VLOOKUP(F654,Lookup!$C$5:$D$110,2, FALSE)</f>
        <v>PA values</v>
      </c>
      <c r="K654" s="4" t="str">
        <f ca="1">VLOOKUP(C654,Default!$B$4:$E$114,4, FALSE)</f>
        <v>how confident we are in the PA survey (in terms of number of people who report zero PA)</v>
      </c>
      <c r="L654" s="21" t="str" cm="1">
        <f t="array" aca="1" ref="L654" ca="1">IF(ISNA(VLOOKUP($D654,Grouped_Sources!$C:$C,1,FALSE)),"", INDIRECT(VLOOKUP($D654,Grouped_Sources!$C:$I,5,FALSE)))</f>
        <v/>
      </c>
      <c r="M654" s="21" t="str" cm="1">
        <f t="array" aca="1" ref="M654" ca="1">IF(ISNA(VLOOKUP($D654,Grouped_Sources!$C:$C,1,FALSE)),"", INDIRECT(VLOOKUP($D654,Grouped_Sources!$C:$I,6,FALSE)))</f>
        <v/>
      </c>
      <c r="N654" s="21" t="str" cm="1">
        <f t="array" aca="1" ref="N654" ca="1">IF(ISNA(VLOOKUP($D654,Grouped_Sources!$C:$C,1,FALSE)),"", INDIRECT(VLOOKUP($D654,Grouped_Sources!$C:$I,7,FALSE)))</f>
        <v/>
      </c>
    </row>
    <row r="655" spans="1:14" x14ac:dyDescent="0.25">
      <c r="A655" s="5">
        <f t="shared" si="98"/>
        <v>9</v>
      </c>
      <c r="B655" s="5">
        <f t="shared" si="99"/>
        <v>53</v>
      </c>
      <c r="C655" s="5" t="str">
        <f t="shared" ca="1" si="97"/>
        <v>add_walk_to_pt_trips</v>
      </c>
      <c r="D655" s="5" t="str">
        <f t="shared" ca="1" si="100"/>
        <v>add_walk_to_pt_trips_bogota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add_walk_to_pt_trips</v>
      </c>
      <c r="G655" s="4" t="str" cm="1">
        <f t="array" aca="1" ref="G655" ca="1">IF(AND(ISBLANK(INDIRECT(ADDRESS(B655,3,1,1,"all_city_parameter_inputs"))),ISBLANK(INDIRECT(ADDRESS(B655,2,1,1,"all_city_parameter_inputs")))),"",IF(ISBLANK(INDIRECT(ADDRESS(B655,2,1,1,"all_city_parameter_inputs"))),"",INDIRECT(ADDRESS(B655,2,1,1,"all_city_parameter_inputs"))))</f>
        <v/>
      </c>
      <c r="H655" s="17" t="str" cm="1">
        <f t="array" aca="1" ref="H655" ca="1">IF(ISBLANK(INDIRECT(ADDRESS(B655,A655,1,1,"all_city_parameter_inputs"))), "--",INDIRECT(ADDRESS(B655,A655,1,1,"all_city_parameter_inputs")))</f>
        <v>T</v>
      </c>
      <c r="I655" s="17" t="str">
        <f ca="1">IF(OR(G655="alpha",G655="beta",G655="sd",G655="mean"),"--",VLOOKUP(C655,Default!$B$5:$H$114,7,FALSE))</f>
        <v>T</v>
      </c>
      <c r="J655" s="4" t="str">
        <f ca="1">VLOOKUP(F655,Lookup!$C$5:$D$110,2, FALSE)</f>
        <v>Travel values</v>
      </c>
      <c r="K655" s="4" t="str">
        <f ca="1">VLOOKUP(C655,Default!$B$4:$E$114,4, FALSE)</f>
        <v>whether to add walk component to trips with main mode bus</v>
      </c>
      <c r="L655" s="21" t="str" cm="1">
        <f t="array" aca="1" ref="L655" ca="1">IF(ISNA(VLOOKUP($D655,Grouped_Sources!$C:$C,1,FALSE)),"", INDIRECT(VLOOKUP($D655,Grouped_Sources!$C:$I,5,FALSE)))</f>
        <v>usually set to T</v>
      </c>
      <c r="M655" s="21" cm="1">
        <f t="array" aca="1" ref="M655" ca="1">IF(ISNA(VLOOKUP($D655,Grouped_Sources!$C:$C,1,FALSE)),"", INDIRECT(VLOOKUP($D655,Grouped_Sources!$C:$I,6,FALSE)))</f>
        <v>0</v>
      </c>
      <c r="N655" s="21" cm="1">
        <f t="array" aca="1" ref="N655" ca="1">IF(ISNA(VLOOKUP($D655,Grouped_Sources!$C:$C,1,FALSE)),"", INDIRECT(VLOOKUP($D655,Grouped_Sources!$C:$I,7,FALSE)))</f>
        <v>0</v>
      </c>
    </row>
    <row r="656" spans="1:14" x14ac:dyDescent="0.25">
      <c r="A656" s="5">
        <f t="shared" si="98"/>
        <v>9</v>
      </c>
      <c r="B656" s="5">
        <f t="shared" si="99"/>
        <v>54</v>
      </c>
      <c r="C656" s="5" t="str">
        <f t="shared" ca="1" si="97"/>
        <v>bus_to_passenger_ratio</v>
      </c>
      <c r="D656" s="5" t="str">
        <f t="shared" ca="1" si="100"/>
        <v>bus_to_passenger_ratio_bogota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bus_to_passenger_ratio</v>
      </c>
      <c r="G656" s="4" t="str" cm="1">
        <f t="array" aca="1" ref="G656" ca="1">IF(AND(ISBLANK(INDIRECT(ADDRESS(B656,3,1,1,"all_city_parameter_inputs"))),ISBLANK(INDIRECT(ADDRESS(B656,2,1,1,"all_city_parameter_inputs")))),"",IF(ISBLANK(INDIRECT(ADDRESS(B656,2,1,1,"all_city_parameter_inputs"))),"",INDIRECT(ADDRESS(B656,2,1,1,"all_city_parameter_inputs"))))</f>
        <v>constant</v>
      </c>
      <c r="H656" s="17" cm="1">
        <f t="array" aca="1" ref="H656" ca="1">IF(ISBLANK(INDIRECT(ADDRESS(B656,A656,1,1,"all_city_parameter_inputs"))), "--",INDIRECT(ADDRESS(B656,A656,1,1,"all_city_parameter_inputs")))</f>
        <v>3.8910505836575897E-2</v>
      </c>
      <c r="I656" s="17">
        <f ca="1">IF(OR(G656="alpha",G656="beta",G656="sd",G656="mean"),"--",VLOOKUP(C656,Default!$B$5:$H$114,7,FALSE))</f>
        <v>3.8910505836575897E-2</v>
      </c>
      <c r="J656" s="4" t="str">
        <f ca="1">VLOOKUP(F656,Lookup!$C$5:$D$110,2, FALSE)</f>
        <v>Travel values</v>
      </c>
      <c r="K656" s="4" t="str">
        <f ca="1">VLOOKUP(C656,Default!$B$4:$E$114,4, FALSE)</f>
        <v>number of buses per passenger</v>
      </c>
      <c r="L656" s="21" t="str" cm="1">
        <f t="array" aca="1" ref="L656" ca="1">IF(ISNA(VLOOKUP($D656,Grouped_Sources!$C:$C,1,FALSE)),"", INDIRECT(VLOOKUP($D656,Grouped_Sources!$C:$I,5,FALSE)))</f>
        <v>BusPassengerRatios_WriteUp_v.xx.docx on  on OneDrive Ali Abbas - ITHIM Global\Methods and Processes\Input Parameters\BusPassengerRatio</v>
      </c>
      <c r="M656" s="21" cm="1">
        <f t="array" aca="1" ref="M656" ca="1">IF(ISNA(VLOOKUP($D656,Grouped_Sources!$C:$C,1,FALSE)),"", INDIRECT(VLOOKUP($D656,Grouped_Sources!$C:$I,6,FALSE)))</f>
        <v>0</v>
      </c>
      <c r="N656" s="21" cm="1">
        <f t="array" aca="1" ref="N656" ca="1">IF(ISNA(VLOOKUP($D656,Grouped_Sources!$C:$C,1,FALSE)),"", INDIRECT(VLOOKUP($D656,Grouped_Sources!$C:$I,7,FALSE)))</f>
        <v>0</v>
      </c>
    </row>
    <row r="657" spans="1:14" x14ac:dyDescent="0.25">
      <c r="A657" s="5">
        <f t="shared" si="98"/>
        <v>9</v>
      </c>
      <c r="B657" s="5">
        <f t="shared" si="99"/>
        <v>55</v>
      </c>
      <c r="C657" s="5" t="str">
        <f t="shared" ca="1" si="97"/>
        <v>bus_to_passenger_ratio</v>
      </c>
      <c r="D657" s="5" t="str">
        <f t="shared" ca="1" si="100"/>
        <v>bus_to_passenger_ratio_bogota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bus_to_passenger_ratio</v>
      </c>
      <c r="G657" s="4" t="str" cm="1">
        <f t="array" aca="1" ref="G657" ca="1">IF(AND(ISBLANK(INDIRECT(ADDRESS(B657,3,1,1,"all_city_parameter_inputs"))),ISBLANK(INDIRECT(ADDRESS(B657,2,1,1,"all_city_parameter_inputs")))),"",IF(ISBLANK(INDIRECT(ADDRESS(B657,2,1,1,"all_city_parameter_inputs"))),"",INDIRECT(ADDRESS(B657,2,1,1,"all_city_parameter_inputs"))))</f>
        <v>alpha</v>
      </c>
      <c r="H657" s="17" cm="1">
        <f t="array" aca="1" ref="H657" ca="1">IF(ISBLANK(INDIRECT(ADDRESS(B657,A657,1,1,"all_city_parameter_inputs"))), "--",INDIRECT(ADDRESS(B657,A657,1,1,"all_city_parameter_inputs")))</f>
        <v>48.957047470817095</v>
      </c>
      <c r="I657" s="17" t="str">
        <f ca="1">IF(OR(G657="alpha",G657="beta",G657="sd",G657="mean"),"--",VLOOKUP(C657,Default!$B$5:$H$114,7,FALSE))</f>
        <v>--</v>
      </c>
      <c r="J657" s="4" t="str">
        <f ca="1">VLOOKUP(F657,Lookup!$C$5:$D$110,2, FALSE)</f>
        <v>Travel values</v>
      </c>
      <c r="K657" s="4" t="str">
        <f ca="1">VLOOKUP(C657,Default!$B$4:$E$114,4, FALSE)</f>
        <v>number of buses per passenger</v>
      </c>
      <c r="L657" s="21" t="str" cm="1">
        <f t="array" aca="1" ref="L657" ca="1">IF(ISNA(VLOOKUP($D657,Grouped_Sources!$C:$C,1,FALSE)),"", INDIRECT(VLOOKUP($D657,Grouped_Sources!$C:$I,5,FALSE)))</f>
        <v>BusPassengerRatios_WriteUp_v.xx.docx on  on OneDrive Ali Abbas - ITHIM Global\Methods and Processes\Input Parameters\BusPassengerRatio</v>
      </c>
      <c r="M657" s="21" cm="1">
        <f t="array" aca="1" ref="M657" ca="1">IF(ISNA(VLOOKUP($D657,Grouped_Sources!$C:$C,1,FALSE)),"", INDIRECT(VLOOKUP($D657,Grouped_Sources!$C:$I,6,FALSE)))</f>
        <v>0</v>
      </c>
      <c r="N657" s="21" cm="1">
        <f t="array" aca="1" ref="N657" ca="1">IF(ISNA(VLOOKUP($D657,Grouped_Sources!$C:$C,1,FALSE)),"", INDIRECT(VLOOKUP($D657,Grouped_Sources!$C:$I,7,FALSE)))</f>
        <v>0</v>
      </c>
    </row>
    <row r="658" spans="1:14" x14ac:dyDescent="0.25">
      <c r="A658" s="5">
        <f t="shared" si="98"/>
        <v>9</v>
      </c>
      <c r="B658" s="5">
        <f t="shared" si="99"/>
        <v>56</v>
      </c>
      <c r="C658" s="5" t="str">
        <f t="shared" ca="1" si="97"/>
        <v>bus_to_passenger_ratio</v>
      </c>
      <c r="D658" s="5" t="str">
        <f t="shared" ca="1" si="100"/>
        <v>bus_to_passenger_ratio_bogota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bus_to_passenger_ratio</v>
      </c>
      <c r="G658" s="4" t="str" cm="1">
        <f t="array" aca="1" ref="G658" ca="1">IF(AND(ISBLANK(INDIRECT(ADDRESS(B658,3,1,1,"all_city_parameter_inputs"))),ISBLANK(INDIRECT(ADDRESS(B658,2,1,1,"all_city_parameter_inputs")))),"",IF(ISBLANK(INDIRECT(ADDRESS(B658,2,1,1,"all_city_parameter_inputs"))),"",INDIRECT(ADDRESS(B658,2,1,1,"all_city_parameter_inputs"))))</f>
        <v>beta</v>
      </c>
      <c r="H658" s="17" cm="1">
        <f t="array" aca="1" ref="H658" ca="1">IF(ISBLANK(INDIRECT(ADDRESS(B658,A658,1,1,"all_city_parameter_inputs"))), "--",INDIRECT(ADDRESS(B658,A658,1,1,"all_city_parameter_inputs")))</f>
        <v>1209.2390725291823</v>
      </c>
      <c r="I658" s="17" t="str">
        <f ca="1">IF(OR(G658="alpha",G658="beta",G658="sd",G658="mean"),"--",VLOOKUP(C658,Default!$B$5:$H$114,7,FALSE))</f>
        <v>--</v>
      </c>
      <c r="J658" s="4" t="str">
        <f ca="1">VLOOKUP(F658,Lookup!$C$5:$D$110,2, FALSE)</f>
        <v>Travel values</v>
      </c>
      <c r="K658" s="4" t="str">
        <f ca="1">VLOOKUP(C658,Default!$B$4:$E$114,4, FALSE)</f>
        <v>number of buses per passenger</v>
      </c>
      <c r="L658" s="21" t="str" cm="1">
        <f t="array" aca="1" ref="L658" ca="1">IF(ISNA(VLOOKUP($D658,Grouped_Sources!$C:$C,1,FALSE)),"", INDIRECT(VLOOKUP($D658,Grouped_Sources!$C:$I,5,FALSE)))</f>
        <v>BusPassengerRatios_WriteUp_v.xx.docx on  on OneDrive Ali Abbas - ITHIM Global\Methods and Processes\Input Parameters\BusPassengerRatio</v>
      </c>
      <c r="M658" s="21" cm="1">
        <f t="array" aca="1" ref="M658" ca="1">IF(ISNA(VLOOKUP($D658,Grouped_Sources!$C:$C,1,FALSE)),"", INDIRECT(VLOOKUP($D658,Grouped_Sources!$C:$I,6,FALSE)))</f>
        <v>0</v>
      </c>
      <c r="N658" s="21" cm="1">
        <f t="array" aca="1" ref="N658" ca="1">IF(ISNA(VLOOKUP($D658,Grouped_Sources!$C:$C,1,FALSE)),"", INDIRECT(VLOOKUP($D658,Grouped_Sources!$C:$I,7,FALSE)))</f>
        <v>0</v>
      </c>
    </row>
    <row r="659" spans="1:14" x14ac:dyDescent="0.25">
      <c r="A659" s="5">
        <f t="shared" si="98"/>
        <v>9</v>
      </c>
      <c r="B659" s="5">
        <f t="shared" si="99"/>
        <v>57</v>
      </c>
      <c r="C659" s="5" t="str">
        <f t="shared" ca="1" si="97"/>
        <v>truck_to_car_ratio</v>
      </c>
      <c r="D659" s="5" t="str">
        <f t="shared" ca="1" si="100"/>
        <v>truck_to_car_ratio_bogota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truck_to_car_ratio</v>
      </c>
      <c r="G659" s="4" t="str" cm="1">
        <f t="array" aca="1" ref="G659" ca="1">IF(AND(ISBLANK(INDIRECT(ADDRESS(B659,3,1,1,"all_city_parameter_inputs"))),ISBLANK(INDIRECT(ADDRESS(B659,2,1,1,"all_city_parameter_inputs")))),"",IF(ISBLANK(INDIRECT(ADDRESS(B659,2,1,1,"all_city_parameter_inputs"))),"",INDIRECT(ADDRESS(B659,2,1,1,"all_city_parameter_inputs"))))</f>
        <v>constant</v>
      </c>
      <c r="H659" s="17" cm="1">
        <f t="array" aca="1" ref="H659" ca="1">IF(ISBLANK(INDIRECT(ADDRESS(B659,A659,1,1,"all_city_parameter_inputs"))), "--",INDIRECT(ADDRESS(B659,A659,1,1,"all_city_parameter_inputs")))</f>
        <v>0.3</v>
      </c>
      <c r="I659" s="17">
        <f ca="1">IF(OR(G659="alpha",G659="beta",G659="sd",G659="mean"),"--",VLOOKUP(C659,Default!$B$5:$H$114,7,FALSE))</f>
        <v>0.3</v>
      </c>
      <c r="J659" s="4" t="str">
        <f ca="1">VLOOKUP(F659,Lookup!$C$5:$D$110,2, FALSE)</f>
        <v>Travel values</v>
      </c>
      <c r="K659" s="4" t="str">
        <f ca="1">VLOOKUP(C659,Default!$B$4:$E$114,4, FALSE)</f>
        <v>ratio of truck kilometers to car km travelled, used to add ghost trips that are not changed between the different scenarios</v>
      </c>
      <c r="L659" s="21" t="str" cm="1">
        <f t="array" aca="1" ref="L659" ca="1">IF(ISNA(VLOOKUP($D659,Grouped_Sources!$C:$C,1,FALSE)),"", INDIRECT(VLOOKUP($D659,Grouped_Sources!$C:$I,5,FALSE)))</f>
        <v>TruckCarRatio_WriteUp_v.xx.docx on  on OneDrive Ali Abbas - ITHIM Global\Methods and Processes\Input Parameters\TruckCarRatio</v>
      </c>
      <c r="M659" s="21" cm="1">
        <f t="array" aca="1" ref="M659" ca="1">IF(ISNA(VLOOKUP($D659,Grouped_Sources!$C:$C,1,FALSE)),"", INDIRECT(VLOOKUP($D659,Grouped_Sources!$C:$I,6,FALSE)))</f>
        <v>0</v>
      </c>
      <c r="N659" s="21" cm="1">
        <f t="array" aca="1" ref="N659" ca="1">IF(ISNA(VLOOKUP($D659,Grouped_Sources!$C:$C,1,FALSE)),"", INDIRECT(VLOOKUP($D659,Grouped_Sources!$C:$I,7,FALSE)))</f>
        <v>0</v>
      </c>
    </row>
    <row r="660" spans="1:14" x14ac:dyDescent="0.25">
      <c r="A660" s="5">
        <f t="shared" si="98"/>
        <v>9</v>
      </c>
      <c r="B660" s="5">
        <f t="shared" si="99"/>
        <v>58</v>
      </c>
      <c r="C660" s="5" t="str">
        <f t="shared" ca="1" si="97"/>
        <v>truck_to_car_ratio</v>
      </c>
      <c r="D660" s="5" t="str">
        <f t="shared" ca="1" si="100"/>
        <v>truck_to_car_ratio_bogota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truck_to_car_ratio</v>
      </c>
      <c r="G660" s="4" t="str" cm="1">
        <f t="array" aca="1" ref="G660" ca="1">IF(AND(ISBLANK(INDIRECT(ADDRESS(B660,3,1,1,"all_city_parameter_inputs"))),ISBLANK(INDIRECT(ADDRESS(B660,2,1,1,"all_city_parameter_inputs")))),"",IF(ISBLANK(INDIRECT(ADDRESS(B660,2,1,1,"all_city_parameter_inputs"))),"",INDIRECT(ADDRESS(B660,2,1,1,"all_city_parameter_inputs"))))</f>
        <v>alpha</v>
      </c>
      <c r="H660" s="17" cm="1">
        <f t="array" aca="1" ref="H660" ca="1">IF(ISBLANK(INDIRECT(ADDRESS(B660,A660,1,1,"all_city_parameter_inputs"))), "--",INDIRECT(ADDRESS(B660,A660,1,1,"all_city_parameter_inputs")))</f>
        <v>10.900000000000004</v>
      </c>
      <c r="I660" s="17" t="str">
        <f ca="1">IF(OR(G660="alpha",G660="beta",G660="sd",G660="mean"),"--",VLOOKUP(C660,Default!$B$5:$H$114,7,FALSE))</f>
        <v>--</v>
      </c>
      <c r="J660" s="4" t="str">
        <f ca="1">VLOOKUP(F660,Lookup!$C$5:$D$110,2, FALSE)</f>
        <v>Travel values</v>
      </c>
      <c r="K660" s="4" t="str">
        <f ca="1">VLOOKUP(C660,Default!$B$4:$E$114,4, FALSE)</f>
        <v>ratio of truck kilometers to car km travelled, used to add ghost trips that are not changed between the different scenarios</v>
      </c>
      <c r="L660" s="21" t="str" cm="1">
        <f t="array" aca="1" ref="L660" ca="1">IF(ISNA(VLOOKUP($D660,Grouped_Sources!$C:$C,1,FALSE)),"", INDIRECT(VLOOKUP($D660,Grouped_Sources!$C:$I,5,FALSE)))</f>
        <v>TruckCarRatio_WriteUp_v.xx.docx on  on OneDrive Ali Abbas - ITHIM Global\Methods and Processes\Input Parameters\TruckCarRatio</v>
      </c>
      <c r="M660" s="21" cm="1">
        <f t="array" aca="1" ref="M660" ca="1">IF(ISNA(VLOOKUP($D660,Grouped_Sources!$C:$C,1,FALSE)),"", INDIRECT(VLOOKUP($D660,Grouped_Sources!$C:$I,6,FALSE)))</f>
        <v>0</v>
      </c>
      <c r="N660" s="21" cm="1">
        <f t="array" aca="1" ref="N660" ca="1">IF(ISNA(VLOOKUP($D660,Grouped_Sources!$C:$C,1,FALSE)),"", INDIRECT(VLOOKUP($D660,Grouped_Sources!$C:$I,7,FALSE)))</f>
        <v>0</v>
      </c>
    </row>
    <row r="661" spans="1:14" x14ac:dyDescent="0.25">
      <c r="A661" s="5">
        <f t="shared" si="98"/>
        <v>9</v>
      </c>
      <c r="B661" s="5">
        <f t="shared" si="99"/>
        <v>59</v>
      </c>
      <c r="C661" s="5" t="str">
        <f t="shared" ca="1" si="97"/>
        <v>truck_to_car_ratio</v>
      </c>
      <c r="D661" s="5" t="str">
        <f t="shared" ca="1" si="100"/>
        <v>truck_to_car_ratio_bogota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truck_to_car_ratio</v>
      </c>
      <c r="G661" s="4" t="str" cm="1">
        <f t="array" aca="1" ref="G661" ca="1">IF(AND(ISBLANK(INDIRECT(ADDRESS(B661,3,1,1,"all_city_parameter_inputs"))),ISBLANK(INDIRECT(ADDRESS(B661,2,1,1,"all_city_parameter_inputs")))),"",IF(ISBLANK(INDIRECT(ADDRESS(B661,2,1,1,"all_city_parameter_inputs"))),"",INDIRECT(ADDRESS(B661,2,1,1,"all_city_parameter_inputs"))))</f>
        <v>beta</v>
      </c>
      <c r="H661" s="17" cm="1">
        <f t="array" aca="1" ref="H661" ca="1">IF(ISBLANK(INDIRECT(ADDRESS(B661,A661,1,1,"all_city_parameter_inputs"))), "--",INDIRECT(ADDRESS(B661,A661,1,1,"all_city_parameter_inputs")))</f>
        <v>25.433333333333344</v>
      </c>
      <c r="I661" s="17" t="str">
        <f ca="1">IF(OR(G661="alpha",G661="beta",G661="sd",G661="mean"),"--",VLOOKUP(C661,Default!$B$5:$H$114,7,FALSE))</f>
        <v>--</v>
      </c>
      <c r="J661" s="4" t="str">
        <f ca="1">VLOOKUP(F661,Lookup!$C$5:$D$110,2, FALSE)</f>
        <v>Travel values</v>
      </c>
      <c r="K661" s="4" t="str">
        <f ca="1">VLOOKUP(C661,Default!$B$4:$E$114,4, FALSE)</f>
        <v>ratio of truck kilometers to car km travelled, used to add ghost trips that are not changed between the different scenarios</v>
      </c>
      <c r="L661" s="21" t="str" cm="1">
        <f t="array" aca="1" ref="L661" ca="1">IF(ISNA(VLOOKUP($D661,Grouped_Sources!$C:$C,1,FALSE)),"", INDIRECT(VLOOKUP($D661,Grouped_Sources!$C:$I,5,FALSE)))</f>
        <v>TruckCarRatio_WriteUp_v.xx.docx on  on OneDrive Ali Abbas - ITHIM Global\Methods and Processes\Input Parameters\TruckCarRatio</v>
      </c>
      <c r="M661" s="21" cm="1">
        <f t="array" aca="1" ref="M661" ca="1">IF(ISNA(VLOOKUP($D661,Grouped_Sources!$C:$C,1,FALSE)),"", INDIRECT(VLOOKUP($D661,Grouped_Sources!$C:$I,6,FALSE)))</f>
        <v>0</v>
      </c>
      <c r="N661" s="21" cm="1">
        <f t="array" aca="1" ref="N661" ca="1">IF(ISNA(VLOOKUP($D661,Grouped_Sources!$C:$C,1,FALSE)),"", INDIRECT(VLOOKUP($D661,Grouped_Sources!$C:$I,7,FALSE)))</f>
        <v>0</v>
      </c>
    </row>
    <row r="662" spans="1:14" x14ac:dyDescent="0.25">
      <c r="A662" s="5">
        <f t="shared" si="98"/>
        <v>9</v>
      </c>
      <c r="B662" s="5">
        <f t="shared" si="99"/>
        <v>60</v>
      </c>
      <c r="C662" s="5" t="str">
        <f t="shared" ca="1" si="97"/>
        <v>PM_emission_confidence</v>
      </c>
      <c r="D662" s="5" t="str">
        <f t="shared" ca="1" si="100"/>
        <v>PM_emission_confidence_bogota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PM_emission_confidence</v>
      </c>
      <c r="G662" s="4" t="str" cm="1">
        <f t="array" aca="1" ref="G662" ca="1">IF(AND(ISBLANK(INDIRECT(ADDRESS(B662,3,1,1,"all_city_parameter_inputs"))),ISBLANK(INDIRECT(ADDRESS(B662,2,1,1,"all_city_parameter_inputs")))),"",IF(ISBLANK(INDIRECT(ADDRESS(B662,2,1,1,"all_city_parameter_inputs"))),"",INDIRECT(ADDRESS(B662,2,1,1,"all_city_parameter_inputs"))))</f>
        <v>sample</v>
      </c>
      <c r="H662" s="17" cm="1">
        <f t="array" aca="1" ref="H662" ca="1">IF(ISBLANK(INDIRECT(ADDRESS(B662,A662,1,1,"all_city_parameter_inputs"))), "--",INDIRECT(ADDRESS(B662,A662,1,1,"all_city_parameter_inputs")))</f>
        <v>0.8</v>
      </c>
      <c r="I662" s="17">
        <f ca="1">IF(OR(G662="alpha",G662="beta",G662="sd",G662="mean"),"--",VLOOKUP(C662,Default!$B$5:$H$114,7,FALSE))</f>
        <v>1</v>
      </c>
      <c r="J662" s="4" t="str">
        <f ca="1">VLOOKUP(F662,Lookup!$C$5:$D$110,2, FALSE)</f>
        <v>Pollution values</v>
      </c>
      <c r="K662" s="4" t="str">
        <f ca="1">VLOOKUP(C662,Default!$B$4:$E$114,4,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62" s="21" t="str" cm="1">
        <f t="array" aca="1" ref="L662" ca="1">IF(ISNA(VLOOKUP($D662,Grouped_Sources!$C:$C,1,FALSE)),"", INDIRECT(VLOOKUP($D662,Grouped_Sources!$C:$I,5,FALSE)))</f>
        <v/>
      </c>
      <c r="M662" s="21" t="str" cm="1">
        <f t="array" aca="1" ref="M662" ca="1">IF(ISNA(VLOOKUP($D662,Grouped_Sources!$C:$C,1,FALSE)),"", INDIRECT(VLOOKUP($D662,Grouped_Sources!$C:$I,6,FALSE)))</f>
        <v/>
      </c>
      <c r="N662" s="21" t="str" cm="1">
        <f t="array" aca="1" ref="N662" ca="1">IF(ISNA(VLOOKUP($D662,Grouped_Sources!$C:$C,1,FALSE)),"", INDIRECT(VLOOKUP($D662,Grouped_Sources!$C:$I,7,FALSE)))</f>
        <v/>
      </c>
    </row>
    <row r="663" spans="1:14" x14ac:dyDescent="0.25">
      <c r="A663" s="5">
        <f t="shared" si="98"/>
        <v>9</v>
      </c>
      <c r="B663" s="5">
        <f t="shared" si="99"/>
        <v>61</v>
      </c>
      <c r="C663" s="5" t="str">
        <f t="shared" ca="1" si="97"/>
        <v>distance_scalar_car_taxi</v>
      </c>
      <c r="D663" s="5" t="str">
        <f t="shared" ca="1" si="100"/>
        <v>distance_scalar_car_taxi_bogota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distance_scalar_car_taxi</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IF(OR(G663="alpha",G663="beta",G663="sd",G663="mean"),"--",VLOOKUP(C663,Default!$B$5:$H$114,7,FALSE))</f>
        <v>1</v>
      </c>
      <c r="J663" s="4" t="str">
        <f ca="1">VLOOKUP(F663,Lookup!$C$5:$D$110,2, FALSE)</f>
        <v>Travel values</v>
      </c>
      <c r="K663" s="4" t="str">
        <f ca="1">VLOOKUP(C663,Default!$B$4:$E$114,4, FALSE)</f>
        <v>scalar for car/taxi distance, i.e. all car and taxi trips get scaled by this scalar</v>
      </c>
      <c r="L663" s="21" t="str" cm="1">
        <f t="array" aca="1" ref="L663" ca="1">IF(ISNA(VLOOKUP($D663,Grouped_Sources!$C:$C,1,FALSE)),"", INDIRECT(VLOOKUP($D663,Grouped_Sources!$C:$I,5,FALSE)))</f>
        <v xml:space="preserve"> on OneDrive Ali Abbas - ITHIM Global\Methods and Processes\Input Parameters\DistanceScalars</v>
      </c>
      <c r="M663" s="21" cm="1">
        <f t="array" aca="1" ref="M663" ca="1">IF(ISNA(VLOOKUP($D663,Grouped_Sources!$C:$C,1,FALSE)),"", INDIRECT(VLOOKUP($D663,Grouped_Sources!$C:$I,6,FALSE)))</f>
        <v>0</v>
      </c>
      <c r="N663" s="21" cm="1">
        <f t="array" aca="1" ref="N663" ca="1">IF(ISNA(VLOOKUP($D663,Grouped_Sources!$C:$C,1,FALSE)),"", INDIRECT(VLOOKUP($D663,Grouped_Sources!$C:$I,7,FALSE)))</f>
        <v>0</v>
      </c>
    </row>
    <row r="664" spans="1:14" x14ac:dyDescent="0.25">
      <c r="A664" s="5">
        <f t="shared" si="98"/>
        <v>9</v>
      </c>
      <c r="B664" s="5">
        <f t="shared" si="99"/>
        <v>62</v>
      </c>
      <c r="C664" s="5" t="str">
        <f t="shared" ca="1" si="97"/>
        <v>distance_scalar_car_taxi</v>
      </c>
      <c r="D664" s="5" t="str">
        <f t="shared" ca="1" si="100"/>
        <v>distance_scalar_car_taxi_bogota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distance_scalar_car_taxi</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0.99995721203614696</v>
      </c>
      <c r="I664" s="17" t="str">
        <f ca="1">IF(OR(G664="alpha",G664="beta",G664="sd",G664="mean"),"--",VLOOKUP(C664,Default!$B$5:$H$114,7,FALSE))</f>
        <v>--</v>
      </c>
      <c r="J664" s="4" t="str">
        <f ca="1">VLOOKUP(F664,Lookup!$C$5:$D$110,2, FALSE)</f>
        <v>Travel values</v>
      </c>
      <c r="K664" s="4" t="str">
        <f ca="1">VLOOKUP(C664,Default!$B$4:$E$114,4, FALSE)</f>
        <v>scalar for car/taxi distance, i.e. all car and taxi trips get scaled by this scalar</v>
      </c>
      <c r="L664" s="21" t="str" cm="1">
        <f t="array" aca="1" ref="L664" ca="1">IF(ISNA(VLOOKUP($D664,Grouped_Sources!$C:$C,1,FALSE)),"", INDIRECT(VLOOKUP($D664,Grouped_Sources!$C:$I,5,FALSE)))</f>
        <v xml:space="preserve"> on OneDrive Ali Abbas - ITHIM Global\Methods and Processes\Input Parameters\DistanceScalars</v>
      </c>
      <c r="M664" s="21" cm="1">
        <f t="array" aca="1" ref="M664" ca="1">IF(ISNA(VLOOKUP($D664,Grouped_Sources!$C:$C,1,FALSE)),"", INDIRECT(VLOOKUP($D664,Grouped_Sources!$C:$I,6,FALSE)))</f>
        <v>0</v>
      </c>
      <c r="N664" s="21" cm="1">
        <f t="array" aca="1" ref="N664" ca="1">IF(ISNA(VLOOKUP($D664,Grouped_Sources!$C:$C,1,FALSE)),"", INDIRECT(VLOOKUP($D664,Grouped_Sources!$C:$I,7,FALSE)))</f>
        <v>0</v>
      </c>
    </row>
    <row r="665" spans="1:14" x14ac:dyDescent="0.25">
      <c r="A665" s="5">
        <f t="shared" si="98"/>
        <v>9</v>
      </c>
      <c r="B665" s="5">
        <f t="shared" si="99"/>
        <v>63</v>
      </c>
      <c r="C665" s="5" t="str">
        <f t="shared" ca="1" si="97"/>
        <v>distance_scalar_car_taxi</v>
      </c>
      <c r="D665" s="5" t="str">
        <f t="shared" ca="1" si="100"/>
        <v>distance_scalar_car_taxi_bogota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distance_scalar_car_taxi</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1.0092937458798501</v>
      </c>
      <c r="I665" s="17" t="str">
        <f ca="1">IF(OR(G665="alpha",G665="beta",G665="sd",G665="mean"),"--",VLOOKUP(C665,Default!$B$5:$H$114,7,FALSE))</f>
        <v>--</v>
      </c>
      <c r="J665" s="4" t="str">
        <f ca="1">VLOOKUP(F665,Lookup!$C$5:$D$110,2, FALSE)</f>
        <v>Travel values</v>
      </c>
      <c r="K665" s="4" t="str">
        <f ca="1">VLOOKUP(C665,Default!$B$4:$E$114,4, FALSE)</f>
        <v>scalar for car/taxi distance, i.e. all car and taxi trips get scaled by this scalar</v>
      </c>
      <c r="L665" s="21" t="str" cm="1">
        <f t="array" aca="1" ref="L665" ca="1">IF(ISNA(VLOOKUP($D665,Grouped_Sources!$C:$C,1,FALSE)),"", INDIRECT(VLOOKUP($D665,Grouped_Sources!$C:$I,5,FALSE)))</f>
        <v xml:space="preserve"> on OneDrive Ali Abbas - ITHIM Global\Methods and Processes\Input Parameters\DistanceScalars</v>
      </c>
      <c r="M665" s="21" cm="1">
        <f t="array" aca="1" ref="M665" ca="1">IF(ISNA(VLOOKUP($D665,Grouped_Sources!$C:$C,1,FALSE)),"", INDIRECT(VLOOKUP($D665,Grouped_Sources!$C:$I,6,FALSE)))</f>
        <v>0</v>
      </c>
      <c r="N665" s="21" cm="1">
        <f t="array" aca="1" ref="N665" ca="1">IF(ISNA(VLOOKUP($D665,Grouped_Sources!$C:$C,1,FALSE)),"", INDIRECT(VLOOKUP($D665,Grouped_Sources!$C:$I,7,FALSE)))</f>
        <v>0</v>
      </c>
    </row>
    <row r="666" spans="1:14" x14ac:dyDescent="0.25">
      <c r="A666" s="5">
        <f t="shared" si="98"/>
        <v>9</v>
      </c>
      <c r="B666" s="5">
        <f t="shared" si="99"/>
        <v>64</v>
      </c>
      <c r="C666" s="5" t="str">
        <f t="shared" ca="1" si="97"/>
        <v>distance_scalar_motorcycle</v>
      </c>
      <c r="D666" s="5" t="str">
        <f t="shared" ca="1" si="100"/>
        <v>distance_scalar_motorcycle_bogota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distance_scalar_motorcycle</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v>
      </c>
      <c r="I666" s="17">
        <f ca="1">IF(OR(G666="alpha",G666="beta",G666="sd",G666="mean"),"--",VLOOKUP(C666,Default!$B$5:$H$114,7,FALSE))</f>
        <v>1</v>
      </c>
      <c r="J666" s="4" t="str">
        <f ca="1">VLOOKUP(F666,Lookup!$C$5:$D$110,2, FALSE)</f>
        <v>Travel values</v>
      </c>
      <c r="K666" s="4" t="str">
        <f ca="1">VLOOKUP(C666,Default!$B$4:$E$114,4, FALSE)</f>
        <v>scalar for motorcycle distance, i.e. all motorbike trips are scaled by this scalar</v>
      </c>
      <c r="L666" s="21" t="str" cm="1">
        <f t="array" aca="1" ref="L666" ca="1">IF(ISNA(VLOOKUP($D666,Grouped_Sources!$C:$C,1,FALSE)),"", INDIRECT(VLOOKUP($D666,Grouped_Sources!$C:$I,5,FALSE)))</f>
        <v xml:space="preserve"> on OneDrive Ali Abbas - ITHIM Global\Methods and Processes\Input Parameters\DistanceScalars</v>
      </c>
      <c r="M666" s="21" cm="1">
        <f t="array" aca="1" ref="M666" ca="1">IF(ISNA(VLOOKUP($D666,Grouped_Sources!$C:$C,1,FALSE)),"", INDIRECT(VLOOKUP($D666,Grouped_Sources!$C:$I,6,FALSE)))</f>
        <v>0</v>
      </c>
      <c r="N666" s="21" cm="1">
        <f t="array" aca="1" ref="N666" ca="1">IF(ISNA(VLOOKUP($D666,Grouped_Sources!$C:$C,1,FALSE)),"", INDIRECT(VLOOKUP($D666,Grouped_Sources!$C:$I,7,FALSE)))</f>
        <v>0</v>
      </c>
    </row>
    <row r="667" spans="1:14" x14ac:dyDescent="0.25">
      <c r="A667" s="5">
        <f t="shared" si="98"/>
        <v>9</v>
      </c>
      <c r="B667" s="5">
        <f t="shared" si="99"/>
        <v>65</v>
      </c>
      <c r="C667" s="5" t="str">
        <f t="shared" ca="1" si="97"/>
        <v>distance_scalar_motorcycle</v>
      </c>
      <c r="D667" s="5" t="str">
        <f t="shared" ca="1" si="100"/>
        <v>distance_scalar_motorcycle_bogota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distance_scalar_motorcycle</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cm="1">
        <f t="array" aca="1" ref="H667" ca="1">IF(ISBLANK(INDIRECT(ADDRESS(B667,A667,1,1,"all_city_parameter_inputs"))), "--",INDIRECT(ADDRESS(B667,A667,1,1,"all_city_parameter_inputs")))</f>
        <v>0.99985379085314297</v>
      </c>
      <c r="I667" s="17" t="str">
        <f ca="1">IF(OR(G667="alpha",G667="beta",G667="sd",G667="mean"),"--",VLOOKUP(C667,Default!$B$5:$H$114,7,FALSE))</f>
        <v>--</v>
      </c>
      <c r="J667" s="4" t="str">
        <f ca="1">VLOOKUP(F667,Lookup!$C$5:$D$110,2, FALSE)</f>
        <v>Travel values</v>
      </c>
      <c r="K667" s="4" t="str">
        <f ca="1">VLOOKUP(C667,Default!$B$4:$E$114,4, FALSE)</f>
        <v>scalar for motorcycle distance, i.e. all motorbike trips are scaled by this scalar</v>
      </c>
      <c r="L667" s="21" t="str" cm="1">
        <f t="array" aca="1" ref="L667" ca="1">IF(ISNA(VLOOKUP($D667,Grouped_Sources!$C:$C,1,FALSE)),"", INDIRECT(VLOOKUP($D667,Grouped_Sources!$C:$I,5,FALSE)))</f>
        <v xml:space="preserve"> on OneDrive Ali Abbas - ITHIM Global\Methods and Processes\Input Parameters\DistanceScalars</v>
      </c>
      <c r="M667" s="21" cm="1">
        <f t="array" aca="1" ref="M667" ca="1">IF(ISNA(VLOOKUP($D667,Grouped_Sources!$C:$C,1,FALSE)),"", INDIRECT(VLOOKUP($D667,Grouped_Sources!$C:$I,6,FALSE)))</f>
        <v>0</v>
      </c>
      <c r="N667" s="21" cm="1">
        <f t="array" aca="1" ref="N667" ca="1">IF(ISNA(VLOOKUP($D667,Grouped_Sources!$C:$C,1,FALSE)),"", INDIRECT(VLOOKUP($D667,Grouped_Sources!$C:$I,7,FALSE)))</f>
        <v>0</v>
      </c>
    </row>
    <row r="668" spans="1:14" x14ac:dyDescent="0.25">
      <c r="A668" s="5">
        <f t="shared" si="98"/>
        <v>9</v>
      </c>
      <c r="B668" s="5">
        <f t="shared" si="99"/>
        <v>66</v>
      </c>
      <c r="C668" s="5" t="str">
        <f t="shared" ca="1" si="97"/>
        <v>distance_scalar_motorcycle</v>
      </c>
      <c r="D668" s="5" t="str">
        <f t="shared" ca="1" si="100"/>
        <v>distance_scalar_motorcycle_bogota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distance_scalar_motorcycle</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cm="1">
        <f t="array" aca="1" ref="H668" ca="1">IF(ISBLANK(INDIRECT(ADDRESS(B668,A668,1,1,"all_city_parameter_inputs"))), "--",INDIRECT(ADDRESS(B668,A668,1,1,"all_city_parameter_inputs")))</f>
        <v>1.0172479245143899</v>
      </c>
      <c r="I668" s="17" t="str">
        <f ca="1">IF(OR(G668="alpha",G668="beta",G668="sd",G668="mean"),"--",VLOOKUP(C668,Default!$B$5:$H$114,7,FALSE))</f>
        <v>--</v>
      </c>
      <c r="J668" s="4" t="str">
        <f ca="1">VLOOKUP(F668,Lookup!$C$5:$D$110,2, FALSE)</f>
        <v>Travel values</v>
      </c>
      <c r="K668" s="4" t="str">
        <f ca="1">VLOOKUP(C668,Default!$B$4:$E$114,4, FALSE)</f>
        <v>scalar for motorcycle distance, i.e. all motorbike trips are scaled by this scalar</v>
      </c>
      <c r="L668" s="21" t="str" cm="1">
        <f t="array" aca="1" ref="L668" ca="1">IF(ISNA(VLOOKUP($D668,Grouped_Sources!$C:$C,1,FALSE)),"", INDIRECT(VLOOKUP($D668,Grouped_Sources!$C:$I,5,FALSE)))</f>
        <v xml:space="preserve"> on OneDrive Ali Abbas - ITHIM Global\Methods and Processes\Input Parameters\DistanceScalars</v>
      </c>
      <c r="M668" s="21" cm="1">
        <f t="array" aca="1" ref="M668" ca="1">IF(ISNA(VLOOKUP($D668,Grouped_Sources!$C:$C,1,FALSE)),"", INDIRECT(VLOOKUP($D668,Grouped_Sources!$C:$I,6,FALSE)))</f>
        <v>0</v>
      </c>
      <c r="N668" s="21" cm="1">
        <f t="array" aca="1" ref="N668" ca="1">IF(ISNA(VLOOKUP($D668,Grouped_Sources!$C:$C,1,FALSE)),"", INDIRECT(VLOOKUP($D668,Grouped_Sources!$C:$I,7,FALSE)))</f>
        <v>0</v>
      </c>
    </row>
    <row r="669" spans="1:14" x14ac:dyDescent="0.25">
      <c r="A669" s="5">
        <f t="shared" si="98"/>
        <v>9</v>
      </c>
      <c r="B669" s="5">
        <f t="shared" si="99"/>
        <v>67</v>
      </c>
      <c r="C669" s="5" t="str">
        <f t="shared" ca="1" si="97"/>
        <v>distance_scalar_pt</v>
      </c>
      <c r="D669" s="5" t="str">
        <f t="shared" ca="1" si="100"/>
        <v>distance_scalar_pt_bogota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distance_scalar_pt</v>
      </c>
      <c r="G669" s="4" t="str" cm="1">
        <f t="array" aca="1" ref="G669" ca="1">IF(AND(ISBLANK(INDIRECT(ADDRESS(B669,3,1,1,"all_city_parameter_inputs"))),ISBLANK(INDIRECT(ADDRESS(B669,2,1,1,"all_city_parameter_inputs")))),"",IF(ISBLANK(INDIRECT(ADDRESS(B669,2,1,1,"all_city_parameter_inputs"))),"",INDIRECT(ADDRESS(B669,2,1,1,"all_city_parameter_inputs"))))</f>
        <v>constant</v>
      </c>
      <c r="H669" s="17" cm="1">
        <f t="array" aca="1" ref="H669" ca="1">IF(ISBLANK(INDIRECT(ADDRESS(B669,A669,1,1,"all_city_parameter_inputs"))), "--",INDIRECT(ADDRESS(B669,A669,1,1,"all_city_parameter_inputs")))</f>
        <v>1</v>
      </c>
      <c r="I669" s="17">
        <f ca="1">IF(OR(G669="alpha",G669="beta",G669="sd",G669="mean"),"--",VLOOKUP(C669,Default!$B$5:$H$114,7,FALSE))</f>
        <v>1</v>
      </c>
      <c r="J669" s="4" t="str">
        <f ca="1">VLOOKUP(F669,Lookup!$C$5:$D$110,2, FALSE)</f>
        <v>Travel values</v>
      </c>
      <c r="K669" s="4" t="str">
        <f ca="1">VLOOKUP(C669,Default!$B$4:$E$114,4, FALSE)</f>
        <v>scalar for PT distance, i.e. all public transport journey (incl bus driver if added) are scaled by this scalar</v>
      </c>
      <c r="L669" s="21" t="str" cm="1">
        <f t="array" aca="1" ref="L669" ca="1">IF(ISNA(VLOOKUP($D669,Grouped_Sources!$C:$C,1,FALSE)),"", INDIRECT(VLOOKUP($D669,Grouped_Sources!$C:$I,5,FALSE)))</f>
        <v xml:space="preserve"> on OneDrive Ali Abbas - ITHIM Global\Methods and Processes\Input Parameters\DistanceScalars</v>
      </c>
      <c r="M669" s="21" cm="1">
        <f t="array" aca="1" ref="M669" ca="1">IF(ISNA(VLOOKUP($D669,Grouped_Sources!$C:$C,1,FALSE)),"", INDIRECT(VLOOKUP($D669,Grouped_Sources!$C:$I,6,FALSE)))</f>
        <v>0</v>
      </c>
      <c r="N669" s="21" cm="1">
        <f t="array" aca="1" ref="N669" ca="1">IF(ISNA(VLOOKUP($D669,Grouped_Sources!$C:$C,1,FALSE)),"", INDIRECT(VLOOKUP($D669,Grouped_Sources!$C:$I,7,FALSE)))</f>
        <v>0</v>
      </c>
    </row>
    <row r="670" spans="1:14" x14ac:dyDescent="0.25">
      <c r="A670" s="5">
        <f t="shared" si="98"/>
        <v>9</v>
      </c>
      <c r="B670" s="5">
        <f t="shared" si="99"/>
        <v>68</v>
      </c>
      <c r="C670" s="5" t="str">
        <f t="shared" ca="1" si="97"/>
        <v>distance_scalar_pt</v>
      </c>
      <c r="D670" s="5" t="str">
        <f t="shared" ca="1" si="100"/>
        <v>distance_scalar_pt_bogota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distance_scalar_pt</v>
      </c>
      <c r="G670" s="4" t="str" cm="1">
        <f t="array" aca="1" ref="G670" ca="1">IF(AND(ISBLANK(INDIRECT(ADDRESS(B670,3,1,1,"all_city_parameter_inputs"))),ISBLANK(INDIRECT(ADDRESS(B670,2,1,1,"all_city_parameter_inputs")))),"",IF(ISBLANK(INDIRECT(ADDRESS(B670,2,1,1,"all_city_parameter_inputs"))),"",INDIRECT(ADDRESS(B670,2,1,1,"all_city_parameter_inputs"))))</f>
        <v>mean</v>
      </c>
      <c r="H670" s="17" cm="1">
        <f t="array" aca="1" ref="H670" ca="1">IF(ISBLANK(INDIRECT(ADDRESS(B670,A670,1,1,"all_city_parameter_inputs"))), "--",INDIRECT(ADDRESS(B670,A670,1,1,"all_city_parameter_inputs")))</f>
        <v>0.99999057755084797</v>
      </c>
      <c r="I670" s="17" t="str">
        <f ca="1">IF(OR(G670="alpha",G670="beta",G670="sd",G670="mean"),"--",VLOOKUP(C670,Default!$B$5:$H$114,7,FALSE))</f>
        <v>--</v>
      </c>
      <c r="J670" s="4" t="str">
        <f ca="1">VLOOKUP(F670,Lookup!$C$5:$D$110,2, FALSE)</f>
        <v>Travel values</v>
      </c>
      <c r="K670" s="4" t="str">
        <f ca="1">VLOOKUP(C670,Default!$B$4:$E$114,4, FALSE)</f>
        <v>scalar for PT distance, i.e. all public transport journey (incl bus driver if added) are scaled by this scalar</v>
      </c>
      <c r="L670" s="21" t="str" cm="1">
        <f t="array" aca="1" ref="L670" ca="1">IF(ISNA(VLOOKUP($D670,Grouped_Sources!$C:$C,1,FALSE)),"", INDIRECT(VLOOKUP($D670,Grouped_Sources!$C:$I,5,FALSE)))</f>
        <v xml:space="preserve"> on OneDrive Ali Abbas - ITHIM Global\Methods and Processes\Input Parameters\DistanceScalars</v>
      </c>
      <c r="M670" s="21" cm="1">
        <f t="array" aca="1" ref="M670" ca="1">IF(ISNA(VLOOKUP($D670,Grouped_Sources!$C:$C,1,FALSE)),"", INDIRECT(VLOOKUP($D670,Grouped_Sources!$C:$I,6,FALSE)))</f>
        <v>0</v>
      </c>
      <c r="N670" s="21" cm="1">
        <f t="array" aca="1" ref="N670" ca="1">IF(ISNA(VLOOKUP($D670,Grouped_Sources!$C:$C,1,FALSE)),"", INDIRECT(VLOOKUP($D670,Grouped_Sources!$C:$I,7,FALSE)))</f>
        <v>0</v>
      </c>
    </row>
    <row r="671" spans="1:14" x14ac:dyDescent="0.25">
      <c r="A671" s="5">
        <f t="shared" si="98"/>
        <v>9</v>
      </c>
      <c r="B671" s="5">
        <f t="shared" si="99"/>
        <v>69</v>
      </c>
      <c r="C671" s="5" t="str">
        <f t="shared" ca="1" si="97"/>
        <v>distance_scalar_pt</v>
      </c>
      <c r="D671" s="5" t="str">
        <f t="shared" ca="1" si="100"/>
        <v>distance_scalar_pt_bogota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distance_scalar_pt</v>
      </c>
      <c r="G671" s="4" t="str" cm="1">
        <f t="array" aca="1" ref="G671" ca="1">IF(AND(ISBLANK(INDIRECT(ADDRESS(B671,3,1,1,"all_city_parameter_inputs"))),ISBLANK(INDIRECT(ADDRESS(B671,2,1,1,"all_city_parameter_inputs")))),"",IF(ISBLANK(INDIRECT(ADDRESS(B671,2,1,1,"all_city_parameter_inputs"))),"",INDIRECT(ADDRESS(B671,2,1,1,"all_city_parameter_inputs"))))</f>
        <v>sd</v>
      </c>
      <c r="H671" s="17" cm="1">
        <f t="array" aca="1" ref="H671" ca="1">IF(ISBLANK(INDIRECT(ADDRESS(B671,A671,1,1,"all_city_parameter_inputs"))), "--",INDIRECT(ADDRESS(B671,A671,1,1,"all_city_parameter_inputs")))</f>
        <v>1.0043505174698999</v>
      </c>
      <c r="I671" s="17" t="str">
        <f ca="1">IF(OR(G671="alpha",G671="beta",G671="sd",G671="mean"),"--",VLOOKUP(C671,Default!$B$5:$H$114,7,FALSE))</f>
        <v>--</v>
      </c>
      <c r="J671" s="4" t="str">
        <f ca="1">VLOOKUP(F671,Lookup!$C$5:$D$110,2, FALSE)</f>
        <v>Travel values</v>
      </c>
      <c r="K671" s="4" t="str">
        <f ca="1">VLOOKUP(C671,Default!$B$4:$E$114,4, FALSE)</f>
        <v>scalar for PT distance, i.e. all public transport journey (incl bus driver if added) are scaled by this scalar</v>
      </c>
      <c r="L671" s="21" t="str" cm="1">
        <f t="array" aca="1" ref="L671" ca="1">IF(ISNA(VLOOKUP($D671,Grouped_Sources!$C:$C,1,FALSE)),"", INDIRECT(VLOOKUP($D671,Grouped_Sources!$C:$I,5,FALSE)))</f>
        <v xml:space="preserve"> on OneDrive Ali Abbas - ITHIM Global\Methods and Processes\Input Parameters\DistanceScalars</v>
      </c>
      <c r="M671" s="21" cm="1">
        <f t="array" aca="1" ref="M671" ca="1">IF(ISNA(VLOOKUP($D671,Grouped_Sources!$C:$C,1,FALSE)),"", INDIRECT(VLOOKUP($D671,Grouped_Sources!$C:$I,6,FALSE)))</f>
        <v>0</v>
      </c>
      <c r="N671" s="21" cm="1">
        <f t="array" aca="1" ref="N671" ca="1">IF(ISNA(VLOOKUP($D671,Grouped_Sources!$C:$C,1,FALSE)),"", INDIRECT(VLOOKUP($D671,Grouped_Sources!$C:$I,7,FALSE)))</f>
        <v>0</v>
      </c>
    </row>
    <row r="672" spans="1:14" x14ac:dyDescent="0.25">
      <c r="A672" s="5">
        <f t="shared" si="98"/>
        <v>9</v>
      </c>
      <c r="B672" s="5">
        <f t="shared" si="99"/>
        <v>70</v>
      </c>
      <c r="C672" s="5" t="str">
        <f t="shared" ca="1" si="97"/>
        <v>distance_scalar_walking</v>
      </c>
      <c r="D672" s="5" t="str">
        <f t="shared" ca="1" si="100"/>
        <v>distance_scalar_walking_bogota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distance_scalar_walking</v>
      </c>
      <c r="G672" s="4" t="str" cm="1">
        <f t="array" aca="1" ref="G672" ca="1">IF(AND(ISBLANK(INDIRECT(ADDRESS(B672,3,1,1,"all_city_parameter_inputs"))),ISBLANK(INDIRECT(ADDRESS(B672,2,1,1,"all_city_parameter_inputs")))),"",IF(ISBLANK(INDIRECT(ADDRESS(B672,2,1,1,"all_city_parameter_inputs"))),"",INDIRECT(ADDRESS(B672,2,1,1,"all_city_parameter_inputs"))))</f>
        <v>constant</v>
      </c>
      <c r="H672" s="17" cm="1">
        <f t="array" aca="1" ref="H672" ca="1">IF(ISBLANK(INDIRECT(ADDRESS(B672,A672,1,1,"all_city_parameter_inputs"))), "--",INDIRECT(ADDRESS(B672,A672,1,1,"all_city_parameter_inputs")))</f>
        <v>1</v>
      </c>
      <c r="I672" s="17">
        <f ca="1">IF(OR(G672="alpha",G672="beta",G672="sd",G672="mean"),"--",VLOOKUP(C672,Default!$B$5:$H$114,7,FALSE))</f>
        <v>1</v>
      </c>
      <c r="J672" s="4" t="str">
        <f ca="1">VLOOKUP(F672,Lookup!$C$5:$D$110,2, FALSE)</f>
        <v>Travel values</v>
      </c>
      <c r="K672" s="4" t="str">
        <f ca="1">VLOOKUP(C672,Default!$B$4:$E$114,4, FALSE)</f>
        <v>scalar for walking distance, i.e. all walking trips are scaled by this scalar</v>
      </c>
      <c r="L672" s="21" t="str" cm="1">
        <f t="array" aca="1" ref="L672" ca="1">IF(ISNA(VLOOKUP($D672,Grouped_Sources!$C:$C,1,FALSE)),"", INDIRECT(VLOOKUP($D672,Grouped_Sources!$C:$I,5,FALSE)))</f>
        <v xml:space="preserve"> on OneDrive Ali Abbas - ITHIM Global\Methods and Processes\Input Parameters\DistanceScalars</v>
      </c>
      <c r="M672" s="21" cm="1">
        <f t="array" aca="1" ref="M672" ca="1">IF(ISNA(VLOOKUP($D672,Grouped_Sources!$C:$C,1,FALSE)),"", INDIRECT(VLOOKUP($D672,Grouped_Sources!$C:$I,6,FALSE)))</f>
        <v>0</v>
      </c>
      <c r="N672" s="21" cm="1">
        <f t="array" aca="1" ref="N672" ca="1">IF(ISNA(VLOOKUP($D672,Grouped_Sources!$C:$C,1,FALSE)),"", INDIRECT(VLOOKUP($D672,Grouped_Sources!$C:$I,7,FALSE)))</f>
        <v>0</v>
      </c>
    </row>
    <row r="673" spans="1:14" x14ac:dyDescent="0.25">
      <c r="A673" s="5">
        <f t="shared" si="98"/>
        <v>9</v>
      </c>
      <c r="B673" s="5">
        <f t="shared" si="99"/>
        <v>71</v>
      </c>
      <c r="C673" s="5" t="str">
        <f t="shared" ca="1" si="97"/>
        <v>distance_scalar_walking</v>
      </c>
      <c r="D673" s="5" t="str">
        <f t="shared" ca="1" si="100"/>
        <v>distance_scalar_walking_bogota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distance_scalar_walking</v>
      </c>
      <c r="G673" s="4" t="str" cm="1">
        <f t="array" aca="1" ref="G673" ca="1">IF(AND(ISBLANK(INDIRECT(ADDRESS(B673,3,1,1,"all_city_parameter_inputs"))),ISBLANK(INDIRECT(ADDRESS(B673,2,1,1,"all_city_parameter_inputs")))),"",IF(ISBLANK(INDIRECT(ADDRESS(B673,2,1,1,"all_city_parameter_inputs"))),"",INDIRECT(ADDRESS(B673,2,1,1,"all_city_parameter_inputs"))))</f>
        <v>mean</v>
      </c>
      <c r="H673" s="17" cm="1">
        <f t="array" aca="1" ref="H673" ca="1">IF(ISBLANK(INDIRECT(ADDRESS(B673,A673,1,1,"all_city_parameter_inputs"))), "--",INDIRECT(ADDRESS(B673,A673,1,1,"all_city_parameter_inputs")))</f>
        <v>0.99998285369326001</v>
      </c>
      <c r="I673" s="17" t="str">
        <f ca="1">IF(OR(G673="alpha",G673="beta",G673="sd",G673="mean"),"--",VLOOKUP(C673,Default!$B$5:$H$114,7,FALSE))</f>
        <v>--</v>
      </c>
      <c r="J673" s="4" t="str">
        <f ca="1">VLOOKUP(F673,Lookup!$C$5:$D$110,2, FALSE)</f>
        <v>Travel values</v>
      </c>
      <c r="K673" s="4" t="str">
        <f ca="1">VLOOKUP(C673,Default!$B$4:$E$114,4, FALSE)</f>
        <v>scalar for walking distance, i.e. all walking trips are scaled by this scalar</v>
      </c>
      <c r="L673" s="21" t="str" cm="1">
        <f t="array" aca="1" ref="L673" ca="1">IF(ISNA(VLOOKUP($D673,Grouped_Sources!$C:$C,1,FALSE)),"", INDIRECT(VLOOKUP($D673,Grouped_Sources!$C:$I,5,FALSE)))</f>
        <v xml:space="preserve"> on OneDrive Ali Abbas - ITHIM Global\Methods and Processes\Input Parameters\DistanceScalars</v>
      </c>
      <c r="M673" s="21" cm="1">
        <f t="array" aca="1" ref="M673" ca="1">IF(ISNA(VLOOKUP($D673,Grouped_Sources!$C:$C,1,FALSE)),"", INDIRECT(VLOOKUP($D673,Grouped_Sources!$C:$I,6,FALSE)))</f>
        <v>0</v>
      </c>
      <c r="N673" s="21" cm="1">
        <f t="array" aca="1" ref="N673" ca="1">IF(ISNA(VLOOKUP($D673,Grouped_Sources!$C:$C,1,FALSE)),"", INDIRECT(VLOOKUP($D673,Grouped_Sources!$C:$I,7,FALSE)))</f>
        <v>0</v>
      </c>
    </row>
    <row r="674" spans="1:14" x14ac:dyDescent="0.25">
      <c r="A674" s="5">
        <f t="shared" si="98"/>
        <v>9</v>
      </c>
      <c r="B674" s="5">
        <f t="shared" si="99"/>
        <v>72</v>
      </c>
      <c r="C674" s="5" t="str">
        <f t="shared" ca="1" si="97"/>
        <v>distance_scalar_walking</v>
      </c>
      <c r="D674" s="5" t="str">
        <f t="shared" ca="1" si="100"/>
        <v>distance_scalar_walking_bogota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distance_scalar_walking</v>
      </c>
      <c r="G674" s="4" t="str" cm="1">
        <f t="array" aca="1" ref="G674" ca="1">IF(AND(ISBLANK(INDIRECT(ADDRESS(B674,3,1,1,"all_city_parameter_inputs"))),ISBLANK(INDIRECT(ADDRESS(B674,2,1,1,"all_city_parameter_inputs")))),"",IF(ISBLANK(INDIRECT(ADDRESS(B674,2,1,1,"all_city_parameter_inputs"))),"",INDIRECT(ADDRESS(B674,2,1,1,"all_city_parameter_inputs"))))</f>
        <v>sd</v>
      </c>
      <c r="H674" s="17" cm="1">
        <f t="array" aca="1" ref="H674" ca="1">IF(ISBLANK(INDIRECT(ADDRESS(B674,A674,1,1,"all_city_parameter_inputs"))), "--",INDIRECT(ADDRESS(B674,A674,1,1,"all_city_parameter_inputs")))</f>
        <v>1.005873194614</v>
      </c>
      <c r="I674" s="17" t="str">
        <f ca="1">IF(OR(G674="alpha",G674="beta",G674="sd",G674="mean"),"--",VLOOKUP(C674,Default!$B$5:$H$114,7,FALSE))</f>
        <v>--</v>
      </c>
      <c r="J674" s="4" t="str">
        <f ca="1">VLOOKUP(F674,Lookup!$C$5:$D$110,2, FALSE)</f>
        <v>Travel values</v>
      </c>
      <c r="K674" s="4" t="str">
        <f ca="1">VLOOKUP(C674,Default!$B$4:$E$114,4, FALSE)</f>
        <v>scalar for walking distance, i.e. all walking trips are scaled by this scalar</v>
      </c>
      <c r="L674" s="21" t="str" cm="1">
        <f t="array" aca="1" ref="L674" ca="1">IF(ISNA(VLOOKUP($D674,Grouped_Sources!$C:$C,1,FALSE)),"", INDIRECT(VLOOKUP($D674,Grouped_Sources!$C:$I,5,FALSE)))</f>
        <v xml:space="preserve"> on OneDrive Ali Abbas - ITHIM Global\Methods and Processes\Input Parameters\DistanceScalars</v>
      </c>
      <c r="M674" s="21" cm="1">
        <f t="array" aca="1" ref="M674" ca="1">IF(ISNA(VLOOKUP($D674,Grouped_Sources!$C:$C,1,FALSE)),"", INDIRECT(VLOOKUP($D674,Grouped_Sources!$C:$I,6,FALSE)))</f>
        <v>0</v>
      </c>
      <c r="N674" s="21" cm="1">
        <f t="array" aca="1" ref="N674" ca="1">IF(ISNA(VLOOKUP($D674,Grouped_Sources!$C:$C,1,FALSE)),"", INDIRECT(VLOOKUP($D674,Grouped_Sources!$C:$I,7,FALSE)))</f>
        <v>0</v>
      </c>
    </row>
    <row r="675" spans="1:14" x14ac:dyDescent="0.25">
      <c r="A675" s="5">
        <f t="shared" si="98"/>
        <v>9</v>
      </c>
      <c r="B675" s="5">
        <f t="shared" si="99"/>
        <v>73</v>
      </c>
      <c r="C675" s="5" t="str">
        <f t="shared" ca="1" si="97"/>
        <v>distance_scalar_cycling</v>
      </c>
      <c r="D675" s="5" t="str">
        <f t="shared" ca="1" si="100"/>
        <v>distance_scalar_cycling_bogota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distance_scalar_cycling</v>
      </c>
      <c r="G675" s="4" t="str" cm="1">
        <f t="array" aca="1" ref="G675" ca="1">IF(AND(ISBLANK(INDIRECT(ADDRESS(B675,3,1,1,"all_city_parameter_inputs"))),ISBLANK(INDIRECT(ADDRESS(B675,2,1,1,"all_city_parameter_inputs")))),"",IF(ISBLANK(INDIRECT(ADDRESS(B675,2,1,1,"all_city_parameter_inputs"))),"",INDIRECT(ADDRESS(B675,2,1,1,"all_city_parameter_inputs"))))</f>
        <v>constant</v>
      </c>
      <c r="H675" s="17" cm="1">
        <f t="array" aca="1" ref="H675" ca="1">IF(ISBLANK(INDIRECT(ADDRESS(B675,A675,1,1,"all_city_parameter_inputs"))), "--",INDIRECT(ADDRESS(B675,A675,1,1,"all_city_parameter_inputs")))</f>
        <v>1</v>
      </c>
      <c r="I675" s="17">
        <f ca="1">IF(OR(G675="alpha",G675="beta",G675="sd",G675="mean"),"--",VLOOKUP(C675,Default!$B$5:$H$114,7,FALSE))</f>
        <v>1</v>
      </c>
      <c r="J675" s="4" t="str">
        <f ca="1">VLOOKUP(F675,Lookup!$C$5:$D$110,2, FALSE)</f>
        <v>Travel values</v>
      </c>
      <c r="K675" s="4" t="str">
        <f ca="1">VLOOKUP(C675,Default!$B$4:$E$114,4, FALSE)</f>
        <v>scalar for cycling distance, i.e. all cycling trips are scaled by this scalar</v>
      </c>
      <c r="L675" s="21" t="str" cm="1">
        <f t="array" aca="1" ref="L675" ca="1">IF(ISNA(VLOOKUP($D675,Grouped_Sources!$C:$C,1,FALSE)),"", INDIRECT(VLOOKUP($D675,Grouped_Sources!$C:$I,5,FALSE)))</f>
        <v xml:space="preserve"> on OneDrive Ali Abbas - ITHIM Global\Methods and Processes\Input Parameters\DistanceScalars</v>
      </c>
      <c r="M675" s="21" cm="1">
        <f t="array" aca="1" ref="M675" ca="1">IF(ISNA(VLOOKUP($D675,Grouped_Sources!$C:$C,1,FALSE)),"", INDIRECT(VLOOKUP($D675,Grouped_Sources!$C:$I,6,FALSE)))</f>
        <v>0</v>
      </c>
      <c r="N675" s="21" cm="1">
        <f t="array" aca="1" ref="N675" ca="1">IF(ISNA(VLOOKUP($D675,Grouped_Sources!$C:$C,1,FALSE)),"", INDIRECT(VLOOKUP($D675,Grouped_Sources!$C:$I,7,FALSE)))</f>
        <v>0</v>
      </c>
    </row>
    <row r="676" spans="1:14" x14ac:dyDescent="0.25">
      <c r="A676" s="5">
        <f t="shared" si="98"/>
        <v>9</v>
      </c>
      <c r="B676" s="5">
        <f t="shared" si="99"/>
        <v>74</v>
      </c>
      <c r="C676" s="5" t="str">
        <f t="shared" ca="1" si="97"/>
        <v>distance_scalar_cycling</v>
      </c>
      <c r="D676" s="5" t="str">
        <f t="shared" ca="1" si="100"/>
        <v>distance_scalar_cycling_bogota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distance_scalar_cycling</v>
      </c>
      <c r="G676" s="4" t="str" cm="1">
        <f t="array" aca="1" ref="G676" ca="1">IF(AND(ISBLANK(INDIRECT(ADDRESS(B676,3,1,1,"all_city_parameter_inputs"))),ISBLANK(INDIRECT(ADDRESS(B676,2,1,1,"all_city_parameter_inputs")))),"",IF(ISBLANK(INDIRECT(ADDRESS(B676,2,1,1,"all_city_parameter_inputs"))),"",INDIRECT(ADDRESS(B676,2,1,1,"all_city_parameter_inputs"))))</f>
        <v>mean</v>
      </c>
      <c r="H676" s="17" cm="1">
        <f t="array" aca="1" ref="H676" ca="1">IF(ISBLANK(INDIRECT(ADDRESS(B676,A676,1,1,"all_city_parameter_inputs"))), "--",INDIRECT(ADDRESS(B676,A676,1,1,"all_city_parameter_inputs")))</f>
        <v>0.99979658725607201</v>
      </c>
      <c r="I676" s="17" t="str">
        <f ca="1">IF(OR(G676="alpha",G676="beta",G676="sd",G676="mean"),"--",VLOOKUP(C676,Default!$B$5:$H$114,7,FALSE))</f>
        <v>--</v>
      </c>
      <c r="J676" s="4" t="str">
        <f ca="1">VLOOKUP(F676,Lookup!$C$5:$D$110,2, FALSE)</f>
        <v>Travel values</v>
      </c>
      <c r="K676" s="4" t="str">
        <f ca="1">VLOOKUP(C676,Default!$B$4:$E$114,4, FALSE)</f>
        <v>scalar for cycling distance, i.e. all cycling trips are scaled by this scalar</v>
      </c>
      <c r="L676" s="21" t="str" cm="1">
        <f t="array" aca="1" ref="L676" ca="1">IF(ISNA(VLOOKUP($D676,Grouped_Sources!$C:$C,1,FALSE)),"", INDIRECT(VLOOKUP($D676,Grouped_Sources!$C:$I,5,FALSE)))</f>
        <v xml:space="preserve"> on OneDrive Ali Abbas - ITHIM Global\Methods and Processes\Input Parameters\DistanceScalars</v>
      </c>
      <c r="M676" s="21" cm="1">
        <f t="array" aca="1" ref="M676" ca="1">IF(ISNA(VLOOKUP($D676,Grouped_Sources!$C:$C,1,FALSE)),"", INDIRECT(VLOOKUP($D676,Grouped_Sources!$C:$I,6,FALSE)))</f>
        <v>0</v>
      </c>
      <c r="N676" s="21" cm="1">
        <f t="array" aca="1" ref="N676" ca="1">IF(ISNA(VLOOKUP($D676,Grouped_Sources!$C:$C,1,FALSE)),"", INDIRECT(VLOOKUP($D676,Grouped_Sources!$C:$I,7,FALSE)))</f>
        <v>0</v>
      </c>
    </row>
    <row r="677" spans="1:14" x14ac:dyDescent="0.25">
      <c r="A677" s="5">
        <f t="shared" si="98"/>
        <v>9</v>
      </c>
      <c r="B677" s="5">
        <f t="shared" si="99"/>
        <v>75</v>
      </c>
      <c r="C677" s="5" t="str">
        <f t="shared" ca="1" si="97"/>
        <v>distance_scalar_cycling</v>
      </c>
      <c r="D677" s="5" t="str">
        <f t="shared" ca="1" si="100"/>
        <v>distance_scalar_cycling_bogota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distance_scalar_cycling</v>
      </c>
      <c r="G677" s="4" t="str" cm="1">
        <f t="array" aca="1" ref="G677" ca="1">IF(AND(ISBLANK(INDIRECT(ADDRESS(B677,3,1,1,"all_city_parameter_inputs"))),ISBLANK(INDIRECT(ADDRESS(B677,2,1,1,"all_city_parameter_inputs")))),"",IF(ISBLANK(INDIRECT(ADDRESS(B677,2,1,1,"all_city_parameter_inputs"))),"",INDIRECT(ADDRESS(B677,2,1,1,"all_city_parameter_inputs"))))</f>
        <v>sd</v>
      </c>
      <c r="H677" s="17" cm="1">
        <f t="array" aca="1" ref="H677" ca="1">IF(ISBLANK(INDIRECT(ADDRESS(B677,A677,1,1,"all_city_parameter_inputs"))), "--",INDIRECT(ADDRESS(B677,A677,1,1,"all_city_parameter_inputs")))</f>
        <v>1.02037574940785</v>
      </c>
      <c r="I677" s="17" t="str">
        <f ca="1">IF(OR(G677="alpha",G677="beta",G677="sd",G677="mean"),"--",VLOOKUP(C677,Default!$B$5:$H$114,7,FALSE))</f>
        <v>--</v>
      </c>
      <c r="J677" s="4" t="str">
        <f ca="1">VLOOKUP(F677,Lookup!$C$5:$D$110,2, FALSE)</f>
        <v>Travel values</v>
      </c>
      <c r="K677" s="4" t="str">
        <f ca="1">VLOOKUP(C677,Default!$B$4:$E$114,4, FALSE)</f>
        <v>scalar for cycling distance, i.e. all cycling trips are scaled by this scalar</v>
      </c>
      <c r="L677" s="21" t="str" cm="1">
        <f t="array" aca="1" ref="L677" ca="1">IF(ISNA(VLOOKUP($D677,Grouped_Sources!$C:$C,1,FALSE)),"", INDIRECT(VLOOKUP($D677,Grouped_Sources!$C:$I,5,FALSE)))</f>
        <v xml:space="preserve"> on OneDrive Ali Abbas - ITHIM Global\Methods and Processes\Input Parameters\DistanceScalars</v>
      </c>
      <c r="M677" s="21" cm="1">
        <f t="array" aca="1" ref="M677" ca="1">IF(ISNA(VLOOKUP($D677,Grouped_Sources!$C:$C,1,FALSE)),"", INDIRECT(VLOOKUP($D677,Grouped_Sources!$C:$I,6,FALSE)))</f>
        <v>0</v>
      </c>
      <c r="N677" s="21" cm="1">
        <f t="array" aca="1" ref="N677" ca="1">IF(ISNA(VLOOKUP($D677,Grouped_Sources!$C:$C,1,FALSE)),"", INDIRECT(VLOOKUP($D677,Grouped_Sources!$C:$I,7,FALSE)))</f>
        <v>0</v>
      </c>
    </row>
    <row r="678" spans="1:14" x14ac:dyDescent="0.25">
      <c r="A678" s="5">
        <f t="shared" si="98"/>
        <v>9</v>
      </c>
      <c r="B678" s="5">
        <f t="shared" si="99"/>
        <v>76</v>
      </c>
      <c r="C678" s="5" t="str">
        <f t="shared" ca="1" si="97"/>
        <v>CO2_emission_inventories motorcycle</v>
      </c>
      <c r="D678" s="5" t="str">
        <f t="shared" ca="1" si="100"/>
        <v>CO2_emission_inventories_bogota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CO2_emission_inventories</v>
      </c>
      <c r="G678" s="4" t="str" cm="1">
        <f t="array" aca="1" ref="G678" ca="1">IF(AND(ISBLANK(INDIRECT(ADDRESS(B678,3,1,1,"all_city_parameter_inputs"))),ISBLANK(INDIRECT(ADDRESS(B678,2,1,1,"all_city_parameter_inputs")))),"",IF(ISBLANK(INDIRECT(ADDRESS(B678,2,1,1,"all_city_parameter_inputs"))),"",INDIRECT(ADDRESS(B678,2,1,1,"all_city_parameter_inputs"))))</f>
        <v>motorcycle</v>
      </c>
      <c r="H678" s="17" cm="1">
        <f t="array" aca="1" ref="H678" ca="1">IF(ISBLANK(INDIRECT(ADDRESS(B678,A678,1,1,"all_city_parameter_inputs"))), "--",INDIRECT(ADDRESS(B678,A678,1,1,"all_city_parameter_inputs")))</f>
        <v>3340.8173200000001</v>
      </c>
      <c r="I678" s="17">
        <f ca="1">IF(OR(G678="alpha",G678="beta",G678="sd",G678="mean"),"--",VLOOKUP(C678,Default!$B$5:$H$114,7,FALSE))</f>
        <v>30033.571810000001</v>
      </c>
      <c r="J678" s="4" t="str">
        <f ca="1">VLOOKUP(F678,Lookup!$C$5:$D$110,2, FALSE)</f>
        <v>Pollution values</v>
      </c>
      <c r="K678" s="4" t="str">
        <f ca="1">VLOOKUP(C678,Default!$B$4:$E$114,4, FALSE)</f>
        <v>- used to estimate the CO2 for scenarios (function "scenario_co2_calculations").
- used to create the VEHICLE_INVENTORY, with speeds, PM and CO2 emissions (function "set_vehicle_inventory").</v>
      </c>
      <c r="L678" s="21" t="str" cm="1">
        <f t="array" aca="1" ref="L678" ca="1">IF(ISNA(VLOOKUP($D678,Grouped_Sources!$C:$C,1,FALSE)),"", INDIRECT(VLOOKUP($D678,Grouped_Sources!$C:$I,5,FALSE)))</f>
        <v>EDGAR but proper documentation still missing</v>
      </c>
      <c r="M678" s="21" cm="1">
        <f t="array" aca="1" ref="M678" ca="1">IF(ISNA(VLOOKUP($D678,Grouped_Sources!$C:$C,1,FALSE)),"", INDIRECT(VLOOKUP($D678,Grouped_Sources!$C:$I,6,FALSE)))</f>
        <v>0</v>
      </c>
      <c r="N678" s="21" cm="1">
        <f t="array" aca="1" ref="N678" ca="1">IF(ISNA(VLOOKUP($D678,Grouped_Sources!$C:$C,1,FALSE)),"", INDIRECT(VLOOKUP($D678,Grouped_Sources!$C:$I,7,FALSE)))</f>
        <v>0</v>
      </c>
    </row>
    <row r="679" spans="1:14" x14ac:dyDescent="0.25">
      <c r="A679" s="5">
        <f t="shared" si="98"/>
        <v>9</v>
      </c>
      <c r="B679" s="5">
        <f t="shared" si="99"/>
        <v>77</v>
      </c>
      <c r="C679" s="5" t="str">
        <f t="shared" ca="1" si="97"/>
        <v>CO2_emission_inventories car</v>
      </c>
      <c r="D679" s="5" t="str">
        <f t="shared" ca="1" si="100"/>
        <v>CO2_emission_inventories_bogota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CO2_emission_inventories</v>
      </c>
      <c r="G679" s="4" t="str" cm="1">
        <f t="array" aca="1" ref="G679" ca="1">IF(AND(ISBLANK(INDIRECT(ADDRESS(B679,3,1,1,"all_city_parameter_inputs"))),ISBLANK(INDIRECT(ADDRESS(B679,2,1,1,"all_city_parameter_inputs")))),"",IF(ISBLANK(INDIRECT(ADDRESS(B679,2,1,1,"all_city_parameter_inputs"))),"",INDIRECT(ADDRESS(B679,2,1,1,"all_city_parameter_inputs"))))</f>
        <v>car</v>
      </c>
      <c r="H679" s="17" cm="1">
        <f t="array" aca="1" ref="H679" ca="1">IF(ISBLANK(INDIRECT(ADDRESS(B679,A679,1,1,"all_city_parameter_inputs"))), "--",INDIRECT(ADDRESS(B679,A679,1,1,"all_city_parameter_inputs")))</f>
        <v>278221.03999999998</v>
      </c>
      <c r="I679" s="17">
        <f ca="1">IF(OR(G679="alpha",G679="beta",G679="sd",G679="mean"),"--",VLOOKUP(C679,Default!$B$5:$H$114,7,FALSE))</f>
        <v>1033377.341</v>
      </c>
      <c r="J679" s="4" t="str">
        <f ca="1">VLOOKUP(F679,Lookup!$C$5:$D$110,2, FALSE)</f>
        <v>Pollution values</v>
      </c>
      <c r="K679" s="4">
        <f ca="1">VLOOKUP(C679,Default!$B$4:$E$114,4, FALSE)</f>
        <v>0</v>
      </c>
      <c r="L679" s="21" t="str" cm="1">
        <f t="array" aca="1" ref="L679" ca="1">IF(ISNA(VLOOKUP($D679,Grouped_Sources!$C:$C,1,FALSE)),"", INDIRECT(VLOOKUP($D679,Grouped_Sources!$C:$I,5,FALSE)))</f>
        <v>EDGAR but proper documentation still missing</v>
      </c>
      <c r="M679" s="21" cm="1">
        <f t="array" aca="1" ref="M679" ca="1">IF(ISNA(VLOOKUP($D679,Grouped_Sources!$C:$C,1,FALSE)),"", INDIRECT(VLOOKUP($D679,Grouped_Sources!$C:$I,6,FALSE)))</f>
        <v>0</v>
      </c>
      <c r="N679" s="21" cm="1">
        <f t="array" aca="1" ref="N679" ca="1">IF(ISNA(VLOOKUP($D679,Grouped_Sources!$C:$C,1,FALSE)),"", INDIRECT(VLOOKUP($D679,Grouped_Sources!$C:$I,7,FALSE)))</f>
        <v>0</v>
      </c>
    </row>
    <row r="680" spans="1:14" x14ac:dyDescent="0.25">
      <c r="A680" s="5">
        <f t="shared" si="98"/>
        <v>9</v>
      </c>
      <c r="B680" s="5">
        <f t="shared" si="99"/>
        <v>78</v>
      </c>
      <c r="C680" s="5" t="str">
        <f t="shared" ca="1" si="97"/>
        <v>CO2_emission_inventories bus_driver</v>
      </c>
      <c r="D680" s="5" t="str">
        <f t="shared" ca="1" si="100"/>
        <v>CO2_emission_inventories_bogota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CO2_emission_inventories</v>
      </c>
      <c r="G680" s="4" t="str" cm="1">
        <f t="array" aca="1" ref="G680" ca="1">IF(AND(ISBLANK(INDIRECT(ADDRESS(B680,3,1,1,"all_city_parameter_inputs"))),ISBLANK(INDIRECT(ADDRESS(B680,2,1,1,"all_city_parameter_inputs")))),"",IF(ISBLANK(INDIRECT(ADDRESS(B680,2,1,1,"all_city_parameter_inputs"))),"",INDIRECT(ADDRESS(B680,2,1,1,"all_city_parameter_inputs"))))</f>
        <v>bus_driver</v>
      </c>
      <c r="H680" s="17" cm="1">
        <f t="array" aca="1" ref="H680" ca="1">IF(ISBLANK(INDIRECT(ADDRESS(B680,A680,1,1,"all_city_parameter_inputs"))), "--",INDIRECT(ADDRESS(B680,A680,1,1,"all_city_parameter_inputs")))</f>
        <v>163823.92000000001</v>
      </c>
      <c r="I680" s="17">
        <f ca="1">IF(OR(G680="alpha",G680="beta",G680="sd",G680="mean"),"--",VLOOKUP(C680,Default!$B$5:$H$114,7,FALSE))</f>
        <v>100429.7216</v>
      </c>
      <c r="J680" s="4" t="str">
        <f ca="1">VLOOKUP(F680,Lookup!$C$5:$D$110,2, FALSE)</f>
        <v>Pollution values</v>
      </c>
      <c r="K680" s="4">
        <f ca="1">VLOOKUP(C680,Default!$B$4:$E$114,4, FALSE)</f>
        <v>0</v>
      </c>
      <c r="L680" s="21" t="str" cm="1">
        <f t="array" aca="1" ref="L680" ca="1">IF(ISNA(VLOOKUP($D680,Grouped_Sources!$C:$C,1,FALSE)),"", INDIRECT(VLOOKUP($D680,Grouped_Sources!$C:$I,5,FALSE)))</f>
        <v>EDGAR but proper documentation still missing</v>
      </c>
      <c r="M680" s="21" cm="1">
        <f t="array" aca="1" ref="M680" ca="1">IF(ISNA(VLOOKUP($D680,Grouped_Sources!$C:$C,1,FALSE)),"", INDIRECT(VLOOKUP($D680,Grouped_Sources!$C:$I,6,FALSE)))</f>
        <v>0</v>
      </c>
      <c r="N680" s="21" cm="1">
        <f t="array" aca="1" ref="N680" ca="1">IF(ISNA(VLOOKUP($D680,Grouped_Sources!$C:$C,1,FALSE)),"", INDIRECT(VLOOKUP($D680,Grouped_Sources!$C:$I,7,FALSE)))</f>
        <v>0</v>
      </c>
    </row>
    <row r="681" spans="1:14" x14ac:dyDescent="0.25">
      <c r="A681" s="5">
        <f t="shared" si="98"/>
        <v>9</v>
      </c>
      <c r="B681" s="5">
        <f t="shared" si="99"/>
        <v>79</v>
      </c>
      <c r="C681" s="5" t="str">
        <f t="shared" ca="1" si="97"/>
        <v>CO2_emission_inventories heavy_truck</v>
      </c>
      <c r="D681" s="5" t="str">
        <f t="shared" ca="1" si="100"/>
        <v>CO2_emission_inventories_bogota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CO2_emission_inventories</v>
      </c>
      <c r="G681" s="4" t="str" cm="1">
        <f t="array" aca="1" ref="G681" ca="1">IF(AND(ISBLANK(INDIRECT(ADDRESS(B681,3,1,1,"all_city_parameter_inputs"))),ISBLANK(INDIRECT(ADDRESS(B681,2,1,1,"all_city_parameter_inputs")))),"",IF(ISBLANK(INDIRECT(ADDRESS(B681,2,1,1,"all_city_parameter_inputs"))),"",INDIRECT(ADDRESS(B681,2,1,1,"all_city_parameter_inputs"))))</f>
        <v>heavy_truck</v>
      </c>
      <c r="H681" s="17" cm="1">
        <f t="array" aca="1" ref="H681" ca="1">IF(ISBLANK(INDIRECT(ADDRESS(B681,A681,1,1,"all_city_parameter_inputs"))), "--",INDIRECT(ADDRESS(B681,A681,1,1,"all_city_parameter_inputs")))</f>
        <v>1033752.25</v>
      </c>
      <c r="I681" s="17">
        <f ca="1">IF(OR(G681="alpha",G681="beta",G681="sd",G681="mean"),"--",VLOOKUP(C681,Default!$B$5:$H$114,7,FALSE))</f>
        <v>259655.32449999999</v>
      </c>
      <c r="J681" s="4" t="str">
        <f ca="1">VLOOKUP(F681,Lookup!$C$5:$D$110,2, FALSE)</f>
        <v>Pollution values</v>
      </c>
      <c r="K681" s="4">
        <f ca="1">VLOOKUP(C681,Default!$B$4:$E$114,4, FALSE)</f>
        <v>0</v>
      </c>
      <c r="L681" s="21" t="str" cm="1">
        <f t="array" aca="1" ref="L681" ca="1">IF(ISNA(VLOOKUP($D681,Grouped_Sources!$C:$C,1,FALSE)),"", INDIRECT(VLOOKUP($D681,Grouped_Sources!$C:$I,5,FALSE)))</f>
        <v>EDGAR but proper documentation still missing</v>
      </c>
      <c r="M681" s="21" cm="1">
        <f t="array" aca="1" ref="M681" ca="1">IF(ISNA(VLOOKUP($D681,Grouped_Sources!$C:$C,1,FALSE)),"", INDIRECT(VLOOKUP($D681,Grouped_Sources!$C:$I,6,FALSE)))</f>
        <v>0</v>
      </c>
      <c r="N681" s="21" cm="1">
        <f t="array" aca="1" ref="N681" ca="1">IF(ISNA(VLOOKUP($D681,Grouped_Sources!$C:$C,1,FALSE)),"", INDIRECT(VLOOKUP($D681,Grouped_Sources!$C:$I,7,FALSE)))</f>
        <v>0</v>
      </c>
    </row>
    <row r="682" spans="1:14" x14ac:dyDescent="0.25">
      <c r="A682" s="5">
        <f t="shared" si="98"/>
        <v>9</v>
      </c>
      <c r="B682" s="5">
        <f t="shared" si="99"/>
        <v>80</v>
      </c>
      <c r="C682" s="5" t="str">
        <f t="shared" ca="1" si="97"/>
        <v>CO2_emission_inventories truck</v>
      </c>
      <c r="D682" s="5" t="str">
        <f t="shared" ca="1" si="100"/>
        <v>CO2_emission_inventories_bogota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CO2_emission_inventories</v>
      </c>
      <c r="G682" s="4" t="str" cm="1">
        <f t="array" aca="1" ref="G682" ca="1">IF(AND(ISBLANK(INDIRECT(ADDRESS(B682,3,1,1,"all_city_parameter_inputs"))),ISBLANK(INDIRECT(ADDRESS(B682,2,1,1,"all_city_parameter_inputs")))),"",IF(ISBLANK(INDIRECT(ADDRESS(B682,2,1,1,"all_city_parameter_inputs"))),"",INDIRECT(ADDRESS(B682,2,1,1,"all_city_parameter_inputs"))))</f>
        <v>truck</v>
      </c>
      <c r="H682" s="17" cm="1">
        <f t="array" aca="1" ref="H682" ca="1">IF(ISBLANK(INDIRECT(ADDRESS(B682,A682,1,1,"all_city_parameter_inputs"))), "--",INDIRECT(ADDRESS(B682,A682,1,1,"all_city_parameter_inputs")))</f>
        <v>371604.37</v>
      </c>
      <c r="I682" s="17">
        <f ca="1">IF(OR(G682="alpha",G682="beta",G682="sd",G682="mean"),"--",VLOOKUP(C682,Default!$B$5:$H$114,7,FALSE))</f>
        <v>163516.11319999999</v>
      </c>
      <c r="J682" s="4" t="str">
        <f ca="1">VLOOKUP(F682,Lookup!$C$5:$D$110,2, FALSE)</f>
        <v>Pollution values</v>
      </c>
      <c r="K682" s="4">
        <f ca="1">VLOOKUP(C682,Default!$B$4:$E$114,4, FALSE)</f>
        <v>0</v>
      </c>
      <c r="L682" s="21" t="str" cm="1">
        <f t="array" aca="1" ref="L682" ca="1">IF(ISNA(VLOOKUP($D682,Grouped_Sources!$C:$C,1,FALSE)),"", INDIRECT(VLOOKUP($D682,Grouped_Sources!$C:$I,5,FALSE)))</f>
        <v>EDGAR but proper documentation still missing</v>
      </c>
      <c r="M682" s="21" cm="1">
        <f t="array" aca="1" ref="M682" ca="1">IF(ISNA(VLOOKUP($D682,Grouped_Sources!$C:$C,1,FALSE)),"", INDIRECT(VLOOKUP($D682,Grouped_Sources!$C:$I,6,FALSE)))</f>
        <v>0</v>
      </c>
      <c r="N682" s="21" cm="1">
        <f t="array" aca="1" ref="N682" ca="1">IF(ISNA(VLOOKUP($D682,Grouped_Sources!$C:$C,1,FALSE)),"", INDIRECT(VLOOKUP($D682,Grouped_Sources!$C:$I,7,FALSE)))</f>
        <v>0</v>
      </c>
    </row>
    <row r="683" spans="1:14" x14ac:dyDescent="0.25">
      <c r="A683" s="5">
        <f t="shared" si="98"/>
        <v>9</v>
      </c>
      <c r="B683" s="5">
        <f t="shared" si="99"/>
        <v>81</v>
      </c>
      <c r="C683" s="5" t="str">
        <f t="shared" ca="1" si="97"/>
        <v>CO2_emission_inventories van</v>
      </c>
      <c r="D683" s="5" t="str">
        <f t="shared" ca="1" si="100"/>
        <v>CO2_emission_inventories_bogota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CO2_emission_inventories</v>
      </c>
      <c r="G683" s="4" t="str" cm="1">
        <f t="array" aca="1" ref="G683" ca="1">IF(AND(ISBLANK(INDIRECT(ADDRESS(B683,3,1,1,"all_city_parameter_inputs"))),ISBLANK(INDIRECT(ADDRESS(B683,2,1,1,"all_city_parameter_inputs")))),"",IF(ISBLANK(INDIRECT(ADDRESS(B683,2,1,1,"all_city_parameter_inputs"))),"",INDIRECT(ADDRESS(B683,2,1,1,"all_city_parameter_inputs"))))</f>
        <v>van</v>
      </c>
      <c r="H683" s="17" t="str" cm="1">
        <f t="array" aca="1" ref="H683" ca="1">IF(ISBLANK(INDIRECT(ADDRESS(B683,A683,1,1,"all_city_parameter_inputs"))), "--",INDIRECT(ADDRESS(B683,A683,1,1,"all_city_parameter_inputs")))</f>
        <v>--</v>
      </c>
      <c r="I683" s="17">
        <f ca="1">IF(OR(G683="alpha",G683="beta",G683="sd",G683="mean"),"--",VLOOKUP(C683,Default!$B$5:$H$114,7,FALSE))</f>
        <v>0</v>
      </c>
      <c r="J683" s="4" t="str">
        <f ca="1">VLOOKUP(F683,Lookup!$C$5:$D$110,2, FALSE)</f>
        <v>Pollution values</v>
      </c>
      <c r="K683" s="4">
        <f ca="1">VLOOKUP(C683,Default!$B$4:$E$114,4, FALSE)</f>
        <v>0</v>
      </c>
      <c r="L683" s="21" t="str" cm="1">
        <f t="array" aca="1" ref="L683" ca="1">IF(ISNA(VLOOKUP($D683,Grouped_Sources!$C:$C,1,FALSE)),"", INDIRECT(VLOOKUP($D683,Grouped_Sources!$C:$I,5,FALSE)))</f>
        <v>EDGAR but proper documentation still missing</v>
      </c>
      <c r="M683" s="21" cm="1">
        <f t="array" aca="1" ref="M683" ca="1">IF(ISNA(VLOOKUP($D683,Grouped_Sources!$C:$C,1,FALSE)),"", INDIRECT(VLOOKUP($D683,Grouped_Sources!$C:$I,6,FALSE)))</f>
        <v>0</v>
      </c>
      <c r="N683" s="21" cm="1">
        <f t="array" aca="1" ref="N683" ca="1">IF(ISNA(VLOOKUP($D683,Grouped_Sources!$C:$C,1,FALSE)),"", INDIRECT(VLOOKUP($D683,Grouped_Sources!$C:$I,7,FALSE)))</f>
        <v>0</v>
      </c>
    </row>
    <row r="684" spans="1:14" x14ac:dyDescent="0.25">
      <c r="A684" s="5">
        <f t="shared" si="98"/>
        <v>9</v>
      </c>
      <c r="B684" s="5">
        <f t="shared" si="99"/>
        <v>82</v>
      </c>
      <c r="C684" s="5" t="str">
        <f t="shared" ca="1" si="97"/>
        <v>CO2_emission_inventories other</v>
      </c>
      <c r="D684" s="5" t="str">
        <f t="shared" ca="1" si="100"/>
        <v>CO2_emission_inventories_bogota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CO2_emission_inventories</v>
      </c>
      <c r="G684" s="4" t="str" cm="1">
        <f t="array" aca="1" ref="G684" ca="1">IF(AND(ISBLANK(INDIRECT(ADDRESS(B684,3,1,1,"all_city_parameter_inputs"))),ISBLANK(INDIRECT(ADDRESS(B684,2,1,1,"all_city_parameter_inputs")))),"",IF(ISBLANK(INDIRECT(ADDRESS(B684,2,1,1,"all_city_parameter_inputs"))),"",INDIRECT(ADDRESS(B684,2,1,1,"all_city_parameter_inputs"))))</f>
        <v>other</v>
      </c>
      <c r="H684" s="17" t="str" cm="1">
        <f t="array" aca="1" ref="H684" ca="1">IF(ISBLANK(INDIRECT(ADDRESS(B684,A684,1,1,"all_city_parameter_inputs"))), "--",INDIRECT(ADDRESS(B684,A684,1,1,"all_city_parameter_inputs")))</f>
        <v>--</v>
      </c>
      <c r="I684" s="17">
        <f ca="1">IF(OR(G684="alpha",G684="beta",G684="sd",G684="mean"),"--",VLOOKUP(C684,Default!$B$5:$H$114,7,FALSE))</f>
        <v>1906.893448</v>
      </c>
      <c r="J684" s="4" t="str">
        <f ca="1">VLOOKUP(F684,Lookup!$C$5:$D$110,2, FALSE)</f>
        <v>Pollution values</v>
      </c>
      <c r="K684" s="4">
        <f ca="1">VLOOKUP(C684,Default!$B$4:$E$114,4, FALSE)</f>
        <v>0</v>
      </c>
      <c r="L684" s="21" t="str" cm="1">
        <f t="array" aca="1" ref="L684" ca="1">IF(ISNA(VLOOKUP($D684,Grouped_Sources!$C:$C,1,FALSE)),"", INDIRECT(VLOOKUP($D684,Grouped_Sources!$C:$I,5,FALSE)))</f>
        <v>EDGAR but proper documentation still missing</v>
      </c>
      <c r="M684" s="21" cm="1">
        <f t="array" aca="1" ref="M684" ca="1">IF(ISNA(VLOOKUP($D684,Grouped_Sources!$C:$C,1,FALSE)),"", INDIRECT(VLOOKUP($D684,Grouped_Sources!$C:$I,6,FALSE)))</f>
        <v>0</v>
      </c>
      <c r="N684" s="21" cm="1">
        <f t="array" aca="1" ref="N684" ca="1">IF(ISNA(VLOOKUP($D684,Grouped_Sources!$C:$C,1,FALSE)),"", INDIRECT(VLOOKUP($D684,Grouped_Sources!$C:$I,7,FALSE)))</f>
        <v>0</v>
      </c>
    </row>
    <row r="685" spans="1:14" x14ac:dyDescent="0.25">
      <c r="A685" s="5">
        <f t="shared" si="98"/>
        <v>9</v>
      </c>
      <c r="B685" s="5">
        <f t="shared" si="99"/>
        <v>83</v>
      </c>
      <c r="C685" s="5" t="str">
        <f t="shared" ca="1" si="97"/>
        <v>CO2_emission_inventories taxi</v>
      </c>
      <c r="D685" s="5" t="str">
        <f t="shared" ca="1" si="100"/>
        <v>CO2_emission_inventories_bogota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CO2_emission_inventories</v>
      </c>
      <c r="G685" s="4" t="str" cm="1">
        <f t="array" aca="1" ref="G685" ca="1">IF(AND(ISBLANK(INDIRECT(ADDRESS(B685,3,1,1,"all_city_parameter_inputs"))),ISBLANK(INDIRECT(ADDRESS(B685,2,1,1,"all_city_parameter_inputs")))),"",IF(ISBLANK(INDIRECT(ADDRESS(B685,2,1,1,"all_city_parameter_inputs"))),"",INDIRECT(ADDRESS(B685,2,1,1,"all_city_parameter_inputs"))))</f>
        <v>taxi</v>
      </c>
      <c r="H685" s="17" t="str" cm="1">
        <f t="array" aca="1" ref="H685" ca="1">IF(ISBLANK(INDIRECT(ADDRESS(B685,A685,1,1,"all_city_parameter_inputs"))), "--",INDIRECT(ADDRESS(B685,A685,1,1,"all_city_parameter_inputs")))</f>
        <v>--</v>
      </c>
      <c r="I685" s="17">
        <f ca="1">IF(OR(G685="alpha",G685="beta",G685="sd",G685="mean"),"--",VLOOKUP(C685,Default!$B$5:$H$114,7,FALSE))</f>
        <v>0</v>
      </c>
      <c r="J685" s="4" t="str">
        <f ca="1">VLOOKUP(F685,Lookup!$C$5:$D$110,2, FALSE)</f>
        <v>Pollution values</v>
      </c>
      <c r="K685" s="4">
        <f ca="1">VLOOKUP(C685,Default!$B$4:$E$114,4, FALSE)</f>
        <v>0</v>
      </c>
      <c r="L685" s="21" t="str" cm="1">
        <f t="array" aca="1" ref="L685" ca="1">IF(ISNA(VLOOKUP($D685,Grouped_Sources!$C:$C,1,FALSE)),"", INDIRECT(VLOOKUP($D685,Grouped_Sources!$C:$I,5,FALSE)))</f>
        <v>EDGAR but proper documentation still missing</v>
      </c>
      <c r="M685" s="21" cm="1">
        <f t="array" aca="1" ref="M685" ca="1">IF(ISNA(VLOOKUP($D685,Grouped_Sources!$C:$C,1,FALSE)),"", INDIRECT(VLOOKUP($D685,Grouped_Sources!$C:$I,6,FALSE)))</f>
        <v>0</v>
      </c>
      <c r="N685" s="21" cm="1">
        <f t="array" aca="1" ref="N685" ca="1">IF(ISNA(VLOOKUP($D685,Grouped_Sources!$C:$C,1,FALSE)),"", INDIRECT(VLOOKUP($D685,Grouped_Sources!$C:$I,7,FALSE)))</f>
        <v>0</v>
      </c>
    </row>
    <row r="686" spans="1:14" x14ac:dyDescent="0.25">
      <c r="A686" s="5">
        <f t="shared" si="98"/>
        <v>9</v>
      </c>
      <c r="B686" s="5">
        <f t="shared" si="99"/>
        <v>84</v>
      </c>
      <c r="C686" s="5" t="str">
        <f t="shared" ca="1" si="97"/>
        <v>CO2_emission_inventories auto_rickshaw</v>
      </c>
      <c r="D686" s="5" t="str">
        <f t="shared" ca="1" si="100"/>
        <v>CO2_emission_inventories_bogota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CO2_emission_inventories</v>
      </c>
      <c r="G686" s="4" t="str" cm="1">
        <f t="array" aca="1" ref="G686" ca="1">IF(AND(ISBLANK(INDIRECT(ADDRESS(B686,3,1,1,"all_city_parameter_inputs"))),ISBLANK(INDIRECT(ADDRESS(B686,2,1,1,"all_city_parameter_inputs")))),"",IF(ISBLANK(INDIRECT(ADDRESS(B686,2,1,1,"all_city_parameter_inputs"))),"",INDIRECT(ADDRESS(B686,2,1,1,"all_city_parameter_inputs"))))</f>
        <v>auto_rickshaw</v>
      </c>
      <c r="H686" s="17" t="str" cm="1">
        <f t="array" aca="1" ref="H686" ca="1">IF(ISBLANK(INDIRECT(ADDRESS(B686,A686,1,1,"all_city_parameter_inputs"))), "--",INDIRECT(ADDRESS(B686,A686,1,1,"all_city_parameter_inputs")))</f>
        <v>--</v>
      </c>
      <c r="I686" s="17">
        <f ca="1">IF(OR(G686="alpha",G686="beta",G686="sd",G686="mean"),"--",VLOOKUP(C686,Default!$B$5:$H$114,7,FALSE))</f>
        <v>0</v>
      </c>
      <c r="J686" s="4" t="str">
        <f ca="1">VLOOKUP(F686,Lookup!$C$5:$D$110,2, FALSE)</f>
        <v>Pollution values</v>
      </c>
      <c r="K686" s="4">
        <f ca="1">VLOOKUP(C686,Default!$B$4:$E$114,4, FALSE)</f>
        <v>0</v>
      </c>
      <c r="L686" s="21" t="str" cm="1">
        <f t="array" aca="1" ref="L686" ca="1">IF(ISNA(VLOOKUP($D686,Grouped_Sources!$C:$C,1,FALSE)),"", INDIRECT(VLOOKUP($D686,Grouped_Sources!$C:$I,5,FALSE)))</f>
        <v>EDGAR but proper documentation still missing</v>
      </c>
      <c r="M686" s="21" cm="1">
        <f t="array" aca="1" ref="M686" ca="1">IF(ISNA(VLOOKUP($D686,Grouped_Sources!$C:$C,1,FALSE)),"", INDIRECT(VLOOKUP($D686,Grouped_Sources!$C:$I,6,FALSE)))</f>
        <v>0</v>
      </c>
      <c r="N686" s="21" cm="1">
        <f t="array" aca="1" ref="N686" ca="1">IF(ISNA(VLOOKUP($D686,Grouped_Sources!$C:$C,1,FALSE)),"", INDIRECT(VLOOKUP($D686,Grouped_Sources!$C:$I,7,FALSE)))</f>
        <v>0</v>
      </c>
    </row>
    <row r="687" spans="1:14" x14ac:dyDescent="0.25">
      <c r="A687" s="5">
        <f t="shared" si="98"/>
        <v>9</v>
      </c>
      <c r="B687" s="5">
        <f t="shared" si="99"/>
        <v>85</v>
      </c>
      <c r="C687" s="5" t="str">
        <f t="shared" ca="1" si="97"/>
        <v>CO2_emission_confidence</v>
      </c>
      <c r="D687" s="5" t="str">
        <f t="shared" ca="1" si="100"/>
        <v>CO2_emission_confidence_bogota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CO2_emission_confidence</v>
      </c>
      <c r="G687" s="4" t="str" cm="1">
        <f t="array" aca="1" ref="G687" ca="1">IF(AND(ISBLANK(INDIRECT(ADDRESS(B687,3,1,1,"all_city_parameter_inputs"))),ISBLANK(INDIRECT(ADDRESS(B687,2,1,1,"all_city_parameter_inputs")))),"",IF(ISBLANK(INDIRECT(ADDRESS(B687,2,1,1,"all_city_parameter_inputs"))),"",INDIRECT(ADDRESS(B687,2,1,1,"all_city_parameter_inputs"))))</f>
        <v>sample</v>
      </c>
      <c r="H687" s="17" cm="1">
        <f t="array" aca="1" ref="H687" ca="1">IF(ISBLANK(INDIRECT(ADDRESS(B687,A687,1,1,"all_city_parameter_inputs"))), "--",INDIRECT(ADDRESS(B687,A687,1,1,"all_city_parameter_inputs")))</f>
        <v>0.8</v>
      </c>
      <c r="I687" s="17">
        <f ca="1">IF(OR(G687="alpha",G687="beta",G687="sd",G687="mean"),"--",VLOOKUP(C687,Default!$B$5:$H$114,7,FALSE))</f>
        <v>1</v>
      </c>
      <c r="J687" s="4" t="str">
        <f ca="1">VLOOKUP(F687,Lookup!$C$5:$D$110,2, FALSE)</f>
        <v>Pollution values</v>
      </c>
      <c r="K687" s="4" t="str">
        <f ca="1">VLOOKUP(C687,Default!$B$4:$E$114,4, FALSE)</f>
        <v>how confident we are about the CO2 emissions inventory (equivalent to PM_EMISSION_INVENTORY_CONFIDENCE)</v>
      </c>
      <c r="L687" s="21" t="str" cm="1">
        <f t="array" aca="1" ref="L687" ca="1">IF(ISNA(VLOOKUP($D687,Grouped_Sources!$C:$C,1,FALSE)),"", INDIRECT(VLOOKUP($D687,Grouped_Sources!$C:$I,5,FALSE)))</f>
        <v/>
      </c>
      <c r="M687" s="21" t="str" cm="1">
        <f t="array" aca="1" ref="M687" ca="1">IF(ISNA(VLOOKUP($D687,Grouped_Sources!$C:$C,1,FALSE)),"", INDIRECT(VLOOKUP($D687,Grouped_Sources!$C:$I,6,FALSE)))</f>
        <v/>
      </c>
      <c r="N687" s="21" t="str" cm="1">
        <f t="array" aca="1" ref="N687" ca="1">IF(ISNA(VLOOKUP($D687,Grouped_Sources!$C:$C,1,FALSE)),"", INDIRECT(VLOOKUP($D687,Grouped_Sources!$C:$I,7,FALSE)))</f>
        <v/>
      </c>
    </row>
    <row r="688" spans="1:14" x14ac:dyDescent="0.25">
      <c r="A688" s="5">
        <f t="shared" si="98"/>
        <v>9</v>
      </c>
      <c r="B688" s="5">
        <f t="shared" si="99"/>
        <v>86</v>
      </c>
      <c r="C688" s="5" t="str">
        <f t="shared" ca="1" si="97"/>
        <v>car_occupancy_ratio</v>
      </c>
      <c r="D688" s="5" t="str">
        <f t="shared" ref="D688:D690" ca="1" si="102">F688&amp;"_"&amp;E688</f>
        <v>car_occupancy_ratio_bogota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car_occupancy_ratio</v>
      </c>
      <c r="G688" s="4" t="str" cm="1">
        <f t="array" aca="1" ref="G688" ca="1">IF(AND(ISBLANK(INDIRECT(ADDRESS(B688,3,1,1,"all_city_parameter_inputs"))),ISBLANK(INDIRECT(ADDRESS(B688,2,1,1,"all_city_parameter_inputs")))),"",IF(ISBLANK(INDIRECT(ADDRESS(B688,2,1,1,"all_city_parameter_inputs"))),"",INDIRECT(ADDRESS(B688,2,1,1,"all_city_parameter_inputs"))))</f>
        <v>constant</v>
      </c>
      <c r="H688" s="17" cm="1">
        <f t="array" aca="1" ref="H688" ca="1">IF(ISBLANK(INDIRECT(ADDRESS(B688,A688,1,1,"all_city_parameter_inputs"))), "--",INDIRECT(ADDRESS(B688,A688,1,1,"all_city_parameter_inputs")))</f>
        <v>0.625</v>
      </c>
      <c r="I688" s="17">
        <f ca="1">IF(OR(G688="alpha",G688="beta",G688="sd",G688="mean"),"--",VLOOKUP(C688,Default!$B$5:$H$114,7,FALSE))</f>
        <v>0.625</v>
      </c>
      <c r="J688" s="4" t="str">
        <f ca="1">VLOOKUP(F688,Lookup!$C$5:$D$110,2, FALSE)</f>
        <v>Travel values</v>
      </c>
      <c r="K688" s="4" t="str">
        <f ca="1">VLOOKUP(C688,Default!$B$4:$E$114,4, FALSE)</f>
        <v>ratio of cars to passengers (incl driver)</v>
      </c>
      <c r="L688" s="21" t="str" cm="1">
        <f t="array" aca="1" ref="L688" ca="1">IF(ISNA(VLOOKUP($D688,Grouped_Sources!$C:$C,1,FALSE)),"", INDIRECT(VLOOKUP($D688,Grouped_Sources!$C:$I,5,FALSE)))</f>
        <v>CarOccupancyRatio_vxx.docx on on OneDrive Ali Abbas - ITHIM Global\Methods and Processes\Input Parameters\CarOccupancyRate</v>
      </c>
      <c r="M688" s="21" cm="1">
        <f t="array" aca="1" ref="M688" ca="1">IF(ISNA(VLOOKUP($D688,Grouped_Sources!$C:$C,1,FALSE)),"", INDIRECT(VLOOKUP($D688,Grouped_Sources!$C:$I,6,FALSE)))</f>
        <v>0</v>
      </c>
      <c r="N688" s="21" cm="1">
        <f t="array" aca="1" ref="N688" ca="1">IF(ISNA(VLOOKUP($D688,Grouped_Sources!$C:$C,1,FALSE)),"", INDIRECT(VLOOKUP($D688,Grouped_Sources!$C:$I,7,FALSE)))</f>
        <v>0</v>
      </c>
    </row>
    <row r="689" spans="1:14" x14ac:dyDescent="0.25">
      <c r="A689" s="5">
        <f t="shared" si="98"/>
        <v>9</v>
      </c>
      <c r="B689" s="5">
        <f t="shared" si="99"/>
        <v>87</v>
      </c>
      <c r="C689" s="5" t="str">
        <f t="shared" ca="1" si="97"/>
        <v>car_occupancy_ratio</v>
      </c>
      <c r="D689" s="5" t="str">
        <f t="shared" ca="1" si="102"/>
        <v>car_occupancy_ratio_bogota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car_occupancy_ratio</v>
      </c>
      <c r="G689" s="4" t="str" cm="1">
        <f t="array" aca="1" ref="G689" ca="1">IF(AND(ISBLANK(INDIRECT(ADDRESS(B689,3,1,1,"all_city_parameter_inputs"))),ISBLANK(INDIRECT(ADDRESS(B689,2,1,1,"all_city_parameter_inputs")))),"",IF(ISBLANK(INDIRECT(ADDRESS(B689,2,1,1,"all_city_parameter_inputs"))),"",INDIRECT(ADDRESS(B689,2,1,1,"all_city_parameter_inputs"))))</f>
        <v>alpha</v>
      </c>
      <c r="H689" s="17" cm="1">
        <f t="array" aca="1" ref="H689" ca="1">IF(ISBLANK(INDIRECT(ADDRESS(B689,A689,1,1,"all_city_parameter_inputs"))), "--",INDIRECT(ADDRESS(B689,A689,1,1,"all_city_parameter_inputs")))</f>
        <v>120.87500000000009</v>
      </c>
      <c r="I689" s="17" t="str">
        <f ca="1">IF(OR(G689="alpha",G689="beta",G689="sd",G689="mean"),"--",VLOOKUP(C689,Default!$B$5:$H$114,7,FALSE))</f>
        <v>--</v>
      </c>
      <c r="J689" s="4" t="str">
        <f ca="1">VLOOKUP(F689,Lookup!$C$5:$D$110,2, FALSE)</f>
        <v>Travel values</v>
      </c>
      <c r="K689" s="4" t="str">
        <f ca="1">VLOOKUP(C689,Default!$B$4:$E$114,4, FALSE)</f>
        <v>ratio of cars to passengers (incl driver)</v>
      </c>
      <c r="L689" s="21" t="str" cm="1">
        <f t="array" aca="1" ref="L689" ca="1">IF(ISNA(VLOOKUP($D689,Grouped_Sources!$C:$C,1,FALSE)),"", INDIRECT(VLOOKUP($D689,Grouped_Sources!$C:$I,5,FALSE)))</f>
        <v>CarOccupancyRatio_vxx.docx on on OneDrive Ali Abbas - ITHIM Global\Methods and Processes\Input Parameters\CarOccupancyRate</v>
      </c>
      <c r="M689" s="21" cm="1">
        <f t="array" aca="1" ref="M689" ca="1">IF(ISNA(VLOOKUP($D689,Grouped_Sources!$C:$C,1,FALSE)),"", INDIRECT(VLOOKUP($D689,Grouped_Sources!$C:$I,6,FALSE)))</f>
        <v>0</v>
      </c>
      <c r="N689" s="21" cm="1">
        <f t="array" aca="1" ref="N689" ca="1">IF(ISNA(VLOOKUP($D689,Grouped_Sources!$C:$C,1,FALSE)),"", INDIRECT(VLOOKUP($D689,Grouped_Sources!$C:$I,7,FALSE)))</f>
        <v>0</v>
      </c>
    </row>
    <row r="690" spans="1:14" x14ac:dyDescent="0.25">
      <c r="A690" s="5">
        <f t="shared" si="98"/>
        <v>9</v>
      </c>
      <c r="B690" s="5">
        <f t="shared" si="99"/>
        <v>88</v>
      </c>
      <c r="C690" s="5" t="str">
        <f t="shared" ca="1" si="97"/>
        <v>car_occupancy_ratio</v>
      </c>
      <c r="D690" s="5" t="str">
        <f t="shared" ca="1" si="102"/>
        <v>car_occupancy_ratio_bogota</v>
      </c>
      <c r="E690" s="4" t="str" cm="1">
        <f t="array" aca="1" ref="E690" ca="1">INDIRECT(ADDRESS(1,A690,1,1,"all_city_parameter_inputs"))</f>
        <v>bogota</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car_occupancy_ratio</v>
      </c>
      <c r="G690" s="4" t="str" cm="1">
        <f t="array" aca="1" ref="G690" ca="1">IF(AND(ISBLANK(INDIRECT(ADDRESS(B690,3,1,1,"all_city_parameter_inputs"))),ISBLANK(INDIRECT(ADDRESS(B690,2,1,1,"all_city_parameter_inputs")))),"",IF(ISBLANK(INDIRECT(ADDRESS(B690,2,1,1,"all_city_parameter_inputs"))),"",INDIRECT(ADDRESS(B690,2,1,1,"all_city_parameter_inputs"))))</f>
        <v>beta</v>
      </c>
      <c r="H690" s="17" cm="1">
        <f t="array" aca="1" ref="H690" ca="1">IF(ISBLANK(INDIRECT(ADDRESS(B690,A690,1,1,"all_city_parameter_inputs"))), "--",INDIRECT(ADDRESS(B690,A690,1,1,"all_city_parameter_inputs")))</f>
        <v>72.525000000000063</v>
      </c>
      <c r="I690" s="17" t="str">
        <f ca="1">IF(OR(G690="alpha",G690="beta",G690="sd",G690="mean"),"--",VLOOKUP(C690,Default!$B$5:$H$114,7,FALSE))</f>
        <v>--</v>
      </c>
      <c r="J690" s="4" t="str">
        <f ca="1">VLOOKUP(F690,Lookup!$C$5:$D$110,2, FALSE)</f>
        <v>Travel values</v>
      </c>
      <c r="K690" s="4" t="str">
        <f ca="1">VLOOKUP(C690,Default!$B$4:$E$114,4, FALSE)</f>
        <v>ratio of cars to passengers (incl driver)</v>
      </c>
      <c r="L690" s="21" t="str" cm="1">
        <f t="array" aca="1" ref="L690" ca="1">IF(ISNA(VLOOKUP($D690,Grouped_Sources!$C:$C,1,FALSE)),"", INDIRECT(VLOOKUP($D690,Grouped_Sources!$C:$I,5,FALSE)))</f>
        <v>CarOccupancyRatio_vxx.docx on on OneDrive Ali Abbas - ITHIM Global\Methods and Processes\Input Parameters\CarOccupancyRate</v>
      </c>
      <c r="M690" s="21" cm="1">
        <f t="array" aca="1" ref="M690" ca="1">IF(ISNA(VLOOKUP($D690,Grouped_Sources!$C:$C,1,FALSE)),"", INDIRECT(VLOOKUP($D690,Grouped_Sources!$C:$I,6,FALSE)))</f>
        <v>0</v>
      </c>
      <c r="N690" s="21" cm="1">
        <f t="array" aca="1" ref="N690" ca="1">IF(ISNA(VLOOKUP($D690,Grouped_Sources!$C:$C,1,FALSE)),"", INDIRECT(VLOOKUP($D690,Grouped_Sources!$C:$I,7,FALSE)))</f>
        <v>0</v>
      </c>
    </row>
    <row r="691" spans="1:14" x14ac:dyDescent="0.25">
      <c r="A691" s="5">
        <f t="shared" si="98"/>
        <v>9</v>
      </c>
      <c r="B691" s="5">
        <f t="shared" si="99"/>
        <v>89</v>
      </c>
      <c r="C691" s="5" t="str">
        <f t="shared" ca="1" si="97"/>
        <v>country</v>
      </c>
      <c r="D691" s="5" t="str">
        <f t="shared" ref="D691:D695" ca="1" si="103">F691&amp;"_"&amp;E691</f>
        <v>country_bogota</v>
      </c>
      <c r="E691" s="4" t="str" cm="1">
        <f t="array" aca="1" ref="E691" ca="1">INDIRECT(ADDRESS(1,A691,1,1,"all_city_parameter_inputs"))</f>
        <v>bogota</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country</v>
      </c>
      <c r="G691" s="4" t="str" cm="1">
        <f t="array" aca="1" ref="G691" ca="1">IF(AND(ISBLANK(INDIRECT(ADDRESS(B691,3,1,1,"all_city_parameter_inputs"))),ISBLANK(INDIRECT(ADDRESS(B691,2,1,1,"all_city_parameter_inputs")))),"",IF(ISBLANK(INDIRECT(ADDRESS(B691,2,1,1,"all_city_parameter_inputs"))),"",INDIRECT(ADDRESS(B691,2,1,1,"all_city_parameter_inputs"))))</f>
        <v/>
      </c>
      <c r="H691" s="17" t="str" cm="1">
        <f t="array" aca="1" ref="H691" ca="1">IF(ISBLANK(INDIRECT(ADDRESS(B691,A691,1,1,"all_city_parameter_inputs"))), "--",INDIRECT(ADDRESS(B691,A691,1,1,"all_city_parameter_inputs")))</f>
        <v>Colombia</v>
      </c>
      <c r="I691" s="17" t="str">
        <f ca="1">IF(OR(G691="alpha",G691="beta",G691="sd",G691="mean"),"--",VLOOKUP(C691,Default!$B$5:$H$114,7,FALSE))</f>
        <v>Colombia</v>
      </c>
      <c r="J691" s="4" t="str">
        <f ca="1">VLOOKUP(F691,Lookup!$C$5:$D$110,2, FALSE)</f>
        <v>Miscellaneous</v>
      </c>
      <c r="K691" s="4" t="str">
        <f ca="1">VLOOKUP(C691,Default!$B$4:$E$114,4, FALSE)</f>
        <v>country where city lies in</v>
      </c>
      <c r="L691" s="21" t="str" cm="1">
        <f t="array" aca="1" ref="L691" ca="1">IF(ISNA(VLOOKUP($D691,Grouped_Sources!$C:$C,1,FALSE)),"", INDIRECT(VLOOKUP($D691,Grouped_Sources!$C:$I,5,FALSE)))</f>
        <v/>
      </c>
      <c r="M691" s="21" t="str" cm="1">
        <f t="array" aca="1" ref="M691" ca="1">IF(ISNA(VLOOKUP($D691,Grouped_Sources!$C:$C,1,FALSE)),"", INDIRECT(VLOOKUP($D691,Grouped_Sources!$C:$I,6,FALSE)))</f>
        <v/>
      </c>
      <c r="N691" s="21" t="str" cm="1">
        <f t="array" aca="1" ref="N691" ca="1">IF(ISNA(VLOOKUP($D691,Grouped_Sources!$C:$C,1,FALSE)),"", INDIRECT(VLOOKUP($D691,Grouped_Sources!$C:$I,7,FALSE)))</f>
        <v/>
      </c>
    </row>
    <row r="692" spans="1:14" x14ac:dyDescent="0.25">
      <c r="A692" s="5">
        <f t="shared" si="98"/>
        <v>9</v>
      </c>
      <c r="B692" s="5">
        <f t="shared" si="99"/>
        <v>90</v>
      </c>
      <c r="C692" s="5" t="str">
        <f t="shared" ca="1" si="97"/>
        <v>continent</v>
      </c>
      <c r="D692" s="5" t="str">
        <f t="shared" ca="1" si="103"/>
        <v>continent_bogota</v>
      </c>
      <c r="E692" s="4" t="str" cm="1">
        <f t="array" aca="1" ref="E692" ca="1">INDIRECT(ADDRESS(1,A692,1,1,"all_city_parameter_inputs"))</f>
        <v>bogota</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continent</v>
      </c>
      <c r="G692" s="4" t="str" cm="1">
        <f t="array" aca="1" ref="G692" ca="1">IF(AND(ISBLANK(INDIRECT(ADDRESS(B692,3,1,1,"all_city_parameter_inputs"))),ISBLANK(INDIRECT(ADDRESS(B692,2,1,1,"all_city_parameter_inputs")))),"",IF(ISBLANK(INDIRECT(ADDRESS(B692,2,1,1,"all_city_parameter_inputs"))),"",INDIRECT(ADDRESS(B692,2,1,1,"all_city_parameter_inputs"))))</f>
        <v/>
      </c>
      <c r="H692" s="17" t="str" cm="1">
        <f t="array" aca="1" ref="H692" ca="1">IF(ISBLANK(INDIRECT(ADDRESS(B692,A692,1,1,"all_city_parameter_inputs"))), "--",INDIRECT(ADDRESS(B692,A692,1,1,"all_city_parameter_inputs")))</f>
        <v>Latin_America</v>
      </c>
      <c r="I692" s="17" t="str">
        <f ca="1">IF(OR(G692="alpha",G692="beta",G692="sd",G692="mean"),"--",VLOOKUP(C692,Default!$B$5:$H$114,7,FALSE))</f>
        <v>Latin_America</v>
      </c>
      <c r="J692" s="4" t="str">
        <f ca="1">VLOOKUP(F692,Lookup!$C$5:$D$110,2, FALSE)</f>
        <v>Miscellaneous</v>
      </c>
      <c r="K692" s="4" t="str">
        <f ca="1">VLOOKUP(C692,Default!$B$4:$E$114,4, FALSE)</f>
        <v>continent</v>
      </c>
      <c r="L692" s="21" t="str" cm="1">
        <f t="array" aca="1" ref="L692" ca="1">IF(ISNA(VLOOKUP($D692,Grouped_Sources!$C:$C,1,FALSE)),"", INDIRECT(VLOOKUP($D692,Grouped_Sources!$C:$I,5,FALSE)))</f>
        <v/>
      </c>
      <c r="M692" s="21" t="str" cm="1">
        <f t="array" aca="1" ref="M692" ca="1">IF(ISNA(VLOOKUP($D692,Grouped_Sources!$C:$C,1,FALSE)),"", INDIRECT(VLOOKUP($D692,Grouped_Sources!$C:$I,6,FALSE)))</f>
        <v/>
      </c>
      <c r="N692" s="21" t="str" cm="1">
        <f t="array" aca="1" ref="N692" ca="1">IF(ISNA(VLOOKUP($D692,Grouped_Sources!$C:$C,1,FALSE)),"", INDIRECT(VLOOKUP($D692,Grouped_Sources!$C:$I,7,FALSE)))</f>
        <v/>
      </c>
    </row>
    <row r="693" spans="1:14" x14ac:dyDescent="0.25">
      <c r="A693" s="5">
        <f t="shared" si="98"/>
        <v>9</v>
      </c>
      <c r="B693" s="5">
        <f t="shared" si="99"/>
        <v>91</v>
      </c>
      <c r="C693" s="5" t="str">
        <f t="shared" ref="C693:C701" ca="1" si="104">IF(G693 = "",F693,IF(OR(G693="alpha",G693="beta",G693="constant",G693="sd",G693="mean",G693="sample"),F693,F693&amp;" "&amp;G693))</f>
        <v>bus_driver_prop_male</v>
      </c>
      <c r="D693" s="5" t="str">
        <f t="shared" ca="1" si="103"/>
        <v>bus_driver_prop_male_bogota</v>
      </c>
      <c r="E693" s="4" t="str" cm="1">
        <f t="array" aca="1" ref="E693" ca="1">INDIRECT(ADDRESS(1,A693,1,1,"all_city_parameter_inputs"))</f>
        <v>bogota</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bus_driver_prop_male</v>
      </c>
      <c r="G693" s="4" t="str" cm="1">
        <f t="array" aca="1" ref="G693" ca="1">IF(AND(ISBLANK(INDIRECT(ADDRESS(B693,3,1,1,"all_city_parameter_inputs"))),ISBLANK(INDIRECT(ADDRESS(B693,2,1,1,"all_city_parameter_inputs")))),"",IF(ISBLANK(INDIRECT(ADDRESS(B693,2,1,1,"all_city_parameter_inputs"))),"",INDIRECT(ADDRESS(B693,2,1,1,"all_city_parameter_inputs"))))</f>
        <v/>
      </c>
      <c r="H693" s="17" cm="1">
        <f t="array" aca="1" ref="H693" ca="1">IF(ISBLANK(INDIRECT(ADDRESS(B693,A693,1,1,"all_city_parameter_inputs"))), "--",INDIRECT(ADDRESS(B693,A693,1,1,"all_city_parameter_inputs")))</f>
        <v>0.98</v>
      </c>
      <c r="I693" s="17">
        <f ca="1">IF(OR(G693="alpha",G693="beta",G693="sd",G693="mean"),"--",VLOOKUP(C693,Default!$B$5:$H$114,7,FALSE))</f>
        <v>0.98</v>
      </c>
      <c r="J693" s="4" t="str">
        <f ca="1">VLOOKUP(F693,Lookup!$C$5:$D$110,2, FALSE)</f>
        <v>Travel values</v>
      </c>
      <c r="K693" s="4" t="str">
        <f ca="1">VLOOKUP(C693,Default!$B$4:$E$114,4, FALSE)</f>
        <v>proportion of bus drivers that are male</v>
      </c>
      <c r="L693" s="21" t="str" cm="1">
        <f t="array" aca="1" ref="L693" ca="1">IF(ISNA(VLOOKUP($D693,Grouped_Sources!$C:$C,1,FALSE)),"", INDIRECT(VLOOKUP($D693,Grouped_Sources!$C:$I,5,FALSE)))</f>
        <v>on OneDrive Ali Abbas - ITHIM Global\Methods and Processes\Input Parameters\GhostTrip_demographics</v>
      </c>
      <c r="M693" s="21" cm="1">
        <f t="array" aca="1" ref="M693" ca="1">IF(ISNA(VLOOKUP($D693,Grouped_Sources!$C:$C,1,FALSE)),"", INDIRECT(VLOOKUP($D693,Grouped_Sources!$C:$I,6,FALSE)))</f>
        <v>0</v>
      </c>
      <c r="N693" s="21" cm="1">
        <f t="array" aca="1" ref="N693" ca="1">IF(ISNA(VLOOKUP($D693,Grouped_Sources!$C:$C,1,FALSE)),"", INDIRECT(VLOOKUP($D693,Grouped_Sources!$C:$I,7,FALSE)))</f>
        <v>0</v>
      </c>
    </row>
    <row r="694" spans="1:14" x14ac:dyDescent="0.25">
      <c r="A694" s="5">
        <f t="shared" si="98"/>
        <v>9</v>
      </c>
      <c r="B694" s="5">
        <f t="shared" si="99"/>
        <v>92</v>
      </c>
      <c r="C694" s="5" t="str">
        <f t="shared" ca="1" si="104"/>
        <v>bus_driver_male_agerange</v>
      </c>
      <c r="D694" s="5" t="str">
        <f t="shared" ca="1" si="103"/>
        <v>bus_driver_male_agerange_bogota</v>
      </c>
      <c r="E694" s="4" t="str" cm="1">
        <f t="array" aca="1" ref="E694" ca="1">INDIRECT(ADDRESS(1,A694,1,1,"all_city_parameter_inputs"))</f>
        <v>bogota</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bus_driver_male_agerange</v>
      </c>
      <c r="G694" s="4" t="str" cm="1">
        <f t="array" aca="1" ref="G694" ca="1">IF(AND(ISBLANK(INDIRECT(ADDRESS(B694,3,1,1,"all_city_parameter_inputs"))),ISBLANK(INDIRECT(ADDRESS(B694,2,1,1,"all_city_parameter_inputs")))),"",IF(ISBLANK(INDIRECT(ADDRESS(B694,2,1,1,"all_city_parameter_inputs"))),"",INDIRECT(ADDRESS(B694,2,1,1,"all_city_parameter_inputs"))))</f>
        <v/>
      </c>
      <c r="H694" s="17" t="str" cm="1">
        <f t="array" aca="1" ref="H694" ca="1">IF(ISBLANK(INDIRECT(ADDRESS(B694,A694,1,1,"all_city_parameter_inputs"))), "--",INDIRECT(ADDRESS(B694,A694,1,1,"all_city_parameter_inputs")))</f>
        <v>19, 62</v>
      </c>
      <c r="I694" s="17" t="str">
        <f ca="1">IF(OR(G694="alpha",G694="beta",G694="sd",G694="mean"),"--",VLOOKUP(C694,Default!$B$5:$H$114,7,FALSE))</f>
        <v>19, 65</v>
      </c>
      <c r="J694" s="4" t="str">
        <f ca="1">VLOOKUP(F694,Lookup!$C$5:$D$110,2, FALSE)</f>
        <v>Travel values</v>
      </c>
      <c r="K694" s="4" t="str">
        <f ca="1">VLOOKUP(C694,Default!$B$4:$E$114,4, FALSE)</f>
        <v>age range of male bus drivers</v>
      </c>
      <c r="L694" s="21" t="str" cm="1">
        <f t="array" aca="1" ref="L694" ca="1">IF(ISNA(VLOOKUP($D694,Grouped_Sources!$C:$C,1,FALSE)),"", INDIRECT(VLOOKUP($D694,Grouped_Sources!$C:$I,5,FALSE)))</f>
        <v>on OneDrive Ali Abbas - ITHIM Global\Methods and Processes\Input Parameters\GhostTrip_demographics</v>
      </c>
      <c r="M694" s="21" cm="1">
        <f t="array" aca="1" ref="M694" ca="1">IF(ISNA(VLOOKUP($D694,Grouped_Sources!$C:$C,1,FALSE)),"", INDIRECT(VLOOKUP($D694,Grouped_Sources!$C:$I,6,FALSE)))</f>
        <v>0</v>
      </c>
      <c r="N694" s="21" cm="1">
        <f t="array" aca="1" ref="N694" ca="1">IF(ISNA(VLOOKUP($D694,Grouped_Sources!$C:$C,1,FALSE)),"", INDIRECT(VLOOKUP($D694,Grouped_Sources!$C:$I,7,FALSE)))</f>
        <v>0</v>
      </c>
    </row>
    <row r="695" spans="1:14" x14ac:dyDescent="0.25">
      <c r="A695" s="5">
        <f t="shared" si="98"/>
        <v>9</v>
      </c>
      <c r="B695" s="5">
        <f t="shared" si="99"/>
        <v>93</v>
      </c>
      <c r="C695" s="5" t="str">
        <f t="shared" ca="1" si="104"/>
        <v>bus_driver_female_agerange</v>
      </c>
      <c r="D695" s="5" t="str">
        <f t="shared" ca="1" si="103"/>
        <v>bus_driver_female_agerange_bogota</v>
      </c>
      <c r="E695" s="4" t="str" cm="1">
        <f t="array" aca="1" ref="E695" ca="1">INDIRECT(ADDRESS(1,A695,1,1,"all_city_parameter_inputs"))</f>
        <v>bogota</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bus_driver_female_agerange</v>
      </c>
      <c r="G695" s="4" t="str" cm="1">
        <f t="array" aca="1" ref="G695" ca="1">IF(AND(ISBLANK(INDIRECT(ADDRESS(B695,3,1,1,"all_city_parameter_inputs"))),ISBLANK(INDIRECT(ADDRESS(B695,2,1,1,"all_city_parameter_inputs")))),"",IF(ISBLANK(INDIRECT(ADDRESS(B695,2,1,1,"all_city_parameter_inputs"))),"",INDIRECT(ADDRESS(B695,2,1,1,"all_city_parameter_inputs"))))</f>
        <v/>
      </c>
      <c r="H695" s="17" t="str" cm="1">
        <f t="array" aca="1" ref="H695" ca="1">IF(ISBLANK(INDIRECT(ADDRESS(B695,A695,1,1,"all_city_parameter_inputs"))), "--",INDIRECT(ADDRESS(B695,A695,1,1,"all_city_parameter_inputs")))</f>
        <v>19, 57</v>
      </c>
      <c r="I695" s="17" t="str">
        <f ca="1">IF(OR(G695="alpha",G695="beta",G695="sd",G695="mean"),"--",VLOOKUP(C695,Default!$B$5:$H$114,7,FALSE))</f>
        <v>19, 65</v>
      </c>
      <c r="J695" s="4" t="str">
        <f ca="1">VLOOKUP(F695,Lookup!$C$5:$D$110,2, FALSE)</f>
        <v>Travel values</v>
      </c>
      <c r="K695" s="4" t="str">
        <f ca="1">VLOOKUP(C695,Default!$B$4:$E$114,4, FALSE)</f>
        <v>age range of female bus drivers</v>
      </c>
      <c r="L695" s="21" t="str" cm="1">
        <f t="array" aca="1" ref="L695" ca="1">IF(ISNA(VLOOKUP($D695,Grouped_Sources!$C:$C,1,FALSE)),"", INDIRECT(VLOOKUP($D695,Grouped_Sources!$C:$I,5,FALSE)))</f>
        <v>on OneDrive Ali Abbas - ITHIM Global\Methods and Processes\Input Parameters\GhostTrip_demographics</v>
      </c>
      <c r="M695" s="21" cm="1">
        <f t="array" aca="1" ref="M695" ca="1">IF(ISNA(VLOOKUP($D695,Grouped_Sources!$C:$C,1,FALSE)),"", INDIRECT(VLOOKUP($D695,Grouped_Sources!$C:$I,6,FALSE)))</f>
        <v>0</v>
      </c>
      <c r="N695" s="21" cm="1">
        <f t="array" aca="1" ref="N695" ca="1">IF(ISNA(VLOOKUP($D695,Grouped_Sources!$C:$C,1,FALSE)),"", INDIRECT(VLOOKUP($D695,Grouped_Sources!$C:$I,7,FALSE)))</f>
        <v>0</v>
      </c>
    </row>
    <row r="696" spans="1:14" x14ac:dyDescent="0.25">
      <c r="A696" s="5">
        <f t="shared" si="98"/>
        <v>9</v>
      </c>
      <c r="B696" s="5">
        <f t="shared" si="99"/>
        <v>94</v>
      </c>
      <c r="C696" s="5" t="str">
        <f t="shared" ca="1" si="104"/>
        <v>truck_driver_prop_male</v>
      </c>
      <c r="D696" s="5" t="str">
        <f t="shared" ref="D696:D701" ca="1" si="105">F696&amp;"_"&amp;E696</f>
        <v>truck_driver_prop_male_bogota</v>
      </c>
      <c r="E696" s="4" t="str" cm="1">
        <f t="array" aca="1" ref="E696" ca="1">INDIRECT(ADDRESS(1,A696,1,1,"all_city_parameter_inputs"))</f>
        <v>bogota</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truck_driver_prop_male</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0.98</v>
      </c>
      <c r="I696" s="17">
        <f ca="1">IF(OR(G696="alpha",G696="beta",G696="sd",G696="mean"),"--",VLOOKUP(C696,Default!$B$5:$H$114,7,FALSE))</f>
        <v>0.98</v>
      </c>
      <c r="J696" s="4" t="str">
        <f ca="1">VLOOKUP(F696,Lookup!$C$5:$D$110,2, FALSE)</f>
        <v>Travel values</v>
      </c>
      <c r="K696" s="4" t="str">
        <f ca="1">VLOOKUP(C696,Default!$B$4:$E$114,4, FALSE)</f>
        <v>proportion of male truck drivers</v>
      </c>
      <c r="L696" s="21" t="str" cm="1">
        <f t="array" aca="1" ref="L696" ca="1">IF(ISNA(VLOOKUP($D696,Grouped_Sources!$C:$C,1,FALSE)),"", INDIRECT(VLOOKUP($D696,Grouped_Sources!$C:$I,5,FALSE)))</f>
        <v>on OneDrive Ali Abbas - ITHIM Global\Methods and Processes\Input Parameters\GhostTrip_demographics</v>
      </c>
      <c r="M696" s="21" cm="1">
        <f t="array" aca="1" ref="M696" ca="1">IF(ISNA(VLOOKUP($D696,Grouped_Sources!$C:$C,1,FALSE)),"", INDIRECT(VLOOKUP($D696,Grouped_Sources!$C:$I,6,FALSE)))</f>
        <v>0</v>
      </c>
      <c r="N696" s="21" cm="1">
        <f t="array" aca="1" ref="N696" ca="1">IF(ISNA(VLOOKUP($D696,Grouped_Sources!$C:$C,1,FALSE)),"", INDIRECT(VLOOKUP($D696,Grouped_Sources!$C:$I,7,FALSE)))</f>
        <v>0</v>
      </c>
    </row>
    <row r="697" spans="1:14" x14ac:dyDescent="0.25">
      <c r="A697" s="5">
        <f t="shared" ref="A697:A760" si="106">A597+1</f>
        <v>9</v>
      </c>
      <c r="B697" s="5">
        <f t="shared" ref="B697:B760" si="107">B597</f>
        <v>95</v>
      </c>
      <c r="C697" s="5" t="str">
        <f t="shared" ca="1" si="104"/>
        <v>truck_driver_male_agerange</v>
      </c>
      <c r="D697" s="5" t="str">
        <f t="shared" ca="1" si="105"/>
        <v>truck_driver_male_agerange_bogota</v>
      </c>
      <c r="E697" s="4" t="str" cm="1">
        <f t="array" aca="1" ref="E697" ca="1">INDIRECT(ADDRESS(1,A697,1,1,"all_city_parameter_inputs"))</f>
        <v>bogota</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truck_driver_male_agerange</v>
      </c>
      <c r="G697" s="4" t="str" cm="1">
        <f t="array" aca="1" ref="G697" ca="1">IF(AND(ISBLANK(INDIRECT(ADDRESS(B697,3,1,1,"all_city_parameter_inputs"))),ISBLANK(INDIRECT(ADDRESS(B697,2,1,1,"all_city_parameter_inputs")))),"",IF(ISBLANK(INDIRECT(ADDRESS(B697,2,1,1,"all_city_parameter_inputs"))),"",INDIRECT(ADDRESS(B697,2,1,1,"all_city_parameter_inputs"))))</f>
        <v/>
      </c>
      <c r="H697" s="17" t="str" cm="1">
        <f t="array" aca="1" ref="H697" ca="1">IF(ISBLANK(INDIRECT(ADDRESS(B697,A697,1,1,"all_city_parameter_inputs"))), "--",INDIRECT(ADDRESS(B697,A697,1,1,"all_city_parameter_inputs")))</f>
        <v>18, 62</v>
      </c>
      <c r="I697" s="17" t="str">
        <f ca="1">IF(OR(G697="alpha",G697="beta",G697="sd",G697="mean"),"--",VLOOKUP(C697,Default!$B$5:$H$114,7,FALSE))</f>
        <v>18, 65</v>
      </c>
      <c r="J697" s="4" t="str">
        <f ca="1">VLOOKUP(F697,Lookup!$C$5:$D$110,2, FALSE)</f>
        <v>Travel values</v>
      </c>
      <c r="K697" s="4" t="str">
        <f ca="1">VLOOKUP(C697,Default!$B$4:$E$114,4, FALSE)</f>
        <v>age range of male truck drivers</v>
      </c>
      <c r="L697" s="21" t="str" cm="1">
        <f t="array" aca="1" ref="L697" ca="1">IF(ISNA(VLOOKUP($D697,Grouped_Sources!$C:$C,1,FALSE)),"", INDIRECT(VLOOKUP($D697,Grouped_Sources!$C:$I,5,FALSE)))</f>
        <v>on OneDrive Ali Abbas - ITHIM Global\Methods and Processes\Input Parameters\GhostTrip_demographics</v>
      </c>
      <c r="M697" s="21" cm="1">
        <f t="array" aca="1" ref="M697" ca="1">IF(ISNA(VLOOKUP($D697,Grouped_Sources!$C:$C,1,FALSE)),"", INDIRECT(VLOOKUP($D697,Grouped_Sources!$C:$I,6,FALSE)))</f>
        <v>0</v>
      </c>
      <c r="N697" s="21" cm="1">
        <f t="array" aca="1" ref="N697" ca="1">IF(ISNA(VLOOKUP($D697,Grouped_Sources!$C:$C,1,FALSE)),"", INDIRECT(VLOOKUP($D697,Grouped_Sources!$C:$I,7,FALSE)))</f>
        <v>0</v>
      </c>
    </row>
    <row r="698" spans="1:14" x14ac:dyDescent="0.25">
      <c r="A698" s="5">
        <f t="shared" si="106"/>
        <v>9</v>
      </c>
      <c r="B698" s="5">
        <f t="shared" si="107"/>
        <v>96</v>
      </c>
      <c r="C698" s="5" t="str">
        <f t="shared" ca="1" si="104"/>
        <v>truck_driver_female_agerange</v>
      </c>
      <c r="D698" s="5" t="str">
        <f t="shared" ca="1" si="105"/>
        <v>truck_driver_female_agerange_bogota</v>
      </c>
      <c r="E698" s="4" t="str" cm="1">
        <f t="array" aca="1" ref="E698" ca="1">INDIRECT(ADDRESS(1,A698,1,1,"all_city_parameter_inputs"))</f>
        <v>bogota</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truck_driver_female_agerange</v>
      </c>
      <c r="G698" s="4" t="str" cm="1">
        <f t="array" aca="1" ref="G698" ca="1">IF(AND(ISBLANK(INDIRECT(ADDRESS(B698,3,1,1,"all_city_parameter_inputs"))),ISBLANK(INDIRECT(ADDRESS(B698,2,1,1,"all_city_parameter_inputs")))),"",IF(ISBLANK(INDIRECT(ADDRESS(B698,2,1,1,"all_city_parameter_inputs"))),"",INDIRECT(ADDRESS(B698,2,1,1,"all_city_parameter_inputs"))))</f>
        <v/>
      </c>
      <c r="H698" s="17" t="str" cm="1">
        <f t="array" aca="1" ref="H698" ca="1">IF(ISBLANK(INDIRECT(ADDRESS(B698,A698,1,1,"all_city_parameter_inputs"))), "--",INDIRECT(ADDRESS(B698,A698,1,1,"all_city_parameter_inputs")))</f>
        <v>18, 57</v>
      </c>
      <c r="I698" s="17" t="str">
        <f ca="1">IF(OR(G698="alpha",G698="beta",G698="sd",G698="mean"),"--",VLOOKUP(C698,Default!$B$5:$H$114,7,FALSE))</f>
        <v>18, 65</v>
      </c>
      <c r="J698" s="4" t="str">
        <f ca="1">VLOOKUP(F698,Lookup!$C$5:$D$110,2, FALSE)</f>
        <v>Travel values</v>
      </c>
      <c r="K698" s="4" t="str">
        <f ca="1">VLOOKUP(C698,Default!$B$4:$E$114,4, FALSE)</f>
        <v>age range of female truck drivers</v>
      </c>
      <c r="L698" s="21" t="str" cm="1">
        <f t="array" aca="1" ref="L698" ca="1">IF(ISNA(VLOOKUP($D698,Grouped_Sources!$C:$C,1,FALSE)),"", INDIRECT(VLOOKUP($D698,Grouped_Sources!$C:$I,5,FALSE)))</f>
        <v>on OneDrive Ali Abbas - ITHIM Global\Methods and Processes\Input Parameters\GhostTrip_demographics</v>
      </c>
      <c r="M698" s="21" cm="1">
        <f t="array" aca="1" ref="M698" ca="1">IF(ISNA(VLOOKUP($D698,Grouped_Sources!$C:$C,1,FALSE)),"", INDIRECT(VLOOKUP($D698,Grouped_Sources!$C:$I,6,FALSE)))</f>
        <v>0</v>
      </c>
      <c r="N698" s="21" cm="1">
        <f t="array" aca="1" ref="N698" ca="1">IF(ISNA(VLOOKUP($D698,Grouped_Sources!$C:$C,1,FALSE)),"", INDIRECT(VLOOKUP($D698,Grouped_Sources!$C:$I,7,FALSE)))</f>
        <v>0</v>
      </c>
    </row>
    <row r="699" spans="1:14" x14ac:dyDescent="0.25">
      <c r="A699" s="5">
        <f t="shared" si="106"/>
        <v>9</v>
      </c>
      <c r="B699" s="5">
        <f t="shared" si="107"/>
        <v>97</v>
      </c>
      <c r="C699" s="5" t="str">
        <f t="shared" ca="1" si="104"/>
        <v>commerical_mbike_prop_male</v>
      </c>
      <c r="D699" s="5" t="str">
        <f t="shared" ca="1" si="105"/>
        <v>commerical_mbike_prop_male_bogota</v>
      </c>
      <c r="E699" s="4" t="str" cm="1">
        <f t="array" aca="1" ref="E699" ca="1">INDIRECT(ADDRESS(1,A699,1,1,"all_city_parameter_inputs"))</f>
        <v>bogota</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commerical_mbike_prop_male</v>
      </c>
      <c r="G699" s="4" t="str" cm="1">
        <f t="array" aca="1" ref="G699" ca="1">IF(AND(ISBLANK(INDIRECT(ADDRESS(B699,3,1,1,"all_city_parameter_inputs"))),ISBLANK(INDIRECT(ADDRESS(B699,2,1,1,"all_city_parameter_inputs")))),"",IF(ISBLANK(INDIRECT(ADDRESS(B699,2,1,1,"all_city_parameter_inputs"))),"",INDIRECT(ADDRESS(B699,2,1,1,"all_city_parameter_inputs"))))</f>
        <v/>
      </c>
      <c r="H699" s="17" cm="1">
        <f t="array" aca="1" ref="H699" ca="1">IF(ISBLANK(INDIRECT(ADDRESS(B699,A699,1,1,"all_city_parameter_inputs"))), "--",INDIRECT(ADDRESS(B699,A699,1,1,"all_city_parameter_inputs")))</f>
        <v>0.99</v>
      </c>
      <c r="I699" s="17">
        <f ca="1">IF(OR(G699="alpha",G699="beta",G699="sd",G699="mean"),"--",VLOOKUP(C699,Default!$B$5:$H$114,7,FALSE))</f>
        <v>0.99</v>
      </c>
      <c r="J699" s="4" t="str">
        <f ca="1">VLOOKUP(F699,Lookup!$C$5:$D$110,2, FALSE)</f>
        <v>Travel values</v>
      </c>
      <c r="K699" s="4" t="str">
        <f ca="1">VLOOKUP(C699,Default!$B$4:$E$114,4, FALSE)</f>
        <v>proportion of male commercial motorcycle drivers</v>
      </c>
      <c r="L699" s="21" t="str" cm="1">
        <f t="array" aca="1" ref="L699" ca="1">IF(ISNA(VLOOKUP($D699,Grouped_Sources!$C:$C,1,FALSE)),"", INDIRECT(VLOOKUP($D699,Grouped_Sources!$C:$I,5,FALSE)))</f>
        <v>on OneDrive Ali Abbas - ITHIM Global\Methods and Processes\Input Parameters\GhostTrip_demographics</v>
      </c>
      <c r="M699" s="21" cm="1">
        <f t="array" aca="1" ref="M699" ca="1">IF(ISNA(VLOOKUP($D699,Grouped_Sources!$C:$C,1,FALSE)),"", INDIRECT(VLOOKUP($D699,Grouped_Sources!$C:$I,6,FALSE)))</f>
        <v>0</v>
      </c>
      <c r="N699" s="21" cm="1">
        <f t="array" aca="1" ref="N699" ca="1">IF(ISNA(VLOOKUP($D699,Grouped_Sources!$C:$C,1,FALSE)),"", INDIRECT(VLOOKUP($D699,Grouped_Sources!$C:$I,7,FALSE)))</f>
        <v>0</v>
      </c>
    </row>
    <row r="700" spans="1:14" x14ac:dyDescent="0.25">
      <c r="A700" s="5">
        <f t="shared" si="106"/>
        <v>9</v>
      </c>
      <c r="B700" s="5">
        <f t="shared" si="107"/>
        <v>98</v>
      </c>
      <c r="C700" s="5" t="str">
        <f t="shared" ca="1" si="104"/>
        <v>commerical_mbike_male_agerange</v>
      </c>
      <c r="D700" s="5" t="str">
        <f t="shared" ca="1" si="105"/>
        <v>commerical_mbike_male_agerange_bogota</v>
      </c>
      <c r="E700" s="4" t="str" cm="1">
        <f t="array" aca="1" ref="E700" ca="1">INDIRECT(ADDRESS(1,A700,1,1,"all_city_parameter_inputs"))</f>
        <v>bogota</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commerical_mbike_male_agerange</v>
      </c>
      <c r="G700" s="4" t="str" cm="1">
        <f t="array" aca="1" ref="G700" ca="1">IF(AND(ISBLANK(INDIRECT(ADDRESS(B700,3,1,1,"all_city_parameter_inputs"))),ISBLANK(INDIRECT(ADDRESS(B700,2,1,1,"all_city_parameter_inputs")))),"",IF(ISBLANK(INDIRECT(ADDRESS(B700,2,1,1,"all_city_parameter_inputs"))),"",INDIRECT(ADDRESS(B700,2,1,1,"all_city_parameter_inputs"))))</f>
        <v/>
      </c>
      <c r="H700" s="17" t="str" cm="1">
        <f t="array" aca="1" ref="H700" ca="1">IF(ISBLANK(INDIRECT(ADDRESS(B700,A700,1,1,"all_city_parameter_inputs"))), "--",INDIRECT(ADDRESS(B700,A700,1,1,"all_city_parameter_inputs")))</f>
        <v>18, 62</v>
      </c>
      <c r="I700" s="17" t="str">
        <f ca="1">IF(OR(G700="alpha",G700="beta",G700="sd",G700="mean"),"--",VLOOKUP(C700,Default!$B$5:$H$114,7,FALSE))</f>
        <v>18, 65</v>
      </c>
      <c r="J700" s="4" t="str">
        <f ca="1">VLOOKUP(F700,Lookup!$C$5:$D$110,2, FALSE)</f>
        <v>Travel values</v>
      </c>
      <c r="K700" s="4" t="str">
        <f ca="1">VLOOKUP(C700,Default!$B$4:$E$114,4, FALSE)</f>
        <v>age range of male commercial motorcycle drivers</v>
      </c>
      <c r="L700" s="21" t="str" cm="1">
        <f t="array" aca="1" ref="L700" ca="1">IF(ISNA(VLOOKUP($D700,Grouped_Sources!$C:$C,1,FALSE)),"", INDIRECT(VLOOKUP($D700,Grouped_Sources!$C:$I,5,FALSE)))</f>
        <v>on OneDrive Ali Abbas - ITHIM Global\Methods and Processes\Input Parameters\GhostTrip_demographics</v>
      </c>
      <c r="M700" s="21" cm="1">
        <f t="array" aca="1" ref="M700" ca="1">IF(ISNA(VLOOKUP($D700,Grouped_Sources!$C:$C,1,FALSE)),"", INDIRECT(VLOOKUP($D700,Grouped_Sources!$C:$I,6,FALSE)))</f>
        <v>0</v>
      </c>
      <c r="N700" s="21" cm="1">
        <f t="array" aca="1" ref="N700" ca="1">IF(ISNA(VLOOKUP($D700,Grouped_Sources!$C:$C,1,FALSE)),"", INDIRECT(VLOOKUP($D700,Grouped_Sources!$C:$I,7,FALSE)))</f>
        <v>0</v>
      </c>
    </row>
    <row r="701" spans="1:14" x14ac:dyDescent="0.25">
      <c r="A701" s="5">
        <f t="shared" si="106"/>
        <v>9</v>
      </c>
      <c r="B701" s="5">
        <f t="shared" si="107"/>
        <v>99</v>
      </c>
      <c r="C701" s="5" t="str">
        <f t="shared" ca="1" si="104"/>
        <v>commerical_mbike_female_agerange</v>
      </c>
      <c r="D701" s="5" t="str">
        <f t="shared" ca="1" si="105"/>
        <v>commerical_mbike_female_agerange_bogota</v>
      </c>
      <c r="E701" s="4" t="str" cm="1">
        <f t="array" aca="1" ref="E701" ca="1">INDIRECT(ADDRESS(1,A701,1,1,"all_city_parameter_inputs"))</f>
        <v>bogota</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commerical_mbike_female_agerange</v>
      </c>
      <c r="G701" s="4" t="str" cm="1">
        <f t="array" aca="1" ref="G701" ca="1">IF(AND(ISBLANK(INDIRECT(ADDRESS(B701,3,1,1,"all_city_parameter_inputs"))),ISBLANK(INDIRECT(ADDRESS(B701,2,1,1,"all_city_parameter_inputs")))),"",IF(ISBLANK(INDIRECT(ADDRESS(B701,2,1,1,"all_city_parameter_inputs"))),"",INDIRECT(ADDRESS(B701,2,1,1,"all_city_parameter_inputs"))))</f>
        <v/>
      </c>
      <c r="H701" s="17" t="str" cm="1">
        <f t="array" aca="1" ref="H701" ca="1">IF(ISBLANK(INDIRECT(ADDRESS(B701,A701,1,1,"all_city_parameter_inputs"))), "--",INDIRECT(ADDRESS(B701,A701,1,1,"all_city_parameter_inputs")))</f>
        <v>18, 57</v>
      </c>
      <c r="I701" s="17" t="str">
        <f ca="1">IF(OR(G701="alpha",G701="beta",G701="sd",G701="mean"),"--",VLOOKUP(C701,Default!$B$5:$H$114,7,FALSE))</f>
        <v>18, 65</v>
      </c>
      <c r="J701" s="4" t="str">
        <f ca="1">VLOOKUP(F701,Lookup!$C$5:$D$110,2, FALSE)</f>
        <v>Travel values</v>
      </c>
      <c r="K701" s="4" t="str">
        <f ca="1">VLOOKUP(C701,Default!$B$4:$E$114,4, FALSE)</f>
        <v>age range of female commercial motorcycle drivers</v>
      </c>
      <c r="L701" s="21" t="str" cm="1">
        <f t="array" aca="1" ref="L701" ca="1">IF(ISNA(VLOOKUP($D701,Grouped_Sources!$C:$C,1,FALSE)),"", INDIRECT(VLOOKUP($D701,Grouped_Sources!$C:$I,5,FALSE)))</f>
        <v>on OneDrive Ali Abbas - ITHIM Global\Methods and Processes\Input Parameters\GhostTrip_demographics</v>
      </c>
      <c r="M701" s="21" cm="1">
        <f t="array" aca="1" ref="M701" ca="1">IF(ISNA(VLOOKUP($D701,Grouped_Sources!$C:$C,1,FALSE)),"", INDIRECT(VLOOKUP($D701,Grouped_Sources!$C:$I,6,FALSE)))</f>
        <v>0</v>
      </c>
      <c r="N701" s="21" cm="1">
        <f t="array" aca="1" ref="N701" ca="1">IF(ISNA(VLOOKUP($D701,Grouped_Sources!$C:$C,1,FALSE)),"", INDIRECT(VLOOKUP($D701,Grouped_Sources!$C:$I,7,FALSE)))</f>
        <v>0</v>
      </c>
    </row>
    <row r="702" spans="1:14" x14ac:dyDescent="0.25">
      <c r="A702" s="5">
        <f t="shared" si="106"/>
        <v>9</v>
      </c>
      <c r="B702" s="5">
        <f t="shared" si="107"/>
        <v>100</v>
      </c>
      <c r="C702" s="5" t="str">
        <f t="shared" ref="C702:C703" ca="1" si="108">IF(G702 = "",F702,IF(OR(G702="alpha",G702="beta",G702="constant",G702="sd",G702="mean",G702="sample"),F702,F702&amp;" "&amp;G702))</f>
        <v>day_to_week_scalar</v>
      </c>
      <c r="D702" s="5" t="str">
        <f t="shared" ref="D702:D703" ca="1" si="109">F702&amp;"_"&amp;E702</f>
        <v>day_to_week_scalar_bogota</v>
      </c>
      <c r="E702" s="4" t="str" cm="1">
        <f t="array" aca="1" ref="E702" ca="1">INDIRECT(ADDRESS(1,A702,1,1,"all_city_parameter_inputs"))</f>
        <v>bogota</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day_to_week_scalar</v>
      </c>
      <c r="G702" s="4" t="str" cm="1">
        <f t="array" aca="1" ref="G702" ca="1">IF(AND(ISBLANK(INDIRECT(ADDRESS(B702,3,1,1,"all_city_parameter_inputs"))),ISBLANK(INDIRECT(ADDRESS(B702,2,1,1,"all_city_parameter_inputs")))),"",IF(ISBLANK(INDIRECT(ADDRESS(B702,2,1,1,"all_city_parameter_inputs"))),"",INDIRECT(ADDRESS(B702,2,1,1,"all_city_parameter_inputs"))))</f>
        <v/>
      </c>
      <c r="H702" s="17" cm="1">
        <f t="array" aca="1" ref="H702" ca="1">IF(ISBLANK(INDIRECT(ADDRESS(B702,A702,1,1,"all_city_parameter_inputs"))), "--",INDIRECT(ADDRESS(B702,A702,1,1,"all_city_parameter_inputs")))</f>
        <v>7</v>
      </c>
      <c r="I702" s="17">
        <f ca="1">IF(OR(G702="alpha",G702="beta",G702="sd",G702="mean"),"--",VLOOKUP(C702,Default!$B$5:$H$114,7,FALSE))</f>
        <v>7</v>
      </c>
      <c r="J702" s="4" t="str">
        <f ca="1">VLOOKUP(F702,Lookup!$C$5:$D$110,2, FALSE)</f>
        <v>Travel values</v>
      </c>
      <c r="K702" s="4" t="str">
        <f ca="1">VLOOKUP(C702,Default!$B$4:$E$114,4, FALSE)</f>
        <v>how daily travel scales to a week</v>
      </c>
      <c r="L702" s="37" t="s">
        <v>298</v>
      </c>
      <c r="M702" s="21"/>
      <c r="N702" s="21"/>
    </row>
    <row r="703" spans="1:14" x14ac:dyDescent="0.25">
      <c r="A703" s="5">
        <f t="shared" si="106"/>
        <v>9</v>
      </c>
      <c r="B703" s="5">
        <f t="shared" si="107"/>
        <v>101</v>
      </c>
      <c r="C703" s="5" t="str">
        <f t="shared" ca="1" si="108"/>
        <v>treat_taxi_as_car</v>
      </c>
      <c r="D703" s="5" t="str">
        <f t="shared" ca="1" si="109"/>
        <v>treat_taxi_as_car_bogota</v>
      </c>
      <c r="E703" s="4" t="str" cm="1">
        <f t="array" aca="1" ref="E703" ca="1">INDIRECT(ADDRESS(1,A703,1,1,"all_city_parameter_inputs"))</f>
        <v>bogota</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treat_taxi_as_car</v>
      </c>
      <c r="G703" s="4" t="str" cm="1">
        <f t="array" aca="1" ref="G703" ca="1">IF(AND(ISBLANK(INDIRECT(ADDRESS(B703,3,1,1,"all_city_parameter_inputs"))),ISBLANK(INDIRECT(ADDRESS(B703,2,1,1,"all_city_parameter_inputs")))),"",IF(ISBLANK(INDIRECT(ADDRESS(B703,2,1,1,"all_city_parameter_inputs"))),"",INDIRECT(ADDRESS(B703,2,1,1,"all_city_parameter_inputs"))))</f>
        <v/>
      </c>
      <c r="H703" s="17" t="str" cm="1">
        <f t="array" aca="1" ref="H703" ca="1">IF(ISBLANK(INDIRECT(ADDRESS(B703,A703,1,1,"all_city_parameter_inputs"))), "--",INDIRECT(ADDRESS(B703,A703,1,1,"all_city_parameter_inputs")))</f>
        <v>F</v>
      </c>
      <c r="I703" s="17" t="str">
        <f ca="1">IF(OR(G703="alpha",G703="beta",G703="sd",G703="mean"),"--",VLOOKUP(C703,Default!$B$5:$H$114,7,FALSE))</f>
        <v>F</v>
      </c>
      <c r="J703" s="4" t="str">
        <f ca="1">VLOOKUP(F703,Lookup!$C$5:$D$110,2, FALSE)</f>
        <v>Pollution values</v>
      </c>
      <c r="K703" s="4" t="str">
        <f ca="1">VLOOKUP(C703,Default!$B$4:$E$114,4, FALSE)</f>
        <v>If set to false do not add taxi km when calculating car emission factors</v>
      </c>
      <c r="L703" s="37"/>
      <c r="M703" s="21"/>
      <c r="N703" s="21"/>
    </row>
    <row r="704" spans="1:14" hidden="1" x14ac:dyDescent="0.25">
      <c r="A704" s="5">
        <f t="shared" si="106"/>
        <v>10</v>
      </c>
      <c r="B704" s="5">
        <f t="shared" si="107"/>
        <v>2</v>
      </c>
      <c r="C704" s="5" t="str">
        <f t="shared" ref="C704:C767" ca="1" si="110">IF(G704 = "",F704,IF(OR(G704="alpha",G704="beta",G704="constant",G704="sd",G704="mean",G704="sample"),F704,F704&amp;" "&amp;G704))</f>
        <v>speeds auto_rickshaw</v>
      </c>
      <c r="D704" s="5" t="str">
        <f t="shared" ca="1" si="100"/>
        <v>speeds_santiago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All_city_list!F687,INDIRECT(ADDRESS(B704,1,1,1,"all_city_parameter_inputs"))))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auto_rickshaw</v>
      </c>
      <c r="H704" s="17" t="str" cm="1">
        <f t="array" aca="1" ref="H704" ca="1">IF(ISBLANK(INDIRECT(ADDRESS(B704,A704,1,1,"all_city_parameter_inputs"))), "--",INDIRECT(ADDRESS(B704,A704,1,1,"all_city_parameter_inputs")))</f>
        <v>--</v>
      </c>
      <c r="I704" s="17">
        <f ca="1">IF(OR(G704="alpha",G704="beta",G704="sd",G704="mean"),"--",VLOOKUP(C704,Default!$B$5:$H$114,7,FALSE))</f>
        <v>4</v>
      </c>
      <c r="J704" s="4" t="str">
        <f ca="1">VLOOKUP(F704,Lookup!$C$5:$D$110,2, FALSE)</f>
        <v>Travel values</v>
      </c>
      <c r="K704" s="4">
        <f ca="1">VLOOKUP(C704,Default!$B$4:$E$114,4, FALSE)</f>
        <v>0</v>
      </c>
      <c r="L704" s="21" t="str" cm="1">
        <f t="array" aca="1" ref="L704" ca="1">IF(ISNA(VLOOKUP($D704,Grouped_Sources!$C:$C,1,FALSE)),"", INDIRECT(VLOOKUP($D704,Grouped_Sources!$C:$I,5,FALSE)))</f>
        <v>VehicleSpeeds_Summary_vxxx.docx on OneDrive Ali Abbas - ITHIM Global\Methods and Processes\Input Parameters\VehicleSpeeds</v>
      </c>
      <c r="M704" s="21" cm="1">
        <f t="array" aca="1" ref="M704" ca="1">IF(ISNA(VLOOKUP($D704,Grouped_Sources!$C:$C,1,FALSE)),"", INDIRECT(VLOOKUP($D704,Grouped_Sources!$C:$I,6,FALSE)))</f>
        <v>0</v>
      </c>
      <c r="N704" s="21" cm="1">
        <f t="array" aca="1" ref="N704" ca="1">IF(ISNA(VLOOKUP($D704,Grouped_Sources!$C:$C,1,FALSE)),"", INDIRECT(VLOOKUP($D704,Grouped_Sources!$C:$I,7,FALSE)))</f>
        <v>0</v>
      </c>
    </row>
    <row r="705" spans="1:14" hidden="1" x14ac:dyDescent="0.25">
      <c r="A705" s="5">
        <f t="shared" si="106"/>
        <v>10</v>
      </c>
      <c r="B705" s="5">
        <f t="shared" si="107"/>
        <v>3</v>
      </c>
      <c r="C705" s="5" t="str">
        <f t="shared" ca="1" si="110"/>
        <v>speeds bus</v>
      </c>
      <c r="D705" s="5" t="str">
        <f t="shared" ca="1" si="100"/>
        <v>speeds_santiago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bus</v>
      </c>
      <c r="H705" s="17" cm="1">
        <f t="array" aca="1" ref="H705" ca="1">IF(ISBLANK(INDIRECT(ADDRESS(B705,A705,1,1,"all_city_parameter_inputs"))), "--",INDIRECT(ADDRESS(B705,A705,1,1,"all_city_parameter_inputs")))</f>
        <v>8.1</v>
      </c>
      <c r="I705" s="17">
        <f ca="1">IF(OR(G705="alpha",G705="beta",G705="sd",G705="mean"),"--",VLOOKUP(C705,Default!$B$5:$H$114,7,FALSE))</f>
        <v>8.1</v>
      </c>
      <c r="J705" s="4" t="str">
        <f ca="1">VLOOKUP(F705,Lookup!$C$5:$D$110,2, FALSE)</f>
        <v>Travel values</v>
      </c>
      <c r="K705" s="4" t="str">
        <f ca="1">VLOOKUP(C705,Default!$B$4:$E$114,4,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05" s="21" t="str" cm="1">
        <f t="array" aca="1" ref="L705" ca="1">IF(ISNA(VLOOKUP($D705,Grouped_Sources!$C:$C,1,FALSE)),"", INDIRECT(VLOOKUP($D705,Grouped_Sources!$C:$I,5,FALSE)))</f>
        <v>VehicleSpeeds_Summary_vxxx.docx on OneDrive Ali Abbas - ITHIM Global\Methods and Processes\Input Parameters\VehicleSpeeds</v>
      </c>
      <c r="M705" s="21" cm="1">
        <f t="array" aca="1" ref="M705" ca="1">IF(ISNA(VLOOKUP($D705,Grouped_Sources!$C:$C,1,FALSE)),"", INDIRECT(VLOOKUP($D705,Grouped_Sources!$C:$I,6,FALSE)))</f>
        <v>0</v>
      </c>
      <c r="N705" s="21" cm="1">
        <f t="array" aca="1" ref="N705" ca="1">IF(ISNA(VLOOKUP($D705,Grouped_Sources!$C:$C,1,FALSE)),"", INDIRECT(VLOOKUP($D705,Grouped_Sources!$C:$I,7,FALSE)))</f>
        <v>0</v>
      </c>
    </row>
    <row r="706" spans="1:14" hidden="1" x14ac:dyDescent="0.25">
      <c r="A706" s="5">
        <f t="shared" si="106"/>
        <v>10</v>
      </c>
      <c r="B706" s="5">
        <f t="shared" si="107"/>
        <v>4</v>
      </c>
      <c r="C706" s="5" t="str">
        <f t="shared" ca="1" si="110"/>
        <v>speeds car</v>
      </c>
      <c r="D706" s="5" t="str">
        <f t="shared" ref="D706:D715" ca="1" si="111">F706&amp;"_"&amp;E706</f>
        <v>speeds_santiago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car</v>
      </c>
      <c r="H706" s="17" cm="1">
        <f t="array" aca="1" ref="H706" ca="1">IF(ISBLANK(INDIRECT(ADDRESS(B706,A706,1,1,"all_city_parameter_inputs"))), "--",INDIRECT(ADDRESS(B706,A706,1,1,"all_city_parameter_inputs")))</f>
        <v>13.8</v>
      </c>
      <c r="I706" s="17">
        <f ca="1">IF(OR(G706="alpha",G706="beta",G706="sd",G706="mean"),"--",VLOOKUP(C706,Default!$B$5:$H$114,7,FALSE))</f>
        <v>13.8</v>
      </c>
      <c r="J706" s="4" t="str">
        <f ca="1">VLOOKUP(F706,Lookup!$C$5:$D$110,2, FALSE)</f>
        <v>Travel values</v>
      </c>
      <c r="K706" s="4">
        <f ca="1">VLOOKUP(C706,Default!$B$4:$E$114,4, FALSE)</f>
        <v>0</v>
      </c>
      <c r="L706" s="21" t="str" cm="1">
        <f t="array" aca="1" ref="L706" ca="1">IF(ISNA(VLOOKUP($D706,Grouped_Sources!$C:$C,1,FALSE)),"", INDIRECT(VLOOKUP($D706,Grouped_Sources!$C:$I,5,FALSE)))</f>
        <v>VehicleSpeeds_Summary_vxxx.docx on OneDrive Ali Abbas - ITHIM Global\Methods and Processes\Input Parameters\VehicleSpeeds</v>
      </c>
      <c r="M706" s="21" cm="1">
        <f t="array" aca="1" ref="M706" ca="1">IF(ISNA(VLOOKUP($D706,Grouped_Sources!$C:$C,1,FALSE)),"", INDIRECT(VLOOKUP($D706,Grouped_Sources!$C:$I,6,FALSE)))</f>
        <v>0</v>
      </c>
      <c r="N706" s="21" cm="1">
        <f t="array" aca="1" ref="N706" ca="1">IF(ISNA(VLOOKUP($D706,Grouped_Sources!$C:$C,1,FALSE)),"", INDIRECT(VLOOKUP($D706,Grouped_Sources!$C:$I,7,FALSE)))</f>
        <v>0</v>
      </c>
    </row>
    <row r="707" spans="1:14" hidden="1" x14ac:dyDescent="0.25">
      <c r="A707" s="5">
        <f t="shared" si="106"/>
        <v>10</v>
      </c>
      <c r="B707" s="5">
        <f t="shared" si="107"/>
        <v>5</v>
      </c>
      <c r="C707" s="5" t="str">
        <f t="shared" ca="1" si="110"/>
        <v>speeds cycle</v>
      </c>
      <c r="D707" s="5" t="str">
        <f t="shared" ca="1" si="111"/>
        <v>speeds_santiago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cycle</v>
      </c>
      <c r="H707" s="17" cm="1">
        <f t="array" aca="1" ref="H707" ca="1">IF(ISBLANK(INDIRECT(ADDRESS(B707,A707,1,1,"all_city_parameter_inputs"))), "--",INDIRECT(ADDRESS(B707,A707,1,1,"all_city_parameter_inputs")))</f>
        <v>8.4</v>
      </c>
      <c r="I707" s="17">
        <f ca="1">IF(OR(G707="alpha",G707="beta",G707="sd",G707="mean"),"--",VLOOKUP(C707,Default!$B$5:$H$114,7,FALSE))</f>
        <v>7.2</v>
      </c>
      <c r="J707" s="4" t="str">
        <f ca="1">VLOOKUP(F707,Lookup!$C$5:$D$110,2, FALSE)</f>
        <v>Travel values</v>
      </c>
      <c r="K707" s="4">
        <f ca="1">VLOOKUP(C707,Default!$B$4:$E$114,4, FALSE)</f>
        <v>0</v>
      </c>
      <c r="L707" s="21" t="str" cm="1">
        <f t="array" aca="1" ref="L707" ca="1">IF(ISNA(VLOOKUP($D707,Grouped_Sources!$C:$C,1,FALSE)),"", INDIRECT(VLOOKUP($D707,Grouped_Sources!$C:$I,5,FALSE)))</f>
        <v>VehicleSpeeds_Summary_vxxx.docx on OneDrive Ali Abbas - ITHIM Global\Methods and Processes\Input Parameters\VehicleSpeeds</v>
      </c>
      <c r="M707" s="21" cm="1">
        <f t="array" aca="1" ref="M707" ca="1">IF(ISNA(VLOOKUP($D707,Grouped_Sources!$C:$C,1,FALSE)),"", INDIRECT(VLOOKUP($D707,Grouped_Sources!$C:$I,6,FALSE)))</f>
        <v>0</v>
      </c>
      <c r="N707" s="21" cm="1">
        <f t="array" aca="1" ref="N707" ca="1">IF(ISNA(VLOOKUP($D707,Grouped_Sources!$C:$C,1,FALSE)),"", INDIRECT(VLOOKUP($D707,Grouped_Sources!$C:$I,7,FALSE)))</f>
        <v>0</v>
      </c>
    </row>
    <row r="708" spans="1:14" hidden="1" x14ac:dyDescent="0.25">
      <c r="A708" s="5">
        <f t="shared" si="106"/>
        <v>10</v>
      </c>
      <c r="B708" s="5">
        <f t="shared" si="107"/>
        <v>6</v>
      </c>
      <c r="C708" s="5" t="str">
        <f t="shared" ca="1" si="110"/>
        <v>speeds subway</v>
      </c>
      <c r="D708" s="5" t="str">
        <f t="shared" ca="1" si="111"/>
        <v>speeds_santiago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subway</v>
      </c>
      <c r="H708" s="17" cm="1">
        <f t="array" aca="1" ref="H708" ca="1">IF(ISBLANK(INDIRECT(ADDRESS(B708,A708,1,1,"all_city_parameter_inputs"))), "--",INDIRECT(ADDRESS(B708,A708,1,1,"all_city_parameter_inputs")))</f>
        <v>18.100000000000001</v>
      </c>
      <c r="I708" s="17">
        <f ca="1">IF(OR(G708="alpha",G708="beta",G708="sd",G708="mean"),"--",VLOOKUP(C708,Default!$B$5:$H$114,7,FALSE))</f>
        <v>18.100000000000001</v>
      </c>
      <c r="J708" s="4" t="str">
        <f ca="1">VLOOKUP(F708,Lookup!$C$5:$D$110,2, FALSE)</f>
        <v>Travel values</v>
      </c>
      <c r="K708" s="4">
        <f ca="1">VLOOKUP(C708,Default!$B$4:$E$114,4, FALSE)</f>
        <v>0</v>
      </c>
      <c r="L708" s="21" t="str" cm="1">
        <f t="array" aca="1" ref="L708" ca="1">IF(ISNA(VLOOKUP($D708,Grouped_Sources!$C:$C,1,FALSE)),"", INDIRECT(VLOOKUP($D708,Grouped_Sources!$C:$I,5,FALSE)))</f>
        <v>VehicleSpeeds_Summary_vxxx.docx on OneDrive Ali Abbas - ITHIM Global\Methods and Processes\Input Parameters\VehicleSpeeds</v>
      </c>
      <c r="M708" s="21" cm="1">
        <f t="array" aca="1" ref="M708" ca="1">IF(ISNA(VLOOKUP($D708,Grouped_Sources!$C:$C,1,FALSE)),"", INDIRECT(VLOOKUP($D708,Grouped_Sources!$C:$I,6,FALSE)))</f>
        <v>0</v>
      </c>
      <c r="N708" s="21" cm="1">
        <f t="array" aca="1" ref="N708" ca="1">IF(ISNA(VLOOKUP($D708,Grouped_Sources!$C:$C,1,FALSE)),"", INDIRECT(VLOOKUP($D708,Grouped_Sources!$C:$I,7,FALSE)))</f>
        <v>0</v>
      </c>
    </row>
    <row r="709" spans="1:14" hidden="1" x14ac:dyDescent="0.25">
      <c r="A709" s="5">
        <f t="shared" si="106"/>
        <v>10</v>
      </c>
      <c r="B709" s="5">
        <f t="shared" si="107"/>
        <v>7</v>
      </c>
      <c r="C709" s="5" t="str">
        <f t="shared" ca="1" si="110"/>
        <v>speeds motorcycle</v>
      </c>
      <c r="D709" s="5" t="str">
        <f t="shared" ca="1" si="111"/>
        <v>speeds_santiago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speeds</v>
      </c>
      <c r="G709" s="4" t="str" cm="1">
        <f t="array" aca="1" ref="G709" ca="1">IF(AND(ISBLANK(INDIRECT(ADDRESS(B709,3,1,1,"all_city_parameter_inputs"))),ISBLANK(INDIRECT(ADDRESS(B709,2,1,1,"all_city_parameter_inputs")))),"",IF(ISBLANK(INDIRECT(ADDRESS(B709,2,1,1,"all_city_parameter_inputs"))),"",INDIRECT(ADDRESS(B709,2,1,1,"all_city_parameter_inputs"))))</f>
        <v>motorcycle</v>
      </c>
      <c r="H709" s="17" cm="1">
        <f t="array" aca="1" ref="H709" ca="1">IF(ISBLANK(INDIRECT(ADDRESS(B709,A709,1,1,"all_city_parameter_inputs"))), "--",INDIRECT(ADDRESS(B709,A709,1,1,"all_city_parameter_inputs")))</f>
        <v>18.399999999999999</v>
      </c>
      <c r="I709" s="17">
        <f ca="1">IF(OR(G709="alpha",G709="beta",G709="sd",G709="mean"),"--",VLOOKUP(C709,Default!$B$5:$H$114,7,FALSE))</f>
        <v>15.2</v>
      </c>
      <c r="J709" s="4" t="str">
        <f ca="1">VLOOKUP(F709,Lookup!$C$5:$D$110,2, FALSE)</f>
        <v>Travel values</v>
      </c>
      <c r="K709" s="4">
        <f ca="1">VLOOKUP(C709,Default!$B$4:$E$114,4, FALSE)</f>
        <v>0</v>
      </c>
      <c r="L709" s="21" t="str" cm="1">
        <f t="array" aca="1" ref="L709" ca="1">IF(ISNA(VLOOKUP($D709,Grouped_Sources!$C:$C,1,FALSE)),"", INDIRECT(VLOOKUP($D709,Grouped_Sources!$C:$I,5,FALSE)))</f>
        <v>VehicleSpeeds_Summary_vxxx.docx on OneDrive Ali Abbas - ITHIM Global\Methods and Processes\Input Parameters\VehicleSpeeds</v>
      </c>
      <c r="M709" s="21" cm="1">
        <f t="array" aca="1" ref="M709" ca="1">IF(ISNA(VLOOKUP($D709,Grouped_Sources!$C:$C,1,FALSE)),"", INDIRECT(VLOOKUP($D709,Grouped_Sources!$C:$I,6,FALSE)))</f>
        <v>0</v>
      </c>
      <c r="N709" s="21" cm="1">
        <f t="array" aca="1" ref="N709" ca="1">IF(ISNA(VLOOKUP($D709,Grouped_Sources!$C:$C,1,FALSE)),"", INDIRECT(VLOOKUP($D709,Grouped_Sources!$C:$I,7,FALSE)))</f>
        <v>0</v>
      </c>
    </row>
    <row r="710" spans="1:14" hidden="1" x14ac:dyDescent="0.25">
      <c r="A710" s="5">
        <f t="shared" si="106"/>
        <v>10</v>
      </c>
      <c r="B710" s="5">
        <f t="shared" si="107"/>
        <v>8</v>
      </c>
      <c r="C710" s="5" t="str">
        <f t="shared" ca="1" si="110"/>
        <v>speeds other</v>
      </c>
      <c r="D710" s="5" t="str">
        <f t="shared" ca="1" si="111"/>
        <v>speeds_santiago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speeds</v>
      </c>
      <c r="G710" s="4" t="str" cm="1">
        <f t="array" aca="1" ref="G710" ca="1">IF(AND(ISBLANK(INDIRECT(ADDRESS(B710,3,1,1,"all_city_parameter_inputs"))),ISBLANK(INDIRECT(ADDRESS(B710,2,1,1,"all_city_parameter_inputs")))),"",IF(ISBLANK(INDIRECT(ADDRESS(B710,2,1,1,"all_city_parameter_inputs"))),"",INDIRECT(ADDRESS(B710,2,1,1,"all_city_parameter_inputs"))))</f>
        <v>other</v>
      </c>
      <c r="H710" s="17" cm="1">
        <f t="array" aca="1" ref="H710" ca="1">IF(ISBLANK(INDIRECT(ADDRESS(B710,A710,1,1,"all_city_parameter_inputs"))), "--",INDIRECT(ADDRESS(B710,A710,1,1,"all_city_parameter_inputs")))</f>
        <v>9.1</v>
      </c>
      <c r="I710" s="17">
        <f ca="1">IF(OR(G710="alpha",G710="beta",G710="sd",G710="mean"),"--",VLOOKUP(C710,Default!$B$5:$H$114,7,FALSE))</f>
        <v>9.1</v>
      </c>
      <c r="J710" s="4" t="str">
        <f ca="1">VLOOKUP(F710,Lookup!$C$5:$D$110,2, FALSE)</f>
        <v>Travel values</v>
      </c>
      <c r="K710" s="4">
        <f ca="1">VLOOKUP(C710,Default!$B$4:$E$114,4, FALSE)</f>
        <v>0</v>
      </c>
      <c r="L710" s="21" t="str" cm="1">
        <f t="array" aca="1" ref="L710" ca="1">IF(ISNA(VLOOKUP($D710,Grouped_Sources!$C:$C,1,FALSE)),"", INDIRECT(VLOOKUP($D710,Grouped_Sources!$C:$I,5,FALSE)))</f>
        <v>VehicleSpeeds_Summary_vxxx.docx on OneDrive Ali Abbas - ITHIM Global\Methods and Processes\Input Parameters\VehicleSpeeds</v>
      </c>
      <c r="M710" s="21" cm="1">
        <f t="array" aca="1" ref="M710" ca="1">IF(ISNA(VLOOKUP($D710,Grouped_Sources!$C:$C,1,FALSE)),"", INDIRECT(VLOOKUP($D710,Grouped_Sources!$C:$I,6,FALSE)))</f>
        <v>0</v>
      </c>
      <c r="N710" s="21" cm="1">
        <f t="array" aca="1" ref="N710" ca="1">IF(ISNA(VLOOKUP($D710,Grouped_Sources!$C:$C,1,FALSE)),"", INDIRECT(VLOOKUP($D710,Grouped_Sources!$C:$I,7,FALSE)))</f>
        <v>0</v>
      </c>
    </row>
    <row r="711" spans="1:14" hidden="1" x14ac:dyDescent="0.25">
      <c r="A711" s="5">
        <f t="shared" si="106"/>
        <v>10</v>
      </c>
      <c r="B711" s="5">
        <f t="shared" si="107"/>
        <v>9</v>
      </c>
      <c r="C711" s="5" t="str">
        <f t="shared" ca="1" si="110"/>
        <v>speeds pedestrian</v>
      </c>
      <c r="D711" s="5" t="str">
        <f t="shared" ca="1" si="111"/>
        <v>speeds_santiago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speeds</v>
      </c>
      <c r="G711" s="4" t="str" cm="1">
        <f t="array" aca="1" ref="G711" ca="1">IF(AND(ISBLANK(INDIRECT(ADDRESS(B711,3,1,1,"all_city_parameter_inputs"))),ISBLANK(INDIRECT(ADDRESS(B711,2,1,1,"all_city_parameter_inputs")))),"",IF(ISBLANK(INDIRECT(ADDRESS(B711,2,1,1,"all_city_parameter_inputs"))),"",INDIRECT(ADDRESS(B711,2,1,1,"all_city_parameter_inputs"))))</f>
        <v>pedestrian</v>
      </c>
      <c r="H711" s="17" cm="1">
        <f t="array" aca="1" ref="H711" ca="1">IF(ISBLANK(INDIRECT(ADDRESS(B711,A711,1,1,"all_city_parameter_inputs"))), "--",INDIRECT(ADDRESS(B711,A711,1,1,"all_city_parameter_inputs")))</f>
        <v>3</v>
      </c>
      <c r="I711" s="17">
        <f ca="1">IF(OR(G711="alpha",G711="beta",G711="sd",G711="mean"),"--",VLOOKUP(C711,Default!$B$5:$H$114,7,FALSE))</f>
        <v>2.5</v>
      </c>
      <c r="J711" s="4" t="str">
        <f ca="1">VLOOKUP(F711,Lookup!$C$5:$D$110,2, FALSE)</f>
        <v>Travel values</v>
      </c>
      <c r="K711" s="4">
        <f ca="1">VLOOKUP(C711,Default!$B$4:$E$114,4, FALSE)</f>
        <v>0</v>
      </c>
      <c r="L711" s="21" t="str" cm="1">
        <f t="array" aca="1" ref="L711" ca="1">IF(ISNA(VLOOKUP($D711,Grouped_Sources!$C:$C,1,FALSE)),"", INDIRECT(VLOOKUP($D711,Grouped_Sources!$C:$I,5,FALSE)))</f>
        <v>VehicleSpeeds_Summary_vxxx.docx on OneDrive Ali Abbas - ITHIM Global\Methods and Processes\Input Parameters\VehicleSpeeds</v>
      </c>
      <c r="M711" s="21" cm="1">
        <f t="array" aca="1" ref="M711" ca="1">IF(ISNA(VLOOKUP($D711,Grouped_Sources!$C:$C,1,FALSE)),"", INDIRECT(VLOOKUP($D711,Grouped_Sources!$C:$I,6,FALSE)))</f>
        <v>0</v>
      </c>
      <c r="N711" s="21" cm="1">
        <f t="array" aca="1" ref="N711" ca="1">IF(ISNA(VLOOKUP($D711,Grouped_Sources!$C:$C,1,FALSE)),"", INDIRECT(VLOOKUP($D711,Grouped_Sources!$C:$I,7,FALSE)))</f>
        <v>0</v>
      </c>
    </row>
    <row r="712" spans="1:14" hidden="1" x14ac:dyDescent="0.25">
      <c r="A712" s="5">
        <f t="shared" si="106"/>
        <v>10</v>
      </c>
      <c r="B712" s="5">
        <f t="shared" si="107"/>
        <v>10</v>
      </c>
      <c r="C712" s="5" t="str">
        <f t="shared" ca="1" si="110"/>
        <v>speeds rail</v>
      </c>
      <c r="D712" s="5" t="str">
        <f t="shared" ca="1" si="111"/>
        <v>speeds_santiago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speeds</v>
      </c>
      <c r="G712" s="4" t="str" cm="1">
        <f t="array" aca="1" ref="G712" ca="1">IF(AND(ISBLANK(INDIRECT(ADDRESS(B712,3,1,1,"all_city_parameter_inputs"))),ISBLANK(INDIRECT(ADDRESS(B712,2,1,1,"all_city_parameter_inputs")))),"",IF(ISBLANK(INDIRECT(ADDRESS(B712,2,1,1,"all_city_parameter_inputs"))),"",INDIRECT(ADDRESS(B712,2,1,1,"all_city_parameter_inputs"))))</f>
        <v>rail</v>
      </c>
      <c r="H712" s="17" cm="1">
        <f t="array" aca="1" ref="H712" ca="1">IF(ISBLANK(INDIRECT(ADDRESS(B712,A712,1,1,"all_city_parameter_inputs"))), "--",INDIRECT(ADDRESS(B712,A712,1,1,"all_city_parameter_inputs")))</f>
        <v>23.2</v>
      </c>
      <c r="I712" s="17">
        <f ca="1">IF(OR(G712="alpha",G712="beta",G712="sd",G712="mean"),"--",VLOOKUP(C712,Default!$B$5:$H$114,7,FALSE))</f>
        <v>21.9</v>
      </c>
      <c r="J712" s="4" t="str">
        <f ca="1">VLOOKUP(F712,Lookup!$C$5:$D$110,2, FALSE)</f>
        <v>Travel values</v>
      </c>
      <c r="K712" s="4">
        <f ca="1">VLOOKUP(C712,Default!$B$4:$E$114,4, FALSE)</f>
        <v>0</v>
      </c>
      <c r="L712" s="21" t="str" cm="1">
        <f t="array" aca="1" ref="L712" ca="1">IF(ISNA(VLOOKUP($D712,Grouped_Sources!$C:$C,1,FALSE)),"", INDIRECT(VLOOKUP($D712,Grouped_Sources!$C:$I,5,FALSE)))</f>
        <v>VehicleSpeeds_Summary_vxxx.docx on OneDrive Ali Abbas - ITHIM Global\Methods and Processes\Input Parameters\VehicleSpeeds</v>
      </c>
      <c r="M712" s="21" cm="1">
        <f t="array" aca="1" ref="M712" ca="1">IF(ISNA(VLOOKUP($D712,Grouped_Sources!$C:$C,1,FALSE)),"", INDIRECT(VLOOKUP($D712,Grouped_Sources!$C:$I,6,FALSE)))</f>
        <v>0</v>
      </c>
      <c r="N712" s="21" cm="1">
        <f t="array" aca="1" ref="N712" ca="1">IF(ISNA(VLOOKUP($D712,Grouped_Sources!$C:$C,1,FALSE)),"", INDIRECT(VLOOKUP($D712,Grouped_Sources!$C:$I,7,FALSE)))</f>
        <v>0</v>
      </c>
    </row>
    <row r="713" spans="1:14" hidden="1" x14ac:dyDescent="0.25">
      <c r="A713" s="5">
        <f t="shared" si="106"/>
        <v>10</v>
      </c>
      <c r="B713" s="5">
        <f t="shared" si="107"/>
        <v>11</v>
      </c>
      <c r="C713" s="5" t="str">
        <f t="shared" ca="1" si="110"/>
        <v>speeds taxi</v>
      </c>
      <c r="D713" s="5" t="str">
        <f t="shared" ca="1" si="111"/>
        <v>speeds_santiago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speeds</v>
      </c>
      <c r="G713" s="4" t="str" cm="1">
        <f t="array" aca="1" ref="G713" ca="1">IF(AND(ISBLANK(INDIRECT(ADDRESS(B713,3,1,1,"all_city_parameter_inputs"))),ISBLANK(INDIRECT(ADDRESS(B713,2,1,1,"all_city_parameter_inputs")))),"",IF(ISBLANK(INDIRECT(ADDRESS(B713,2,1,1,"all_city_parameter_inputs"))),"",INDIRECT(ADDRESS(B713,2,1,1,"all_city_parameter_inputs"))))</f>
        <v>taxi</v>
      </c>
      <c r="H713" s="17" cm="1">
        <f t="array" aca="1" ref="H713" ca="1">IF(ISBLANK(INDIRECT(ADDRESS(B713,A713,1,1,"all_city_parameter_inputs"))), "--",INDIRECT(ADDRESS(B713,A713,1,1,"all_city_parameter_inputs")))</f>
        <v>13.1</v>
      </c>
      <c r="I713" s="17">
        <f ca="1">IF(OR(G713="alpha",G713="beta",G713="sd",G713="mean"),"--",VLOOKUP(C713,Default!$B$5:$H$114,7,FALSE))</f>
        <v>13.8</v>
      </c>
      <c r="J713" s="4" t="str">
        <f ca="1">VLOOKUP(F713,Lookup!$C$5:$D$110,2, FALSE)</f>
        <v>Travel values</v>
      </c>
      <c r="K713" s="4">
        <f ca="1">VLOOKUP(C713,Default!$B$4:$E$114,4, FALSE)</f>
        <v>0</v>
      </c>
      <c r="L713" s="21" t="str" cm="1">
        <f t="array" aca="1" ref="L713" ca="1">IF(ISNA(VLOOKUP($D713,Grouped_Sources!$C:$C,1,FALSE)),"", INDIRECT(VLOOKUP($D713,Grouped_Sources!$C:$I,5,FALSE)))</f>
        <v>VehicleSpeeds_Summary_vxxx.docx on OneDrive Ali Abbas - ITHIM Global\Methods and Processes\Input Parameters\VehicleSpeeds</v>
      </c>
      <c r="M713" s="21" cm="1">
        <f t="array" aca="1" ref="M713" ca="1">IF(ISNA(VLOOKUP($D713,Grouped_Sources!$C:$C,1,FALSE)),"", INDIRECT(VLOOKUP($D713,Grouped_Sources!$C:$I,6,FALSE)))</f>
        <v>0</v>
      </c>
      <c r="N713" s="21" cm="1">
        <f t="array" aca="1" ref="N713" ca="1">IF(ISNA(VLOOKUP($D713,Grouped_Sources!$C:$C,1,FALSE)),"", INDIRECT(VLOOKUP($D713,Grouped_Sources!$C:$I,7,FALSE)))</f>
        <v>0</v>
      </c>
    </row>
    <row r="714" spans="1:14" hidden="1" x14ac:dyDescent="0.25">
      <c r="A714" s="5">
        <f t="shared" si="106"/>
        <v>10</v>
      </c>
      <c r="B714" s="5">
        <f t="shared" si="107"/>
        <v>12</v>
      </c>
      <c r="C714" s="5" t="str">
        <f t="shared" ca="1" si="110"/>
        <v>speeds truck</v>
      </c>
      <c r="D714" s="5" t="str">
        <f t="shared" ca="1" si="111"/>
        <v>speeds_santiago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speeds</v>
      </c>
      <c r="G714" s="4" t="str" cm="1">
        <f t="array" aca="1" ref="G714" ca="1">IF(AND(ISBLANK(INDIRECT(ADDRESS(B714,3,1,1,"all_city_parameter_inputs"))),ISBLANK(INDIRECT(ADDRESS(B714,2,1,1,"all_city_parameter_inputs")))),"",IF(ISBLANK(INDIRECT(ADDRESS(B714,2,1,1,"all_city_parameter_inputs"))),"",INDIRECT(ADDRESS(B714,2,1,1,"all_city_parameter_inputs"))))</f>
        <v>truck</v>
      </c>
      <c r="H714" s="17" cm="1">
        <f t="array" aca="1" ref="H714" ca="1">IF(ISBLANK(INDIRECT(ADDRESS(B714,A714,1,1,"all_city_parameter_inputs"))), "--",INDIRECT(ADDRESS(B714,A714,1,1,"all_city_parameter_inputs")))</f>
        <v>8.1</v>
      </c>
      <c r="I714" s="17">
        <f ca="1">IF(OR(G714="alpha",G714="beta",G714="sd",G714="mean"),"--",VLOOKUP(C714,Default!$B$5:$H$114,7,FALSE))</f>
        <v>8.1</v>
      </c>
      <c r="J714" s="4" t="str">
        <f ca="1">VLOOKUP(F714,Lookup!$C$5:$D$110,2, FALSE)</f>
        <v>Travel values</v>
      </c>
      <c r="K714" s="4">
        <f ca="1">VLOOKUP(C714,Default!$B$4:$E$114,4, FALSE)</f>
        <v>0</v>
      </c>
      <c r="L714" s="21" t="str" cm="1">
        <f t="array" aca="1" ref="L714" ca="1">IF(ISNA(VLOOKUP($D714,Grouped_Sources!$C:$C,1,FALSE)),"", INDIRECT(VLOOKUP($D714,Grouped_Sources!$C:$I,5,FALSE)))</f>
        <v>VehicleSpeeds_Summary_vxxx.docx on OneDrive Ali Abbas - ITHIM Global\Methods and Processes\Input Parameters\VehicleSpeeds</v>
      </c>
      <c r="M714" s="21" cm="1">
        <f t="array" aca="1" ref="M714" ca="1">IF(ISNA(VLOOKUP($D714,Grouped_Sources!$C:$C,1,FALSE)),"", INDIRECT(VLOOKUP($D714,Grouped_Sources!$C:$I,6,FALSE)))</f>
        <v>0</v>
      </c>
      <c r="N714" s="21" cm="1">
        <f t="array" aca="1" ref="N714" ca="1">IF(ISNA(VLOOKUP($D714,Grouped_Sources!$C:$C,1,FALSE)),"", INDIRECT(VLOOKUP($D714,Grouped_Sources!$C:$I,7,FALSE)))</f>
        <v>0</v>
      </c>
    </row>
    <row r="715" spans="1:14" hidden="1" x14ac:dyDescent="0.25">
      <c r="A715" s="5">
        <f t="shared" si="106"/>
        <v>10</v>
      </c>
      <c r="B715" s="5">
        <f t="shared" si="107"/>
        <v>13</v>
      </c>
      <c r="C715" s="5" t="str">
        <f t="shared" ca="1" si="110"/>
        <v>speeds van</v>
      </c>
      <c r="D715" s="5" t="str">
        <f t="shared" ca="1" si="111"/>
        <v>speeds_santiago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speeds</v>
      </c>
      <c r="G715" s="4" t="str" cm="1">
        <f t="array" aca="1" ref="G715" ca="1">IF(AND(ISBLANK(INDIRECT(ADDRESS(B715,3,1,1,"all_city_parameter_inputs"))),ISBLANK(INDIRECT(ADDRESS(B715,2,1,1,"all_city_parameter_inputs")))),"",IF(ISBLANK(INDIRECT(ADDRESS(B715,2,1,1,"all_city_parameter_inputs"))),"",INDIRECT(ADDRESS(B715,2,1,1,"all_city_parameter_inputs"))))</f>
        <v>van</v>
      </c>
      <c r="H715" s="17" cm="1">
        <f t="array" aca="1" ref="H715" ca="1">IF(ISBLANK(INDIRECT(ADDRESS(B715,A715,1,1,"all_city_parameter_inputs"))), "--",INDIRECT(ADDRESS(B715,A715,1,1,"all_city_parameter_inputs")))</f>
        <v>13.8</v>
      </c>
      <c r="I715" s="17">
        <f ca="1">IF(OR(G715="alpha",G715="beta",G715="sd",G715="mean"),"--",VLOOKUP(C715,Default!$B$5:$H$114,7,FALSE))</f>
        <v>13.8</v>
      </c>
      <c r="J715" s="4" t="str">
        <f ca="1">VLOOKUP(F715,Lookup!$C$5:$D$110,2, FALSE)</f>
        <v>Travel values</v>
      </c>
      <c r="K715" s="4">
        <f ca="1">VLOOKUP(C715,Default!$B$4:$E$114,4, FALSE)</f>
        <v>0</v>
      </c>
      <c r="L715" s="21" t="str" cm="1">
        <f t="array" aca="1" ref="L715" ca="1">IF(ISNA(VLOOKUP($D715,Grouped_Sources!$C:$C,1,FALSE)),"", INDIRECT(VLOOKUP($D715,Grouped_Sources!$C:$I,5,FALSE)))</f>
        <v>VehicleSpeeds_Summary_vxxx.docx on OneDrive Ali Abbas - ITHIM Global\Methods and Processes\Input Parameters\VehicleSpeeds</v>
      </c>
      <c r="M715" s="21" cm="1">
        <f t="array" aca="1" ref="M715" ca="1">IF(ISNA(VLOOKUP($D715,Grouped_Sources!$C:$C,1,FALSE)),"", INDIRECT(VLOOKUP($D715,Grouped_Sources!$C:$I,6,FALSE)))</f>
        <v>0</v>
      </c>
      <c r="N715" s="21" cm="1">
        <f t="array" aca="1" ref="N715" ca="1">IF(ISNA(VLOOKUP($D715,Grouped_Sources!$C:$C,1,FALSE)),"", INDIRECT(VLOOKUP($D715,Grouped_Sources!$C:$I,7,FALSE)))</f>
        <v>0</v>
      </c>
    </row>
    <row r="716" spans="1:14" hidden="1" x14ac:dyDescent="0.25">
      <c r="A716" s="5">
        <f t="shared" si="106"/>
        <v>10</v>
      </c>
      <c r="B716" s="5">
        <f t="shared" si="107"/>
        <v>14</v>
      </c>
      <c r="C716" s="5" t="str">
        <f t="shared" ca="1" si="110"/>
        <v>PM_emission_inventories motorcycle</v>
      </c>
      <c r="D716" s="5" t="str">
        <f t="shared" ca="1" si="100"/>
        <v>PM_emission_inventories_santiago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All_city_list!F705,INDIRECT(ADDRESS(B716,1,1,1,"all_city_parameter_inputs"))))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motorcycle</v>
      </c>
      <c r="H716" s="17" cm="1">
        <f t="array" aca="1" ref="H716" ca="1">IF(ISBLANK(INDIRECT(ADDRESS(B716,A716,1,1,"all_city_parameter_inputs"))), "--",INDIRECT(ADDRESS(B716,A716,1,1,"all_city_parameter_inputs")))</f>
        <v>4.5315413741220268E-3</v>
      </c>
      <c r="I716" s="17">
        <f ca="1">IF(OR(G716="alpha",G716="beta",G716="sd",G716="mean"),"--",VLOOKUP(C716,Default!$B$5:$H$114,7,FALSE))</f>
        <v>2.3031654375338189E-3</v>
      </c>
      <c r="J716" s="4" t="str">
        <f ca="1">VLOOKUP(F716,Lookup!$C$5:$D$110,2, FALSE)</f>
        <v>Pollution values</v>
      </c>
      <c r="K716" s="4" t="str">
        <f ca="1">VLOOKUP(C716,Default!$B$4:$E$114,4,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716" s="21" t="str" cm="1">
        <f t="array" aca="1" ref="L716" ca="1">IF(ISNA(VLOOKUP($D716,Grouped_Sources!$C:$C,1,FALSE)),"", INDIRECT(VLOOKUP($D716,Grouped_Sources!$C:$I,5,FALSE)))</f>
        <v>air pollution and CO2 write-up_only table_V4.docx (dropbox.com)</v>
      </c>
      <c r="M716" s="21" t="str" cm="1">
        <f t="array" aca="1" ref="M716" ca="1">IF(ISNA(VLOOKUP($D716,Grouped_Sources!$C:$C,1,FALSE)),"", INDIRECT(VLOOKUP($D716,Grouped_Sources!$C:$I,6,FALSE)))</f>
        <v>EDGAR and various other sources, detailed in document</v>
      </c>
      <c r="N716" s="21" cm="1">
        <f t="array" aca="1" ref="N716" ca="1">IF(ISNA(VLOOKUP($D716,Grouped_Sources!$C:$C,1,FALSE)),"", INDIRECT(VLOOKUP($D716,Grouped_Sources!$C:$I,7,FALSE)))</f>
        <v>0</v>
      </c>
    </row>
    <row r="717" spans="1:14" hidden="1" x14ac:dyDescent="0.25">
      <c r="A717" s="5">
        <f t="shared" si="106"/>
        <v>10</v>
      </c>
      <c r="B717" s="5">
        <f t="shared" si="107"/>
        <v>15</v>
      </c>
      <c r="C717" s="5" t="str">
        <f t="shared" ca="1" si="110"/>
        <v>PM_emission_inventories car</v>
      </c>
      <c r="D717" s="5" t="str">
        <f t="shared" ca="1" si="100"/>
        <v>PM_emission_inventories_santiago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car</v>
      </c>
      <c r="H717" s="17" cm="1">
        <f t="array" aca="1" ref="H717" ca="1">IF(ISBLANK(INDIRECT(ADDRESS(B717,A717,1,1,"all_city_parameter_inputs"))), "--",INDIRECT(ADDRESS(B717,A717,1,1,"all_city_parameter_inputs")))</f>
        <v>0.52744650892191269</v>
      </c>
      <c r="I717" s="17">
        <f ca="1">IF(OR(G717="alpha",G717="beta",G717="sd",G717="mean"),"--",VLOOKUP(C717,Default!$B$5:$H$114,7,FALSE))</f>
        <v>8.1980352806225759E-2</v>
      </c>
      <c r="J717" s="4" t="str">
        <f ca="1">VLOOKUP(F717,Lookup!$C$5:$D$110,2, FALSE)</f>
        <v>Pollution values</v>
      </c>
      <c r="K717" s="4">
        <f ca="1">VLOOKUP(C717,Default!$B$4:$E$114,4, FALSE)</f>
        <v>0</v>
      </c>
      <c r="L717" s="21" t="str" cm="1">
        <f t="array" aca="1" ref="L717" ca="1">IF(ISNA(VLOOKUP($D717,Grouped_Sources!$C:$C,1,FALSE)),"", INDIRECT(VLOOKUP($D717,Grouped_Sources!$C:$I,5,FALSE)))</f>
        <v>air pollution and CO2 write-up_only table_V4.docx (dropbox.com)</v>
      </c>
      <c r="M717" s="21" t="str" cm="1">
        <f t="array" aca="1" ref="M717" ca="1">IF(ISNA(VLOOKUP($D717,Grouped_Sources!$C:$C,1,FALSE)),"", INDIRECT(VLOOKUP($D717,Grouped_Sources!$C:$I,6,FALSE)))</f>
        <v>EDGAR and various other sources, detailed in document</v>
      </c>
      <c r="N717" s="21" cm="1">
        <f t="array" aca="1" ref="N717" ca="1">IF(ISNA(VLOOKUP($D717,Grouped_Sources!$C:$C,1,FALSE)),"", INDIRECT(VLOOKUP($D717,Grouped_Sources!$C:$I,7,FALSE)))</f>
        <v>0</v>
      </c>
    </row>
    <row r="718" spans="1:14" hidden="1" x14ac:dyDescent="0.25">
      <c r="A718" s="5">
        <f t="shared" si="106"/>
        <v>10</v>
      </c>
      <c r="B718" s="5">
        <f t="shared" si="107"/>
        <v>16</v>
      </c>
      <c r="C718" s="5" t="str">
        <f t="shared" ca="1" si="110"/>
        <v>PM_emission_inventories bus_driver</v>
      </c>
      <c r="D718" s="5" t="str">
        <f t="shared" ca="1" si="100"/>
        <v>PM_emission_inventories_santiago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PM_emission_inventories</v>
      </c>
      <c r="G718" s="4" t="str" cm="1">
        <f t="array" aca="1" ref="G718" ca="1">IF(AND(ISBLANK(INDIRECT(ADDRESS(B718,3,1,1,"all_city_parameter_inputs"))),ISBLANK(INDIRECT(ADDRESS(B718,2,1,1,"all_city_parameter_inputs")))),"",IF(ISBLANK(INDIRECT(ADDRESS(B718,2,1,1,"all_city_parameter_inputs"))),"",INDIRECT(ADDRESS(B718,2,1,1,"all_city_parameter_inputs"))))</f>
        <v>bus_driver</v>
      </c>
      <c r="H718" s="17" cm="1">
        <f t="array" aca="1" ref="H718" ca="1">IF(ISBLANK(INDIRECT(ADDRESS(B718,A718,1,1,"all_city_parameter_inputs"))), "--",INDIRECT(ADDRESS(B718,A718,1,1,"all_city_parameter_inputs")))</f>
        <v>6.563387386968457E-2</v>
      </c>
      <c r="I718" s="17">
        <f ca="1">IF(OR(G718="alpha",G718="beta",G718="sd",G718="mean"),"--",VLOOKUP(C718,Default!$B$5:$H$114,7,FALSE))</f>
        <v>0.12246677425253254</v>
      </c>
      <c r="J718" s="4" t="str">
        <f ca="1">VLOOKUP(F718,Lookup!$C$5:$D$110,2, FALSE)</f>
        <v>Pollution values</v>
      </c>
      <c r="K718" s="4">
        <f ca="1">VLOOKUP(C718,Default!$B$4:$E$114,4, FALSE)</f>
        <v>0</v>
      </c>
      <c r="L718" s="21" t="str" cm="1">
        <f t="array" aca="1" ref="L718" ca="1">IF(ISNA(VLOOKUP($D718,Grouped_Sources!$C:$C,1,FALSE)),"", INDIRECT(VLOOKUP($D718,Grouped_Sources!$C:$I,5,FALSE)))</f>
        <v>air pollution and CO2 write-up_only table_V4.docx (dropbox.com)</v>
      </c>
      <c r="M718" s="21" t="str" cm="1">
        <f t="array" aca="1" ref="M718" ca="1">IF(ISNA(VLOOKUP($D718,Grouped_Sources!$C:$C,1,FALSE)),"", INDIRECT(VLOOKUP($D718,Grouped_Sources!$C:$I,6,FALSE)))</f>
        <v>EDGAR and various other sources, detailed in document</v>
      </c>
      <c r="N718" s="21" cm="1">
        <f t="array" aca="1" ref="N718" ca="1">IF(ISNA(VLOOKUP($D718,Grouped_Sources!$C:$C,1,FALSE)),"", INDIRECT(VLOOKUP($D718,Grouped_Sources!$C:$I,7,FALSE)))</f>
        <v>0</v>
      </c>
    </row>
    <row r="719" spans="1:14" hidden="1" x14ac:dyDescent="0.25">
      <c r="A719" s="5">
        <f t="shared" si="106"/>
        <v>10</v>
      </c>
      <c r="B719" s="5">
        <f t="shared" si="107"/>
        <v>17</v>
      </c>
      <c r="C719" s="5" t="str">
        <f t="shared" ca="1" si="110"/>
        <v>PM_emission_inventories heavy_truck</v>
      </c>
      <c r="D719" s="5" t="str">
        <f t="shared" ca="1" si="100"/>
        <v>PM_emission_inventories_santiago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PM_emission_inventories</v>
      </c>
      <c r="G719" s="4" t="str" cm="1">
        <f t="array" aca="1" ref="G719" ca="1">IF(AND(ISBLANK(INDIRECT(ADDRESS(B719,3,1,1,"all_city_parameter_inputs"))),ISBLANK(INDIRECT(ADDRESS(B719,2,1,1,"all_city_parameter_inputs")))),"",IF(ISBLANK(INDIRECT(ADDRESS(B719,2,1,1,"all_city_parameter_inputs"))),"",INDIRECT(ADDRESS(B719,2,1,1,"all_city_parameter_inputs"))))</f>
        <v>heavy_truck</v>
      </c>
      <c r="H719" s="17" cm="1">
        <f t="array" aca="1" ref="H719" ca="1">IF(ISBLANK(INDIRECT(ADDRESS(B719,A719,1,1,"all_city_parameter_inputs"))), "--",INDIRECT(ADDRESS(B719,A719,1,1,"all_city_parameter_inputs")))</f>
        <v>0.20465102228831308</v>
      </c>
      <c r="I719" s="17">
        <f ca="1">IF(OR(G719="alpha",G719="beta",G719="sd",G719="mean"),"--",VLOOKUP(C719,Default!$B$5:$H$114,7,FALSE))</f>
        <v>0.45445403783708543</v>
      </c>
      <c r="J719" s="4" t="str">
        <f ca="1">VLOOKUP(F719,Lookup!$C$5:$D$110,2, FALSE)</f>
        <v>Pollution values</v>
      </c>
      <c r="K719" s="4">
        <f ca="1">VLOOKUP(C719,Default!$B$4:$E$114,4, FALSE)</f>
        <v>0</v>
      </c>
      <c r="L719" s="21" t="str" cm="1">
        <f t="array" aca="1" ref="L719" ca="1">IF(ISNA(VLOOKUP($D719,Grouped_Sources!$C:$C,1,FALSE)),"", INDIRECT(VLOOKUP($D719,Grouped_Sources!$C:$I,5,FALSE)))</f>
        <v>air pollution and CO2 write-up_only table_V4.docx (dropbox.com)</v>
      </c>
      <c r="M719" s="21" t="str" cm="1">
        <f t="array" aca="1" ref="M719" ca="1">IF(ISNA(VLOOKUP($D719,Grouped_Sources!$C:$C,1,FALSE)),"", INDIRECT(VLOOKUP($D719,Grouped_Sources!$C:$I,6,FALSE)))</f>
        <v>EDGAR and various other sources, detailed in document</v>
      </c>
      <c r="N719" s="21" cm="1">
        <f t="array" aca="1" ref="N719" ca="1">IF(ISNA(VLOOKUP($D719,Grouped_Sources!$C:$C,1,FALSE)),"", INDIRECT(VLOOKUP($D719,Grouped_Sources!$C:$I,7,FALSE)))</f>
        <v>0</v>
      </c>
    </row>
    <row r="720" spans="1:14" hidden="1" x14ac:dyDescent="0.25">
      <c r="A720" s="5">
        <f t="shared" si="106"/>
        <v>10</v>
      </c>
      <c r="B720" s="5">
        <f t="shared" si="107"/>
        <v>18</v>
      </c>
      <c r="C720" s="5" t="str">
        <f t="shared" ca="1" si="110"/>
        <v>PM_emission_inventories truck</v>
      </c>
      <c r="D720" s="5" t="str">
        <f t="shared" ca="1" si="100"/>
        <v>PM_emission_inventories_santiago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PM_emission_inventories</v>
      </c>
      <c r="G720" s="4" t="str" cm="1">
        <f t="array" aca="1" ref="G720" ca="1">IF(AND(ISBLANK(INDIRECT(ADDRESS(B720,3,1,1,"all_city_parameter_inputs"))),ISBLANK(INDIRECT(ADDRESS(B720,2,1,1,"all_city_parameter_inputs")))),"",IF(ISBLANK(INDIRECT(ADDRESS(B720,2,1,1,"all_city_parameter_inputs"))),"",INDIRECT(ADDRESS(B720,2,1,1,"all_city_parameter_inputs"))))</f>
        <v>truck</v>
      </c>
      <c r="H720" s="17" cm="1">
        <f t="array" aca="1" ref="H720" ca="1">IF(ISBLANK(INDIRECT(ADDRESS(B720,A720,1,1,"all_city_parameter_inputs"))), "--",INDIRECT(ADDRESS(B720,A720,1,1,"all_city_parameter_inputs")))</f>
        <v>0.1977370535459676</v>
      </c>
      <c r="I720" s="17">
        <f ca="1">IF(OR(G720="alpha",G720="beta",G720="sd",G720="mean"),"--",VLOOKUP(C720,Default!$B$5:$H$114,7,FALSE))</f>
        <v>0.33879566966662278</v>
      </c>
      <c r="J720" s="4" t="str">
        <f ca="1">VLOOKUP(F720,Lookup!$C$5:$D$110,2, FALSE)</f>
        <v>Pollution values</v>
      </c>
      <c r="K720" s="4">
        <f ca="1">VLOOKUP(C720,Default!$B$4:$E$114,4, FALSE)</f>
        <v>0</v>
      </c>
      <c r="L720" s="21" t="str" cm="1">
        <f t="array" aca="1" ref="L720" ca="1">IF(ISNA(VLOOKUP($D720,Grouped_Sources!$C:$C,1,FALSE)),"", INDIRECT(VLOOKUP($D720,Grouped_Sources!$C:$I,5,FALSE)))</f>
        <v>air pollution and CO2 write-up_only table_V4.docx (dropbox.com)</v>
      </c>
      <c r="M720" s="21" t="str" cm="1">
        <f t="array" aca="1" ref="M720" ca="1">IF(ISNA(VLOOKUP($D720,Grouped_Sources!$C:$C,1,FALSE)),"", INDIRECT(VLOOKUP($D720,Grouped_Sources!$C:$I,6,FALSE)))</f>
        <v>EDGAR and various other sources, detailed in document</v>
      </c>
      <c r="N720" s="21" cm="1">
        <f t="array" aca="1" ref="N720" ca="1">IF(ISNA(VLOOKUP($D720,Grouped_Sources!$C:$C,1,FALSE)),"", INDIRECT(VLOOKUP($D720,Grouped_Sources!$C:$I,7,FALSE)))</f>
        <v>0</v>
      </c>
    </row>
    <row r="721" spans="1:14" hidden="1" x14ac:dyDescent="0.25">
      <c r="A721" s="5">
        <f t="shared" si="106"/>
        <v>10</v>
      </c>
      <c r="B721" s="5">
        <f t="shared" si="107"/>
        <v>19</v>
      </c>
      <c r="C721" s="5" t="str">
        <f t="shared" ca="1" si="110"/>
        <v>PM_emission_inventories van</v>
      </c>
      <c r="D721" s="5" t="str">
        <f t="shared" ca="1" si="100"/>
        <v>PM_emission_inventories_santiago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PM_emission_inventories</v>
      </c>
      <c r="G721" s="4" t="str" cm="1">
        <f t="array" aca="1" ref="G721" ca="1">IF(AND(ISBLANK(INDIRECT(ADDRESS(B721,3,1,1,"all_city_parameter_inputs"))),ISBLANK(INDIRECT(ADDRESS(B721,2,1,1,"all_city_parameter_inputs")))),"",IF(ISBLANK(INDIRECT(ADDRESS(B721,2,1,1,"all_city_parameter_inputs"))),"",INDIRECT(ADDRESS(B721,2,1,1,"all_city_parameter_inputs"))))</f>
        <v>van</v>
      </c>
      <c r="H721" s="17" cm="1">
        <f t="array" aca="1" ref="H721" ca="1">IF(ISBLANK(INDIRECT(ADDRESS(B721,A721,1,1,"all_city_parameter_inputs"))), "--",INDIRECT(ADDRESS(B721,A721,1,1,"all_city_parameter_inputs")))</f>
        <v>0</v>
      </c>
      <c r="I721" s="17">
        <f ca="1">IF(OR(G721="alpha",G721="beta",G721="sd",G721="mean"),"--",VLOOKUP(C721,Default!$B$5:$H$114,7,FALSE))</f>
        <v>0</v>
      </c>
      <c r="J721" s="4" t="str">
        <f ca="1">VLOOKUP(F721,Lookup!$C$5:$D$110,2, FALSE)</f>
        <v>Pollution values</v>
      </c>
      <c r="K721" s="4">
        <f ca="1">VLOOKUP(C721,Default!$B$4:$E$114,4, FALSE)</f>
        <v>0</v>
      </c>
      <c r="L721" s="21" t="str" cm="1">
        <f t="array" aca="1" ref="L721" ca="1">IF(ISNA(VLOOKUP($D721,Grouped_Sources!$C:$C,1,FALSE)),"", INDIRECT(VLOOKUP($D721,Grouped_Sources!$C:$I,5,FALSE)))</f>
        <v>air pollution and CO2 write-up_only table_V4.docx (dropbox.com)</v>
      </c>
      <c r="M721" s="21" t="str" cm="1">
        <f t="array" aca="1" ref="M721" ca="1">IF(ISNA(VLOOKUP($D721,Grouped_Sources!$C:$C,1,FALSE)),"", INDIRECT(VLOOKUP($D721,Grouped_Sources!$C:$I,6,FALSE)))</f>
        <v>EDGAR and various other sources, detailed in document</v>
      </c>
      <c r="N721" s="21" cm="1">
        <f t="array" aca="1" ref="N721" ca="1">IF(ISNA(VLOOKUP($D721,Grouped_Sources!$C:$C,1,FALSE)),"", INDIRECT(VLOOKUP($D721,Grouped_Sources!$C:$I,7,FALSE)))</f>
        <v>0</v>
      </c>
    </row>
    <row r="722" spans="1:14" hidden="1" x14ac:dyDescent="0.25">
      <c r="A722" s="5">
        <f t="shared" si="106"/>
        <v>10</v>
      </c>
      <c r="B722" s="5">
        <f t="shared" si="107"/>
        <v>20</v>
      </c>
      <c r="C722" s="5" t="str">
        <f t="shared" ca="1" si="110"/>
        <v>PM_emission_inventories other</v>
      </c>
      <c r="D722" s="5" t="str">
        <f t="shared" ca="1" si="100"/>
        <v>PM_emission_inventories_santiago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PM_emission_inventories</v>
      </c>
      <c r="G722" s="4" t="str" cm="1">
        <f t="array" aca="1" ref="G722" ca="1">IF(AND(ISBLANK(INDIRECT(ADDRESS(B722,3,1,1,"all_city_parameter_inputs"))),ISBLANK(INDIRECT(ADDRESS(B722,2,1,1,"all_city_parameter_inputs")))),"",IF(ISBLANK(INDIRECT(ADDRESS(B722,2,1,1,"all_city_parameter_inputs"))),"",INDIRECT(ADDRESS(B722,2,1,1,"all_city_parameter_inputs"))))</f>
        <v>other</v>
      </c>
      <c r="H722" s="17" cm="1">
        <f t="array" aca="1" ref="H722" ca="1">IF(ISBLANK(INDIRECT(ADDRESS(B722,A722,1,1,"all_city_parameter_inputs"))), "--",INDIRECT(ADDRESS(B722,A722,1,1,"all_city_parameter_inputs")))</f>
        <v>0</v>
      </c>
      <c r="I722" s="17">
        <f ca="1">IF(OR(G722="alpha",G722="beta",G722="sd",G722="mean"),"--",VLOOKUP(C722,Default!$B$5:$H$114,7,FALSE))</f>
        <v>0</v>
      </c>
      <c r="J722" s="4" t="str">
        <f ca="1">VLOOKUP(F722,Lookup!$C$5:$D$110,2, FALSE)</f>
        <v>Pollution values</v>
      </c>
      <c r="K722" s="4">
        <f ca="1">VLOOKUP(C722,Default!$B$4:$E$114,4, FALSE)</f>
        <v>0</v>
      </c>
      <c r="L722" s="21" t="str" cm="1">
        <f t="array" aca="1" ref="L722" ca="1">IF(ISNA(VLOOKUP($D722,Grouped_Sources!$C:$C,1,FALSE)),"", INDIRECT(VLOOKUP($D722,Grouped_Sources!$C:$I,5,FALSE)))</f>
        <v>air pollution and CO2 write-up_only table_V4.docx (dropbox.com)</v>
      </c>
      <c r="M722" s="21" t="str" cm="1">
        <f t="array" aca="1" ref="M722" ca="1">IF(ISNA(VLOOKUP($D722,Grouped_Sources!$C:$C,1,FALSE)),"", INDIRECT(VLOOKUP($D722,Grouped_Sources!$C:$I,6,FALSE)))</f>
        <v>EDGAR and various other sources, detailed in document</v>
      </c>
      <c r="N722" s="21" cm="1">
        <f t="array" aca="1" ref="N722" ca="1">IF(ISNA(VLOOKUP($D722,Grouped_Sources!$C:$C,1,FALSE)),"", INDIRECT(VLOOKUP($D722,Grouped_Sources!$C:$I,7,FALSE)))</f>
        <v>0</v>
      </c>
    </row>
    <row r="723" spans="1:14" hidden="1" x14ac:dyDescent="0.25">
      <c r="A723" s="5">
        <f t="shared" si="106"/>
        <v>10</v>
      </c>
      <c r="B723" s="5">
        <f t="shared" si="107"/>
        <v>21</v>
      </c>
      <c r="C723" s="5" t="str">
        <f t="shared" ca="1" si="110"/>
        <v>PM_emission_inventories taxi</v>
      </c>
      <c r="D723" s="5" t="str">
        <f t="shared" ca="1" si="100"/>
        <v>PM_emission_inventories_santiago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PM_emission_inventories</v>
      </c>
      <c r="G723" s="4" t="str" cm="1">
        <f t="array" aca="1" ref="G723" ca="1">IF(AND(ISBLANK(INDIRECT(ADDRESS(B723,3,1,1,"all_city_parameter_inputs"))),ISBLANK(INDIRECT(ADDRESS(B723,2,1,1,"all_city_parameter_inputs")))),"",IF(ISBLANK(INDIRECT(ADDRESS(B723,2,1,1,"all_city_parameter_inputs"))),"",INDIRECT(ADDRESS(B723,2,1,1,"all_city_parameter_inputs"))))</f>
        <v>taxi</v>
      </c>
      <c r="H723" s="17" cm="1">
        <f t="array" aca="1" ref="H723" ca="1">IF(ISBLANK(INDIRECT(ADDRESS(B723,A723,1,1,"all_city_parameter_inputs"))), "--",INDIRECT(ADDRESS(B723,A723,1,1,"all_city_parameter_inputs")))</f>
        <v>0</v>
      </c>
      <c r="I723" s="17">
        <f ca="1">IF(OR(G723="alpha",G723="beta",G723="sd",G723="mean"),"--",VLOOKUP(C723,Default!$B$5:$H$114,7,FALSE))</f>
        <v>0</v>
      </c>
      <c r="J723" s="4" t="str">
        <f ca="1">VLOOKUP(F723,Lookup!$C$5:$D$110,2, FALSE)</f>
        <v>Pollution values</v>
      </c>
      <c r="K723" s="4">
        <f ca="1">VLOOKUP(C723,Default!$B$4:$E$114,4, FALSE)</f>
        <v>0</v>
      </c>
      <c r="L723" s="21" t="str" cm="1">
        <f t="array" aca="1" ref="L723" ca="1">IF(ISNA(VLOOKUP($D723,Grouped_Sources!$C:$C,1,FALSE)),"", INDIRECT(VLOOKUP($D723,Grouped_Sources!$C:$I,5,FALSE)))</f>
        <v>air pollution and CO2 write-up_only table_V4.docx (dropbox.com)</v>
      </c>
      <c r="M723" s="21" t="str" cm="1">
        <f t="array" aca="1" ref="M723" ca="1">IF(ISNA(VLOOKUP($D723,Grouped_Sources!$C:$C,1,FALSE)),"", INDIRECT(VLOOKUP($D723,Grouped_Sources!$C:$I,6,FALSE)))</f>
        <v>EDGAR and various other sources, detailed in document</v>
      </c>
      <c r="N723" s="21" cm="1">
        <f t="array" aca="1" ref="N723" ca="1">IF(ISNA(VLOOKUP($D723,Grouped_Sources!$C:$C,1,FALSE)),"", INDIRECT(VLOOKUP($D723,Grouped_Sources!$C:$I,7,FALSE)))</f>
        <v>0</v>
      </c>
    </row>
    <row r="724" spans="1:14" hidden="1" x14ac:dyDescent="0.25">
      <c r="A724" s="5">
        <f t="shared" si="106"/>
        <v>10</v>
      </c>
      <c r="B724" s="5">
        <f t="shared" si="107"/>
        <v>22</v>
      </c>
      <c r="C724" s="5" t="str">
        <f t="shared" ca="1" si="110"/>
        <v>PM_emission_inventories auto_rickshaw</v>
      </c>
      <c r="D724" s="5" t="str">
        <f t="shared" ca="1" si="100"/>
        <v>PM_emission_inventories_santiago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PM_emission_inventories</v>
      </c>
      <c r="G724" s="4" t="str" cm="1">
        <f t="array" aca="1" ref="G724" ca="1">IF(AND(ISBLANK(INDIRECT(ADDRESS(B724,3,1,1,"all_city_parameter_inputs"))),ISBLANK(INDIRECT(ADDRESS(B724,2,1,1,"all_city_parameter_inputs")))),"",IF(ISBLANK(INDIRECT(ADDRESS(B724,2,1,1,"all_city_parameter_inputs"))),"",INDIRECT(ADDRESS(B724,2,1,1,"all_city_parameter_inputs"))))</f>
        <v>auto_rickshaw</v>
      </c>
      <c r="H724" s="17" cm="1">
        <f t="array" aca="1" ref="H724" ca="1">IF(ISBLANK(INDIRECT(ADDRESS(B724,A724,1,1,"all_city_parameter_inputs"))), "--",INDIRECT(ADDRESS(B724,A724,1,1,"all_city_parameter_inputs")))</f>
        <v>0</v>
      </c>
      <c r="I724" s="17">
        <f ca="1">IF(OR(G724="alpha",G724="beta",G724="sd",G724="mean"),"--",VLOOKUP(C724,Default!$B$5:$H$114,7,FALSE))</f>
        <v>0</v>
      </c>
      <c r="J724" s="4" t="str">
        <f ca="1">VLOOKUP(F724,Lookup!$C$5:$D$110,2, FALSE)</f>
        <v>Pollution values</v>
      </c>
      <c r="K724" s="4">
        <f ca="1">VLOOKUP(C724,Default!$B$4:$E$114,4, FALSE)</f>
        <v>0</v>
      </c>
      <c r="L724" s="21" t="str" cm="1">
        <f t="array" aca="1" ref="L724" ca="1">IF(ISNA(VLOOKUP($D724,Grouped_Sources!$C:$C,1,FALSE)),"", INDIRECT(VLOOKUP($D724,Grouped_Sources!$C:$I,5,FALSE)))</f>
        <v>air pollution and CO2 write-up_only table_V4.docx (dropbox.com)</v>
      </c>
      <c r="M724" s="21" t="str" cm="1">
        <f t="array" aca="1" ref="M724" ca="1">IF(ISNA(VLOOKUP($D724,Grouped_Sources!$C:$C,1,FALSE)),"", INDIRECT(VLOOKUP($D724,Grouped_Sources!$C:$I,6,FALSE)))</f>
        <v>EDGAR and various other sources, detailed in document</v>
      </c>
      <c r="N724" s="21" cm="1">
        <f t="array" aca="1" ref="N724" ca="1">IF(ISNA(VLOOKUP($D724,Grouped_Sources!$C:$C,1,FALSE)),"", INDIRECT(VLOOKUP($D724,Grouped_Sources!$C:$I,7,FALSE)))</f>
        <v>0</v>
      </c>
    </row>
    <row r="725" spans="1:14" hidden="1" x14ac:dyDescent="0.25">
      <c r="A725" s="5">
        <f t="shared" si="106"/>
        <v>10</v>
      </c>
      <c r="B725" s="5">
        <f t="shared" si="107"/>
        <v>23</v>
      </c>
      <c r="C725" s="5" t="str">
        <f t="shared" ca="1" si="110"/>
        <v>injury_reporting_rate</v>
      </c>
      <c r="D725" s="5" t="str">
        <f t="shared" ca="1" si="100"/>
        <v>injury_reporting_rate_santiago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injury_reporting_rate</v>
      </c>
      <c r="G725" s="4" t="str" cm="1">
        <f t="array" aca="1" ref="G725" ca="1">IF(AND(ISBLANK(INDIRECT(ADDRESS(B725,3,1,1,"all_city_parameter_inputs"))),ISBLANK(INDIRECT(ADDRESS(B725,2,1,1,"all_city_parameter_inputs")))),"",IF(ISBLANK(INDIRECT(ADDRESS(B725,2,1,1,"all_city_parameter_inputs"))),"",INDIRECT(ADDRESS(B725,2,1,1,"all_city_parameter_inputs"))))</f>
        <v>constant</v>
      </c>
      <c r="H725" s="17" cm="1">
        <f t="array" aca="1" ref="H725" ca="1">IF(ISBLANK(INDIRECT(ADDRESS(B725,A725,1,1,"all_city_parameter_inputs"))), "--",INDIRECT(ADDRESS(B725,A725,1,1,"all_city_parameter_inputs")))</f>
        <v>0.87305122494432075</v>
      </c>
      <c r="I725" s="17">
        <f ca="1">IF(OR(G725="alpha",G725="beta",G725="sd",G725="mean"),"--",VLOOKUP(C725,Default!$B$5:$H$114,7,FALSE))</f>
        <v>1</v>
      </c>
      <c r="J725" s="4" t="str">
        <f ca="1">VLOOKUP(F725,Lookup!$C$5:$D$110,2, FALSE)</f>
        <v>Injury values</v>
      </c>
      <c r="K725" s="4" t="str">
        <f ca="1">VLOOKUP(C725,Default!$B$4:$E$114,4, FALSE)</f>
        <v>rate at which injuries are reported</v>
      </c>
      <c r="L725" s="21" t="str" cm="1">
        <f t="array" aca="1" ref="L725" ca="1">IF(ISNA(VLOOKUP($D725,Grouped_Sources!$C:$C,1,FALSE)),"", INDIRECT(VLOOKUP($D725,Grouped_Sources!$C:$I,5,FALSE)))</f>
        <v>InjuryReportingRate_WriteUp_vxx.docx on OneDrive Ali Abbas - ITHIM Global\Methods and Processes\Input Parameters\InjuryReportingRate</v>
      </c>
      <c r="M725" s="21" cm="1">
        <f t="array" aca="1" ref="M725" ca="1">IF(ISNA(VLOOKUP($D725,Grouped_Sources!$C:$C,1,FALSE)),"", INDIRECT(VLOOKUP($D725,Grouped_Sources!$C:$I,6,FALSE)))</f>
        <v>0</v>
      </c>
      <c r="N725" s="21" cm="1">
        <f t="array" aca="1" ref="N725" ca="1">IF(ISNA(VLOOKUP($D725,Grouped_Sources!$C:$C,1,FALSE)),"", INDIRECT(VLOOKUP($D725,Grouped_Sources!$C:$I,7,FALSE)))</f>
        <v>0</v>
      </c>
    </row>
    <row r="726" spans="1:14" hidden="1" x14ac:dyDescent="0.25">
      <c r="A726" s="5">
        <f t="shared" si="106"/>
        <v>10</v>
      </c>
      <c r="B726" s="5">
        <f t="shared" si="107"/>
        <v>24</v>
      </c>
      <c r="C726" s="5" t="str">
        <f t="shared" ca="1" si="110"/>
        <v>injury_reporting_rate</v>
      </c>
      <c r="D726" s="5" t="str">
        <f t="shared" ca="1" si="100"/>
        <v>injury_reporting_rate_santiago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injury_reporting_rate</v>
      </c>
      <c r="G726" s="4" t="str" cm="1">
        <f t="array" aca="1" ref="G726" ca="1">IF(AND(ISBLANK(INDIRECT(ADDRESS(B726,3,1,1,"all_city_parameter_inputs"))),ISBLANK(INDIRECT(ADDRESS(B726,2,1,1,"all_city_parameter_inputs")))),"",IF(ISBLANK(INDIRECT(ADDRESS(B726,2,1,1,"all_city_parameter_inputs"))),"",INDIRECT(ADDRESS(B726,2,1,1,"all_city_parameter_inputs"))))</f>
        <v>alpha</v>
      </c>
      <c r="H726" s="17" cm="1">
        <f t="array" aca="1" ref="H726" ca="1">IF(ISBLANK(INDIRECT(ADDRESS(B726,A726,1,1,"all_city_parameter_inputs"))), "--",INDIRECT(ADDRESS(B726,A726,1,1,"all_city_parameter_inputs")))</f>
        <v>8.803218520818799</v>
      </c>
      <c r="I726" s="17" t="str">
        <f ca="1">IF(OR(G726="alpha",G726="beta",G726="sd",G726="mean"),"--",VLOOKUP(C726,Default!$B$5:$H$114,7,FALSE))</f>
        <v>--</v>
      </c>
      <c r="J726" s="4" t="str">
        <f ca="1">VLOOKUP(F726,Lookup!$C$5:$D$110,2, FALSE)</f>
        <v>Injury values</v>
      </c>
      <c r="K726" s="4" t="str">
        <f ca="1">VLOOKUP(C726,Default!$B$4:$E$114,4, FALSE)</f>
        <v>rate at which injuries are reported</v>
      </c>
      <c r="L726" s="21" t="str" cm="1">
        <f t="array" aca="1" ref="L726" ca="1">IF(ISNA(VLOOKUP($D726,Grouped_Sources!$C:$C,1,FALSE)),"", INDIRECT(VLOOKUP($D726,Grouped_Sources!$C:$I,5,FALSE)))</f>
        <v>InjuryReportingRate_WriteUp_vxx.docx on OneDrive Ali Abbas - ITHIM Global\Methods and Processes\Input Parameters\InjuryReportingRate</v>
      </c>
      <c r="M726" s="21" cm="1">
        <f t="array" aca="1" ref="M726" ca="1">IF(ISNA(VLOOKUP($D726,Grouped_Sources!$C:$C,1,FALSE)),"", INDIRECT(VLOOKUP($D726,Grouped_Sources!$C:$I,6,FALSE)))</f>
        <v>0</v>
      </c>
      <c r="N726" s="21" cm="1">
        <f t="array" aca="1" ref="N726" ca="1">IF(ISNA(VLOOKUP($D726,Grouped_Sources!$C:$C,1,FALSE)),"", INDIRECT(VLOOKUP($D726,Grouped_Sources!$C:$I,7,FALSE)))</f>
        <v>0</v>
      </c>
    </row>
    <row r="727" spans="1:14" hidden="1" x14ac:dyDescent="0.25">
      <c r="A727" s="5">
        <f t="shared" si="106"/>
        <v>10</v>
      </c>
      <c r="B727" s="5">
        <f t="shared" si="107"/>
        <v>25</v>
      </c>
      <c r="C727" s="5" t="str">
        <f t="shared" ca="1" si="110"/>
        <v>injury_reporting_rate</v>
      </c>
      <c r="D727" s="5" t="str">
        <f t="shared" ca="1" si="100"/>
        <v>injury_reporting_rate_santiago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injury_reporting_rate</v>
      </c>
      <c r="G727" s="4" t="str" cm="1">
        <f t="array" aca="1" ref="G727" ca="1">IF(AND(ISBLANK(INDIRECT(ADDRESS(B727,3,1,1,"all_city_parameter_inputs"))),ISBLANK(INDIRECT(ADDRESS(B727,2,1,1,"all_city_parameter_inputs")))),"",IF(ISBLANK(INDIRECT(ADDRESS(B727,2,1,1,"all_city_parameter_inputs"))),"",INDIRECT(ADDRESS(B727,2,1,1,"all_city_parameter_inputs"))))</f>
        <v>beta</v>
      </c>
      <c r="H727" s="17" cm="1">
        <f t="array" aca="1" ref="H727" ca="1">IF(ISBLANK(INDIRECT(ADDRESS(B727,A727,1,1,"all_city_parameter_inputs"))), "--",INDIRECT(ADDRESS(B727,A727,1,1,"all_city_parameter_inputs")))</f>
        <v>1.2800598359353863</v>
      </c>
      <c r="I727" s="17" t="str">
        <f ca="1">IF(OR(G727="alpha",G727="beta",G727="sd",G727="mean"),"--",VLOOKUP(C727,Default!$B$5:$H$114,7,FALSE))</f>
        <v>--</v>
      </c>
      <c r="J727" s="4" t="str">
        <f ca="1">VLOOKUP(F727,Lookup!$C$5:$D$110,2, FALSE)</f>
        <v>Injury values</v>
      </c>
      <c r="K727" s="4" t="str">
        <f ca="1">VLOOKUP(C727,Default!$B$4:$E$114,4, FALSE)</f>
        <v>rate at which injuries are reported</v>
      </c>
      <c r="L727" s="21" t="str" cm="1">
        <f t="array" aca="1" ref="L727" ca="1">IF(ISNA(VLOOKUP($D727,Grouped_Sources!$C:$C,1,FALSE)),"", INDIRECT(VLOOKUP($D727,Grouped_Sources!$C:$I,5,FALSE)))</f>
        <v>InjuryReportingRate_WriteUp_vxx.docx on OneDrive Ali Abbas - ITHIM Global\Methods and Processes\Input Parameters\InjuryReportingRate</v>
      </c>
      <c r="M727" s="21" cm="1">
        <f t="array" aca="1" ref="M727" ca="1">IF(ISNA(VLOOKUP($D727,Grouped_Sources!$C:$C,1,FALSE)),"", INDIRECT(VLOOKUP($D727,Grouped_Sources!$C:$I,6,FALSE)))</f>
        <v>0</v>
      </c>
      <c r="N727" s="21" cm="1">
        <f t="array" aca="1" ref="N727" ca="1">IF(ISNA(VLOOKUP($D727,Grouped_Sources!$C:$C,1,FALSE)),"", INDIRECT(VLOOKUP($D727,Grouped_Sources!$C:$I,7,FALSE)))</f>
        <v>0</v>
      </c>
    </row>
    <row r="728" spans="1:14" hidden="1" x14ac:dyDescent="0.25">
      <c r="A728" s="5">
        <f t="shared" si="106"/>
        <v>10</v>
      </c>
      <c r="B728" s="5">
        <f t="shared" si="107"/>
        <v>26</v>
      </c>
      <c r="C728" s="5" t="str">
        <f t="shared" ca="1" si="110"/>
        <v>chronic_disease_scalar</v>
      </c>
      <c r="D728" s="5" t="str">
        <f t="shared" ca="1" si="100"/>
        <v>chronic_disease_scalar_santiago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chronic_disease_scalar</v>
      </c>
      <c r="G728" s="4" t="str" cm="1">
        <f t="array" aca="1" ref="G728" ca="1">IF(AND(ISBLANK(INDIRECT(ADDRESS(B728,3,1,1,"all_city_parameter_inputs"))),ISBLANK(INDIRECT(ADDRESS(B728,2,1,1,"all_city_parameter_inputs")))),"",IF(ISBLANK(INDIRECT(ADDRESS(B728,2,1,1,"all_city_parameter_inputs"))),"",INDIRECT(ADDRESS(B728,2,1,1,"all_city_parameter_inputs"))))</f>
        <v>constant</v>
      </c>
      <c r="H728" s="17" cm="1">
        <f t="array" aca="1" ref="H728" ca="1">IF(ISBLANK(INDIRECT(ADDRESS(B728,A728,1,1,"all_city_parameter_inputs"))), "--",INDIRECT(ADDRESS(B728,A728,1,1,"all_city_parameter_inputs")))</f>
        <v>1</v>
      </c>
      <c r="I728" s="17">
        <f ca="1">IF(OR(G728="alpha",G728="beta",G728="sd",G728="mean"),"--",VLOOKUP(C728,Default!$B$5:$H$114,7,FALSE))</f>
        <v>1</v>
      </c>
      <c r="J728" s="4" t="str">
        <f ca="1">VLOOKUP(F728,Lookup!$C$5:$D$110,2, FALSE)</f>
        <v>Health values</v>
      </c>
      <c r="K728" s="4" t="str">
        <f ca="1">VLOOKUP(C728,Default!$B$4:$E$114,4, FALSE)</f>
        <v>scalar to deal with bias in GBD data</v>
      </c>
      <c r="L728" s="21" t="str" cm="1">
        <f t="array" aca="1" ref="L728" ca="1">IF(ISNA(VLOOKUP($D728,Grouped_Sources!$C:$C,1,FALSE)),"", INDIRECT(VLOOKUP($D728,Grouped_Sources!$C:$I,5,FALSE)))</f>
        <v>assumes no bias in the disease data, distribution values need updating</v>
      </c>
      <c r="M728" s="21" cm="1">
        <f t="array" aca="1" ref="M728" ca="1">IF(ISNA(VLOOKUP($D728,Grouped_Sources!$C:$C,1,FALSE)),"", INDIRECT(VLOOKUP($D728,Grouped_Sources!$C:$I,6,FALSE)))</f>
        <v>0</v>
      </c>
      <c r="N728" s="21" cm="1">
        <f t="array" aca="1" ref="N728" ca="1">IF(ISNA(VLOOKUP($D728,Grouped_Sources!$C:$C,1,FALSE)),"", INDIRECT(VLOOKUP($D728,Grouped_Sources!$C:$I,7,FALSE)))</f>
        <v>0</v>
      </c>
    </row>
    <row r="729" spans="1:14" hidden="1" x14ac:dyDescent="0.25">
      <c r="A729" s="5">
        <f t="shared" si="106"/>
        <v>10</v>
      </c>
      <c r="B729" s="5">
        <f t="shared" si="107"/>
        <v>27</v>
      </c>
      <c r="C729" s="5" t="str">
        <f t="shared" ca="1" si="110"/>
        <v>chronic_disease_scalar</v>
      </c>
      <c r="D729" s="5" t="str">
        <f t="shared" ca="1" si="100"/>
        <v>chronic_disease_scalar_santiago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chronic_disease_scalar</v>
      </c>
      <c r="G729" s="4" t="str" cm="1">
        <f t="array" aca="1" ref="G729" ca="1">IF(AND(ISBLANK(INDIRECT(ADDRESS(B729,3,1,1,"all_city_parameter_inputs"))),ISBLANK(INDIRECT(ADDRESS(B729,2,1,1,"all_city_parameter_inputs")))),"",IF(ISBLANK(INDIRECT(ADDRESS(B729,2,1,1,"all_city_parameter_inputs"))),"",INDIRECT(ADDRESS(B729,2,1,1,"all_city_parameter_inputs"))))</f>
        <v>mean</v>
      </c>
      <c r="H729" s="17" cm="1">
        <f t="array" aca="1" ref="H729" ca="1">IF(ISBLANK(INDIRECT(ADDRESS(B729,A729,1,1,"all_city_parameter_inputs"))), "--",INDIRECT(ADDRESS(B729,A729,1,1,"all_city_parameter_inputs")))</f>
        <v>1</v>
      </c>
      <c r="I729" s="17" t="str">
        <f ca="1">IF(OR(G729="alpha",G729="beta",G729="sd",G729="mean"),"--",VLOOKUP(C729,Default!$B$5:$H$114,7,FALSE))</f>
        <v>--</v>
      </c>
      <c r="J729" s="4" t="str">
        <f ca="1">VLOOKUP(F729,Lookup!$C$5:$D$110,2, FALSE)</f>
        <v>Health values</v>
      </c>
      <c r="K729" s="4" t="str">
        <f ca="1">VLOOKUP(C729,Default!$B$4:$E$114,4, FALSE)</f>
        <v>scalar to deal with bias in GBD data</v>
      </c>
      <c r="L729" s="21" t="str" cm="1">
        <f t="array" aca="1" ref="L729" ca="1">IF(ISNA(VLOOKUP($D729,Grouped_Sources!$C:$C,1,FALSE)),"", INDIRECT(VLOOKUP($D729,Grouped_Sources!$C:$I,5,FALSE)))</f>
        <v>assumes no bias in the disease data, distribution values need updating</v>
      </c>
      <c r="M729" s="21" cm="1">
        <f t="array" aca="1" ref="M729" ca="1">IF(ISNA(VLOOKUP($D729,Grouped_Sources!$C:$C,1,FALSE)),"", INDIRECT(VLOOKUP($D729,Grouped_Sources!$C:$I,6,FALSE)))</f>
        <v>0</v>
      </c>
      <c r="N729" s="21" cm="1">
        <f t="array" aca="1" ref="N729" ca="1">IF(ISNA(VLOOKUP($D729,Grouped_Sources!$C:$C,1,FALSE)),"", INDIRECT(VLOOKUP($D729,Grouped_Sources!$C:$I,7,FALSE)))</f>
        <v>0</v>
      </c>
    </row>
    <row r="730" spans="1:14" hidden="1" x14ac:dyDescent="0.25">
      <c r="A730" s="5">
        <f t="shared" si="106"/>
        <v>10</v>
      </c>
      <c r="B730" s="5">
        <f t="shared" si="107"/>
        <v>28</v>
      </c>
      <c r="C730" s="5" t="str">
        <f t="shared" ca="1" si="110"/>
        <v>chronic_disease_scalar</v>
      </c>
      <c r="D730" s="5" t="str">
        <f t="shared" ca="1" si="100"/>
        <v>chronic_disease_scalar_santiago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chronic_disease_scalar</v>
      </c>
      <c r="G730" s="4" t="str" cm="1">
        <f t="array" aca="1" ref="G730" ca="1">IF(AND(ISBLANK(INDIRECT(ADDRESS(B730,3,1,1,"all_city_parameter_inputs"))),ISBLANK(INDIRECT(ADDRESS(B730,2,1,1,"all_city_parameter_inputs")))),"",IF(ISBLANK(INDIRECT(ADDRESS(B730,2,1,1,"all_city_parameter_inputs"))),"",INDIRECT(ADDRESS(B730,2,1,1,"all_city_parameter_inputs"))))</f>
        <v>sd</v>
      </c>
      <c r="H730" s="17" cm="1">
        <f t="array" aca="1" ref="H730" ca="1">IF(ISBLANK(INDIRECT(ADDRESS(B730,A730,1,1,"all_city_parameter_inputs"))), "--",INDIRECT(ADDRESS(B730,A730,1,1,"all_city_parameter_inputs")))</f>
        <v>1.2</v>
      </c>
      <c r="I730" s="17" t="str">
        <f ca="1">IF(OR(G730="alpha",G730="beta",G730="sd",G730="mean"),"--",VLOOKUP(C730,Default!$B$5:$H$114,7,FALSE))</f>
        <v>--</v>
      </c>
      <c r="J730" s="4" t="str">
        <f ca="1">VLOOKUP(F730,Lookup!$C$5:$D$110,2, FALSE)</f>
        <v>Health values</v>
      </c>
      <c r="K730" s="4" t="str">
        <f ca="1">VLOOKUP(C730,Default!$B$4:$E$114,4, FALSE)</f>
        <v>scalar to deal with bias in GBD data</v>
      </c>
      <c r="L730" s="21" t="str" cm="1">
        <f t="array" aca="1" ref="L730" ca="1">IF(ISNA(VLOOKUP($D730,Grouped_Sources!$C:$C,1,FALSE)),"", INDIRECT(VLOOKUP($D730,Grouped_Sources!$C:$I,5,FALSE)))</f>
        <v>assumes no bias in the disease data, distribution values need updating</v>
      </c>
      <c r="M730" s="21" cm="1">
        <f t="array" aca="1" ref="M730" ca="1">IF(ISNA(VLOOKUP($D730,Grouped_Sources!$C:$C,1,FALSE)),"", INDIRECT(VLOOKUP($D730,Grouped_Sources!$C:$I,6,FALSE)))</f>
        <v>0</v>
      </c>
      <c r="N730" s="21" cm="1">
        <f t="array" aca="1" ref="N730" ca="1">IF(ISNA(VLOOKUP($D730,Grouped_Sources!$C:$C,1,FALSE)),"", INDIRECT(VLOOKUP($D730,Grouped_Sources!$C:$I,7,FALSE)))</f>
        <v>0</v>
      </c>
    </row>
    <row r="731" spans="1:14" hidden="1" x14ac:dyDescent="0.25">
      <c r="A731" s="5">
        <f t="shared" si="106"/>
        <v>10</v>
      </c>
      <c r="B731" s="5">
        <f t="shared" si="107"/>
        <v>29</v>
      </c>
      <c r="C731" s="5" t="str">
        <f t="shared" ca="1" si="110"/>
        <v>pm_conc_base</v>
      </c>
      <c r="D731" s="5" t="str">
        <f t="shared" ca="1" si="100"/>
        <v>pm_conc_base_santiago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pm_conc_base</v>
      </c>
      <c r="G731" s="4" t="str" cm="1">
        <f t="array" aca="1" ref="G731" ca="1">IF(AND(ISBLANK(INDIRECT(ADDRESS(B731,3,1,1,"all_city_parameter_inputs"))),ISBLANK(INDIRECT(ADDRESS(B731,2,1,1,"all_city_parameter_inputs")))),"",IF(ISBLANK(INDIRECT(ADDRESS(B731,2,1,1,"all_city_parameter_inputs"))),"",INDIRECT(ADDRESS(B731,2,1,1,"all_city_parameter_inputs"))))</f>
        <v>constant</v>
      </c>
      <c r="H731" s="17" cm="1">
        <f t="array" aca="1" ref="H731" ca="1">IF(ISBLANK(INDIRECT(ADDRESS(B731,A731,1,1,"all_city_parameter_inputs"))), "--",INDIRECT(ADDRESS(B731,A731,1,1,"all_city_parameter_inputs")))</f>
        <v>32</v>
      </c>
      <c r="I731" s="17">
        <f ca="1">IF(OR(G731="alpha",G731="beta",G731="sd",G731="mean"),"--",VLOOKUP(C731,Default!$B$5:$H$114,7,FALSE))</f>
        <v>12.69</v>
      </c>
      <c r="J731" s="4" t="str">
        <f ca="1">VLOOKUP(F731,Lookup!$C$5:$D$110,2, FALSE)</f>
        <v>Pollution values</v>
      </c>
      <c r="K731" s="4" t="str">
        <f ca="1">VLOOKUP(C731,Default!$B$4:$E$114,4, FALSE)</f>
        <v>background PM2.5 concentration</v>
      </c>
      <c r="L731" s="21" t="str" cm="1">
        <f t="array" aca="1" ref="L731" ca="1">IF(ISNA(VLOOKUP($D731,Grouped_Sources!$C:$C,1,FALSE)),"", INDIRECT(VLOOKUP($D731,Grouped_Sources!$C:$I,5,FALSE)))</f>
        <v>…Dropbox\ITHIM Global\Methods and Processes\Air Pollution\Emissions and air pollution calculations - Rahul &amp; Haneen\Databases used\database_source_apport_studies_v2_0_26_9_2015.xls</v>
      </c>
      <c r="M731" s="21" t="str" cm="1">
        <f t="array" aca="1" ref="M731" ca="1">IF(ISNA(VLOOKUP($D731,Grouped_Sources!$C:$C,1,FALSE)),"", INDIRECT(VLOOKUP($D731,Grouped_Sources!$C:$I,6,FALSE)))</f>
        <v>EDGAR and various other sources, detailed in document</v>
      </c>
      <c r="N731" s="21" cm="1">
        <f t="array" aca="1" ref="N731" ca="1">IF(ISNA(VLOOKUP($D731,Grouped_Sources!$C:$C,1,FALSE)),"", INDIRECT(VLOOKUP($D731,Grouped_Sources!$C:$I,7,FALSE)))</f>
        <v>0</v>
      </c>
    </row>
    <row r="732" spans="1:14" hidden="1" x14ac:dyDescent="0.25">
      <c r="A732" s="5">
        <f t="shared" si="106"/>
        <v>10</v>
      </c>
      <c r="B732" s="5">
        <f t="shared" si="107"/>
        <v>30</v>
      </c>
      <c r="C732" s="5" t="str">
        <f t="shared" ca="1" si="110"/>
        <v>pm_conc_base</v>
      </c>
      <c r="D732" s="5" t="str">
        <f t="shared" ca="1" si="100"/>
        <v>pm_conc_base_santiago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pm_conc_base</v>
      </c>
      <c r="G732" s="4" t="str" cm="1">
        <f t="array" aca="1" ref="G732" ca="1">IF(AND(ISBLANK(INDIRECT(ADDRESS(B732,3,1,1,"all_city_parameter_inputs"))),ISBLANK(INDIRECT(ADDRESS(B732,2,1,1,"all_city_parameter_inputs")))),"",IF(ISBLANK(INDIRECT(ADDRESS(B732,2,1,1,"all_city_parameter_inputs"))),"",INDIRECT(ADDRESS(B732,2,1,1,"all_city_parameter_inputs"))))</f>
        <v>mean</v>
      </c>
      <c r="H732" s="17" t="str" cm="1">
        <f t="array" aca="1" ref="H732" ca="1">IF(ISBLANK(INDIRECT(ADDRESS(B732,A732,1,1,"all_city_parameter_inputs"))), "--",INDIRECT(ADDRESS(B732,A732,1,1,"all_city_parameter_inputs")))</f>
        <v>--</v>
      </c>
      <c r="I732" s="17" t="str">
        <f ca="1">IF(OR(G732="alpha",G732="beta",G732="sd",G732="mean"),"--",VLOOKUP(C732,Default!$B$5:$H$114,7,FALSE))</f>
        <v>--</v>
      </c>
      <c r="J732" s="4" t="str">
        <f ca="1">VLOOKUP(F732,Lookup!$C$5:$D$110,2, FALSE)</f>
        <v>Pollution values</v>
      </c>
      <c r="K732" s="4" t="str">
        <f ca="1">VLOOKUP(C732,Default!$B$4:$E$114,4, FALSE)</f>
        <v>background PM2.5 concentration</v>
      </c>
      <c r="L732" s="21" t="str" cm="1">
        <f t="array" aca="1" ref="L732" ca="1">IF(ISNA(VLOOKUP($D732,Grouped_Sources!$C:$C,1,FALSE)),"", INDIRECT(VLOOKUP($D732,Grouped_Sources!$C:$I,5,FALSE)))</f>
        <v>…Dropbox\ITHIM Global\Methods and Processes\Air Pollution\Emissions and air pollution calculations - Rahul &amp; Haneen\Databases used\database_source_apport_studies_v2_0_26_9_2015.xls</v>
      </c>
      <c r="M732" s="21" t="str" cm="1">
        <f t="array" aca="1" ref="M732" ca="1">IF(ISNA(VLOOKUP($D732,Grouped_Sources!$C:$C,1,FALSE)),"", INDIRECT(VLOOKUP($D732,Grouped_Sources!$C:$I,6,FALSE)))</f>
        <v>EDGAR and various other sources, detailed in document</v>
      </c>
      <c r="N732" s="21" cm="1">
        <f t="array" aca="1" ref="N732" ca="1">IF(ISNA(VLOOKUP($D732,Grouped_Sources!$C:$C,1,FALSE)),"", INDIRECT(VLOOKUP($D732,Grouped_Sources!$C:$I,7,FALSE)))</f>
        <v>0</v>
      </c>
    </row>
    <row r="733" spans="1:14" hidden="1" x14ac:dyDescent="0.25">
      <c r="A733" s="5">
        <f t="shared" si="106"/>
        <v>10</v>
      </c>
      <c r="B733" s="5">
        <f t="shared" si="107"/>
        <v>31</v>
      </c>
      <c r="C733" s="5" t="str">
        <f t="shared" ca="1" si="110"/>
        <v>pm_conc_base</v>
      </c>
      <c r="D733" s="5" t="str">
        <f t="shared" ca="1" si="100"/>
        <v>pm_conc_base_santiago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pm_conc_base</v>
      </c>
      <c r="G733" s="4" t="str" cm="1">
        <f t="array" aca="1" ref="G733" ca="1">IF(AND(ISBLANK(INDIRECT(ADDRESS(B733,3,1,1,"all_city_parameter_inputs"))),ISBLANK(INDIRECT(ADDRESS(B733,2,1,1,"all_city_parameter_inputs")))),"",IF(ISBLANK(INDIRECT(ADDRESS(B733,2,1,1,"all_city_parameter_inputs"))),"",INDIRECT(ADDRESS(B733,2,1,1,"all_city_parameter_inputs"))))</f>
        <v>sd</v>
      </c>
      <c r="H733" s="17" t="str" cm="1">
        <f t="array" aca="1" ref="H733" ca="1">IF(ISBLANK(INDIRECT(ADDRESS(B733,A733,1,1,"all_city_parameter_inputs"))), "--",INDIRECT(ADDRESS(B733,A733,1,1,"all_city_parameter_inputs")))</f>
        <v>--</v>
      </c>
      <c r="I733" s="17" t="str">
        <f ca="1">IF(OR(G733="alpha",G733="beta",G733="sd",G733="mean"),"--",VLOOKUP(C733,Default!$B$5:$H$114,7,FALSE))</f>
        <v>--</v>
      </c>
      <c r="J733" s="4" t="str">
        <f ca="1">VLOOKUP(F733,Lookup!$C$5:$D$110,2, FALSE)</f>
        <v>Pollution values</v>
      </c>
      <c r="K733" s="4" t="str">
        <f ca="1">VLOOKUP(C733,Default!$B$4:$E$114,4, FALSE)</f>
        <v>background PM2.5 concentration</v>
      </c>
      <c r="L733" s="21" t="str" cm="1">
        <f t="array" aca="1" ref="L733" ca="1">IF(ISNA(VLOOKUP($D733,Grouped_Sources!$C:$C,1,FALSE)),"", INDIRECT(VLOOKUP($D733,Grouped_Sources!$C:$I,5,FALSE)))</f>
        <v>…Dropbox\ITHIM Global\Methods and Processes\Air Pollution\Emissions and air pollution calculations - Rahul &amp; Haneen\Databases used\database_source_apport_studies_v2_0_26_9_2015.xls</v>
      </c>
      <c r="M733" s="21" t="str" cm="1">
        <f t="array" aca="1" ref="M733" ca="1">IF(ISNA(VLOOKUP($D733,Grouped_Sources!$C:$C,1,FALSE)),"", INDIRECT(VLOOKUP($D733,Grouped_Sources!$C:$I,6,FALSE)))</f>
        <v>EDGAR and various other sources, detailed in document</v>
      </c>
      <c r="N733" s="21" cm="1">
        <f t="array" aca="1" ref="N733" ca="1">IF(ISNA(VLOOKUP($D733,Grouped_Sources!$C:$C,1,FALSE)),"", INDIRECT(VLOOKUP($D733,Grouped_Sources!$C:$I,7,FALSE)))</f>
        <v>0</v>
      </c>
    </row>
    <row r="734" spans="1:14" hidden="1" x14ac:dyDescent="0.25">
      <c r="A734" s="5">
        <f t="shared" si="106"/>
        <v>10</v>
      </c>
      <c r="B734" s="5">
        <f t="shared" si="107"/>
        <v>32</v>
      </c>
      <c r="C734" s="5" t="str">
        <f t="shared" ca="1" si="110"/>
        <v>pm_trans_share</v>
      </c>
      <c r="D734" s="5" t="str">
        <f t="shared" ca="1" si="100"/>
        <v>pm_trans_share_santiago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pm_trans_share</v>
      </c>
      <c r="G734" s="4" t="str" cm="1">
        <f t="array" aca="1" ref="G734" ca="1">IF(AND(ISBLANK(INDIRECT(ADDRESS(B734,3,1,1,"all_city_parameter_inputs"))),ISBLANK(INDIRECT(ADDRESS(B734,2,1,1,"all_city_parameter_inputs")))),"",IF(ISBLANK(INDIRECT(ADDRESS(B734,2,1,1,"all_city_parameter_inputs"))),"",INDIRECT(ADDRESS(B734,2,1,1,"all_city_parameter_inputs"))))</f>
        <v>constant</v>
      </c>
      <c r="H734" s="17" cm="1">
        <f t="array" aca="1" ref="H734" ca="1">IF(ISBLANK(INDIRECT(ADDRESS(B734,A734,1,1,"all_city_parameter_inputs"))), "--",INDIRECT(ADDRESS(B734,A734,1,1,"all_city_parameter_inputs")))</f>
        <v>0.31</v>
      </c>
      <c r="I734" s="17">
        <f ca="1">IF(OR(G734="alpha",G734="beta",G734="sd",G734="mean"),"--",VLOOKUP(C734,Default!$B$5:$H$114,7,FALSE))</f>
        <v>0.42</v>
      </c>
      <c r="J734" s="4" t="str">
        <f ca="1">VLOOKUP(F734,Lookup!$C$5:$D$110,2, FALSE)</f>
        <v>Pollution values</v>
      </c>
      <c r="K734" s="4" t="str">
        <f ca="1">VLOOKUP(C734,Default!$B$4:$E$114,4, FALSE)</f>
        <v>proportion of background PM2.5 attributable to transport</v>
      </c>
      <c r="L734" s="21" t="str" cm="1">
        <f t="array" aca="1" ref="L734" ca="1">IF(ISNA(VLOOKUP($D734,Grouped_Sources!$C:$C,1,FALSE)),"", INDIRECT(VLOOKUP($D734,Grouped_Sources!$C:$I,5,FALSE)))</f>
        <v>…Dropbox\ITHIM Global\Methods and Processes\Air Pollution\Emissions and air pollution calculations - Rahul &amp; Haneen\Databases used\database_source_apport_studies_v2_0_26_9_2015.xls</v>
      </c>
      <c r="M734" s="21" t="str" cm="1">
        <f t="array" aca="1" ref="M734" ca="1">IF(ISNA(VLOOKUP($D734,Grouped_Sources!$C:$C,1,FALSE)),"", INDIRECT(VLOOKUP($D734,Grouped_Sources!$C:$I,6,FALSE)))</f>
        <v>EDGAR and various other sources, detailed in document</v>
      </c>
      <c r="N734" s="21" cm="1">
        <f t="array" aca="1" ref="N734" ca="1">IF(ISNA(VLOOKUP($D734,Grouped_Sources!$C:$C,1,FALSE)),"", INDIRECT(VLOOKUP($D734,Grouped_Sources!$C:$I,7,FALSE)))</f>
        <v>0</v>
      </c>
    </row>
    <row r="735" spans="1:14" hidden="1" x14ac:dyDescent="0.25">
      <c r="A735" s="5">
        <f t="shared" si="106"/>
        <v>10</v>
      </c>
      <c r="B735" s="5">
        <f t="shared" si="107"/>
        <v>33</v>
      </c>
      <c r="C735" s="5" t="str">
        <f t="shared" ca="1" si="110"/>
        <v>pm_trans_share</v>
      </c>
      <c r="D735" s="5" t="str">
        <f t="shared" ca="1" si="100"/>
        <v>pm_trans_share_santiago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pm_trans_share</v>
      </c>
      <c r="G735" s="4" t="str" cm="1">
        <f t="array" aca="1" ref="G735" ca="1">IF(AND(ISBLANK(INDIRECT(ADDRESS(B735,3,1,1,"all_city_parameter_inputs"))),ISBLANK(INDIRECT(ADDRESS(B735,2,1,1,"all_city_parameter_inputs")))),"",IF(ISBLANK(INDIRECT(ADDRESS(B735,2,1,1,"all_city_parameter_inputs"))),"",INDIRECT(ADDRESS(B735,2,1,1,"all_city_parameter_inputs"))))</f>
        <v>alpha</v>
      </c>
      <c r="H735" s="17" t="str" cm="1">
        <f t="array" aca="1" ref="H735" ca="1">IF(ISBLANK(INDIRECT(ADDRESS(B735,A735,1,1,"all_city_parameter_inputs"))), "--",INDIRECT(ADDRESS(B735,A735,1,1,"all_city_parameter_inputs")))</f>
        <v>--</v>
      </c>
      <c r="I735" s="17" t="str">
        <f ca="1">IF(OR(G735="alpha",G735="beta",G735="sd",G735="mean"),"--",VLOOKUP(C735,Default!$B$5:$H$114,7,FALSE))</f>
        <v>--</v>
      </c>
      <c r="J735" s="4" t="str">
        <f ca="1">VLOOKUP(F735,Lookup!$C$5:$D$110,2, FALSE)</f>
        <v>Pollution values</v>
      </c>
      <c r="K735" s="4" t="str">
        <f ca="1">VLOOKUP(C735,Default!$B$4:$E$114,4, FALSE)</f>
        <v>proportion of background PM2.5 attributable to transport</v>
      </c>
      <c r="L735" s="21" t="str" cm="1">
        <f t="array" aca="1" ref="L735" ca="1">IF(ISNA(VLOOKUP($D735,Grouped_Sources!$C:$C,1,FALSE)),"", INDIRECT(VLOOKUP($D735,Grouped_Sources!$C:$I,5,FALSE)))</f>
        <v>…Dropbox\ITHIM Global\Methods and Processes\Air Pollution\Emissions and air pollution calculations - Rahul &amp; Haneen\Databases used\database_source_apport_studies_v2_0_26_9_2015.xls</v>
      </c>
      <c r="M735" s="21" t="str" cm="1">
        <f t="array" aca="1" ref="M735" ca="1">IF(ISNA(VLOOKUP($D735,Grouped_Sources!$C:$C,1,FALSE)),"", INDIRECT(VLOOKUP($D735,Grouped_Sources!$C:$I,6,FALSE)))</f>
        <v>EDGAR and various other sources, detailed in document</v>
      </c>
      <c r="N735" s="21" cm="1">
        <f t="array" aca="1" ref="N735" ca="1">IF(ISNA(VLOOKUP($D735,Grouped_Sources!$C:$C,1,FALSE)),"", INDIRECT(VLOOKUP($D735,Grouped_Sources!$C:$I,7,FALSE)))</f>
        <v>0</v>
      </c>
    </row>
    <row r="736" spans="1:14" hidden="1" x14ac:dyDescent="0.25">
      <c r="A736" s="5">
        <f t="shared" si="106"/>
        <v>10</v>
      </c>
      <c r="B736" s="5">
        <f t="shared" si="107"/>
        <v>34</v>
      </c>
      <c r="C736" s="5" t="str">
        <f t="shared" ca="1" si="110"/>
        <v>pm_trans_share</v>
      </c>
      <c r="D736" s="5" t="str">
        <f t="shared" ca="1" si="100"/>
        <v>pm_trans_share_santiago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pm_trans_share</v>
      </c>
      <c r="G736" s="4" t="str" cm="1">
        <f t="array" aca="1" ref="G736" ca="1">IF(AND(ISBLANK(INDIRECT(ADDRESS(B736,3,1,1,"all_city_parameter_inputs"))),ISBLANK(INDIRECT(ADDRESS(B736,2,1,1,"all_city_parameter_inputs")))),"",IF(ISBLANK(INDIRECT(ADDRESS(B736,2,1,1,"all_city_parameter_inputs"))),"",INDIRECT(ADDRESS(B736,2,1,1,"all_city_parameter_inputs"))))</f>
        <v>beta</v>
      </c>
      <c r="H736" s="17" t="str" cm="1">
        <f t="array" aca="1" ref="H736" ca="1">IF(ISBLANK(INDIRECT(ADDRESS(B736,A736,1,1,"all_city_parameter_inputs"))), "--",INDIRECT(ADDRESS(B736,A736,1,1,"all_city_parameter_inputs")))</f>
        <v>--</v>
      </c>
      <c r="I736" s="17" t="str">
        <f ca="1">IF(OR(G736="alpha",G736="beta",G736="sd",G736="mean"),"--",VLOOKUP(C736,Default!$B$5:$H$114,7,FALSE))</f>
        <v>--</v>
      </c>
      <c r="J736" s="4" t="str">
        <f ca="1">VLOOKUP(F736,Lookup!$C$5:$D$110,2, FALSE)</f>
        <v>Pollution values</v>
      </c>
      <c r="K736" s="4" t="str">
        <f ca="1">VLOOKUP(C736,Default!$B$4:$E$114,4, FALSE)</f>
        <v>proportion of background PM2.5 attributable to transport</v>
      </c>
      <c r="L736" s="21" t="str" cm="1">
        <f t="array" aca="1" ref="L736" ca="1">IF(ISNA(VLOOKUP($D736,Grouped_Sources!$C:$C,1,FALSE)),"", INDIRECT(VLOOKUP($D736,Grouped_Sources!$C:$I,5,FALSE)))</f>
        <v>…Dropbox\ITHIM Global\Methods and Processes\Air Pollution\Emissions and air pollution calculations - Rahul &amp; Haneen\Databases used\database_source_apport_studies_v2_0_26_9_2015.xls</v>
      </c>
      <c r="M736" s="21" t="str" cm="1">
        <f t="array" aca="1" ref="M736" ca="1">IF(ISNA(VLOOKUP($D736,Grouped_Sources!$C:$C,1,FALSE)),"", INDIRECT(VLOOKUP($D736,Grouped_Sources!$C:$I,6,FALSE)))</f>
        <v>EDGAR and various other sources, detailed in document</v>
      </c>
      <c r="N736" s="21" cm="1">
        <f t="array" aca="1" ref="N736" ca="1">IF(ISNA(VLOOKUP($D736,Grouped_Sources!$C:$C,1,FALSE)),"", INDIRECT(VLOOKUP($D736,Grouped_Sources!$C:$I,7,FALSE)))</f>
        <v>0</v>
      </c>
    </row>
    <row r="737" spans="1:14" hidden="1" x14ac:dyDescent="0.25">
      <c r="A737" s="5">
        <f t="shared" si="106"/>
        <v>10</v>
      </c>
      <c r="B737" s="5">
        <f t="shared" si="107"/>
        <v>35</v>
      </c>
      <c r="C737" s="5" t="str">
        <f t="shared" ca="1" si="110"/>
        <v>background_pa_scalar</v>
      </c>
      <c r="D737" s="5" t="str">
        <f t="shared" ref="D737:D830" ca="1" si="112">F737&amp;"_"&amp;E737</f>
        <v>background_pa_scalar_santiago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background_pa_scalar</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1</v>
      </c>
      <c r="I737" s="17">
        <f ca="1">IF(OR(G737="alpha",G737="beta",G737="sd",G737="mean"),"--",VLOOKUP(C737,Default!$B$5:$H$114,7,FALSE))</f>
        <v>1</v>
      </c>
      <c r="J737" s="4" t="str">
        <f ca="1">VLOOKUP(F737,Lookup!$C$5:$D$110,2, FALSE)</f>
        <v>PA values</v>
      </c>
      <c r="K737" s="4" t="str">
        <f ca="1">VLOOKUP(C737,Default!$B$4:$E$114,4, FALSE)</f>
        <v>scalar to deal with bias in MMET values from non-occupational physical activity survey</v>
      </c>
      <c r="L737" s="21" t="str" cm="1">
        <f t="array" aca="1" ref="L737" ca="1">IF(ISNA(VLOOKUP($D737,Grouped_Sources!$C:$C,1,FALSE)),"", INDIRECT(VLOOKUP($D737,Grouped_Sources!$C:$I,5,FALSE)))</f>
        <v>assumes no bias in PA data (could be improved by looking at PA surveys) - distribution parameters need updating</v>
      </c>
      <c r="M737" s="21" cm="1">
        <f t="array" aca="1" ref="M737" ca="1">IF(ISNA(VLOOKUP($D737,Grouped_Sources!$C:$C,1,FALSE)),"", INDIRECT(VLOOKUP($D737,Grouped_Sources!$C:$I,6,FALSE)))</f>
        <v>0</v>
      </c>
      <c r="N737" s="21" cm="1">
        <f t="array" aca="1" ref="N737" ca="1">IF(ISNA(VLOOKUP($D737,Grouped_Sources!$C:$C,1,FALSE)),"", INDIRECT(VLOOKUP($D737,Grouped_Sources!$C:$I,7,FALSE)))</f>
        <v>0</v>
      </c>
    </row>
    <row r="738" spans="1:14" hidden="1" x14ac:dyDescent="0.25">
      <c r="A738" s="5">
        <f t="shared" si="106"/>
        <v>10</v>
      </c>
      <c r="B738" s="5">
        <f t="shared" si="107"/>
        <v>36</v>
      </c>
      <c r="C738" s="5" t="str">
        <f t="shared" ca="1" si="110"/>
        <v>background_pa_scalar</v>
      </c>
      <c r="D738" s="5" t="str">
        <f t="shared" ca="1" si="112"/>
        <v>background_pa_scalar_santiago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background_pa_scalar</v>
      </c>
      <c r="G738" s="4" t="str" cm="1">
        <f t="array" aca="1" ref="G738" ca="1">IF(AND(ISBLANK(INDIRECT(ADDRESS(B738,3,1,1,"all_city_parameter_inputs"))),ISBLANK(INDIRECT(ADDRESS(B738,2,1,1,"all_city_parameter_inputs")))),"",IF(ISBLANK(INDIRECT(ADDRESS(B738,2,1,1,"all_city_parameter_inputs"))),"",INDIRECT(ADDRESS(B738,2,1,1,"all_city_parameter_inputs"))))</f>
        <v>mean</v>
      </c>
      <c r="H738" s="17" cm="1">
        <f t="array" aca="1" ref="H738" ca="1">IF(ISBLANK(INDIRECT(ADDRESS(B738,A738,1,1,"all_city_parameter_inputs"))), "--",INDIRECT(ADDRESS(B738,A738,1,1,"all_city_parameter_inputs")))</f>
        <v>1</v>
      </c>
      <c r="I738" s="17" t="str">
        <f ca="1">IF(OR(G738="alpha",G738="beta",G738="sd",G738="mean"),"--",VLOOKUP(C738,Default!$B$5:$H$114,7,FALSE))</f>
        <v>--</v>
      </c>
      <c r="J738" s="4" t="str">
        <f ca="1">VLOOKUP(F738,Lookup!$C$5:$D$110,2, FALSE)</f>
        <v>PA values</v>
      </c>
      <c r="K738" s="4" t="str">
        <f ca="1">VLOOKUP(C738,Default!$B$4:$E$114,4, FALSE)</f>
        <v>scalar to deal with bias in MMET values from non-occupational physical activity survey</v>
      </c>
      <c r="L738" s="21" t="str" cm="1">
        <f t="array" aca="1" ref="L738" ca="1">IF(ISNA(VLOOKUP($D738,Grouped_Sources!$C:$C,1,FALSE)),"", INDIRECT(VLOOKUP($D738,Grouped_Sources!$C:$I,5,FALSE)))</f>
        <v>assumes no bias in PA data (could be improved by looking at PA surveys) - distribution parameters need updating</v>
      </c>
      <c r="M738" s="21" cm="1">
        <f t="array" aca="1" ref="M738" ca="1">IF(ISNA(VLOOKUP($D738,Grouped_Sources!$C:$C,1,FALSE)),"", INDIRECT(VLOOKUP($D738,Grouped_Sources!$C:$I,6,FALSE)))</f>
        <v>0</v>
      </c>
      <c r="N738" s="21" cm="1">
        <f t="array" aca="1" ref="N738" ca="1">IF(ISNA(VLOOKUP($D738,Grouped_Sources!$C:$C,1,FALSE)),"", INDIRECT(VLOOKUP($D738,Grouped_Sources!$C:$I,7,FALSE)))</f>
        <v>0</v>
      </c>
    </row>
    <row r="739" spans="1:14" hidden="1" x14ac:dyDescent="0.25">
      <c r="A739" s="5">
        <f t="shared" si="106"/>
        <v>10</v>
      </c>
      <c r="B739" s="5">
        <f t="shared" si="107"/>
        <v>37</v>
      </c>
      <c r="C739" s="5" t="str">
        <f t="shared" ca="1" si="110"/>
        <v>background_pa_scalar</v>
      </c>
      <c r="D739" s="5" t="str">
        <f t="shared" ca="1" si="112"/>
        <v>background_pa_scalar_santiago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background_pa_scalar</v>
      </c>
      <c r="G739" s="4" t="str" cm="1">
        <f t="array" aca="1" ref="G739" ca="1">IF(AND(ISBLANK(INDIRECT(ADDRESS(B739,3,1,1,"all_city_parameter_inputs"))),ISBLANK(INDIRECT(ADDRESS(B739,2,1,1,"all_city_parameter_inputs")))),"",IF(ISBLANK(INDIRECT(ADDRESS(B739,2,1,1,"all_city_parameter_inputs"))),"",INDIRECT(ADDRESS(B739,2,1,1,"all_city_parameter_inputs"))))</f>
        <v>sd</v>
      </c>
      <c r="H739" s="17" cm="1">
        <f t="array" aca="1" ref="H739" ca="1">IF(ISBLANK(INDIRECT(ADDRESS(B739,A739,1,1,"all_city_parameter_inputs"))), "--",INDIRECT(ADDRESS(B739,A739,1,1,"all_city_parameter_inputs")))</f>
        <v>1.2</v>
      </c>
      <c r="I739" s="17" t="str">
        <f ca="1">IF(OR(G739="alpha",G739="beta",G739="sd",G739="mean"),"--",VLOOKUP(C739,Default!$B$5:$H$114,7,FALSE))</f>
        <v>--</v>
      </c>
      <c r="J739" s="4" t="str">
        <f ca="1">VLOOKUP(F739,Lookup!$C$5:$D$110,2, FALSE)</f>
        <v>PA values</v>
      </c>
      <c r="K739" s="4" t="str">
        <f ca="1">VLOOKUP(C739,Default!$B$4:$E$114,4, FALSE)</f>
        <v>scalar to deal with bias in MMET values from non-occupational physical activity survey</v>
      </c>
      <c r="L739" s="21" t="str" cm="1">
        <f t="array" aca="1" ref="L739" ca="1">IF(ISNA(VLOOKUP($D739,Grouped_Sources!$C:$C,1,FALSE)),"", INDIRECT(VLOOKUP($D739,Grouped_Sources!$C:$I,5,FALSE)))</f>
        <v>assumes no bias in PA data (could be improved by looking at PA surveys) - distribution parameters need updating</v>
      </c>
      <c r="M739" s="21" cm="1">
        <f t="array" aca="1" ref="M739" ca="1">IF(ISNA(VLOOKUP($D739,Grouped_Sources!$C:$C,1,FALSE)),"", INDIRECT(VLOOKUP($D739,Grouped_Sources!$C:$I,6,FALSE)))</f>
        <v>0</v>
      </c>
      <c r="N739" s="21" cm="1">
        <f t="array" aca="1" ref="N739" ca="1">IF(ISNA(VLOOKUP($D739,Grouped_Sources!$C:$C,1,FALSE)),"", INDIRECT(VLOOKUP($D739,Grouped_Sources!$C:$I,7,FALSE)))</f>
        <v>0</v>
      </c>
    </row>
    <row r="740" spans="1:14" hidden="1" x14ac:dyDescent="0.25">
      <c r="A740" s="5">
        <f t="shared" si="106"/>
        <v>10</v>
      </c>
      <c r="B740" s="5">
        <f t="shared" si="107"/>
        <v>38</v>
      </c>
      <c r="C740" s="5" t="str">
        <f t="shared" ca="1" si="110"/>
        <v>bus_walk_time</v>
      </c>
      <c r="D740" s="5" t="str">
        <f t="shared" ca="1" si="112"/>
        <v>bus_walk_time_santiago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bus_walk_time</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12</v>
      </c>
      <c r="I740" s="17">
        <f ca="1">IF(OR(G740="alpha",G740="beta",G740="sd",G740="mean"),"--",VLOOKUP(C740,Default!$B$5:$H$114,7,FALSE))</f>
        <v>16</v>
      </c>
      <c r="J740" s="4" t="str">
        <f ca="1">VLOOKUP(F740,Lookup!$C$5:$D$110,2, FALSE)</f>
        <v>Travel values</v>
      </c>
      <c r="K740" s="4" t="str">
        <f ca="1">VLOOKUP(C740,Default!$B$4:$E$114,4, FALSE)</f>
        <v>time taken to walk to bus stop, added to each trip with main mode bus unless there is already a walking component in the travel survey</v>
      </c>
      <c r="L740" s="21" t="str" cm="1">
        <f t="array" aca="1" ref="L740" ca="1">IF(ISNA(VLOOKUP($D740,Grouped_Sources!$C:$C,1,FALSE)),"", INDIRECT(VLOOKUP($D740,Grouped_Sources!$C:$I,5,FALSE)))</f>
        <v xml:space="preserve"> on OneDrive Ali Abbas - ITHIM Global\Methods and Processes\Input Parameters\Walk_to_PT</v>
      </c>
      <c r="M740" s="21" cm="1">
        <f t="array" aca="1" ref="M740" ca="1">IF(ISNA(VLOOKUP($D740,Grouped_Sources!$C:$C,1,FALSE)),"", INDIRECT(VLOOKUP($D740,Grouped_Sources!$C:$I,6,FALSE)))</f>
        <v>0</v>
      </c>
      <c r="N740" s="21" cm="1">
        <f t="array" aca="1" ref="N740" ca="1">IF(ISNA(VLOOKUP($D740,Grouped_Sources!$C:$C,1,FALSE)),"", INDIRECT(VLOOKUP($D740,Grouped_Sources!$C:$I,7,FALSE)))</f>
        <v>0</v>
      </c>
    </row>
    <row r="741" spans="1:14" hidden="1" x14ac:dyDescent="0.25">
      <c r="A741" s="5">
        <f t="shared" si="106"/>
        <v>10</v>
      </c>
      <c r="B741" s="5">
        <f t="shared" si="107"/>
        <v>39</v>
      </c>
      <c r="C741" s="5" t="str">
        <f t="shared" ca="1" si="110"/>
        <v>bus_walk_time</v>
      </c>
      <c r="D741" s="5" t="str">
        <f t="shared" ca="1" si="112"/>
        <v>bus_walk_time_santiago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bus_walk_time</v>
      </c>
      <c r="G741" s="4" t="str" cm="1">
        <f t="array" aca="1" ref="G741" ca="1">IF(AND(ISBLANK(INDIRECT(ADDRESS(B741,3,1,1,"all_city_parameter_inputs"))),ISBLANK(INDIRECT(ADDRESS(B741,2,1,1,"all_city_parameter_inputs")))),"",IF(ISBLANK(INDIRECT(ADDRESS(B741,2,1,1,"all_city_parameter_inputs"))),"",INDIRECT(ADDRESS(B741,2,1,1,"all_city_parameter_inputs"))))</f>
        <v>mean</v>
      </c>
      <c r="H741" s="17" cm="1">
        <f t="array" aca="1" ref="H741" ca="1">IF(ISBLANK(INDIRECT(ADDRESS(B741,A741,1,1,"all_city_parameter_inputs"))), "--",INDIRECT(ADDRESS(B741,A741,1,1,"all_city_parameter_inputs")))</f>
        <v>8.4119516701366308</v>
      </c>
      <c r="I741" s="17" t="str">
        <f ca="1">IF(OR(G741="alpha",G741="beta",G741="sd",G741="mean"),"--",VLOOKUP(C741,Default!$B$5:$H$114,7,FALSE))</f>
        <v>--</v>
      </c>
      <c r="J741" s="4" t="str">
        <f ca="1">VLOOKUP(F741,Lookup!$C$5:$D$110,2, FALSE)</f>
        <v>Travel values</v>
      </c>
      <c r="K741" s="4" t="str">
        <f ca="1">VLOOKUP(C741,Default!$B$4:$E$114,4, FALSE)</f>
        <v>time taken to walk to bus stop, added to each trip with main mode bus unless there is already a walking component in the travel survey</v>
      </c>
      <c r="L741" s="21" t="str" cm="1">
        <f t="array" aca="1" ref="L741" ca="1">IF(ISNA(VLOOKUP($D741,Grouped_Sources!$C:$C,1,FALSE)),"", INDIRECT(VLOOKUP($D741,Grouped_Sources!$C:$I,5,FALSE)))</f>
        <v xml:space="preserve"> on OneDrive Ali Abbas - ITHIM Global\Methods and Processes\Input Parameters\Walk_to_PT</v>
      </c>
      <c r="M741" s="21" cm="1">
        <f t="array" aca="1" ref="M741" ca="1">IF(ISNA(VLOOKUP($D741,Grouped_Sources!$C:$C,1,FALSE)),"", INDIRECT(VLOOKUP($D741,Grouped_Sources!$C:$I,6,FALSE)))</f>
        <v>0</v>
      </c>
      <c r="N741" s="21" cm="1">
        <f t="array" aca="1" ref="N741" ca="1">IF(ISNA(VLOOKUP($D741,Grouped_Sources!$C:$C,1,FALSE)),"", INDIRECT(VLOOKUP($D741,Grouped_Sources!$C:$I,7,FALSE)))</f>
        <v>0</v>
      </c>
    </row>
    <row r="742" spans="1:14" hidden="1" x14ac:dyDescent="0.25">
      <c r="A742" s="5">
        <f t="shared" si="106"/>
        <v>10</v>
      </c>
      <c r="B742" s="5">
        <f t="shared" si="107"/>
        <v>40</v>
      </c>
      <c r="C742" s="5" t="str">
        <f t="shared" ca="1" si="110"/>
        <v>bus_walk_time</v>
      </c>
      <c r="D742" s="5" t="str">
        <f t="shared" ca="1" si="112"/>
        <v>bus_walk_time_santiago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bus_walk_time</v>
      </c>
      <c r="G742" s="4" t="str" cm="1">
        <f t="array" aca="1" ref="G742" ca="1">IF(AND(ISBLANK(INDIRECT(ADDRESS(B742,3,1,1,"all_city_parameter_inputs"))),ISBLANK(INDIRECT(ADDRESS(B742,2,1,1,"all_city_parameter_inputs")))),"",IF(ISBLANK(INDIRECT(ADDRESS(B742,2,1,1,"all_city_parameter_inputs"))),"",INDIRECT(ADDRESS(B742,2,1,1,"all_city_parameter_inputs"))))</f>
        <v>sd</v>
      </c>
      <c r="H742" s="17" cm="1">
        <f t="array" aca="1" ref="H742" ca="1">IF(ISBLANK(INDIRECT(ADDRESS(B742,A742,1,1,"all_city_parameter_inputs"))), "--",INDIRECT(ADDRESS(B742,A742,1,1,"all_city_parameter_inputs")))</f>
        <v>2.3231298331071466</v>
      </c>
      <c r="I742" s="17" t="str">
        <f ca="1">IF(OR(G742="alpha",G742="beta",G742="sd",G742="mean"),"--",VLOOKUP(C742,Default!$B$5:$H$114,7,FALSE))</f>
        <v>--</v>
      </c>
      <c r="J742" s="4" t="str">
        <f ca="1">VLOOKUP(F742,Lookup!$C$5:$D$110,2, FALSE)</f>
        <v>Travel values</v>
      </c>
      <c r="K742" s="4" t="str">
        <f ca="1">VLOOKUP(C742,Default!$B$4:$E$114,4, FALSE)</f>
        <v>time taken to walk to bus stop, added to each trip with main mode bus unless there is already a walking component in the travel survey</v>
      </c>
      <c r="L742" s="21" t="str" cm="1">
        <f t="array" aca="1" ref="L742" ca="1">IF(ISNA(VLOOKUP($D742,Grouped_Sources!$C:$C,1,FALSE)),"", INDIRECT(VLOOKUP($D742,Grouped_Sources!$C:$I,5,FALSE)))</f>
        <v xml:space="preserve"> on OneDrive Ali Abbas - ITHIM Global\Methods and Processes\Input Parameters\Walk_to_PT</v>
      </c>
      <c r="M742" s="21" cm="1">
        <f t="array" aca="1" ref="M742" ca="1">IF(ISNA(VLOOKUP($D742,Grouped_Sources!$C:$C,1,FALSE)),"", INDIRECT(VLOOKUP($D742,Grouped_Sources!$C:$I,6,FALSE)))</f>
        <v>0</v>
      </c>
      <c r="N742" s="21" cm="1">
        <f t="array" aca="1" ref="N742" ca="1">IF(ISNA(VLOOKUP($D742,Grouped_Sources!$C:$C,1,FALSE)),"", INDIRECT(VLOOKUP($D742,Grouped_Sources!$C:$I,7,FALSE)))</f>
        <v>0</v>
      </c>
    </row>
    <row r="743" spans="1:14" hidden="1" x14ac:dyDescent="0.25">
      <c r="A743" s="5">
        <f t="shared" si="106"/>
        <v>10</v>
      </c>
      <c r="B743" s="5">
        <f t="shared" si="107"/>
        <v>41</v>
      </c>
      <c r="C743" s="5" t="str">
        <f t="shared" ca="1" si="110"/>
        <v>rail_walk_time</v>
      </c>
      <c r="D743" s="5" t="str">
        <f t="shared" ca="1" si="112"/>
        <v>rail_walk_time_santiago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rail_walk_time</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12.5</v>
      </c>
      <c r="I743" s="17">
        <f ca="1">IF(OR(G743="alpha",G743="beta",G743="sd",G743="mean"),"--",VLOOKUP(C743,Default!$B$5:$H$114,7,FALSE))</f>
        <v>12.5</v>
      </c>
      <c r="J743" s="4" t="str">
        <f ca="1">VLOOKUP(F743,Lookup!$C$5:$D$110,2, FALSE)</f>
        <v>Travel values</v>
      </c>
      <c r="K743" s="4" t="str">
        <f ca="1">VLOOKUP(C743,Default!$B$4:$E$114,4, FALSE)</f>
        <v>time taken to walk to train station</v>
      </c>
      <c r="L743" s="21" t="str" cm="1">
        <f t="array" aca="1" ref="L743" ca="1">IF(ISNA(VLOOKUP($D743,Grouped_Sources!$C:$C,1,FALSE)),"", INDIRECT(VLOOKUP($D743,Grouped_Sources!$C:$I,5,FALSE)))</f>
        <v xml:space="preserve"> on OneDrive Ali Abbas - ITHIM Global\Methods and Processes\Input Parameters\Walk_to_PT</v>
      </c>
      <c r="M743" s="21" cm="1">
        <f t="array" aca="1" ref="M743" ca="1">IF(ISNA(VLOOKUP($D743,Grouped_Sources!$C:$C,1,FALSE)),"", INDIRECT(VLOOKUP($D743,Grouped_Sources!$C:$I,6,FALSE)))</f>
        <v>0</v>
      </c>
      <c r="N743" s="21" cm="1">
        <f t="array" aca="1" ref="N743" ca="1">IF(ISNA(VLOOKUP($D743,Grouped_Sources!$C:$C,1,FALSE)),"", INDIRECT(VLOOKUP($D743,Grouped_Sources!$C:$I,7,FALSE)))</f>
        <v>0</v>
      </c>
    </row>
    <row r="744" spans="1:14" hidden="1" x14ac:dyDescent="0.25">
      <c r="A744" s="5">
        <f t="shared" si="106"/>
        <v>10</v>
      </c>
      <c r="B744" s="5">
        <f t="shared" si="107"/>
        <v>42</v>
      </c>
      <c r="C744" s="5" t="str">
        <f t="shared" ca="1" si="110"/>
        <v>rail_walk_time</v>
      </c>
      <c r="D744" s="5" t="str">
        <f t="shared" ca="1" si="112"/>
        <v>rail_walk_time_santiago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rail_walk_time</v>
      </c>
      <c r="G744" s="4" t="str" cm="1">
        <f t="array" aca="1" ref="G744" ca="1">IF(AND(ISBLANK(INDIRECT(ADDRESS(B744,3,1,1,"all_city_parameter_inputs"))),ISBLANK(INDIRECT(ADDRESS(B744,2,1,1,"all_city_parameter_inputs")))),"",IF(ISBLANK(INDIRECT(ADDRESS(B744,2,1,1,"all_city_parameter_inputs"))),"",INDIRECT(ADDRESS(B744,2,1,1,"all_city_parameter_inputs"))))</f>
        <v>mean</v>
      </c>
      <c r="H744" s="17" cm="1">
        <f t="array" aca="1" ref="H744" ca="1">IF(ISBLANK(INDIRECT(ADDRESS(B744,A744,1,1,"all_city_parameter_inputs"))), "--",INDIRECT(ADDRESS(B744,A744,1,1,"all_city_parameter_inputs")))</f>
        <v>9.0292418035802307</v>
      </c>
      <c r="I744" s="17" t="str">
        <f ca="1">IF(OR(G744="alpha",G744="beta",G744="sd",G744="mean"),"--",VLOOKUP(C744,Default!$B$5:$H$114,7,FALSE))</f>
        <v>--</v>
      </c>
      <c r="J744" s="4" t="str">
        <f ca="1">VLOOKUP(F744,Lookup!$C$5:$D$110,2, FALSE)</f>
        <v>Travel values</v>
      </c>
      <c r="K744" s="4" t="str">
        <f ca="1">VLOOKUP(C744,Default!$B$4:$E$114,4, FALSE)</f>
        <v>time taken to walk to train station</v>
      </c>
      <c r="L744" s="21" t="str" cm="1">
        <f t="array" aca="1" ref="L744" ca="1">IF(ISNA(VLOOKUP($D744,Grouped_Sources!$C:$C,1,FALSE)),"", INDIRECT(VLOOKUP($D744,Grouped_Sources!$C:$I,5,FALSE)))</f>
        <v xml:space="preserve"> on OneDrive Ali Abbas - ITHIM Global\Methods and Processes\Input Parameters\Walk_to_PT</v>
      </c>
      <c r="M744" s="21" cm="1">
        <f t="array" aca="1" ref="M744" ca="1">IF(ISNA(VLOOKUP($D744,Grouped_Sources!$C:$C,1,FALSE)),"", INDIRECT(VLOOKUP($D744,Grouped_Sources!$C:$I,6,FALSE)))</f>
        <v>0</v>
      </c>
      <c r="N744" s="21" cm="1">
        <f t="array" aca="1" ref="N744" ca="1">IF(ISNA(VLOOKUP($D744,Grouped_Sources!$C:$C,1,FALSE)),"", INDIRECT(VLOOKUP($D744,Grouped_Sources!$C:$I,7,FALSE)))</f>
        <v>0</v>
      </c>
    </row>
    <row r="745" spans="1:14" hidden="1" x14ac:dyDescent="0.25">
      <c r="A745" s="5">
        <f t="shared" si="106"/>
        <v>10</v>
      </c>
      <c r="B745" s="5">
        <f t="shared" si="107"/>
        <v>43</v>
      </c>
      <c r="C745" s="5" t="str">
        <f t="shared" ca="1" si="110"/>
        <v>rail_walk_time</v>
      </c>
      <c r="D745" s="5" t="str">
        <f t="shared" ca="1" si="112"/>
        <v>rail_walk_time_santiago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rail_walk_time</v>
      </c>
      <c r="G745" s="4" t="str" cm="1">
        <f t="array" aca="1" ref="G745" ca="1">IF(AND(ISBLANK(INDIRECT(ADDRESS(B745,3,1,1,"all_city_parameter_inputs"))),ISBLANK(INDIRECT(ADDRESS(B745,2,1,1,"all_city_parameter_inputs")))),"",IF(ISBLANK(INDIRECT(ADDRESS(B745,2,1,1,"all_city_parameter_inputs"))),"",INDIRECT(ADDRESS(B745,2,1,1,"all_city_parameter_inputs"))))</f>
        <v>sd</v>
      </c>
      <c r="H745" s="17" cm="1">
        <f t="array" aca="1" ref="H745" ca="1">IF(ISBLANK(INDIRECT(ADDRESS(B745,A745,1,1,"all_city_parameter_inputs"))), "--",INDIRECT(ADDRESS(B745,A745,1,1,"all_city_parameter_inputs")))</f>
        <v>2.2401627151007628</v>
      </c>
      <c r="I745" s="17" t="str">
        <f ca="1">IF(OR(G745="alpha",G745="beta",G745="sd",G745="mean"),"--",VLOOKUP(C745,Default!$B$5:$H$114,7,FALSE))</f>
        <v>--</v>
      </c>
      <c r="J745" s="4" t="str">
        <f ca="1">VLOOKUP(F745,Lookup!$C$5:$D$110,2, FALSE)</f>
        <v>Travel values</v>
      </c>
      <c r="K745" s="4" t="str">
        <f ca="1">VLOOKUP(C745,Default!$B$4:$E$114,4, FALSE)</f>
        <v>time taken to walk to train station</v>
      </c>
      <c r="L745" s="21" t="str" cm="1">
        <f t="array" aca="1" ref="L745" ca="1">IF(ISNA(VLOOKUP($D745,Grouped_Sources!$C:$C,1,FALSE)),"", INDIRECT(VLOOKUP($D745,Grouped_Sources!$C:$I,5,FALSE)))</f>
        <v xml:space="preserve"> on OneDrive Ali Abbas - ITHIM Global\Methods and Processes\Input Parameters\Walk_to_PT</v>
      </c>
      <c r="M745" s="21" cm="1">
        <f t="array" aca="1" ref="M745" ca="1">IF(ISNA(VLOOKUP($D745,Grouped_Sources!$C:$C,1,FALSE)),"", INDIRECT(VLOOKUP($D745,Grouped_Sources!$C:$I,6,FALSE)))</f>
        <v>0</v>
      </c>
      <c r="N745" s="21" cm="1">
        <f t="array" aca="1" ref="N745" ca="1">IF(ISNA(VLOOKUP($D745,Grouped_Sources!$C:$C,1,FALSE)),"", INDIRECT(VLOOKUP($D745,Grouped_Sources!$C:$I,7,FALSE)))</f>
        <v>0</v>
      </c>
    </row>
    <row r="746" spans="1:14" hidden="1" x14ac:dyDescent="0.25">
      <c r="A746" s="5">
        <f t="shared" si="106"/>
        <v>10</v>
      </c>
      <c r="B746" s="5">
        <f t="shared" si="107"/>
        <v>44</v>
      </c>
      <c r="C746" s="5" t="str">
        <f t="shared" ca="1" si="110"/>
        <v>add_personal_motorcycle_trips</v>
      </c>
      <c r="D746" s="5" t="str">
        <f t="shared" ref="D746:D749" ca="1" si="113">F746&amp;"_"&amp;E746</f>
        <v>add_personal_motorcycle_trips_santiago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add_personal_motorcycle_trips</v>
      </c>
      <c r="G746" s="4" t="str" cm="1">
        <f t="array" aca="1" ref="G746" ca="1">IF(AND(ISBLANK(INDIRECT(ADDRESS(B746,3,1,1,"all_city_parameter_inputs"))),ISBLANK(INDIRECT(ADDRESS(B746,2,1,1,"all_city_parameter_inputs")))),"",IF(ISBLANK(INDIRECT(ADDRESS(B746,2,1,1,"all_city_parameter_inputs"))),"",INDIRECT(ADDRESS(B746,2,1,1,"all_city_parameter_inputs"))))</f>
        <v/>
      </c>
      <c r="H746" s="17" t="str" cm="1">
        <f t="array" aca="1" ref="H746" ca="1">IF(ISBLANK(INDIRECT(ADDRESS(B746,A746,1,1,"all_city_parameter_inputs"))), "--",INDIRECT(ADDRESS(B746,A746,1,1,"all_city_parameter_inputs")))</f>
        <v>no</v>
      </c>
      <c r="I746" s="17" t="str">
        <f ca="1">IF(OR(G746="alpha",G746="beta",G746="sd",G746="mean"),"--",VLOOKUP(C746,Default!$B$5:$H$114,7,FALSE))</f>
        <v>no</v>
      </c>
      <c r="J746" s="4" t="str">
        <f ca="1">VLOOKUP(F746,Lookup!$C$5:$D$110,2, FALSE)</f>
        <v>Travel values</v>
      </c>
      <c r="K746" s="4" t="str">
        <f ca="1">VLOOKUP(C746,Default!$B$4:$E$114,4, FALSE)</f>
        <v>if set to 'no', does not add any personal journey motorcycle trip. If set to 'Chile' add motorcycle trips based on Chilean data. Used if no motorcycle trips exist in the travel survey at all</v>
      </c>
      <c r="L746" s="21" t="str" cm="1">
        <f t="array" aca="1" ref="L746" ca="1">IF(ISNA(VLOOKUP($D746,Grouped_Sources!$C:$C,1,FALSE)),"", INDIRECT(VLOOKUP($D746,Grouped_Sources!$C:$I,5,FALSE)))</f>
        <v xml:space="preserve"> on OneDrive Ali Abbas - ITHIM Global\Methods and Processes\Input Parameters\NewMotorcycleTrips</v>
      </c>
      <c r="M746" s="21" cm="1">
        <f t="array" aca="1" ref="M746" ca="1">IF(ISNA(VLOOKUP($D746,Grouped_Sources!$C:$C,1,FALSE)),"", INDIRECT(VLOOKUP($D746,Grouped_Sources!$C:$I,6,FALSE)))</f>
        <v>0</v>
      </c>
      <c r="N746" s="21" cm="1">
        <f t="array" aca="1" ref="N746" ca="1">IF(ISNA(VLOOKUP($D746,Grouped_Sources!$C:$C,1,FALSE)),"", INDIRECT(VLOOKUP($D746,Grouped_Sources!$C:$I,7,FALSE)))</f>
        <v>0</v>
      </c>
    </row>
    <row r="747" spans="1:14" hidden="1" x14ac:dyDescent="0.25">
      <c r="A747" s="5">
        <f t="shared" si="106"/>
        <v>10</v>
      </c>
      <c r="B747" s="5">
        <f t="shared" si="107"/>
        <v>45</v>
      </c>
      <c r="C747" s="5" t="str">
        <f t="shared" ca="1" si="110"/>
        <v>proportion_motorcycle_trips</v>
      </c>
      <c r="D747" s="5" t="str">
        <f t="shared" ca="1" si="113"/>
        <v>proportion_motorcycle_trips_santiago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proportion_motorcycle_trips</v>
      </c>
      <c r="G747" s="4" t="str" cm="1">
        <f t="array" aca="1" ref="G747" ca="1">IF(AND(ISBLANK(INDIRECT(ADDRESS(B747,3,1,1,"all_city_parameter_inputs"))),ISBLANK(INDIRECT(ADDRESS(B747,2,1,1,"all_city_parameter_inputs")))),"",IF(ISBLANK(INDIRECT(ADDRESS(B747,2,1,1,"all_city_parameter_inputs"))),"",INDIRECT(ADDRESS(B747,2,1,1,"all_city_parameter_inputs"))))</f>
        <v>constant</v>
      </c>
      <c r="H747" s="17" cm="1">
        <f t="array" aca="1" ref="H747" ca="1">IF(ISBLANK(INDIRECT(ADDRESS(B747,A747,1,1,"all_city_parameter_inputs"))), "--",INDIRECT(ADDRESS(B747,A747,1,1,"all_city_parameter_inputs")))</f>
        <v>0</v>
      </c>
      <c r="I747" s="17">
        <f ca="1">IF(OR(G747="alpha",G747="beta",G747="sd",G747="mean"),"--",VLOOKUP(C747,Default!$B$5:$H$114,7,FALSE))</f>
        <v>0</v>
      </c>
      <c r="J747" s="4" t="str">
        <f ca="1">VLOOKUP(F747,Lookup!$C$5:$D$110,2, FALSE)</f>
        <v>Travel values</v>
      </c>
      <c r="K747" s="4" t="str">
        <f ca="1">VLOOKUP(C747,Default!$B$4:$E$114,4, FALSE)</f>
        <v>proportion of travel survey trips that should be added as motorcycle trips</v>
      </c>
      <c r="L747" s="21" t="str" cm="1">
        <f t="array" aca="1" ref="L747" ca="1">IF(ISNA(VLOOKUP($D747,Grouped_Sources!$C:$C,1,FALSE)),"", INDIRECT(VLOOKUP($D747,Grouped_Sources!$C:$I,5,FALSE)))</f>
        <v xml:space="preserve"> on OneDrive Ali Abbas - ITHIM Global\Methods and Processes\Input Parameters\NewMotorcycleTrips</v>
      </c>
      <c r="M747" s="21" cm="1">
        <f t="array" aca="1" ref="M747" ca="1">IF(ISNA(VLOOKUP($D747,Grouped_Sources!$C:$C,1,FALSE)),"", INDIRECT(VLOOKUP($D747,Grouped_Sources!$C:$I,6,FALSE)))</f>
        <v>0</v>
      </c>
      <c r="N747" s="21" cm="1">
        <f t="array" aca="1" ref="N747" ca="1">IF(ISNA(VLOOKUP($D747,Grouped_Sources!$C:$C,1,FALSE)),"", INDIRECT(VLOOKUP($D747,Grouped_Sources!$C:$I,7,FALSE)))</f>
        <v>0</v>
      </c>
    </row>
    <row r="748" spans="1:14" hidden="1" x14ac:dyDescent="0.25">
      <c r="A748" s="5">
        <f t="shared" si="106"/>
        <v>10</v>
      </c>
      <c r="B748" s="5">
        <f t="shared" si="107"/>
        <v>46</v>
      </c>
      <c r="C748" s="5" t="str">
        <f t="shared" ca="1" si="110"/>
        <v>proportion_motorcycle_trips</v>
      </c>
      <c r="D748" s="5" t="str">
        <f t="shared" ca="1" si="113"/>
        <v>proportion_motorcycle_trips_santiago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proportion_motorcycle_trips</v>
      </c>
      <c r="G748" s="4" t="str" cm="1">
        <f t="array" aca="1" ref="G748" ca="1">IF(AND(ISBLANK(INDIRECT(ADDRESS(B748,3,1,1,"all_city_parameter_inputs"))),ISBLANK(INDIRECT(ADDRESS(B748,2,1,1,"all_city_parameter_inputs")))),"",IF(ISBLANK(INDIRECT(ADDRESS(B748,2,1,1,"all_city_parameter_inputs"))),"",INDIRECT(ADDRESS(B748,2,1,1,"all_city_parameter_inputs"))))</f>
        <v>alpha</v>
      </c>
      <c r="H748" s="17" t="str" cm="1">
        <f t="array" aca="1" ref="H748" ca="1">IF(ISBLANK(INDIRECT(ADDRESS(B748,A748,1,1,"all_city_parameter_inputs"))), "--",INDIRECT(ADDRESS(B748,A748,1,1,"all_city_parameter_inputs")))</f>
        <v>--</v>
      </c>
      <c r="I748" s="17" t="str">
        <f ca="1">IF(OR(G748="alpha",G748="beta",G748="sd",G748="mean"),"--",VLOOKUP(C748,Default!$B$5:$H$114,7,FALSE))</f>
        <v>--</v>
      </c>
      <c r="J748" s="4" t="str">
        <f ca="1">VLOOKUP(F748,Lookup!$C$5:$D$110,2, FALSE)</f>
        <v>Travel values</v>
      </c>
      <c r="K748" s="4" t="str">
        <f ca="1">VLOOKUP(C748,Default!$B$4:$E$114,4, FALSE)</f>
        <v>proportion of travel survey trips that should be added as motorcycle trips</v>
      </c>
      <c r="L748" s="21" t="str" cm="1">
        <f t="array" aca="1" ref="L748" ca="1">IF(ISNA(VLOOKUP($D748,Grouped_Sources!$C:$C,1,FALSE)),"", INDIRECT(VLOOKUP($D748,Grouped_Sources!$C:$I,5,FALSE)))</f>
        <v xml:space="preserve"> on OneDrive Ali Abbas - ITHIM Global\Methods and Processes\Input Parameters\NewMotorcycleTrips</v>
      </c>
      <c r="M748" s="21" cm="1">
        <f t="array" aca="1" ref="M748" ca="1">IF(ISNA(VLOOKUP($D748,Grouped_Sources!$C:$C,1,FALSE)),"", INDIRECT(VLOOKUP($D748,Grouped_Sources!$C:$I,6,FALSE)))</f>
        <v>0</v>
      </c>
      <c r="N748" s="21" cm="1">
        <f t="array" aca="1" ref="N748" ca="1">IF(ISNA(VLOOKUP($D748,Grouped_Sources!$C:$C,1,FALSE)),"", INDIRECT(VLOOKUP($D748,Grouped_Sources!$C:$I,7,FALSE)))</f>
        <v>0</v>
      </c>
    </row>
    <row r="749" spans="1:14" hidden="1" x14ac:dyDescent="0.25">
      <c r="A749" s="5">
        <f t="shared" si="106"/>
        <v>10</v>
      </c>
      <c r="B749" s="5">
        <f t="shared" si="107"/>
        <v>47</v>
      </c>
      <c r="C749" s="5" t="str">
        <f t="shared" ca="1" si="110"/>
        <v>proportion_motorcycle_trips</v>
      </c>
      <c r="D749" s="5" t="str">
        <f t="shared" ca="1" si="113"/>
        <v>proportion_motorcycle_trips_santiago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proportion_motorcycle_trips</v>
      </c>
      <c r="G749" s="4" t="str" cm="1">
        <f t="array" aca="1" ref="G749" ca="1">IF(AND(ISBLANK(INDIRECT(ADDRESS(B749,3,1,1,"all_city_parameter_inputs"))),ISBLANK(INDIRECT(ADDRESS(B749,2,1,1,"all_city_parameter_inputs")))),"",IF(ISBLANK(INDIRECT(ADDRESS(B749,2,1,1,"all_city_parameter_inputs"))),"",INDIRECT(ADDRESS(B749,2,1,1,"all_city_parameter_inputs"))))</f>
        <v>beta</v>
      </c>
      <c r="H749" s="17" t="str" cm="1">
        <f t="array" aca="1" ref="H749" ca="1">IF(ISBLANK(INDIRECT(ADDRESS(B749,A749,1,1,"all_city_parameter_inputs"))), "--",INDIRECT(ADDRESS(B749,A749,1,1,"all_city_parameter_inputs")))</f>
        <v>--</v>
      </c>
      <c r="I749" s="17" t="str">
        <f ca="1">IF(OR(G749="alpha",G749="beta",G749="sd",G749="mean"),"--",VLOOKUP(C749,Default!$B$5:$H$114,7,FALSE))</f>
        <v>--</v>
      </c>
      <c r="J749" s="4" t="str">
        <f ca="1">VLOOKUP(F749,Lookup!$C$5:$D$110,2, FALSE)</f>
        <v>Travel values</v>
      </c>
      <c r="K749" s="4" t="str">
        <f ca="1">VLOOKUP(C749,Default!$B$4:$E$114,4, FALSE)</f>
        <v>proportion of travel survey trips that should be added as motorcycle trips</v>
      </c>
      <c r="L749" s="21" t="str" cm="1">
        <f t="array" aca="1" ref="L749" ca="1">IF(ISNA(VLOOKUP($D749,Grouped_Sources!$C:$C,1,FALSE)),"", INDIRECT(VLOOKUP($D749,Grouped_Sources!$C:$I,5,FALSE)))</f>
        <v xml:space="preserve"> on OneDrive Ali Abbas - ITHIM Global\Methods and Processes\Input Parameters\NewMotorcycleTrips</v>
      </c>
      <c r="M749" s="21" cm="1">
        <f t="array" aca="1" ref="M749" ca="1">IF(ISNA(VLOOKUP($D749,Grouped_Sources!$C:$C,1,FALSE)),"", INDIRECT(VLOOKUP($D749,Grouped_Sources!$C:$I,6,FALSE)))</f>
        <v>0</v>
      </c>
      <c r="N749" s="21" cm="1">
        <f t="array" aca="1" ref="N749" ca="1">IF(ISNA(VLOOKUP($D749,Grouped_Sources!$C:$C,1,FALSE)),"", INDIRECT(VLOOKUP($D749,Grouped_Sources!$C:$I,7,FALSE)))</f>
        <v>0</v>
      </c>
    </row>
    <row r="750" spans="1:14" hidden="1" x14ac:dyDescent="0.25">
      <c r="A750" s="5">
        <f t="shared" si="106"/>
        <v>10</v>
      </c>
      <c r="B750" s="5">
        <f t="shared" si="107"/>
        <v>48</v>
      </c>
      <c r="C750" s="5" t="str">
        <f t="shared" ca="1" si="110"/>
        <v>add_motorcycle_fleet</v>
      </c>
      <c r="D750" s="5" t="str">
        <f t="shared" ca="1" si="112"/>
        <v>add_motorcycle_fleet_santiago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All_city_list!F745,INDIRECT(ADDRESS(B750,1,1,1,"all_city_parameter_inputs"))))</f>
        <v>add_motorcycle_fleet</v>
      </c>
      <c r="G750" s="4" t="str" cm="1">
        <f t="array" aca="1" ref="G750" ca="1">IF(AND(ISBLANK(INDIRECT(ADDRESS(B750,3,1,1,"all_city_parameter_inputs"))),ISBLANK(INDIRECT(ADDRESS(B750,2,1,1,"all_city_parameter_inputs")))),"",IF(ISBLANK(INDIRECT(ADDRESS(B750,2,1,1,"all_city_parameter_inputs"))),"",INDIRECT(ADDRESS(B750,2,1,1,"all_city_parameter_inputs"))))</f>
        <v/>
      </c>
      <c r="H750" s="17" t="str" cm="1">
        <f t="array" aca="1" ref="H750" ca="1">IF(ISBLANK(INDIRECT(ADDRESS(B750,A750,1,1,"all_city_parameter_inputs"))), "--",INDIRECT(ADDRESS(B750,A750,1,1,"all_city_parameter_inputs")))</f>
        <v>T</v>
      </c>
      <c r="I750" s="17" t="str">
        <f ca="1">IF(OR(G750="alpha",G750="beta",G750="sd",G750="mean"),"--",VLOOKUP(C750,Default!$B$5:$H$114,7,FALSE))</f>
        <v>T</v>
      </c>
      <c r="J750" s="4" t="str">
        <f ca="1">VLOOKUP(F750,Lookup!$C$5:$D$110,2, FALSE)</f>
        <v>Travel values</v>
      </c>
      <c r="K750" s="4" t="str">
        <f ca="1">VLOOKUP(C750,Default!$B$4:$E$114,4, FALSE)</f>
        <v>whether to add motorcylce ghost trips</v>
      </c>
      <c r="L750" s="21" t="str" cm="1">
        <f t="array" aca="1" ref="L750" ca="1">IF(ISNA(VLOOKUP($D750,Grouped_Sources!$C:$C,1,FALSE)),"", INDIRECT(VLOOKUP($D750,Grouped_Sources!$C:$I,5,FALSE)))</f>
        <v xml:space="preserve"> on OneDrive Ali Abbas - ITHIM Global\Methods and Processes\Input Parameters\MotorcycleFleetRatio</v>
      </c>
      <c r="M750" s="21" cm="1">
        <f t="array" aca="1" ref="M750" ca="1">IF(ISNA(VLOOKUP($D750,Grouped_Sources!$C:$C,1,FALSE)),"", INDIRECT(VLOOKUP($D750,Grouped_Sources!$C:$I,6,FALSE)))</f>
        <v>0</v>
      </c>
      <c r="N750" s="21" cm="1">
        <f t="array" aca="1" ref="N750" ca="1">IF(ISNA(VLOOKUP($D750,Grouped_Sources!$C:$C,1,FALSE)),"", INDIRECT(VLOOKUP($D750,Grouped_Sources!$C:$I,7,FALSE)))</f>
        <v>0</v>
      </c>
    </row>
    <row r="751" spans="1:14" hidden="1" x14ac:dyDescent="0.25">
      <c r="A751" s="5">
        <f t="shared" si="106"/>
        <v>10</v>
      </c>
      <c r="B751" s="5">
        <f t="shared" si="107"/>
        <v>49</v>
      </c>
      <c r="C751" s="5" t="str">
        <f t="shared" ca="1" si="110"/>
        <v>fleet_to_motorcycle_ratio</v>
      </c>
      <c r="D751" s="5" t="str">
        <f t="shared" ca="1" si="112"/>
        <v>fleet_to_motorcycle_ratio_santiago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fleet_to_motorcycle_ratio</v>
      </c>
      <c r="G751" s="4" t="str" cm="1">
        <f t="array" aca="1" ref="G751" ca="1">IF(AND(ISBLANK(INDIRECT(ADDRESS(B751,3,1,1,"all_city_parameter_inputs"))),ISBLANK(INDIRECT(ADDRESS(B751,2,1,1,"all_city_parameter_inputs")))),"",IF(ISBLANK(INDIRECT(ADDRESS(B751,2,1,1,"all_city_parameter_inputs"))),"",INDIRECT(ADDRESS(B751,2,1,1,"all_city_parameter_inputs"))))</f>
        <v>constant</v>
      </c>
      <c r="H751" s="17" cm="1">
        <f t="array" aca="1" ref="H751" ca="1">IF(ISBLANK(INDIRECT(ADDRESS(B751,A751,1,1,"all_city_parameter_inputs"))), "--",INDIRECT(ADDRESS(B751,A751,1,1,"all_city_parameter_inputs")))</f>
        <v>0.25700000000000001</v>
      </c>
      <c r="I751" s="17">
        <f ca="1">IF(OR(G751="alpha",G751="beta",G751="sd",G751="mean"),"--",VLOOKUP(C751,Default!$B$5:$H$114,7,FALSE))</f>
        <v>0.441176470588235</v>
      </c>
      <c r="J751" s="4" t="str">
        <f ca="1">VLOOKUP(F751,Lookup!$C$5:$D$110,2, FALSE)</f>
        <v>Travel values</v>
      </c>
      <c r="K751" s="4" t="str">
        <f ca="1">VLOOKUP(C751,Default!$B$4:$E$114,4, FALSE)</f>
        <v xml:space="preserve">ratio of missing motorbike trips, e.g. if ratio = 0.6 and total trip distance in survey is 400, then want to add 600 km of motorbike trips. </v>
      </c>
      <c r="L751" s="21" t="str" cm="1">
        <f t="array" aca="1" ref="L751" ca="1">IF(ISNA(VLOOKUP($D751,Grouped_Sources!$C:$C,1,FALSE)),"", INDIRECT(VLOOKUP($D751,Grouped_Sources!$C:$I,5,FALSE)))</f>
        <v xml:space="preserve"> on OneDrive Ali Abbas - ITHIM Global\Methods and Processes\Input Parameters\MotorcycleFleetRatio</v>
      </c>
      <c r="M751" s="21" cm="1">
        <f t="array" aca="1" ref="M751" ca="1">IF(ISNA(VLOOKUP($D751,Grouped_Sources!$C:$C,1,FALSE)),"", INDIRECT(VLOOKUP($D751,Grouped_Sources!$C:$I,6,FALSE)))</f>
        <v>0</v>
      </c>
      <c r="N751" s="21" cm="1">
        <f t="array" aca="1" ref="N751" ca="1">IF(ISNA(VLOOKUP($D751,Grouped_Sources!$C:$C,1,FALSE)),"", INDIRECT(VLOOKUP($D751,Grouped_Sources!$C:$I,7,FALSE)))</f>
        <v>0</v>
      </c>
    </row>
    <row r="752" spans="1:14" hidden="1" x14ac:dyDescent="0.25">
      <c r="A752" s="5">
        <f t="shared" si="106"/>
        <v>10</v>
      </c>
      <c r="B752" s="5">
        <f t="shared" si="107"/>
        <v>50</v>
      </c>
      <c r="C752" s="5" t="str">
        <f t="shared" ca="1" si="110"/>
        <v>fleet_to_motorcycle_ratio</v>
      </c>
      <c r="D752" s="5" t="str">
        <f t="shared" ca="1" si="112"/>
        <v>fleet_to_motorcycle_ratio_santiago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fleet_to_motorcycle_ratio</v>
      </c>
      <c r="G752" s="4" t="str" cm="1">
        <f t="array" aca="1" ref="G752" ca="1">IF(AND(ISBLANK(INDIRECT(ADDRESS(B752,3,1,1,"all_city_parameter_inputs"))),ISBLANK(INDIRECT(ADDRESS(B752,2,1,1,"all_city_parameter_inputs")))),"",IF(ISBLANK(INDIRECT(ADDRESS(B752,2,1,1,"all_city_parameter_inputs"))),"",INDIRECT(ADDRESS(B752,2,1,1,"all_city_parameter_inputs"))))</f>
        <v>alpha</v>
      </c>
      <c r="H752" s="17" cm="1">
        <f t="array" aca="1" ref="H752" ca="1">IF(ISBLANK(INDIRECT(ADDRESS(B752,A752,1,1,"all_city_parameter_inputs"))), "--",INDIRECT(ADDRESS(B752,A752,1,1,"all_city_parameter_inputs")))</f>
        <v>295.52199999999999</v>
      </c>
      <c r="I752" s="17" t="str">
        <f ca="1">IF(OR(G752="alpha",G752="beta",G752="sd",G752="mean"),"--",VLOOKUP(C752,Default!$B$5:$H$114,7,FALSE))</f>
        <v>--</v>
      </c>
      <c r="J752" s="4" t="str">
        <f ca="1">VLOOKUP(F752,Lookup!$C$5:$D$110,2, FALSE)</f>
        <v>Travel values</v>
      </c>
      <c r="K752" s="4" t="str">
        <f ca="1">VLOOKUP(C752,Default!$B$4:$E$114,4, FALSE)</f>
        <v xml:space="preserve">ratio of missing motorbike trips, e.g. if ratio = 0.6 and total trip distance in survey is 400, then want to add 600 km of motorbike trips. </v>
      </c>
      <c r="L752" s="21" t="str" cm="1">
        <f t="array" aca="1" ref="L752" ca="1">IF(ISNA(VLOOKUP($D752,Grouped_Sources!$C:$C,1,FALSE)),"", INDIRECT(VLOOKUP($D752,Grouped_Sources!$C:$I,5,FALSE)))</f>
        <v xml:space="preserve"> on OneDrive Ali Abbas - ITHIM Global\Methods and Processes\Input Parameters\MotorcycleFleetRatio</v>
      </c>
      <c r="M752" s="21" cm="1">
        <f t="array" aca="1" ref="M752" ca="1">IF(ISNA(VLOOKUP($D752,Grouped_Sources!$C:$C,1,FALSE)),"", INDIRECT(VLOOKUP($D752,Grouped_Sources!$C:$I,6,FALSE)))</f>
        <v>0</v>
      </c>
      <c r="N752" s="21" cm="1">
        <f t="array" aca="1" ref="N752" ca="1">IF(ISNA(VLOOKUP($D752,Grouped_Sources!$C:$C,1,FALSE)),"", INDIRECT(VLOOKUP($D752,Grouped_Sources!$C:$I,7,FALSE)))</f>
        <v>0</v>
      </c>
    </row>
    <row r="753" spans="1:14" hidden="1" x14ac:dyDescent="0.25">
      <c r="A753" s="5">
        <f t="shared" si="106"/>
        <v>10</v>
      </c>
      <c r="B753" s="5">
        <f t="shared" si="107"/>
        <v>51</v>
      </c>
      <c r="C753" s="5" t="str">
        <f t="shared" ca="1" si="110"/>
        <v>fleet_to_motorcycle_ratio</v>
      </c>
      <c r="D753" s="5" t="str">
        <f t="shared" ca="1" si="112"/>
        <v>fleet_to_motorcycle_ratio_santiago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fleet_to_motorcycle_ratio</v>
      </c>
      <c r="G753" s="4" t="str" cm="1">
        <f t="array" aca="1" ref="G753" ca="1">IF(AND(ISBLANK(INDIRECT(ADDRESS(B753,3,1,1,"all_city_parameter_inputs"))),ISBLANK(INDIRECT(ADDRESS(B753,2,1,1,"all_city_parameter_inputs")))),"",IF(ISBLANK(INDIRECT(ADDRESS(B753,2,1,1,"all_city_parameter_inputs"))),"",INDIRECT(ADDRESS(B753,2,1,1,"all_city_parameter_inputs"))))</f>
        <v>beta</v>
      </c>
      <c r="H753" s="17" cm="1">
        <f t="array" aca="1" ref="H753" ca="1">IF(ISBLANK(INDIRECT(ADDRESS(B753,A753,1,1,"all_city_parameter_inputs"))), "--",INDIRECT(ADDRESS(B753,A753,1,1,"all_city_parameter_inputs")))</f>
        <v>852.47800000000007</v>
      </c>
      <c r="I753" s="17" t="str">
        <f ca="1">IF(OR(G753="alpha",G753="beta",G753="sd",G753="mean"),"--",VLOOKUP(C753,Default!$B$5:$H$114,7,FALSE))</f>
        <v>--</v>
      </c>
      <c r="J753" s="4" t="str">
        <f ca="1">VLOOKUP(F753,Lookup!$C$5:$D$110,2, FALSE)</f>
        <v>Travel values</v>
      </c>
      <c r="K753" s="4" t="str">
        <f ca="1">VLOOKUP(C753,Default!$B$4:$E$114,4, FALSE)</f>
        <v xml:space="preserve">ratio of missing motorbike trips, e.g. if ratio = 0.6 and total trip distance in survey is 400, then want to add 600 km of motorbike trips. </v>
      </c>
      <c r="L753" s="21" t="str" cm="1">
        <f t="array" aca="1" ref="L753" ca="1">IF(ISNA(VLOOKUP($D753,Grouped_Sources!$C:$C,1,FALSE)),"", INDIRECT(VLOOKUP($D753,Grouped_Sources!$C:$I,5,FALSE)))</f>
        <v xml:space="preserve"> on OneDrive Ali Abbas - ITHIM Global\Methods and Processes\Input Parameters\MotorcycleFleetRatio</v>
      </c>
      <c r="M753" s="21" cm="1">
        <f t="array" aca="1" ref="M753" ca="1">IF(ISNA(VLOOKUP($D753,Grouped_Sources!$C:$C,1,FALSE)),"", INDIRECT(VLOOKUP($D753,Grouped_Sources!$C:$I,6,FALSE)))</f>
        <v>0</v>
      </c>
      <c r="N753" s="21" cm="1">
        <f t="array" aca="1" ref="N753" ca="1">IF(ISNA(VLOOKUP($D753,Grouped_Sources!$C:$C,1,FALSE)),"", INDIRECT(VLOOKUP($D753,Grouped_Sources!$C:$I,7,FALSE)))</f>
        <v>0</v>
      </c>
    </row>
    <row r="754" spans="1:14" hidden="1" x14ac:dyDescent="0.25">
      <c r="A754" s="5">
        <f t="shared" si="106"/>
        <v>10</v>
      </c>
      <c r="B754" s="5">
        <f t="shared" si="107"/>
        <v>52</v>
      </c>
      <c r="C754" s="5" t="str">
        <f t="shared" ca="1" si="110"/>
        <v>background_pa_confidence</v>
      </c>
      <c r="D754" s="5" t="str">
        <f t="shared" ca="1" si="112"/>
        <v>background_pa_confidence_santiago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background_pa_confidence</v>
      </c>
      <c r="G754" s="4" t="str" cm="1">
        <f t="array" aca="1" ref="G754" ca="1">IF(AND(ISBLANK(INDIRECT(ADDRESS(B754,3,1,1,"all_city_parameter_inputs"))),ISBLANK(INDIRECT(ADDRESS(B754,2,1,1,"all_city_parameter_inputs")))),"",IF(ISBLANK(INDIRECT(ADDRESS(B754,2,1,1,"all_city_parameter_inputs"))),"",INDIRECT(ADDRESS(B754,2,1,1,"all_city_parameter_inputs"))))</f>
        <v>sample</v>
      </c>
      <c r="H754" s="17" cm="1">
        <f t="array" aca="1" ref="H754" ca="1">IF(ISBLANK(INDIRECT(ADDRESS(B754,A754,1,1,"all_city_parameter_inputs"))), "--",INDIRECT(ADDRESS(B754,A754,1,1,"all_city_parameter_inputs")))</f>
        <v>0.3</v>
      </c>
      <c r="I754" s="17">
        <f ca="1">IF(OR(G754="alpha",G754="beta",G754="sd",G754="mean"),"--",VLOOKUP(C754,Default!$B$5:$H$114,7,FALSE))</f>
        <v>1</v>
      </c>
      <c r="J754" s="4" t="str">
        <f ca="1">VLOOKUP(F754,Lookup!$C$5:$D$110,2, FALSE)</f>
        <v>PA values</v>
      </c>
      <c r="K754" s="4" t="str">
        <f ca="1">VLOOKUP(C754,Default!$B$4:$E$114,4, FALSE)</f>
        <v>how confident we are in the PA survey (in terms of number of people who report zero PA)</v>
      </c>
      <c r="L754" s="21" t="str" cm="1">
        <f t="array" aca="1" ref="L754" ca="1">IF(ISNA(VLOOKUP($D754,Grouped_Sources!$C:$C,1,FALSE)),"", INDIRECT(VLOOKUP($D754,Grouped_Sources!$C:$I,5,FALSE)))</f>
        <v/>
      </c>
      <c r="M754" s="21" t="str" cm="1">
        <f t="array" aca="1" ref="M754" ca="1">IF(ISNA(VLOOKUP($D754,Grouped_Sources!$C:$C,1,FALSE)),"", INDIRECT(VLOOKUP($D754,Grouped_Sources!$C:$I,6,FALSE)))</f>
        <v/>
      </c>
      <c r="N754" s="21" t="str" cm="1">
        <f t="array" aca="1" ref="N754" ca="1">IF(ISNA(VLOOKUP($D754,Grouped_Sources!$C:$C,1,FALSE)),"", INDIRECT(VLOOKUP($D754,Grouped_Sources!$C:$I,7,FALSE)))</f>
        <v/>
      </c>
    </row>
    <row r="755" spans="1:14" hidden="1" x14ac:dyDescent="0.25">
      <c r="A755" s="5">
        <f t="shared" si="106"/>
        <v>10</v>
      </c>
      <c r="B755" s="5">
        <f t="shared" si="107"/>
        <v>53</v>
      </c>
      <c r="C755" s="5" t="str">
        <f t="shared" ca="1" si="110"/>
        <v>add_walk_to_pt_trips</v>
      </c>
      <c r="D755" s="5" t="str">
        <f t="shared" ca="1" si="112"/>
        <v>add_walk_to_pt_trips_santiago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add_walk_to_pt_trips</v>
      </c>
      <c r="G755" s="4" t="str" cm="1">
        <f t="array" aca="1" ref="G755" ca="1">IF(AND(ISBLANK(INDIRECT(ADDRESS(B755,3,1,1,"all_city_parameter_inputs"))),ISBLANK(INDIRECT(ADDRESS(B755,2,1,1,"all_city_parameter_inputs")))),"",IF(ISBLANK(INDIRECT(ADDRESS(B755,2,1,1,"all_city_parameter_inputs"))),"",INDIRECT(ADDRESS(B755,2,1,1,"all_city_parameter_inputs"))))</f>
        <v/>
      </c>
      <c r="H755" s="17" t="str" cm="1">
        <f t="array" aca="1" ref="H755" ca="1">IF(ISBLANK(INDIRECT(ADDRESS(B755,A755,1,1,"all_city_parameter_inputs"))), "--",INDIRECT(ADDRESS(B755,A755,1,1,"all_city_parameter_inputs")))</f>
        <v>T</v>
      </c>
      <c r="I755" s="17" t="str">
        <f ca="1">IF(OR(G755="alpha",G755="beta",G755="sd",G755="mean"),"--",VLOOKUP(C755,Default!$B$5:$H$114,7,FALSE))</f>
        <v>T</v>
      </c>
      <c r="J755" s="4" t="str">
        <f ca="1">VLOOKUP(F755,Lookup!$C$5:$D$110,2, FALSE)</f>
        <v>Travel values</v>
      </c>
      <c r="K755" s="4" t="str">
        <f ca="1">VLOOKUP(C755,Default!$B$4:$E$114,4, FALSE)</f>
        <v>whether to add walk component to trips with main mode bus</v>
      </c>
      <c r="L755" s="21" t="str" cm="1">
        <f t="array" aca="1" ref="L755" ca="1">IF(ISNA(VLOOKUP($D755,Grouped_Sources!$C:$C,1,FALSE)),"", INDIRECT(VLOOKUP($D755,Grouped_Sources!$C:$I,5,FALSE)))</f>
        <v>usually set to T</v>
      </c>
      <c r="M755" s="21" cm="1">
        <f t="array" aca="1" ref="M755" ca="1">IF(ISNA(VLOOKUP($D755,Grouped_Sources!$C:$C,1,FALSE)),"", INDIRECT(VLOOKUP($D755,Grouped_Sources!$C:$I,6,FALSE)))</f>
        <v>0</v>
      </c>
      <c r="N755" s="21" cm="1">
        <f t="array" aca="1" ref="N755" ca="1">IF(ISNA(VLOOKUP($D755,Grouped_Sources!$C:$C,1,FALSE)),"", INDIRECT(VLOOKUP($D755,Grouped_Sources!$C:$I,7,FALSE)))</f>
        <v>0</v>
      </c>
    </row>
    <row r="756" spans="1:14" hidden="1" x14ac:dyDescent="0.25">
      <c r="A756" s="5">
        <f t="shared" si="106"/>
        <v>10</v>
      </c>
      <c r="B756" s="5">
        <f t="shared" si="107"/>
        <v>54</v>
      </c>
      <c r="C756" s="5" t="str">
        <f t="shared" ca="1" si="110"/>
        <v>bus_to_passenger_ratio</v>
      </c>
      <c r="D756" s="5" t="str">
        <f t="shared" ca="1" si="112"/>
        <v>bus_to_passenger_ratio_santiago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bus_to_passenger_ratio</v>
      </c>
      <c r="G756" s="4" t="str" cm="1">
        <f t="array" aca="1" ref="G756" ca="1">IF(AND(ISBLANK(INDIRECT(ADDRESS(B756,3,1,1,"all_city_parameter_inputs"))),ISBLANK(INDIRECT(ADDRESS(B756,2,1,1,"all_city_parameter_inputs")))),"",IF(ISBLANK(INDIRECT(ADDRESS(B756,2,1,1,"all_city_parameter_inputs"))),"",INDIRECT(ADDRESS(B756,2,1,1,"all_city_parameter_inputs"))))</f>
        <v>constant</v>
      </c>
      <c r="H756" s="17" cm="1">
        <f t="array" aca="1" ref="H756" ca="1">IF(ISBLANK(INDIRECT(ADDRESS(B756,A756,1,1,"all_city_parameter_inputs"))), "--",INDIRECT(ADDRESS(B756,A756,1,1,"all_city_parameter_inputs")))</f>
        <v>4.926108374384236E-2</v>
      </c>
      <c r="I756" s="17">
        <f ca="1">IF(OR(G756="alpha",G756="beta",G756="sd",G756="mean"),"--",VLOOKUP(C756,Default!$B$5:$H$114,7,FALSE))</f>
        <v>3.8910505836575897E-2</v>
      </c>
      <c r="J756" s="4" t="str">
        <f ca="1">VLOOKUP(F756,Lookup!$C$5:$D$110,2, FALSE)</f>
        <v>Travel values</v>
      </c>
      <c r="K756" s="4" t="str">
        <f ca="1">VLOOKUP(C756,Default!$B$4:$E$114,4, FALSE)</f>
        <v>number of buses per passenger</v>
      </c>
      <c r="L756" s="21" t="str" cm="1">
        <f t="array" aca="1" ref="L756" ca="1">IF(ISNA(VLOOKUP($D756,Grouped_Sources!$C:$C,1,FALSE)),"", INDIRECT(VLOOKUP($D756,Grouped_Sources!$C:$I,5,FALSE)))</f>
        <v>BusPassengerRatios_WriteUp_v.xx.docx on  on OneDrive Ali Abbas - ITHIM Global\Methods and Processes\Input Parameters\BusPassengerRatio</v>
      </c>
      <c r="M756" s="21" cm="1">
        <f t="array" aca="1" ref="M756" ca="1">IF(ISNA(VLOOKUP($D756,Grouped_Sources!$C:$C,1,FALSE)),"", INDIRECT(VLOOKUP($D756,Grouped_Sources!$C:$I,6,FALSE)))</f>
        <v>0</v>
      </c>
      <c r="N756" s="21" cm="1">
        <f t="array" aca="1" ref="N756" ca="1">IF(ISNA(VLOOKUP($D756,Grouped_Sources!$C:$C,1,FALSE)),"", INDIRECT(VLOOKUP($D756,Grouped_Sources!$C:$I,7,FALSE)))</f>
        <v>0</v>
      </c>
    </row>
    <row r="757" spans="1:14" hidden="1" x14ac:dyDescent="0.25">
      <c r="A757" s="5">
        <f t="shared" si="106"/>
        <v>10</v>
      </c>
      <c r="B757" s="5">
        <f t="shared" si="107"/>
        <v>55</v>
      </c>
      <c r="C757" s="5" t="str">
        <f t="shared" ca="1" si="110"/>
        <v>bus_to_passenger_ratio</v>
      </c>
      <c r="D757" s="5" t="str">
        <f t="shared" ca="1" si="112"/>
        <v>bus_to_passenger_ratio_santiago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bus_to_passenger_ratio</v>
      </c>
      <c r="G757" s="4" t="str" cm="1">
        <f t="array" aca="1" ref="G757" ca="1">IF(AND(ISBLANK(INDIRECT(ADDRESS(B757,3,1,1,"all_city_parameter_inputs"))),ISBLANK(INDIRECT(ADDRESS(B757,2,1,1,"all_city_parameter_inputs")))),"",IF(ISBLANK(INDIRECT(ADDRESS(B757,2,1,1,"all_city_parameter_inputs"))),"",INDIRECT(ADDRESS(B757,2,1,1,"all_city_parameter_inputs"))))</f>
        <v>alpha</v>
      </c>
      <c r="H757" s="17" cm="1">
        <f t="array" aca="1" ref="H757" ca="1">IF(ISBLANK(INDIRECT(ADDRESS(B757,A757,1,1,"all_city_parameter_inputs"))), "--",INDIRECT(ADDRESS(B757,A757,1,1,"all_city_parameter_inputs")))</f>
        <v>34.865294581280793</v>
      </c>
      <c r="I757" s="17" t="str">
        <f ca="1">IF(OR(G757="alpha",G757="beta",G757="sd",G757="mean"),"--",VLOOKUP(C757,Default!$B$5:$H$114,7,FALSE))</f>
        <v>--</v>
      </c>
      <c r="J757" s="4" t="str">
        <f ca="1">VLOOKUP(F757,Lookup!$C$5:$D$110,2, FALSE)</f>
        <v>Travel values</v>
      </c>
      <c r="K757" s="4" t="str">
        <f ca="1">VLOOKUP(C757,Default!$B$4:$E$114,4, FALSE)</f>
        <v>number of buses per passenger</v>
      </c>
      <c r="L757" s="21" t="str" cm="1">
        <f t="array" aca="1" ref="L757" ca="1">IF(ISNA(VLOOKUP($D757,Grouped_Sources!$C:$C,1,FALSE)),"", INDIRECT(VLOOKUP($D757,Grouped_Sources!$C:$I,5,FALSE)))</f>
        <v>BusPassengerRatios_WriteUp_v.xx.docx on  on OneDrive Ali Abbas - ITHIM Global\Methods and Processes\Input Parameters\BusPassengerRatio</v>
      </c>
      <c r="M757" s="21" cm="1">
        <f t="array" aca="1" ref="M757" ca="1">IF(ISNA(VLOOKUP($D757,Grouped_Sources!$C:$C,1,FALSE)),"", INDIRECT(VLOOKUP($D757,Grouped_Sources!$C:$I,6,FALSE)))</f>
        <v>0</v>
      </c>
      <c r="N757" s="21" cm="1">
        <f t="array" aca="1" ref="N757" ca="1">IF(ISNA(VLOOKUP($D757,Grouped_Sources!$C:$C,1,FALSE)),"", INDIRECT(VLOOKUP($D757,Grouped_Sources!$C:$I,7,FALSE)))</f>
        <v>0</v>
      </c>
    </row>
    <row r="758" spans="1:14" hidden="1" x14ac:dyDescent="0.25">
      <c r="A758" s="5">
        <f t="shared" si="106"/>
        <v>10</v>
      </c>
      <c r="B758" s="5">
        <f t="shared" si="107"/>
        <v>56</v>
      </c>
      <c r="C758" s="5" t="str">
        <f t="shared" ca="1" si="110"/>
        <v>bus_to_passenger_ratio</v>
      </c>
      <c r="D758" s="5" t="str">
        <f t="shared" ca="1" si="112"/>
        <v>bus_to_passenger_ratio_santiago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bus_to_passenger_ratio</v>
      </c>
      <c r="G758" s="4" t="str" cm="1">
        <f t="array" aca="1" ref="G758" ca="1">IF(AND(ISBLANK(INDIRECT(ADDRESS(B758,3,1,1,"all_city_parameter_inputs"))),ISBLANK(INDIRECT(ADDRESS(B758,2,1,1,"all_city_parameter_inputs")))),"",IF(ISBLANK(INDIRECT(ADDRESS(B758,2,1,1,"all_city_parameter_inputs"))),"",INDIRECT(ADDRESS(B758,2,1,1,"all_city_parameter_inputs"))))</f>
        <v>beta</v>
      </c>
      <c r="H758" s="17" cm="1">
        <f t="array" aca="1" ref="H758" ca="1">IF(ISBLANK(INDIRECT(ADDRESS(B758,A758,1,1,"all_city_parameter_inputs"))), "--",INDIRECT(ADDRESS(B758,A758,1,1,"all_city_parameter_inputs")))</f>
        <v>672.90018541871939</v>
      </c>
      <c r="I758" s="17" t="str">
        <f ca="1">IF(OR(G758="alpha",G758="beta",G758="sd",G758="mean"),"--",VLOOKUP(C758,Default!$B$5:$H$114,7,FALSE))</f>
        <v>--</v>
      </c>
      <c r="J758" s="4" t="str">
        <f ca="1">VLOOKUP(F758,Lookup!$C$5:$D$110,2, FALSE)</f>
        <v>Travel values</v>
      </c>
      <c r="K758" s="4" t="str">
        <f ca="1">VLOOKUP(C758,Default!$B$4:$E$114,4, FALSE)</f>
        <v>number of buses per passenger</v>
      </c>
      <c r="L758" s="21" t="str" cm="1">
        <f t="array" aca="1" ref="L758" ca="1">IF(ISNA(VLOOKUP($D758,Grouped_Sources!$C:$C,1,FALSE)),"", INDIRECT(VLOOKUP($D758,Grouped_Sources!$C:$I,5,FALSE)))</f>
        <v>BusPassengerRatios_WriteUp_v.xx.docx on  on OneDrive Ali Abbas - ITHIM Global\Methods and Processes\Input Parameters\BusPassengerRatio</v>
      </c>
      <c r="M758" s="21" cm="1">
        <f t="array" aca="1" ref="M758" ca="1">IF(ISNA(VLOOKUP($D758,Grouped_Sources!$C:$C,1,FALSE)),"", INDIRECT(VLOOKUP($D758,Grouped_Sources!$C:$I,6,FALSE)))</f>
        <v>0</v>
      </c>
      <c r="N758" s="21" cm="1">
        <f t="array" aca="1" ref="N758" ca="1">IF(ISNA(VLOOKUP($D758,Grouped_Sources!$C:$C,1,FALSE)),"", INDIRECT(VLOOKUP($D758,Grouped_Sources!$C:$I,7,FALSE)))</f>
        <v>0</v>
      </c>
    </row>
    <row r="759" spans="1:14" hidden="1" x14ac:dyDescent="0.25">
      <c r="A759" s="5">
        <f t="shared" si="106"/>
        <v>10</v>
      </c>
      <c r="B759" s="5">
        <f t="shared" si="107"/>
        <v>57</v>
      </c>
      <c r="C759" s="5" t="str">
        <f t="shared" ca="1" si="110"/>
        <v>truck_to_car_ratio</v>
      </c>
      <c r="D759" s="5" t="str">
        <f t="shared" ca="1" si="112"/>
        <v>truck_to_car_ratio_santiago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truck_to_car_ratio</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0.3</v>
      </c>
      <c r="I759" s="17">
        <f ca="1">IF(OR(G759="alpha",G759="beta",G759="sd",G759="mean"),"--",VLOOKUP(C759,Default!$B$5:$H$114,7,FALSE))</f>
        <v>0.3</v>
      </c>
      <c r="J759" s="4" t="str">
        <f ca="1">VLOOKUP(F759,Lookup!$C$5:$D$110,2, FALSE)</f>
        <v>Travel values</v>
      </c>
      <c r="K759" s="4" t="str">
        <f ca="1">VLOOKUP(C759,Default!$B$4:$E$114,4, FALSE)</f>
        <v>ratio of truck kilometers to car km travelled, used to add ghost trips that are not changed between the different scenarios</v>
      </c>
      <c r="L759" s="21" t="str" cm="1">
        <f t="array" aca="1" ref="L759" ca="1">IF(ISNA(VLOOKUP($D759,Grouped_Sources!$C:$C,1,FALSE)),"", INDIRECT(VLOOKUP($D759,Grouped_Sources!$C:$I,5,FALSE)))</f>
        <v>TruckCarRatio_WriteUp_v.xx.docx on  on OneDrive Ali Abbas - ITHIM Global\Methods and Processes\Input Parameters\TruckCarRatio</v>
      </c>
      <c r="M759" s="21" cm="1">
        <f t="array" aca="1" ref="M759" ca="1">IF(ISNA(VLOOKUP($D759,Grouped_Sources!$C:$C,1,FALSE)),"", INDIRECT(VLOOKUP($D759,Grouped_Sources!$C:$I,6,FALSE)))</f>
        <v>0</v>
      </c>
      <c r="N759" s="21" cm="1">
        <f t="array" aca="1" ref="N759" ca="1">IF(ISNA(VLOOKUP($D759,Grouped_Sources!$C:$C,1,FALSE)),"", INDIRECT(VLOOKUP($D759,Grouped_Sources!$C:$I,7,FALSE)))</f>
        <v>0</v>
      </c>
    </row>
    <row r="760" spans="1:14" hidden="1" x14ac:dyDescent="0.25">
      <c r="A760" s="5">
        <f t="shared" si="106"/>
        <v>10</v>
      </c>
      <c r="B760" s="5">
        <f t="shared" si="107"/>
        <v>58</v>
      </c>
      <c r="C760" s="5" t="str">
        <f t="shared" ca="1" si="110"/>
        <v>truck_to_car_ratio</v>
      </c>
      <c r="D760" s="5" t="str">
        <f t="shared" ca="1" si="112"/>
        <v>truck_to_car_ratio_santiago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truck_to_car_ratio</v>
      </c>
      <c r="G760" s="4" t="str" cm="1">
        <f t="array" aca="1" ref="G760" ca="1">IF(AND(ISBLANK(INDIRECT(ADDRESS(B760,3,1,1,"all_city_parameter_inputs"))),ISBLANK(INDIRECT(ADDRESS(B760,2,1,1,"all_city_parameter_inputs")))),"",IF(ISBLANK(INDIRECT(ADDRESS(B760,2,1,1,"all_city_parameter_inputs"))),"",INDIRECT(ADDRESS(B760,2,1,1,"all_city_parameter_inputs"))))</f>
        <v>alpha</v>
      </c>
      <c r="H760" s="17" cm="1">
        <f t="array" aca="1" ref="H760" ca="1">IF(ISBLANK(INDIRECT(ADDRESS(B760,A760,1,1,"all_city_parameter_inputs"))), "--",INDIRECT(ADDRESS(B760,A760,1,1,"all_city_parameter_inputs")))</f>
        <v>3.731999999999998</v>
      </c>
      <c r="I760" s="17" t="str">
        <f ca="1">IF(OR(G760="alpha",G760="beta",G760="sd",G760="mean"),"--",VLOOKUP(C760,Default!$B$5:$H$114,7,FALSE))</f>
        <v>--</v>
      </c>
      <c r="J760" s="4" t="str">
        <f ca="1">VLOOKUP(F760,Lookup!$C$5:$D$110,2, FALSE)</f>
        <v>Travel values</v>
      </c>
      <c r="K760" s="4" t="str">
        <f ca="1">VLOOKUP(C760,Default!$B$4:$E$114,4, FALSE)</f>
        <v>ratio of truck kilometers to car km travelled, used to add ghost trips that are not changed between the different scenarios</v>
      </c>
      <c r="L760" s="21" t="str" cm="1">
        <f t="array" aca="1" ref="L760" ca="1">IF(ISNA(VLOOKUP($D760,Grouped_Sources!$C:$C,1,FALSE)),"", INDIRECT(VLOOKUP($D760,Grouped_Sources!$C:$I,5,FALSE)))</f>
        <v>TruckCarRatio_WriteUp_v.xx.docx on  on OneDrive Ali Abbas - ITHIM Global\Methods and Processes\Input Parameters\TruckCarRatio</v>
      </c>
      <c r="M760" s="21" cm="1">
        <f t="array" aca="1" ref="M760" ca="1">IF(ISNA(VLOOKUP($D760,Grouped_Sources!$C:$C,1,FALSE)),"", INDIRECT(VLOOKUP($D760,Grouped_Sources!$C:$I,6,FALSE)))</f>
        <v>0</v>
      </c>
      <c r="N760" s="21" cm="1">
        <f t="array" aca="1" ref="N760" ca="1">IF(ISNA(VLOOKUP($D760,Grouped_Sources!$C:$C,1,FALSE)),"", INDIRECT(VLOOKUP($D760,Grouped_Sources!$C:$I,7,FALSE)))</f>
        <v>0</v>
      </c>
    </row>
    <row r="761" spans="1:14" hidden="1" x14ac:dyDescent="0.25">
      <c r="A761" s="5">
        <f t="shared" ref="A761:A803" si="114">A661+1</f>
        <v>10</v>
      </c>
      <c r="B761" s="5">
        <f t="shared" ref="B761:B803" si="115">B661</f>
        <v>59</v>
      </c>
      <c r="C761" s="5" t="str">
        <f t="shared" ca="1" si="110"/>
        <v>truck_to_car_ratio</v>
      </c>
      <c r="D761" s="5" t="str">
        <f t="shared" ca="1" si="112"/>
        <v>truck_to_car_ratio_santiago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truck_to_car_ratio</v>
      </c>
      <c r="G761" s="4" t="str" cm="1">
        <f t="array" aca="1" ref="G761" ca="1">IF(AND(ISBLANK(INDIRECT(ADDRESS(B761,3,1,1,"all_city_parameter_inputs"))),ISBLANK(INDIRECT(ADDRESS(B761,2,1,1,"all_city_parameter_inputs")))),"",IF(ISBLANK(INDIRECT(ADDRESS(B761,2,1,1,"all_city_parameter_inputs"))),"",INDIRECT(ADDRESS(B761,2,1,1,"all_city_parameter_inputs"))))</f>
        <v>beta</v>
      </c>
      <c r="H761" s="17" cm="1">
        <f t="array" aca="1" ref="H761" ca="1">IF(ISBLANK(INDIRECT(ADDRESS(B761,A761,1,1,"all_city_parameter_inputs"))), "--",INDIRECT(ADDRESS(B761,A761,1,1,"all_city_parameter_inputs")))</f>
        <v>8.7079999999999949</v>
      </c>
      <c r="I761" s="17" t="str">
        <f ca="1">IF(OR(G761="alpha",G761="beta",G761="sd",G761="mean"),"--",VLOOKUP(C761,Default!$B$5:$H$114,7,FALSE))</f>
        <v>--</v>
      </c>
      <c r="J761" s="4" t="str">
        <f ca="1">VLOOKUP(F761,Lookup!$C$5:$D$110,2, FALSE)</f>
        <v>Travel values</v>
      </c>
      <c r="K761" s="4" t="str">
        <f ca="1">VLOOKUP(C761,Default!$B$4:$E$114,4, FALSE)</f>
        <v>ratio of truck kilometers to car km travelled, used to add ghost trips that are not changed between the different scenarios</v>
      </c>
      <c r="L761" s="21" t="str" cm="1">
        <f t="array" aca="1" ref="L761" ca="1">IF(ISNA(VLOOKUP($D761,Grouped_Sources!$C:$C,1,FALSE)),"", INDIRECT(VLOOKUP($D761,Grouped_Sources!$C:$I,5,FALSE)))</f>
        <v>TruckCarRatio_WriteUp_v.xx.docx on  on OneDrive Ali Abbas - ITHIM Global\Methods and Processes\Input Parameters\TruckCarRatio</v>
      </c>
      <c r="M761" s="21" cm="1">
        <f t="array" aca="1" ref="M761" ca="1">IF(ISNA(VLOOKUP($D761,Grouped_Sources!$C:$C,1,FALSE)),"", INDIRECT(VLOOKUP($D761,Grouped_Sources!$C:$I,6,FALSE)))</f>
        <v>0</v>
      </c>
      <c r="N761" s="21" cm="1">
        <f t="array" aca="1" ref="N761" ca="1">IF(ISNA(VLOOKUP($D761,Grouped_Sources!$C:$C,1,FALSE)),"", INDIRECT(VLOOKUP($D761,Grouped_Sources!$C:$I,7,FALSE)))</f>
        <v>0</v>
      </c>
    </row>
    <row r="762" spans="1:14" hidden="1" x14ac:dyDescent="0.25">
      <c r="A762" s="5">
        <f t="shared" si="114"/>
        <v>10</v>
      </c>
      <c r="B762" s="5">
        <f t="shared" si="115"/>
        <v>60</v>
      </c>
      <c r="C762" s="5" t="str">
        <f t="shared" ca="1" si="110"/>
        <v>PM_emission_confidence</v>
      </c>
      <c r="D762" s="5" t="str">
        <f t="shared" ca="1" si="112"/>
        <v>PM_emission_confidence_santiago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PM_emission_confidence</v>
      </c>
      <c r="G762" s="4" t="str" cm="1">
        <f t="array" aca="1" ref="G762" ca="1">IF(AND(ISBLANK(INDIRECT(ADDRESS(B762,3,1,1,"all_city_parameter_inputs"))),ISBLANK(INDIRECT(ADDRESS(B762,2,1,1,"all_city_parameter_inputs")))),"",IF(ISBLANK(INDIRECT(ADDRESS(B762,2,1,1,"all_city_parameter_inputs"))),"",INDIRECT(ADDRESS(B762,2,1,1,"all_city_parameter_inputs"))))</f>
        <v>sample</v>
      </c>
      <c r="H762" s="17" cm="1">
        <f t="array" aca="1" ref="H762" ca="1">IF(ISBLANK(INDIRECT(ADDRESS(B762,A762,1,1,"all_city_parameter_inputs"))), "--",INDIRECT(ADDRESS(B762,A762,1,1,"all_city_parameter_inputs")))</f>
        <v>0.5</v>
      </c>
      <c r="I762" s="17">
        <f ca="1">IF(OR(G762="alpha",G762="beta",G762="sd",G762="mean"),"--",VLOOKUP(C762,Default!$B$5:$H$114,7,FALSE))</f>
        <v>1</v>
      </c>
      <c r="J762" s="4" t="str">
        <f ca="1">VLOOKUP(F762,Lookup!$C$5:$D$110,2, FALSE)</f>
        <v>Pollution values</v>
      </c>
      <c r="K762" s="4" t="str">
        <f ca="1">VLOOKUP(C762,Default!$B$4:$E$114,4,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62" s="21" t="str" cm="1">
        <f t="array" aca="1" ref="L762" ca="1">IF(ISNA(VLOOKUP($D762,Grouped_Sources!$C:$C,1,FALSE)),"", INDIRECT(VLOOKUP($D762,Grouped_Sources!$C:$I,5,FALSE)))</f>
        <v/>
      </c>
      <c r="M762" s="21" t="str" cm="1">
        <f t="array" aca="1" ref="M762" ca="1">IF(ISNA(VLOOKUP($D762,Grouped_Sources!$C:$C,1,FALSE)),"", INDIRECT(VLOOKUP($D762,Grouped_Sources!$C:$I,6,FALSE)))</f>
        <v/>
      </c>
      <c r="N762" s="21" t="str" cm="1">
        <f t="array" aca="1" ref="N762" ca="1">IF(ISNA(VLOOKUP($D762,Grouped_Sources!$C:$C,1,FALSE)),"", INDIRECT(VLOOKUP($D762,Grouped_Sources!$C:$I,7,FALSE)))</f>
        <v/>
      </c>
    </row>
    <row r="763" spans="1:14" hidden="1" x14ac:dyDescent="0.25">
      <c r="A763" s="5">
        <f t="shared" si="114"/>
        <v>10</v>
      </c>
      <c r="B763" s="5">
        <f t="shared" si="115"/>
        <v>61</v>
      </c>
      <c r="C763" s="5" t="str">
        <f t="shared" ca="1" si="110"/>
        <v>distance_scalar_car_taxi</v>
      </c>
      <c r="D763" s="5" t="str">
        <f t="shared" ca="1" si="112"/>
        <v>distance_scalar_car_taxi_santiago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distance_scalar_car_taxi</v>
      </c>
      <c r="G763" s="4" t="str" cm="1">
        <f t="array" aca="1" ref="G763" ca="1">IF(AND(ISBLANK(INDIRECT(ADDRESS(B763,3,1,1,"all_city_parameter_inputs"))),ISBLANK(INDIRECT(ADDRESS(B763,2,1,1,"all_city_parameter_inputs")))),"",IF(ISBLANK(INDIRECT(ADDRESS(B763,2,1,1,"all_city_parameter_inputs"))),"",INDIRECT(ADDRESS(B763,2,1,1,"all_city_parameter_inputs"))))</f>
        <v>constant</v>
      </c>
      <c r="H763" s="17" cm="1">
        <f t="array" aca="1" ref="H763" ca="1">IF(ISBLANK(INDIRECT(ADDRESS(B763,A763,1,1,"all_city_parameter_inputs"))), "--",INDIRECT(ADDRESS(B763,A763,1,1,"all_city_parameter_inputs")))</f>
        <v>1</v>
      </c>
      <c r="I763" s="17">
        <f ca="1">IF(OR(G763="alpha",G763="beta",G763="sd",G763="mean"),"--",VLOOKUP(C763,Default!$B$5:$H$114,7,FALSE))</f>
        <v>1</v>
      </c>
      <c r="J763" s="4" t="str">
        <f ca="1">VLOOKUP(F763,Lookup!$C$5:$D$110,2, FALSE)</f>
        <v>Travel values</v>
      </c>
      <c r="K763" s="4" t="str">
        <f ca="1">VLOOKUP(C763,Default!$B$4:$E$114,4, FALSE)</f>
        <v>scalar for car/taxi distance, i.e. all car and taxi trips get scaled by this scalar</v>
      </c>
      <c r="L763" s="21" t="str" cm="1">
        <f t="array" aca="1" ref="L763" ca="1">IF(ISNA(VLOOKUP($D763,Grouped_Sources!$C:$C,1,FALSE)),"", INDIRECT(VLOOKUP($D763,Grouped_Sources!$C:$I,5,FALSE)))</f>
        <v xml:space="preserve"> on OneDrive Ali Abbas - ITHIM Global\Methods and Processes\Input Parameters\DistanceScalars</v>
      </c>
      <c r="M763" s="21" cm="1">
        <f t="array" aca="1" ref="M763" ca="1">IF(ISNA(VLOOKUP($D763,Grouped_Sources!$C:$C,1,FALSE)),"", INDIRECT(VLOOKUP($D763,Grouped_Sources!$C:$I,6,FALSE)))</f>
        <v>0</v>
      </c>
      <c r="N763" s="21" cm="1">
        <f t="array" aca="1" ref="N763" ca="1">IF(ISNA(VLOOKUP($D763,Grouped_Sources!$C:$C,1,FALSE)),"", INDIRECT(VLOOKUP($D763,Grouped_Sources!$C:$I,7,FALSE)))</f>
        <v>0</v>
      </c>
    </row>
    <row r="764" spans="1:14" hidden="1" x14ac:dyDescent="0.25">
      <c r="A764" s="5">
        <f t="shared" si="114"/>
        <v>10</v>
      </c>
      <c r="B764" s="5">
        <f t="shared" si="115"/>
        <v>62</v>
      </c>
      <c r="C764" s="5" t="str">
        <f t="shared" ca="1" si="110"/>
        <v>distance_scalar_car_taxi</v>
      </c>
      <c r="D764" s="5" t="str">
        <f t="shared" ca="1" si="112"/>
        <v>distance_scalar_car_taxi_santiago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distance_scalar_car_taxi</v>
      </c>
      <c r="G764" s="4" t="str" cm="1">
        <f t="array" aca="1" ref="G764" ca="1">IF(AND(ISBLANK(INDIRECT(ADDRESS(B764,3,1,1,"all_city_parameter_inputs"))),ISBLANK(INDIRECT(ADDRESS(B764,2,1,1,"all_city_parameter_inputs")))),"",IF(ISBLANK(INDIRECT(ADDRESS(B764,2,1,1,"all_city_parameter_inputs"))),"",INDIRECT(ADDRESS(B764,2,1,1,"all_city_parameter_inputs"))))</f>
        <v>mean</v>
      </c>
      <c r="H764" s="17" cm="1">
        <f t="array" aca="1" ref="H764" ca="1">IF(ISBLANK(INDIRECT(ADDRESS(B764,A764,1,1,"all_city_parameter_inputs"))), "--",INDIRECT(ADDRESS(B764,A764,1,1,"all_city_parameter_inputs")))</f>
        <v>0.99998434817496096</v>
      </c>
      <c r="I764" s="17" t="str">
        <f ca="1">IF(OR(G764="alpha",G764="beta",G764="sd",G764="mean"),"--",VLOOKUP(C764,Default!$B$5:$H$114,7,FALSE))</f>
        <v>--</v>
      </c>
      <c r="J764" s="4" t="str">
        <f ca="1">VLOOKUP(F764,Lookup!$C$5:$D$110,2, FALSE)</f>
        <v>Travel values</v>
      </c>
      <c r="K764" s="4" t="str">
        <f ca="1">VLOOKUP(C764,Default!$B$4:$E$114,4, FALSE)</f>
        <v>scalar for car/taxi distance, i.e. all car and taxi trips get scaled by this scalar</v>
      </c>
      <c r="L764" s="21" t="str" cm="1">
        <f t="array" aca="1" ref="L764" ca="1">IF(ISNA(VLOOKUP($D764,Grouped_Sources!$C:$C,1,FALSE)),"", INDIRECT(VLOOKUP($D764,Grouped_Sources!$C:$I,5,FALSE)))</f>
        <v xml:space="preserve"> on OneDrive Ali Abbas - ITHIM Global\Methods and Processes\Input Parameters\DistanceScalars</v>
      </c>
      <c r="M764" s="21" cm="1">
        <f t="array" aca="1" ref="M764" ca="1">IF(ISNA(VLOOKUP($D764,Grouped_Sources!$C:$C,1,FALSE)),"", INDIRECT(VLOOKUP($D764,Grouped_Sources!$C:$I,6,FALSE)))</f>
        <v>0</v>
      </c>
      <c r="N764" s="21" cm="1">
        <f t="array" aca="1" ref="N764" ca="1">IF(ISNA(VLOOKUP($D764,Grouped_Sources!$C:$C,1,FALSE)),"", INDIRECT(VLOOKUP($D764,Grouped_Sources!$C:$I,7,FALSE)))</f>
        <v>0</v>
      </c>
    </row>
    <row r="765" spans="1:14" hidden="1" x14ac:dyDescent="0.25">
      <c r="A765" s="5">
        <f t="shared" si="114"/>
        <v>10</v>
      </c>
      <c r="B765" s="5">
        <f t="shared" si="115"/>
        <v>63</v>
      </c>
      <c r="C765" s="5" t="str">
        <f t="shared" ca="1" si="110"/>
        <v>distance_scalar_car_taxi</v>
      </c>
      <c r="D765" s="5" t="str">
        <f t="shared" ca="1" si="112"/>
        <v>distance_scalar_car_taxi_santiago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distance_scalar_car_taxi</v>
      </c>
      <c r="G765" s="4" t="str" cm="1">
        <f t="array" aca="1" ref="G765" ca="1">IF(AND(ISBLANK(INDIRECT(ADDRESS(B765,3,1,1,"all_city_parameter_inputs"))),ISBLANK(INDIRECT(ADDRESS(B765,2,1,1,"all_city_parameter_inputs")))),"",IF(ISBLANK(INDIRECT(ADDRESS(B765,2,1,1,"all_city_parameter_inputs"))),"",INDIRECT(ADDRESS(B765,2,1,1,"all_city_parameter_inputs"))))</f>
        <v>sd</v>
      </c>
      <c r="H765" s="17" cm="1">
        <f t="array" aca="1" ref="H765" ca="1">IF(ISBLANK(INDIRECT(ADDRESS(B765,A765,1,1,"all_city_parameter_inputs"))), "--",INDIRECT(ADDRESS(B765,A765,1,1,"all_city_parameter_inputs")))</f>
        <v>1.0056106695671001</v>
      </c>
      <c r="I765" s="17" t="str">
        <f ca="1">IF(OR(G765="alpha",G765="beta",G765="sd",G765="mean"),"--",VLOOKUP(C765,Default!$B$5:$H$114,7,FALSE))</f>
        <v>--</v>
      </c>
      <c r="J765" s="4" t="str">
        <f ca="1">VLOOKUP(F765,Lookup!$C$5:$D$110,2, FALSE)</f>
        <v>Travel values</v>
      </c>
      <c r="K765" s="4" t="str">
        <f ca="1">VLOOKUP(C765,Default!$B$4:$E$114,4, FALSE)</f>
        <v>scalar for car/taxi distance, i.e. all car and taxi trips get scaled by this scalar</v>
      </c>
      <c r="L765" s="21" t="str" cm="1">
        <f t="array" aca="1" ref="L765" ca="1">IF(ISNA(VLOOKUP($D765,Grouped_Sources!$C:$C,1,FALSE)),"", INDIRECT(VLOOKUP($D765,Grouped_Sources!$C:$I,5,FALSE)))</f>
        <v xml:space="preserve"> on OneDrive Ali Abbas - ITHIM Global\Methods and Processes\Input Parameters\DistanceScalars</v>
      </c>
      <c r="M765" s="21" cm="1">
        <f t="array" aca="1" ref="M765" ca="1">IF(ISNA(VLOOKUP($D765,Grouped_Sources!$C:$C,1,FALSE)),"", INDIRECT(VLOOKUP($D765,Grouped_Sources!$C:$I,6,FALSE)))</f>
        <v>0</v>
      </c>
      <c r="N765" s="21" cm="1">
        <f t="array" aca="1" ref="N765" ca="1">IF(ISNA(VLOOKUP($D765,Grouped_Sources!$C:$C,1,FALSE)),"", INDIRECT(VLOOKUP($D765,Grouped_Sources!$C:$I,7,FALSE)))</f>
        <v>0</v>
      </c>
    </row>
    <row r="766" spans="1:14" hidden="1" x14ac:dyDescent="0.25">
      <c r="A766" s="5">
        <f t="shared" si="114"/>
        <v>10</v>
      </c>
      <c r="B766" s="5">
        <f t="shared" si="115"/>
        <v>64</v>
      </c>
      <c r="C766" s="5" t="str">
        <f t="shared" ca="1" si="110"/>
        <v>distance_scalar_motorcycle</v>
      </c>
      <c r="D766" s="5" t="str">
        <f t="shared" ca="1" si="112"/>
        <v>distance_scalar_motorcycle_santiago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distance_scalar_motorcycle</v>
      </c>
      <c r="G766" s="4" t="str" cm="1">
        <f t="array" aca="1" ref="G766" ca="1">IF(AND(ISBLANK(INDIRECT(ADDRESS(B766,3,1,1,"all_city_parameter_inputs"))),ISBLANK(INDIRECT(ADDRESS(B766,2,1,1,"all_city_parameter_inputs")))),"",IF(ISBLANK(INDIRECT(ADDRESS(B766,2,1,1,"all_city_parameter_inputs"))),"",INDIRECT(ADDRESS(B766,2,1,1,"all_city_parameter_inputs"))))</f>
        <v>constant</v>
      </c>
      <c r="H766" s="17" cm="1">
        <f t="array" aca="1" ref="H766" ca="1">IF(ISBLANK(INDIRECT(ADDRESS(B766,A766,1,1,"all_city_parameter_inputs"))), "--",INDIRECT(ADDRESS(B766,A766,1,1,"all_city_parameter_inputs")))</f>
        <v>1</v>
      </c>
      <c r="I766" s="17">
        <f ca="1">IF(OR(G766="alpha",G766="beta",G766="sd",G766="mean"),"--",VLOOKUP(C766,Default!$B$5:$H$114,7,FALSE))</f>
        <v>1</v>
      </c>
      <c r="J766" s="4" t="str">
        <f ca="1">VLOOKUP(F766,Lookup!$C$5:$D$110,2, FALSE)</f>
        <v>Travel values</v>
      </c>
      <c r="K766" s="4" t="str">
        <f ca="1">VLOOKUP(C766,Default!$B$4:$E$114,4, FALSE)</f>
        <v>scalar for motorcycle distance, i.e. all motorbike trips are scaled by this scalar</v>
      </c>
      <c r="L766" s="21" t="str" cm="1">
        <f t="array" aca="1" ref="L766" ca="1">IF(ISNA(VLOOKUP($D766,Grouped_Sources!$C:$C,1,FALSE)),"", INDIRECT(VLOOKUP($D766,Grouped_Sources!$C:$I,5,FALSE)))</f>
        <v xml:space="preserve"> on OneDrive Ali Abbas - ITHIM Global\Methods and Processes\Input Parameters\DistanceScalars</v>
      </c>
      <c r="M766" s="21" cm="1">
        <f t="array" aca="1" ref="M766" ca="1">IF(ISNA(VLOOKUP($D766,Grouped_Sources!$C:$C,1,FALSE)),"", INDIRECT(VLOOKUP($D766,Grouped_Sources!$C:$I,6,FALSE)))</f>
        <v>0</v>
      </c>
      <c r="N766" s="21" cm="1">
        <f t="array" aca="1" ref="N766" ca="1">IF(ISNA(VLOOKUP($D766,Grouped_Sources!$C:$C,1,FALSE)),"", INDIRECT(VLOOKUP($D766,Grouped_Sources!$C:$I,7,FALSE)))</f>
        <v>0</v>
      </c>
    </row>
    <row r="767" spans="1:14" hidden="1" x14ac:dyDescent="0.25">
      <c r="A767" s="5">
        <f t="shared" si="114"/>
        <v>10</v>
      </c>
      <c r="B767" s="5">
        <f t="shared" si="115"/>
        <v>65</v>
      </c>
      <c r="C767" s="5" t="str">
        <f t="shared" ca="1" si="110"/>
        <v>distance_scalar_motorcycle</v>
      </c>
      <c r="D767" s="5" t="str">
        <f t="shared" ca="1" si="112"/>
        <v>distance_scalar_motorcycle_santiago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distance_scalar_motorcycle</v>
      </c>
      <c r="G767" s="4" t="str" cm="1">
        <f t="array" aca="1" ref="G767" ca="1">IF(AND(ISBLANK(INDIRECT(ADDRESS(B767,3,1,1,"all_city_parameter_inputs"))),ISBLANK(INDIRECT(ADDRESS(B767,2,1,1,"all_city_parameter_inputs")))),"",IF(ISBLANK(INDIRECT(ADDRESS(B767,2,1,1,"all_city_parameter_inputs"))),"",INDIRECT(ADDRESS(B767,2,1,1,"all_city_parameter_inputs"))))</f>
        <v>mean</v>
      </c>
      <c r="H767" s="17" cm="1">
        <f t="array" aca="1" ref="H767" ca="1">IF(ISBLANK(INDIRECT(ADDRESS(B767,A767,1,1,"all_city_parameter_inputs"))), "--",INDIRECT(ADDRESS(B767,A767,1,1,"all_city_parameter_inputs")))</f>
        <v>0.999726154877141</v>
      </c>
      <c r="I767" s="17" t="str">
        <f ca="1">IF(OR(G767="alpha",G767="beta",G767="sd",G767="mean"),"--",VLOOKUP(C767,Default!$B$5:$H$114,7,FALSE))</f>
        <v>--</v>
      </c>
      <c r="J767" s="4" t="str">
        <f ca="1">VLOOKUP(F767,Lookup!$C$5:$D$110,2, FALSE)</f>
        <v>Travel values</v>
      </c>
      <c r="K767" s="4" t="str">
        <f ca="1">VLOOKUP(C767,Default!$B$4:$E$114,4, FALSE)</f>
        <v>scalar for motorcycle distance, i.e. all motorbike trips are scaled by this scalar</v>
      </c>
      <c r="L767" s="21" t="str" cm="1">
        <f t="array" aca="1" ref="L767" ca="1">IF(ISNA(VLOOKUP($D767,Grouped_Sources!$C:$C,1,FALSE)),"", INDIRECT(VLOOKUP($D767,Grouped_Sources!$C:$I,5,FALSE)))</f>
        <v xml:space="preserve"> on OneDrive Ali Abbas - ITHIM Global\Methods and Processes\Input Parameters\DistanceScalars</v>
      </c>
      <c r="M767" s="21" cm="1">
        <f t="array" aca="1" ref="M767" ca="1">IF(ISNA(VLOOKUP($D767,Grouped_Sources!$C:$C,1,FALSE)),"", INDIRECT(VLOOKUP($D767,Grouped_Sources!$C:$I,6,FALSE)))</f>
        <v>0</v>
      </c>
      <c r="N767" s="21" cm="1">
        <f t="array" aca="1" ref="N767" ca="1">IF(ISNA(VLOOKUP($D767,Grouped_Sources!$C:$C,1,FALSE)),"", INDIRECT(VLOOKUP($D767,Grouped_Sources!$C:$I,7,FALSE)))</f>
        <v>0</v>
      </c>
    </row>
    <row r="768" spans="1:14" hidden="1" x14ac:dyDescent="0.25">
      <c r="A768" s="5">
        <f t="shared" si="114"/>
        <v>10</v>
      </c>
      <c r="B768" s="5">
        <f t="shared" si="115"/>
        <v>66</v>
      </c>
      <c r="C768" s="5" t="str">
        <f t="shared" ref="C768:C842" ca="1" si="116">IF(G768 = "",F768,IF(OR(G768="alpha",G768="beta",G768="constant",G768="sd",G768="mean",G768="sample"),F768,F768&amp;" "&amp;G768))</f>
        <v>distance_scalar_motorcycle</v>
      </c>
      <c r="D768" s="5" t="str">
        <f t="shared" ca="1" si="112"/>
        <v>distance_scalar_motorcycle_santiago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distance_scalar_motorcycle</v>
      </c>
      <c r="G768" s="4" t="str" cm="1">
        <f t="array" aca="1" ref="G768" ca="1">IF(AND(ISBLANK(INDIRECT(ADDRESS(B768,3,1,1,"all_city_parameter_inputs"))),ISBLANK(INDIRECT(ADDRESS(B768,2,1,1,"all_city_parameter_inputs")))),"",IF(ISBLANK(INDIRECT(ADDRESS(B768,2,1,1,"all_city_parameter_inputs"))),"",INDIRECT(ADDRESS(B768,2,1,1,"all_city_parameter_inputs"))))</f>
        <v>sd</v>
      </c>
      <c r="H768" s="17" cm="1">
        <f t="array" aca="1" ref="H768" ca="1">IF(ISBLANK(INDIRECT(ADDRESS(B768,A768,1,1,"all_city_parameter_inputs"))), "--",INDIRECT(ADDRESS(B768,A768,1,1,"all_city_parameter_inputs")))</f>
        <v>1.0236804171556599</v>
      </c>
      <c r="I768" s="17" t="str">
        <f ca="1">IF(OR(G768="alpha",G768="beta",G768="sd",G768="mean"),"--",VLOOKUP(C768,Default!$B$5:$H$114,7,FALSE))</f>
        <v>--</v>
      </c>
      <c r="J768" s="4" t="str">
        <f ca="1">VLOOKUP(F768,Lookup!$C$5:$D$110,2, FALSE)</f>
        <v>Travel values</v>
      </c>
      <c r="K768" s="4" t="str">
        <f ca="1">VLOOKUP(C768,Default!$B$4:$E$114,4, FALSE)</f>
        <v>scalar for motorcycle distance, i.e. all motorbike trips are scaled by this scalar</v>
      </c>
      <c r="L768" s="21" t="str" cm="1">
        <f t="array" aca="1" ref="L768" ca="1">IF(ISNA(VLOOKUP($D768,Grouped_Sources!$C:$C,1,FALSE)),"", INDIRECT(VLOOKUP($D768,Grouped_Sources!$C:$I,5,FALSE)))</f>
        <v xml:space="preserve"> on OneDrive Ali Abbas - ITHIM Global\Methods and Processes\Input Parameters\DistanceScalars</v>
      </c>
      <c r="M768" s="21" cm="1">
        <f t="array" aca="1" ref="M768" ca="1">IF(ISNA(VLOOKUP($D768,Grouped_Sources!$C:$C,1,FALSE)),"", INDIRECT(VLOOKUP($D768,Grouped_Sources!$C:$I,6,FALSE)))</f>
        <v>0</v>
      </c>
      <c r="N768" s="21" cm="1">
        <f t="array" aca="1" ref="N768" ca="1">IF(ISNA(VLOOKUP($D768,Grouped_Sources!$C:$C,1,FALSE)),"", INDIRECT(VLOOKUP($D768,Grouped_Sources!$C:$I,7,FALSE)))</f>
        <v>0</v>
      </c>
    </row>
    <row r="769" spans="1:14" hidden="1" x14ac:dyDescent="0.25">
      <c r="A769" s="5">
        <f t="shared" si="114"/>
        <v>10</v>
      </c>
      <c r="B769" s="5">
        <f t="shared" si="115"/>
        <v>67</v>
      </c>
      <c r="C769" s="5" t="str">
        <f t="shared" ca="1" si="116"/>
        <v>distance_scalar_pt</v>
      </c>
      <c r="D769" s="5" t="str">
        <f t="shared" ca="1" si="112"/>
        <v>distance_scalar_pt_santiago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distance_scalar_pt</v>
      </c>
      <c r="G769" s="4" t="str" cm="1">
        <f t="array" aca="1" ref="G769" ca="1">IF(AND(ISBLANK(INDIRECT(ADDRESS(B769,3,1,1,"all_city_parameter_inputs"))),ISBLANK(INDIRECT(ADDRESS(B769,2,1,1,"all_city_parameter_inputs")))),"",IF(ISBLANK(INDIRECT(ADDRESS(B769,2,1,1,"all_city_parameter_inputs"))),"",INDIRECT(ADDRESS(B769,2,1,1,"all_city_parameter_inputs"))))</f>
        <v>constant</v>
      </c>
      <c r="H769" s="17" cm="1">
        <f t="array" aca="1" ref="H769" ca="1">IF(ISBLANK(INDIRECT(ADDRESS(B769,A769,1,1,"all_city_parameter_inputs"))), "--",INDIRECT(ADDRESS(B769,A769,1,1,"all_city_parameter_inputs")))</f>
        <v>1</v>
      </c>
      <c r="I769" s="17">
        <f ca="1">IF(OR(G769="alpha",G769="beta",G769="sd",G769="mean"),"--",VLOOKUP(C769,Default!$B$5:$H$114,7,FALSE))</f>
        <v>1</v>
      </c>
      <c r="J769" s="4" t="str">
        <f ca="1">VLOOKUP(F769,Lookup!$C$5:$D$110,2, FALSE)</f>
        <v>Travel values</v>
      </c>
      <c r="K769" s="4" t="str">
        <f ca="1">VLOOKUP(C769,Default!$B$4:$E$114,4, FALSE)</f>
        <v>scalar for PT distance, i.e. all public transport journey (incl bus driver if added) are scaled by this scalar</v>
      </c>
      <c r="L769" s="21" t="str" cm="1">
        <f t="array" aca="1" ref="L769" ca="1">IF(ISNA(VLOOKUP($D769,Grouped_Sources!$C:$C,1,FALSE)),"", INDIRECT(VLOOKUP($D769,Grouped_Sources!$C:$I,5,FALSE)))</f>
        <v xml:space="preserve"> on OneDrive Ali Abbas - ITHIM Global\Methods and Processes\Input Parameters\DistanceScalars</v>
      </c>
      <c r="M769" s="21" cm="1">
        <f t="array" aca="1" ref="M769" ca="1">IF(ISNA(VLOOKUP($D769,Grouped_Sources!$C:$C,1,FALSE)),"", INDIRECT(VLOOKUP($D769,Grouped_Sources!$C:$I,6,FALSE)))</f>
        <v>0</v>
      </c>
      <c r="N769" s="21" cm="1">
        <f t="array" aca="1" ref="N769" ca="1">IF(ISNA(VLOOKUP($D769,Grouped_Sources!$C:$C,1,FALSE)),"", INDIRECT(VLOOKUP($D769,Grouped_Sources!$C:$I,7,FALSE)))</f>
        <v>0</v>
      </c>
    </row>
    <row r="770" spans="1:14" hidden="1" x14ac:dyDescent="0.25">
      <c r="A770" s="5">
        <f t="shared" si="114"/>
        <v>10</v>
      </c>
      <c r="B770" s="5">
        <f t="shared" si="115"/>
        <v>68</v>
      </c>
      <c r="C770" s="5" t="str">
        <f t="shared" ca="1" si="116"/>
        <v>distance_scalar_pt</v>
      </c>
      <c r="D770" s="5" t="str">
        <f t="shared" ca="1" si="112"/>
        <v>distance_scalar_pt_santiago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distance_scalar_pt</v>
      </c>
      <c r="G770" s="4" t="str" cm="1">
        <f t="array" aca="1" ref="G770" ca="1">IF(AND(ISBLANK(INDIRECT(ADDRESS(B770,3,1,1,"all_city_parameter_inputs"))),ISBLANK(INDIRECT(ADDRESS(B770,2,1,1,"all_city_parameter_inputs")))),"",IF(ISBLANK(INDIRECT(ADDRESS(B770,2,1,1,"all_city_parameter_inputs"))),"",INDIRECT(ADDRESS(B770,2,1,1,"all_city_parameter_inputs"))))</f>
        <v>mean</v>
      </c>
      <c r="H770" s="17" cm="1">
        <f t="array" aca="1" ref="H770" ca="1">IF(ISBLANK(INDIRECT(ADDRESS(B770,A770,1,1,"all_city_parameter_inputs"))), "--",INDIRECT(ADDRESS(B770,A770,1,1,"all_city_parameter_inputs")))</f>
        <v>0.99998723272162804</v>
      </c>
      <c r="I770" s="17" t="str">
        <f ca="1">IF(OR(G770="alpha",G770="beta",G770="sd",G770="mean"),"--",VLOOKUP(C770,Default!$B$5:$H$114,7,FALSE))</f>
        <v>--</v>
      </c>
      <c r="J770" s="4" t="str">
        <f ca="1">VLOOKUP(F770,Lookup!$C$5:$D$110,2, FALSE)</f>
        <v>Travel values</v>
      </c>
      <c r="K770" s="4" t="str">
        <f ca="1">VLOOKUP(C770,Default!$B$4:$E$114,4, FALSE)</f>
        <v>scalar for PT distance, i.e. all public transport journey (incl bus driver if added) are scaled by this scalar</v>
      </c>
      <c r="L770" s="21" t="str" cm="1">
        <f t="array" aca="1" ref="L770" ca="1">IF(ISNA(VLOOKUP($D770,Grouped_Sources!$C:$C,1,FALSE)),"", INDIRECT(VLOOKUP($D770,Grouped_Sources!$C:$I,5,FALSE)))</f>
        <v xml:space="preserve"> on OneDrive Ali Abbas - ITHIM Global\Methods and Processes\Input Parameters\DistanceScalars</v>
      </c>
      <c r="M770" s="21" cm="1">
        <f t="array" aca="1" ref="M770" ca="1">IF(ISNA(VLOOKUP($D770,Grouped_Sources!$C:$C,1,FALSE)),"", INDIRECT(VLOOKUP($D770,Grouped_Sources!$C:$I,6,FALSE)))</f>
        <v>0</v>
      </c>
      <c r="N770" s="21" cm="1">
        <f t="array" aca="1" ref="N770" ca="1">IF(ISNA(VLOOKUP($D770,Grouped_Sources!$C:$C,1,FALSE)),"", INDIRECT(VLOOKUP($D770,Grouped_Sources!$C:$I,7,FALSE)))</f>
        <v>0</v>
      </c>
    </row>
    <row r="771" spans="1:14" hidden="1" x14ac:dyDescent="0.25">
      <c r="A771" s="5">
        <f t="shared" si="114"/>
        <v>10</v>
      </c>
      <c r="B771" s="5">
        <f t="shared" si="115"/>
        <v>69</v>
      </c>
      <c r="C771" s="5" t="str">
        <f t="shared" ca="1" si="116"/>
        <v>distance_scalar_pt</v>
      </c>
      <c r="D771" s="5" t="str">
        <f t="shared" ca="1" si="112"/>
        <v>distance_scalar_pt_santiago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distance_scalar_pt</v>
      </c>
      <c r="G771" s="4" t="str" cm="1">
        <f t="array" aca="1" ref="G771" ca="1">IF(AND(ISBLANK(INDIRECT(ADDRESS(B771,3,1,1,"all_city_parameter_inputs"))),ISBLANK(INDIRECT(ADDRESS(B771,2,1,1,"all_city_parameter_inputs")))),"",IF(ISBLANK(INDIRECT(ADDRESS(B771,2,1,1,"all_city_parameter_inputs"))),"",INDIRECT(ADDRESS(B771,2,1,1,"all_city_parameter_inputs"))))</f>
        <v>sd</v>
      </c>
      <c r="H771" s="17" cm="1">
        <f t="array" aca="1" ref="H771" ca="1">IF(ISBLANK(INDIRECT(ADDRESS(B771,A771,1,1,"all_city_parameter_inputs"))), "--",INDIRECT(ADDRESS(B771,A771,1,1,"all_city_parameter_inputs")))</f>
        <v>1.00506597795962</v>
      </c>
      <c r="I771" s="17" t="str">
        <f ca="1">IF(OR(G771="alpha",G771="beta",G771="sd",G771="mean"),"--",VLOOKUP(C771,Default!$B$5:$H$114,7,FALSE))</f>
        <v>--</v>
      </c>
      <c r="J771" s="4" t="str">
        <f ca="1">VLOOKUP(F771,Lookup!$C$5:$D$110,2, FALSE)</f>
        <v>Travel values</v>
      </c>
      <c r="K771" s="4" t="str">
        <f ca="1">VLOOKUP(C771,Default!$B$4:$E$114,4, FALSE)</f>
        <v>scalar for PT distance, i.e. all public transport journey (incl bus driver if added) are scaled by this scalar</v>
      </c>
      <c r="L771" s="21" t="str" cm="1">
        <f t="array" aca="1" ref="L771" ca="1">IF(ISNA(VLOOKUP($D771,Grouped_Sources!$C:$C,1,FALSE)),"", INDIRECT(VLOOKUP($D771,Grouped_Sources!$C:$I,5,FALSE)))</f>
        <v xml:space="preserve"> on OneDrive Ali Abbas - ITHIM Global\Methods and Processes\Input Parameters\DistanceScalars</v>
      </c>
      <c r="M771" s="21" cm="1">
        <f t="array" aca="1" ref="M771" ca="1">IF(ISNA(VLOOKUP($D771,Grouped_Sources!$C:$C,1,FALSE)),"", INDIRECT(VLOOKUP($D771,Grouped_Sources!$C:$I,6,FALSE)))</f>
        <v>0</v>
      </c>
      <c r="N771" s="21" cm="1">
        <f t="array" aca="1" ref="N771" ca="1">IF(ISNA(VLOOKUP($D771,Grouped_Sources!$C:$C,1,FALSE)),"", INDIRECT(VLOOKUP($D771,Grouped_Sources!$C:$I,7,FALSE)))</f>
        <v>0</v>
      </c>
    </row>
    <row r="772" spans="1:14" hidden="1" x14ac:dyDescent="0.25">
      <c r="A772" s="5">
        <f t="shared" si="114"/>
        <v>10</v>
      </c>
      <c r="B772" s="5">
        <f t="shared" si="115"/>
        <v>70</v>
      </c>
      <c r="C772" s="5" t="str">
        <f t="shared" ca="1" si="116"/>
        <v>distance_scalar_walking</v>
      </c>
      <c r="D772" s="5" t="str">
        <f t="shared" ca="1" si="112"/>
        <v>distance_scalar_walking_santiago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distance_scalar_walking</v>
      </c>
      <c r="G772" s="4" t="str" cm="1">
        <f t="array" aca="1" ref="G772" ca="1">IF(AND(ISBLANK(INDIRECT(ADDRESS(B772,3,1,1,"all_city_parameter_inputs"))),ISBLANK(INDIRECT(ADDRESS(B772,2,1,1,"all_city_parameter_inputs")))),"",IF(ISBLANK(INDIRECT(ADDRESS(B772,2,1,1,"all_city_parameter_inputs"))),"",INDIRECT(ADDRESS(B772,2,1,1,"all_city_parameter_inputs"))))</f>
        <v>constant</v>
      </c>
      <c r="H772" s="17" cm="1">
        <f t="array" aca="1" ref="H772" ca="1">IF(ISBLANK(INDIRECT(ADDRESS(B772,A772,1,1,"all_city_parameter_inputs"))), "--",INDIRECT(ADDRESS(B772,A772,1,1,"all_city_parameter_inputs")))</f>
        <v>1</v>
      </c>
      <c r="I772" s="17">
        <f ca="1">IF(OR(G772="alpha",G772="beta",G772="sd",G772="mean"),"--",VLOOKUP(C772,Default!$B$5:$H$114,7,FALSE))</f>
        <v>1</v>
      </c>
      <c r="J772" s="4" t="str">
        <f ca="1">VLOOKUP(F772,Lookup!$C$5:$D$110,2, FALSE)</f>
        <v>Travel values</v>
      </c>
      <c r="K772" s="4" t="str">
        <f ca="1">VLOOKUP(C772,Default!$B$4:$E$114,4, FALSE)</f>
        <v>scalar for walking distance, i.e. all walking trips are scaled by this scalar</v>
      </c>
      <c r="L772" s="21" t="str" cm="1">
        <f t="array" aca="1" ref="L772" ca="1">IF(ISNA(VLOOKUP($D772,Grouped_Sources!$C:$C,1,FALSE)),"", INDIRECT(VLOOKUP($D772,Grouped_Sources!$C:$I,5,FALSE)))</f>
        <v xml:space="preserve"> on OneDrive Ali Abbas - ITHIM Global\Methods and Processes\Input Parameters\DistanceScalars</v>
      </c>
      <c r="M772" s="21" cm="1">
        <f t="array" aca="1" ref="M772" ca="1">IF(ISNA(VLOOKUP($D772,Grouped_Sources!$C:$C,1,FALSE)),"", INDIRECT(VLOOKUP($D772,Grouped_Sources!$C:$I,6,FALSE)))</f>
        <v>0</v>
      </c>
      <c r="N772" s="21" cm="1">
        <f t="array" aca="1" ref="N772" ca="1">IF(ISNA(VLOOKUP($D772,Grouped_Sources!$C:$C,1,FALSE)),"", INDIRECT(VLOOKUP($D772,Grouped_Sources!$C:$I,7,FALSE)))</f>
        <v>0</v>
      </c>
    </row>
    <row r="773" spans="1:14" hidden="1" x14ac:dyDescent="0.25">
      <c r="A773" s="5">
        <f t="shared" si="114"/>
        <v>10</v>
      </c>
      <c r="B773" s="5">
        <f t="shared" si="115"/>
        <v>71</v>
      </c>
      <c r="C773" s="5" t="str">
        <f t="shared" ca="1" si="116"/>
        <v>distance_scalar_walking</v>
      </c>
      <c r="D773" s="5" t="str">
        <f t="shared" ca="1" si="112"/>
        <v>distance_scalar_walking_santiago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distance_scalar_walking</v>
      </c>
      <c r="G773" s="4" t="str" cm="1">
        <f t="array" aca="1" ref="G773" ca="1">IF(AND(ISBLANK(INDIRECT(ADDRESS(B773,3,1,1,"all_city_parameter_inputs"))),ISBLANK(INDIRECT(ADDRESS(B773,2,1,1,"all_city_parameter_inputs")))),"",IF(ISBLANK(INDIRECT(ADDRESS(B773,2,1,1,"all_city_parameter_inputs"))),"",INDIRECT(ADDRESS(B773,2,1,1,"all_city_parameter_inputs"))))</f>
        <v>mean</v>
      </c>
      <c r="H773" s="17" cm="1">
        <f t="array" aca="1" ref="H773" ca="1">IF(ISBLANK(INDIRECT(ADDRESS(B773,A773,1,1,"all_city_parameter_inputs"))), "--",INDIRECT(ADDRESS(B773,A773,1,1,"all_city_parameter_inputs")))</f>
        <v>0.99999101809688196</v>
      </c>
      <c r="I773" s="17" t="str">
        <f ca="1">IF(OR(G773="alpha",G773="beta",G773="sd",G773="mean"),"--",VLOOKUP(C773,Default!$B$5:$H$114,7,FALSE))</f>
        <v>--</v>
      </c>
      <c r="J773" s="4" t="str">
        <f ca="1">VLOOKUP(F773,Lookup!$C$5:$D$110,2, FALSE)</f>
        <v>Travel values</v>
      </c>
      <c r="K773" s="4" t="str">
        <f ca="1">VLOOKUP(C773,Default!$B$4:$E$114,4, FALSE)</f>
        <v>scalar for walking distance, i.e. all walking trips are scaled by this scalar</v>
      </c>
      <c r="L773" s="21" t="str" cm="1">
        <f t="array" aca="1" ref="L773" ca="1">IF(ISNA(VLOOKUP($D773,Grouped_Sources!$C:$C,1,FALSE)),"", INDIRECT(VLOOKUP($D773,Grouped_Sources!$C:$I,5,FALSE)))</f>
        <v xml:space="preserve"> on OneDrive Ali Abbas - ITHIM Global\Methods and Processes\Input Parameters\DistanceScalars</v>
      </c>
      <c r="M773" s="21" cm="1">
        <f t="array" aca="1" ref="M773" ca="1">IF(ISNA(VLOOKUP($D773,Grouped_Sources!$C:$C,1,FALSE)),"", INDIRECT(VLOOKUP($D773,Grouped_Sources!$C:$I,6,FALSE)))</f>
        <v>0</v>
      </c>
      <c r="N773" s="21" cm="1">
        <f t="array" aca="1" ref="N773" ca="1">IF(ISNA(VLOOKUP($D773,Grouped_Sources!$C:$C,1,FALSE)),"", INDIRECT(VLOOKUP($D773,Grouped_Sources!$C:$I,7,FALSE)))</f>
        <v>0</v>
      </c>
    </row>
    <row r="774" spans="1:14" hidden="1" x14ac:dyDescent="0.25">
      <c r="A774" s="5">
        <f t="shared" si="114"/>
        <v>10</v>
      </c>
      <c r="B774" s="5">
        <f t="shared" si="115"/>
        <v>72</v>
      </c>
      <c r="C774" s="5" t="str">
        <f t="shared" ca="1" si="116"/>
        <v>distance_scalar_walking</v>
      </c>
      <c r="D774" s="5" t="str">
        <f t="shared" ca="1" si="112"/>
        <v>distance_scalar_walking_santiago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distance_scalar_walking</v>
      </c>
      <c r="G774" s="4" t="str" cm="1">
        <f t="array" aca="1" ref="G774" ca="1">IF(AND(ISBLANK(INDIRECT(ADDRESS(B774,3,1,1,"all_city_parameter_inputs"))),ISBLANK(INDIRECT(ADDRESS(B774,2,1,1,"all_city_parameter_inputs")))),"",IF(ISBLANK(INDIRECT(ADDRESS(B774,2,1,1,"all_city_parameter_inputs"))),"",INDIRECT(ADDRESS(B774,2,1,1,"all_city_parameter_inputs"))))</f>
        <v>sd</v>
      </c>
      <c r="H774" s="17" cm="1">
        <f t="array" aca="1" ref="H774" ca="1">IF(ISBLANK(INDIRECT(ADDRESS(B774,A774,1,1,"all_city_parameter_inputs"))), "--",INDIRECT(ADDRESS(B774,A774,1,1,"all_city_parameter_inputs")))</f>
        <v>1.0042473772284699</v>
      </c>
      <c r="I774" s="17" t="str">
        <f ca="1">IF(OR(G774="alpha",G774="beta",G774="sd",G774="mean"),"--",VLOOKUP(C774,Default!$B$5:$H$114,7,FALSE))</f>
        <v>--</v>
      </c>
      <c r="J774" s="4" t="str">
        <f ca="1">VLOOKUP(F774,Lookup!$C$5:$D$110,2, FALSE)</f>
        <v>Travel values</v>
      </c>
      <c r="K774" s="4" t="str">
        <f ca="1">VLOOKUP(C774,Default!$B$4:$E$114,4, FALSE)</f>
        <v>scalar for walking distance, i.e. all walking trips are scaled by this scalar</v>
      </c>
      <c r="L774" s="21" t="str" cm="1">
        <f t="array" aca="1" ref="L774" ca="1">IF(ISNA(VLOOKUP($D774,Grouped_Sources!$C:$C,1,FALSE)),"", INDIRECT(VLOOKUP($D774,Grouped_Sources!$C:$I,5,FALSE)))</f>
        <v xml:space="preserve"> on OneDrive Ali Abbas - ITHIM Global\Methods and Processes\Input Parameters\DistanceScalars</v>
      </c>
      <c r="M774" s="21" cm="1">
        <f t="array" aca="1" ref="M774" ca="1">IF(ISNA(VLOOKUP($D774,Grouped_Sources!$C:$C,1,FALSE)),"", INDIRECT(VLOOKUP($D774,Grouped_Sources!$C:$I,6,FALSE)))</f>
        <v>0</v>
      </c>
      <c r="N774" s="21" cm="1">
        <f t="array" aca="1" ref="N774" ca="1">IF(ISNA(VLOOKUP($D774,Grouped_Sources!$C:$C,1,FALSE)),"", INDIRECT(VLOOKUP($D774,Grouped_Sources!$C:$I,7,FALSE)))</f>
        <v>0</v>
      </c>
    </row>
    <row r="775" spans="1:14" hidden="1" x14ac:dyDescent="0.25">
      <c r="A775" s="5">
        <f t="shared" si="114"/>
        <v>10</v>
      </c>
      <c r="B775" s="5">
        <f t="shared" si="115"/>
        <v>73</v>
      </c>
      <c r="C775" s="5" t="str">
        <f t="shared" ca="1" si="116"/>
        <v>distance_scalar_cycling</v>
      </c>
      <c r="D775" s="5" t="str">
        <f t="shared" ca="1" si="112"/>
        <v>distance_scalar_cycling_santiago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distance_scalar_cycling</v>
      </c>
      <c r="G775" s="4" t="str" cm="1">
        <f t="array" aca="1" ref="G775" ca="1">IF(AND(ISBLANK(INDIRECT(ADDRESS(B775,3,1,1,"all_city_parameter_inputs"))),ISBLANK(INDIRECT(ADDRESS(B775,2,1,1,"all_city_parameter_inputs")))),"",IF(ISBLANK(INDIRECT(ADDRESS(B775,2,1,1,"all_city_parameter_inputs"))),"",INDIRECT(ADDRESS(B775,2,1,1,"all_city_parameter_inputs"))))</f>
        <v>constant</v>
      </c>
      <c r="H775" s="17" cm="1">
        <f t="array" aca="1" ref="H775" ca="1">IF(ISBLANK(INDIRECT(ADDRESS(B775,A775,1,1,"all_city_parameter_inputs"))), "--",INDIRECT(ADDRESS(B775,A775,1,1,"all_city_parameter_inputs")))</f>
        <v>1</v>
      </c>
      <c r="I775" s="17">
        <f ca="1">IF(OR(G775="alpha",G775="beta",G775="sd",G775="mean"),"--",VLOOKUP(C775,Default!$B$5:$H$114,7,FALSE))</f>
        <v>1</v>
      </c>
      <c r="J775" s="4" t="str">
        <f ca="1">VLOOKUP(F775,Lookup!$C$5:$D$110,2, FALSE)</f>
        <v>Travel values</v>
      </c>
      <c r="K775" s="4" t="str">
        <f ca="1">VLOOKUP(C775,Default!$B$4:$E$114,4, FALSE)</f>
        <v>scalar for cycling distance, i.e. all cycling trips are scaled by this scalar</v>
      </c>
      <c r="L775" s="21" t="str" cm="1">
        <f t="array" aca="1" ref="L775" ca="1">IF(ISNA(VLOOKUP($D775,Grouped_Sources!$C:$C,1,FALSE)),"", INDIRECT(VLOOKUP($D775,Grouped_Sources!$C:$I,5,FALSE)))</f>
        <v xml:space="preserve"> on OneDrive Ali Abbas - ITHIM Global\Methods and Processes\Input Parameters\DistanceScalars</v>
      </c>
      <c r="M775" s="21" cm="1">
        <f t="array" aca="1" ref="M775" ca="1">IF(ISNA(VLOOKUP($D775,Grouped_Sources!$C:$C,1,FALSE)),"", INDIRECT(VLOOKUP($D775,Grouped_Sources!$C:$I,6,FALSE)))</f>
        <v>0</v>
      </c>
      <c r="N775" s="21" cm="1">
        <f t="array" aca="1" ref="N775" ca="1">IF(ISNA(VLOOKUP($D775,Grouped_Sources!$C:$C,1,FALSE)),"", INDIRECT(VLOOKUP($D775,Grouped_Sources!$C:$I,7,FALSE)))</f>
        <v>0</v>
      </c>
    </row>
    <row r="776" spans="1:14" hidden="1" x14ac:dyDescent="0.25">
      <c r="A776" s="5">
        <f t="shared" si="114"/>
        <v>10</v>
      </c>
      <c r="B776" s="5">
        <f t="shared" si="115"/>
        <v>74</v>
      </c>
      <c r="C776" s="5" t="str">
        <f t="shared" ca="1" si="116"/>
        <v>distance_scalar_cycling</v>
      </c>
      <c r="D776" s="5" t="str">
        <f t="shared" ca="1" si="112"/>
        <v>distance_scalar_cycling_santiago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distance_scalar_cycling</v>
      </c>
      <c r="G776" s="4" t="str" cm="1">
        <f t="array" aca="1" ref="G776" ca="1">IF(AND(ISBLANK(INDIRECT(ADDRESS(B776,3,1,1,"all_city_parameter_inputs"))),ISBLANK(INDIRECT(ADDRESS(B776,2,1,1,"all_city_parameter_inputs")))),"",IF(ISBLANK(INDIRECT(ADDRESS(B776,2,1,1,"all_city_parameter_inputs"))),"",INDIRECT(ADDRESS(B776,2,1,1,"all_city_parameter_inputs"))))</f>
        <v>mean</v>
      </c>
      <c r="H776" s="17" cm="1">
        <f t="array" aca="1" ref="H776" ca="1">IF(ISBLANK(INDIRECT(ADDRESS(B776,A776,1,1,"all_city_parameter_inputs"))), "--",INDIRECT(ADDRESS(B776,A776,1,1,"all_city_parameter_inputs")))</f>
        <v>0.999816318653172</v>
      </c>
      <c r="I776" s="17" t="str">
        <f ca="1">IF(OR(G776="alpha",G776="beta",G776="sd",G776="mean"),"--",VLOOKUP(C776,Default!$B$5:$H$114,7,FALSE))</f>
        <v>--</v>
      </c>
      <c r="J776" s="4" t="str">
        <f ca="1">VLOOKUP(F776,Lookup!$C$5:$D$110,2, FALSE)</f>
        <v>Travel values</v>
      </c>
      <c r="K776" s="4" t="str">
        <f ca="1">VLOOKUP(C776,Default!$B$4:$E$114,4, FALSE)</f>
        <v>scalar for cycling distance, i.e. all cycling trips are scaled by this scalar</v>
      </c>
      <c r="L776" s="21" t="str" cm="1">
        <f t="array" aca="1" ref="L776" ca="1">IF(ISNA(VLOOKUP($D776,Grouped_Sources!$C:$C,1,FALSE)),"", INDIRECT(VLOOKUP($D776,Grouped_Sources!$C:$I,5,FALSE)))</f>
        <v xml:space="preserve"> on OneDrive Ali Abbas - ITHIM Global\Methods and Processes\Input Parameters\DistanceScalars</v>
      </c>
      <c r="M776" s="21" cm="1">
        <f t="array" aca="1" ref="M776" ca="1">IF(ISNA(VLOOKUP($D776,Grouped_Sources!$C:$C,1,FALSE)),"", INDIRECT(VLOOKUP($D776,Grouped_Sources!$C:$I,6,FALSE)))</f>
        <v>0</v>
      </c>
      <c r="N776" s="21" cm="1">
        <f t="array" aca="1" ref="N776" ca="1">IF(ISNA(VLOOKUP($D776,Grouped_Sources!$C:$C,1,FALSE)),"", INDIRECT(VLOOKUP($D776,Grouped_Sources!$C:$I,7,FALSE)))</f>
        <v>0</v>
      </c>
    </row>
    <row r="777" spans="1:14" hidden="1" x14ac:dyDescent="0.25">
      <c r="A777" s="5">
        <f t="shared" si="114"/>
        <v>10</v>
      </c>
      <c r="B777" s="5">
        <f t="shared" si="115"/>
        <v>75</v>
      </c>
      <c r="C777" s="5" t="str">
        <f t="shared" ca="1" si="116"/>
        <v>distance_scalar_cycling</v>
      </c>
      <c r="D777" s="5" t="str">
        <f t="shared" ca="1" si="112"/>
        <v>distance_scalar_cycling_santiago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distance_scalar_cycling</v>
      </c>
      <c r="G777" s="4" t="str" cm="1">
        <f t="array" aca="1" ref="G777" ca="1">IF(AND(ISBLANK(INDIRECT(ADDRESS(B777,3,1,1,"all_city_parameter_inputs"))),ISBLANK(INDIRECT(ADDRESS(B777,2,1,1,"all_city_parameter_inputs")))),"",IF(ISBLANK(INDIRECT(ADDRESS(B777,2,1,1,"all_city_parameter_inputs"))),"",INDIRECT(ADDRESS(B777,2,1,1,"all_city_parameter_inputs"))))</f>
        <v>sd</v>
      </c>
      <c r="H777" s="17" cm="1">
        <f t="array" aca="1" ref="H777" ca="1">IF(ISBLANK(INDIRECT(ADDRESS(B777,A777,1,1,"all_city_parameter_inputs"))), "--",INDIRECT(ADDRESS(B777,A777,1,1,"all_city_parameter_inputs")))</f>
        <v>1.01935246572773</v>
      </c>
      <c r="I777" s="17" t="str">
        <f ca="1">IF(OR(G777="alpha",G777="beta",G777="sd",G777="mean"),"--",VLOOKUP(C777,Default!$B$5:$H$114,7,FALSE))</f>
        <v>--</v>
      </c>
      <c r="J777" s="4" t="str">
        <f ca="1">VLOOKUP(F777,Lookup!$C$5:$D$110,2, FALSE)</f>
        <v>Travel values</v>
      </c>
      <c r="K777" s="4" t="str">
        <f ca="1">VLOOKUP(C777,Default!$B$4:$E$114,4, FALSE)</f>
        <v>scalar for cycling distance, i.e. all cycling trips are scaled by this scalar</v>
      </c>
      <c r="L777" s="21" t="str" cm="1">
        <f t="array" aca="1" ref="L777" ca="1">IF(ISNA(VLOOKUP($D777,Grouped_Sources!$C:$C,1,FALSE)),"", INDIRECT(VLOOKUP($D777,Grouped_Sources!$C:$I,5,FALSE)))</f>
        <v xml:space="preserve"> on OneDrive Ali Abbas - ITHIM Global\Methods and Processes\Input Parameters\DistanceScalars</v>
      </c>
      <c r="M777" s="21" cm="1">
        <f t="array" aca="1" ref="M777" ca="1">IF(ISNA(VLOOKUP($D777,Grouped_Sources!$C:$C,1,FALSE)),"", INDIRECT(VLOOKUP($D777,Grouped_Sources!$C:$I,6,FALSE)))</f>
        <v>0</v>
      </c>
      <c r="N777" s="21" cm="1">
        <f t="array" aca="1" ref="N777" ca="1">IF(ISNA(VLOOKUP($D777,Grouped_Sources!$C:$C,1,FALSE)),"", INDIRECT(VLOOKUP($D777,Grouped_Sources!$C:$I,7,FALSE)))</f>
        <v>0</v>
      </c>
    </row>
    <row r="778" spans="1:14" hidden="1" x14ac:dyDescent="0.25">
      <c r="A778" s="5">
        <f t="shared" si="114"/>
        <v>10</v>
      </c>
      <c r="B778" s="5">
        <f t="shared" si="115"/>
        <v>76</v>
      </c>
      <c r="C778" s="5" t="str">
        <f t="shared" ca="1" si="116"/>
        <v>CO2_emission_inventories motorcycle</v>
      </c>
      <c r="D778" s="5" t="str">
        <f t="shared" ca="1" si="112"/>
        <v>CO2_emission_inventories_santiago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motorcycle</v>
      </c>
      <c r="H778" s="17" cm="1">
        <f t="array" aca="1" ref="H778" ca="1">IF(ISBLANK(INDIRECT(ADDRESS(B778,A778,1,1,"all_city_parameter_inputs"))), "--",INDIRECT(ADDRESS(B778,A778,1,1,"all_city_parameter_inputs")))</f>
        <v>13545.849910000001</v>
      </c>
      <c r="I778" s="17">
        <f ca="1">IF(OR(G778="alpha",G778="beta",G778="sd",G778="mean"),"--",VLOOKUP(C778,Default!$B$5:$H$114,7,FALSE))</f>
        <v>30033.571810000001</v>
      </c>
      <c r="J778" s="4" t="str">
        <f ca="1">VLOOKUP(F778,Lookup!$C$5:$D$110,2, FALSE)</f>
        <v>Pollution values</v>
      </c>
      <c r="K778" s="4" t="str">
        <f ca="1">VLOOKUP(C778,Default!$B$4:$E$114,4, FALSE)</f>
        <v>- used to estimate the CO2 for scenarios (function "scenario_co2_calculations").
- used to create the VEHICLE_INVENTORY, with speeds, PM and CO2 emissions (function "set_vehicle_inventory").</v>
      </c>
      <c r="L778" s="21" t="str" cm="1">
        <f t="array" aca="1" ref="L778" ca="1">IF(ISNA(VLOOKUP($D778,Grouped_Sources!$C:$C,1,FALSE)),"", INDIRECT(VLOOKUP($D778,Grouped_Sources!$C:$I,5,FALSE)))</f>
        <v>EDGAR but proper documentation still missing</v>
      </c>
      <c r="M778" s="21" cm="1">
        <f t="array" aca="1" ref="M778" ca="1">IF(ISNA(VLOOKUP($D778,Grouped_Sources!$C:$C,1,FALSE)),"", INDIRECT(VLOOKUP($D778,Grouped_Sources!$C:$I,6,FALSE)))</f>
        <v>0</v>
      </c>
      <c r="N778" s="21" cm="1">
        <f t="array" aca="1" ref="N778" ca="1">IF(ISNA(VLOOKUP($D778,Grouped_Sources!$C:$C,1,FALSE)),"", INDIRECT(VLOOKUP($D778,Grouped_Sources!$C:$I,7,FALSE)))</f>
        <v>0</v>
      </c>
    </row>
    <row r="779" spans="1:14" hidden="1" x14ac:dyDescent="0.25">
      <c r="A779" s="5">
        <f t="shared" si="114"/>
        <v>10</v>
      </c>
      <c r="B779" s="5">
        <f t="shared" si="115"/>
        <v>77</v>
      </c>
      <c r="C779" s="5" t="str">
        <f t="shared" ca="1" si="116"/>
        <v>CO2_emission_inventories car</v>
      </c>
      <c r="D779" s="5" t="str">
        <f t="shared" ca="1" si="112"/>
        <v>CO2_emission_inventories_santiago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car</v>
      </c>
      <c r="H779" s="17" cm="1">
        <f t="array" aca="1" ref="H779" ca="1">IF(ISBLANK(INDIRECT(ADDRESS(B779,A779,1,1,"all_city_parameter_inputs"))), "--",INDIRECT(ADDRESS(B779,A779,1,1,"all_city_parameter_inputs")))</f>
        <v>167773.20680000001</v>
      </c>
      <c r="I779" s="17">
        <f ca="1">IF(OR(G779="alpha",G779="beta",G779="sd",G779="mean"),"--",VLOOKUP(C779,Default!$B$5:$H$114,7,FALSE))</f>
        <v>1033377.341</v>
      </c>
      <c r="J779" s="4" t="str">
        <f ca="1">VLOOKUP(F779,Lookup!$C$5:$D$110,2, FALSE)</f>
        <v>Pollution values</v>
      </c>
      <c r="K779" s="4">
        <f ca="1">VLOOKUP(C779,Default!$B$4:$E$114,4, FALSE)</f>
        <v>0</v>
      </c>
      <c r="L779" s="21" t="str" cm="1">
        <f t="array" aca="1" ref="L779" ca="1">IF(ISNA(VLOOKUP($D779,Grouped_Sources!$C:$C,1,FALSE)),"", INDIRECT(VLOOKUP($D779,Grouped_Sources!$C:$I,5,FALSE)))</f>
        <v>EDGAR but proper documentation still missing</v>
      </c>
      <c r="M779" s="21" cm="1">
        <f t="array" aca="1" ref="M779" ca="1">IF(ISNA(VLOOKUP($D779,Grouped_Sources!$C:$C,1,FALSE)),"", INDIRECT(VLOOKUP($D779,Grouped_Sources!$C:$I,6,FALSE)))</f>
        <v>0</v>
      </c>
      <c r="N779" s="21" cm="1">
        <f t="array" aca="1" ref="N779" ca="1">IF(ISNA(VLOOKUP($D779,Grouped_Sources!$C:$C,1,FALSE)),"", INDIRECT(VLOOKUP($D779,Grouped_Sources!$C:$I,7,FALSE)))</f>
        <v>0</v>
      </c>
    </row>
    <row r="780" spans="1:14" hidden="1" x14ac:dyDescent="0.25">
      <c r="A780" s="5">
        <f t="shared" si="114"/>
        <v>10</v>
      </c>
      <c r="B780" s="5">
        <f t="shared" si="115"/>
        <v>78</v>
      </c>
      <c r="C780" s="5" t="str">
        <f t="shared" ca="1" si="116"/>
        <v>CO2_emission_inventories bus_driver</v>
      </c>
      <c r="D780" s="5" t="str">
        <f t="shared" ca="1" si="112"/>
        <v>CO2_emission_inventories_santiago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CO2_emission_inventories</v>
      </c>
      <c r="G780" s="4" t="str" cm="1">
        <f t="array" aca="1" ref="G780" ca="1">IF(AND(ISBLANK(INDIRECT(ADDRESS(B780,3,1,1,"all_city_parameter_inputs"))),ISBLANK(INDIRECT(ADDRESS(B780,2,1,1,"all_city_parameter_inputs")))),"",IF(ISBLANK(INDIRECT(ADDRESS(B780,2,1,1,"all_city_parameter_inputs"))),"",INDIRECT(ADDRESS(B780,2,1,1,"all_city_parameter_inputs"))))</f>
        <v>bus_driver</v>
      </c>
      <c r="H780" s="17" cm="1">
        <f t="array" aca="1" ref="H780" ca="1">IF(ISBLANK(INDIRECT(ADDRESS(B780,A780,1,1,"all_city_parameter_inputs"))), "--",INDIRECT(ADDRESS(B780,A780,1,1,"all_city_parameter_inputs")))</f>
        <v>7600.9628000000002</v>
      </c>
      <c r="I780" s="17">
        <f ca="1">IF(OR(G780="alpha",G780="beta",G780="sd",G780="mean"),"--",VLOOKUP(C780,Default!$B$5:$H$114,7,FALSE))</f>
        <v>100429.7216</v>
      </c>
      <c r="J780" s="4" t="str">
        <f ca="1">VLOOKUP(F780,Lookup!$C$5:$D$110,2, FALSE)</f>
        <v>Pollution values</v>
      </c>
      <c r="K780" s="4">
        <f ca="1">VLOOKUP(C780,Default!$B$4:$E$114,4, FALSE)</f>
        <v>0</v>
      </c>
      <c r="L780" s="21" t="str" cm="1">
        <f t="array" aca="1" ref="L780" ca="1">IF(ISNA(VLOOKUP($D780,Grouped_Sources!$C:$C,1,FALSE)),"", INDIRECT(VLOOKUP($D780,Grouped_Sources!$C:$I,5,FALSE)))</f>
        <v>EDGAR but proper documentation still missing</v>
      </c>
      <c r="M780" s="21" cm="1">
        <f t="array" aca="1" ref="M780" ca="1">IF(ISNA(VLOOKUP($D780,Grouped_Sources!$C:$C,1,FALSE)),"", INDIRECT(VLOOKUP($D780,Grouped_Sources!$C:$I,6,FALSE)))</f>
        <v>0</v>
      </c>
      <c r="N780" s="21" cm="1">
        <f t="array" aca="1" ref="N780" ca="1">IF(ISNA(VLOOKUP($D780,Grouped_Sources!$C:$C,1,FALSE)),"", INDIRECT(VLOOKUP($D780,Grouped_Sources!$C:$I,7,FALSE)))</f>
        <v>0</v>
      </c>
    </row>
    <row r="781" spans="1:14" hidden="1" x14ac:dyDescent="0.25">
      <c r="A781" s="5">
        <f t="shared" si="114"/>
        <v>10</v>
      </c>
      <c r="B781" s="5">
        <f t="shared" si="115"/>
        <v>79</v>
      </c>
      <c r="C781" s="5" t="str">
        <f t="shared" ca="1" si="116"/>
        <v>CO2_emission_inventories heavy_truck</v>
      </c>
      <c r="D781" s="5" t="str">
        <f t="shared" ca="1" si="112"/>
        <v>CO2_emission_inventories_santiago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CO2_emission_inventories</v>
      </c>
      <c r="G781" s="4" t="str" cm="1">
        <f t="array" aca="1" ref="G781" ca="1">IF(AND(ISBLANK(INDIRECT(ADDRESS(B781,3,1,1,"all_city_parameter_inputs"))),ISBLANK(INDIRECT(ADDRESS(B781,2,1,1,"all_city_parameter_inputs")))),"",IF(ISBLANK(INDIRECT(ADDRESS(B781,2,1,1,"all_city_parameter_inputs"))),"",INDIRECT(ADDRESS(B781,2,1,1,"all_city_parameter_inputs"))))</f>
        <v>heavy_truck</v>
      </c>
      <c r="H781" s="17" cm="1">
        <f t="array" aca="1" ref="H781" ca="1">IF(ISBLANK(INDIRECT(ADDRESS(B781,A781,1,1,"all_city_parameter_inputs"))), "--",INDIRECT(ADDRESS(B781,A781,1,1,"all_city_parameter_inputs")))</f>
        <v>72102.987899999993</v>
      </c>
      <c r="I781" s="17">
        <f ca="1">IF(OR(G781="alpha",G781="beta",G781="sd",G781="mean"),"--",VLOOKUP(C781,Default!$B$5:$H$114,7,FALSE))</f>
        <v>259655.32449999999</v>
      </c>
      <c r="J781" s="4" t="str">
        <f ca="1">VLOOKUP(F781,Lookup!$C$5:$D$110,2, FALSE)</f>
        <v>Pollution values</v>
      </c>
      <c r="K781" s="4">
        <f ca="1">VLOOKUP(C781,Default!$B$4:$E$114,4, FALSE)</f>
        <v>0</v>
      </c>
      <c r="L781" s="21" t="str" cm="1">
        <f t="array" aca="1" ref="L781" ca="1">IF(ISNA(VLOOKUP($D781,Grouped_Sources!$C:$C,1,FALSE)),"", INDIRECT(VLOOKUP($D781,Grouped_Sources!$C:$I,5,FALSE)))</f>
        <v>EDGAR but proper documentation still missing</v>
      </c>
      <c r="M781" s="21" cm="1">
        <f t="array" aca="1" ref="M781" ca="1">IF(ISNA(VLOOKUP($D781,Grouped_Sources!$C:$C,1,FALSE)),"", INDIRECT(VLOOKUP($D781,Grouped_Sources!$C:$I,6,FALSE)))</f>
        <v>0</v>
      </c>
      <c r="N781" s="21" cm="1">
        <f t="array" aca="1" ref="N781" ca="1">IF(ISNA(VLOOKUP($D781,Grouped_Sources!$C:$C,1,FALSE)),"", INDIRECT(VLOOKUP($D781,Grouped_Sources!$C:$I,7,FALSE)))</f>
        <v>0</v>
      </c>
    </row>
    <row r="782" spans="1:14" hidden="1" x14ac:dyDescent="0.25">
      <c r="A782" s="5">
        <f t="shared" si="114"/>
        <v>10</v>
      </c>
      <c r="B782" s="5">
        <f t="shared" si="115"/>
        <v>80</v>
      </c>
      <c r="C782" s="5" t="str">
        <f t="shared" ca="1" si="116"/>
        <v>CO2_emission_inventories truck</v>
      </c>
      <c r="D782" s="5" t="str">
        <f t="shared" ca="1" si="112"/>
        <v>CO2_emission_inventories_santiago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CO2_emission_inventories</v>
      </c>
      <c r="G782" s="4" t="str" cm="1">
        <f t="array" aca="1" ref="G782" ca="1">IF(AND(ISBLANK(INDIRECT(ADDRESS(B782,3,1,1,"all_city_parameter_inputs"))),ISBLANK(INDIRECT(ADDRESS(B782,2,1,1,"all_city_parameter_inputs")))),"",IF(ISBLANK(INDIRECT(ADDRESS(B782,2,1,1,"all_city_parameter_inputs"))),"",INDIRECT(ADDRESS(B782,2,1,1,"all_city_parameter_inputs"))))</f>
        <v>truck</v>
      </c>
      <c r="H782" s="17" cm="1">
        <f t="array" aca="1" ref="H782" ca="1">IF(ISBLANK(INDIRECT(ADDRESS(B782,A782,1,1,"all_city_parameter_inputs"))), "--",INDIRECT(ADDRESS(B782,A782,1,1,"all_city_parameter_inputs")))</f>
        <v>160766.73269999999</v>
      </c>
      <c r="I782" s="17">
        <f ca="1">IF(OR(G782="alpha",G782="beta",G782="sd",G782="mean"),"--",VLOOKUP(C782,Default!$B$5:$H$114,7,FALSE))</f>
        <v>163516.11319999999</v>
      </c>
      <c r="J782" s="4" t="str">
        <f ca="1">VLOOKUP(F782,Lookup!$C$5:$D$110,2, FALSE)</f>
        <v>Pollution values</v>
      </c>
      <c r="K782" s="4">
        <f ca="1">VLOOKUP(C782,Default!$B$4:$E$114,4, FALSE)</f>
        <v>0</v>
      </c>
      <c r="L782" s="21" t="str" cm="1">
        <f t="array" aca="1" ref="L782" ca="1">IF(ISNA(VLOOKUP($D782,Grouped_Sources!$C:$C,1,FALSE)),"", INDIRECT(VLOOKUP($D782,Grouped_Sources!$C:$I,5,FALSE)))</f>
        <v>EDGAR but proper documentation still missing</v>
      </c>
      <c r="M782" s="21" cm="1">
        <f t="array" aca="1" ref="M782" ca="1">IF(ISNA(VLOOKUP($D782,Grouped_Sources!$C:$C,1,FALSE)),"", INDIRECT(VLOOKUP($D782,Grouped_Sources!$C:$I,6,FALSE)))</f>
        <v>0</v>
      </c>
      <c r="N782" s="21" cm="1">
        <f t="array" aca="1" ref="N782" ca="1">IF(ISNA(VLOOKUP($D782,Grouped_Sources!$C:$C,1,FALSE)),"", INDIRECT(VLOOKUP($D782,Grouped_Sources!$C:$I,7,FALSE)))</f>
        <v>0</v>
      </c>
    </row>
    <row r="783" spans="1:14" hidden="1" x14ac:dyDescent="0.25">
      <c r="A783" s="5">
        <f t="shared" si="114"/>
        <v>10</v>
      </c>
      <c r="B783" s="5">
        <f t="shared" si="115"/>
        <v>81</v>
      </c>
      <c r="C783" s="5" t="str">
        <f t="shared" ca="1" si="116"/>
        <v>CO2_emission_inventories van</v>
      </c>
      <c r="D783" s="5" t="str">
        <f t="shared" ca="1" si="112"/>
        <v>CO2_emission_inventories_santiago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CO2_emission_inventories</v>
      </c>
      <c r="G783" s="4" t="str" cm="1">
        <f t="array" aca="1" ref="G783" ca="1">IF(AND(ISBLANK(INDIRECT(ADDRESS(B783,3,1,1,"all_city_parameter_inputs"))),ISBLANK(INDIRECT(ADDRESS(B783,2,1,1,"all_city_parameter_inputs")))),"",IF(ISBLANK(INDIRECT(ADDRESS(B783,2,1,1,"all_city_parameter_inputs"))),"",INDIRECT(ADDRESS(B783,2,1,1,"all_city_parameter_inputs"))))</f>
        <v>van</v>
      </c>
      <c r="H783" s="17" t="str" cm="1">
        <f t="array" aca="1" ref="H783" ca="1">IF(ISBLANK(INDIRECT(ADDRESS(B783,A783,1,1,"all_city_parameter_inputs"))), "--",INDIRECT(ADDRESS(B783,A783,1,1,"all_city_parameter_inputs")))</f>
        <v>--</v>
      </c>
      <c r="I783" s="17">
        <f ca="1">IF(OR(G783="alpha",G783="beta",G783="sd",G783="mean"),"--",VLOOKUP(C783,Default!$B$5:$H$114,7,FALSE))</f>
        <v>0</v>
      </c>
      <c r="J783" s="4" t="str">
        <f ca="1">VLOOKUP(F783,Lookup!$C$5:$D$110,2, FALSE)</f>
        <v>Pollution values</v>
      </c>
      <c r="K783" s="4">
        <f ca="1">VLOOKUP(C783,Default!$B$4:$E$114,4, FALSE)</f>
        <v>0</v>
      </c>
      <c r="L783" s="21" t="str" cm="1">
        <f t="array" aca="1" ref="L783" ca="1">IF(ISNA(VLOOKUP($D783,Grouped_Sources!$C:$C,1,FALSE)),"", INDIRECT(VLOOKUP($D783,Grouped_Sources!$C:$I,5,FALSE)))</f>
        <v>EDGAR but proper documentation still missing</v>
      </c>
      <c r="M783" s="21" cm="1">
        <f t="array" aca="1" ref="M783" ca="1">IF(ISNA(VLOOKUP($D783,Grouped_Sources!$C:$C,1,FALSE)),"", INDIRECT(VLOOKUP($D783,Grouped_Sources!$C:$I,6,FALSE)))</f>
        <v>0</v>
      </c>
      <c r="N783" s="21" cm="1">
        <f t="array" aca="1" ref="N783" ca="1">IF(ISNA(VLOOKUP($D783,Grouped_Sources!$C:$C,1,FALSE)),"", INDIRECT(VLOOKUP($D783,Grouped_Sources!$C:$I,7,FALSE)))</f>
        <v>0</v>
      </c>
    </row>
    <row r="784" spans="1:14" hidden="1" x14ac:dyDescent="0.25">
      <c r="A784" s="5">
        <f t="shared" si="114"/>
        <v>10</v>
      </c>
      <c r="B784" s="5">
        <f t="shared" si="115"/>
        <v>82</v>
      </c>
      <c r="C784" s="5" t="str">
        <f t="shared" ca="1" si="116"/>
        <v>CO2_emission_inventories other</v>
      </c>
      <c r="D784" s="5" t="str">
        <f t="shared" ca="1" si="112"/>
        <v>CO2_emission_inventories_santiago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CO2_emission_inventories</v>
      </c>
      <c r="G784" s="4" t="str" cm="1">
        <f t="array" aca="1" ref="G784" ca="1">IF(AND(ISBLANK(INDIRECT(ADDRESS(B784,3,1,1,"all_city_parameter_inputs"))),ISBLANK(INDIRECT(ADDRESS(B784,2,1,1,"all_city_parameter_inputs")))),"",IF(ISBLANK(INDIRECT(ADDRESS(B784,2,1,1,"all_city_parameter_inputs"))),"",INDIRECT(ADDRESS(B784,2,1,1,"all_city_parameter_inputs"))))</f>
        <v>other</v>
      </c>
      <c r="H784" s="17" cm="1">
        <f t="array" aca="1" ref="H784" ca="1">IF(ISBLANK(INDIRECT(ADDRESS(B784,A784,1,1,"all_city_parameter_inputs"))), "--",INDIRECT(ADDRESS(B784,A784,1,1,"all_city_parameter_inputs")))</f>
        <v>2802.5896360000002</v>
      </c>
      <c r="I784" s="17">
        <f ca="1">IF(OR(G784="alpha",G784="beta",G784="sd",G784="mean"),"--",VLOOKUP(C784,Default!$B$5:$H$114,7,FALSE))</f>
        <v>1906.893448</v>
      </c>
      <c r="J784" s="4" t="str">
        <f ca="1">VLOOKUP(F784,Lookup!$C$5:$D$110,2, FALSE)</f>
        <v>Pollution values</v>
      </c>
      <c r="K784" s="4">
        <f ca="1">VLOOKUP(C784,Default!$B$4:$E$114,4, FALSE)</f>
        <v>0</v>
      </c>
      <c r="L784" s="21" t="str" cm="1">
        <f t="array" aca="1" ref="L784" ca="1">IF(ISNA(VLOOKUP($D784,Grouped_Sources!$C:$C,1,FALSE)),"", INDIRECT(VLOOKUP($D784,Grouped_Sources!$C:$I,5,FALSE)))</f>
        <v>EDGAR but proper documentation still missing</v>
      </c>
      <c r="M784" s="21" cm="1">
        <f t="array" aca="1" ref="M784" ca="1">IF(ISNA(VLOOKUP($D784,Grouped_Sources!$C:$C,1,FALSE)),"", INDIRECT(VLOOKUP($D784,Grouped_Sources!$C:$I,6,FALSE)))</f>
        <v>0</v>
      </c>
      <c r="N784" s="21" cm="1">
        <f t="array" aca="1" ref="N784" ca="1">IF(ISNA(VLOOKUP($D784,Grouped_Sources!$C:$C,1,FALSE)),"", INDIRECT(VLOOKUP($D784,Grouped_Sources!$C:$I,7,FALSE)))</f>
        <v>0</v>
      </c>
    </row>
    <row r="785" spans="1:14" hidden="1" x14ac:dyDescent="0.25">
      <c r="A785" s="5">
        <f t="shared" si="114"/>
        <v>10</v>
      </c>
      <c r="B785" s="5">
        <f t="shared" si="115"/>
        <v>83</v>
      </c>
      <c r="C785" s="5" t="str">
        <f t="shared" ca="1" si="116"/>
        <v>CO2_emission_inventories taxi</v>
      </c>
      <c r="D785" s="5" t="str">
        <f t="shared" ca="1" si="112"/>
        <v>CO2_emission_inventories_santiago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CO2_emission_inventories</v>
      </c>
      <c r="G785" s="4" t="str" cm="1">
        <f t="array" aca="1" ref="G785" ca="1">IF(AND(ISBLANK(INDIRECT(ADDRESS(B785,3,1,1,"all_city_parameter_inputs"))),ISBLANK(INDIRECT(ADDRESS(B785,2,1,1,"all_city_parameter_inputs")))),"",IF(ISBLANK(INDIRECT(ADDRESS(B785,2,1,1,"all_city_parameter_inputs"))),"",INDIRECT(ADDRESS(B785,2,1,1,"all_city_parameter_inputs"))))</f>
        <v>taxi</v>
      </c>
      <c r="H785" s="17" t="str" cm="1">
        <f t="array" aca="1" ref="H785" ca="1">IF(ISBLANK(INDIRECT(ADDRESS(B785,A785,1,1,"all_city_parameter_inputs"))), "--",INDIRECT(ADDRESS(B785,A785,1,1,"all_city_parameter_inputs")))</f>
        <v>--</v>
      </c>
      <c r="I785" s="17">
        <f ca="1">IF(OR(G785="alpha",G785="beta",G785="sd",G785="mean"),"--",VLOOKUP(C785,Default!$B$5:$H$114,7,FALSE))</f>
        <v>0</v>
      </c>
      <c r="J785" s="4" t="str">
        <f ca="1">VLOOKUP(F785,Lookup!$C$5:$D$110,2, FALSE)</f>
        <v>Pollution values</v>
      </c>
      <c r="K785" s="4">
        <f ca="1">VLOOKUP(C785,Default!$B$4:$E$114,4, FALSE)</f>
        <v>0</v>
      </c>
      <c r="L785" s="21" t="str" cm="1">
        <f t="array" aca="1" ref="L785" ca="1">IF(ISNA(VLOOKUP($D785,Grouped_Sources!$C:$C,1,FALSE)),"", INDIRECT(VLOOKUP($D785,Grouped_Sources!$C:$I,5,FALSE)))</f>
        <v>EDGAR but proper documentation still missing</v>
      </c>
      <c r="M785" s="21" cm="1">
        <f t="array" aca="1" ref="M785" ca="1">IF(ISNA(VLOOKUP($D785,Grouped_Sources!$C:$C,1,FALSE)),"", INDIRECT(VLOOKUP($D785,Grouped_Sources!$C:$I,6,FALSE)))</f>
        <v>0</v>
      </c>
      <c r="N785" s="21" cm="1">
        <f t="array" aca="1" ref="N785" ca="1">IF(ISNA(VLOOKUP($D785,Grouped_Sources!$C:$C,1,FALSE)),"", INDIRECT(VLOOKUP($D785,Grouped_Sources!$C:$I,7,FALSE)))</f>
        <v>0</v>
      </c>
    </row>
    <row r="786" spans="1:14" hidden="1" x14ac:dyDescent="0.25">
      <c r="A786" s="5">
        <f t="shared" si="114"/>
        <v>10</v>
      </c>
      <c r="B786" s="5">
        <f t="shared" si="115"/>
        <v>84</v>
      </c>
      <c r="C786" s="5" t="str">
        <f t="shared" ca="1" si="116"/>
        <v>CO2_emission_inventories auto_rickshaw</v>
      </c>
      <c r="D786" s="5" t="str">
        <f t="shared" ca="1" si="112"/>
        <v>CO2_emission_inventories_santiago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CO2_emission_inventories</v>
      </c>
      <c r="G786" s="4" t="str" cm="1">
        <f t="array" aca="1" ref="G786" ca="1">IF(AND(ISBLANK(INDIRECT(ADDRESS(B786,3,1,1,"all_city_parameter_inputs"))),ISBLANK(INDIRECT(ADDRESS(B786,2,1,1,"all_city_parameter_inputs")))),"",IF(ISBLANK(INDIRECT(ADDRESS(B786,2,1,1,"all_city_parameter_inputs"))),"",INDIRECT(ADDRESS(B786,2,1,1,"all_city_parameter_inputs"))))</f>
        <v>auto_rickshaw</v>
      </c>
      <c r="H786" s="17" t="str" cm="1">
        <f t="array" aca="1" ref="H786" ca="1">IF(ISBLANK(INDIRECT(ADDRESS(B786,A786,1,1,"all_city_parameter_inputs"))), "--",INDIRECT(ADDRESS(B786,A786,1,1,"all_city_parameter_inputs")))</f>
        <v>--</v>
      </c>
      <c r="I786" s="17">
        <f ca="1">IF(OR(G786="alpha",G786="beta",G786="sd",G786="mean"),"--",VLOOKUP(C786,Default!$B$5:$H$114,7,FALSE))</f>
        <v>0</v>
      </c>
      <c r="J786" s="4" t="str">
        <f ca="1">VLOOKUP(F786,Lookup!$C$5:$D$110,2, FALSE)</f>
        <v>Pollution values</v>
      </c>
      <c r="K786" s="4">
        <f ca="1">VLOOKUP(C786,Default!$B$4:$E$114,4, FALSE)</f>
        <v>0</v>
      </c>
      <c r="L786" s="21" t="str" cm="1">
        <f t="array" aca="1" ref="L786" ca="1">IF(ISNA(VLOOKUP($D786,Grouped_Sources!$C:$C,1,FALSE)),"", INDIRECT(VLOOKUP($D786,Grouped_Sources!$C:$I,5,FALSE)))</f>
        <v>EDGAR but proper documentation still missing</v>
      </c>
      <c r="M786" s="21" cm="1">
        <f t="array" aca="1" ref="M786" ca="1">IF(ISNA(VLOOKUP($D786,Grouped_Sources!$C:$C,1,FALSE)),"", INDIRECT(VLOOKUP($D786,Grouped_Sources!$C:$I,6,FALSE)))</f>
        <v>0</v>
      </c>
      <c r="N786" s="21" cm="1">
        <f t="array" aca="1" ref="N786" ca="1">IF(ISNA(VLOOKUP($D786,Grouped_Sources!$C:$C,1,FALSE)),"", INDIRECT(VLOOKUP($D786,Grouped_Sources!$C:$I,7,FALSE)))</f>
        <v>0</v>
      </c>
    </row>
    <row r="787" spans="1:14" hidden="1" x14ac:dyDescent="0.25">
      <c r="A787" s="5">
        <f t="shared" si="114"/>
        <v>10</v>
      </c>
      <c r="B787" s="5">
        <f t="shared" si="115"/>
        <v>85</v>
      </c>
      <c r="C787" s="5" t="str">
        <f t="shared" ca="1" si="116"/>
        <v>CO2_emission_confidence</v>
      </c>
      <c r="D787" s="5" t="str">
        <f t="shared" ca="1" si="112"/>
        <v>CO2_emission_confidence_santiago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CO2_emission_confidence</v>
      </c>
      <c r="G787" s="4" t="str" cm="1">
        <f t="array" aca="1" ref="G787" ca="1">IF(AND(ISBLANK(INDIRECT(ADDRESS(B787,3,1,1,"all_city_parameter_inputs"))),ISBLANK(INDIRECT(ADDRESS(B787,2,1,1,"all_city_parameter_inputs")))),"",IF(ISBLANK(INDIRECT(ADDRESS(B787,2,1,1,"all_city_parameter_inputs"))),"",INDIRECT(ADDRESS(B787,2,1,1,"all_city_parameter_inputs"))))</f>
        <v>sample</v>
      </c>
      <c r="H787" s="17" cm="1">
        <f t="array" aca="1" ref="H787" ca="1">IF(ISBLANK(INDIRECT(ADDRESS(B787,A787,1,1,"all_city_parameter_inputs"))), "--",INDIRECT(ADDRESS(B787,A787,1,1,"all_city_parameter_inputs")))</f>
        <v>0.5</v>
      </c>
      <c r="I787" s="17">
        <f ca="1">IF(OR(G787="alpha",G787="beta",G787="sd",G787="mean"),"--",VLOOKUP(C787,Default!$B$5:$H$114,7,FALSE))</f>
        <v>1</v>
      </c>
      <c r="J787" s="4" t="str">
        <f ca="1">VLOOKUP(F787,Lookup!$C$5:$D$110,2, FALSE)</f>
        <v>Pollution values</v>
      </c>
      <c r="K787" s="4" t="str">
        <f ca="1">VLOOKUP(C787,Default!$B$4:$E$114,4, FALSE)</f>
        <v>how confident we are about the CO2 emissions inventory (equivalent to PM_EMISSION_INVENTORY_CONFIDENCE)</v>
      </c>
      <c r="L787" s="21" t="str" cm="1">
        <f t="array" aca="1" ref="L787" ca="1">IF(ISNA(VLOOKUP($D787,Grouped_Sources!$C:$C,1,FALSE)),"", INDIRECT(VLOOKUP($D787,Grouped_Sources!$C:$I,5,FALSE)))</f>
        <v/>
      </c>
      <c r="M787" s="21" t="str" cm="1">
        <f t="array" aca="1" ref="M787" ca="1">IF(ISNA(VLOOKUP($D787,Grouped_Sources!$C:$C,1,FALSE)),"", INDIRECT(VLOOKUP($D787,Grouped_Sources!$C:$I,6,FALSE)))</f>
        <v/>
      </c>
      <c r="N787" s="21" t="str" cm="1">
        <f t="array" aca="1" ref="N787" ca="1">IF(ISNA(VLOOKUP($D787,Grouped_Sources!$C:$C,1,FALSE)),"", INDIRECT(VLOOKUP($D787,Grouped_Sources!$C:$I,7,FALSE)))</f>
        <v/>
      </c>
    </row>
    <row r="788" spans="1:14" hidden="1" x14ac:dyDescent="0.25">
      <c r="A788" s="5">
        <f t="shared" si="114"/>
        <v>10</v>
      </c>
      <c r="B788" s="5">
        <f t="shared" si="115"/>
        <v>86</v>
      </c>
      <c r="C788" s="5" t="str">
        <f t="shared" ca="1" si="116"/>
        <v>car_occupancy_ratio</v>
      </c>
      <c r="D788" s="5" t="str">
        <f t="shared" ref="D788:D790" ca="1" si="117">F788&amp;"_"&amp;E788</f>
        <v>car_occupancy_ratio_santiago</v>
      </c>
      <c r="E788" s="4" t="str" cm="1">
        <f t="array" aca="1" ref="E788" ca="1">INDIRECT(ADDRESS(1,A788,1,1,"all_city_parameter_inputs"))</f>
        <v>santiago</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car_occupancy_ratio</v>
      </c>
      <c r="G788" s="4" t="str" cm="1">
        <f t="array" aca="1" ref="G788" ca="1">IF(AND(ISBLANK(INDIRECT(ADDRESS(B788,3,1,1,"all_city_parameter_inputs"))),ISBLANK(INDIRECT(ADDRESS(B788,2,1,1,"all_city_parameter_inputs")))),"",IF(ISBLANK(INDIRECT(ADDRESS(B788,2,1,1,"all_city_parameter_inputs"))),"",INDIRECT(ADDRESS(B788,2,1,1,"all_city_parameter_inputs"))))</f>
        <v>constant</v>
      </c>
      <c r="H788" s="17" cm="1">
        <f t="array" aca="1" ref="H788" ca="1">IF(ISBLANK(INDIRECT(ADDRESS(B788,A788,1,1,"all_city_parameter_inputs"))), "--",INDIRECT(ADDRESS(B788,A788,1,1,"all_city_parameter_inputs")))</f>
        <v>0.66225165562913912</v>
      </c>
      <c r="I788" s="17">
        <f ca="1">IF(OR(G788="alpha",G788="beta",G788="sd",G788="mean"),"--",VLOOKUP(C788,Default!$B$5:$H$114,7,FALSE))</f>
        <v>0.625</v>
      </c>
      <c r="J788" s="4" t="str">
        <f ca="1">VLOOKUP(F788,Lookup!$C$5:$D$110,2, FALSE)</f>
        <v>Travel values</v>
      </c>
      <c r="K788" s="4" t="str">
        <f ca="1">VLOOKUP(C788,Default!$B$4:$E$114,4, FALSE)</f>
        <v>ratio of cars to passengers (incl driver)</v>
      </c>
      <c r="L788" s="21" t="str" cm="1">
        <f t="array" aca="1" ref="L788" ca="1">IF(ISNA(VLOOKUP($D788,Grouped_Sources!$C:$C,1,FALSE)),"", INDIRECT(VLOOKUP($D788,Grouped_Sources!$C:$I,5,FALSE)))</f>
        <v>CarOccupancyRatio_vxx.docx on on OneDrive Ali Abbas - ITHIM Global\Methods and Processes\Input Parameters\CarOccupancyRate</v>
      </c>
      <c r="M788" s="21" cm="1">
        <f t="array" aca="1" ref="M788" ca="1">IF(ISNA(VLOOKUP($D788,Grouped_Sources!$C:$C,1,FALSE)),"", INDIRECT(VLOOKUP($D788,Grouped_Sources!$C:$I,6,FALSE)))</f>
        <v>0</v>
      </c>
      <c r="N788" s="21" cm="1">
        <f t="array" aca="1" ref="N788" ca="1">IF(ISNA(VLOOKUP($D788,Grouped_Sources!$C:$C,1,FALSE)),"", INDIRECT(VLOOKUP($D788,Grouped_Sources!$C:$I,7,FALSE)))</f>
        <v>0</v>
      </c>
    </row>
    <row r="789" spans="1:14" hidden="1" x14ac:dyDescent="0.25">
      <c r="A789" s="5">
        <f t="shared" si="114"/>
        <v>10</v>
      </c>
      <c r="B789" s="5">
        <f t="shared" si="115"/>
        <v>87</v>
      </c>
      <c r="C789" s="5" t="str">
        <f t="shared" ca="1" si="116"/>
        <v>car_occupancy_ratio</v>
      </c>
      <c r="D789" s="5" t="str">
        <f t="shared" ca="1" si="117"/>
        <v>car_occupancy_ratio_santiago</v>
      </c>
      <c r="E789" s="4" t="str" cm="1">
        <f t="array" aca="1" ref="E789" ca="1">INDIRECT(ADDRESS(1,A789,1,1,"all_city_parameter_inputs"))</f>
        <v>santiago</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car_occupancy_ratio</v>
      </c>
      <c r="G789" s="4" t="str" cm="1">
        <f t="array" aca="1" ref="G789" ca="1">IF(AND(ISBLANK(INDIRECT(ADDRESS(B789,3,1,1,"all_city_parameter_inputs"))),ISBLANK(INDIRECT(ADDRESS(B789,2,1,1,"all_city_parameter_inputs")))),"",IF(ISBLANK(INDIRECT(ADDRESS(B789,2,1,1,"all_city_parameter_inputs"))),"",INDIRECT(ADDRESS(B789,2,1,1,"all_city_parameter_inputs"))))</f>
        <v>alpha</v>
      </c>
      <c r="H789" s="17" cm="1">
        <f t="array" aca="1" ref="H789" ca="1">IF(ISBLANK(INDIRECT(ADDRESS(B789,A789,1,1,"all_city_parameter_inputs"))), "--",INDIRECT(ADDRESS(B789,A789,1,1,"all_city_parameter_inputs")))</f>
        <v>16.045408388520961</v>
      </c>
      <c r="I789" s="17" t="str">
        <f ca="1">IF(OR(G789="alpha",G789="beta",G789="sd",G789="mean"),"--",VLOOKUP(C789,Default!$B$5:$H$114,7,FALSE))</f>
        <v>--</v>
      </c>
      <c r="J789" s="4" t="str">
        <f ca="1">VLOOKUP(F789,Lookup!$C$5:$D$110,2, FALSE)</f>
        <v>Travel values</v>
      </c>
      <c r="K789" s="4" t="str">
        <f ca="1">VLOOKUP(C789,Default!$B$4:$E$114,4, FALSE)</f>
        <v>ratio of cars to passengers (incl driver)</v>
      </c>
      <c r="L789" s="21" t="str" cm="1">
        <f t="array" aca="1" ref="L789" ca="1">IF(ISNA(VLOOKUP($D789,Grouped_Sources!$C:$C,1,FALSE)),"", INDIRECT(VLOOKUP($D789,Grouped_Sources!$C:$I,5,FALSE)))</f>
        <v>CarOccupancyRatio_vxx.docx on on OneDrive Ali Abbas - ITHIM Global\Methods and Processes\Input Parameters\CarOccupancyRate</v>
      </c>
      <c r="M789" s="21" cm="1">
        <f t="array" aca="1" ref="M789" ca="1">IF(ISNA(VLOOKUP($D789,Grouped_Sources!$C:$C,1,FALSE)),"", INDIRECT(VLOOKUP($D789,Grouped_Sources!$C:$I,6,FALSE)))</f>
        <v>0</v>
      </c>
      <c r="N789" s="21" cm="1">
        <f t="array" aca="1" ref="N789" ca="1">IF(ISNA(VLOOKUP($D789,Grouped_Sources!$C:$C,1,FALSE)),"", INDIRECT(VLOOKUP($D789,Grouped_Sources!$C:$I,7,FALSE)))</f>
        <v>0</v>
      </c>
    </row>
    <row r="790" spans="1:14" hidden="1" x14ac:dyDescent="0.25">
      <c r="A790" s="5">
        <f t="shared" si="114"/>
        <v>10</v>
      </c>
      <c r="B790" s="5">
        <f t="shared" si="115"/>
        <v>88</v>
      </c>
      <c r="C790" s="5" t="str">
        <f t="shared" ca="1" si="116"/>
        <v>car_occupancy_ratio</v>
      </c>
      <c r="D790" s="5" t="str">
        <f t="shared" ca="1" si="117"/>
        <v>car_occupancy_ratio_santiago</v>
      </c>
      <c r="E790" s="4" t="str" cm="1">
        <f t="array" aca="1" ref="E790" ca="1">INDIRECT(ADDRESS(1,A790,1,1,"all_city_parameter_inputs"))</f>
        <v>santiago</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car_occupancy_ratio</v>
      </c>
      <c r="G790" s="4" t="str" cm="1">
        <f t="array" aca="1" ref="G790" ca="1">IF(AND(ISBLANK(INDIRECT(ADDRESS(B790,3,1,1,"all_city_parameter_inputs"))),ISBLANK(INDIRECT(ADDRESS(B790,2,1,1,"all_city_parameter_inputs")))),"",IF(ISBLANK(INDIRECT(ADDRESS(B790,2,1,1,"all_city_parameter_inputs"))),"",INDIRECT(ADDRESS(B790,2,1,1,"all_city_parameter_inputs"))))</f>
        <v>beta</v>
      </c>
      <c r="H790" s="17" cm="1">
        <f t="array" aca="1" ref="H790" ca="1">IF(ISBLANK(INDIRECT(ADDRESS(B790,A790,1,1,"all_city_parameter_inputs"))), "--",INDIRECT(ADDRESS(B790,A790,1,1,"all_city_parameter_inputs")))</f>
        <v>8.1831582781456884</v>
      </c>
      <c r="I790" s="17" t="str">
        <f ca="1">IF(OR(G790="alpha",G790="beta",G790="sd",G790="mean"),"--",VLOOKUP(C790,Default!$B$5:$H$114,7,FALSE))</f>
        <v>--</v>
      </c>
      <c r="J790" s="4" t="str">
        <f ca="1">VLOOKUP(F790,Lookup!$C$5:$D$110,2, FALSE)</f>
        <v>Travel values</v>
      </c>
      <c r="K790" s="4" t="str">
        <f ca="1">VLOOKUP(C790,Default!$B$4:$E$114,4, FALSE)</f>
        <v>ratio of cars to passengers (incl driver)</v>
      </c>
      <c r="L790" s="21" t="str" cm="1">
        <f t="array" aca="1" ref="L790" ca="1">IF(ISNA(VLOOKUP($D790,Grouped_Sources!$C:$C,1,FALSE)),"", INDIRECT(VLOOKUP($D790,Grouped_Sources!$C:$I,5,FALSE)))</f>
        <v>CarOccupancyRatio_vxx.docx on on OneDrive Ali Abbas - ITHIM Global\Methods and Processes\Input Parameters\CarOccupancyRate</v>
      </c>
      <c r="M790" s="21" cm="1">
        <f t="array" aca="1" ref="M790" ca="1">IF(ISNA(VLOOKUP($D790,Grouped_Sources!$C:$C,1,FALSE)),"", INDIRECT(VLOOKUP($D790,Grouped_Sources!$C:$I,6,FALSE)))</f>
        <v>0</v>
      </c>
      <c r="N790" s="21" cm="1">
        <f t="array" aca="1" ref="N790" ca="1">IF(ISNA(VLOOKUP($D790,Grouped_Sources!$C:$C,1,FALSE)),"", INDIRECT(VLOOKUP($D790,Grouped_Sources!$C:$I,7,FALSE)))</f>
        <v>0</v>
      </c>
    </row>
    <row r="791" spans="1:14" hidden="1" x14ac:dyDescent="0.25">
      <c r="A791" s="5">
        <f t="shared" si="114"/>
        <v>10</v>
      </c>
      <c r="B791" s="5">
        <f t="shared" si="115"/>
        <v>89</v>
      </c>
      <c r="C791" s="5" t="str">
        <f t="shared" ca="1" si="116"/>
        <v>country</v>
      </c>
      <c r="D791" s="5" t="str">
        <f t="shared" ref="D791:D804" ca="1" si="118">F791&amp;"_"&amp;E791</f>
        <v>country_santiago</v>
      </c>
      <c r="E791" s="4" t="str" cm="1">
        <f t="array" aca="1" ref="E791" ca="1">INDIRECT(ADDRESS(1,A791,1,1,"all_city_parameter_inputs"))</f>
        <v>santiago</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country</v>
      </c>
      <c r="G791" s="4" t="str" cm="1">
        <f t="array" aca="1" ref="G791" ca="1">IF(AND(ISBLANK(INDIRECT(ADDRESS(B791,3,1,1,"all_city_parameter_inputs"))),ISBLANK(INDIRECT(ADDRESS(B791,2,1,1,"all_city_parameter_inputs")))),"",IF(ISBLANK(INDIRECT(ADDRESS(B791,2,1,1,"all_city_parameter_inputs"))),"",INDIRECT(ADDRESS(B791,2,1,1,"all_city_parameter_inputs"))))</f>
        <v/>
      </c>
      <c r="H791" s="17" t="str" cm="1">
        <f t="array" aca="1" ref="H791" ca="1">IF(ISBLANK(INDIRECT(ADDRESS(B791,A791,1,1,"all_city_parameter_inputs"))), "--",INDIRECT(ADDRESS(B791,A791,1,1,"all_city_parameter_inputs")))</f>
        <v>Chile</v>
      </c>
      <c r="I791" s="17" t="str">
        <f ca="1">IF(OR(G791="alpha",G791="beta",G791="sd",G791="mean"),"--",VLOOKUP(C791,Default!$B$5:$H$114,7,FALSE))</f>
        <v>Colombia</v>
      </c>
      <c r="J791" s="4" t="str">
        <f ca="1">VLOOKUP(F791,Lookup!$C$5:$D$110,2, FALSE)</f>
        <v>Miscellaneous</v>
      </c>
      <c r="K791" s="4" t="str">
        <f ca="1">VLOOKUP(C791,Default!$B$4:$E$114,4, FALSE)</f>
        <v>country where city lies in</v>
      </c>
      <c r="L791" s="21" t="str" cm="1">
        <f t="array" aca="1" ref="L791" ca="1">IF(ISNA(VLOOKUP($D791,Grouped_Sources!$C:$C,1,FALSE)),"", INDIRECT(VLOOKUP($D791,Grouped_Sources!$C:$I,5,FALSE)))</f>
        <v/>
      </c>
      <c r="M791" s="21" t="str" cm="1">
        <f t="array" aca="1" ref="M791" ca="1">IF(ISNA(VLOOKUP($D791,Grouped_Sources!$C:$C,1,FALSE)),"", INDIRECT(VLOOKUP($D791,Grouped_Sources!$C:$I,6,FALSE)))</f>
        <v/>
      </c>
      <c r="N791" s="21" t="str" cm="1">
        <f t="array" aca="1" ref="N791" ca="1">IF(ISNA(VLOOKUP($D791,Grouped_Sources!$C:$C,1,FALSE)),"", INDIRECT(VLOOKUP($D791,Grouped_Sources!$C:$I,7,FALSE)))</f>
        <v/>
      </c>
    </row>
    <row r="792" spans="1:14" hidden="1" x14ac:dyDescent="0.25">
      <c r="A792" s="5">
        <f t="shared" si="114"/>
        <v>10</v>
      </c>
      <c r="B792" s="5">
        <f t="shared" si="115"/>
        <v>90</v>
      </c>
      <c r="C792" s="5" t="str">
        <f t="shared" ca="1" si="116"/>
        <v>continent</v>
      </c>
      <c r="D792" s="5" t="str">
        <f t="shared" ca="1" si="118"/>
        <v>continent_santiago</v>
      </c>
      <c r="E792" s="4" t="str" cm="1">
        <f t="array" aca="1" ref="E792" ca="1">INDIRECT(ADDRESS(1,A792,1,1,"all_city_parameter_inputs"))</f>
        <v>santiago</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continent</v>
      </c>
      <c r="G792" s="4" t="str" cm="1">
        <f t="array" aca="1" ref="G792" ca="1">IF(AND(ISBLANK(INDIRECT(ADDRESS(B792,3,1,1,"all_city_parameter_inputs"))),ISBLANK(INDIRECT(ADDRESS(B792,2,1,1,"all_city_parameter_inputs")))),"",IF(ISBLANK(INDIRECT(ADDRESS(B792,2,1,1,"all_city_parameter_inputs"))),"",INDIRECT(ADDRESS(B792,2,1,1,"all_city_parameter_inputs"))))</f>
        <v/>
      </c>
      <c r="H792" s="17" t="str" cm="1">
        <f t="array" aca="1" ref="H792" ca="1">IF(ISBLANK(INDIRECT(ADDRESS(B792,A792,1,1,"all_city_parameter_inputs"))), "--",INDIRECT(ADDRESS(B792,A792,1,1,"all_city_parameter_inputs")))</f>
        <v>Latin_America</v>
      </c>
      <c r="I792" s="17" t="str">
        <f ca="1">IF(OR(G792="alpha",G792="beta",G792="sd",G792="mean"),"--",VLOOKUP(C792,Default!$B$5:$H$114,7,FALSE))</f>
        <v>Latin_America</v>
      </c>
      <c r="J792" s="4" t="str">
        <f ca="1">VLOOKUP(F792,Lookup!$C$5:$D$110,2, FALSE)</f>
        <v>Miscellaneous</v>
      </c>
      <c r="K792" s="4" t="str">
        <f ca="1">VLOOKUP(C792,Default!$B$4:$E$114,4, FALSE)</f>
        <v>continent</v>
      </c>
      <c r="L792" s="21" t="str" cm="1">
        <f t="array" aca="1" ref="L792" ca="1">IF(ISNA(VLOOKUP($D792,Grouped_Sources!$C:$C,1,FALSE)),"", INDIRECT(VLOOKUP($D792,Grouped_Sources!$C:$I,5,FALSE)))</f>
        <v/>
      </c>
      <c r="M792" s="21" t="str" cm="1">
        <f t="array" aca="1" ref="M792" ca="1">IF(ISNA(VLOOKUP($D792,Grouped_Sources!$C:$C,1,FALSE)),"", INDIRECT(VLOOKUP($D792,Grouped_Sources!$C:$I,6,FALSE)))</f>
        <v/>
      </c>
      <c r="N792" s="21" t="str" cm="1">
        <f t="array" aca="1" ref="N792" ca="1">IF(ISNA(VLOOKUP($D792,Grouped_Sources!$C:$C,1,FALSE)),"", INDIRECT(VLOOKUP($D792,Grouped_Sources!$C:$I,7,FALSE)))</f>
        <v/>
      </c>
    </row>
    <row r="793" spans="1:14" hidden="1" x14ac:dyDescent="0.25">
      <c r="A793" s="5">
        <f t="shared" si="114"/>
        <v>10</v>
      </c>
      <c r="B793" s="5">
        <f t="shared" si="115"/>
        <v>91</v>
      </c>
      <c r="C793" s="5" t="str">
        <f t="shared" ref="C793" ca="1" si="119">IF(G793 = "",F793,IF(OR(G793="alpha",G793="beta",G793="constant",G793="sd",G793="mean",G793="sample"),F793,F793&amp;" "&amp;G793))</f>
        <v>bus_driver_prop_male</v>
      </c>
      <c r="D793" s="5" t="str">
        <f t="shared" ref="D793" ca="1" si="120">F793&amp;"_"&amp;E793</f>
        <v>bus_driver_prop_male_santiago</v>
      </c>
      <c r="E793" s="4" t="str" cm="1">
        <f t="array" aca="1" ref="E793" ca="1">INDIRECT(ADDRESS(1,A793,1,1,"all_city_parameter_inputs"))</f>
        <v>santiago</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bus_driver_prop_male</v>
      </c>
      <c r="G793" s="4" t="str" cm="1">
        <f t="array" aca="1" ref="G793" ca="1">IF(AND(ISBLANK(INDIRECT(ADDRESS(B793,3,1,1,"all_city_parameter_inputs"))),ISBLANK(INDIRECT(ADDRESS(B793,2,1,1,"all_city_parameter_inputs")))),"",IF(ISBLANK(INDIRECT(ADDRESS(B793,2,1,1,"all_city_parameter_inputs"))),"",INDIRECT(ADDRESS(B793,2,1,1,"all_city_parameter_inputs"))))</f>
        <v/>
      </c>
      <c r="H793" s="17" cm="1">
        <f t="array" aca="1" ref="H793" ca="1">IF(ISBLANK(INDIRECT(ADDRESS(B793,A793,1,1,"all_city_parameter_inputs"))), "--",INDIRECT(ADDRESS(B793,A793,1,1,"all_city_parameter_inputs")))</f>
        <v>0.92</v>
      </c>
      <c r="I793" s="17">
        <f ca="1">IF(OR(G793="alpha",G793="beta",G793="sd",G793="mean"),"--",VLOOKUP(C793,Default!$B$5:$H$114,7,FALSE))</f>
        <v>0.98</v>
      </c>
      <c r="J793" s="4" t="str">
        <f ca="1">VLOOKUP(F793,Lookup!$C$5:$D$110,2, FALSE)</f>
        <v>Travel values</v>
      </c>
      <c r="K793" s="4" t="str">
        <f ca="1">VLOOKUP(C793,Default!$B$4:$E$114,4, FALSE)</f>
        <v>proportion of bus drivers that are male</v>
      </c>
      <c r="L793" s="21" t="str" cm="1">
        <f t="array" aca="1" ref="L793" ca="1">IF(ISNA(VLOOKUP($D793,Grouped_Sources!$C:$C,1,FALSE)),"", INDIRECT(VLOOKUP($D793,Grouped_Sources!$C:$I,5,FALSE)))</f>
        <v>on OneDrive Ali Abbas - ITHIM Global\Methods and Processes\Input Parameters\GhostTrip_demographics</v>
      </c>
      <c r="M793" s="21" cm="1">
        <f t="array" aca="1" ref="M793" ca="1">IF(ISNA(VLOOKUP($D793,Grouped_Sources!$C:$C,1,FALSE)),"", INDIRECT(VLOOKUP($D793,Grouped_Sources!$C:$I,6,FALSE)))</f>
        <v>0</v>
      </c>
      <c r="N793" s="21" cm="1">
        <f t="array" aca="1" ref="N793" ca="1">IF(ISNA(VLOOKUP($D793,Grouped_Sources!$C:$C,1,FALSE)),"", INDIRECT(VLOOKUP($D793,Grouped_Sources!$C:$I,7,FALSE)))</f>
        <v>0</v>
      </c>
    </row>
    <row r="794" spans="1:14" hidden="1" x14ac:dyDescent="0.25">
      <c r="A794" s="5">
        <f t="shared" si="114"/>
        <v>10</v>
      </c>
      <c r="B794" s="5">
        <f t="shared" si="115"/>
        <v>92</v>
      </c>
      <c r="C794" s="5" t="str">
        <f t="shared" ref="C794:C798" ca="1" si="121">IF(G794 = "",F794,IF(OR(G794="alpha",G794="beta",G794="constant",G794="sd",G794="mean",G794="sample"),F794,F794&amp;" "&amp;G794))</f>
        <v>bus_driver_male_agerange</v>
      </c>
      <c r="D794" s="5" t="str">
        <f t="shared" ref="D794:D798" ca="1" si="122">F794&amp;"_"&amp;E794</f>
        <v>bus_driver_male_agerange_santiago</v>
      </c>
      <c r="E794" s="4" t="str" cm="1">
        <f t="array" aca="1" ref="E794" ca="1">INDIRECT(ADDRESS(1,A794,1,1,"all_city_parameter_inputs"))</f>
        <v>santiago</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bus_driver_male_agerange</v>
      </c>
      <c r="G794" s="4" t="str" cm="1">
        <f t="array" aca="1" ref="G794" ca="1">IF(AND(ISBLANK(INDIRECT(ADDRESS(B794,3,1,1,"all_city_parameter_inputs"))),ISBLANK(INDIRECT(ADDRESS(B794,2,1,1,"all_city_parameter_inputs")))),"",IF(ISBLANK(INDIRECT(ADDRESS(B794,2,1,1,"all_city_parameter_inputs"))),"",INDIRECT(ADDRESS(B794,2,1,1,"all_city_parameter_inputs"))))</f>
        <v/>
      </c>
      <c r="H794" s="17" t="str" cm="1">
        <f t="array" aca="1" ref="H794" ca="1">IF(ISBLANK(INDIRECT(ADDRESS(B794,A794,1,1,"all_city_parameter_inputs"))), "--",INDIRECT(ADDRESS(B794,A794,1,1,"all_city_parameter_inputs")))</f>
        <v>20, 65</v>
      </c>
      <c r="I794" s="17" t="str">
        <f ca="1">IF(OR(G794="alpha",G794="beta",G794="sd",G794="mean"),"--",VLOOKUP(C794,Default!$B$5:$H$114,7,FALSE))</f>
        <v>19, 65</v>
      </c>
      <c r="J794" s="4" t="str">
        <f ca="1">VLOOKUP(F794,Lookup!$C$5:$D$110,2, FALSE)</f>
        <v>Travel values</v>
      </c>
      <c r="K794" s="4" t="str">
        <f ca="1">VLOOKUP(C794,Default!$B$4:$E$114,4, FALSE)</f>
        <v>age range of male bus drivers</v>
      </c>
      <c r="L794" s="21" t="str" cm="1">
        <f t="array" aca="1" ref="L794" ca="1">IF(ISNA(VLOOKUP($D794,Grouped_Sources!$C:$C,1,FALSE)),"", INDIRECT(VLOOKUP($D794,Grouped_Sources!$C:$I,5,FALSE)))</f>
        <v>on OneDrive Ali Abbas - ITHIM Global\Methods and Processes\Input Parameters\GhostTrip_demographics</v>
      </c>
      <c r="M794" s="21" cm="1">
        <f t="array" aca="1" ref="M794" ca="1">IF(ISNA(VLOOKUP($D794,Grouped_Sources!$C:$C,1,FALSE)),"", INDIRECT(VLOOKUP($D794,Grouped_Sources!$C:$I,6,FALSE)))</f>
        <v>0</v>
      </c>
      <c r="N794" s="21" cm="1">
        <f t="array" aca="1" ref="N794" ca="1">IF(ISNA(VLOOKUP($D794,Grouped_Sources!$C:$C,1,FALSE)),"", INDIRECT(VLOOKUP($D794,Grouped_Sources!$C:$I,7,FALSE)))</f>
        <v>0</v>
      </c>
    </row>
    <row r="795" spans="1:14" hidden="1" x14ac:dyDescent="0.25">
      <c r="A795" s="5">
        <f t="shared" si="114"/>
        <v>10</v>
      </c>
      <c r="B795" s="5">
        <f t="shared" si="115"/>
        <v>93</v>
      </c>
      <c r="C795" s="5" t="str">
        <f t="shared" ca="1" si="121"/>
        <v>bus_driver_female_agerange</v>
      </c>
      <c r="D795" s="5" t="str">
        <f t="shared" ca="1" si="122"/>
        <v>bus_driver_female_agerange_santiago</v>
      </c>
      <c r="E795" s="4" t="str" cm="1">
        <f t="array" aca="1" ref="E795" ca="1">INDIRECT(ADDRESS(1,A795,1,1,"all_city_parameter_inputs"))</f>
        <v>santiago</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bus_driver_female_agerange</v>
      </c>
      <c r="G795" s="4" t="str" cm="1">
        <f t="array" aca="1" ref="G795" ca="1">IF(AND(ISBLANK(INDIRECT(ADDRESS(B795,3,1,1,"all_city_parameter_inputs"))),ISBLANK(INDIRECT(ADDRESS(B795,2,1,1,"all_city_parameter_inputs")))),"",IF(ISBLANK(INDIRECT(ADDRESS(B795,2,1,1,"all_city_parameter_inputs"))),"",INDIRECT(ADDRESS(B795,2,1,1,"all_city_parameter_inputs"))))</f>
        <v/>
      </c>
      <c r="H795" s="17" t="str" cm="1">
        <f t="array" aca="1" ref="H795" ca="1">IF(ISBLANK(INDIRECT(ADDRESS(B795,A795,1,1,"all_city_parameter_inputs"))), "--",INDIRECT(ADDRESS(B795,A795,1,1,"all_city_parameter_inputs")))</f>
        <v>20, 60</v>
      </c>
      <c r="I795" s="17" t="str">
        <f ca="1">IF(OR(G795="alpha",G795="beta",G795="sd",G795="mean"),"--",VLOOKUP(C795,Default!$B$5:$H$114,7,FALSE))</f>
        <v>19, 65</v>
      </c>
      <c r="J795" s="4" t="str">
        <f ca="1">VLOOKUP(F795,Lookup!$C$5:$D$110,2, FALSE)</f>
        <v>Travel values</v>
      </c>
      <c r="K795" s="4" t="str">
        <f ca="1">VLOOKUP(C795,Default!$B$4:$E$114,4, FALSE)</f>
        <v>age range of female bus drivers</v>
      </c>
      <c r="L795" s="21" t="str" cm="1">
        <f t="array" aca="1" ref="L795" ca="1">IF(ISNA(VLOOKUP($D795,Grouped_Sources!$C:$C,1,FALSE)),"", INDIRECT(VLOOKUP($D795,Grouped_Sources!$C:$I,5,FALSE)))</f>
        <v>on OneDrive Ali Abbas - ITHIM Global\Methods and Processes\Input Parameters\GhostTrip_demographics</v>
      </c>
      <c r="M795" s="21" cm="1">
        <f t="array" aca="1" ref="M795" ca="1">IF(ISNA(VLOOKUP($D795,Grouped_Sources!$C:$C,1,FALSE)),"", INDIRECT(VLOOKUP($D795,Grouped_Sources!$C:$I,6,FALSE)))</f>
        <v>0</v>
      </c>
      <c r="N795" s="21" cm="1">
        <f t="array" aca="1" ref="N795" ca="1">IF(ISNA(VLOOKUP($D795,Grouped_Sources!$C:$C,1,FALSE)),"", INDIRECT(VLOOKUP($D795,Grouped_Sources!$C:$I,7,FALSE)))</f>
        <v>0</v>
      </c>
    </row>
    <row r="796" spans="1:14" hidden="1" x14ac:dyDescent="0.25">
      <c r="A796" s="5">
        <f t="shared" si="114"/>
        <v>10</v>
      </c>
      <c r="B796" s="5">
        <f t="shared" si="115"/>
        <v>94</v>
      </c>
      <c r="C796" s="5" t="str">
        <f t="shared" ca="1" si="121"/>
        <v>truck_driver_prop_male</v>
      </c>
      <c r="D796" s="5" t="str">
        <f t="shared" ca="1" si="122"/>
        <v>truck_driver_prop_male_santiago</v>
      </c>
      <c r="E796" s="4" t="str" cm="1">
        <f t="array" aca="1" ref="E796" ca="1">INDIRECT(ADDRESS(1,A796,1,1,"all_city_parameter_inputs"))</f>
        <v>santiago</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truck_driver_prop_male</v>
      </c>
      <c r="G796" s="4" t="str" cm="1">
        <f t="array" aca="1" ref="G796" ca="1">IF(AND(ISBLANK(INDIRECT(ADDRESS(B796,3,1,1,"all_city_parameter_inputs"))),ISBLANK(INDIRECT(ADDRESS(B796,2,1,1,"all_city_parameter_inputs")))),"",IF(ISBLANK(INDIRECT(ADDRESS(B796,2,1,1,"all_city_parameter_inputs"))),"",INDIRECT(ADDRESS(B796,2,1,1,"all_city_parameter_inputs"))))</f>
        <v/>
      </c>
      <c r="H796" s="17" cm="1">
        <f t="array" aca="1" ref="H796" ca="1">IF(ISBLANK(INDIRECT(ADDRESS(B796,A796,1,1,"all_city_parameter_inputs"))), "--",INDIRECT(ADDRESS(B796,A796,1,1,"all_city_parameter_inputs")))</f>
        <v>0.98</v>
      </c>
      <c r="I796" s="17">
        <f ca="1">IF(OR(G796="alpha",G796="beta",G796="sd",G796="mean"),"--",VLOOKUP(C796,Default!$B$5:$H$114,7,FALSE))</f>
        <v>0.98</v>
      </c>
      <c r="J796" s="4" t="str">
        <f ca="1">VLOOKUP(F796,Lookup!$C$5:$D$110,2, FALSE)</f>
        <v>Travel values</v>
      </c>
      <c r="K796" s="4" t="str">
        <f ca="1">VLOOKUP(C796,Default!$B$4:$E$114,4, FALSE)</f>
        <v>proportion of male truck drivers</v>
      </c>
      <c r="L796" s="21" t="str" cm="1">
        <f t="array" aca="1" ref="L796" ca="1">IF(ISNA(VLOOKUP($D796,Grouped_Sources!$C:$C,1,FALSE)),"", INDIRECT(VLOOKUP($D796,Grouped_Sources!$C:$I,5,FALSE)))</f>
        <v>on OneDrive Ali Abbas - ITHIM Global\Methods and Processes\Input Parameters\GhostTrip_demographics</v>
      </c>
      <c r="M796" s="21" cm="1">
        <f t="array" aca="1" ref="M796" ca="1">IF(ISNA(VLOOKUP($D796,Grouped_Sources!$C:$C,1,FALSE)),"", INDIRECT(VLOOKUP($D796,Grouped_Sources!$C:$I,6,FALSE)))</f>
        <v>0</v>
      </c>
      <c r="N796" s="21" cm="1">
        <f t="array" aca="1" ref="N796" ca="1">IF(ISNA(VLOOKUP($D796,Grouped_Sources!$C:$C,1,FALSE)),"", INDIRECT(VLOOKUP($D796,Grouped_Sources!$C:$I,7,FALSE)))</f>
        <v>0</v>
      </c>
    </row>
    <row r="797" spans="1:14" hidden="1" x14ac:dyDescent="0.25">
      <c r="A797" s="5">
        <f t="shared" si="114"/>
        <v>10</v>
      </c>
      <c r="B797" s="5">
        <f t="shared" si="115"/>
        <v>95</v>
      </c>
      <c r="C797" s="5" t="str">
        <f t="shared" ca="1" si="121"/>
        <v>truck_driver_male_agerange</v>
      </c>
      <c r="D797" s="5" t="str">
        <f t="shared" ca="1" si="122"/>
        <v>truck_driver_male_agerange_santiago</v>
      </c>
      <c r="E797" s="4" t="str" cm="1">
        <f t="array" aca="1" ref="E797" ca="1">INDIRECT(ADDRESS(1,A797,1,1,"all_city_parameter_inputs"))</f>
        <v>santiago</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truck_driver_male_agerange</v>
      </c>
      <c r="G797" s="4" t="str" cm="1">
        <f t="array" aca="1" ref="G797" ca="1">IF(AND(ISBLANK(INDIRECT(ADDRESS(B797,3,1,1,"all_city_parameter_inputs"))),ISBLANK(INDIRECT(ADDRESS(B797,2,1,1,"all_city_parameter_inputs")))),"",IF(ISBLANK(INDIRECT(ADDRESS(B797,2,1,1,"all_city_parameter_inputs"))),"",INDIRECT(ADDRESS(B797,2,1,1,"all_city_parameter_inputs"))))</f>
        <v/>
      </c>
      <c r="H797" s="17" t="str" cm="1">
        <f t="array" aca="1" ref="H797" ca="1">IF(ISBLANK(INDIRECT(ADDRESS(B797,A797,1,1,"all_city_parameter_inputs"))), "--",INDIRECT(ADDRESS(B797,A797,1,1,"all_city_parameter_inputs")))</f>
        <v>20, 65</v>
      </c>
      <c r="I797" s="17" t="str">
        <f ca="1">IF(OR(G797="alpha",G797="beta",G797="sd",G797="mean"),"--",VLOOKUP(C797,Default!$B$5:$H$114,7,FALSE))</f>
        <v>18, 65</v>
      </c>
      <c r="J797" s="4" t="str">
        <f ca="1">VLOOKUP(F797,Lookup!$C$5:$D$110,2, FALSE)</f>
        <v>Travel values</v>
      </c>
      <c r="K797" s="4" t="str">
        <f ca="1">VLOOKUP(C797,Default!$B$4:$E$114,4, FALSE)</f>
        <v>age range of male truck drivers</v>
      </c>
      <c r="L797" s="21" t="str" cm="1">
        <f t="array" aca="1" ref="L797" ca="1">IF(ISNA(VLOOKUP($D797,Grouped_Sources!$C:$C,1,FALSE)),"", INDIRECT(VLOOKUP($D797,Grouped_Sources!$C:$I,5,FALSE)))</f>
        <v>on OneDrive Ali Abbas - ITHIM Global\Methods and Processes\Input Parameters\GhostTrip_demographics</v>
      </c>
      <c r="M797" s="21" cm="1">
        <f t="array" aca="1" ref="M797" ca="1">IF(ISNA(VLOOKUP($D797,Grouped_Sources!$C:$C,1,FALSE)),"", INDIRECT(VLOOKUP($D797,Grouped_Sources!$C:$I,6,FALSE)))</f>
        <v>0</v>
      </c>
      <c r="N797" s="21" cm="1">
        <f t="array" aca="1" ref="N797" ca="1">IF(ISNA(VLOOKUP($D797,Grouped_Sources!$C:$C,1,FALSE)),"", INDIRECT(VLOOKUP($D797,Grouped_Sources!$C:$I,7,FALSE)))</f>
        <v>0</v>
      </c>
    </row>
    <row r="798" spans="1:14" hidden="1" x14ac:dyDescent="0.25">
      <c r="A798" s="5">
        <f t="shared" si="114"/>
        <v>10</v>
      </c>
      <c r="B798" s="5">
        <f t="shared" si="115"/>
        <v>96</v>
      </c>
      <c r="C798" s="5" t="str">
        <f t="shared" ca="1" si="121"/>
        <v>truck_driver_female_agerange</v>
      </c>
      <c r="D798" s="5" t="str">
        <f t="shared" ca="1" si="122"/>
        <v>truck_driver_female_agerange_santiago</v>
      </c>
      <c r="E798" s="4" t="str" cm="1">
        <f t="array" aca="1" ref="E798" ca="1">INDIRECT(ADDRESS(1,A798,1,1,"all_city_parameter_inputs"))</f>
        <v>santiago</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truck_driver_female_agerange</v>
      </c>
      <c r="G798" s="4" t="str" cm="1">
        <f t="array" aca="1" ref="G798" ca="1">IF(AND(ISBLANK(INDIRECT(ADDRESS(B798,3,1,1,"all_city_parameter_inputs"))),ISBLANK(INDIRECT(ADDRESS(B798,2,1,1,"all_city_parameter_inputs")))),"",IF(ISBLANK(INDIRECT(ADDRESS(B798,2,1,1,"all_city_parameter_inputs"))),"",INDIRECT(ADDRESS(B798,2,1,1,"all_city_parameter_inputs"))))</f>
        <v/>
      </c>
      <c r="H798" s="17" t="str" cm="1">
        <f t="array" aca="1" ref="H798" ca="1">IF(ISBLANK(INDIRECT(ADDRESS(B798,A798,1,1,"all_city_parameter_inputs"))), "--",INDIRECT(ADDRESS(B798,A798,1,1,"all_city_parameter_inputs")))</f>
        <v>20, 60</v>
      </c>
      <c r="I798" s="17" t="str">
        <f ca="1">IF(OR(G798="alpha",G798="beta",G798="sd",G798="mean"),"--",VLOOKUP(C798,Default!$B$5:$H$114,7,FALSE))</f>
        <v>18, 65</v>
      </c>
      <c r="J798" s="4" t="str">
        <f ca="1">VLOOKUP(F798,Lookup!$C$5:$D$110,2, FALSE)</f>
        <v>Travel values</v>
      </c>
      <c r="K798" s="4" t="str">
        <f ca="1">VLOOKUP(C798,Default!$B$4:$E$114,4, FALSE)</f>
        <v>age range of female truck drivers</v>
      </c>
      <c r="L798" s="21" t="str" cm="1">
        <f t="array" aca="1" ref="L798" ca="1">IF(ISNA(VLOOKUP($D798,Grouped_Sources!$C:$C,1,FALSE)),"", INDIRECT(VLOOKUP($D798,Grouped_Sources!$C:$I,5,FALSE)))</f>
        <v>on OneDrive Ali Abbas - ITHIM Global\Methods and Processes\Input Parameters\GhostTrip_demographics</v>
      </c>
      <c r="M798" s="21" cm="1">
        <f t="array" aca="1" ref="M798" ca="1">IF(ISNA(VLOOKUP($D798,Grouped_Sources!$C:$C,1,FALSE)),"", INDIRECT(VLOOKUP($D798,Grouped_Sources!$C:$I,6,FALSE)))</f>
        <v>0</v>
      </c>
      <c r="N798" s="21" cm="1">
        <f t="array" aca="1" ref="N798" ca="1">IF(ISNA(VLOOKUP($D798,Grouped_Sources!$C:$C,1,FALSE)),"", INDIRECT(VLOOKUP($D798,Grouped_Sources!$C:$I,7,FALSE)))</f>
        <v>0</v>
      </c>
    </row>
    <row r="799" spans="1:14" hidden="1" x14ac:dyDescent="0.25">
      <c r="A799" s="5">
        <f t="shared" si="114"/>
        <v>10</v>
      </c>
      <c r="B799" s="5">
        <f t="shared" si="115"/>
        <v>97</v>
      </c>
      <c r="C799" s="5" t="str">
        <f t="shared" ref="C799:C800" ca="1" si="123">IF(G799 = "",F799,IF(OR(G799="alpha",G799="beta",G799="constant",G799="sd",G799="mean",G799="sample"),F799,F799&amp;" "&amp;G799))</f>
        <v>commerical_mbike_prop_male</v>
      </c>
      <c r="D799" s="5" t="str">
        <f t="shared" ref="D799:D800" ca="1" si="124">F799&amp;"_"&amp;E799</f>
        <v>commerical_mbike_prop_male_santiago</v>
      </c>
      <c r="E799" s="4" t="str" cm="1">
        <f t="array" aca="1" ref="E799" ca="1">INDIRECT(ADDRESS(1,A799,1,1,"all_city_parameter_inputs"))</f>
        <v>santiago</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commerical_mbike_prop_male</v>
      </c>
      <c r="G799" s="4" t="str" cm="1">
        <f t="array" aca="1" ref="G799" ca="1">IF(AND(ISBLANK(INDIRECT(ADDRESS(B799,3,1,1,"all_city_parameter_inputs"))),ISBLANK(INDIRECT(ADDRESS(B799,2,1,1,"all_city_parameter_inputs")))),"",IF(ISBLANK(INDIRECT(ADDRESS(B799,2,1,1,"all_city_parameter_inputs"))),"",INDIRECT(ADDRESS(B799,2,1,1,"all_city_parameter_inputs"))))</f>
        <v/>
      </c>
      <c r="H799" s="17" cm="1">
        <f t="array" aca="1" ref="H799" ca="1">IF(ISBLANK(INDIRECT(ADDRESS(B799,A799,1,1,"all_city_parameter_inputs"))), "--",INDIRECT(ADDRESS(B799,A799,1,1,"all_city_parameter_inputs")))</f>
        <v>0.94</v>
      </c>
      <c r="I799" s="17">
        <f ca="1">IF(OR(G799="alpha",G799="beta",G799="sd",G799="mean"),"--",VLOOKUP(C799,Default!$B$5:$H$114,7,FALSE))</f>
        <v>0.99</v>
      </c>
      <c r="J799" s="4" t="str">
        <f ca="1">VLOOKUP(F799,Lookup!$C$5:$D$110,2, FALSE)</f>
        <v>Travel values</v>
      </c>
      <c r="K799" s="4" t="str">
        <f ca="1">VLOOKUP(C799,Default!$B$4:$E$114,4, FALSE)</f>
        <v>proportion of male commercial motorcycle drivers</v>
      </c>
      <c r="L799" s="21" t="str" cm="1">
        <f t="array" aca="1" ref="L799" ca="1">IF(ISNA(VLOOKUP($D799,Grouped_Sources!$C:$C,1,FALSE)),"", INDIRECT(VLOOKUP($D799,Grouped_Sources!$C:$I,5,FALSE)))</f>
        <v>on OneDrive Ali Abbas - ITHIM Global\Methods and Processes\Input Parameters\GhostTrip_demographics</v>
      </c>
      <c r="M799" s="21" cm="1">
        <f t="array" aca="1" ref="M799" ca="1">IF(ISNA(VLOOKUP($D799,Grouped_Sources!$C:$C,1,FALSE)),"", INDIRECT(VLOOKUP($D799,Grouped_Sources!$C:$I,6,FALSE)))</f>
        <v>0</v>
      </c>
      <c r="N799" s="21" cm="1">
        <f t="array" aca="1" ref="N799" ca="1">IF(ISNA(VLOOKUP($D799,Grouped_Sources!$C:$C,1,FALSE)),"", INDIRECT(VLOOKUP($D799,Grouped_Sources!$C:$I,7,FALSE)))</f>
        <v>0</v>
      </c>
    </row>
    <row r="800" spans="1:14" hidden="1" x14ac:dyDescent="0.25">
      <c r="A800" s="5">
        <f t="shared" si="114"/>
        <v>10</v>
      </c>
      <c r="B800" s="5">
        <f t="shared" si="115"/>
        <v>98</v>
      </c>
      <c r="C800" s="5" t="str">
        <f t="shared" ca="1" si="123"/>
        <v>commerical_mbike_male_agerange</v>
      </c>
      <c r="D800" s="5" t="str">
        <f t="shared" ca="1" si="124"/>
        <v>commerical_mbike_male_agerange_santiago</v>
      </c>
      <c r="E800" s="4" t="str" cm="1">
        <f t="array" aca="1" ref="E800" ca="1">INDIRECT(ADDRESS(1,A800,1,1,"all_city_parameter_inputs"))</f>
        <v>santiago</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commerical_mbike_male_agerange</v>
      </c>
      <c r="G800" s="4" t="str" cm="1">
        <f t="array" aca="1" ref="G800" ca="1">IF(AND(ISBLANK(INDIRECT(ADDRESS(B800,3,1,1,"all_city_parameter_inputs"))),ISBLANK(INDIRECT(ADDRESS(B800,2,1,1,"all_city_parameter_inputs")))),"",IF(ISBLANK(INDIRECT(ADDRESS(B800,2,1,1,"all_city_parameter_inputs"))),"",INDIRECT(ADDRESS(B800,2,1,1,"all_city_parameter_inputs"))))</f>
        <v/>
      </c>
      <c r="H800" s="17" t="str" cm="1">
        <f t="array" aca="1" ref="H800" ca="1">IF(ISBLANK(INDIRECT(ADDRESS(B800,A800,1,1,"all_city_parameter_inputs"))), "--",INDIRECT(ADDRESS(B800,A800,1,1,"all_city_parameter_inputs")))</f>
        <v>20, 65</v>
      </c>
      <c r="I800" s="17" t="str">
        <f ca="1">IF(OR(G800="alpha",G800="beta",G800="sd",G800="mean"),"--",VLOOKUP(C800,Default!$B$5:$H$114,7,FALSE))</f>
        <v>18, 65</v>
      </c>
      <c r="J800" s="4" t="str">
        <f ca="1">VLOOKUP(F800,Lookup!$C$5:$D$110,2, FALSE)</f>
        <v>Travel values</v>
      </c>
      <c r="K800" s="4" t="str">
        <f ca="1">VLOOKUP(C800,Default!$B$4:$E$114,4, FALSE)</f>
        <v>age range of male commercial motorcycle drivers</v>
      </c>
      <c r="L800" s="21" t="str" cm="1">
        <f t="array" aca="1" ref="L800" ca="1">IF(ISNA(VLOOKUP($D800,Grouped_Sources!$C:$C,1,FALSE)),"", INDIRECT(VLOOKUP($D800,Grouped_Sources!$C:$I,5,FALSE)))</f>
        <v>on OneDrive Ali Abbas - ITHIM Global\Methods and Processes\Input Parameters\GhostTrip_demographics</v>
      </c>
      <c r="M800" s="21" cm="1">
        <f t="array" aca="1" ref="M800" ca="1">IF(ISNA(VLOOKUP($D800,Grouped_Sources!$C:$C,1,FALSE)),"", INDIRECT(VLOOKUP($D800,Grouped_Sources!$C:$I,6,FALSE)))</f>
        <v>0</v>
      </c>
      <c r="N800" s="21" cm="1">
        <f t="array" aca="1" ref="N800" ca="1">IF(ISNA(VLOOKUP($D800,Grouped_Sources!$C:$C,1,FALSE)),"", INDIRECT(VLOOKUP($D800,Grouped_Sources!$C:$I,7,FALSE)))</f>
        <v>0</v>
      </c>
    </row>
    <row r="801" spans="1:14" hidden="1" x14ac:dyDescent="0.25">
      <c r="A801" s="5">
        <f t="shared" si="114"/>
        <v>10</v>
      </c>
      <c r="B801" s="5">
        <f t="shared" si="115"/>
        <v>99</v>
      </c>
      <c r="C801" s="5" t="str">
        <f t="shared" ref="C801" ca="1" si="125">IF(G801 = "",F801,IF(OR(G801="alpha",G801="beta",G801="constant",G801="sd",G801="mean",G801="sample"),F801,F801&amp;" "&amp;G801))</f>
        <v>commerical_mbike_female_agerange</v>
      </c>
      <c r="D801" s="5" t="str">
        <f t="shared" ref="D801" ca="1" si="126">F801&amp;"_"&amp;E801</f>
        <v>commerical_mbike_female_agerange_santiago</v>
      </c>
      <c r="E801" s="4" t="str" cm="1">
        <f t="array" aca="1" ref="E801" ca="1">INDIRECT(ADDRESS(1,A801,1,1,"all_city_parameter_inputs"))</f>
        <v>santiago</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commerical_mbike_female_agerange</v>
      </c>
      <c r="G801" s="4" t="str" cm="1">
        <f t="array" aca="1" ref="G801" ca="1">IF(AND(ISBLANK(INDIRECT(ADDRESS(B801,3,1,1,"all_city_parameter_inputs"))),ISBLANK(INDIRECT(ADDRESS(B801,2,1,1,"all_city_parameter_inputs")))),"",IF(ISBLANK(INDIRECT(ADDRESS(B801,2,1,1,"all_city_parameter_inputs"))),"",INDIRECT(ADDRESS(B801,2,1,1,"all_city_parameter_inputs"))))</f>
        <v/>
      </c>
      <c r="H801" s="17" t="str" cm="1">
        <f t="array" aca="1" ref="H801" ca="1">IF(ISBLANK(INDIRECT(ADDRESS(B801,A801,1,1,"all_city_parameter_inputs"))), "--",INDIRECT(ADDRESS(B801,A801,1,1,"all_city_parameter_inputs")))</f>
        <v>20, 60</v>
      </c>
      <c r="I801" s="17" t="str">
        <f ca="1">IF(OR(G801="alpha",G801="beta",G801="sd",G801="mean"),"--",VLOOKUP(C801,Default!$B$5:$H$114,7,FALSE))</f>
        <v>18, 65</v>
      </c>
      <c r="J801" s="4" t="str">
        <f ca="1">VLOOKUP(F801,Lookup!$C$5:$D$110,2, FALSE)</f>
        <v>Travel values</v>
      </c>
      <c r="K801" s="4" t="str">
        <f ca="1">VLOOKUP(C801,Default!$B$4:$E$114,4, FALSE)</f>
        <v>age range of female commercial motorcycle drivers</v>
      </c>
      <c r="L801" s="21" t="str" cm="1">
        <f t="array" aca="1" ref="L801" ca="1">IF(ISNA(VLOOKUP($D801,Grouped_Sources!$C:$C,1,FALSE)),"", INDIRECT(VLOOKUP($D801,Grouped_Sources!$C:$I,5,FALSE)))</f>
        <v>on OneDrive Ali Abbas - ITHIM Global\Methods and Processes\Input Parameters\GhostTrip_demographics</v>
      </c>
      <c r="M801" s="21" cm="1">
        <f t="array" aca="1" ref="M801" ca="1">IF(ISNA(VLOOKUP($D801,Grouped_Sources!$C:$C,1,FALSE)),"", INDIRECT(VLOOKUP($D801,Grouped_Sources!$C:$I,6,FALSE)))</f>
        <v>0</v>
      </c>
      <c r="N801" s="21" cm="1">
        <f t="array" aca="1" ref="N801" ca="1">IF(ISNA(VLOOKUP($D801,Grouped_Sources!$C:$C,1,FALSE)),"", INDIRECT(VLOOKUP($D801,Grouped_Sources!$C:$I,7,FALSE)))</f>
        <v>0</v>
      </c>
    </row>
    <row r="802" spans="1:14" hidden="1" x14ac:dyDescent="0.25">
      <c r="A802" s="5">
        <f t="shared" si="114"/>
        <v>10</v>
      </c>
      <c r="B802" s="5">
        <f t="shared" si="115"/>
        <v>100</v>
      </c>
      <c r="C802" s="5" t="str">
        <f t="shared" ref="C802" ca="1" si="127">IF(G802 = "",F802,IF(OR(G802="alpha",G802="beta",G802="constant",G802="sd",G802="mean",G802="sample"),F802,F802&amp;" "&amp;G802))</f>
        <v>day_to_week_scalar</v>
      </c>
      <c r="D802" s="5" t="str">
        <f t="shared" ref="D802" ca="1" si="128">F802&amp;"_"&amp;E802</f>
        <v>day_to_week_scalar_santiago</v>
      </c>
      <c r="E802" s="4" t="str" cm="1">
        <f t="array" aca="1" ref="E802" ca="1">INDIRECT(ADDRESS(1,A802,1,1,"all_city_parameter_inputs"))</f>
        <v>santiago</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day_to_week_scalar</v>
      </c>
      <c r="G802" s="4" t="str" cm="1">
        <f t="array" aca="1" ref="G802" ca="1">IF(AND(ISBLANK(INDIRECT(ADDRESS(B802,3,1,1,"all_city_parameter_inputs"))),ISBLANK(INDIRECT(ADDRESS(B802,2,1,1,"all_city_parameter_inputs")))),"",IF(ISBLANK(INDIRECT(ADDRESS(B802,2,1,1,"all_city_parameter_inputs"))),"",INDIRECT(ADDRESS(B802,2,1,1,"all_city_parameter_inputs"))))</f>
        <v/>
      </c>
      <c r="H802" s="17" cm="1">
        <f t="array" aca="1" ref="H802" ca="1">IF(ISBLANK(INDIRECT(ADDRESS(B802,A802,1,1,"all_city_parameter_inputs"))), "--",INDIRECT(ADDRESS(B802,A802,1,1,"all_city_parameter_inputs")))</f>
        <v>7</v>
      </c>
      <c r="I802" s="17">
        <f ca="1">IF(OR(G802="alpha",G802="beta",G802="sd",G802="mean"),"--",VLOOKUP(C802,Default!$B$5:$H$114,7,FALSE))</f>
        <v>7</v>
      </c>
      <c r="J802" s="4" t="str">
        <f ca="1">VLOOKUP(F802,Lookup!$C$5:$D$110,2, FALSE)</f>
        <v>Travel values</v>
      </c>
      <c r="K802" s="4" t="str">
        <f ca="1">VLOOKUP(C802,Default!$B$4:$E$114,4, FALSE)</f>
        <v>how daily travel scales to a week</v>
      </c>
      <c r="L802" s="37" t="s">
        <v>298</v>
      </c>
      <c r="M802" s="21"/>
      <c r="N802" s="21"/>
    </row>
    <row r="803" spans="1:14" hidden="1" x14ac:dyDescent="0.25">
      <c r="A803" s="5">
        <f t="shared" si="114"/>
        <v>10</v>
      </c>
      <c r="B803" s="5">
        <f t="shared" si="115"/>
        <v>101</v>
      </c>
      <c r="C803" s="5" t="str">
        <f t="shared" ref="C803" ca="1" si="129">IF(G803 = "",F803,IF(OR(G803="alpha",G803="beta",G803="constant",G803="sd",G803="mean",G803="sample"),F803,F803&amp;" "&amp;G803))</f>
        <v>treat_taxi_as_car</v>
      </c>
      <c r="D803" s="5" t="str">
        <f t="shared" ref="D803" ca="1" si="130">F803&amp;"_"&amp;E803</f>
        <v>treat_taxi_as_car_santiago</v>
      </c>
      <c r="E803" s="4" t="str" cm="1">
        <f t="array" aca="1" ref="E803" ca="1">INDIRECT(ADDRESS(1,A803,1,1,"all_city_parameter_inputs"))</f>
        <v>santiago</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treat_taxi_as_car</v>
      </c>
      <c r="G803" s="4" t="str" cm="1">
        <f t="array" aca="1" ref="G803" ca="1">IF(AND(ISBLANK(INDIRECT(ADDRESS(B803,3,1,1,"all_city_parameter_inputs"))),ISBLANK(INDIRECT(ADDRESS(B803,2,1,1,"all_city_parameter_inputs")))),"",IF(ISBLANK(INDIRECT(ADDRESS(B803,2,1,1,"all_city_parameter_inputs"))),"",INDIRECT(ADDRESS(B803,2,1,1,"all_city_parameter_inputs"))))</f>
        <v/>
      </c>
      <c r="H803" s="17" t="str" cm="1">
        <f t="array" aca="1" ref="H803" ca="1">IF(ISBLANK(INDIRECT(ADDRESS(B803,A803,1,1,"all_city_parameter_inputs"))), "--",INDIRECT(ADDRESS(B803,A803,1,1,"all_city_parameter_inputs")))</f>
        <v>F</v>
      </c>
      <c r="I803" s="17" t="str">
        <f ca="1">IF(OR(G803="alpha",G803="beta",G803="sd",G803="mean"),"--",VLOOKUP(C803,Default!$B$5:$H$114,7,FALSE))</f>
        <v>F</v>
      </c>
      <c r="J803" s="4" t="str">
        <f ca="1">VLOOKUP(F803,Lookup!$C$5:$D$110,2, FALSE)</f>
        <v>Pollution values</v>
      </c>
      <c r="K803" s="4" t="str">
        <f ca="1">VLOOKUP(C803,Default!$B$4:$E$114,4, FALSE)</f>
        <v>If set to false do not add taxi km when calculating car emission factors</v>
      </c>
      <c r="L803" s="37"/>
      <c r="M803" s="21"/>
      <c r="N803" s="21"/>
    </row>
    <row r="804" spans="1:14" hidden="1" x14ac:dyDescent="0.25">
      <c r="A804" s="5">
        <f t="shared" ref="A804" si="131">A704+1</f>
        <v>11</v>
      </c>
      <c r="B804" s="5">
        <f t="shared" ref="B804" si="132">B704</f>
        <v>2</v>
      </c>
      <c r="C804" s="5" t="str">
        <f t="shared" ca="1" si="116"/>
        <v>speeds auto_rickshaw</v>
      </c>
      <c r="D804" s="5" t="str">
        <f t="shared" ca="1" si="118"/>
        <v>speeds_mexico_city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All_city_list!F792,INDIRECT(ADDRESS(B804,1,1,1,"all_city_parameter_inputs"))))</f>
        <v>speeds</v>
      </c>
      <c r="G804" s="4" t="str" cm="1">
        <f t="array" aca="1" ref="G804" ca="1">IF(AND(ISBLANK(INDIRECT(ADDRESS(B804,3,1,1,"all_city_parameter_inputs"))),ISBLANK(INDIRECT(ADDRESS(B804,2,1,1,"all_city_parameter_inputs")))),"",IF(ISBLANK(INDIRECT(ADDRESS(B804,2,1,1,"all_city_parameter_inputs"))),"",INDIRECT(ADDRESS(B804,2,1,1,"all_city_parameter_inputs"))))</f>
        <v>auto_rickshaw</v>
      </c>
      <c r="H804" s="17" t="str" cm="1">
        <f t="array" aca="1" ref="H804" ca="1">IF(ISBLANK(INDIRECT(ADDRESS(B804,A804,1,1,"all_city_parameter_inputs"))), "--",INDIRECT(ADDRESS(B804,A804,1,1,"all_city_parameter_inputs")))</f>
        <v>--</v>
      </c>
      <c r="I804" s="17">
        <f ca="1">IF(OR(G804="alpha",G804="beta",G804="sd",G804="mean"),"--",VLOOKUP(C804,Default!$B$5:$H$114,7,FALSE))</f>
        <v>4</v>
      </c>
      <c r="J804" s="4" t="str">
        <f ca="1">VLOOKUP(F804,Lookup!$C$5:$D$110,2, FALSE)</f>
        <v>Travel values</v>
      </c>
      <c r="K804" s="4">
        <f ca="1">VLOOKUP(C804,Default!$B$4:$E$114,4, FALSE)</f>
        <v>0</v>
      </c>
      <c r="L804" s="21" t="str" cm="1">
        <f t="array" aca="1" ref="L804" ca="1">IF(ISNA(VLOOKUP($D804,Grouped_Sources!$C:$C,1,FALSE)),"", INDIRECT(VLOOKUP($D804,Grouped_Sources!$C:$I,5,FALSE)))</f>
        <v>VehicleSpeeds_Summary_vxxx.docx on OneDrive Ali Abbas - ITHIM Global\Methods and Processes\Input Parameters\VehicleSpeeds</v>
      </c>
      <c r="M804" s="21" cm="1">
        <f t="array" aca="1" ref="M804" ca="1">IF(ISNA(VLOOKUP($D804,Grouped_Sources!$C:$C,1,FALSE)),"", INDIRECT(VLOOKUP($D804,Grouped_Sources!$C:$I,6,FALSE)))</f>
        <v>0</v>
      </c>
      <c r="N804" s="21" cm="1">
        <f t="array" aca="1" ref="N804" ca="1">IF(ISNA(VLOOKUP($D804,Grouped_Sources!$C:$C,1,FALSE)),"", INDIRECT(VLOOKUP($D804,Grouped_Sources!$C:$I,7,FALSE)))</f>
        <v>0</v>
      </c>
    </row>
    <row r="805" spans="1:14" hidden="1" x14ac:dyDescent="0.25">
      <c r="A805" s="5">
        <f t="shared" ref="A805:A868" si="133">A705+1</f>
        <v>11</v>
      </c>
      <c r="B805" s="5">
        <f t="shared" ref="B805:B868" si="134">B705</f>
        <v>3</v>
      </c>
      <c r="C805" s="5" t="str">
        <f t="shared" ca="1" si="116"/>
        <v>speeds bus</v>
      </c>
      <c r="D805" s="5" t="str">
        <f t="shared" ca="1" si="112"/>
        <v>speeds_mexico_city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bus</v>
      </c>
      <c r="H805" s="17" cm="1">
        <f t="array" aca="1" ref="H805" ca="1">IF(ISBLANK(INDIRECT(ADDRESS(B805,A805,1,1,"all_city_parameter_inputs"))), "--",INDIRECT(ADDRESS(B805,A805,1,1,"all_city_parameter_inputs")))</f>
        <v>8.1</v>
      </c>
      <c r="I805" s="17">
        <f ca="1">IF(OR(G805="alpha",G805="beta",G805="sd",G805="mean"),"--",VLOOKUP(C805,Default!$B$5:$H$114,7,FALSE))</f>
        <v>8.1</v>
      </c>
      <c r="J805" s="4" t="str">
        <f ca="1">VLOOKUP(F805,Lookup!$C$5:$D$110,2, FALSE)</f>
        <v>Travel values</v>
      </c>
      <c r="K805" s="4" t="str">
        <f ca="1">VLOOKUP(C805,Default!$B$4:$E$114,4,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05" s="21" t="str" cm="1">
        <f t="array" aca="1" ref="L805" ca="1">IF(ISNA(VLOOKUP($D805,Grouped_Sources!$C:$C,1,FALSE)),"", INDIRECT(VLOOKUP($D805,Grouped_Sources!$C:$I,5,FALSE)))</f>
        <v>VehicleSpeeds_Summary_vxxx.docx on OneDrive Ali Abbas - ITHIM Global\Methods and Processes\Input Parameters\VehicleSpeeds</v>
      </c>
      <c r="M805" s="21" cm="1">
        <f t="array" aca="1" ref="M805" ca="1">IF(ISNA(VLOOKUP($D805,Grouped_Sources!$C:$C,1,FALSE)),"", INDIRECT(VLOOKUP($D805,Grouped_Sources!$C:$I,6,FALSE)))</f>
        <v>0</v>
      </c>
      <c r="N805" s="21" cm="1">
        <f t="array" aca="1" ref="N805" ca="1">IF(ISNA(VLOOKUP($D805,Grouped_Sources!$C:$C,1,FALSE)),"", INDIRECT(VLOOKUP($D805,Grouped_Sources!$C:$I,7,FALSE)))</f>
        <v>0</v>
      </c>
    </row>
    <row r="806" spans="1:14" hidden="1" x14ac:dyDescent="0.25">
      <c r="A806" s="5">
        <f t="shared" si="133"/>
        <v>11</v>
      </c>
      <c r="B806" s="5">
        <f t="shared" si="134"/>
        <v>4</v>
      </c>
      <c r="C806" s="5" t="str">
        <f t="shared" ca="1" si="116"/>
        <v>speeds car</v>
      </c>
      <c r="D806" s="5" t="str">
        <f t="shared" ref="D806:D814" ca="1" si="135">F806&amp;"_"&amp;E806</f>
        <v>speeds_mexico_city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car</v>
      </c>
      <c r="H806" s="17" cm="1">
        <f t="array" aca="1" ref="H806" ca="1">IF(ISBLANK(INDIRECT(ADDRESS(B806,A806,1,1,"all_city_parameter_inputs"))), "--",INDIRECT(ADDRESS(B806,A806,1,1,"all_city_parameter_inputs")))</f>
        <v>13.8</v>
      </c>
      <c r="I806" s="17">
        <f ca="1">IF(OR(G806="alpha",G806="beta",G806="sd",G806="mean"),"--",VLOOKUP(C806,Default!$B$5:$H$114,7,FALSE))</f>
        <v>13.8</v>
      </c>
      <c r="J806" s="4" t="str">
        <f ca="1">VLOOKUP(F806,Lookup!$C$5:$D$110,2, FALSE)</f>
        <v>Travel values</v>
      </c>
      <c r="K806" s="4">
        <f ca="1">VLOOKUP(C806,Default!$B$4:$E$114,4, FALSE)</f>
        <v>0</v>
      </c>
      <c r="L806" s="21" t="str" cm="1">
        <f t="array" aca="1" ref="L806" ca="1">IF(ISNA(VLOOKUP($D806,Grouped_Sources!$C:$C,1,FALSE)),"", INDIRECT(VLOOKUP($D806,Grouped_Sources!$C:$I,5,FALSE)))</f>
        <v>VehicleSpeeds_Summary_vxxx.docx on OneDrive Ali Abbas - ITHIM Global\Methods and Processes\Input Parameters\VehicleSpeeds</v>
      </c>
      <c r="M806" s="21" cm="1">
        <f t="array" aca="1" ref="M806" ca="1">IF(ISNA(VLOOKUP($D806,Grouped_Sources!$C:$C,1,FALSE)),"", INDIRECT(VLOOKUP($D806,Grouped_Sources!$C:$I,6,FALSE)))</f>
        <v>0</v>
      </c>
      <c r="N806" s="21" cm="1">
        <f t="array" aca="1" ref="N806" ca="1">IF(ISNA(VLOOKUP($D806,Grouped_Sources!$C:$C,1,FALSE)),"", INDIRECT(VLOOKUP($D806,Grouped_Sources!$C:$I,7,FALSE)))</f>
        <v>0</v>
      </c>
    </row>
    <row r="807" spans="1:14" hidden="1" x14ac:dyDescent="0.25">
      <c r="A807" s="5">
        <f t="shared" si="133"/>
        <v>11</v>
      </c>
      <c r="B807" s="5">
        <f t="shared" si="134"/>
        <v>5</v>
      </c>
      <c r="C807" s="5" t="str">
        <f t="shared" ca="1" si="116"/>
        <v>speeds cycle</v>
      </c>
      <c r="D807" s="5" t="str">
        <f t="shared" ca="1" si="135"/>
        <v>speeds_mexico_city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cycle</v>
      </c>
      <c r="H807" s="17" cm="1">
        <f t="array" aca="1" ref="H807" ca="1">IF(ISBLANK(INDIRECT(ADDRESS(B807,A807,1,1,"all_city_parameter_inputs"))), "--",INDIRECT(ADDRESS(B807,A807,1,1,"all_city_parameter_inputs")))</f>
        <v>7.2</v>
      </c>
      <c r="I807" s="17">
        <f ca="1">IF(OR(G807="alpha",G807="beta",G807="sd",G807="mean"),"--",VLOOKUP(C807,Default!$B$5:$H$114,7,FALSE))</f>
        <v>7.2</v>
      </c>
      <c r="J807" s="4" t="str">
        <f ca="1">VLOOKUP(F807,Lookup!$C$5:$D$110,2, FALSE)</f>
        <v>Travel values</v>
      </c>
      <c r="K807" s="4">
        <f ca="1">VLOOKUP(C807,Default!$B$4:$E$114,4, FALSE)</f>
        <v>0</v>
      </c>
      <c r="L807" s="21" t="str" cm="1">
        <f t="array" aca="1" ref="L807" ca="1">IF(ISNA(VLOOKUP($D807,Grouped_Sources!$C:$C,1,FALSE)),"", INDIRECT(VLOOKUP($D807,Grouped_Sources!$C:$I,5,FALSE)))</f>
        <v>VehicleSpeeds_Summary_vxxx.docx on OneDrive Ali Abbas - ITHIM Global\Methods and Processes\Input Parameters\VehicleSpeeds</v>
      </c>
      <c r="M807" s="21" cm="1">
        <f t="array" aca="1" ref="M807" ca="1">IF(ISNA(VLOOKUP($D807,Grouped_Sources!$C:$C,1,FALSE)),"", INDIRECT(VLOOKUP($D807,Grouped_Sources!$C:$I,6,FALSE)))</f>
        <v>0</v>
      </c>
      <c r="N807" s="21" cm="1">
        <f t="array" aca="1" ref="N807" ca="1">IF(ISNA(VLOOKUP($D807,Grouped_Sources!$C:$C,1,FALSE)),"", INDIRECT(VLOOKUP($D807,Grouped_Sources!$C:$I,7,FALSE)))</f>
        <v>0</v>
      </c>
    </row>
    <row r="808" spans="1:14" hidden="1" x14ac:dyDescent="0.25">
      <c r="A808" s="5">
        <f t="shared" si="133"/>
        <v>11</v>
      </c>
      <c r="B808" s="5">
        <f t="shared" si="134"/>
        <v>6</v>
      </c>
      <c r="C808" s="5" t="str">
        <f t="shared" ca="1" si="116"/>
        <v>speeds subway</v>
      </c>
      <c r="D808" s="5" t="str">
        <f t="shared" ca="1" si="135"/>
        <v>speeds_mexico_city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speeds</v>
      </c>
      <c r="G808" s="4" t="str" cm="1">
        <f t="array" aca="1" ref="G808" ca="1">IF(AND(ISBLANK(INDIRECT(ADDRESS(B808,3,1,1,"all_city_parameter_inputs"))),ISBLANK(INDIRECT(ADDRESS(B808,2,1,1,"all_city_parameter_inputs")))),"",IF(ISBLANK(INDIRECT(ADDRESS(B808,2,1,1,"all_city_parameter_inputs"))),"",INDIRECT(ADDRESS(B808,2,1,1,"all_city_parameter_inputs"))))</f>
        <v>subway</v>
      </c>
      <c r="H808" s="17" cm="1">
        <f t="array" aca="1" ref="H808" ca="1">IF(ISBLANK(INDIRECT(ADDRESS(B808,A808,1,1,"all_city_parameter_inputs"))), "--",INDIRECT(ADDRESS(B808,A808,1,1,"all_city_parameter_inputs")))</f>
        <v>18.100000000000001</v>
      </c>
      <c r="I808" s="17">
        <f ca="1">IF(OR(G808="alpha",G808="beta",G808="sd",G808="mean"),"--",VLOOKUP(C808,Default!$B$5:$H$114,7,FALSE))</f>
        <v>18.100000000000001</v>
      </c>
      <c r="J808" s="4" t="str">
        <f ca="1">VLOOKUP(F808,Lookup!$C$5:$D$110,2, FALSE)</f>
        <v>Travel values</v>
      </c>
      <c r="K808" s="4">
        <f ca="1">VLOOKUP(C808,Default!$B$4:$E$114,4, FALSE)</f>
        <v>0</v>
      </c>
      <c r="L808" s="21" t="str" cm="1">
        <f t="array" aca="1" ref="L808" ca="1">IF(ISNA(VLOOKUP($D808,Grouped_Sources!$C:$C,1,FALSE)),"", INDIRECT(VLOOKUP($D808,Grouped_Sources!$C:$I,5,FALSE)))</f>
        <v>VehicleSpeeds_Summary_vxxx.docx on OneDrive Ali Abbas - ITHIM Global\Methods and Processes\Input Parameters\VehicleSpeeds</v>
      </c>
      <c r="M808" s="21" cm="1">
        <f t="array" aca="1" ref="M808" ca="1">IF(ISNA(VLOOKUP($D808,Grouped_Sources!$C:$C,1,FALSE)),"", INDIRECT(VLOOKUP($D808,Grouped_Sources!$C:$I,6,FALSE)))</f>
        <v>0</v>
      </c>
      <c r="N808" s="21" cm="1">
        <f t="array" aca="1" ref="N808" ca="1">IF(ISNA(VLOOKUP($D808,Grouped_Sources!$C:$C,1,FALSE)),"", INDIRECT(VLOOKUP($D808,Grouped_Sources!$C:$I,7,FALSE)))</f>
        <v>0</v>
      </c>
    </row>
    <row r="809" spans="1:14" hidden="1" x14ac:dyDescent="0.25">
      <c r="A809" s="5">
        <f t="shared" si="133"/>
        <v>11</v>
      </c>
      <c r="B809" s="5">
        <f t="shared" si="134"/>
        <v>7</v>
      </c>
      <c r="C809" s="5" t="str">
        <f t="shared" ca="1" si="116"/>
        <v>speeds motorcycle</v>
      </c>
      <c r="D809" s="5" t="str">
        <f t="shared" ca="1" si="135"/>
        <v>speeds_mexico_city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speeds</v>
      </c>
      <c r="G809" s="4" t="str" cm="1">
        <f t="array" aca="1" ref="G809" ca="1">IF(AND(ISBLANK(INDIRECT(ADDRESS(B809,3,1,1,"all_city_parameter_inputs"))),ISBLANK(INDIRECT(ADDRESS(B809,2,1,1,"all_city_parameter_inputs")))),"",IF(ISBLANK(INDIRECT(ADDRESS(B809,2,1,1,"all_city_parameter_inputs"))),"",INDIRECT(ADDRESS(B809,2,1,1,"all_city_parameter_inputs"))))</f>
        <v>motorcycle</v>
      </c>
      <c r="H809" s="17" cm="1">
        <f t="array" aca="1" ref="H809" ca="1">IF(ISBLANK(INDIRECT(ADDRESS(B809,A809,1,1,"all_city_parameter_inputs"))), "--",INDIRECT(ADDRESS(B809,A809,1,1,"all_city_parameter_inputs")))</f>
        <v>15.2</v>
      </c>
      <c r="I809" s="17">
        <f ca="1">IF(OR(G809="alpha",G809="beta",G809="sd",G809="mean"),"--",VLOOKUP(C809,Default!$B$5:$H$114,7,FALSE))</f>
        <v>15.2</v>
      </c>
      <c r="J809" s="4" t="str">
        <f ca="1">VLOOKUP(F809,Lookup!$C$5:$D$110,2, FALSE)</f>
        <v>Travel values</v>
      </c>
      <c r="K809" s="4">
        <f ca="1">VLOOKUP(C809,Default!$B$4:$E$114,4, FALSE)</f>
        <v>0</v>
      </c>
      <c r="L809" s="21" t="str" cm="1">
        <f t="array" aca="1" ref="L809" ca="1">IF(ISNA(VLOOKUP($D809,Grouped_Sources!$C:$C,1,FALSE)),"", INDIRECT(VLOOKUP($D809,Grouped_Sources!$C:$I,5,FALSE)))</f>
        <v>VehicleSpeeds_Summary_vxxx.docx on OneDrive Ali Abbas - ITHIM Global\Methods and Processes\Input Parameters\VehicleSpeeds</v>
      </c>
      <c r="M809" s="21" cm="1">
        <f t="array" aca="1" ref="M809" ca="1">IF(ISNA(VLOOKUP($D809,Grouped_Sources!$C:$C,1,FALSE)),"", INDIRECT(VLOOKUP($D809,Grouped_Sources!$C:$I,6,FALSE)))</f>
        <v>0</v>
      </c>
      <c r="N809" s="21" cm="1">
        <f t="array" aca="1" ref="N809" ca="1">IF(ISNA(VLOOKUP($D809,Grouped_Sources!$C:$C,1,FALSE)),"", INDIRECT(VLOOKUP($D809,Grouped_Sources!$C:$I,7,FALSE)))</f>
        <v>0</v>
      </c>
    </row>
    <row r="810" spans="1:14" hidden="1" x14ac:dyDescent="0.25">
      <c r="A810" s="5">
        <f t="shared" si="133"/>
        <v>11</v>
      </c>
      <c r="B810" s="5">
        <f t="shared" si="134"/>
        <v>8</v>
      </c>
      <c r="C810" s="5" t="str">
        <f t="shared" ca="1" si="116"/>
        <v>speeds other</v>
      </c>
      <c r="D810" s="5" t="str">
        <f t="shared" ca="1" si="135"/>
        <v>speeds_mexico_city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speeds</v>
      </c>
      <c r="G810" s="4" t="str" cm="1">
        <f t="array" aca="1" ref="G810" ca="1">IF(AND(ISBLANK(INDIRECT(ADDRESS(B810,3,1,1,"all_city_parameter_inputs"))),ISBLANK(INDIRECT(ADDRESS(B810,2,1,1,"all_city_parameter_inputs")))),"",IF(ISBLANK(INDIRECT(ADDRESS(B810,2,1,1,"all_city_parameter_inputs"))),"",INDIRECT(ADDRESS(B810,2,1,1,"all_city_parameter_inputs"))))</f>
        <v>other</v>
      </c>
      <c r="H810" s="17" cm="1">
        <f t="array" aca="1" ref="H810" ca="1">IF(ISBLANK(INDIRECT(ADDRESS(B810,A810,1,1,"all_city_parameter_inputs"))), "--",INDIRECT(ADDRESS(B810,A810,1,1,"all_city_parameter_inputs")))</f>
        <v>9.1</v>
      </c>
      <c r="I810" s="17">
        <f ca="1">IF(OR(G810="alpha",G810="beta",G810="sd",G810="mean"),"--",VLOOKUP(C810,Default!$B$5:$H$114,7,FALSE))</f>
        <v>9.1</v>
      </c>
      <c r="J810" s="4" t="str">
        <f ca="1">VLOOKUP(F810,Lookup!$C$5:$D$110,2, FALSE)</f>
        <v>Travel values</v>
      </c>
      <c r="K810" s="4">
        <f ca="1">VLOOKUP(C810,Default!$B$4:$E$114,4, FALSE)</f>
        <v>0</v>
      </c>
      <c r="L810" s="21" t="str" cm="1">
        <f t="array" aca="1" ref="L810" ca="1">IF(ISNA(VLOOKUP($D810,Grouped_Sources!$C:$C,1,FALSE)),"", INDIRECT(VLOOKUP($D810,Grouped_Sources!$C:$I,5,FALSE)))</f>
        <v>VehicleSpeeds_Summary_vxxx.docx on OneDrive Ali Abbas - ITHIM Global\Methods and Processes\Input Parameters\VehicleSpeeds</v>
      </c>
      <c r="M810" s="21" cm="1">
        <f t="array" aca="1" ref="M810" ca="1">IF(ISNA(VLOOKUP($D810,Grouped_Sources!$C:$C,1,FALSE)),"", INDIRECT(VLOOKUP($D810,Grouped_Sources!$C:$I,6,FALSE)))</f>
        <v>0</v>
      </c>
      <c r="N810" s="21" cm="1">
        <f t="array" aca="1" ref="N810" ca="1">IF(ISNA(VLOOKUP($D810,Grouped_Sources!$C:$C,1,FALSE)),"", INDIRECT(VLOOKUP($D810,Grouped_Sources!$C:$I,7,FALSE)))</f>
        <v>0</v>
      </c>
    </row>
    <row r="811" spans="1:14" hidden="1" x14ac:dyDescent="0.25">
      <c r="A811" s="5">
        <f t="shared" si="133"/>
        <v>11</v>
      </c>
      <c r="B811" s="5">
        <f t="shared" si="134"/>
        <v>9</v>
      </c>
      <c r="C811" s="5" t="str">
        <f t="shared" ca="1" si="116"/>
        <v>speeds pedestrian</v>
      </c>
      <c r="D811" s="5" t="str">
        <f t="shared" ca="1" si="135"/>
        <v>speeds_mexico_city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speeds</v>
      </c>
      <c r="G811" s="4" t="str" cm="1">
        <f t="array" aca="1" ref="G811" ca="1">IF(AND(ISBLANK(INDIRECT(ADDRESS(B811,3,1,1,"all_city_parameter_inputs"))),ISBLANK(INDIRECT(ADDRESS(B811,2,1,1,"all_city_parameter_inputs")))),"",IF(ISBLANK(INDIRECT(ADDRESS(B811,2,1,1,"all_city_parameter_inputs"))),"",INDIRECT(ADDRESS(B811,2,1,1,"all_city_parameter_inputs"))))</f>
        <v>pedestrian</v>
      </c>
      <c r="H811" s="17" cm="1">
        <f t="array" aca="1" ref="H811" ca="1">IF(ISBLANK(INDIRECT(ADDRESS(B811,A811,1,1,"all_city_parameter_inputs"))), "--",INDIRECT(ADDRESS(B811,A811,1,1,"all_city_parameter_inputs")))</f>
        <v>2.5</v>
      </c>
      <c r="I811" s="17">
        <f ca="1">IF(OR(G811="alpha",G811="beta",G811="sd",G811="mean"),"--",VLOOKUP(C811,Default!$B$5:$H$114,7,FALSE))</f>
        <v>2.5</v>
      </c>
      <c r="J811" s="4" t="str">
        <f ca="1">VLOOKUP(F811,Lookup!$C$5:$D$110,2, FALSE)</f>
        <v>Travel values</v>
      </c>
      <c r="K811" s="4">
        <f ca="1">VLOOKUP(C811,Default!$B$4:$E$114,4, FALSE)</f>
        <v>0</v>
      </c>
      <c r="L811" s="21" t="str" cm="1">
        <f t="array" aca="1" ref="L811" ca="1">IF(ISNA(VLOOKUP($D811,Grouped_Sources!$C:$C,1,FALSE)),"", INDIRECT(VLOOKUP($D811,Grouped_Sources!$C:$I,5,FALSE)))</f>
        <v>VehicleSpeeds_Summary_vxxx.docx on OneDrive Ali Abbas - ITHIM Global\Methods and Processes\Input Parameters\VehicleSpeeds</v>
      </c>
      <c r="M811" s="21" cm="1">
        <f t="array" aca="1" ref="M811" ca="1">IF(ISNA(VLOOKUP($D811,Grouped_Sources!$C:$C,1,FALSE)),"", INDIRECT(VLOOKUP($D811,Grouped_Sources!$C:$I,6,FALSE)))</f>
        <v>0</v>
      </c>
      <c r="N811" s="21" cm="1">
        <f t="array" aca="1" ref="N811" ca="1">IF(ISNA(VLOOKUP($D811,Grouped_Sources!$C:$C,1,FALSE)),"", INDIRECT(VLOOKUP($D811,Grouped_Sources!$C:$I,7,FALSE)))</f>
        <v>0</v>
      </c>
    </row>
    <row r="812" spans="1:14" hidden="1" x14ac:dyDescent="0.25">
      <c r="A812" s="5">
        <f t="shared" si="133"/>
        <v>11</v>
      </c>
      <c r="B812" s="5">
        <f t="shared" si="134"/>
        <v>10</v>
      </c>
      <c r="C812" s="5" t="str">
        <f t="shared" ca="1" si="116"/>
        <v>speeds rail</v>
      </c>
      <c r="D812" s="5" t="str">
        <f t="shared" ca="1" si="135"/>
        <v>speeds_mexico_city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speeds</v>
      </c>
      <c r="G812" s="4" t="str" cm="1">
        <f t="array" aca="1" ref="G812" ca="1">IF(AND(ISBLANK(INDIRECT(ADDRESS(B812,3,1,1,"all_city_parameter_inputs"))),ISBLANK(INDIRECT(ADDRESS(B812,2,1,1,"all_city_parameter_inputs")))),"",IF(ISBLANK(INDIRECT(ADDRESS(B812,2,1,1,"all_city_parameter_inputs"))),"",INDIRECT(ADDRESS(B812,2,1,1,"all_city_parameter_inputs"))))</f>
        <v>rail</v>
      </c>
      <c r="H812" s="17" cm="1">
        <f t="array" aca="1" ref="H812" ca="1">IF(ISBLANK(INDIRECT(ADDRESS(B812,A812,1,1,"all_city_parameter_inputs"))), "--",INDIRECT(ADDRESS(B812,A812,1,1,"all_city_parameter_inputs")))</f>
        <v>21.9</v>
      </c>
      <c r="I812" s="17">
        <f ca="1">IF(OR(G812="alpha",G812="beta",G812="sd",G812="mean"),"--",VLOOKUP(C812,Default!$B$5:$H$114,7,FALSE))</f>
        <v>21.9</v>
      </c>
      <c r="J812" s="4" t="str">
        <f ca="1">VLOOKUP(F812,Lookup!$C$5:$D$110,2, FALSE)</f>
        <v>Travel values</v>
      </c>
      <c r="K812" s="4">
        <f ca="1">VLOOKUP(C812,Default!$B$4:$E$114,4, FALSE)</f>
        <v>0</v>
      </c>
      <c r="L812" s="21" t="str" cm="1">
        <f t="array" aca="1" ref="L812" ca="1">IF(ISNA(VLOOKUP($D812,Grouped_Sources!$C:$C,1,FALSE)),"", INDIRECT(VLOOKUP($D812,Grouped_Sources!$C:$I,5,FALSE)))</f>
        <v>VehicleSpeeds_Summary_vxxx.docx on OneDrive Ali Abbas - ITHIM Global\Methods and Processes\Input Parameters\VehicleSpeeds</v>
      </c>
      <c r="M812" s="21" cm="1">
        <f t="array" aca="1" ref="M812" ca="1">IF(ISNA(VLOOKUP($D812,Grouped_Sources!$C:$C,1,FALSE)),"", INDIRECT(VLOOKUP($D812,Grouped_Sources!$C:$I,6,FALSE)))</f>
        <v>0</v>
      </c>
      <c r="N812" s="21" cm="1">
        <f t="array" aca="1" ref="N812" ca="1">IF(ISNA(VLOOKUP($D812,Grouped_Sources!$C:$C,1,FALSE)),"", INDIRECT(VLOOKUP($D812,Grouped_Sources!$C:$I,7,FALSE)))</f>
        <v>0</v>
      </c>
    </row>
    <row r="813" spans="1:14" hidden="1" x14ac:dyDescent="0.25">
      <c r="A813" s="5">
        <f t="shared" si="133"/>
        <v>11</v>
      </c>
      <c r="B813" s="5">
        <f t="shared" si="134"/>
        <v>11</v>
      </c>
      <c r="C813" s="5" t="str">
        <f t="shared" ca="1" si="116"/>
        <v>speeds taxi</v>
      </c>
      <c r="D813" s="5" t="str">
        <f t="shared" ca="1" si="135"/>
        <v>speeds_mexico_city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speeds</v>
      </c>
      <c r="G813" s="4" t="str" cm="1">
        <f t="array" aca="1" ref="G813" ca="1">IF(AND(ISBLANK(INDIRECT(ADDRESS(B813,3,1,1,"all_city_parameter_inputs"))),ISBLANK(INDIRECT(ADDRESS(B813,2,1,1,"all_city_parameter_inputs")))),"",IF(ISBLANK(INDIRECT(ADDRESS(B813,2,1,1,"all_city_parameter_inputs"))),"",INDIRECT(ADDRESS(B813,2,1,1,"all_city_parameter_inputs"))))</f>
        <v>taxi</v>
      </c>
      <c r="H813" s="17" cm="1">
        <f t="array" aca="1" ref="H813" ca="1">IF(ISBLANK(INDIRECT(ADDRESS(B813,A813,1,1,"all_city_parameter_inputs"))), "--",INDIRECT(ADDRESS(B813,A813,1,1,"all_city_parameter_inputs")))</f>
        <v>12.559999999999999</v>
      </c>
      <c r="I813" s="17">
        <f ca="1">IF(OR(G813="alpha",G813="beta",G813="sd",G813="mean"),"--",VLOOKUP(C813,Default!$B$5:$H$114,7,FALSE))</f>
        <v>13.8</v>
      </c>
      <c r="J813" s="4" t="str">
        <f ca="1">VLOOKUP(F813,Lookup!$C$5:$D$110,2, FALSE)</f>
        <v>Travel values</v>
      </c>
      <c r="K813" s="4">
        <f ca="1">VLOOKUP(C813,Default!$B$4:$E$114,4, FALSE)</f>
        <v>0</v>
      </c>
      <c r="L813" s="21" t="str" cm="1">
        <f t="array" aca="1" ref="L813" ca="1">IF(ISNA(VLOOKUP($D813,Grouped_Sources!$C:$C,1,FALSE)),"", INDIRECT(VLOOKUP($D813,Grouped_Sources!$C:$I,5,FALSE)))</f>
        <v>VehicleSpeeds_Summary_vxxx.docx on OneDrive Ali Abbas - ITHIM Global\Methods and Processes\Input Parameters\VehicleSpeeds</v>
      </c>
      <c r="M813" s="21" cm="1">
        <f t="array" aca="1" ref="M813" ca="1">IF(ISNA(VLOOKUP($D813,Grouped_Sources!$C:$C,1,FALSE)),"", INDIRECT(VLOOKUP($D813,Grouped_Sources!$C:$I,6,FALSE)))</f>
        <v>0</v>
      </c>
      <c r="N813" s="21" cm="1">
        <f t="array" aca="1" ref="N813" ca="1">IF(ISNA(VLOOKUP($D813,Grouped_Sources!$C:$C,1,FALSE)),"", INDIRECT(VLOOKUP($D813,Grouped_Sources!$C:$I,7,FALSE)))</f>
        <v>0</v>
      </c>
    </row>
    <row r="814" spans="1:14" hidden="1" x14ac:dyDescent="0.25">
      <c r="A814" s="5">
        <f t="shared" si="133"/>
        <v>11</v>
      </c>
      <c r="B814" s="5">
        <f t="shared" si="134"/>
        <v>12</v>
      </c>
      <c r="C814" s="5" t="str">
        <f t="shared" ca="1" si="116"/>
        <v>speeds truck</v>
      </c>
      <c r="D814" s="5" t="str">
        <f t="shared" ca="1" si="135"/>
        <v>speeds_mexico_city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speeds</v>
      </c>
      <c r="G814" s="4" t="str" cm="1">
        <f t="array" aca="1" ref="G814" ca="1">IF(AND(ISBLANK(INDIRECT(ADDRESS(B814,3,1,1,"all_city_parameter_inputs"))),ISBLANK(INDIRECT(ADDRESS(B814,2,1,1,"all_city_parameter_inputs")))),"",IF(ISBLANK(INDIRECT(ADDRESS(B814,2,1,1,"all_city_parameter_inputs"))),"",INDIRECT(ADDRESS(B814,2,1,1,"all_city_parameter_inputs"))))</f>
        <v>truck</v>
      </c>
      <c r="H814" s="17" cm="1">
        <f t="array" aca="1" ref="H814" ca="1">IF(ISBLANK(INDIRECT(ADDRESS(B814,A814,1,1,"all_city_parameter_inputs"))), "--",INDIRECT(ADDRESS(B814,A814,1,1,"all_city_parameter_inputs")))</f>
        <v>8.1</v>
      </c>
      <c r="I814" s="17">
        <f ca="1">IF(OR(G814="alpha",G814="beta",G814="sd",G814="mean"),"--",VLOOKUP(C814,Default!$B$5:$H$114,7,FALSE))</f>
        <v>8.1</v>
      </c>
      <c r="J814" s="4" t="str">
        <f ca="1">VLOOKUP(F814,Lookup!$C$5:$D$110,2, FALSE)</f>
        <v>Travel values</v>
      </c>
      <c r="K814" s="4">
        <f ca="1">VLOOKUP(C814,Default!$B$4:$E$114,4, FALSE)</f>
        <v>0</v>
      </c>
      <c r="L814" s="21" t="str" cm="1">
        <f t="array" aca="1" ref="L814" ca="1">IF(ISNA(VLOOKUP($D814,Grouped_Sources!$C:$C,1,FALSE)),"", INDIRECT(VLOOKUP($D814,Grouped_Sources!$C:$I,5,FALSE)))</f>
        <v>VehicleSpeeds_Summary_vxxx.docx on OneDrive Ali Abbas - ITHIM Global\Methods and Processes\Input Parameters\VehicleSpeeds</v>
      </c>
      <c r="M814" s="21" cm="1">
        <f t="array" aca="1" ref="M814" ca="1">IF(ISNA(VLOOKUP($D814,Grouped_Sources!$C:$C,1,FALSE)),"", INDIRECT(VLOOKUP($D814,Grouped_Sources!$C:$I,6,FALSE)))</f>
        <v>0</v>
      </c>
      <c r="N814" s="21" cm="1">
        <f t="array" aca="1" ref="N814" ca="1">IF(ISNA(VLOOKUP($D814,Grouped_Sources!$C:$C,1,FALSE)),"", INDIRECT(VLOOKUP($D814,Grouped_Sources!$C:$I,7,FALSE)))</f>
        <v>0</v>
      </c>
    </row>
    <row r="815" spans="1:14" hidden="1" x14ac:dyDescent="0.25">
      <c r="A815" s="5">
        <f t="shared" si="133"/>
        <v>11</v>
      </c>
      <c r="B815" s="5">
        <f t="shared" si="134"/>
        <v>13</v>
      </c>
      <c r="C815" s="5" t="str">
        <f t="shared" ca="1" si="116"/>
        <v>speeds van</v>
      </c>
      <c r="D815" s="5" t="str">
        <f t="shared" ref="D815" ca="1" si="136">F815&amp;"_"&amp;E815</f>
        <v>speeds_mexico_city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speeds</v>
      </c>
      <c r="G815" s="4" t="str" cm="1">
        <f t="array" aca="1" ref="G815" ca="1">IF(AND(ISBLANK(INDIRECT(ADDRESS(B815,3,1,1,"all_city_parameter_inputs"))),ISBLANK(INDIRECT(ADDRESS(B815,2,1,1,"all_city_parameter_inputs")))),"",IF(ISBLANK(INDIRECT(ADDRESS(B815,2,1,1,"all_city_parameter_inputs"))),"",INDIRECT(ADDRESS(B815,2,1,1,"all_city_parameter_inputs"))))</f>
        <v>van</v>
      </c>
      <c r="H815" s="17" cm="1">
        <f t="array" aca="1" ref="H815" ca="1">IF(ISBLANK(INDIRECT(ADDRESS(B815,A815,1,1,"all_city_parameter_inputs"))), "--",INDIRECT(ADDRESS(B815,A815,1,1,"all_city_parameter_inputs")))</f>
        <v>13.8</v>
      </c>
      <c r="I815" s="17">
        <f ca="1">IF(OR(G815="alpha",G815="beta",G815="sd",G815="mean"),"--",VLOOKUP(C815,Default!$B$5:$H$114,7,FALSE))</f>
        <v>13.8</v>
      </c>
      <c r="J815" s="4" t="str">
        <f ca="1">VLOOKUP(F815,Lookup!$C$5:$D$110,2, FALSE)</f>
        <v>Travel values</v>
      </c>
      <c r="K815" s="4">
        <f ca="1">VLOOKUP(C815,Default!$B$4:$E$114,4, FALSE)</f>
        <v>0</v>
      </c>
      <c r="L815" s="21" t="str" cm="1">
        <f t="array" aca="1" ref="L815" ca="1">IF(ISNA(VLOOKUP($D815,Grouped_Sources!$C:$C,1,FALSE)),"", INDIRECT(VLOOKUP($D815,Grouped_Sources!$C:$I,5,FALSE)))</f>
        <v>VehicleSpeeds_Summary_vxxx.docx on OneDrive Ali Abbas - ITHIM Global\Methods and Processes\Input Parameters\VehicleSpeeds</v>
      </c>
      <c r="M815" s="21" cm="1">
        <f t="array" aca="1" ref="M815" ca="1">IF(ISNA(VLOOKUP($D815,Grouped_Sources!$C:$C,1,FALSE)),"", INDIRECT(VLOOKUP($D815,Grouped_Sources!$C:$I,6,FALSE)))</f>
        <v>0</v>
      </c>
      <c r="N815" s="21" cm="1">
        <f t="array" aca="1" ref="N815" ca="1">IF(ISNA(VLOOKUP($D815,Grouped_Sources!$C:$C,1,FALSE)),"", INDIRECT(VLOOKUP($D815,Grouped_Sources!$C:$I,7,FALSE)))</f>
        <v>0</v>
      </c>
    </row>
    <row r="816" spans="1:14" hidden="1" x14ac:dyDescent="0.25">
      <c r="A816" s="5">
        <f t="shared" si="133"/>
        <v>11</v>
      </c>
      <c r="B816" s="5">
        <f t="shared" si="134"/>
        <v>14</v>
      </c>
      <c r="C816" s="5" t="str">
        <f t="shared" ca="1" si="116"/>
        <v>PM_emission_inventories motorcycle</v>
      </c>
      <c r="D816" s="5" t="str">
        <f t="shared" ca="1" si="112"/>
        <v>PM_emission_inventories_mexico_city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All_city_list!F805,INDIRECT(ADDRESS(B816,1,1,1,"all_city_parameter_inputs"))))</f>
        <v>PM_emission_inventories</v>
      </c>
      <c r="G816" s="4" t="str" cm="1">
        <f t="array" aca="1" ref="G816" ca="1">IF(AND(ISBLANK(INDIRECT(ADDRESS(B816,3,1,1,"all_city_parameter_inputs"))),ISBLANK(INDIRECT(ADDRESS(B816,2,1,1,"all_city_parameter_inputs")))),"",IF(ISBLANK(INDIRECT(ADDRESS(B816,2,1,1,"all_city_parameter_inputs"))),"",INDIRECT(ADDRESS(B816,2,1,1,"all_city_parameter_inputs"))))</f>
        <v>motorcycle</v>
      </c>
      <c r="H816" s="17" cm="1">
        <f t="array" aca="1" ref="H816" ca="1">IF(ISBLANK(INDIRECT(ADDRESS(B816,A816,1,1,"all_city_parameter_inputs"))), "--",INDIRECT(ADDRESS(B816,A816,1,1,"all_city_parameter_inputs")))</f>
        <v>1.3907217463783351E-2</v>
      </c>
      <c r="I816" s="17">
        <f ca="1">IF(OR(G816="alpha",G816="beta",G816="sd",G816="mean"),"--",VLOOKUP(C816,Default!$B$5:$H$114,7,FALSE))</f>
        <v>2.3031654375338189E-3</v>
      </c>
      <c r="J816" s="4" t="str">
        <f ca="1">VLOOKUP(F816,Lookup!$C$5:$D$110,2, FALSE)</f>
        <v>Pollution values</v>
      </c>
      <c r="K816" s="4" t="str">
        <f ca="1">VLOOKUP(C816,Default!$B$4:$E$114,4,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816" s="21" t="str" cm="1">
        <f t="array" aca="1" ref="L816" ca="1">IF(ISNA(VLOOKUP($D816,Grouped_Sources!$C:$C,1,FALSE)),"", INDIRECT(VLOOKUP($D816,Grouped_Sources!$C:$I,5,FALSE)))</f>
        <v>air pollution and CO2 write-up_only table_V4.docx (dropbox.com)</v>
      </c>
      <c r="M816" s="21" t="str" cm="1">
        <f t="array" aca="1" ref="M816" ca="1">IF(ISNA(VLOOKUP($D816,Grouped_Sources!$C:$C,1,FALSE)),"", INDIRECT(VLOOKUP($D816,Grouped_Sources!$C:$I,6,FALSE)))</f>
        <v>EDGAR and various other sources, detailed in document</v>
      </c>
      <c r="N816" s="21" cm="1">
        <f t="array" aca="1" ref="N816" ca="1">IF(ISNA(VLOOKUP($D816,Grouped_Sources!$C:$C,1,FALSE)),"", INDIRECT(VLOOKUP($D816,Grouped_Sources!$C:$I,7,FALSE)))</f>
        <v>0</v>
      </c>
    </row>
    <row r="817" spans="1:14" hidden="1" x14ac:dyDescent="0.25">
      <c r="A817" s="5">
        <f t="shared" si="133"/>
        <v>11</v>
      </c>
      <c r="B817" s="5">
        <f t="shared" si="134"/>
        <v>15</v>
      </c>
      <c r="C817" s="5" t="str">
        <f t="shared" ca="1" si="116"/>
        <v>PM_emission_inventories car</v>
      </c>
      <c r="D817" s="5" t="str">
        <f t="shared" ca="1" si="112"/>
        <v>PM_emission_inventories_mexico_city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PM_emission_inventories</v>
      </c>
      <c r="G817" s="4" t="str" cm="1">
        <f t="array" aca="1" ref="G817" ca="1">IF(AND(ISBLANK(INDIRECT(ADDRESS(B817,3,1,1,"all_city_parameter_inputs"))),ISBLANK(INDIRECT(ADDRESS(B817,2,1,1,"all_city_parameter_inputs")))),"",IF(ISBLANK(INDIRECT(ADDRESS(B817,2,1,1,"all_city_parameter_inputs"))),"",INDIRECT(ADDRESS(B817,2,1,1,"all_city_parameter_inputs"))))</f>
        <v>car</v>
      </c>
      <c r="H817" s="17" cm="1">
        <f t="array" aca="1" ref="H817" ca="1">IF(ISBLANK(INDIRECT(ADDRESS(B817,A817,1,1,"all_city_parameter_inputs"))), "--",INDIRECT(ADDRESS(B817,A817,1,1,"all_city_parameter_inputs")))</f>
        <v>0.37072863285826818</v>
      </c>
      <c r="I817" s="17">
        <f ca="1">IF(OR(G817="alpha",G817="beta",G817="sd",G817="mean"),"--",VLOOKUP(C817,Default!$B$5:$H$114,7,FALSE))</f>
        <v>8.1980352806225759E-2</v>
      </c>
      <c r="J817" s="4" t="str">
        <f ca="1">VLOOKUP(F817,Lookup!$C$5:$D$110,2, FALSE)</f>
        <v>Pollution values</v>
      </c>
      <c r="K817" s="4">
        <f ca="1">VLOOKUP(C817,Default!$B$4:$E$114,4, FALSE)</f>
        <v>0</v>
      </c>
      <c r="L817" s="21" t="str" cm="1">
        <f t="array" aca="1" ref="L817" ca="1">IF(ISNA(VLOOKUP($D817,Grouped_Sources!$C:$C,1,FALSE)),"", INDIRECT(VLOOKUP($D817,Grouped_Sources!$C:$I,5,FALSE)))</f>
        <v>air pollution and CO2 write-up_only table_V4.docx (dropbox.com)</v>
      </c>
      <c r="M817" s="21" t="str" cm="1">
        <f t="array" aca="1" ref="M817" ca="1">IF(ISNA(VLOOKUP($D817,Grouped_Sources!$C:$C,1,FALSE)),"", INDIRECT(VLOOKUP($D817,Grouped_Sources!$C:$I,6,FALSE)))</f>
        <v>EDGAR and various other sources, detailed in document</v>
      </c>
      <c r="N817" s="21" cm="1">
        <f t="array" aca="1" ref="N817" ca="1">IF(ISNA(VLOOKUP($D817,Grouped_Sources!$C:$C,1,FALSE)),"", INDIRECT(VLOOKUP($D817,Grouped_Sources!$C:$I,7,FALSE)))</f>
        <v>0</v>
      </c>
    </row>
    <row r="818" spans="1:14" hidden="1" x14ac:dyDescent="0.25">
      <c r="A818" s="5">
        <f t="shared" si="133"/>
        <v>11</v>
      </c>
      <c r="B818" s="5">
        <f t="shared" si="134"/>
        <v>16</v>
      </c>
      <c r="C818" s="5" t="str">
        <f t="shared" ca="1" si="116"/>
        <v>PM_emission_inventories bus_driver</v>
      </c>
      <c r="D818" s="5" t="str">
        <f t="shared" ca="1" si="112"/>
        <v>PM_emission_inventories_mexico_city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PM_emission_inventories</v>
      </c>
      <c r="G818" s="4" t="str" cm="1">
        <f t="array" aca="1" ref="G818" ca="1">IF(AND(ISBLANK(INDIRECT(ADDRESS(B818,3,1,1,"all_city_parameter_inputs"))),ISBLANK(INDIRECT(ADDRESS(B818,2,1,1,"all_city_parameter_inputs")))),"",IF(ISBLANK(INDIRECT(ADDRESS(B818,2,1,1,"all_city_parameter_inputs"))),"",INDIRECT(ADDRESS(B818,2,1,1,"all_city_parameter_inputs"))))</f>
        <v>bus_driver</v>
      </c>
      <c r="H818" s="17" cm="1">
        <f t="array" aca="1" ref="H818" ca="1">IF(ISBLANK(INDIRECT(ADDRESS(B818,A818,1,1,"all_city_parameter_inputs"))), "--",INDIRECT(ADDRESS(B818,A818,1,1,"all_city_parameter_inputs")))</f>
        <v>9.8461421109119901E-3</v>
      </c>
      <c r="I818" s="17">
        <f ca="1">IF(OR(G818="alpha",G818="beta",G818="sd",G818="mean"),"--",VLOOKUP(C818,Default!$B$5:$H$114,7,FALSE))</f>
        <v>0.12246677425253254</v>
      </c>
      <c r="J818" s="4" t="str">
        <f ca="1">VLOOKUP(F818,Lookup!$C$5:$D$110,2, FALSE)</f>
        <v>Pollution values</v>
      </c>
      <c r="K818" s="4">
        <f ca="1">VLOOKUP(C818,Default!$B$4:$E$114,4, FALSE)</f>
        <v>0</v>
      </c>
      <c r="L818" s="21" t="str" cm="1">
        <f t="array" aca="1" ref="L818" ca="1">IF(ISNA(VLOOKUP($D818,Grouped_Sources!$C:$C,1,FALSE)),"", INDIRECT(VLOOKUP($D818,Grouped_Sources!$C:$I,5,FALSE)))</f>
        <v>air pollution and CO2 write-up_only table_V4.docx (dropbox.com)</v>
      </c>
      <c r="M818" s="21" t="str" cm="1">
        <f t="array" aca="1" ref="M818" ca="1">IF(ISNA(VLOOKUP($D818,Grouped_Sources!$C:$C,1,FALSE)),"", INDIRECT(VLOOKUP($D818,Grouped_Sources!$C:$I,6,FALSE)))</f>
        <v>EDGAR and various other sources, detailed in document</v>
      </c>
      <c r="N818" s="21" cm="1">
        <f t="array" aca="1" ref="N818" ca="1">IF(ISNA(VLOOKUP($D818,Grouped_Sources!$C:$C,1,FALSE)),"", INDIRECT(VLOOKUP($D818,Grouped_Sources!$C:$I,7,FALSE)))</f>
        <v>0</v>
      </c>
    </row>
    <row r="819" spans="1:14" hidden="1" x14ac:dyDescent="0.25">
      <c r="A819" s="5">
        <f t="shared" si="133"/>
        <v>11</v>
      </c>
      <c r="B819" s="5">
        <f t="shared" si="134"/>
        <v>17</v>
      </c>
      <c r="C819" s="5" t="str">
        <f t="shared" ca="1" si="116"/>
        <v>PM_emission_inventories heavy_truck</v>
      </c>
      <c r="D819" s="5" t="str">
        <f t="shared" ca="1" si="112"/>
        <v>PM_emission_inventories_mexico_city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PM_emission_inventories</v>
      </c>
      <c r="G819" s="4" t="str" cm="1">
        <f t="array" aca="1" ref="G819" ca="1">IF(AND(ISBLANK(INDIRECT(ADDRESS(B819,3,1,1,"all_city_parameter_inputs"))),ISBLANK(INDIRECT(ADDRESS(B819,2,1,1,"all_city_parameter_inputs")))),"",IF(ISBLANK(INDIRECT(ADDRESS(B819,2,1,1,"all_city_parameter_inputs"))),"",INDIRECT(ADDRESS(B819,2,1,1,"all_city_parameter_inputs"))))</f>
        <v>heavy_truck</v>
      </c>
      <c r="H819" s="17" cm="1">
        <f t="array" aca="1" ref="H819" ca="1">IF(ISBLANK(INDIRECT(ADDRESS(B819,A819,1,1,"all_city_parameter_inputs"))), "--",INDIRECT(ADDRESS(B819,A819,1,1,"all_city_parameter_inputs")))</f>
        <v>0.41246743536216146</v>
      </c>
      <c r="I819" s="17">
        <f ca="1">IF(OR(G819="alpha",G819="beta",G819="sd",G819="mean"),"--",VLOOKUP(C819,Default!$B$5:$H$114,7,FALSE))</f>
        <v>0.45445403783708543</v>
      </c>
      <c r="J819" s="4" t="str">
        <f ca="1">VLOOKUP(F819,Lookup!$C$5:$D$110,2, FALSE)</f>
        <v>Pollution values</v>
      </c>
      <c r="K819" s="4">
        <f ca="1">VLOOKUP(C819,Default!$B$4:$E$114,4, FALSE)</f>
        <v>0</v>
      </c>
      <c r="L819" s="21" t="str" cm="1">
        <f t="array" aca="1" ref="L819" ca="1">IF(ISNA(VLOOKUP($D819,Grouped_Sources!$C:$C,1,FALSE)),"", INDIRECT(VLOOKUP($D819,Grouped_Sources!$C:$I,5,FALSE)))</f>
        <v>air pollution and CO2 write-up_only table_V4.docx (dropbox.com)</v>
      </c>
      <c r="M819" s="21" t="str" cm="1">
        <f t="array" aca="1" ref="M819" ca="1">IF(ISNA(VLOOKUP($D819,Grouped_Sources!$C:$C,1,FALSE)),"", INDIRECT(VLOOKUP($D819,Grouped_Sources!$C:$I,6,FALSE)))</f>
        <v>EDGAR and various other sources, detailed in document</v>
      </c>
      <c r="N819" s="21" cm="1">
        <f t="array" aca="1" ref="N819" ca="1">IF(ISNA(VLOOKUP($D819,Grouped_Sources!$C:$C,1,FALSE)),"", INDIRECT(VLOOKUP($D819,Grouped_Sources!$C:$I,7,FALSE)))</f>
        <v>0</v>
      </c>
    </row>
    <row r="820" spans="1:14" hidden="1" x14ac:dyDescent="0.25">
      <c r="A820" s="5">
        <f t="shared" si="133"/>
        <v>11</v>
      </c>
      <c r="B820" s="5">
        <f t="shared" si="134"/>
        <v>18</v>
      </c>
      <c r="C820" s="5" t="str">
        <f t="shared" ca="1" si="116"/>
        <v>PM_emission_inventories truck</v>
      </c>
      <c r="D820" s="5" t="str">
        <f t="shared" ca="1" si="112"/>
        <v>PM_emission_inventories_mexico_city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PM_emission_inventories</v>
      </c>
      <c r="G820" s="4" t="str" cm="1">
        <f t="array" aca="1" ref="G820" ca="1">IF(AND(ISBLANK(INDIRECT(ADDRESS(B820,3,1,1,"all_city_parameter_inputs"))),ISBLANK(INDIRECT(ADDRESS(B820,2,1,1,"all_city_parameter_inputs")))),"",IF(ISBLANK(INDIRECT(ADDRESS(B820,2,1,1,"all_city_parameter_inputs"))),"",INDIRECT(ADDRESS(B820,2,1,1,"all_city_parameter_inputs"))))</f>
        <v>truck</v>
      </c>
      <c r="H820" s="17" cm="1">
        <f t="array" aca="1" ref="H820" ca="1">IF(ISBLANK(INDIRECT(ADDRESS(B820,A820,1,1,"all_city_parameter_inputs"))), "--",INDIRECT(ADDRESS(B820,A820,1,1,"all_city_parameter_inputs")))</f>
        <v>0.1930505722048752</v>
      </c>
      <c r="I820" s="17">
        <f ca="1">IF(OR(G820="alpha",G820="beta",G820="sd",G820="mean"),"--",VLOOKUP(C820,Default!$B$5:$H$114,7,FALSE))</f>
        <v>0.33879566966662278</v>
      </c>
      <c r="J820" s="4" t="str">
        <f ca="1">VLOOKUP(F820,Lookup!$C$5:$D$110,2, FALSE)</f>
        <v>Pollution values</v>
      </c>
      <c r="K820" s="4">
        <f ca="1">VLOOKUP(C820,Default!$B$4:$E$114,4, FALSE)</f>
        <v>0</v>
      </c>
      <c r="L820" s="21" t="str" cm="1">
        <f t="array" aca="1" ref="L820" ca="1">IF(ISNA(VLOOKUP($D820,Grouped_Sources!$C:$C,1,FALSE)),"", INDIRECT(VLOOKUP($D820,Grouped_Sources!$C:$I,5,FALSE)))</f>
        <v>air pollution and CO2 write-up_only table_V4.docx (dropbox.com)</v>
      </c>
      <c r="M820" s="21" t="str" cm="1">
        <f t="array" aca="1" ref="M820" ca="1">IF(ISNA(VLOOKUP($D820,Grouped_Sources!$C:$C,1,FALSE)),"", INDIRECT(VLOOKUP($D820,Grouped_Sources!$C:$I,6,FALSE)))</f>
        <v>EDGAR and various other sources, detailed in document</v>
      </c>
      <c r="N820" s="21" cm="1">
        <f t="array" aca="1" ref="N820" ca="1">IF(ISNA(VLOOKUP($D820,Grouped_Sources!$C:$C,1,FALSE)),"", INDIRECT(VLOOKUP($D820,Grouped_Sources!$C:$I,7,FALSE)))</f>
        <v>0</v>
      </c>
    </row>
    <row r="821" spans="1:14" hidden="1" x14ac:dyDescent="0.25">
      <c r="A821" s="5">
        <f t="shared" si="133"/>
        <v>11</v>
      </c>
      <c r="B821" s="5">
        <f t="shared" si="134"/>
        <v>19</v>
      </c>
      <c r="C821" s="5" t="str">
        <f t="shared" ca="1" si="116"/>
        <v>PM_emission_inventories van</v>
      </c>
      <c r="D821" s="5" t="str">
        <f t="shared" ca="1" si="112"/>
        <v>PM_emission_inventories_mexico_city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PM_emission_inventories</v>
      </c>
      <c r="G821" s="4" t="str" cm="1">
        <f t="array" aca="1" ref="G821" ca="1">IF(AND(ISBLANK(INDIRECT(ADDRESS(B821,3,1,1,"all_city_parameter_inputs"))),ISBLANK(INDIRECT(ADDRESS(B821,2,1,1,"all_city_parameter_inputs")))),"",IF(ISBLANK(INDIRECT(ADDRESS(B821,2,1,1,"all_city_parameter_inputs"))),"",INDIRECT(ADDRESS(B821,2,1,1,"all_city_parameter_inputs"))))</f>
        <v>van</v>
      </c>
      <c r="H821" s="17" cm="1">
        <f t="array" aca="1" ref="H821" ca="1">IF(ISBLANK(INDIRECT(ADDRESS(B821,A821,1,1,"all_city_parameter_inputs"))), "--",INDIRECT(ADDRESS(B821,A821,1,1,"all_city_parameter_inputs")))</f>
        <v>0</v>
      </c>
      <c r="I821" s="17">
        <f ca="1">IF(OR(G821="alpha",G821="beta",G821="sd",G821="mean"),"--",VLOOKUP(C821,Default!$B$5:$H$114,7,FALSE))</f>
        <v>0</v>
      </c>
      <c r="J821" s="4" t="str">
        <f ca="1">VLOOKUP(F821,Lookup!$C$5:$D$110,2, FALSE)</f>
        <v>Pollution values</v>
      </c>
      <c r="K821" s="4">
        <f ca="1">VLOOKUP(C821,Default!$B$4:$E$114,4, FALSE)</f>
        <v>0</v>
      </c>
      <c r="L821" s="21" t="str" cm="1">
        <f t="array" aca="1" ref="L821" ca="1">IF(ISNA(VLOOKUP($D821,Grouped_Sources!$C:$C,1,FALSE)),"", INDIRECT(VLOOKUP($D821,Grouped_Sources!$C:$I,5,FALSE)))</f>
        <v>air pollution and CO2 write-up_only table_V4.docx (dropbox.com)</v>
      </c>
      <c r="M821" s="21" t="str" cm="1">
        <f t="array" aca="1" ref="M821" ca="1">IF(ISNA(VLOOKUP($D821,Grouped_Sources!$C:$C,1,FALSE)),"", INDIRECT(VLOOKUP($D821,Grouped_Sources!$C:$I,6,FALSE)))</f>
        <v>EDGAR and various other sources, detailed in document</v>
      </c>
      <c r="N821" s="21" cm="1">
        <f t="array" aca="1" ref="N821" ca="1">IF(ISNA(VLOOKUP($D821,Grouped_Sources!$C:$C,1,FALSE)),"", INDIRECT(VLOOKUP($D821,Grouped_Sources!$C:$I,7,FALSE)))</f>
        <v>0</v>
      </c>
    </row>
    <row r="822" spans="1:14" hidden="1" x14ac:dyDescent="0.25">
      <c r="A822" s="5">
        <f t="shared" si="133"/>
        <v>11</v>
      </c>
      <c r="B822" s="5">
        <f t="shared" si="134"/>
        <v>20</v>
      </c>
      <c r="C822" s="5" t="str">
        <f t="shared" ca="1" si="116"/>
        <v>PM_emission_inventories other</v>
      </c>
      <c r="D822" s="5" t="str">
        <f t="shared" ca="1" si="112"/>
        <v>PM_emission_inventories_mexico_city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PM_emission_inventories</v>
      </c>
      <c r="G822" s="4" t="str" cm="1">
        <f t="array" aca="1" ref="G822" ca="1">IF(AND(ISBLANK(INDIRECT(ADDRESS(B822,3,1,1,"all_city_parameter_inputs"))),ISBLANK(INDIRECT(ADDRESS(B822,2,1,1,"all_city_parameter_inputs")))),"",IF(ISBLANK(INDIRECT(ADDRESS(B822,2,1,1,"all_city_parameter_inputs"))),"",INDIRECT(ADDRESS(B822,2,1,1,"all_city_parameter_inputs"))))</f>
        <v>other</v>
      </c>
      <c r="H822" s="17" cm="1">
        <f t="array" aca="1" ref="H822" ca="1">IF(ISBLANK(INDIRECT(ADDRESS(B822,A822,1,1,"all_city_parameter_inputs"))), "--",INDIRECT(ADDRESS(B822,A822,1,1,"all_city_parameter_inputs")))</f>
        <v>0</v>
      </c>
      <c r="I822" s="17">
        <f ca="1">IF(OR(G822="alpha",G822="beta",G822="sd",G822="mean"),"--",VLOOKUP(C822,Default!$B$5:$H$114,7,FALSE))</f>
        <v>0</v>
      </c>
      <c r="J822" s="4" t="str">
        <f ca="1">VLOOKUP(F822,Lookup!$C$5:$D$110,2, FALSE)</f>
        <v>Pollution values</v>
      </c>
      <c r="K822" s="4">
        <f ca="1">VLOOKUP(C822,Default!$B$4:$E$114,4, FALSE)</f>
        <v>0</v>
      </c>
      <c r="L822" s="21" t="str" cm="1">
        <f t="array" aca="1" ref="L822" ca="1">IF(ISNA(VLOOKUP($D822,Grouped_Sources!$C:$C,1,FALSE)),"", INDIRECT(VLOOKUP($D822,Grouped_Sources!$C:$I,5,FALSE)))</f>
        <v>air pollution and CO2 write-up_only table_V4.docx (dropbox.com)</v>
      </c>
      <c r="M822" s="21" t="str" cm="1">
        <f t="array" aca="1" ref="M822" ca="1">IF(ISNA(VLOOKUP($D822,Grouped_Sources!$C:$C,1,FALSE)),"", INDIRECT(VLOOKUP($D822,Grouped_Sources!$C:$I,6,FALSE)))</f>
        <v>EDGAR and various other sources, detailed in document</v>
      </c>
      <c r="N822" s="21" cm="1">
        <f t="array" aca="1" ref="N822" ca="1">IF(ISNA(VLOOKUP($D822,Grouped_Sources!$C:$C,1,FALSE)),"", INDIRECT(VLOOKUP($D822,Grouped_Sources!$C:$I,7,FALSE)))</f>
        <v>0</v>
      </c>
    </row>
    <row r="823" spans="1:14" hidden="1" x14ac:dyDescent="0.25">
      <c r="A823" s="5">
        <f t="shared" si="133"/>
        <v>11</v>
      </c>
      <c r="B823" s="5">
        <f t="shared" si="134"/>
        <v>21</v>
      </c>
      <c r="C823" s="5" t="str">
        <f t="shared" ca="1" si="116"/>
        <v>PM_emission_inventories taxi</v>
      </c>
      <c r="D823" s="5" t="str">
        <f t="shared" ca="1" si="112"/>
        <v>PM_emission_inventories_mexico_city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PM_emission_inventories</v>
      </c>
      <c r="G823" s="4" t="str" cm="1">
        <f t="array" aca="1" ref="G823" ca="1">IF(AND(ISBLANK(INDIRECT(ADDRESS(B823,3,1,1,"all_city_parameter_inputs"))),ISBLANK(INDIRECT(ADDRESS(B823,2,1,1,"all_city_parameter_inputs")))),"",IF(ISBLANK(INDIRECT(ADDRESS(B823,2,1,1,"all_city_parameter_inputs"))),"",INDIRECT(ADDRESS(B823,2,1,1,"all_city_parameter_inputs"))))</f>
        <v>taxi</v>
      </c>
      <c r="H823" s="17" cm="1">
        <f t="array" aca="1" ref="H823" ca="1">IF(ISBLANK(INDIRECT(ADDRESS(B823,A823,1,1,"all_city_parameter_inputs"))), "--",INDIRECT(ADDRESS(B823,A823,1,1,"all_city_parameter_inputs")))</f>
        <v>0</v>
      </c>
      <c r="I823" s="17">
        <f ca="1">IF(OR(G823="alpha",G823="beta",G823="sd",G823="mean"),"--",VLOOKUP(C823,Default!$B$5:$H$114,7,FALSE))</f>
        <v>0</v>
      </c>
      <c r="J823" s="4" t="str">
        <f ca="1">VLOOKUP(F823,Lookup!$C$5:$D$110,2, FALSE)</f>
        <v>Pollution values</v>
      </c>
      <c r="K823" s="4">
        <f ca="1">VLOOKUP(C823,Default!$B$4:$E$114,4, FALSE)</f>
        <v>0</v>
      </c>
      <c r="L823" s="21" t="str" cm="1">
        <f t="array" aca="1" ref="L823" ca="1">IF(ISNA(VLOOKUP($D823,Grouped_Sources!$C:$C,1,FALSE)),"", INDIRECT(VLOOKUP($D823,Grouped_Sources!$C:$I,5,FALSE)))</f>
        <v>air pollution and CO2 write-up_only table_V4.docx (dropbox.com)</v>
      </c>
      <c r="M823" s="21" t="str" cm="1">
        <f t="array" aca="1" ref="M823" ca="1">IF(ISNA(VLOOKUP($D823,Grouped_Sources!$C:$C,1,FALSE)),"", INDIRECT(VLOOKUP($D823,Grouped_Sources!$C:$I,6,FALSE)))</f>
        <v>EDGAR and various other sources, detailed in document</v>
      </c>
      <c r="N823" s="21" cm="1">
        <f t="array" aca="1" ref="N823" ca="1">IF(ISNA(VLOOKUP($D823,Grouped_Sources!$C:$C,1,FALSE)),"", INDIRECT(VLOOKUP($D823,Grouped_Sources!$C:$I,7,FALSE)))</f>
        <v>0</v>
      </c>
    </row>
    <row r="824" spans="1:14" hidden="1" x14ac:dyDescent="0.25">
      <c r="A824" s="5">
        <f t="shared" si="133"/>
        <v>11</v>
      </c>
      <c r="B824" s="5">
        <f t="shared" si="134"/>
        <v>22</v>
      </c>
      <c r="C824" s="5" t="str">
        <f t="shared" ca="1" si="116"/>
        <v>PM_emission_inventories auto_rickshaw</v>
      </c>
      <c r="D824" s="5" t="str">
        <f t="shared" ca="1" si="112"/>
        <v>PM_emission_inventories_mexico_city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PM_emission_inventories</v>
      </c>
      <c r="G824" s="4" t="str" cm="1">
        <f t="array" aca="1" ref="G824" ca="1">IF(AND(ISBLANK(INDIRECT(ADDRESS(B824,3,1,1,"all_city_parameter_inputs"))),ISBLANK(INDIRECT(ADDRESS(B824,2,1,1,"all_city_parameter_inputs")))),"",IF(ISBLANK(INDIRECT(ADDRESS(B824,2,1,1,"all_city_parameter_inputs"))),"",INDIRECT(ADDRESS(B824,2,1,1,"all_city_parameter_inputs"))))</f>
        <v>auto_rickshaw</v>
      </c>
      <c r="H824" s="17" cm="1">
        <f t="array" aca="1" ref="H824" ca="1">IF(ISBLANK(INDIRECT(ADDRESS(B824,A824,1,1,"all_city_parameter_inputs"))), "--",INDIRECT(ADDRESS(B824,A824,1,1,"all_city_parameter_inputs")))</f>
        <v>0</v>
      </c>
      <c r="I824" s="17">
        <f ca="1">IF(OR(G824="alpha",G824="beta",G824="sd",G824="mean"),"--",VLOOKUP(C824,Default!$B$5:$H$114,7,FALSE))</f>
        <v>0</v>
      </c>
      <c r="J824" s="4" t="str">
        <f ca="1">VLOOKUP(F824,Lookup!$C$5:$D$110,2, FALSE)</f>
        <v>Pollution values</v>
      </c>
      <c r="K824" s="4">
        <f ca="1">VLOOKUP(C824,Default!$B$4:$E$114,4, FALSE)</f>
        <v>0</v>
      </c>
      <c r="L824" s="21" t="str" cm="1">
        <f t="array" aca="1" ref="L824" ca="1">IF(ISNA(VLOOKUP($D824,Grouped_Sources!$C:$C,1,FALSE)),"", INDIRECT(VLOOKUP($D824,Grouped_Sources!$C:$I,5,FALSE)))</f>
        <v>air pollution and CO2 write-up_only table_V4.docx (dropbox.com)</v>
      </c>
      <c r="M824" s="21" t="str" cm="1">
        <f t="array" aca="1" ref="M824" ca="1">IF(ISNA(VLOOKUP($D824,Grouped_Sources!$C:$C,1,FALSE)),"", INDIRECT(VLOOKUP($D824,Grouped_Sources!$C:$I,6,FALSE)))</f>
        <v>EDGAR and various other sources, detailed in document</v>
      </c>
      <c r="N824" s="21" cm="1">
        <f t="array" aca="1" ref="N824" ca="1">IF(ISNA(VLOOKUP($D824,Grouped_Sources!$C:$C,1,FALSE)),"", INDIRECT(VLOOKUP($D824,Grouped_Sources!$C:$I,7,FALSE)))</f>
        <v>0</v>
      </c>
    </row>
    <row r="825" spans="1:14" hidden="1" x14ac:dyDescent="0.25">
      <c r="A825" s="5">
        <f t="shared" si="133"/>
        <v>11</v>
      </c>
      <c r="B825" s="5">
        <f t="shared" si="134"/>
        <v>23</v>
      </c>
      <c r="C825" s="5" t="str">
        <f t="shared" ca="1" si="116"/>
        <v>injury_reporting_rate</v>
      </c>
      <c r="D825" s="5" t="str">
        <f t="shared" ca="1" si="112"/>
        <v>injury_reporting_rate_mexico_city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injury_reporting_rate</v>
      </c>
      <c r="G825" s="4" t="str" cm="1">
        <f t="array" aca="1" ref="G825" ca="1">IF(AND(ISBLANK(INDIRECT(ADDRESS(B825,3,1,1,"all_city_parameter_inputs"))),ISBLANK(INDIRECT(ADDRESS(B825,2,1,1,"all_city_parameter_inputs")))),"",IF(ISBLANK(INDIRECT(ADDRESS(B825,2,1,1,"all_city_parameter_inputs"))),"",INDIRECT(ADDRESS(B825,2,1,1,"all_city_parameter_inputs"))))</f>
        <v>constant</v>
      </c>
      <c r="H825" s="17" cm="1">
        <f t="array" aca="1" ref="H825" ca="1">IF(ISBLANK(INDIRECT(ADDRESS(B825,A825,1,1,"all_city_parameter_inputs"))), "--",INDIRECT(ADDRESS(B825,A825,1,1,"all_city_parameter_inputs")))</f>
        <v>0.97949177877429006</v>
      </c>
      <c r="I825" s="17">
        <f ca="1">IF(OR(G825="alpha",G825="beta",G825="sd",G825="mean"),"--",VLOOKUP(C825,Default!$B$5:$H$114,7,FALSE))</f>
        <v>1</v>
      </c>
      <c r="J825" s="4" t="str">
        <f ca="1">VLOOKUP(F825,Lookup!$C$5:$D$110,2, FALSE)</f>
        <v>Injury values</v>
      </c>
      <c r="K825" s="4" t="str">
        <f ca="1">VLOOKUP(C825,Default!$B$4:$E$114,4, FALSE)</f>
        <v>rate at which injuries are reported</v>
      </c>
      <c r="L825" s="21" t="str" cm="1">
        <f t="array" aca="1" ref="L825" ca="1">IF(ISNA(VLOOKUP($D825,Grouped_Sources!$C:$C,1,FALSE)),"", INDIRECT(VLOOKUP($D825,Grouped_Sources!$C:$I,5,FALSE)))</f>
        <v>InjuryReportingRate_WriteUp_vxx.docx on OneDrive Ali Abbas - ITHIM Global\Methods and Processes\Input Parameters\InjuryReportingRate</v>
      </c>
      <c r="M825" s="21" cm="1">
        <f t="array" aca="1" ref="M825" ca="1">IF(ISNA(VLOOKUP($D825,Grouped_Sources!$C:$C,1,FALSE)),"", INDIRECT(VLOOKUP($D825,Grouped_Sources!$C:$I,6,FALSE)))</f>
        <v>0</v>
      </c>
      <c r="N825" s="21" cm="1">
        <f t="array" aca="1" ref="N825" ca="1">IF(ISNA(VLOOKUP($D825,Grouped_Sources!$C:$C,1,FALSE)),"", INDIRECT(VLOOKUP($D825,Grouped_Sources!$C:$I,7,FALSE)))</f>
        <v>0</v>
      </c>
    </row>
    <row r="826" spans="1:14" hidden="1" x14ac:dyDescent="0.25">
      <c r="A826" s="5">
        <f t="shared" si="133"/>
        <v>11</v>
      </c>
      <c r="B826" s="5">
        <f t="shared" si="134"/>
        <v>24</v>
      </c>
      <c r="C826" s="5" t="str">
        <f t="shared" ca="1" si="116"/>
        <v>injury_reporting_rate</v>
      </c>
      <c r="D826" s="5" t="str">
        <f t="shared" ca="1" si="112"/>
        <v>injury_reporting_rate_mexico_city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injury_reporting_rate</v>
      </c>
      <c r="G826" s="4" t="str" cm="1">
        <f t="array" aca="1" ref="G826" ca="1">IF(AND(ISBLANK(INDIRECT(ADDRESS(B826,3,1,1,"all_city_parameter_inputs"))),ISBLANK(INDIRECT(ADDRESS(B826,2,1,1,"all_city_parameter_inputs")))),"",IF(ISBLANK(INDIRECT(ADDRESS(B826,2,1,1,"all_city_parameter_inputs"))),"",INDIRECT(ADDRESS(B826,2,1,1,"all_city_parameter_inputs"))))</f>
        <v>alpha</v>
      </c>
      <c r="H826" s="17" cm="1">
        <f t="array" aca="1" ref="H826" ca="1">IF(ISBLANK(INDIRECT(ADDRESS(B826,A826,1,1,"all_city_parameter_inputs"))), "--",INDIRECT(ADDRESS(B826,A826,1,1,"all_city_parameter_inputs")))</f>
        <v>6.8907771988625894</v>
      </c>
      <c r="I826" s="17" t="str">
        <f ca="1">IF(OR(G826="alpha",G826="beta",G826="sd",G826="mean"),"--",VLOOKUP(C826,Default!$B$5:$H$114,7,FALSE))</f>
        <v>--</v>
      </c>
      <c r="J826" s="4" t="str">
        <f ca="1">VLOOKUP(F826,Lookup!$C$5:$D$110,2, FALSE)</f>
        <v>Injury values</v>
      </c>
      <c r="K826" s="4" t="str">
        <f ca="1">VLOOKUP(C826,Default!$B$4:$E$114,4, FALSE)</f>
        <v>rate at which injuries are reported</v>
      </c>
      <c r="L826" s="21" t="str" cm="1">
        <f t="array" aca="1" ref="L826" ca="1">IF(ISNA(VLOOKUP($D826,Grouped_Sources!$C:$C,1,FALSE)),"", INDIRECT(VLOOKUP($D826,Grouped_Sources!$C:$I,5,FALSE)))</f>
        <v>InjuryReportingRate_WriteUp_vxx.docx on OneDrive Ali Abbas - ITHIM Global\Methods and Processes\Input Parameters\InjuryReportingRate</v>
      </c>
      <c r="M826" s="21" cm="1">
        <f t="array" aca="1" ref="M826" ca="1">IF(ISNA(VLOOKUP($D826,Grouped_Sources!$C:$C,1,FALSE)),"", INDIRECT(VLOOKUP($D826,Grouped_Sources!$C:$I,6,FALSE)))</f>
        <v>0</v>
      </c>
      <c r="N826" s="21" cm="1">
        <f t="array" aca="1" ref="N826" ca="1">IF(ISNA(VLOOKUP($D826,Grouped_Sources!$C:$C,1,FALSE)),"", INDIRECT(VLOOKUP($D826,Grouped_Sources!$C:$I,7,FALSE)))</f>
        <v>0</v>
      </c>
    </row>
    <row r="827" spans="1:14" hidden="1" x14ac:dyDescent="0.25">
      <c r="A827" s="5">
        <f t="shared" si="133"/>
        <v>11</v>
      </c>
      <c r="B827" s="5">
        <f t="shared" si="134"/>
        <v>25</v>
      </c>
      <c r="C827" s="5" t="str">
        <f t="shared" ca="1" si="116"/>
        <v>injury_reporting_rate</v>
      </c>
      <c r="D827" s="5" t="str">
        <f t="shared" ca="1" si="112"/>
        <v>injury_reporting_rate_mexico_city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injury_reporting_rate</v>
      </c>
      <c r="G827" s="4" t="str" cm="1">
        <f t="array" aca="1" ref="G827" ca="1">IF(AND(ISBLANK(INDIRECT(ADDRESS(B827,3,1,1,"all_city_parameter_inputs"))),ISBLANK(INDIRECT(ADDRESS(B827,2,1,1,"all_city_parameter_inputs")))),"",IF(ISBLANK(INDIRECT(ADDRESS(B827,2,1,1,"all_city_parameter_inputs"))),"",INDIRECT(ADDRESS(B827,2,1,1,"all_city_parameter_inputs"))))</f>
        <v>beta</v>
      </c>
      <c r="H827" s="17" cm="1">
        <f t="array" aca="1" ref="H827" ca="1">IF(ISBLANK(INDIRECT(ADDRESS(B827,A827,1,1,"all_city_parameter_inputs"))), "--",INDIRECT(ADDRESS(B827,A827,1,1,"all_city_parameter_inputs")))</f>
        <v>0.14427643628432793</v>
      </c>
      <c r="I827" s="17" t="str">
        <f ca="1">IF(OR(G827="alpha",G827="beta",G827="sd",G827="mean"),"--",VLOOKUP(C827,Default!$B$5:$H$114,7,FALSE))</f>
        <v>--</v>
      </c>
      <c r="J827" s="4" t="str">
        <f ca="1">VLOOKUP(F827,Lookup!$C$5:$D$110,2, FALSE)</f>
        <v>Injury values</v>
      </c>
      <c r="K827" s="4" t="str">
        <f ca="1">VLOOKUP(C827,Default!$B$4:$E$114,4, FALSE)</f>
        <v>rate at which injuries are reported</v>
      </c>
      <c r="L827" s="21" t="str" cm="1">
        <f t="array" aca="1" ref="L827" ca="1">IF(ISNA(VLOOKUP($D827,Grouped_Sources!$C:$C,1,FALSE)),"", INDIRECT(VLOOKUP($D827,Grouped_Sources!$C:$I,5,FALSE)))</f>
        <v>InjuryReportingRate_WriteUp_vxx.docx on OneDrive Ali Abbas - ITHIM Global\Methods and Processes\Input Parameters\InjuryReportingRate</v>
      </c>
      <c r="M827" s="21" cm="1">
        <f t="array" aca="1" ref="M827" ca="1">IF(ISNA(VLOOKUP($D827,Grouped_Sources!$C:$C,1,FALSE)),"", INDIRECT(VLOOKUP($D827,Grouped_Sources!$C:$I,6,FALSE)))</f>
        <v>0</v>
      </c>
      <c r="N827" s="21" cm="1">
        <f t="array" aca="1" ref="N827" ca="1">IF(ISNA(VLOOKUP($D827,Grouped_Sources!$C:$C,1,FALSE)),"", INDIRECT(VLOOKUP($D827,Grouped_Sources!$C:$I,7,FALSE)))</f>
        <v>0</v>
      </c>
    </row>
    <row r="828" spans="1:14" hidden="1" x14ac:dyDescent="0.25">
      <c r="A828" s="5">
        <f t="shared" si="133"/>
        <v>11</v>
      </c>
      <c r="B828" s="5">
        <f t="shared" si="134"/>
        <v>26</v>
      </c>
      <c r="C828" s="5" t="str">
        <f t="shared" ca="1" si="116"/>
        <v>chronic_disease_scalar</v>
      </c>
      <c r="D828" s="5" t="str">
        <f t="shared" ca="1" si="112"/>
        <v>chronic_disease_scalar_mexico_city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chronic_disease_scalar</v>
      </c>
      <c r="G828" s="4" t="str" cm="1">
        <f t="array" aca="1" ref="G828" ca="1">IF(AND(ISBLANK(INDIRECT(ADDRESS(B828,3,1,1,"all_city_parameter_inputs"))),ISBLANK(INDIRECT(ADDRESS(B828,2,1,1,"all_city_parameter_inputs")))),"",IF(ISBLANK(INDIRECT(ADDRESS(B828,2,1,1,"all_city_parameter_inputs"))),"",INDIRECT(ADDRESS(B828,2,1,1,"all_city_parameter_inputs"))))</f>
        <v>constant</v>
      </c>
      <c r="H828" s="17" cm="1">
        <f t="array" aca="1" ref="H828" ca="1">IF(ISBLANK(INDIRECT(ADDRESS(B828,A828,1,1,"all_city_parameter_inputs"))), "--",INDIRECT(ADDRESS(B828,A828,1,1,"all_city_parameter_inputs")))</f>
        <v>1</v>
      </c>
      <c r="I828" s="17">
        <f ca="1">IF(OR(G828="alpha",G828="beta",G828="sd",G828="mean"),"--",VLOOKUP(C828,Default!$B$5:$H$114,7,FALSE))</f>
        <v>1</v>
      </c>
      <c r="J828" s="4" t="str">
        <f ca="1">VLOOKUP(F828,Lookup!$C$5:$D$110,2, FALSE)</f>
        <v>Health values</v>
      </c>
      <c r="K828" s="4" t="str">
        <f ca="1">VLOOKUP(C828,Default!$B$4:$E$114,4, FALSE)</f>
        <v>scalar to deal with bias in GBD data</v>
      </c>
      <c r="L828" s="21" t="str" cm="1">
        <f t="array" aca="1" ref="L828" ca="1">IF(ISNA(VLOOKUP($D828,Grouped_Sources!$C:$C,1,FALSE)),"", INDIRECT(VLOOKUP($D828,Grouped_Sources!$C:$I,5,FALSE)))</f>
        <v>assumes no bias in the disease data, distribution values need updating</v>
      </c>
      <c r="M828" s="21" cm="1">
        <f t="array" aca="1" ref="M828" ca="1">IF(ISNA(VLOOKUP($D828,Grouped_Sources!$C:$C,1,FALSE)),"", INDIRECT(VLOOKUP($D828,Grouped_Sources!$C:$I,6,FALSE)))</f>
        <v>0</v>
      </c>
      <c r="N828" s="21" cm="1">
        <f t="array" aca="1" ref="N828" ca="1">IF(ISNA(VLOOKUP($D828,Grouped_Sources!$C:$C,1,FALSE)),"", INDIRECT(VLOOKUP($D828,Grouped_Sources!$C:$I,7,FALSE)))</f>
        <v>0</v>
      </c>
    </row>
    <row r="829" spans="1:14" hidden="1" x14ac:dyDescent="0.25">
      <c r="A829" s="5">
        <f t="shared" si="133"/>
        <v>11</v>
      </c>
      <c r="B829" s="5">
        <f t="shared" si="134"/>
        <v>27</v>
      </c>
      <c r="C829" s="5" t="str">
        <f t="shared" ca="1" si="116"/>
        <v>chronic_disease_scalar</v>
      </c>
      <c r="D829" s="5" t="str">
        <f t="shared" ca="1" si="112"/>
        <v>chronic_disease_scalar_mexico_city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chronic_disease_scalar</v>
      </c>
      <c r="G829" s="4" t="str" cm="1">
        <f t="array" aca="1" ref="G829" ca="1">IF(AND(ISBLANK(INDIRECT(ADDRESS(B829,3,1,1,"all_city_parameter_inputs"))),ISBLANK(INDIRECT(ADDRESS(B829,2,1,1,"all_city_parameter_inputs")))),"",IF(ISBLANK(INDIRECT(ADDRESS(B829,2,1,1,"all_city_parameter_inputs"))),"",INDIRECT(ADDRESS(B829,2,1,1,"all_city_parameter_inputs"))))</f>
        <v>mean</v>
      </c>
      <c r="H829" s="17" cm="1">
        <f t="array" aca="1" ref="H829" ca="1">IF(ISBLANK(INDIRECT(ADDRESS(B829,A829,1,1,"all_city_parameter_inputs"))), "--",INDIRECT(ADDRESS(B829,A829,1,1,"all_city_parameter_inputs")))</f>
        <v>1</v>
      </c>
      <c r="I829" s="17" t="str">
        <f ca="1">IF(OR(G829="alpha",G829="beta",G829="sd",G829="mean"),"--",VLOOKUP(C829,Default!$B$5:$H$114,7,FALSE))</f>
        <v>--</v>
      </c>
      <c r="J829" s="4" t="str">
        <f ca="1">VLOOKUP(F829,Lookup!$C$5:$D$110,2, FALSE)</f>
        <v>Health values</v>
      </c>
      <c r="K829" s="4" t="str">
        <f ca="1">VLOOKUP(C829,Default!$B$4:$E$114,4, FALSE)</f>
        <v>scalar to deal with bias in GBD data</v>
      </c>
      <c r="L829" s="21" t="str" cm="1">
        <f t="array" aca="1" ref="L829" ca="1">IF(ISNA(VLOOKUP($D829,Grouped_Sources!$C:$C,1,FALSE)),"", INDIRECT(VLOOKUP($D829,Grouped_Sources!$C:$I,5,FALSE)))</f>
        <v>assumes no bias in the disease data, distribution values need updating</v>
      </c>
      <c r="M829" s="21" cm="1">
        <f t="array" aca="1" ref="M829" ca="1">IF(ISNA(VLOOKUP($D829,Grouped_Sources!$C:$C,1,FALSE)),"", INDIRECT(VLOOKUP($D829,Grouped_Sources!$C:$I,6,FALSE)))</f>
        <v>0</v>
      </c>
      <c r="N829" s="21" cm="1">
        <f t="array" aca="1" ref="N829" ca="1">IF(ISNA(VLOOKUP($D829,Grouped_Sources!$C:$C,1,FALSE)),"", INDIRECT(VLOOKUP($D829,Grouped_Sources!$C:$I,7,FALSE)))</f>
        <v>0</v>
      </c>
    </row>
    <row r="830" spans="1:14" hidden="1" x14ac:dyDescent="0.25">
      <c r="A830" s="5">
        <f t="shared" si="133"/>
        <v>11</v>
      </c>
      <c r="B830" s="5">
        <f t="shared" si="134"/>
        <v>28</v>
      </c>
      <c r="C830" s="5" t="str">
        <f t="shared" ca="1" si="116"/>
        <v>chronic_disease_scalar</v>
      </c>
      <c r="D830" s="5" t="str">
        <f t="shared" ca="1" si="112"/>
        <v>chronic_disease_scalar_mexico_city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chronic_disease_scalar</v>
      </c>
      <c r="G830" s="4" t="str" cm="1">
        <f t="array" aca="1" ref="G830" ca="1">IF(AND(ISBLANK(INDIRECT(ADDRESS(B830,3,1,1,"all_city_parameter_inputs"))),ISBLANK(INDIRECT(ADDRESS(B830,2,1,1,"all_city_parameter_inputs")))),"",IF(ISBLANK(INDIRECT(ADDRESS(B830,2,1,1,"all_city_parameter_inputs"))),"",INDIRECT(ADDRESS(B830,2,1,1,"all_city_parameter_inputs"))))</f>
        <v>sd</v>
      </c>
      <c r="H830" s="17" cm="1">
        <f t="array" aca="1" ref="H830" ca="1">IF(ISBLANK(INDIRECT(ADDRESS(B830,A830,1,1,"all_city_parameter_inputs"))), "--",INDIRECT(ADDRESS(B830,A830,1,1,"all_city_parameter_inputs")))</f>
        <v>1.2</v>
      </c>
      <c r="I830" s="17" t="str">
        <f ca="1">IF(OR(G830="alpha",G830="beta",G830="sd",G830="mean"),"--",VLOOKUP(C830,Default!$B$5:$H$114,7,FALSE))</f>
        <v>--</v>
      </c>
      <c r="J830" s="4" t="str">
        <f ca="1">VLOOKUP(F830,Lookup!$C$5:$D$110,2, FALSE)</f>
        <v>Health values</v>
      </c>
      <c r="K830" s="4" t="str">
        <f ca="1">VLOOKUP(C830,Default!$B$4:$E$114,4, FALSE)</f>
        <v>scalar to deal with bias in GBD data</v>
      </c>
      <c r="L830" s="21" t="str" cm="1">
        <f t="array" aca="1" ref="L830" ca="1">IF(ISNA(VLOOKUP($D830,Grouped_Sources!$C:$C,1,FALSE)),"", INDIRECT(VLOOKUP($D830,Grouped_Sources!$C:$I,5,FALSE)))</f>
        <v>assumes no bias in the disease data, distribution values need updating</v>
      </c>
      <c r="M830" s="21" cm="1">
        <f t="array" aca="1" ref="M830" ca="1">IF(ISNA(VLOOKUP($D830,Grouped_Sources!$C:$C,1,FALSE)),"", INDIRECT(VLOOKUP($D830,Grouped_Sources!$C:$I,6,FALSE)))</f>
        <v>0</v>
      </c>
      <c r="N830" s="21" cm="1">
        <f t="array" aca="1" ref="N830" ca="1">IF(ISNA(VLOOKUP($D830,Grouped_Sources!$C:$C,1,FALSE)),"", INDIRECT(VLOOKUP($D830,Grouped_Sources!$C:$I,7,FALSE)))</f>
        <v>0</v>
      </c>
    </row>
    <row r="831" spans="1:14" hidden="1" x14ac:dyDescent="0.25">
      <c r="A831" s="5">
        <f t="shared" si="133"/>
        <v>11</v>
      </c>
      <c r="B831" s="5">
        <f t="shared" si="134"/>
        <v>29</v>
      </c>
      <c r="C831" s="5" t="str">
        <f t="shared" ca="1" si="116"/>
        <v>pm_conc_base</v>
      </c>
      <c r="D831" s="5" t="str">
        <f t="shared" ref="D831:D924" ca="1" si="137">F831&amp;"_"&amp;E831</f>
        <v>pm_conc_base_mexico_city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pm_conc_base</v>
      </c>
      <c r="G831" s="4" t="str" cm="1">
        <f t="array" aca="1" ref="G831" ca="1">IF(AND(ISBLANK(INDIRECT(ADDRESS(B831,3,1,1,"all_city_parameter_inputs"))),ISBLANK(INDIRECT(ADDRESS(B831,2,1,1,"all_city_parameter_inputs")))),"",IF(ISBLANK(INDIRECT(ADDRESS(B831,2,1,1,"all_city_parameter_inputs"))),"",INDIRECT(ADDRESS(B831,2,1,1,"all_city_parameter_inputs"))))</f>
        <v>constant</v>
      </c>
      <c r="H831" s="17" cm="1">
        <f t="array" aca="1" ref="H831" ca="1">IF(ISBLANK(INDIRECT(ADDRESS(B831,A831,1,1,"all_city_parameter_inputs"))), "--",INDIRECT(ADDRESS(B831,A831,1,1,"all_city_parameter_inputs")))</f>
        <v>50</v>
      </c>
      <c r="I831" s="17">
        <f ca="1">IF(OR(G831="alpha",G831="beta",G831="sd",G831="mean"),"--",VLOOKUP(C831,Default!$B$5:$H$114,7,FALSE))</f>
        <v>12.69</v>
      </c>
      <c r="J831" s="4" t="str">
        <f ca="1">VLOOKUP(F831,Lookup!$C$5:$D$110,2, FALSE)</f>
        <v>Pollution values</v>
      </c>
      <c r="K831" s="4" t="str">
        <f ca="1">VLOOKUP(C831,Default!$B$4:$E$114,4, FALSE)</f>
        <v>background PM2.5 concentration</v>
      </c>
      <c r="L831" s="21" t="str" cm="1">
        <f t="array" aca="1" ref="L831" ca="1">IF(ISNA(VLOOKUP($D831,Grouped_Sources!$C:$C,1,FALSE)),"", INDIRECT(VLOOKUP($D831,Grouped_Sources!$C:$I,5,FALSE)))</f>
        <v>…Dropbox\ITHIM Global\Methods and Processes\Air Pollution\Emissions and air pollution calculations - Rahul &amp; Haneen\Databases used\database_source_apport_studies_v2_0_26_9_2015.xls</v>
      </c>
      <c r="M831" s="21" t="str" cm="1">
        <f t="array" aca="1" ref="M831" ca="1">IF(ISNA(VLOOKUP($D831,Grouped_Sources!$C:$C,1,FALSE)),"", INDIRECT(VLOOKUP($D831,Grouped_Sources!$C:$I,6,FALSE)))</f>
        <v>EDGAR and various other sources, detailed in document</v>
      </c>
      <c r="N831" s="21" cm="1">
        <f t="array" aca="1" ref="N831" ca="1">IF(ISNA(VLOOKUP($D831,Grouped_Sources!$C:$C,1,FALSE)),"", INDIRECT(VLOOKUP($D831,Grouped_Sources!$C:$I,7,FALSE)))</f>
        <v>0</v>
      </c>
    </row>
    <row r="832" spans="1:14" hidden="1" x14ac:dyDescent="0.25">
      <c r="A832" s="5">
        <f t="shared" si="133"/>
        <v>11</v>
      </c>
      <c r="B832" s="5">
        <f t="shared" si="134"/>
        <v>30</v>
      </c>
      <c r="C832" s="5" t="str">
        <f t="shared" ca="1" si="116"/>
        <v>pm_conc_base</v>
      </c>
      <c r="D832" s="5" t="str">
        <f t="shared" ca="1" si="137"/>
        <v>pm_conc_base_mexico_city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pm_conc_base</v>
      </c>
      <c r="G832" s="4" t="str" cm="1">
        <f t="array" aca="1" ref="G832" ca="1">IF(AND(ISBLANK(INDIRECT(ADDRESS(B832,3,1,1,"all_city_parameter_inputs"))),ISBLANK(INDIRECT(ADDRESS(B832,2,1,1,"all_city_parameter_inputs")))),"",IF(ISBLANK(INDIRECT(ADDRESS(B832,2,1,1,"all_city_parameter_inputs"))),"",INDIRECT(ADDRESS(B832,2,1,1,"all_city_parameter_inputs"))))</f>
        <v>mean</v>
      </c>
      <c r="H832" s="17" t="str" cm="1">
        <f t="array" aca="1" ref="H832" ca="1">IF(ISBLANK(INDIRECT(ADDRESS(B832,A832,1,1,"all_city_parameter_inputs"))), "--",INDIRECT(ADDRESS(B832,A832,1,1,"all_city_parameter_inputs")))</f>
        <v>--</v>
      </c>
      <c r="I832" s="17" t="str">
        <f ca="1">IF(OR(G832="alpha",G832="beta",G832="sd",G832="mean"),"--",VLOOKUP(C832,Default!$B$5:$H$114,7,FALSE))</f>
        <v>--</v>
      </c>
      <c r="J832" s="4" t="str">
        <f ca="1">VLOOKUP(F832,Lookup!$C$5:$D$110,2, FALSE)</f>
        <v>Pollution values</v>
      </c>
      <c r="K832" s="4" t="str">
        <f ca="1">VLOOKUP(C832,Default!$B$4:$E$114,4, FALSE)</f>
        <v>background PM2.5 concentration</v>
      </c>
      <c r="L832" s="21" t="str" cm="1">
        <f t="array" aca="1" ref="L832" ca="1">IF(ISNA(VLOOKUP($D832,Grouped_Sources!$C:$C,1,FALSE)),"", INDIRECT(VLOOKUP($D832,Grouped_Sources!$C:$I,5,FALSE)))</f>
        <v>…Dropbox\ITHIM Global\Methods and Processes\Air Pollution\Emissions and air pollution calculations - Rahul &amp; Haneen\Databases used\database_source_apport_studies_v2_0_26_9_2015.xls</v>
      </c>
      <c r="M832" s="21" t="str" cm="1">
        <f t="array" aca="1" ref="M832" ca="1">IF(ISNA(VLOOKUP($D832,Grouped_Sources!$C:$C,1,FALSE)),"", INDIRECT(VLOOKUP($D832,Grouped_Sources!$C:$I,6,FALSE)))</f>
        <v>EDGAR and various other sources, detailed in document</v>
      </c>
      <c r="N832" s="21" cm="1">
        <f t="array" aca="1" ref="N832" ca="1">IF(ISNA(VLOOKUP($D832,Grouped_Sources!$C:$C,1,FALSE)),"", INDIRECT(VLOOKUP($D832,Grouped_Sources!$C:$I,7,FALSE)))</f>
        <v>0</v>
      </c>
    </row>
    <row r="833" spans="1:14" hidden="1" x14ac:dyDescent="0.25">
      <c r="A833" s="5">
        <f t="shared" si="133"/>
        <v>11</v>
      </c>
      <c r="B833" s="5">
        <f t="shared" si="134"/>
        <v>31</v>
      </c>
      <c r="C833" s="5" t="str">
        <f t="shared" ca="1" si="116"/>
        <v>pm_conc_base</v>
      </c>
      <c r="D833" s="5" t="str">
        <f t="shared" ca="1" si="137"/>
        <v>pm_conc_base_mexico_city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pm_conc_base</v>
      </c>
      <c r="G833" s="4" t="str" cm="1">
        <f t="array" aca="1" ref="G833" ca="1">IF(AND(ISBLANK(INDIRECT(ADDRESS(B833,3,1,1,"all_city_parameter_inputs"))),ISBLANK(INDIRECT(ADDRESS(B833,2,1,1,"all_city_parameter_inputs")))),"",IF(ISBLANK(INDIRECT(ADDRESS(B833,2,1,1,"all_city_parameter_inputs"))),"",INDIRECT(ADDRESS(B833,2,1,1,"all_city_parameter_inputs"))))</f>
        <v>sd</v>
      </c>
      <c r="H833" s="17" t="str" cm="1">
        <f t="array" aca="1" ref="H833" ca="1">IF(ISBLANK(INDIRECT(ADDRESS(B833,A833,1,1,"all_city_parameter_inputs"))), "--",INDIRECT(ADDRESS(B833,A833,1,1,"all_city_parameter_inputs")))</f>
        <v>--</v>
      </c>
      <c r="I833" s="17" t="str">
        <f ca="1">IF(OR(G833="alpha",G833="beta",G833="sd",G833="mean"),"--",VLOOKUP(C833,Default!$B$5:$H$114,7,FALSE))</f>
        <v>--</v>
      </c>
      <c r="J833" s="4" t="str">
        <f ca="1">VLOOKUP(F833,Lookup!$C$5:$D$110,2, FALSE)</f>
        <v>Pollution values</v>
      </c>
      <c r="K833" s="4" t="str">
        <f ca="1">VLOOKUP(C833,Default!$B$4:$E$114,4, FALSE)</f>
        <v>background PM2.5 concentration</v>
      </c>
      <c r="L833" s="21" t="str" cm="1">
        <f t="array" aca="1" ref="L833" ca="1">IF(ISNA(VLOOKUP($D833,Grouped_Sources!$C:$C,1,FALSE)),"", INDIRECT(VLOOKUP($D833,Grouped_Sources!$C:$I,5,FALSE)))</f>
        <v>…Dropbox\ITHIM Global\Methods and Processes\Air Pollution\Emissions and air pollution calculations - Rahul &amp; Haneen\Databases used\database_source_apport_studies_v2_0_26_9_2015.xls</v>
      </c>
      <c r="M833" s="21" t="str" cm="1">
        <f t="array" aca="1" ref="M833" ca="1">IF(ISNA(VLOOKUP($D833,Grouped_Sources!$C:$C,1,FALSE)),"", INDIRECT(VLOOKUP($D833,Grouped_Sources!$C:$I,6,FALSE)))</f>
        <v>EDGAR and various other sources, detailed in document</v>
      </c>
      <c r="N833" s="21" cm="1">
        <f t="array" aca="1" ref="N833" ca="1">IF(ISNA(VLOOKUP($D833,Grouped_Sources!$C:$C,1,FALSE)),"", INDIRECT(VLOOKUP($D833,Grouped_Sources!$C:$I,7,FALSE)))</f>
        <v>0</v>
      </c>
    </row>
    <row r="834" spans="1:14" hidden="1" x14ac:dyDescent="0.25">
      <c r="A834" s="5">
        <f t="shared" si="133"/>
        <v>11</v>
      </c>
      <c r="B834" s="5">
        <f t="shared" si="134"/>
        <v>32</v>
      </c>
      <c r="C834" s="5" t="str">
        <f t="shared" ca="1" si="116"/>
        <v>pm_trans_share</v>
      </c>
      <c r="D834" s="5" t="str">
        <f t="shared" ca="1" si="137"/>
        <v>pm_trans_share_mexico_city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pm_trans_share</v>
      </c>
      <c r="G834" s="4" t="str" cm="1">
        <f t="array" aca="1" ref="G834" ca="1">IF(AND(ISBLANK(INDIRECT(ADDRESS(B834,3,1,1,"all_city_parameter_inputs"))),ISBLANK(INDIRECT(ADDRESS(B834,2,1,1,"all_city_parameter_inputs")))),"",IF(ISBLANK(INDIRECT(ADDRESS(B834,2,1,1,"all_city_parameter_inputs"))),"",INDIRECT(ADDRESS(B834,2,1,1,"all_city_parameter_inputs"))))</f>
        <v>constant</v>
      </c>
      <c r="H834" s="17" cm="1">
        <f t="array" aca="1" ref="H834" ca="1">IF(ISBLANK(INDIRECT(ADDRESS(B834,A834,1,1,"all_city_parameter_inputs"))), "--",INDIRECT(ADDRESS(B834,A834,1,1,"all_city_parameter_inputs")))</f>
        <v>0.42</v>
      </c>
      <c r="I834" s="17">
        <f ca="1">IF(OR(G834="alpha",G834="beta",G834="sd",G834="mean"),"--",VLOOKUP(C834,Default!$B$5:$H$114,7,FALSE))</f>
        <v>0.42</v>
      </c>
      <c r="J834" s="4" t="str">
        <f ca="1">VLOOKUP(F834,Lookup!$C$5:$D$110,2, FALSE)</f>
        <v>Pollution values</v>
      </c>
      <c r="K834" s="4" t="str">
        <f ca="1">VLOOKUP(C834,Default!$B$4:$E$114,4, FALSE)</f>
        <v>proportion of background PM2.5 attributable to transport</v>
      </c>
      <c r="L834" s="21" t="str" cm="1">
        <f t="array" aca="1" ref="L834" ca="1">IF(ISNA(VLOOKUP($D834,Grouped_Sources!$C:$C,1,FALSE)),"", INDIRECT(VLOOKUP($D834,Grouped_Sources!$C:$I,5,FALSE)))</f>
        <v>…Dropbox\ITHIM Global\Methods and Processes\Air Pollution\Emissions and air pollution calculations - Rahul &amp; Haneen\Databases used\database_source_apport_studies_v2_0_26_9_2015.xls</v>
      </c>
      <c r="M834" s="21" t="str" cm="1">
        <f t="array" aca="1" ref="M834" ca="1">IF(ISNA(VLOOKUP($D834,Grouped_Sources!$C:$C,1,FALSE)),"", INDIRECT(VLOOKUP($D834,Grouped_Sources!$C:$I,6,FALSE)))</f>
        <v>EDGAR and various other sources, detailed in document</v>
      </c>
      <c r="N834" s="21" cm="1">
        <f t="array" aca="1" ref="N834" ca="1">IF(ISNA(VLOOKUP($D834,Grouped_Sources!$C:$C,1,FALSE)),"", INDIRECT(VLOOKUP($D834,Grouped_Sources!$C:$I,7,FALSE)))</f>
        <v>0</v>
      </c>
    </row>
    <row r="835" spans="1:14" hidden="1" x14ac:dyDescent="0.25">
      <c r="A835" s="5">
        <f t="shared" si="133"/>
        <v>11</v>
      </c>
      <c r="B835" s="5">
        <f t="shared" si="134"/>
        <v>33</v>
      </c>
      <c r="C835" s="5" t="str">
        <f t="shared" ca="1" si="116"/>
        <v>pm_trans_share</v>
      </c>
      <c r="D835" s="5" t="str">
        <f t="shared" ca="1" si="137"/>
        <v>pm_trans_share_mexico_city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pm_trans_share</v>
      </c>
      <c r="G835" s="4" t="str" cm="1">
        <f t="array" aca="1" ref="G835" ca="1">IF(AND(ISBLANK(INDIRECT(ADDRESS(B835,3,1,1,"all_city_parameter_inputs"))),ISBLANK(INDIRECT(ADDRESS(B835,2,1,1,"all_city_parameter_inputs")))),"",IF(ISBLANK(INDIRECT(ADDRESS(B835,2,1,1,"all_city_parameter_inputs"))),"",INDIRECT(ADDRESS(B835,2,1,1,"all_city_parameter_inputs"))))</f>
        <v>alpha</v>
      </c>
      <c r="H835" s="17" t="str" cm="1">
        <f t="array" aca="1" ref="H835" ca="1">IF(ISBLANK(INDIRECT(ADDRESS(B835,A835,1,1,"all_city_parameter_inputs"))), "--",INDIRECT(ADDRESS(B835,A835,1,1,"all_city_parameter_inputs")))</f>
        <v>--</v>
      </c>
      <c r="I835" s="17" t="str">
        <f ca="1">IF(OR(G835="alpha",G835="beta",G835="sd",G835="mean"),"--",VLOOKUP(C835,Default!$B$5:$H$114,7,FALSE))</f>
        <v>--</v>
      </c>
      <c r="J835" s="4" t="str">
        <f ca="1">VLOOKUP(F835,Lookup!$C$5:$D$110,2, FALSE)</f>
        <v>Pollution values</v>
      </c>
      <c r="K835" s="4" t="str">
        <f ca="1">VLOOKUP(C835,Default!$B$4:$E$114,4, FALSE)</f>
        <v>proportion of background PM2.5 attributable to transport</v>
      </c>
      <c r="L835" s="21" t="str" cm="1">
        <f t="array" aca="1" ref="L835" ca="1">IF(ISNA(VLOOKUP($D835,Grouped_Sources!$C:$C,1,FALSE)),"", INDIRECT(VLOOKUP($D835,Grouped_Sources!$C:$I,5,FALSE)))</f>
        <v>…Dropbox\ITHIM Global\Methods and Processes\Air Pollution\Emissions and air pollution calculations - Rahul &amp; Haneen\Databases used\database_source_apport_studies_v2_0_26_9_2015.xls</v>
      </c>
      <c r="M835" s="21" t="str" cm="1">
        <f t="array" aca="1" ref="M835" ca="1">IF(ISNA(VLOOKUP($D835,Grouped_Sources!$C:$C,1,FALSE)),"", INDIRECT(VLOOKUP($D835,Grouped_Sources!$C:$I,6,FALSE)))</f>
        <v>EDGAR and various other sources, detailed in document</v>
      </c>
      <c r="N835" s="21" cm="1">
        <f t="array" aca="1" ref="N835" ca="1">IF(ISNA(VLOOKUP($D835,Grouped_Sources!$C:$C,1,FALSE)),"", INDIRECT(VLOOKUP($D835,Grouped_Sources!$C:$I,7,FALSE)))</f>
        <v>0</v>
      </c>
    </row>
    <row r="836" spans="1:14" hidden="1" x14ac:dyDescent="0.25">
      <c r="A836" s="5">
        <f t="shared" si="133"/>
        <v>11</v>
      </c>
      <c r="B836" s="5">
        <f t="shared" si="134"/>
        <v>34</v>
      </c>
      <c r="C836" s="5" t="str">
        <f t="shared" ca="1" si="116"/>
        <v>pm_trans_share</v>
      </c>
      <c r="D836" s="5" t="str">
        <f t="shared" ca="1" si="137"/>
        <v>pm_trans_share_mexico_city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pm_trans_share</v>
      </c>
      <c r="G836" s="4" t="str" cm="1">
        <f t="array" aca="1" ref="G836" ca="1">IF(AND(ISBLANK(INDIRECT(ADDRESS(B836,3,1,1,"all_city_parameter_inputs"))),ISBLANK(INDIRECT(ADDRESS(B836,2,1,1,"all_city_parameter_inputs")))),"",IF(ISBLANK(INDIRECT(ADDRESS(B836,2,1,1,"all_city_parameter_inputs"))),"",INDIRECT(ADDRESS(B836,2,1,1,"all_city_parameter_inputs"))))</f>
        <v>beta</v>
      </c>
      <c r="H836" s="17" t="str" cm="1">
        <f t="array" aca="1" ref="H836" ca="1">IF(ISBLANK(INDIRECT(ADDRESS(B836,A836,1,1,"all_city_parameter_inputs"))), "--",INDIRECT(ADDRESS(B836,A836,1,1,"all_city_parameter_inputs")))</f>
        <v>--</v>
      </c>
      <c r="I836" s="17" t="str">
        <f ca="1">IF(OR(G836="alpha",G836="beta",G836="sd",G836="mean"),"--",VLOOKUP(C836,Default!$B$5:$H$114,7,FALSE))</f>
        <v>--</v>
      </c>
      <c r="J836" s="4" t="str">
        <f ca="1">VLOOKUP(F836,Lookup!$C$5:$D$110,2, FALSE)</f>
        <v>Pollution values</v>
      </c>
      <c r="K836" s="4" t="str">
        <f ca="1">VLOOKUP(C836,Default!$B$4:$E$114,4, FALSE)</f>
        <v>proportion of background PM2.5 attributable to transport</v>
      </c>
      <c r="L836" s="21" t="str" cm="1">
        <f t="array" aca="1" ref="L836" ca="1">IF(ISNA(VLOOKUP($D836,Grouped_Sources!$C:$C,1,FALSE)),"", INDIRECT(VLOOKUP($D836,Grouped_Sources!$C:$I,5,FALSE)))</f>
        <v>…Dropbox\ITHIM Global\Methods and Processes\Air Pollution\Emissions and air pollution calculations - Rahul &amp; Haneen\Databases used\database_source_apport_studies_v2_0_26_9_2015.xls</v>
      </c>
      <c r="M836" s="21" t="str" cm="1">
        <f t="array" aca="1" ref="M836" ca="1">IF(ISNA(VLOOKUP($D836,Grouped_Sources!$C:$C,1,FALSE)),"", INDIRECT(VLOOKUP($D836,Grouped_Sources!$C:$I,6,FALSE)))</f>
        <v>EDGAR and various other sources, detailed in document</v>
      </c>
      <c r="N836" s="21" cm="1">
        <f t="array" aca="1" ref="N836" ca="1">IF(ISNA(VLOOKUP($D836,Grouped_Sources!$C:$C,1,FALSE)),"", INDIRECT(VLOOKUP($D836,Grouped_Sources!$C:$I,7,FALSE)))</f>
        <v>0</v>
      </c>
    </row>
    <row r="837" spans="1:14" hidden="1" x14ac:dyDescent="0.25">
      <c r="A837" s="5">
        <f t="shared" si="133"/>
        <v>11</v>
      </c>
      <c r="B837" s="5">
        <f t="shared" si="134"/>
        <v>35</v>
      </c>
      <c r="C837" s="5" t="str">
        <f t="shared" ca="1" si="116"/>
        <v>background_pa_scalar</v>
      </c>
      <c r="D837" s="5" t="str">
        <f t="shared" ca="1" si="137"/>
        <v>background_pa_scalar_mexico_city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background_pa_scalar</v>
      </c>
      <c r="G837" s="4" t="str" cm="1">
        <f t="array" aca="1" ref="G837" ca="1">IF(AND(ISBLANK(INDIRECT(ADDRESS(B837,3,1,1,"all_city_parameter_inputs"))),ISBLANK(INDIRECT(ADDRESS(B837,2,1,1,"all_city_parameter_inputs")))),"",IF(ISBLANK(INDIRECT(ADDRESS(B837,2,1,1,"all_city_parameter_inputs"))),"",INDIRECT(ADDRESS(B837,2,1,1,"all_city_parameter_inputs"))))</f>
        <v>constant</v>
      </c>
      <c r="H837" s="17" cm="1">
        <f t="array" aca="1" ref="H837" ca="1">IF(ISBLANK(INDIRECT(ADDRESS(B837,A837,1,1,"all_city_parameter_inputs"))), "--",INDIRECT(ADDRESS(B837,A837,1,1,"all_city_parameter_inputs")))</f>
        <v>1</v>
      </c>
      <c r="I837" s="17">
        <f ca="1">IF(OR(G837="alpha",G837="beta",G837="sd",G837="mean"),"--",VLOOKUP(C837,Default!$B$5:$H$114,7,FALSE))</f>
        <v>1</v>
      </c>
      <c r="J837" s="4" t="str">
        <f ca="1">VLOOKUP(F837,Lookup!$C$5:$D$110,2, FALSE)</f>
        <v>PA values</v>
      </c>
      <c r="K837" s="4" t="str">
        <f ca="1">VLOOKUP(C837,Default!$B$4:$E$114,4, FALSE)</f>
        <v>scalar to deal with bias in MMET values from non-occupational physical activity survey</v>
      </c>
      <c r="L837" s="21" t="str" cm="1">
        <f t="array" aca="1" ref="L837" ca="1">IF(ISNA(VLOOKUP($D837,Grouped_Sources!$C:$C,1,FALSE)),"", INDIRECT(VLOOKUP($D837,Grouped_Sources!$C:$I,5,FALSE)))</f>
        <v>assumes no bias in PA data (could be improved by looking at PA surveys) - distribution parameters need updating</v>
      </c>
      <c r="M837" s="21" cm="1">
        <f t="array" aca="1" ref="M837" ca="1">IF(ISNA(VLOOKUP($D837,Grouped_Sources!$C:$C,1,FALSE)),"", INDIRECT(VLOOKUP($D837,Grouped_Sources!$C:$I,6,FALSE)))</f>
        <v>0</v>
      </c>
      <c r="N837" s="21" cm="1">
        <f t="array" aca="1" ref="N837" ca="1">IF(ISNA(VLOOKUP($D837,Grouped_Sources!$C:$C,1,FALSE)),"", INDIRECT(VLOOKUP($D837,Grouped_Sources!$C:$I,7,FALSE)))</f>
        <v>0</v>
      </c>
    </row>
    <row r="838" spans="1:14" hidden="1" x14ac:dyDescent="0.25">
      <c r="A838" s="5">
        <f t="shared" si="133"/>
        <v>11</v>
      </c>
      <c r="B838" s="5">
        <f t="shared" si="134"/>
        <v>36</v>
      </c>
      <c r="C838" s="5" t="str">
        <f t="shared" ca="1" si="116"/>
        <v>background_pa_scalar</v>
      </c>
      <c r="D838" s="5" t="str">
        <f t="shared" ca="1" si="137"/>
        <v>background_pa_scalar_mexico_city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background_pa_scalar</v>
      </c>
      <c r="G838" s="4" t="str" cm="1">
        <f t="array" aca="1" ref="G838" ca="1">IF(AND(ISBLANK(INDIRECT(ADDRESS(B838,3,1,1,"all_city_parameter_inputs"))),ISBLANK(INDIRECT(ADDRESS(B838,2,1,1,"all_city_parameter_inputs")))),"",IF(ISBLANK(INDIRECT(ADDRESS(B838,2,1,1,"all_city_parameter_inputs"))),"",INDIRECT(ADDRESS(B838,2,1,1,"all_city_parameter_inputs"))))</f>
        <v>mean</v>
      </c>
      <c r="H838" s="17" cm="1">
        <f t="array" aca="1" ref="H838" ca="1">IF(ISBLANK(INDIRECT(ADDRESS(B838,A838,1,1,"all_city_parameter_inputs"))), "--",INDIRECT(ADDRESS(B838,A838,1,1,"all_city_parameter_inputs")))</f>
        <v>1</v>
      </c>
      <c r="I838" s="17" t="str">
        <f ca="1">IF(OR(G838="alpha",G838="beta",G838="sd",G838="mean"),"--",VLOOKUP(C838,Default!$B$5:$H$114,7,FALSE))</f>
        <v>--</v>
      </c>
      <c r="J838" s="4" t="str">
        <f ca="1">VLOOKUP(F838,Lookup!$C$5:$D$110,2, FALSE)</f>
        <v>PA values</v>
      </c>
      <c r="K838" s="4" t="str">
        <f ca="1">VLOOKUP(C838,Default!$B$4:$E$114,4, FALSE)</f>
        <v>scalar to deal with bias in MMET values from non-occupational physical activity survey</v>
      </c>
      <c r="L838" s="21" t="str" cm="1">
        <f t="array" aca="1" ref="L838" ca="1">IF(ISNA(VLOOKUP($D838,Grouped_Sources!$C:$C,1,FALSE)),"", INDIRECT(VLOOKUP($D838,Grouped_Sources!$C:$I,5,FALSE)))</f>
        <v>assumes no bias in PA data (could be improved by looking at PA surveys) - distribution parameters need updating</v>
      </c>
      <c r="M838" s="21" cm="1">
        <f t="array" aca="1" ref="M838" ca="1">IF(ISNA(VLOOKUP($D838,Grouped_Sources!$C:$C,1,FALSE)),"", INDIRECT(VLOOKUP($D838,Grouped_Sources!$C:$I,6,FALSE)))</f>
        <v>0</v>
      </c>
      <c r="N838" s="21" cm="1">
        <f t="array" aca="1" ref="N838" ca="1">IF(ISNA(VLOOKUP($D838,Grouped_Sources!$C:$C,1,FALSE)),"", INDIRECT(VLOOKUP($D838,Grouped_Sources!$C:$I,7,FALSE)))</f>
        <v>0</v>
      </c>
    </row>
    <row r="839" spans="1:14" hidden="1" x14ac:dyDescent="0.25">
      <c r="A839" s="5">
        <f t="shared" si="133"/>
        <v>11</v>
      </c>
      <c r="B839" s="5">
        <f t="shared" si="134"/>
        <v>37</v>
      </c>
      <c r="C839" s="5" t="str">
        <f t="shared" ca="1" si="116"/>
        <v>background_pa_scalar</v>
      </c>
      <c r="D839" s="5" t="str">
        <f t="shared" ca="1" si="137"/>
        <v>background_pa_scalar_mexico_city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background_pa_scalar</v>
      </c>
      <c r="G839" s="4" t="str" cm="1">
        <f t="array" aca="1" ref="G839" ca="1">IF(AND(ISBLANK(INDIRECT(ADDRESS(B839,3,1,1,"all_city_parameter_inputs"))),ISBLANK(INDIRECT(ADDRESS(B839,2,1,1,"all_city_parameter_inputs")))),"",IF(ISBLANK(INDIRECT(ADDRESS(B839,2,1,1,"all_city_parameter_inputs"))),"",INDIRECT(ADDRESS(B839,2,1,1,"all_city_parameter_inputs"))))</f>
        <v>sd</v>
      </c>
      <c r="H839" s="17" cm="1">
        <f t="array" aca="1" ref="H839" ca="1">IF(ISBLANK(INDIRECT(ADDRESS(B839,A839,1,1,"all_city_parameter_inputs"))), "--",INDIRECT(ADDRESS(B839,A839,1,1,"all_city_parameter_inputs")))</f>
        <v>1.2</v>
      </c>
      <c r="I839" s="17" t="str">
        <f ca="1">IF(OR(G839="alpha",G839="beta",G839="sd",G839="mean"),"--",VLOOKUP(C839,Default!$B$5:$H$114,7,FALSE))</f>
        <v>--</v>
      </c>
      <c r="J839" s="4" t="str">
        <f ca="1">VLOOKUP(F839,Lookup!$C$5:$D$110,2, FALSE)</f>
        <v>PA values</v>
      </c>
      <c r="K839" s="4" t="str">
        <f ca="1">VLOOKUP(C839,Default!$B$4:$E$114,4, FALSE)</f>
        <v>scalar to deal with bias in MMET values from non-occupational physical activity survey</v>
      </c>
      <c r="L839" s="21" t="str" cm="1">
        <f t="array" aca="1" ref="L839" ca="1">IF(ISNA(VLOOKUP($D839,Grouped_Sources!$C:$C,1,FALSE)),"", INDIRECT(VLOOKUP($D839,Grouped_Sources!$C:$I,5,FALSE)))</f>
        <v>assumes no bias in PA data (could be improved by looking at PA surveys) - distribution parameters need updating</v>
      </c>
      <c r="M839" s="21" cm="1">
        <f t="array" aca="1" ref="M839" ca="1">IF(ISNA(VLOOKUP($D839,Grouped_Sources!$C:$C,1,FALSE)),"", INDIRECT(VLOOKUP($D839,Grouped_Sources!$C:$I,6,FALSE)))</f>
        <v>0</v>
      </c>
      <c r="N839" s="21" cm="1">
        <f t="array" aca="1" ref="N839" ca="1">IF(ISNA(VLOOKUP($D839,Grouped_Sources!$C:$C,1,FALSE)),"", INDIRECT(VLOOKUP($D839,Grouped_Sources!$C:$I,7,FALSE)))</f>
        <v>0</v>
      </c>
    </row>
    <row r="840" spans="1:14" hidden="1" x14ac:dyDescent="0.25">
      <c r="A840" s="5">
        <f t="shared" si="133"/>
        <v>11</v>
      </c>
      <c r="B840" s="5">
        <f t="shared" si="134"/>
        <v>38</v>
      </c>
      <c r="C840" s="5" t="str">
        <f t="shared" ca="1" si="116"/>
        <v>bus_walk_time</v>
      </c>
      <c r="D840" s="5" t="str">
        <f t="shared" ca="1" si="137"/>
        <v>bus_walk_time_mexico_city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bus_walk_time</v>
      </c>
      <c r="G840" s="4" t="str" cm="1">
        <f t="array" aca="1" ref="G840" ca="1">IF(AND(ISBLANK(INDIRECT(ADDRESS(B840,3,1,1,"all_city_parameter_inputs"))),ISBLANK(INDIRECT(ADDRESS(B840,2,1,1,"all_city_parameter_inputs")))),"",IF(ISBLANK(INDIRECT(ADDRESS(B840,2,1,1,"all_city_parameter_inputs"))),"",INDIRECT(ADDRESS(B840,2,1,1,"all_city_parameter_inputs"))))</f>
        <v>constant</v>
      </c>
      <c r="H840" s="17" cm="1">
        <f t="array" aca="1" ref="H840" ca="1">IF(ISBLANK(INDIRECT(ADDRESS(B840,A840,1,1,"all_city_parameter_inputs"))), "--",INDIRECT(ADDRESS(B840,A840,1,1,"all_city_parameter_inputs")))</f>
        <v>10</v>
      </c>
      <c r="I840" s="17">
        <f ca="1">IF(OR(G840="alpha",G840="beta",G840="sd",G840="mean"),"--",VLOOKUP(C840,Default!$B$5:$H$114,7,FALSE))</f>
        <v>16</v>
      </c>
      <c r="J840" s="4" t="str">
        <f ca="1">VLOOKUP(F840,Lookup!$C$5:$D$110,2, FALSE)</f>
        <v>Travel values</v>
      </c>
      <c r="K840" s="4" t="str">
        <f ca="1">VLOOKUP(C840,Default!$B$4:$E$114,4, FALSE)</f>
        <v>time taken to walk to bus stop, added to each trip with main mode bus unless there is already a walking component in the travel survey</v>
      </c>
      <c r="L840" s="21" t="str" cm="1">
        <f t="array" aca="1" ref="L840" ca="1">IF(ISNA(VLOOKUP($D840,Grouped_Sources!$C:$C,1,FALSE)),"", INDIRECT(VLOOKUP($D840,Grouped_Sources!$C:$I,5,FALSE)))</f>
        <v xml:space="preserve"> on OneDrive Ali Abbas - ITHIM Global\Methods and Processes\Input Parameters\Walk_to_PT</v>
      </c>
      <c r="M840" s="21" cm="1">
        <f t="array" aca="1" ref="M840" ca="1">IF(ISNA(VLOOKUP($D840,Grouped_Sources!$C:$C,1,FALSE)),"", INDIRECT(VLOOKUP($D840,Grouped_Sources!$C:$I,6,FALSE)))</f>
        <v>0</v>
      </c>
      <c r="N840" s="21" cm="1">
        <f t="array" aca="1" ref="N840" ca="1">IF(ISNA(VLOOKUP($D840,Grouped_Sources!$C:$C,1,FALSE)),"", INDIRECT(VLOOKUP($D840,Grouped_Sources!$C:$I,7,FALSE)))</f>
        <v>0</v>
      </c>
    </row>
    <row r="841" spans="1:14" hidden="1" x14ac:dyDescent="0.25">
      <c r="A841" s="5">
        <f t="shared" si="133"/>
        <v>11</v>
      </c>
      <c r="B841" s="5">
        <f t="shared" si="134"/>
        <v>39</v>
      </c>
      <c r="C841" s="5" t="str">
        <f t="shared" ca="1" si="116"/>
        <v>bus_walk_time</v>
      </c>
      <c r="D841" s="5" t="str">
        <f t="shared" ca="1" si="137"/>
        <v>bus_walk_time_mexico_city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bus_walk_time</v>
      </c>
      <c r="G841" s="4" t="str" cm="1">
        <f t="array" aca="1" ref="G841" ca="1">IF(AND(ISBLANK(INDIRECT(ADDRESS(B841,3,1,1,"all_city_parameter_inputs"))),ISBLANK(INDIRECT(ADDRESS(B841,2,1,1,"all_city_parameter_inputs")))),"",IF(ISBLANK(INDIRECT(ADDRESS(B841,2,1,1,"all_city_parameter_inputs"))),"",INDIRECT(ADDRESS(B841,2,1,1,"all_city_parameter_inputs"))))</f>
        <v>mean</v>
      </c>
      <c r="H841" s="17" cm="1">
        <f t="array" aca="1" ref="H841" ca="1">IF(ISBLANK(INDIRECT(ADDRESS(B841,A841,1,1,"all_city_parameter_inputs"))), "--",INDIRECT(ADDRESS(B841,A841,1,1,"all_city_parameter_inputs")))</f>
        <v>8.0327869787634967</v>
      </c>
      <c r="I841" s="17" t="str">
        <f ca="1">IF(OR(G841="alpha",G841="beta",G841="sd",G841="mean"),"--",VLOOKUP(C841,Default!$B$5:$H$114,7,FALSE))</f>
        <v>--</v>
      </c>
      <c r="J841" s="4" t="str">
        <f ca="1">VLOOKUP(F841,Lookup!$C$5:$D$110,2, FALSE)</f>
        <v>Travel values</v>
      </c>
      <c r="K841" s="4" t="str">
        <f ca="1">VLOOKUP(C841,Default!$B$4:$E$114,4, FALSE)</f>
        <v>time taken to walk to bus stop, added to each trip with main mode bus unless there is already a walking component in the travel survey</v>
      </c>
      <c r="L841" s="21" t="str" cm="1">
        <f t="array" aca="1" ref="L841" ca="1">IF(ISNA(VLOOKUP($D841,Grouped_Sources!$C:$C,1,FALSE)),"", INDIRECT(VLOOKUP($D841,Grouped_Sources!$C:$I,5,FALSE)))</f>
        <v xml:space="preserve"> on OneDrive Ali Abbas - ITHIM Global\Methods and Processes\Input Parameters\Walk_to_PT</v>
      </c>
      <c r="M841" s="21" cm="1">
        <f t="array" aca="1" ref="M841" ca="1">IF(ISNA(VLOOKUP($D841,Grouped_Sources!$C:$C,1,FALSE)),"", INDIRECT(VLOOKUP($D841,Grouped_Sources!$C:$I,6,FALSE)))</f>
        <v>0</v>
      </c>
      <c r="N841" s="21" cm="1">
        <f t="array" aca="1" ref="N841" ca="1">IF(ISNA(VLOOKUP($D841,Grouped_Sources!$C:$C,1,FALSE)),"", INDIRECT(VLOOKUP($D841,Grouped_Sources!$C:$I,7,FALSE)))</f>
        <v>0</v>
      </c>
    </row>
    <row r="842" spans="1:14" hidden="1" x14ac:dyDescent="0.25">
      <c r="A842" s="5">
        <f t="shared" si="133"/>
        <v>11</v>
      </c>
      <c r="B842" s="5">
        <f t="shared" si="134"/>
        <v>40</v>
      </c>
      <c r="C842" s="5" t="str">
        <f t="shared" ca="1" si="116"/>
        <v>bus_walk_time</v>
      </c>
      <c r="D842" s="5" t="str">
        <f t="shared" ca="1" si="137"/>
        <v>bus_walk_time_mexico_city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bus_walk_time</v>
      </c>
      <c r="G842" s="4" t="str" cm="1">
        <f t="array" aca="1" ref="G842" ca="1">IF(AND(ISBLANK(INDIRECT(ADDRESS(B842,3,1,1,"all_city_parameter_inputs"))),ISBLANK(INDIRECT(ADDRESS(B842,2,1,1,"all_city_parameter_inputs")))),"",IF(ISBLANK(INDIRECT(ADDRESS(B842,2,1,1,"all_city_parameter_inputs"))),"",INDIRECT(ADDRESS(B842,2,1,1,"all_city_parameter_inputs"))))</f>
        <v>sd</v>
      </c>
      <c r="H842" s="17" cm="1">
        <f t="array" aca="1" ref="H842" ca="1">IF(ISBLANK(INDIRECT(ADDRESS(B842,A842,1,1,"all_city_parameter_inputs"))), "--",INDIRECT(ADDRESS(B842,A842,1,1,"all_city_parameter_inputs")))</f>
        <v>1.9384653431907071</v>
      </c>
      <c r="I842" s="17" t="str">
        <f ca="1">IF(OR(G842="alpha",G842="beta",G842="sd",G842="mean"),"--",VLOOKUP(C842,Default!$B$5:$H$114,7,FALSE))</f>
        <v>--</v>
      </c>
      <c r="J842" s="4" t="str">
        <f ca="1">VLOOKUP(F842,Lookup!$C$5:$D$110,2, FALSE)</f>
        <v>Travel values</v>
      </c>
      <c r="K842" s="4" t="str">
        <f ca="1">VLOOKUP(C842,Default!$B$4:$E$114,4, FALSE)</f>
        <v>time taken to walk to bus stop, added to each trip with main mode bus unless there is already a walking component in the travel survey</v>
      </c>
      <c r="L842" s="21" t="str" cm="1">
        <f t="array" aca="1" ref="L842" ca="1">IF(ISNA(VLOOKUP($D842,Grouped_Sources!$C:$C,1,FALSE)),"", INDIRECT(VLOOKUP($D842,Grouped_Sources!$C:$I,5,FALSE)))</f>
        <v xml:space="preserve"> on OneDrive Ali Abbas - ITHIM Global\Methods and Processes\Input Parameters\Walk_to_PT</v>
      </c>
      <c r="M842" s="21" cm="1">
        <f t="array" aca="1" ref="M842" ca="1">IF(ISNA(VLOOKUP($D842,Grouped_Sources!$C:$C,1,FALSE)),"", INDIRECT(VLOOKUP($D842,Grouped_Sources!$C:$I,6,FALSE)))</f>
        <v>0</v>
      </c>
      <c r="N842" s="21" cm="1">
        <f t="array" aca="1" ref="N842" ca="1">IF(ISNA(VLOOKUP($D842,Grouped_Sources!$C:$C,1,FALSE)),"", INDIRECT(VLOOKUP($D842,Grouped_Sources!$C:$I,7,FALSE)))</f>
        <v>0</v>
      </c>
    </row>
    <row r="843" spans="1:14" hidden="1" x14ac:dyDescent="0.25">
      <c r="A843" s="5">
        <f t="shared" si="133"/>
        <v>11</v>
      </c>
      <c r="B843" s="5">
        <f t="shared" si="134"/>
        <v>41</v>
      </c>
      <c r="C843" s="5" t="str">
        <f t="shared" ref="C843:C917" ca="1" si="138">IF(G843 = "",F843,IF(OR(G843="alpha",G843="beta",G843="constant",G843="sd",G843="mean",G843="sample"),F843,F843&amp;" "&amp;G843))</f>
        <v>rail_walk_time</v>
      </c>
      <c r="D843" s="5" t="str">
        <f t="shared" ca="1" si="137"/>
        <v>rail_walk_time_mexico_city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rail_walk_time</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12</v>
      </c>
      <c r="I843" s="17">
        <f ca="1">IF(OR(G843="alpha",G843="beta",G843="sd",G843="mean"),"--",VLOOKUP(C843,Default!$B$5:$H$114,7,FALSE))</f>
        <v>12.5</v>
      </c>
      <c r="J843" s="4" t="str">
        <f ca="1">VLOOKUP(F843,Lookup!$C$5:$D$110,2, FALSE)</f>
        <v>Travel values</v>
      </c>
      <c r="K843" s="4" t="str">
        <f ca="1">VLOOKUP(C843,Default!$B$4:$E$114,4, FALSE)</f>
        <v>time taken to walk to train station</v>
      </c>
      <c r="L843" s="21" t="str" cm="1">
        <f t="array" aca="1" ref="L843" ca="1">IF(ISNA(VLOOKUP($D843,Grouped_Sources!$C:$C,1,FALSE)),"", INDIRECT(VLOOKUP($D843,Grouped_Sources!$C:$I,5,FALSE)))</f>
        <v xml:space="preserve"> on OneDrive Ali Abbas - ITHIM Global\Methods and Processes\Input Parameters\Walk_to_PT</v>
      </c>
      <c r="M843" s="21" cm="1">
        <f t="array" aca="1" ref="M843" ca="1">IF(ISNA(VLOOKUP($D843,Grouped_Sources!$C:$C,1,FALSE)),"", INDIRECT(VLOOKUP($D843,Grouped_Sources!$C:$I,6,FALSE)))</f>
        <v>0</v>
      </c>
      <c r="N843" s="21" cm="1">
        <f t="array" aca="1" ref="N843" ca="1">IF(ISNA(VLOOKUP($D843,Grouped_Sources!$C:$C,1,FALSE)),"", INDIRECT(VLOOKUP($D843,Grouped_Sources!$C:$I,7,FALSE)))</f>
        <v>0</v>
      </c>
    </row>
    <row r="844" spans="1:14" hidden="1" x14ac:dyDescent="0.25">
      <c r="A844" s="5">
        <f t="shared" si="133"/>
        <v>11</v>
      </c>
      <c r="B844" s="5">
        <f t="shared" si="134"/>
        <v>42</v>
      </c>
      <c r="C844" s="5" t="str">
        <f t="shared" ca="1" si="138"/>
        <v>rail_walk_time</v>
      </c>
      <c r="D844" s="5" t="str">
        <f t="shared" ca="1" si="137"/>
        <v>rail_walk_time_mexico_city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rail_walk_time</v>
      </c>
      <c r="G844" s="4" t="str" cm="1">
        <f t="array" aca="1" ref="G844" ca="1">IF(AND(ISBLANK(INDIRECT(ADDRESS(B844,3,1,1,"all_city_parameter_inputs"))),ISBLANK(INDIRECT(ADDRESS(B844,2,1,1,"all_city_parameter_inputs")))),"",IF(ISBLANK(INDIRECT(ADDRESS(B844,2,1,1,"all_city_parameter_inputs"))),"",INDIRECT(ADDRESS(B844,2,1,1,"all_city_parameter_inputs"))))</f>
        <v>mean</v>
      </c>
      <c r="H844" s="17" cm="1">
        <f t="array" aca="1" ref="H844" ca="1">IF(ISBLANK(INDIRECT(ADDRESS(B844,A844,1,1,"all_city_parameter_inputs"))), "--",INDIRECT(ADDRESS(B844,A844,1,1,"all_city_parameter_inputs")))</f>
        <v>10.080659459984231</v>
      </c>
      <c r="I844" s="17" t="str">
        <f ca="1">IF(OR(G844="alpha",G844="beta",G844="sd",G844="mean"),"--",VLOOKUP(C844,Default!$B$5:$H$114,7,FALSE))</f>
        <v>--</v>
      </c>
      <c r="J844" s="4" t="str">
        <f ca="1">VLOOKUP(F844,Lookup!$C$5:$D$110,2, FALSE)</f>
        <v>Travel values</v>
      </c>
      <c r="K844" s="4" t="str">
        <f ca="1">VLOOKUP(C844,Default!$B$4:$E$114,4, FALSE)</f>
        <v>time taken to walk to train station</v>
      </c>
      <c r="L844" s="21" t="str" cm="1">
        <f t="array" aca="1" ref="L844" ca="1">IF(ISNA(VLOOKUP($D844,Grouped_Sources!$C:$C,1,FALSE)),"", INDIRECT(VLOOKUP($D844,Grouped_Sources!$C:$I,5,FALSE)))</f>
        <v xml:space="preserve"> on OneDrive Ali Abbas - ITHIM Global\Methods and Processes\Input Parameters\Walk_to_PT</v>
      </c>
      <c r="M844" s="21" cm="1">
        <f t="array" aca="1" ref="M844" ca="1">IF(ISNA(VLOOKUP($D844,Grouped_Sources!$C:$C,1,FALSE)),"", INDIRECT(VLOOKUP($D844,Grouped_Sources!$C:$I,6,FALSE)))</f>
        <v>0</v>
      </c>
      <c r="N844" s="21" cm="1">
        <f t="array" aca="1" ref="N844" ca="1">IF(ISNA(VLOOKUP($D844,Grouped_Sources!$C:$C,1,FALSE)),"", INDIRECT(VLOOKUP($D844,Grouped_Sources!$C:$I,7,FALSE)))</f>
        <v>0</v>
      </c>
    </row>
    <row r="845" spans="1:14" hidden="1" x14ac:dyDescent="0.25">
      <c r="A845" s="5">
        <f t="shared" si="133"/>
        <v>11</v>
      </c>
      <c r="B845" s="5">
        <f t="shared" si="134"/>
        <v>43</v>
      </c>
      <c r="C845" s="5" t="str">
        <f t="shared" ca="1" si="138"/>
        <v>rail_walk_time</v>
      </c>
      <c r="D845" s="5" t="str">
        <f t="shared" ca="1" si="137"/>
        <v>rail_walk_time_mexico_city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rail_walk_time</v>
      </c>
      <c r="G845" s="4" t="str" cm="1">
        <f t="array" aca="1" ref="G845" ca="1">IF(AND(ISBLANK(INDIRECT(ADDRESS(B845,3,1,1,"all_city_parameter_inputs"))),ISBLANK(INDIRECT(ADDRESS(B845,2,1,1,"all_city_parameter_inputs")))),"",IF(ISBLANK(INDIRECT(ADDRESS(B845,2,1,1,"all_city_parameter_inputs"))),"",INDIRECT(ADDRESS(B845,2,1,1,"all_city_parameter_inputs"))))</f>
        <v>sd</v>
      </c>
      <c r="H845" s="17" cm="1">
        <f t="array" aca="1" ref="H845" ca="1">IF(ISBLANK(INDIRECT(ADDRESS(B845,A845,1,1,"all_city_parameter_inputs"))), "--",INDIRECT(ADDRESS(B845,A845,1,1,"all_city_parameter_inputs")))</f>
        <v>1.8047159221819247</v>
      </c>
      <c r="I845" s="17" t="str">
        <f ca="1">IF(OR(G845="alpha",G845="beta",G845="sd",G845="mean"),"--",VLOOKUP(C845,Default!$B$5:$H$114,7,FALSE))</f>
        <v>--</v>
      </c>
      <c r="J845" s="4" t="str">
        <f ca="1">VLOOKUP(F845,Lookup!$C$5:$D$110,2, FALSE)</f>
        <v>Travel values</v>
      </c>
      <c r="K845" s="4" t="str">
        <f ca="1">VLOOKUP(C845,Default!$B$4:$E$114,4, FALSE)</f>
        <v>time taken to walk to train station</v>
      </c>
      <c r="L845" s="21" t="str" cm="1">
        <f t="array" aca="1" ref="L845" ca="1">IF(ISNA(VLOOKUP($D845,Grouped_Sources!$C:$C,1,FALSE)),"", INDIRECT(VLOOKUP($D845,Grouped_Sources!$C:$I,5,FALSE)))</f>
        <v xml:space="preserve"> on OneDrive Ali Abbas - ITHIM Global\Methods and Processes\Input Parameters\Walk_to_PT</v>
      </c>
      <c r="M845" s="21" cm="1">
        <f t="array" aca="1" ref="M845" ca="1">IF(ISNA(VLOOKUP($D845,Grouped_Sources!$C:$C,1,FALSE)),"", INDIRECT(VLOOKUP($D845,Grouped_Sources!$C:$I,6,FALSE)))</f>
        <v>0</v>
      </c>
      <c r="N845" s="21" cm="1">
        <f t="array" aca="1" ref="N845" ca="1">IF(ISNA(VLOOKUP($D845,Grouped_Sources!$C:$C,1,FALSE)),"", INDIRECT(VLOOKUP($D845,Grouped_Sources!$C:$I,7,FALSE)))</f>
        <v>0</v>
      </c>
    </row>
    <row r="846" spans="1:14" hidden="1" x14ac:dyDescent="0.25">
      <c r="A846" s="5">
        <f t="shared" si="133"/>
        <v>11</v>
      </c>
      <c r="B846" s="5">
        <f t="shared" si="134"/>
        <v>44</v>
      </c>
      <c r="C846" s="5" t="str">
        <f t="shared" ca="1" si="138"/>
        <v>add_personal_motorcycle_trips</v>
      </c>
      <c r="D846" s="5" t="str">
        <f t="shared" ref="D846:D849" ca="1" si="139">F846&amp;"_"&amp;E846</f>
        <v>add_personal_motorcycle_trips_mexico_city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add_personal_motorcycle_trips</v>
      </c>
      <c r="G846" s="4" t="str" cm="1">
        <f t="array" aca="1" ref="G846" ca="1">IF(AND(ISBLANK(INDIRECT(ADDRESS(B846,3,1,1,"all_city_parameter_inputs"))),ISBLANK(INDIRECT(ADDRESS(B846,2,1,1,"all_city_parameter_inputs")))),"",IF(ISBLANK(INDIRECT(ADDRESS(B846,2,1,1,"all_city_parameter_inputs"))),"",INDIRECT(ADDRESS(B846,2,1,1,"all_city_parameter_inputs"))))</f>
        <v/>
      </c>
      <c r="H846" s="17" t="str" cm="1">
        <f t="array" aca="1" ref="H846" ca="1">IF(ISBLANK(INDIRECT(ADDRESS(B846,A846,1,1,"all_city_parameter_inputs"))), "--",INDIRECT(ADDRESS(B846,A846,1,1,"all_city_parameter_inputs")))</f>
        <v>no</v>
      </c>
      <c r="I846" s="17" t="str">
        <f ca="1">IF(OR(G846="alpha",G846="beta",G846="sd",G846="mean"),"--",VLOOKUP(C846,Default!$B$5:$H$114,7,FALSE))</f>
        <v>no</v>
      </c>
      <c r="J846" s="4" t="str">
        <f ca="1">VLOOKUP(F846,Lookup!$C$5:$D$110,2, FALSE)</f>
        <v>Travel values</v>
      </c>
      <c r="K846" s="4" t="str">
        <f ca="1">VLOOKUP(C846,Default!$B$4:$E$114,4, FALSE)</f>
        <v>if set to 'no', does not add any personal journey motorcycle trip. If set to 'Chile' add motorcycle trips based on Chilean data. Used if no motorcycle trips exist in the travel survey at all</v>
      </c>
      <c r="L846" s="21" t="str" cm="1">
        <f t="array" aca="1" ref="L846" ca="1">IF(ISNA(VLOOKUP($D846,Grouped_Sources!$C:$C,1,FALSE)),"", INDIRECT(VLOOKUP($D846,Grouped_Sources!$C:$I,5,FALSE)))</f>
        <v xml:space="preserve"> on OneDrive Ali Abbas - ITHIM Global\Methods and Processes\Input Parameters\NewMotorcycleTrips</v>
      </c>
      <c r="M846" s="21" cm="1">
        <f t="array" aca="1" ref="M846" ca="1">IF(ISNA(VLOOKUP($D846,Grouped_Sources!$C:$C,1,FALSE)),"", INDIRECT(VLOOKUP($D846,Grouped_Sources!$C:$I,6,FALSE)))</f>
        <v>0</v>
      </c>
      <c r="N846" s="21" cm="1">
        <f t="array" aca="1" ref="N846" ca="1">IF(ISNA(VLOOKUP($D846,Grouped_Sources!$C:$C,1,FALSE)),"", INDIRECT(VLOOKUP($D846,Grouped_Sources!$C:$I,7,FALSE)))</f>
        <v>0</v>
      </c>
    </row>
    <row r="847" spans="1:14" hidden="1" x14ac:dyDescent="0.25">
      <c r="A847" s="5">
        <f t="shared" si="133"/>
        <v>11</v>
      </c>
      <c r="B847" s="5">
        <f t="shared" si="134"/>
        <v>45</v>
      </c>
      <c r="C847" s="5" t="str">
        <f t="shared" ca="1" si="138"/>
        <v>proportion_motorcycle_trips</v>
      </c>
      <c r="D847" s="5" t="str">
        <f t="shared" ca="1" si="139"/>
        <v>proportion_motorcycle_trips_mexico_city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proportion_motorcycle_trips</v>
      </c>
      <c r="G847" s="4" t="str" cm="1">
        <f t="array" aca="1" ref="G847" ca="1">IF(AND(ISBLANK(INDIRECT(ADDRESS(B847,3,1,1,"all_city_parameter_inputs"))),ISBLANK(INDIRECT(ADDRESS(B847,2,1,1,"all_city_parameter_inputs")))),"",IF(ISBLANK(INDIRECT(ADDRESS(B847,2,1,1,"all_city_parameter_inputs"))),"",INDIRECT(ADDRESS(B847,2,1,1,"all_city_parameter_inputs"))))</f>
        <v>constant</v>
      </c>
      <c r="H847" s="17" cm="1">
        <f t="array" aca="1" ref="H847" ca="1">IF(ISBLANK(INDIRECT(ADDRESS(B847,A847,1,1,"all_city_parameter_inputs"))), "--",INDIRECT(ADDRESS(B847,A847,1,1,"all_city_parameter_inputs")))</f>
        <v>0</v>
      </c>
      <c r="I847" s="17">
        <f ca="1">IF(OR(G847="alpha",G847="beta",G847="sd",G847="mean"),"--",VLOOKUP(C847,Default!$B$5:$H$114,7,FALSE))</f>
        <v>0</v>
      </c>
      <c r="J847" s="4" t="str">
        <f ca="1">VLOOKUP(F847,Lookup!$C$5:$D$110,2, FALSE)</f>
        <v>Travel values</v>
      </c>
      <c r="K847" s="4" t="str">
        <f ca="1">VLOOKUP(C847,Default!$B$4:$E$114,4, FALSE)</f>
        <v>proportion of travel survey trips that should be added as motorcycle trips</v>
      </c>
      <c r="L847" s="21" t="str" cm="1">
        <f t="array" aca="1" ref="L847" ca="1">IF(ISNA(VLOOKUP($D847,Grouped_Sources!$C:$C,1,FALSE)),"", INDIRECT(VLOOKUP($D847,Grouped_Sources!$C:$I,5,FALSE)))</f>
        <v xml:space="preserve"> on OneDrive Ali Abbas - ITHIM Global\Methods and Processes\Input Parameters\NewMotorcycleTrips</v>
      </c>
      <c r="M847" s="21" cm="1">
        <f t="array" aca="1" ref="M847" ca="1">IF(ISNA(VLOOKUP($D847,Grouped_Sources!$C:$C,1,FALSE)),"", INDIRECT(VLOOKUP($D847,Grouped_Sources!$C:$I,6,FALSE)))</f>
        <v>0</v>
      </c>
      <c r="N847" s="21" cm="1">
        <f t="array" aca="1" ref="N847" ca="1">IF(ISNA(VLOOKUP($D847,Grouped_Sources!$C:$C,1,FALSE)),"", INDIRECT(VLOOKUP($D847,Grouped_Sources!$C:$I,7,FALSE)))</f>
        <v>0</v>
      </c>
    </row>
    <row r="848" spans="1:14" hidden="1" x14ac:dyDescent="0.25">
      <c r="A848" s="5">
        <f t="shared" si="133"/>
        <v>11</v>
      </c>
      <c r="B848" s="5">
        <f t="shared" si="134"/>
        <v>46</v>
      </c>
      <c r="C848" s="5" t="str">
        <f t="shared" ca="1" si="138"/>
        <v>proportion_motorcycle_trips</v>
      </c>
      <c r="D848" s="5" t="str">
        <f t="shared" ca="1" si="139"/>
        <v>proportion_motorcycle_trips_mexico_city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proportion_motorcycle_trips</v>
      </c>
      <c r="G848" s="4" t="str" cm="1">
        <f t="array" aca="1" ref="G848" ca="1">IF(AND(ISBLANK(INDIRECT(ADDRESS(B848,3,1,1,"all_city_parameter_inputs"))),ISBLANK(INDIRECT(ADDRESS(B848,2,1,1,"all_city_parameter_inputs")))),"",IF(ISBLANK(INDIRECT(ADDRESS(B848,2,1,1,"all_city_parameter_inputs"))),"",INDIRECT(ADDRESS(B848,2,1,1,"all_city_parameter_inputs"))))</f>
        <v>alpha</v>
      </c>
      <c r="H848" s="17" t="str" cm="1">
        <f t="array" aca="1" ref="H848" ca="1">IF(ISBLANK(INDIRECT(ADDRESS(B848,A848,1,1,"all_city_parameter_inputs"))), "--",INDIRECT(ADDRESS(B848,A848,1,1,"all_city_parameter_inputs")))</f>
        <v>--</v>
      </c>
      <c r="I848" s="17" t="str">
        <f ca="1">IF(OR(G848="alpha",G848="beta",G848="sd",G848="mean"),"--",VLOOKUP(C848,Default!$B$5:$H$114,7,FALSE))</f>
        <v>--</v>
      </c>
      <c r="J848" s="4" t="str">
        <f ca="1">VLOOKUP(F848,Lookup!$C$5:$D$110,2, FALSE)</f>
        <v>Travel values</v>
      </c>
      <c r="K848" s="4" t="str">
        <f ca="1">VLOOKUP(C848,Default!$B$4:$E$114,4, FALSE)</f>
        <v>proportion of travel survey trips that should be added as motorcycle trips</v>
      </c>
      <c r="L848" s="21" t="str" cm="1">
        <f t="array" aca="1" ref="L848" ca="1">IF(ISNA(VLOOKUP($D848,Grouped_Sources!$C:$C,1,FALSE)),"", INDIRECT(VLOOKUP($D848,Grouped_Sources!$C:$I,5,FALSE)))</f>
        <v xml:space="preserve"> on OneDrive Ali Abbas - ITHIM Global\Methods and Processes\Input Parameters\NewMotorcycleTrips</v>
      </c>
      <c r="M848" s="21" cm="1">
        <f t="array" aca="1" ref="M848" ca="1">IF(ISNA(VLOOKUP($D848,Grouped_Sources!$C:$C,1,FALSE)),"", INDIRECT(VLOOKUP($D848,Grouped_Sources!$C:$I,6,FALSE)))</f>
        <v>0</v>
      </c>
      <c r="N848" s="21" cm="1">
        <f t="array" aca="1" ref="N848" ca="1">IF(ISNA(VLOOKUP($D848,Grouped_Sources!$C:$C,1,FALSE)),"", INDIRECT(VLOOKUP($D848,Grouped_Sources!$C:$I,7,FALSE)))</f>
        <v>0</v>
      </c>
    </row>
    <row r="849" spans="1:14" hidden="1" x14ac:dyDescent="0.25">
      <c r="A849" s="5">
        <f t="shared" si="133"/>
        <v>11</v>
      </c>
      <c r="B849" s="5">
        <f t="shared" si="134"/>
        <v>47</v>
      </c>
      <c r="C849" s="5" t="str">
        <f t="shared" ca="1" si="138"/>
        <v>proportion_motorcycle_trips</v>
      </c>
      <c r="D849" s="5" t="str">
        <f t="shared" ca="1" si="139"/>
        <v>proportion_motorcycle_trips_mexico_city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proportion_motorcycle_trips</v>
      </c>
      <c r="G849" s="4" t="str" cm="1">
        <f t="array" aca="1" ref="G849" ca="1">IF(AND(ISBLANK(INDIRECT(ADDRESS(B849,3,1,1,"all_city_parameter_inputs"))),ISBLANK(INDIRECT(ADDRESS(B849,2,1,1,"all_city_parameter_inputs")))),"",IF(ISBLANK(INDIRECT(ADDRESS(B849,2,1,1,"all_city_parameter_inputs"))),"",INDIRECT(ADDRESS(B849,2,1,1,"all_city_parameter_inputs"))))</f>
        <v>beta</v>
      </c>
      <c r="H849" s="17" t="str" cm="1">
        <f t="array" aca="1" ref="H849" ca="1">IF(ISBLANK(INDIRECT(ADDRESS(B849,A849,1,1,"all_city_parameter_inputs"))), "--",INDIRECT(ADDRESS(B849,A849,1,1,"all_city_parameter_inputs")))</f>
        <v>--</v>
      </c>
      <c r="I849" s="17" t="str">
        <f ca="1">IF(OR(G849="alpha",G849="beta",G849="sd",G849="mean"),"--",VLOOKUP(C849,Default!$B$5:$H$114,7,FALSE))</f>
        <v>--</v>
      </c>
      <c r="J849" s="4" t="str">
        <f ca="1">VLOOKUP(F849,Lookup!$C$5:$D$110,2, FALSE)</f>
        <v>Travel values</v>
      </c>
      <c r="K849" s="4" t="str">
        <f ca="1">VLOOKUP(C849,Default!$B$4:$E$114,4, FALSE)</f>
        <v>proportion of travel survey trips that should be added as motorcycle trips</v>
      </c>
      <c r="L849" s="21" t="str" cm="1">
        <f t="array" aca="1" ref="L849" ca="1">IF(ISNA(VLOOKUP($D849,Grouped_Sources!$C:$C,1,FALSE)),"", INDIRECT(VLOOKUP($D849,Grouped_Sources!$C:$I,5,FALSE)))</f>
        <v xml:space="preserve"> on OneDrive Ali Abbas - ITHIM Global\Methods and Processes\Input Parameters\NewMotorcycleTrips</v>
      </c>
      <c r="M849" s="21" cm="1">
        <f t="array" aca="1" ref="M849" ca="1">IF(ISNA(VLOOKUP($D849,Grouped_Sources!$C:$C,1,FALSE)),"", INDIRECT(VLOOKUP($D849,Grouped_Sources!$C:$I,6,FALSE)))</f>
        <v>0</v>
      </c>
      <c r="N849" s="21" cm="1">
        <f t="array" aca="1" ref="N849" ca="1">IF(ISNA(VLOOKUP($D849,Grouped_Sources!$C:$C,1,FALSE)),"", INDIRECT(VLOOKUP($D849,Grouped_Sources!$C:$I,7,FALSE)))</f>
        <v>0</v>
      </c>
    </row>
    <row r="850" spans="1:14" hidden="1" x14ac:dyDescent="0.25">
      <c r="A850" s="5">
        <f t="shared" si="133"/>
        <v>11</v>
      </c>
      <c r="B850" s="5">
        <f t="shared" si="134"/>
        <v>48</v>
      </c>
      <c r="C850" s="5" t="str">
        <f t="shared" ca="1" si="138"/>
        <v>add_motorcycle_fleet</v>
      </c>
      <c r="D850" s="5" t="str">
        <f t="shared" ca="1" si="137"/>
        <v>add_motorcycle_fleet_mexico_city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All_city_list!F845,INDIRECT(ADDRESS(B850,1,1,1,"all_city_parameter_inputs"))))</f>
        <v>add_motorcycle_fleet</v>
      </c>
      <c r="G850" s="4" t="str" cm="1">
        <f t="array" aca="1" ref="G850" ca="1">IF(AND(ISBLANK(INDIRECT(ADDRESS(B850,3,1,1,"all_city_parameter_inputs"))),ISBLANK(INDIRECT(ADDRESS(B850,2,1,1,"all_city_parameter_inputs")))),"",IF(ISBLANK(INDIRECT(ADDRESS(B850,2,1,1,"all_city_parameter_inputs"))),"",INDIRECT(ADDRESS(B850,2,1,1,"all_city_parameter_inputs"))))</f>
        <v/>
      </c>
      <c r="H850" s="17" t="str" cm="1">
        <f t="array" aca="1" ref="H850" ca="1">IF(ISBLANK(INDIRECT(ADDRESS(B850,A850,1,1,"all_city_parameter_inputs"))), "--",INDIRECT(ADDRESS(B850,A850,1,1,"all_city_parameter_inputs")))</f>
        <v>T</v>
      </c>
      <c r="I850" s="17" t="str">
        <f ca="1">IF(OR(G850="alpha",G850="beta",G850="sd",G850="mean"),"--",VLOOKUP(C850,Default!$B$5:$H$114,7,FALSE))</f>
        <v>T</v>
      </c>
      <c r="J850" s="4" t="str">
        <f ca="1">VLOOKUP(F850,Lookup!$C$5:$D$110,2, FALSE)</f>
        <v>Travel values</v>
      </c>
      <c r="K850" s="4" t="str">
        <f ca="1">VLOOKUP(C850,Default!$B$4:$E$114,4, FALSE)</f>
        <v>whether to add motorcylce ghost trips</v>
      </c>
      <c r="L850" s="21" t="str" cm="1">
        <f t="array" aca="1" ref="L850" ca="1">IF(ISNA(VLOOKUP($D850,Grouped_Sources!$C:$C,1,FALSE)),"", INDIRECT(VLOOKUP($D850,Grouped_Sources!$C:$I,5,FALSE)))</f>
        <v xml:space="preserve"> on OneDrive Ali Abbas - ITHIM Global\Methods and Processes\Input Parameters\MotorcycleFleetRatio</v>
      </c>
      <c r="M850" s="21" cm="1">
        <f t="array" aca="1" ref="M850" ca="1">IF(ISNA(VLOOKUP($D850,Grouped_Sources!$C:$C,1,FALSE)),"", INDIRECT(VLOOKUP($D850,Grouped_Sources!$C:$I,6,FALSE)))</f>
        <v>0</v>
      </c>
      <c r="N850" s="21" cm="1">
        <f t="array" aca="1" ref="N850" ca="1">IF(ISNA(VLOOKUP($D850,Grouped_Sources!$C:$C,1,FALSE)),"", INDIRECT(VLOOKUP($D850,Grouped_Sources!$C:$I,7,FALSE)))</f>
        <v>0</v>
      </c>
    </row>
    <row r="851" spans="1:14" hidden="1" x14ac:dyDescent="0.25">
      <c r="A851" s="5">
        <f t="shared" si="133"/>
        <v>11</v>
      </c>
      <c r="B851" s="5">
        <f t="shared" si="134"/>
        <v>49</v>
      </c>
      <c r="C851" s="5" t="str">
        <f t="shared" ca="1" si="138"/>
        <v>fleet_to_motorcycle_ratio</v>
      </c>
      <c r="D851" s="5" t="str">
        <f t="shared" ca="1" si="137"/>
        <v>fleet_to_motorcycle_ratio_mexico_city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fleet_to_motorcycle_ratio</v>
      </c>
      <c r="G851" s="4" t="str" cm="1">
        <f t="array" aca="1" ref="G851" ca="1">IF(AND(ISBLANK(INDIRECT(ADDRESS(B851,3,1,1,"all_city_parameter_inputs"))),ISBLANK(INDIRECT(ADDRESS(B851,2,1,1,"all_city_parameter_inputs")))),"",IF(ISBLANK(INDIRECT(ADDRESS(B851,2,1,1,"all_city_parameter_inputs"))),"",INDIRECT(ADDRESS(B851,2,1,1,"all_city_parameter_inputs"))))</f>
        <v>constant</v>
      </c>
      <c r="H851" s="17" cm="1">
        <f t="array" aca="1" ref="H851" ca="1">IF(ISBLANK(INDIRECT(ADDRESS(B851,A851,1,1,"all_city_parameter_inputs"))), "--",INDIRECT(ADDRESS(B851,A851,1,1,"all_city_parameter_inputs")))</f>
        <v>0.43914521359848013</v>
      </c>
      <c r="I851" s="17">
        <f ca="1">IF(OR(G851="alpha",G851="beta",G851="sd",G851="mean"),"--",VLOOKUP(C851,Default!$B$5:$H$114,7,FALSE))</f>
        <v>0.441176470588235</v>
      </c>
      <c r="J851" s="4" t="str">
        <f ca="1">VLOOKUP(F851,Lookup!$C$5:$D$110,2, FALSE)</f>
        <v>Travel values</v>
      </c>
      <c r="K851" s="4" t="str">
        <f ca="1">VLOOKUP(C851,Default!$B$4:$E$114,4, FALSE)</f>
        <v xml:space="preserve">ratio of missing motorbike trips, e.g. if ratio = 0.6 and total trip distance in survey is 400, then want to add 600 km of motorbike trips. </v>
      </c>
      <c r="L851" s="21" t="str" cm="1">
        <f t="array" aca="1" ref="L851" ca="1">IF(ISNA(VLOOKUP($D851,Grouped_Sources!$C:$C,1,FALSE)),"", INDIRECT(VLOOKUP($D851,Grouped_Sources!$C:$I,5,FALSE)))</f>
        <v xml:space="preserve"> on OneDrive Ali Abbas - ITHIM Global\Methods and Processes\Input Parameters\MotorcycleFleetRatio</v>
      </c>
      <c r="M851" s="21" cm="1">
        <f t="array" aca="1" ref="M851" ca="1">IF(ISNA(VLOOKUP($D851,Grouped_Sources!$C:$C,1,FALSE)),"", INDIRECT(VLOOKUP($D851,Grouped_Sources!$C:$I,6,FALSE)))</f>
        <v>0</v>
      </c>
      <c r="N851" s="21" cm="1">
        <f t="array" aca="1" ref="N851" ca="1">IF(ISNA(VLOOKUP($D851,Grouped_Sources!$C:$C,1,FALSE)),"", INDIRECT(VLOOKUP($D851,Grouped_Sources!$C:$I,7,FALSE)))</f>
        <v>0</v>
      </c>
    </row>
    <row r="852" spans="1:14" hidden="1" x14ac:dyDescent="0.25">
      <c r="A852" s="5">
        <f t="shared" si="133"/>
        <v>11</v>
      </c>
      <c r="B852" s="5">
        <f t="shared" si="134"/>
        <v>50</v>
      </c>
      <c r="C852" s="5" t="str">
        <f t="shared" ca="1" si="138"/>
        <v>fleet_to_motorcycle_ratio</v>
      </c>
      <c r="D852" s="5" t="str">
        <f t="shared" ca="1" si="137"/>
        <v>fleet_to_motorcycle_ratio_mexico_city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fleet_to_motorcycle_ratio</v>
      </c>
      <c r="G852" s="4" t="str" cm="1">
        <f t="array" aca="1" ref="G852" ca="1">IF(AND(ISBLANK(INDIRECT(ADDRESS(B852,3,1,1,"all_city_parameter_inputs"))),ISBLANK(INDIRECT(ADDRESS(B852,2,1,1,"all_city_parameter_inputs")))),"",IF(ISBLANK(INDIRECT(ADDRESS(B852,2,1,1,"all_city_parameter_inputs"))),"",INDIRECT(ADDRESS(B852,2,1,1,"all_city_parameter_inputs"))))</f>
        <v>alpha</v>
      </c>
      <c r="H852" s="17" cm="1">
        <f t="array" aca="1" ref="H852" ca="1">IF(ISBLANK(INDIRECT(ADDRESS(B852,A852,1,1,"all_city_parameter_inputs"))), "--",INDIRECT(ADDRESS(B852,A852,1,1,"all_city_parameter_inputs")))</f>
        <v>5.2225004499797336</v>
      </c>
      <c r="I852" s="17" t="str">
        <f ca="1">IF(OR(G852="alpha",G852="beta",G852="sd",G852="mean"),"--",VLOOKUP(C852,Default!$B$5:$H$114,7,FALSE))</f>
        <v>--</v>
      </c>
      <c r="J852" s="4" t="str">
        <f ca="1">VLOOKUP(F852,Lookup!$C$5:$D$110,2, FALSE)</f>
        <v>Travel values</v>
      </c>
      <c r="K852" s="4" t="str">
        <f ca="1">VLOOKUP(C852,Default!$B$4:$E$114,4, FALSE)</f>
        <v xml:space="preserve">ratio of missing motorbike trips, e.g. if ratio = 0.6 and total trip distance in survey is 400, then want to add 600 km of motorbike trips. </v>
      </c>
      <c r="L852" s="21" t="str" cm="1">
        <f t="array" aca="1" ref="L852" ca="1">IF(ISNA(VLOOKUP($D852,Grouped_Sources!$C:$C,1,FALSE)),"", INDIRECT(VLOOKUP($D852,Grouped_Sources!$C:$I,5,FALSE)))</f>
        <v xml:space="preserve"> on OneDrive Ali Abbas - ITHIM Global\Methods and Processes\Input Parameters\MotorcycleFleetRatio</v>
      </c>
      <c r="M852" s="21" cm="1">
        <f t="array" aca="1" ref="M852" ca="1">IF(ISNA(VLOOKUP($D852,Grouped_Sources!$C:$C,1,FALSE)),"", INDIRECT(VLOOKUP($D852,Grouped_Sources!$C:$I,6,FALSE)))</f>
        <v>0</v>
      </c>
      <c r="N852" s="21" cm="1">
        <f t="array" aca="1" ref="N852" ca="1">IF(ISNA(VLOOKUP($D852,Grouped_Sources!$C:$C,1,FALSE)),"", INDIRECT(VLOOKUP($D852,Grouped_Sources!$C:$I,7,FALSE)))</f>
        <v>0</v>
      </c>
    </row>
    <row r="853" spans="1:14" hidden="1" x14ac:dyDescent="0.25">
      <c r="A853" s="5">
        <f t="shared" si="133"/>
        <v>11</v>
      </c>
      <c r="B853" s="5">
        <f t="shared" si="134"/>
        <v>51</v>
      </c>
      <c r="C853" s="5" t="str">
        <f t="shared" ca="1" si="138"/>
        <v>fleet_to_motorcycle_ratio</v>
      </c>
      <c r="D853" s="5" t="str">
        <f t="shared" ca="1" si="137"/>
        <v>fleet_to_motorcycle_ratio_mexico_city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fleet_to_motorcycle_ratio</v>
      </c>
      <c r="G853" s="4" t="str" cm="1">
        <f t="array" aca="1" ref="G853" ca="1">IF(AND(ISBLANK(INDIRECT(ADDRESS(B853,3,1,1,"all_city_parameter_inputs"))),ISBLANK(INDIRECT(ADDRESS(B853,2,1,1,"all_city_parameter_inputs")))),"",IF(ISBLANK(INDIRECT(ADDRESS(B853,2,1,1,"all_city_parameter_inputs"))),"",INDIRECT(ADDRESS(B853,2,1,1,"all_city_parameter_inputs"))))</f>
        <v>beta</v>
      </c>
      <c r="H853" s="17" cm="1">
        <f t="array" aca="1" ref="H853" ca="1">IF(ISBLANK(INDIRECT(ADDRESS(B853,A853,1,1,"all_city_parameter_inputs"))), "--",INDIRECT(ADDRESS(B853,A853,1,1,"all_city_parameter_inputs")))</f>
        <v>6.669922120643518</v>
      </c>
      <c r="I853" s="17" t="str">
        <f ca="1">IF(OR(G853="alpha",G853="beta",G853="sd",G853="mean"),"--",VLOOKUP(C853,Default!$B$5:$H$114,7,FALSE))</f>
        <v>--</v>
      </c>
      <c r="J853" s="4" t="str">
        <f ca="1">VLOOKUP(F853,Lookup!$C$5:$D$110,2, FALSE)</f>
        <v>Travel values</v>
      </c>
      <c r="K853" s="4" t="str">
        <f ca="1">VLOOKUP(C853,Default!$B$4:$E$114,4, FALSE)</f>
        <v xml:space="preserve">ratio of missing motorbike trips, e.g. if ratio = 0.6 and total trip distance in survey is 400, then want to add 600 km of motorbike trips. </v>
      </c>
      <c r="L853" s="21" t="str" cm="1">
        <f t="array" aca="1" ref="L853" ca="1">IF(ISNA(VLOOKUP($D853,Grouped_Sources!$C:$C,1,FALSE)),"", INDIRECT(VLOOKUP($D853,Grouped_Sources!$C:$I,5,FALSE)))</f>
        <v xml:space="preserve"> on OneDrive Ali Abbas - ITHIM Global\Methods and Processes\Input Parameters\MotorcycleFleetRatio</v>
      </c>
      <c r="M853" s="21" cm="1">
        <f t="array" aca="1" ref="M853" ca="1">IF(ISNA(VLOOKUP($D853,Grouped_Sources!$C:$C,1,FALSE)),"", INDIRECT(VLOOKUP($D853,Grouped_Sources!$C:$I,6,FALSE)))</f>
        <v>0</v>
      </c>
      <c r="N853" s="21" cm="1">
        <f t="array" aca="1" ref="N853" ca="1">IF(ISNA(VLOOKUP($D853,Grouped_Sources!$C:$C,1,FALSE)),"", INDIRECT(VLOOKUP($D853,Grouped_Sources!$C:$I,7,FALSE)))</f>
        <v>0</v>
      </c>
    </row>
    <row r="854" spans="1:14" hidden="1" x14ac:dyDescent="0.25">
      <c r="A854" s="5">
        <f t="shared" si="133"/>
        <v>11</v>
      </c>
      <c r="B854" s="5">
        <f t="shared" si="134"/>
        <v>52</v>
      </c>
      <c r="C854" s="5" t="str">
        <f t="shared" ca="1" si="138"/>
        <v>background_pa_confidence</v>
      </c>
      <c r="D854" s="5" t="str">
        <f t="shared" ca="1" si="137"/>
        <v>background_pa_confidence_mexico_city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background_pa_confidence</v>
      </c>
      <c r="G854" s="4" t="str" cm="1">
        <f t="array" aca="1" ref="G854" ca="1">IF(AND(ISBLANK(INDIRECT(ADDRESS(B854,3,1,1,"all_city_parameter_inputs"))),ISBLANK(INDIRECT(ADDRESS(B854,2,1,1,"all_city_parameter_inputs")))),"",IF(ISBLANK(INDIRECT(ADDRESS(B854,2,1,1,"all_city_parameter_inputs"))),"",INDIRECT(ADDRESS(B854,2,1,1,"all_city_parameter_inputs"))))</f>
        <v>sample</v>
      </c>
      <c r="H854" s="17" cm="1">
        <f t="array" aca="1" ref="H854" ca="1">IF(ISBLANK(INDIRECT(ADDRESS(B854,A854,1,1,"all_city_parameter_inputs"))), "--",INDIRECT(ADDRESS(B854,A854,1,1,"all_city_parameter_inputs")))</f>
        <v>0.3</v>
      </c>
      <c r="I854" s="17">
        <f ca="1">IF(OR(G854="alpha",G854="beta",G854="sd",G854="mean"),"--",VLOOKUP(C854,Default!$B$5:$H$114,7,FALSE))</f>
        <v>1</v>
      </c>
      <c r="J854" s="4" t="str">
        <f ca="1">VLOOKUP(F854,Lookup!$C$5:$D$110,2, FALSE)</f>
        <v>PA values</v>
      </c>
      <c r="K854" s="4" t="str">
        <f ca="1">VLOOKUP(C854,Default!$B$4:$E$114,4, FALSE)</f>
        <v>how confident we are in the PA survey (in terms of number of people who report zero PA)</v>
      </c>
      <c r="L854" s="21" t="str" cm="1">
        <f t="array" aca="1" ref="L854" ca="1">IF(ISNA(VLOOKUP($D854,Grouped_Sources!$C:$C,1,FALSE)),"", INDIRECT(VLOOKUP($D854,Grouped_Sources!$C:$I,5,FALSE)))</f>
        <v/>
      </c>
      <c r="M854" s="21" t="str" cm="1">
        <f t="array" aca="1" ref="M854" ca="1">IF(ISNA(VLOOKUP($D854,Grouped_Sources!$C:$C,1,FALSE)),"", INDIRECT(VLOOKUP($D854,Grouped_Sources!$C:$I,6,FALSE)))</f>
        <v/>
      </c>
      <c r="N854" s="21" t="str" cm="1">
        <f t="array" aca="1" ref="N854" ca="1">IF(ISNA(VLOOKUP($D854,Grouped_Sources!$C:$C,1,FALSE)),"", INDIRECT(VLOOKUP($D854,Grouped_Sources!$C:$I,7,FALSE)))</f>
        <v/>
      </c>
    </row>
    <row r="855" spans="1:14" hidden="1" x14ac:dyDescent="0.25">
      <c r="A855" s="5">
        <f t="shared" si="133"/>
        <v>11</v>
      </c>
      <c r="B855" s="5">
        <f t="shared" si="134"/>
        <v>53</v>
      </c>
      <c r="C855" s="5" t="str">
        <f t="shared" ca="1" si="138"/>
        <v>add_walk_to_pt_trips</v>
      </c>
      <c r="D855" s="5" t="str">
        <f t="shared" ca="1" si="137"/>
        <v>add_walk_to_pt_trips_mexico_city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add_walk_to_pt_trips</v>
      </c>
      <c r="G855" s="4" t="str" cm="1">
        <f t="array" aca="1" ref="G855" ca="1">IF(AND(ISBLANK(INDIRECT(ADDRESS(B855,3,1,1,"all_city_parameter_inputs"))),ISBLANK(INDIRECT(ADDRESS(B855,2,1,1,"all_city_parameter_inputs")))),"",IF(ISBLANK(INDIRECT(ADDRESS(B855,2,1,1,"all_city_parameter_inputs"))),"",INDIRECT(ADDRESS(B855,2,1,1,"all_city_parameter_inputs"))))</f>
        <v/>
      </c>
      <c r="H855" s="17" t="str" cm="1">
        <f t="array" aca="1" ref="H855" ca="1">IF(ISBLANK(INDIRECT(ADDRESS(B855,A855,1,1,"all_city_parameter_inputs"))), "--",INDIRECT(ADDRESS(B855,A855,1,1,"all_city_parameter_inputs")))</f>
        <v>T</v>
      </c>
      <c r="I855" s="17" t="str">
        <f ca="1">IF(OR(G855="alpha",G855="beta",G855="sd",G855="mean"),"--",VLOOKUP(C855,Default!$B$5:$H$114,7,FALSE))</f>
        <v>T</v>
      </c>
      <c r="J855" s="4" t="str">
        <f ca="1">VLOOKUP(F855,Lookup!$C$5:$D$110,2, FALSE)</f>
        <v>Travel values</v>
      </c>
      <c r="K855" s="4" t="str">
        <f ca="1">VLOOKUP(C855,Default!$B$4:$E$114,4, FALSE)</f>
        <v>whether to add walk component to trips with main mode bus</v>
      </c>
      <c r="L855" s="21" t="str" cm="1">
        <f t="array" aca="1" ref="L855" ca="1">IF(ISNA(VLOOKUP($D855,Grouped_Sources!$C:$C,1,FALSE)),"", INDIRECT(VLOOKUP($D855,Grouped_Sources!$C:$I,5,FALSE)))</f>
        <v>usually set to T</v>
      </c>
      <c r="M855" s="21" cm="1">
        <f t="array" aca="1" ref="M855" ca="1">IF(ISNA(VLOOKUP($D855,Grouped_Sources!$C:$C,1,FALSE)),"", INDIRECT(VLOOKUP($D855,Grouped_Sources!$C:$I,6,FALSE)))</f>
        <v>0</v>
      </c>
      <c r="N855" s="21" cm="1">
        <f t="array" aca="1" ref="N855" ca="1">IF(ISNA(VLOOKUP($D855,Grouped_Sources!$C:$C,1,FALSE)),"", INDIRECT(VLOOKUP($D855,Grouped_Sources!$C:$I,7,FALSE)))</f>
        <v>0</v>
      </c>
    </row>
    <row r="856" spans="1:14" hidden="1" x14ac:dyDescent="0.25">
      <c r="A856" s="5">
        <f t="shared" si="133"/>
        <v>11</v>
      </c>
      <c r="B856" s="5">
        <f t="shared" si="134"/>
        <v>54</v>
      </c>
      <c r="C856" s="5" t="str">
        <f t="shared" ca="1" si="138"/>
        <v>bus_to_passenger_ratio</v>
      </c>
      <c r="D856" s="5" t="str">
        <f t="shared" ca="1" si="137"/>
        <v>bus_to_passenger_ratio_mexico_city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bus_to_passenger_ratio</v>
      </c>
      <c r="G856" s="4" t="str" cm="1">
        <f t="array" aca="1" ref="G856" ca="1">IF(AND(ISBLANK(INDIRECT(ADDRESS(B856,3,1,1,"all_city_parameter_inputs"))),ISBLANK(INDIRECT(ADDRESS(B856,2,1,1,"all_city_parameter_inputs")))),"",IF(ISBLANK(INDIRECT(ADDRESS(B856,2,1,1,"all_city_parameter_inputs"))),"",INDIRECT(ADDRESS(B856,2,1,1,"all_city_parameter_inputs"))))</f>
        <v>constant</v>
      </c>
      <c r="H856" s="17" cm="1">
        <f t="array" aca="1" ref="H856" ca="1">IF(ISBLANK(INDIRECT(ADDRESS(B856,A856,1,1,"all_city_parameter_inputs"))), "--",INDIRECT(ADDRESS(B856,A856,1,1,"all_city_parameter_inputs")))</f>
        <v>4.3478260869565216E-2</v>
      </c>
      <c r="I856" s="17">
        <f ca="1">IF(OR(G856="alpha",G856="beta",G856="sd",G856="mean"),"--",VLOOKUP(C856,Default!$B$5:$H$114,7,FALSE))</f>
        <v>3.8910505836575897E-2</v>
      </c>
      <c r="J856" s="4" t="str">
        <f ca="1">VLOOKUP(F856,Lookup!$C$5:$D$110,2, FALSE)</f>
        <v>Travel values</v>
      </c>
      <c r="K856" s="4" t="str">
        <f ca="1">VLOOKUP(C856,Default!$B$4:$E$114,4, FALSE)</f>
        <v>number of buses per passenger</v>
      </c>
      <c r="L856" s="21" t="str" cm="1">
        <f t="array" aca="1" ref="L856" ca="1">IF(ISNA(VLOOKUP($D856,Grouped_Sources!$C:$C,1,FALSE)),"", INDIRECT(VLOOKUP($D856,Grouped_Sources!$C:$I,5,FALSE)))</f>
        <v>BusPassengerRatios_WriteUp_v.xx.docx on  on OneDrive Ali Abbas - ITHIM Global\Methods and Processes\Input Parameters\BusPassengerRatio</v>
      </c>
      <c r="M856" s="21" cm="1">
        <f t="array" aca="1" ref="M856" ca="1">IF(ISNA(VLOOKUP($D856,Grouped_Sources!$C:$C,1,FALSE)),"", INDIRECT(VLOOKUP($D856,Grouped_Sources!$C:$I,6,FALSE)))</f>
        <v>0</v>
      </c>
      <c r="N856" s="21" cm="1">
        <f t="array" aca="1" ref="N856" ca="1">IF(ISNA(VLOOKUP($D856,Grouped_Sources!$C:$C,1,FALSE)),"", INDIRECT(VLOOKUP($D856,Grouped_Sources!$C:$I,7,FALSE)))</f>
        <v>0</v>
      </c>
    </row>
    <row r="857" spans="1:14" hidden="1" x14ac:dyDescent="0.25">
      <c r="A857" s="5">
        <f t="shared" si="133"/>
        <v>11</v>
      </c>
      <c r="B857" s="5">
        <f t="shared" si="134"/>
        <v>55</v>
      </c>
      <c r="C857" s="5" t="str">
        <f t="shared" ca="1" si="138"/>
        <v>bus_to_passenger_ratio</v>
      </c>
      <c r="D857" s="5" t="str">
        <f t="shared" ca="1" si="137"/>
        <v>bus_to_passenger_ratio_mexico_city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bus_to_passenger_ratio</v>
      </c>
      <c r="G857" s="4" t="str" cm="1">
        <f t="array" aca="1" ref="G857" ca="1">IF(AND(ISBLANK(INDIRECT(ADDRESS(B857,3,1,1,"all_city_parameter_inputs"))),ISBLANK(INDIRECT(ADDRESS(B857,2,1,1,"all_city_parameter_inputs")))),"",IF(ISBLANK(INDIRECT(ADDRESS(B857,2,1,1,"all_city_parameter_inputs"))),"",INDIRECT(ADDRESS(B857,2,1,1,"all_city_parameter_inputs"))))</f>
        <v>alpha</v>
      </c>
      <c r="H857" s="17" cm="1">
        <f t="array" aca="1" ref="H857" ca="1">IF(ISBLANK(INDIRECT(ADDRESS(B857,A857,1,1,"all_city_parameter_inputs"))), "--",INDIRECT(ADDRESS(B857,A857,1,1,"all_city_parameter_inputs")))</f>
        <v>14.061008695652175</v>
      </c>
      <c r="I857" s="17" t="str">
        <f ca="1">IF(OR(G857="alpha",G857="beta",G857="sd",G857="mean"),"--",VLOOKUP(C857,Default!$B$5:$H$114,7,FALSE))</f>
        <v>--</v>
      </c>
      <c r="J857" s="4" t="str">
        <f ca="1">VLOOKUP(F857,Lookup!$C$5:$D$110,2, FALSE)</f>
        <v>Travel values</v>
      </c>
      <c r="K857" s="4" t="str">
        <f ca="1">VLOOKUP(C857,Default!$B$4:$E$114,4, FALSE)</f>
        <v>number of buses per passenger</v>
      </c>
      <c r="L857" s="21" t="str" cm="1">
        <f t="array" aca="1" ref="L857" ca="1">IF(ISNA(VLOOKUP($D857,Grouped_Sources!$C:$C,1,FALSE)),"", INDIRECT(VLOOKUP($D857,Grouped_Sources!$C:$I,5,FALSE)))</f>
        <v>BusPassengerRatios_WriteUp_v.xx.docx on  on OneDrive Ali Abbas - ITHIM Global\Methods and Processes\Input Parameters\BusPassengerRatio</v>
      </c>
      <c r="M857" s="21" cm="1">
        <f t="array" aca="1" ref="M857" ca="1">IF(ISNA(VLOOKUP($D857,Grouped_Sources!$C:$C,1,FALSE)),"", INDIRECT(VLOOKUP($D857,Grouped_Sources!$C:$I,6,FALSE)))</f>
        <v>0</v>
      </c>
      <c r="N857" s="21" cm="1">
        <f t="array" aca="1" ref="N857" ca="1">IF(ISNA(VLOOKUP($D857,Grouped_Sources!$C:$C,1,FALSE)),"", INDIRECT(VLOOKUP($D857,Grouped_Sources!$C:$I,7,FALSE)))</f>
        <v>0</v>
      </c>
    </row>
    <row r="858" spans="1:14" hidden="1" x14ac:dyDescent="0.25">
      <c r="A858" s="5">
        <f t="shared" si="133"/>
        <v>11</v>
      </c>
      <c r="B858" s="5">
        <f t="shared" si="134"/>
        <v>56</v>
      </c>
      <c r="C858" s="5" t="str">
        <f t="shared" ca="1" si="138"/>
        <v>bus_to_passenger_ratio</v>
      </c>
      <c r="D858" s="5" t="str">
        <f t="shared" ca="1" si="137"/>
        <v>bus_to_passenger_ratio_mexico_city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bus_to_passenger_ratio</v>
      </c>
      <c r="G858" s="4" t="str" cm="1">
        <f t="array" aca="1" ref="G858" ca="1">IF(AND(ISBLANK(INDIRECT(ADDRESS(B858,3,1,1,"all_city_parameter_inputs"))),ISBLANK(INDIRECT(ADDRESS(B858,2,1,1,"all_city_parameter_inputs")))),"",IF(ISBLANK(INDIRECT(ADDRESS(B858,2,1,1,"all_city_parameter_inputs"))),"",INDIRECT(ADDRESS(B858,2,1,1,"all_city_parameter_inputs"))))</f>
        <v>beta</v>
      </c>
      <c r="H858" s="17" cm="1">
        <f t="array" aca="1" ref="H858" ca="1">IF(ISBLANK(INDIRECT(ADDRESS(B858,A858,1,1,"all_city_parameter_inputs"))), "--",INDIRECT(ADDRESS(B858,A858,1,1,"all_city_parameter_inputs")))</f>
        <v>309.34219130434786</v>
      </c>
      <c r="I858" s="17" t="str">
        <f ca="1">IF(OR(G858="alpha",G858="beta",G858="sd",G858="mean"),"--",VLOOKUP(C858,Default!$B$5:$H$114,7,FALSE))</f>
        <v>--</v>
      </c>
      <c r="J858" s="4" t="str">
        <f ca="1">VLOOKUP(F858,Lookup!$C$5:$D$110,2, FALSE)</f>
        <v>Travel values</v>
      </c>
      <c r="K858" s="4" t="str">
        <f ca="1">VLOOKUP(C858,Default!$B$4:$E$114,4, FALSE)</f>
        <v>number of buses per passenger</v>
      </c>
      <c r="L858" s="21" t="str" cm="1">
        <f t="array" aca="1" ref="L858" ca="1">IF(ISNA(VLOOKUP($D858,Grouped_Sources!$C:$C,1,FALSE)),"", INDIRECT(VLOOKUP($D858,Grouped_Sources!$C:$I,5,FALSE)))</f>
        <v>BusPassengerRatios_WriteUp_v.xx.docx on  on OneDrive Ali Abbas - ITHIM Global\Methods and Processes\Input Parameters\BusPassengerRatio</v>
      </c>
      <c r="M858" s="21" cm="1">
        <f t="array" aca="1" ref="M858" ca="1">IF(ISNA(VLOOKUP($D858,Grouped_Sources!$C:$C,1,FALSE)),"", INDIRECT(VLOOKUP($D858,Grouped_Sources!$C:$I,6,FALSE)))</f>
        <v>0</v>
      </c>
      <c r="N858" s="21" cm="1">
        <f t="array" aca="1" ref="N858" ca="1">IF(ISNA(VLOOKUP($D858,Grouped_Sources!$C:$C,1,FALSE)),"", INDIRECT(VLOOKUP($D858,Grouped_Sources!$C:$I,7,FALSE)))</f>
        <v>0</v>
      </c>
    </row>
    <row r="859" spans="1:14" hidden="1" x14ac:dyDescent="0.25">
      <c r="A859" s="5">
        <f t="shared" si="133"/>
        <v>11</v>
      </c>
      <c r="B859" s="5">
        <f t="shared" si="134"/>
        <v>57</v>
      </c>
      <c r="C859" s="5" t="str">
        <f t="shared" ca="1" si="138"/>
        <v>truck_to_car_ratio</v>
      </c>
      <c r="D859" s="5" t="str">
        <f t="shared" ca="1" si="137"/>
        <v>truck_to_car_ratio_mexico_city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truck_to_car_ratio</v>
      </c>
      <c r="G859" s="4" t="str" cm="1">
        <f t="array" aca="1" ref="G859" ca="1">IF(AND(ISBLANK(INDIRECT(ADDRESS(B859,3,1,1,"all_city_parameter_inputs"))),ISBLANK(INDIRECT(ADDRESS(B859,2,1,1,"all_city_parameter_inputs")))),"",IF(ISBLANK(INDIRECT(ADDRESS(B859,2,1,1,"all_city_parameter_inputs"))),"",INDIRECT(ADDRESS(B859,2,1,1,"all_city_parameter_inputs"))))</f>
        <v>constant</v>
      </c>
      <c r="H859" s="17" cm="1">
        <f t="array" aca="1" ref="H859" ca="1">IF(ISBLANK(INDIRECT(ADDRESS(B859,A859,1,1,"all_city_parameter_inputs"))), "--",INDIRECT(ADDRESS(B859,A859,1,1,"all_city_parameter_inputs")))</f>
        <v>0.3</v>
      </c>
      <c r="I859" s="17">
        <f ca="1">IF(OR(G859="alpha",G859="beta",G859="sd",G859="mean"),"--",VLOOKUP(C859,Default!$B$5:$H$114,7,FALSE))</f>
        <v>0.3</v>
      </c>
      <c r="J859" s="4" t="str">
        <f ca="1">VLOOKUP(F859,Lookup!$C$5:$D$110,2, FALSE)</f>
        <v>Travel values</v>
      </c>
      <c r="K859" s="4" t="str">
        <f ca="1">VLOOKUP(C859,Default!$B$4:$E$114,4, FALSE)</f>
        <v>ratio of truck kilometers to car km travelled, used to add ghost trips that are not changed between the different scenarios</v>
      </c>
      <c r="L859" s="21" t="str" cm="1">
        <f t="array" aca="1" ref="L859" ca="1">IF(ISNA(VLOOKUP($D859,Grouped_Sources!$C:$C,1,FALSE)),"", INDIRECT(VLOOKUP($D859,Grouped_Sources!$C:$I,5,FALSE)))</f>
        <v>TruckCarRatio_WriteUp_v.xx.docx on  on OneDrive Ali Abbas - ITHIM Global\Methods and Processes\Input Parameters\TruckCarRatio</v>
      </c>
      <c r="M859" s="21" cm="1">
        <f t="array" aca="1" ref="M859" ca="1">IF(ISNA(VLOOKUP($D859,Grouped_Sources!$C:$C,1,FALSE)),"", INDIRECT(VLOOKUP($D859,Grouped_Sources!$C:$I,6,FALSE)))</f>
        <v>0</v>
      </c>
      <c r="N859" s="21" cm="1">
        <f t="array" aca="1" ref="N859" ca="1">IF(ISNA(VLOOKUP($D859,Grouped_Sources!$C:$C,1,FALSE)),"", INDIRECT(VLOOKUP($D859,Grouped_Sources!$C:$I,7,FALSE)))</f>
        <v>0</v>
      </c>
    </row>
    <row r="860" spans="1:14" hidden="1" x14ac:dyDescent="0.25">
      <c r="A860" s="5">
        <f t="shared" si="133"/>
        <v>11</v>
      </c>
      <c r="B860" s="5">
        <f t="shared" si="134"/>
        <v>58</v>
      </c>
      <c r="C860" s="5" t="str">
        <f t="shared" ca="1" si="138"/>
        <v>truck_to_car_ratio</v>
      </c>
      <c r="D860" s="5" t="str">
        <f t="shared" ca="1" si="137"/>
        <v>truck_to_car_ratio_mexico_city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truck_to_car_ratio</v>
      </c>
      <c r="G860" s="4" t="str" cm="1">
        <f t="array" aca="1" ref="G860" ca="1">IF(AND(ISBLANK(INDIRECT(ADDRESS(B860,3,1,1,"all_city_parameter_inputs"))),ISBLANK(INDIRECT(ADDRESS(B860,2,1,1,"all_city_parameter_inputs")))),"",IF(ISBLANK(INDIRECT(ADDRESS(B860,2,1,1,"all_city_parameter_inputs"))),"",INDIRECT(ADDRESS(B860,2,1,1,"all_city_parameter_inputs"))))</f>
        <v>alpha</v>
      </c>
      <c r="H860" s="17" cm="1">
        <f t="array" aca="1" ref="H860" ca="1">IF(ISBLANK(INDIRECT(ADDRESS(B860,A860,1,1,"all_city_parameter_inputs"))), "--",INDIRECT(ADDRESS(B860,A860,1,1,"all_city_parameter_inputs")))</f>
        <v>3.731999999999998</v>
      </c>
      <c r="I860" s="17" t="str">
        <f ca="1">IF(OR(G860="alpha",G860="beta",G860="sd",G860="mean"),"--",VLOOKUP(C860,Default!$B$5:$H$114,7,FALSE))</f>
        <v>--</v>
      </c>
      <c r="J860" s="4" t="str">
        <f ca="1">VLOOKUP(F860,Lookup!$C$5:$D$110,2, FALSE)</f>
        <v>Travel values</v>
      </c>
      <c r="K860" s="4" t="str">
        <f ca="1">VLOOKUP(C860,Default!$B$4:$E$114,4, FALSE)</f>
        <v>ratio of truck kilometers to car km travelled, used to add ghost trips that are not changed between the different scenarios</v>
      </c>
      <c r="L860" s="21" t="str" cm="1">
        <f t="array" aca="1" ref="L860" ca="1">IF(ISNA(VLOOKUP($D860,Grouped_Sources!$C:$C,1,FALSE)),"", INDIRECT(VLOOKUP($D860,Grouped_Sources!$C:$I,5,FALSE)))</f>
        <v>TruckCarRatio_WriteUp_v.xx.docx on  on OneDrive Ali Abbas - ITHIM Global\Methods and Processes\Input Parameters\TruckCarRatio</v>
      </c>
      <c r="M860" s="21" cm="1">
        <f t="array" aca="1" ref="M860" ca="1">IF(ISNA(VLOOKUP($D860,Grouped_Sources!$C:$C,1,FALSE)),"", INDIRECT(VLOOKUP($D860,Grouped_Sources!$C:$I,6,FALSE)))</f>
        <v>0</v>
      </c>
      <c r="N860" s="21" cm="1">
        <f t="array" aca="1" ref="N860" ca="1">IF(ISNA(VLOOKUP($D860,Grouped_Sources!$C:$C,1,FALSE)),"", INDIRECT(VLOOKUP($D860,Grouped_Sources!$C:$I,7,FALSE)))</f>
        <v>0</v>
      </c>
    </row>
    <row r="861" spans="1:14" hidden="1" x14ac:dyDescent="0.25">
      <c r="A861" s="5">
        <f t="shared" si="133"/>
        <v>11</v>
      </c>
      <c r="B861" s="5">
        <f t="shared" si="134"/>
        <v>59</v>
      </c>
      <c r="C861" s="5" t="str">
        <f t="shared" ca="1" si="138"/>
        <v>truck_to_car_ratio</v>
      </c>
      <c r="D861" s="5" t="str">
        <f t="shared" ca="1" si="137"/>
        <v>truck_to_car_ratio_mexico_city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truck_to_car_ratio</v>
      </c>
      <c r="G861" s="4" t="str" cm="1">
        <f t="array" aca="1" ref="G861" ca="1">IF(AND(ISBLANK(INDIRECT(ADDRESS(B861,3,1,1,"all_city_parameter_inputs"))),ISBLANK(INDIRECT(ADDRESS(B861,2,1,1,"all_city_parameter_inputs")))),"",IF(ISBLANK(INDIRECT(ADDRESS(B861,2,1,1,"all_city_parameter_inputs"))),"",INDIRECT(ADDRESS(B861,2,1,1,"all_city_parameter_inputs"))))</f>
        <v>beta</v>
      </c>
      <c r="H861" s="17" cm="1">
        <f t="array" aca="1" ref="H861" ca="1">IF(ISBLANK(INDIRECT(ADDRESS(B861,A861,1,1,"all_city_parameter_inputs"))), "--",INDIRECT(ADDRESS(B861,A861,1,1,"all_city_parameter_inputs")))</f>
        <v>8.7079999999999949</v>
      </c>
      <c r="I861" s="17" t="str">
        <f ca="1">IF(OR(G861="alpha",G861="beta",G861="sd",G861="mean"),"--",VLOOKUP(C861,Default!$B$5:$H$114,7,FALSE))</f>
        <v>--</v>
      </c>
      <c r="J861" s="4" t="str">
        <f ca="1">VLOOKUP(F861,Lookup!$C$5:$D$110,2, FALSE)</f>
        <v>Travel values</v>
      </c>
      <c r="K861" s="4" t="str">
        <f ca="1">VLOOKUP(C861,Default!$B$4:$E$114,4, FALSE)</f>
        <v>ratio of truck kilometers to car km travelled, used to add ghost trips that are not changed between the different scenarios</v>
      </c>
      <c r="L861" s="21" t="str" cm="1">
        <f t="array" aca="1" ref="L861" ca="1">IF(ISNA(VLOOKUP($D861,Grouped_Sources!$C:$C,1,FALSE)),"", INDIRECT(VLOOKUP($D861,Grouped_Sources!$C:$I,5,FALSE)))</f>
        <v>TruckCarRatio_WriteUp_v.xx.docx on  on OneDrive Ali Abbas - ITHIM Global\Methods and Processes\Input Parameters\TruckCarRatio</v>
      </c>
      <c r="M861" s="21" cm="1">
        <f t="array" aca="1" ref="M861" ca="1">IF(ISNA(VLOOKUP($D861,Grouped_Sources!$C:$C,1,FALSE)),"", INDIRECT(VLOOKUP($D861,Grouped_Sources!$C:$I,6,FALSE)))</f>
        <v>0</v>
      </c>
      <c r="N861" s="21" cm="1">
        <f t="array" aca="1" ref="N861" ca="1">IF(ISNA(VLOOKUP($D861,Grouped_Sources!$C:$C,1,FALSE)),"", INDIRECT(VLOOKUP($D861,Grouped_Sources!$C:$I,7,FALSE)))</f>
        <v>0</v>
      </c>
    </row>
    <row r="862" spans="1:14" hidden="1" x14ac:dyDescent="0.25">
      <c r="A862" s="5">
        <f t="shared" si="133"/>
        <v>11</v>
      </c>
      <c r="B862" s="5">
        <f t="shared" si="134"/>
        <v>60</v>
      </c>
      <c r="C862" s="5" t="str">
        <f t="shared" ca="1" si="138"/>
        <v>PM_emission_confidence</v>
      </c>
      <c r="D862" s="5" t="str">
        <f t="shared" ca="1" si="137"/>
        <v>PM_emission_confidence_mexico_city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PM_emission_confidence</v>
      </c>
      <c r="G862" s="4" t="str" cm="1">
        <f t="array" aca="1" ref="G862" ca="1">IF(AND(ISBLANK(INDIRECT(ADDRESS(B862,3,1,1,"all_city_parameter_inputs"))),ISBLANK(INDIRECT(ADDRESS(B862,2,1,1,"all_city_parameter_inputs")))),"",IF(ISBLANK(INDIRECT(ADDRESS(B862,2,1,1,"all_city_parameter_inputs"))),"",INDIRECT(ADDRESS(B862,2,1,1,"all_city_parameter_inputs"))))</f>
        <v>sample</v>
      </c>
      <c r="H862" s="17" cm="1">
        <f t="array" aca="1" ref="H862" ca="1">IF(ISBLANK(INDIRECT(ADDRESS(B862,A862,1,1,"all_city_parameter_inputs"))), "--",INDIRECT(ADDRESS(B862,A862,1,1,"all_city_parameter_inputs")))</f>
        <v>0.5</v>
      </c>
      <c r="I862" s="17">
        <f ca="1">IF(OR(G862="alpha",G862="beta",G862="sd",G862="mean"),"--",VLOOKUP(C862,Default!$B$5:$H$114,7,FALSE))</f>
        <v>1</v>
      </c>
      <c r="J862" s="4" t="str">
        <f ca="1">VLOOKUP(F862,Lookup!$C$5:$D$110,2, FALSE)</f>
        <v>Pollution values</v>
      </c>
      <c r="K862" s="4" t="str">
        <f ca="1">VLOOKUP(C862,Default!$B$4:$E$114,4,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62" s="21" t="str" cm="1">
        <f t="array" aca="1" ref="L862" ca="1">IF(ISNA(VLOOKUP($D862,Grouped_Sources!$C:$C,1,FALSE)),"", INDIRECT(VLOOKUP($D862,Grouped_Sources!$C:$I,5,FALSE)))</f>
        <v/>
      </c>
      <c r="M862" s="21" t="str" cm="1">
        <f t="array" aca="1" ref="M862" ca="1">IF(ISNA(VLOOKUP($D862,Grouped_Sources!$C:$C,1,FALSE)),"", INDIRECT(VLOOKUP($D862,Grouped_Sources!$C:$I,6,FALSE)))</f>
        <v/>
      </c>
      <c r="N862" s="21" t="str" cm="1">
        <f t="array" aca="1" ref="N862" ca="1">IF(ISNA(VLOOKUP($D862,Grouped_Sources!$C:$C,1,FALSE)),"", INDIRECT(VLOOKUP($D862,Grouped_Sources!$C:$I,7,FALSE)))</f>
        <v/>
      </c>
    </row>
    <row r="863" spans="1:14" hidden="1" x14ac:dyDescent="0.25">
      <c r="A863" s="5">
        <f t="shared" si="133"/>
        <v>11</v>
      </c>
      <c r="B863" s="5">
        <f t="shared" si="134"/>
        <v>61</v>
      </c>
      <c r="C863" s="5" t="str">
        <f t="shared" ca="1" si="138"/>
        <v>distance_scalar_car_taxi</v>
      </c>
      <c r="D863" s="5" t="str">
        <f t="shared" ca="1" si="137"/>
        <v>distance_scalar_car_taxi_mexico_city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distance_scalar_car_taxi</v>
      </c>
      <c r="G863" s="4" t="str" cm="1">
        <f t="array" aca="1" ref="G863" ca="1">IF(AND(ISBLANK(INDIRECT(ADDRESS(B863,3,1,1,"all_city_parameter_inputs"))),ISBLANK(INDIRECT(ADDRESS(B863,2,1,1,"all_city_parameter_inputs")))),"",IF(ISBLANK(INDIRECT(ADDRESS(B863,2,1,1,"all_city_parameter_inputs"))),"",INDIRECT(ADDRESS(B863,2,1,1,"all_city_parameter_inputs"))))</f>
        <v>constant</v>
      </c>
      <c r="H863" s="17" cm="1">
        <f t="array" aca="1" ref="H863" ca="1">IF(ISBLANK(INDIRECT(ADDRESS(B863,A863,1,1,"all_city_parameter_inputs"))), "--",INDIRECT(ADDRESS(B863,A863,1,1,"all_city_parameter_inputs")))</f>
        <v>1</v>
      </c>
      <c r="I863" s="17">
        <f ca="1">IF(OR(G863="alpha",G863="beta",G863="sd",G863="mean"),"--",VLOOKUP(C863,Default!$B$5:$H$114,7,FALSE))</f>
        <v>1</v>
      </c>
      <c r="J863" s="4" t="str">
        <f ca="1">VLOOKUP(F863,Lookup!$C$5:$D$110,2, FALSE)</f>
        <v>Travel values</v>
      </c>
      <c r="K863" s="4" t="str">
        <f ca="1">VLOOKUP(C863,Default!$B$4:$E$114,4, FALSE)</f>
        <v>scalar for car/taxi distance, i.e. all car and taxi trips get scaled by this scalar</v>
      </c>
      <c r="L863" s="21" t="str" cm="1">
        <f t="array" aca="1" ref="L863" ca="1">IF(ISNA(VLOOKUP($D863,Grouped_Sources!$C:$C,1,FALSE)),"", INDIRECT(VLOOKUP($D863,Grouped_Sources!$C:$I,5,FALSE)))</f>
        <v xml:space="preserve"> on OneDrive Ali Abbas - ITHIM Global\Methods and Processes\Input Parameters\DistanceScalars</v>
      </c>
      <c r="M863" s="21" cm="1">
        <f t="array" aca="1" ref="M863" ca="1">IF(ISNA(VLOOKUP($D863,Grouped_Sources!$C:$C,1,FALSE)),"", INDIRECT(VLOOKUP($D863,Grouped_Sources!$C:$I,6,FALSE)))</f>
        <v>0</v>
      </c>
      <c r="N863" s="21" cm="1">
        <f t="array" aca="1" ref="N863" ca="1">IF(ISNA(VLOOKUP($D863,Grouped_Sources!$C:$C,1,FALSE)),"", INDIRECT(VLOOKUP($D863,Grouped_Sources!$C:$I,7,FALSE)))</f>
        <v>0</v>
      </c>
    </row>
    <row r="864" spans="1:14" hidden="1" x14ac:dyDescent="0.25">
      <c r="A864" s="5">
        <f t="shared" si="133"/>
        <v>11</v>
      </c>
      <c r="B864" s="5">
        <f t="shared" si="134"/>
        <v>62</v>
      </c>
      <c r="C864" s="5" t="str">
        <f t="shared" ca="1" si="138"/>
        <v>distance_scalar_car_taxi</v>
      </c>
      <c r="D864" s="5" t="str">
        <f t="shared" ca="1" si="137"/>
        <v>distance_scalar_car_taxi_mexico_city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distance_scalar_car_taxi</v>
      </c>
      <c r="G864" s="4" t="str" cm="1">
        <f t="array" aca="1" ref="G864" ca="1">IF(AND(ISBLANK(INDIRECT(ADDRESS(B864,3,1,1,"all_city_parameter_inputs"))),ISBLANK(INDIRECT(ADDRESS(B864,2,1,1,"all_city_parameter_inputs")))),"",IF(ISBLANK(INDIRECT(ADDRESS(B864,2,1,1,"all_city_parameter_inputs"))),"",INDIRECT(ADDRESS(B864,2,1,1,"all_city_parameter_inputs"))))</f>
        <v>mean</v>
      </c>
      <c r="H864" s="17" cm="1">
        <f t="array" aca="1" ref="H864" ca="1">IF(ISBLANK(INDIRECT(ADDRESS(B864,A864,1,1,"all_city_parameter_inputs"))), "--",INDIRECT(ADDRESS(B864,A864,1,1,"all_city_parameter_inputs")))</f>
        <v>0.99999487382532404</v>
      </c>
      <c r="I864" s="17" t="str">
        <f ca="1">IF(OR(G864="alpha",G864="beta",G864="sd",G864="mean"),"--",VLOOKUP(C864,Default!$B$5:$H$114,7,FALSE))</f>
        <v>--</v>
      </c>
      <c r="J864" s="4" t="str">
        <f ca="1">VLOOKUP(F864,Lookup!$C$5:$D$110,2, FALSE)</f>
        <v>Travel values</v>
      </c>
      <c r="K864" s="4" t="str">
        <f ca="1">VLOOKUP(C864,Default!$B$4:$E$114,4, FALSE)</f>
        <v>scalar for car/taxi distance, i.e. all car and taxi trips get scaled by this scalar</v>
      </c>
      <c r="L864" s="21" t="str" cm="1">
        <f t="array" aca="1" ref="L864" ca="1">IF(ISNA(VLOOKUP($D864,Grouped_Sources!$C:$C,1,FALSE)),"", INDIRECT(VLOOKUP($D864,Grouped_Sources!$C:$I,5,FALSE)))</f>
        <v xml:space="preserve"> on OneDrive Ali Abbas - ITHIM Global\Methods and Processes\Input Parameters\DistanceScalars</v>
      </c>
      <c r="M864" s="21" cm="1">
        <f t="array" aca="1" ref="M864" ca="1">IF(ISNA(VLOOKUP($D864,Grouped_Sources!$C:$C,1,FALSE)),"", INDIRECT(VLOOKUP($D864,Grouped_Sources!$C:$I,6,FALSE)))</f>
        <v>0</v>
      </c>
      <c r="N864" s="21" cm="1">
        <f t="array" aca="1" ref="N864" ca="1">IF(ISNA(VLOOKUP($D864,Grouped_Sources!$C:$C,1,FALSE)),"", INDIRECT(VLOOKUP($D864,Grouped_Sources!$C:$I,7,FALSE)))</f>
        <v>0</v>
      </c>
    </row>
    <row r="865" spans="1:14" hidden="1" x14ac:dyDescent="0.25">
      <c r="A865" s="5">
        <f t="shared" si="133"/>
        <v>11</v>
      </c>
      <c r="B865" s="5">
        <f t="shared" si="134"/>
        <v>63</v>
      </c>
      <c r="C865" s="5" t="str">
        <f t="shared" ca="1" si="138"/>
        <v>distance_scalar_car_taxi</v>
      </c>
      <c r="D865" s="5" t="str">
        <f t="shared" ca="1" si="137"/>
        <v>distance_scalar_car_taxi_mexico_city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distance_scalar_car_taxi</v>
      </c>
      <c r="G865" s="4" t="str" cm="1">
        <f t="array" aca="1" ref="G865" ca="1">IF(AND(ISBLANK(INDIRECT(ADDRESS(B865,3,1,1,"all_city_parameter_inputs"))),ISBLANK(INDIRECT(ADDRESS(B865,2,1,1,"all_city_parameter_inputs")))),"",IF(ISBLANK(INDIRECT(ADDRESS(B865,2,1,1,"all_city_parameter_inputs"))),"",INDIRECT(ADDRESS(B865,2,1,1,"all_city_parameter_inputs"))))</f>
        <v>sd</v>
      </c>
      <c r="H865" s="17" cm="1">
        <f t="array" aca="1" ref="H865" ca="1">IF(ISBLANK(INDIRECT(ADDRESS(B865,A865,1,1,"all_city_parameter_inputs"))), "--",INDIRECT(ADDRESS(B865,A865,1,1,"all_city_parameter_inputs")))</f>
        <v>1.0032070647718301</v>
      </c>
      <c r="I865" s="17" t="str">
        <f ca="1">IF(OR(G865="alpha",G865="beta",G865="sd",G865="mean"),"--",VLOOKUP(C865,Default!$B$5:$H$114,7,FALSE))</f>
        <v>--</v>
      </c>
      <c r="J865" s="4" t="str">
        <f ca="1">VLOOKUP(F865,Lookup!$C$5:$D$110,2, FALSE)</f>
        <v>Travel values</v>
      </c>
      <c r="K865" s="4" t="str">
        <f ca="1">VLOOKUP(C865,Default!$B$4:$E$114,4, FALSE)</f>
        <v>scalar for car/taxi distance, i.e. all car and taxi trips get scaled by this scalar</v>
      </c>
      <c r="L865" s="21" t="str" cm="1">
        <f t="array" aca="1" ref="L865" ca="1">IF(ISNA(VLOOKUP($D865,Grouped_Sources!$C:$C,1,FALSE)),"", INDIRECT(VLOOKUP($D865,Grouped_Sources!$C:$I,5,FALSE)))</f>
        <v xml:space="preserve"> on OneDrive Ali Abbas - ITHIM Global\Methods and Processes\Input Parameters\DistanceScalars</v>
      </c>
      <c r="M865" s="21" cm="1">
        <f t="array" aca="1" ref="M865" ca="1">IF(ISNA(VLOOKUP($D865,Grouped_Sources!$C:$C,1,FALSE)),"", INDIRECT(VLOOKUP($D865,Grouped_Sources!$C:$I,6,FALSE)))</f>
        <v>0</v>
      </c>
      <c r="N865" s="21" cm="1">
        <f t="array" aca="1" ref="N865" ca="1">IF(ISNA(VLOOKUP($D865,Grouped_Sources!$C:$C,1,FALSE)),"", INDIRECT(VLOOKUP($D865,Grouped_Sources!$C:$I,7,FALSE)))</f>
        <v>0</v>
      </c>
    </row>
    <row r="866" spans="1:14" hidden="1" x14ac:dyDescent="0.25">
      <c r="A866" s="5">
        <f t="shared" si="133"/>
        <v>11</v>
      </c>
      <c r="B866" s="5">
        <f t="shared" si="134"/>
        <v>64</v>
      </c>
      <c r="C866" s="5" t="str">
        <f t="shared" ca="1" si="138"/>
        <v>distance_scalar_motorcycle</v>
      </c>
      <c r="D866" s="5" t="str">
        <f t="shared" ca="1" si="137"/>
        <v>distance_scalar_motorcycle_mexico_city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distance_scalar_motorcycle</v>
      </c>
      <c r="G866" s="4" t="str" cm="1">
        <f t="array" aca="1" ref="G866" ca="1">IF(AND(ISBLANK(INDIRECT(ADDRESS(B866,3,1,1,"all_city_parameter_inputs"))),ISBLANK(INDIRECT(ADDRESS(B866,2,1,1,"all_city_parameter_inputs")))),"",IF(ISBLANK(INDIRECT(ADDRESS(B866,2,1,1,"all_city_parameter_inputs"))),"",INDIRECT(ADDRESS(B866,2,1,1,"all_city_parameter_inputs"))))</f>
        <v>constant</v>
      </c>
      <c r="H866" s="17" cm="1">
        <f t="array" aca="1" ref="H866" ca="1">IF(ISBLANK(INDIRECT(ADDRESS(B866,A866,1,1,"all_city_parameter_inputs"))), "--",INDIRECT(ADDRESS(B866,A866,1,1,"all_city_parameter_inputs")))</f>
        <v>1</v>
      </c>
      <c r="I866" s="17">
        <f ca="1">IF(OR(G866="alpha",G866="beta",G866="sd",G866="mean"),"--",VLOOKUP(C866,Default!$B$5:$H$114,7,FALSE))</f>
        <v>1</v>
      </c>
      <c r="J866" s="4" t="str">
        <f ca="1">VLOOKUP(F866,Lookup!$C$5:$D$110,2, FALSE)</f>
        <v>Travel values</v>
      </c>
      <c r="K866" s="4" t="str">
        <f ca="1">VLOOKUP(C866,Default!$B$4:$E$114,4, FALSE)</f>
        <v>scalar for motorcycle distance, i.e. all motorbike trips are scaled by this scalar</v>
      </c>
      <c r="L866" s="21" t="str" cm="1">
        <f t="array" aca="1" ref="L866" ca="1">IF(ISNA(VLOOKUP($D866,Grouped_Sources!$C:$C,1,FALSE)),"", INDIRECT(VLOOKUP($D866,Grouped_Sources!$C:$I,5,FALSE)))</f>
        <v xml:space="preserve"> on OneDrive Ali Abbas - ITHIM Global\Methods and Processes\Input Parameters\DistanceScalars</v>
      </c>
      <c r="M866" s="21" cm="1">
        <f t="array" aca="1" ref="M866" ca="1">IF(ISNA(VLOOKUP($D866,Grouped_Sources!$C:$C,1,FALSE)),"", INDIRECT(VLOOKUP($D866,Grouped_Sources!$C:$I,6,FALSE)))</f>
        <v>0</v>
      </c>
      <c r="N866" s="21" cm="1">
        <f t="array" aca="1" ref="N866" ca="1">IF(ISNA(VLOOKUP($D866,Grouped_Sources!$C:$C,1,FALSE)),"", INDIRECT(VLOOKUP($D866,Grouped_Sources!$C:$I,7,FALSE)))</f>
        <v>0</v>
      </c>
    </row>
    <row r="867" spans="1:14" hidden="1" x14ac:dyDescent="0.25">
      <c r="A867" s="5">
        <f t="shared" si="133"/>
        <v>11</v>
      </c>
      <c r="B867" s="5">
        <f t="shared" si="134"/>
        <v>65</v>
      </c>
      <c r="C867" s="5" t="str">
        <f t="shared" ca="1" si="138"/>
        <v>distance_scalar_motorcycle</v>
      </c>
      <c r="D867" s="5" t="str">
        <f t="shared" ca="1" si="137"/>
        <v>distance_scalar_motorcycle_mexico_city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distance_scalar_motorcycle</v>
      </c>
      <c r="G867" s="4" t="str" cm="1">
        <f t="array" aca="1" ref="G867" ca="1">IF(AND(ISBLANK(INDIRECT(ADDRESS(B867,3,1,1,"all_city_parameter_inputs"))),ISBLANK(INDIRECT(ADDRESS(B867,2,1,1,"all_city_parameter_inputs")))),"",IF(ISBLANK(INDIRECT(ADDRESS(B867,2,1,1,"all_city_parameter_inputs"))),"",INDIRECT(ADDRESS(B867,2,1,1,"all_city_parameter_inputs"))))</f>
        <v>mean</v>
      </c>
      <c r="H867" s="17" cm="1">
        <f t="array" aca="1" ref="H867" ca="1">IF(ISBLANK(INDIRECT(ADDRESS(B867,A867,1,1,"all_city_parameter_inputs"))), "--",INDIRECT(ADDRESS(B867,A867,1,1,"all_city_parameter_inputs")))</f>
        <v>0.99988150243298801</v>
      </c>
      <c r="I867" s="17" t="str">
        <f ca="1">IF(OR(G867="alpha",G867="beta",G867="sd",G867="mean"),"--",VLOOKUP(C867,Default!$B$5:$H$114,7,FALSE))</f>
        <v>--</v>
      </c>
      <c r="J867" s="4" t="str">
        <f ca="1">VLOOKUP(F867,Lookup!$C$5:$D$110,2, FALSE)</f>
        <v>Travel values</v>
      </c>
      <c r="K867" s="4" t="str">
        <f ca="1">VLOOKUP(C867,Default!$B$4:$E$114,4, FALSE)</f>
        <v>scalar for motorcycle distance, i.e. all motorbike trips are scaled by this scalar</v>
      </c>
      <c r="L867" s="21" t="str" cm="1">
        <f t="array" aca="1" ref="L867" ca="1">IF(ISNA(VLOOKUP($D867,Grouped_Sources!$C:$C,1,FALSE)),"", INDIRECT(VLOOKUP($D867,Grouped_Sources!$C:$I,5,FALSE)))</f>
        <v xml:space="preserve"> on OneDrive Ali Abbas - ITHIM Global\Methods and Processes\Input Parameters\DistanceScalars</v>
      </c>
      <c r="M867" s="21" cm="1">
        <f t="array" aca="1" ref="M867" ca="1">IF(ISNA(VLOOKUP($D867,Grouped_Sources!$C:$C,1,FALSE)),"", INDIRECT(VLOOKUP($D867,Grouped_Sources!$C:$I,6,FALSE)))</f>
        <v>0</v>
      </c>
      <c r="N867" s="21" cm="1">
        <f t="array" aca="1" ref="N867" ca="1">IF(ISNA(VLOOKUP($D867,Grouped_Sources!$C:$C,1,FALSE)),"", INDIRECT(VLOOKUP($D867,Grouped_Sources!$C:$I,7,FALSE)))</f>
        <v>0</v>
      </c>
    </row>
    <row r="868" spans="1:14" hidden="1" x14ac:dyDescent="0.25">
      <c r="A868" s="5">
        <f t="shared" si="133"/>
        <v>11</v>
      </c>
      <c r="B868" s="5">
        <f t="shared" si="134"/>
        <v>66</v>
      </c>
      <c r="C868" s="5" t="str">
        <f t="shared" ca="1" si="138"/>
        <v>distance_scalar_motorcycle</v>
      </c>
      <c r="D868" s="5" t="str">
        <f t="shared" ca="1" si="137"/>
        <v>distance_scalar_motorcycle_mexico_city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distance_scalar_motorcycle</v>
      </c>
      <c r="G868" s="4" t="str" cm="1">
        <f t="array" aca="1" ref="G868" ca="1">IF(AND(ISBLANK(INDIRECT(ADDRESS(B868,3,1,1,"all_city_parameter_inputs"))),ISBLANK(INDIRECT(ADDRESS(B868,2,1,1,"all_city_parameter_inputs")))),"",IF(ISBLANK(INDIRECT(ADDRESS(B868,2,1,1,"all_city_parameter_inputs"))),"",INDIRECT(ADDRESS(B868,2,1,1,"all_city_parameter_inputs"))))</f>
        <v>sd</v>
      </c>
      <c r="H868" s="17" cm="1">
        <f t="array" aca="1" ref="H868" ca="1">IF(ISBLANK(INDIRECT(ADDRESS(B868,A868,1,1,"all_city_parameter_inputs"))), "--",INDIRECT(ADDRESS(B868,A868,1,1,"all_city_parameter_inputs")))</f>
        <v>1.0155142174305301</v>
      </c>
      <c r="I868" s="17" t="str">
        <f ca="1">IF(OR(G868="alpha",G868="beta",G868="sd",G868="mean"),"--",VLOOKUP(C868,Default!$B$5:$H$114,7,FALSE))</f>
        <v>--</v>
      </c>
      <c r="J868" s="4" t="str">
        <f ca="1">VLOOKUP(F868,Lookup!$C$5:$D$110,2, FALSE)</f>
        <v>Travel values</v>
      </c>
      <c r="K868" s="4" t="str">
        <f ca="1">VLOOKUP(C868,Default!$B$4:$E$114,4, FALSE)</f>
        <v>scalar for motorcycle distance, i.e. all motorbike trips are scaled by this scalar</v>
      </c>
      <c r="L868" s="21" t="str" cm="1">
        <f t="array" aca="1" ref="L868" ca="1">IF(ISNA(VLOOKUP($D868,Grouped_Sources!$C:$C,1,FALSE)),"", INDIRECT(VLOOKUP($D868,Grouped_Sources!$C:$I,5,FALSE)))</f>
        <v xml:space="preserve"> on OneDrive Ali Abbas - ITHIM Global\Methods and Processes\Input Parameters\DistanceScalars</v>
      </c>
      <c r="M868" s="21" cm="1">
        <f t="array" aca="1" ref="M868" ca="1">IF(ISNA(VLOOKUP($D868,Grouped_Sources!$C:$C,1,FALSE)),"", INDIRECT(VLOOKUP($D868,Grouped_Sources!$C:$I,6,FALSE)))</f>
        <v>0</v>
      </c>
      <c r="N868" s="21" cm="1">
        <f t="array" aca="1" ref="N868" ca="1">IF(ISNA(VLOOKUP($D868,Grouped_Sources!$C:$C,1,FALSE)),"", INDIRECT(VLOOKUP($D868,Grouped_Sources!$C:$I,7,FALSE)))</f>
        <v>0</v>
      </c>
    </row>
    <row r="869" spans="1:14" hidden="1" x14ac:dyDescent="0.25">
      <c r="A869" s="5">
        <f t="shared" ref="A869:A932" si="140">A769+1</f>
        <v>11</v>
      </c>
      <c r="B869" s="5">
        <f t="shared" ref="B869:B932" si="141">B769</f>
        <v>67</v>
      </c>
      <c r="C869" s="5" t="str">
        <f t="shared" ca="1" si="138"/>
        <v>distance_scalar_pt</v>
      </c>
      <c r="D869" s="5" t="str">
        <f t="shared" ca="1" si="137"/>
        <v>distance_scalar_pt_mexico_city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distance_scalar_pt</v>
      </c>
      <c r="G869" s="4" t="str" cm="1">
        <f t="array" aca="1" ref="G869" ca="1">IF(AND(ISBLANK(INDIRECT(ADDRESS(B869,3,1,1,"all_city_parameter_inputs"))),ISBLANK(INDIRECT(ADDRESS(B869,2,1,1,"all_city_parameter_inputs")))),"",IF(ISBLANK(INDIRECT(ADDRESS(B869,2,1,1,"all_city_parameter_inputs"))),"",INDIRECT(ADDRESS(B869,2,1,1,"all_city_parameter_inputs"))))</f>
        <v>constant</v>
      </c>
      <c r="H869" s="17" cm="1">
        <f t="array" aca="1" ref="H869" ca="1">IF(ISBLANK(INDIRECT(ADDRESS(B869,A869,1,1,"all_city_parameter_inputs"))), "--",INDIRECT(ADDRESS(B869,A869,1,1,"all_city_parameter_inputs")))</f>
        <v>1</v>
      </c>
      <c r="I869" s="17">
        <f ca="1">IF(OR(G869="alpha",G869="beta",G869="sd",G869="mean"),"--",VLOOKUP(C869,Default!$B$5:$H$114,7,FALSE))</f>
        <v>1</v>
      </c>
      <c r="J869" s="4" t="str">
        <f ca="1">VLOOKUP(F869,Lookup!$C$5:$D$110,2, FALSE)</f>
        <v>Travel values</v>
      </c>
      <c r="K869" s="4" t="str">
        <f ca="1">VLOOKUP(C869,Default!$B$4:$E$114,4, FALSE)</f>
        <v>scalar for PT distance, i.e. all public transport journey (incl bus driver if added) are scaled by this scalar</v>
      </c>
      <c r="L869" s="21" t="str" cm="1">
        <f t="array" aca="1" ref="L869" ca="1">IF(ISNA(VLOOKUP($D869,Grouped_Sources!$C:$C,1,FALSE)),"", INDIRECT(VLOOKUP($D869,Grouped_Sources!$C:$I,5,FALSE)))</f>
        <v xml:space="preserve"> on OneDrive Ali Abbas - ITHIM Global\Methods and Processes\Input Parameters\DistanceScalars</v>
      </c>
      <c r="M869" s="21" cm="1">
        <f t="array" aca="1" ref="M869" ca="1">IF(ISNA(VLOOKUP($D869,Grouped_Sources!$C:$C,1,FALSE)),"", INDIRECT(VLOOKUP($D869,Grouped_Sources!$C:$I,6,FALSE)))</f>
        <v>0</v>
      </c>
      <c r="N869" s="21" cm="1">
        <f t="array" aca="1" ref="N869" ca="1">IF(ISNA(VLOOKUP($D869,Grouped_Sources!$C:$C,1,FALSE)),"", INDIRECT(VLOOKUP($D869,Grouped_Sources!$C:$I,7,FALSE)))</f>
        <v>0</v>
      </c>
    </row>
    <row r="870" spans="1:14" hidden="1" x14ac:dyDescent="0.25">
      <c r="A870" s="5">
        <f t="shared" si="140"/>
        <v>11</v>
      </c>
      <c r="B870" s="5">
        <f t="shared" si="141"/>
        <v>68</v>
      </c>
      <c r="C870" s="5" t="str">
        <f t="shared" ca="1" si="138"/>
        <v>distance_scalar_pt</v>
      </c>
      <c r="D870" s="5" t="str">
        <f t="shared" ca="1" si="137"/>
        <v>distance_scalar_pt_mexico_city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distance_scalar_pt</v>
      </c>
      <c r="G870" s="4" t="str" cm="1">
        <f t="array" aca="1" ref="G870" ca="1">IF(AND(ISBLANK(INDIRECT(ADDRESS(B870,3,1,1,"all_city_parameter_inputs"))),ISBLANK(INDIRECT(ADDRESS(B870,2,1,1,"all_city_parameter_inputs")))),"",IF(ISBLANK(INDIRECT(ADDRESS(B870,2,1,1,"all_city_parameter_inputs"))),"",INDIRECT(ADDRESS(B870,2,1,1,"all_city_parameter_inputs"))))</f>
        <v>mean</v>
      </c>
      <c r="H870" s="17" cm="1">
        <f t="array" aca="1" ref="H870" ca="1">IF(ISBLANK(INDIRECT(ADDRESS(B870,A870,1,1,"all_city_parameter_inputs"))), "--",INDIRECT(ADDRESS(B870,A870,1,1,"all_city_parameter_inputs")))</f>
        <v>0.99999703261559203</v>
      </c>
      <c r="I870" s="17" t="str">
        <f ca="1">IF(OR(G870="alpha",G870="beta",G870="sd",G870="mean"),"--",VLOOKUP(C870,Default!$B$5:$H$114,7,FALSE))</f>
        <v>--</v>
      </c>
      <c r="J870" s="4" t="str">
        <f ca="1">VLOOKUP(F870,Lookup!$C$5:$D$110,2, FALSE)</f>
        <v>Travel values</v>
      </c>
      <c r="K870" s="4" t="str">
        <f ca="1">VLOOKUP(C870,Default!$B$4:$E$114,4, FALSE)</f>
        <v>scalar for PT distance, i.e. all public transport journey (incl bus driver if added) are scaled by this scalar</v>
      </c>
      <c r="L870" s="21" t="str" cm="1">
        <f t="array" aca="1" ref="L870" ca="1">IF(ISNA(VLOOKUP($D870,Grouped_Sources!$C:$C,1,FALSE)),"", INDIRECT(VLOOKUP($D870,Grouped_Sources!$C:$I,5,FALSE)))</f>
        <v xml:space="preserve"> on OneDrive Ali Abbas - ITHIM Global\Methods and Processes\Input Parameters\DistanceScalars</v>
      </c>
      <c r="M870" s="21" cm="1">
        <f t="array" aca="1" ref="M870" ca="1">IF(ISNA(VLOOKUP($D870,Grouped_Sources!$C:$C,1,FALSE)),"", INDIRECT(VLOOKUP($D870,Grouped_Sources!$C:$I,6,FALSE)))</f>
        <v>0</v>
      </c>
      <c r="N870" s="21" cm="1">
        <f t="array" aca="1" ref="N870" ca="1">IF(ISNA(VLOOKUP($D870,Grouped_Sources!$C:$C,1,FALSE)),"", INDIRECT(VLOOKUP($D870,Grouped_Sources!$C:$I,7,FALSE)))</f>
        <v>0</v>
      </c>
    </row>
    <row r="871" spans="1:14" hidden="1" x14ac:dyDescent="0.25">
      <c r="A871" s="5">
        <f t="shared" si="140"/>
        <v>11</v>
      </c>
      <c r="B871" s="5">
        <f t="shared" si="141"/>
        <v>69</v>
      </c>
      <c r="C871" s="5" t="str">
        <f t="shared" ca="1" si="138"/>
        <v>distance_scalar_pt</v>
      </c>
      <c r="D871" s="5" t="str">
        <f t="shared" ca="1" si="137"/>
        <v>distance_scalar_pt_mexico_city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distance_scalar_pt</v>
      </c>
      <c r="G871" s="4" t="str" cm="1">
        <f t="array" aca="1" ref="G871" ca="1">IF(AND(ISBLANK(INDIRECT(ADDRESS(B871,3,1,1,"all_city_parameter_inputs"))),ISBLANK(INDIRECT(ADDRESS(B871,2,1,1,"all_city_parameter_inputs")))),"",IF(ISBLANK(INDIRECT(ADDRESS(B871,2,1,1,"all_city_parameter_inputs"))),"",INDIRECT(ADDRESS(B871,2,1,1,"all_city_parameter_inputs"))))</f>
        <v>sd</v>
      </c>
      <c r="H871" s="17" cm="1">
        <f t="array" aca="1" ref="H871" ca="1">IF(ISBLANK(INDIRECT(ADDRESS(B871,A871,1,1,"all_city_parameter_inputs"))), "--",INDIRECT(ADDRESS(B871,A871,1,1,"all_city_parameter_inputs")))</f>
        <v>1.0024391097015899</v>
      </c>
      <c r="I871" s="17" t="str">
        <f ca="1">IF(OR(G871="alpha",G871="beta",G871="sd",G871="mean"),"--",VLOOKUP(C871,Default!$B$5:$H$114,7,FALSE))</f>
        <v>--</v>
      </c>
      <c r="J871" s="4" t="str">
        <f ca="1">VLOOKUP(F871,Lookup!$C$5:$D$110,2, FALSE)</f>
        <v>Travel values</v>
      </c>
      <c r="K871" s="4" t="str">
        <f ca="1">VLOOKUP(C871,Default!$B$4:$E$114,4, FALSE)</f>
        <v>scalar for PT distance, i.e. all public transport journey (incl bus driver if added) are scaled by this scalar</v>
      </c>
      <c r="L871" s="21" t="str" cm="1">
        <f t="array" aca="1" ref="L871" ca="1">IF(ISNA(VLOOKUP($D871,Grouped_Sources!$C:$C,1,FALSE)),"", INDIRECT(VLOOKUP($D871,Grouped_Sources!$C:$I,5,FALSE)))</f>
        <v xml:space="preserve"> on OneDrive Ali Abbas - ITHIM Global\Methods and Processes\Input Parameters\DistanceScalars</v>
      </c>
      <c r="M871" s="21" cm="1">
        <f t="array" aca="1" ref="M871" ca="1">IF(ISNA(VLOOKUP($D871,Grouped_Sources!$C:$C,1,FALSE)),"", INDIRECT(VLOOKUP($D871,Grouped_Sources!$C:$I,6,FALSE)))</f>
        <v>0</v>
      </c>
      <c r="N871" s="21" cm="1">
        <f t="array" aca="1" ref="N871" ca="1">IF(ISNA(VLOOKUP($D871,Grouped_Sources!$C:$C,1,FALSE)),"", INDIRECT(VLOOKUP($D871,Grouped_Sources!$C:$I,7,FALSE)))</f>
        <v>0</v>
      </c>
    </row>
    <row r="872" spans="1:14" hidden="1" x14ac:dyDescent="0.25">
      <c r="A872" s="5">
        <f t="shared" si="140"/>
        <v>11</v>
      </c>
      <c r="B872" s="5">
        <f t="shared" si="141"/>
        <v>70</v>
      </c>
      <c r="C872" s="5" t="str">
        <f t="shared" ca="1" si="138"/>
        <v>distance_scalar_walking</v>
      </c>
      <c r="D872" s="5" t="str">
        <f t="shared" ca="1" si="137"/>
        <v>distance_scalar_walking_mexico_city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distance_scalar_walking</v>
      </c>
      <c r="G872" s="4" t="str" cm="1">
        <f t="array" aca="1" ref="G872" ca="1">IF(AND(ISBLANK(INDIRECT(ADDRESS(B872,3,1,1,"all_city_parameter_inputs"))),ISBLANK(INDIRECT(ADDRESS(B872,2,1,1,"all_city_parameter_inputs")))),"",IF(ISBLANK(INDIRECT(ADDRESS(B872,2,1,1,"all_city_parameter_inputs"))),"",INDIRECT(ADDRESS(B872,2,1,1,"all_city_parameter_inputs"))))</f>
        <v>constant</v>
      </c>
      <c r="H872" s="17" cm="1">
        <f t="array" aca="1" ref="H872" ca="1">IF(ISBLANK(INDIRECT(ADDRESS(B872,A872,1,1,"all_city_parameter_inputs"))), "--",INDIRECT(ADDRESS(B872,A872,1,1,"all_city_parameter_inputs")))</f>
        <v>1</v>
      </c>
      <c r="I872" s="17">
        <f ca="1">IF(OR(G872="alpha",G872="beta",G872="sd",G872="mean"),"--",VLOOKUP(C872,Default!$B$5:$H$114,7,FALSE))</f>
        <v>1</v>
      </c>
      <c r="J872" s="4" t="str">
        <f ca="1">VLOOKUP(F872,Lookup!$C$5:$D$110,2, FALSE)</f>
        <v>Travel values</v>
      </c>
      <c r="K872" s="4" t="str">
        <f ca="1">VLOOKUP(C872,Default!$B$4:$E$114,4, FALSE)</f>
        <v>scalar for walking distance, i.e. all walking trips are scaled by this scalar</v>
      </c>
      <c r="L872" s="21" t="str" cm="1">
        <f t="array" aca="1" ref="L872" ca="1">IF(ISNA(VLOOKUP($D872,Grouped_Sources!$C:$C,1,FALSE)),"", INDIRECT(VLOOKUP($D872,Grouped_Sources!$C:$I,5,FALSE)))</f>
        <v xml:space="preserve"> on OneDrive Ali Abbas - ITHIM Global\Methods and Processes\Input Parameters\DistanceScalars</v>
      </c>
      <c r="M872" s="21" cm="1">
        <f t="array" aca="1" ref="M872" ca="1">IF(ISNA(VLOOKUP($D872,Grouped_Sources!$C:$C,1,FALSE)),"", INDIRECT(VLOOKUP($D872,Grouped_Sources!$C:$I,6,FALSE)))</f>
        <v>0</v>
      </c>
      <c r="N872" s="21" cm="1">
        <f t="array" aca="1" ref="N872" ca="1">IF(ISNA(VLOOKUP($D872,Grouped_Sources!$C:$C,1,FALSE)),"", INDIRECT(VLOOKUP($D872,Grouped_Sources!$C:$I,7,FALSE)))</f>
        <v>0</v>
      </c>
    </row>
    <row r="873" spans="1:14" hidden="1" x14ac:dyDescent="0.25">
      <c r="A873" s="5">
        <f t="shared" si="140"/>
        <v>11</v>
      </c>
      <c r="B873" s="5">
        <f t="shared" si="141"/>
        <v>71</v>
      </c>
      <c r="C873" s="5" t="str">
        <f t="shared" ca="1" si="138"/>
        <v>distance_scalar_walking</v>
      </c>
      <c r="D873" s="5" t="str">
        <f t="shared" ca="1" si="137"/>
        <v>distance_scalar_walking_mexico_city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distance_scalar_walking</v>
      </c>
      <c r="G873" s="4" t="str" cm="1">
        <f t="array" aca="1" ref="G873" ca="1">IF(AND(ISBLANK(INDIRECT(ADDRESS(B873,3,1,1,"all_city_parameter_inputs"))),ISBLANK(INDIRECT(ADDRESS(B873,2,1,1,"all_city_parameter_inputs")))),"",IF(ISBLANK(INDIRECT(ADDRESS(B873,2,1,1,"all_city_parameter_inputs"))),"",INDIRECT(ADDRESS(B873,2,1,1,"all_city_parameter_inputs"))))</f>
        <v>mean</v>
      </c>
      <c r="H873" s="17" cm="1">
        <f t="array" aca="1" ref="H873" ca="1">IF(ISBLANK(INDIRECT(ADDRESS(B873,A873,1,1,"all_city_parameter_inputs"))), "--",INDIRECT(ADDRESS(B873,A873,1,1,"all_city_parameter_inputs")))</f>
        <v>0.99999844159474904</v>
      </c>
      <c r="I873" s="17" t="str">
        <f ca="1">IF(OR(G873="alpha",G873="beta",G873="sd",G873="mean"),"--",VLOOKUP(C873,Default!$B$5:$H$114,7,FALSE))</f>
        <v>--</v>
      </c>
      <c r="J873" s="4" t="str">
        <f ca="1">VLOOKUP(F873,Lookup!$C$5:$D$110,2, FALSE)</f>
        <v>Travel values</v>
      </c>
      <c r="K873" s="4" t="str">
        <f ca="1">VLOOKUP(C873,Default!$B$4:$E$114,4, FALSE)</f>
        <v>scalar for walking distance, i.e. all walking trips are scaled by this scalar</v>
      </c>
      <c r="L873" s="21" t="str" cm="1">
        <f t="array" aca="1" ref="L873" ca="1">IF(ISNA(VLOOKUP($D873,Grouped_Sources!$C:$C,1,FALSE)),"", INDIRECT(VLOOKUP($D873,Grouped_Sources!$C:$I,5,FALSE)))</f>
        <v xml:space="preserve"> on OneDrive Ali Abbas - ITHIM Global\Methods and Processes\Input Parameters\DistanceScalars</v>
      </c>
      <c r="M873" s="21" cm="1">
        <f t="array" aca="1" ref="M873" ca="1">IF(ISNA(VLOOKUP($D873,Grouped_Sources!$C:$C,1,FALSE)),"", INDIRECT(VLOOKUP($D873,Grouped_Sources!$C:$I,6,FALSE)))</f>
        <v>0</v>
      </c>
      <c r="N873" s="21" cm="1">
        <f t="array" aca="1" ref="N873" ca="1">IF(ISNA(VLOOKUP($D873,Grouped_Sources!$C:$C,1,FALSE)),"", INDIRECT(VLOOKUP($D873,Grouped_Sources!$C:$I,7,FALSE)))</f>
        <v>0</v>
      </c>
    </row>
    <row r="874" spans="1:14" hidden="1" x14ac:dyDescent="0.25">
      <c r="A874" s="5">
        <f t="shared" si="140"/>
        <v>11</v>
      </c>
      <c r="B874" s="5">
        <f t="shared" si="141"/>
        <v>72</v>
      </c>
      <c r="C874" s="5" t="str">
        <f t="shared" ca="1" si="138"/>
        <v>distance_scalar_walking</v>
      </c>
      <c r="D874" s="5" t="str">
        <f t="shared" ca="1" si="137"/>
        <v>distance_scalar_walking_mexico_city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distance_scalar_walking</v>
      </c>
      <c r="G874" s="4" t="str" cm="1">
        <f t="array" aca="1" ref="G874" ca="1">IF(AND(ISBLANK(INDIRECT(ADDRESS(B874,3,1,1,"all_city_parameter_inputs"))),ISBLANK(INDIRECT(ADDRESS(B874,2,1,1,"all_city_parameter_inputs")))),"",IF(ISBLANK(INDIRECT(ADDRESS(B874,2,1,1,"all_city_parameter_inputs"))),"",INDIRECT(ADDRESS(B874,2,1,1,"all_city_parameter_inputs"))))</f>
        <v>sd</v>
      </c>
      <c r="H874" s="17" cm="1">
        <f t="array" aca="1" ref="H874" ca="1">IF(ISBLANK(INDIRECT(ADDRESS(B874,A874,1,1,"all_city_parameter_inputs"))), "--",INDIRECT(ADDRESS(B874,A874,1,1,"all_city_parameter_inputs")))</f>
        <v>1.0017670091055999</v>
      </c>
      <c r="I874" s="17" t="str">
        <f ca="1">IF(OR(G874="alpha",G874="beta",G874="sd",G874="mean"),"--",VLOOKUP(C874,Default!$B$5:$H$114,7,FALSE))</f>
        <v>--</v>
      </c>
      <c r="J874" s="4" t="str">
        <f ca="1">VLOOKUP(F874,Lookup!$C$5:$D$110,2, FALSE)</f>
        <v>Travel values</v>
      </c>
      <c r="K874" s="4" t="str">
        <f ca="1">VLOOKUP(C874,Default!$B$4:$E$114,4, FALSE)</f>
        <v>scalar for walking distance, i.e. all walking trips are scaled by this scalar</v>
      </c>
      <c r="L874" s="21" t="str" cm="1">
        <f t="array" aca="1" ref="L874" ca="1">IF(ISNA(VLOOKUP($D874,Grouped_Sources!$C:$C,1,FALSE)),"", INDIRECT(VLOOKUP($D874,Grouped_Sources!$C:$I,5,FALSE)))</f>
        <v xml:space="preserve"> on OneDrive Ali Abbas - ITHIM Global\Methods and Processes\Input Parameters\DistanceScalars</v>
      </c>
      <c r="M874" s="21" cm="1">
        <f t="array" aca="1" ref="M874" ca="1">IF(ISNA(VLOOKUP($D874,Grouped_Sources!$C:$C,1,FALSE)),"", INDIRECT(VLOOKUP($D874,Grouped_Sources!$C:$I,6,FALSE)))</f>
        <v>0</v>
      </c>
      <c r="N874" s="21" cm="1">
        <f t="array" aca="1" ref="N874" ca="1">IF(ISNA(VLOOKUP($D874,Grouped_Sources!$C:$C,1,FALSE)),"", INDIRECT(VLOOKUP($D874,Grouped_Sources!$C:$I,7,FALSE)))</f>
        <v>0</v>
      </c>
    </row>
    <row r="875" spans="1:14" hidden="1" x14ac:dyDescent="0.25">
      <c r="A875" s="5">
        <f t="shared" si="140"/>
        <v>11</v>
      </c>
      <c r="B875" s="5">
        <f t="shared" si="141"/>
        <v>73</v>
      </c>
      <c r="C875" s="5" t="str">
        <f t="shared" ca="1" si="138"/>
        <v>distance_scalar_cycling</v>
      </c>
      <c r="D875" s="5" t="str">
        <f t="shared" ca="1" si="137"/>
        <v>distance_scalar_cycling_mexico_city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distance_scalar_cycling</v>
      </c>
      <c r="G875" s="4" t="str" cm="1">
        <f t="array" aca="1" ref="G875" ca="1">IF(AND(ISBLANK(INDIRECT(ADDRESS(B875,3,1,1,"all_city_parameter_inputs"))),ISBLANK(INDIRECT(ADDRESS(B875,2,1,1,"all_city_parameter_inputs")))),"",IF(ISBLANK(INDIRECT(ADDRESS(B875,2,1,1,"all_city_parameter_inputs"))),"",INDIRECT(ADDRESS(B875,2,1,1,"all_city_parameter_inputs"))))</f>
        <v>constant</v>
      </c>
      <c r="H875" s="17" cm="1">
        <f t="array" aca="1" ref="H875" ca="1">IF(ISBLANK(INDIRECT(ADDRESS(B875,A875,1,1,"all_city_parameter_inputs"))), "--",INDIRECT(ADDRESS(B875,A875,1,1,"all_city_parameter_inputs")))</f>
        <v>1</v>
      </c>
      <c r="I875" s="17">
        <f ca="1">IF(OR(G875="alpha",G875="beta",G875="sd",G875="mean"),"--",VLOOKUP(C875,Default!$B$5:$H$114,7,FALSE))</f>
        <v>1</v>
      </c>
      <c r="J875" s="4" t="str">
        <f ca="1">VLOOKUP(F875,Lookup!$C$5:$D$110,2, FALSE)</f>
        <v>Travel values</v>
      </c>
      <c r="K875" s="4" t="str">
        <f ca="1">VLOOKUP(C875,Default!$B$4:$E$114,4, FALSE)</f>
        <v>scalar for cycling distance, i.e. all cycling trips are scaled by this scalar</v>
      </c>
      <c r="L875" s="21" t="str" cm="1">
        <f t="array" aca="1" ref="L875" ca="1">IF(ISNA(VLOOKUP($D875,Grouped_Sources!$C:$C,1,FALSE)),"", INDIRECT(VLOOKUP($D875,Grouped_Sources!$C:$I,5,FALSE)))</f>
        <v xml:space="preserve"> on OneDrive Ali Abbas - ITHIM Global\Methods and Processes\Input Parameters\DistanceScalars</v>
      </c>
      <c r="M875" s="21" cm="1">
        <f t="array" aca="1" ref="M875" ca="1">IF(ISNA(VLOOKUP($D875,Grouped_Sources!$C:$C,1,FALSE)),"", INDIRECT(VLOOKUP($D875,Grouped_Sources!$C:$I,6,FALSE)))</f>
        <v>0</v>
      </c>
      <c r="N875" s="21" cm="1">
        <f t="array" aca="1" ref="N875" ca="1">IF(ISNA(VLOOKUP($D875,Grouped_Sources!$C:$C,1,FALSE)),"", INDIRECT(VLOOKUP($D875,Grouped_Sources!$C:$I,7,FALSE)))</f>
        <v>0</v>
      </c>
    </row>
    <row r="876" spans="1:14" hidden="1" x14ac:dyDescent="0.25">
      <c r="A876" s="5">
        <f t="shared" si="140"/>
        <v>11</v>
      </c>
      <c r="B876" s="5">
        <f t="shared" si="141"/>
        <v>74</v>
      </c>
      <c r="C876" s="5" t="str">
        <f t="shared" ca="1" si="138"/>
        <v>distance_scalar_cycling</v>
      </c>
      <c r="D876" s="5" t="str">
        <f t="shared" ca="1" si="137"/>
        <v>distance_scalar_cycling_mexico_city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distance_scalar_cycling</v>
      </c>
      <c r="G876" s="4" t="str" cm="1">
        <f t="array" aca="1" ref="G876" ca="1">IF(AND(ISBLANK(INDIRECT(ADDRESS(B876,3,1,1,"all_city_parameter_inputs"))),ISBLANK(INDIRECT(ADDRESS(B876,2,1,1,"all_city_parameter_inputs")))),"",IF(ISBLANK(INDIRECT(ADDRESS(B876,2,1,1,"all_city_parameter_inputs"))),"",INDIRECT(ADDRESS(B876,2,1,1,"all_city_parameter_inputs"))))</f>
        <v>mean</v>
      </c>
      <c r="H876" s="17" cm="1">
        <f t="array" aca="1" ref="H876" ca="1">IF(ISBLANK(INDIRECT(ADDRESS(B876,A876,1,1,"all_city_parameter_inputs"))), "--",INDIRECT(ADDRESS(B876,A876,1,1,"all_city_parameter_inputs")))</f>
        <v>0.99990356970914995</v>
      </c>
      <c r="I876" s="17" t="str">
        <f ca="1">IF(OR(G876="alpha",G876="beta",G876="sd",G876="mean"),"--",VLOOKUP(C876,Default!$B$5:$H$114,7,FALSE))</f>
        <v>--</v>
      </c>
      <c r="J876" s="4" t="str">
        <f ca="1">VLOOKUP(F876,Lookup!$C$5:$D$110,2, FALSE)</f>
        <v>Travel values</v>
      </c>
      <c r="K876" s="4" t="str">
        <f ca="1">VLOOKUP(C876,Default!$B$4:$E$114,4, FALSE)</f>
        <v>scalar for cycling distance, i.e. all cycling trips are scaled by this scalar</v>
      </c>
      <c r="L876" s="21" t="str" cm="1">
        <f t="array" aca="1" ref="L876" ca="1">IF(ISNA(VLOOKUP($D876,Grouped_Sources!$C:$C,1,FALSE)),"", INDIRECT(VLOOKUP($D876,Grouped_Sources!$C:$I,5,FALSE)))</f>
        <v xml:space="preserve"> on OneDrive Ali Abbas - ITHIM Global\Methods and Processes\Input Parameters\DistanceScalars</v>
      </c>
      <c r="M876" s="21" cm="1">
        <f t="array" aca="1" ref="M876" ca="1">IF(ISNA(VLOOKUP($D876,Grouped_Sources!$C:$C,1,FALSE)),"", INDIRECT(VLOOKUP($D876,Grouped_Sources!$C:$I,6,FALSE)))</f>
        <v>0</v>
      </c>
      <c r="N876" s="21" cm="1">
        <f t="array" aca="1" ref="N876" ca="1">IF(ISNA(VLOOKUP($D876,Grouped_Sources!$C:$C,1,FALSE)),"", INDIRECT(VLOOKUP($D876,Grouped_Sources!$C:$I,7,FALSE)))</f>
        <v>0</v>
      </c>
    </row>
    <row r="877" spans="1:14" hidden="1" x14ac:dyDescent="0.25">
      <c r="A877" s="5">
        <f t="shared" si="140"/>
        <v>11</v>
      </c>
      <c r="B877" s="5">
        <f t="shared" si="141"/>
        <v>75</v>
      </c>
      <c r="C877" s="5" t="str">
        <f t="shared" ca="1" si="138"/>
        <v>distance_scalar_cycling</v>
      </c>
      <c r="D877" s="5" t="str">
        <f t="shared" ca="1" si="137"/>
        <v>distance_scalar_cycling_mexico_city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distance_scalar_cycling</v>
      </c>
      <c r="G877" s="4" t="str" cm="1">
        <f t="array" aca="1" ref="G877" ca="1">IF(AND(ISBLANK(INDIRECT(ADDRESS(B877,3,1,1,"all_city_parameter_inputs"))),ISBLANK(INDIRECT(ADDRESS(B877,2,1,1,"all_city_parameter_inputs")))),"",IF(ISBLANK(INDIRECT(ADDRESS(B877,2,1,1,"all_city_parameter_inputs"))),"",INDIRECT(ADDRESS(B877,2,1,1,"all_city_parameter_inputs"))))</f>
        <v>sd</v>
      </c>
      <c r="H877" s="17" cm="1">
        <f t="array" aca="1" ref="H877" ca="1">IF(ISBLANK(INDIRECT(ADDRESS(B877,A877,1,1,"all_city_parameter_inputs"))), "--",INDIRECT(ADDRESS(B877,A877,1,1,"all_city_parameter_inputs")))</f>
        <v>1.0139846430347099</v>
      </c>
      <c r="I877" s="17" t="str">
        <f ca="1">IF(OR(G877="alpha",G877="beta",G877="sd",G877="mean"),"--",VLOOKUP(C877,Default!$B$5:$H$114,7,FALSE))</f>
        <v>--</v>
      </c>
      <c r="J877" s="4" t="str">
        <f ca="1">VLOOKUP(F877,Lookup!$C$5:$D$110,2, FALSE)</f>
        <v>Travel values</v>
      </c>
      <c r="K877" s="4" t="str">
        <f ca="1">VLOOKUP(C877,Default!$B$4:$E$114,4, FALSE)</f>
        <v>scalar for cycling distance, i.e. all cycling trips are scaled by this scalar</v>
      </c>
      <c r="L877" s="21" t="str" cm="1">
        <f t="array" aca="1" ref="L877" ca="1">IF(ISNA(VLOOKUP($D877,Grouped_Sources!$C:$C,1,FALSE)),"", INDIRECT(VLOOKUP($D877,Grouped_Sources!$C:$I,5,FALSE)))</f>
        <v xml:space="preserve"> on OneDrive Ali Abbas - ITHIM Global\Methods and Processes\Input Parameters\DistanceScalars</v>
      </c>
      <c r="M877" s="21" cm="1">
        <f t="array" aca="1" ref="M877" ca="1">IF(ISNA(VLOOKUP($D877,Grouped_Sources!$C:$C,1,FALSE)),"", INDIRECT(VLOOKUP($D877,Grouped_Sources!$C:$I,6,FALSE)))</f>
        <v>0</v>
      </c>
      <c r="N877" s="21" cm="1">
        <f t="array" aca="1" ref="N877" ca="1">IF(ISNA(VLOOKUP($D877,Grouped_Sources!$C:$C,1,FALSE)),"", INDIRECT(VLOOKUP($D877,Grouped_Sources!$C:$I,7,FALSE)))</f>
        <v>0</v>
      </c>
    </row>
    <row r="878" spans="1:14" hidden="1" x14ac:dyDescent="0.25">
      <c r="A878" s="5">
        <f t="shared" si="140"/>
        <v>11</v>
      </c>
      <c r="B878" s="5">
        <f t="shared" si="141"/>
        <v>76</v>
      </c>
      <c r="C878" s="5" t="str">
        <f t="shared" ca="1" si="138"/>
        <v>CO2_emission_inventories motorcycle</v>
      </c>
      <c r="D878" s="5" t="str">
        <f t="shared" ca="1" si="137"/>
        <v>CO2_emission_inventories_mexico_city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CO2_emission_inventories</v>
      </c>
      <c r="G878" s="4" t="str" cm="1">
        <f t="array" aca="1" ref="G878" ca="1">IF(AND(ISBLANK(INDIRECT(ADDRESS(B878,3,1,1,"all_city_parameter_inputs"))),ISBLANK(INDIRECT(ADDRESS(B878,2,1,1,"all_city_parameter_inputs")))),"",IF(ISBLANK(INDIRECT(ADDRESS(B878,2,1,1,"all_city_parameter_inputs"))),"",INDIRECT(ADDRESS(B878,2,1,1,"all_city_parameter_inputs"))))</f>
        <v>motorcycle</v>
      </c>
      <c r="H878" s="17" cm="1">
        <f t="array" aca="1" ref="H878" ca="1">IF(ISBLANK(INDIRECT(ADDRESS(B878,A878,1,1,"all_city_parameter_inputs"))), "--",INDIRECT(ADDRESS(B878,A878,1,1,"all_city_parameter_inputs")))</f>
        <v>40731.942479999998</v>
      </c>
      <c r="I878" s="17">
        <f ca="1">IF(OR(G878="alpha",G878="beta",G878="sd",G878="mean"),"--",VLOOKUP(C878,Default!$B$5:$H$114,7,FALSE))</f>
        <v>30033.571810000001</v>
      </c>
      <c r="J878" s="4" t="str">
        <f ca="1">VLOOKUP(F878,Lookup!$C$5:$D$110,2, FALSE)</f>
        <v>Pollution values</v>
      </c>
      <c r="K878" s="4" t="str">
        <f ca="1">VLOOKUP(C878,Default!$B$4:$E$114,4, FALSE)</f>
        <v>- used to estimate the CO2 for scenarios (function "scenario_co2_calculations").
- used to create the VEHICLE_INVENTORY, with speeds, PM and CO2 emissions (function "set_vehicle_inventory").</v>
      </c>
      <c r="L878" s="21" t="str" cm="1">
        <f t="array" aca="1" ref="L878" ca="1">IF(ISNA(VLOOKUP($D878,Grouped_Sources!$C:$C,1,FALSE)),"", INDIRECT(VLOOKUP($D878,Grouped_Sources!$C:$I,5,FALSE)))</f>
        <v>EDGAR but proper documentation still missing</v>
      </c>
      <c r="M878" s="21" cm="1">
        <f t="array" aca="1" ref="M878" ca="1">IF(ISNA(VLOOKUP($D878,Grouped_Sources!$C:$C,1,FALSE)),"", INDIRECT(VLOOKUP($D878,Grouped_Sources!$C:$I,6,FALSE)))</f>
        <v>0</v>
      </c>
      <c r="N878" s="21" cm="1">
        <f t="array" aca="1" ref="N878" ca="1">IF(ISNA(VLOOKUP($D878,Grouped_Sources!$C:$C,1,FALSE)),"", INDIRECT(VLOOKUP($D878,Grouped_Sources!$C:$I,7,FALSE)))</f>
        <v>0</v>
      </c>
    </row>
    <row r="879" spans="1:14" hidden="1" x14ac:dyDescent="0.25">
      <c r="A879" s="5">
        <f t="shared" si="140"/>
        <v>11</v>
      </c>
      <c r="B879" s="5">
        <f t="shared" si="141"/>
        <v>77</v>
      </c>
      <c r="C879" s="5" t="str">
        <f t="shared" ca="1" si="138"/>
        <v>CO2_emission_inventories car</v>
      </c>
      <c r="D879" s="5" t="str">
        <f t="shared" ca="1" si="137"/>
        <v>CO2_emission_inventories_mexico_city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CO2_emission_inventories</v>
      </c>
      <c r="G879" s="4" t="str" cm="1">
        <f t="array" aca="1" ref="G879" ca="1">IF(AND(ISBLANK(INDIRECT(ADDRESS(B879,3,1,1,"all_city_parameter_inputs"))),ISBLANK(INDIRECT(ADDRESS(B879,2,1,1,"all_city_parameter_inputs")))),"",IF(ISBLANK(INDIRECT(ADDRESS(B879,2,1,1,"all_city_parameter_inputs"))),"",INDIRECT(ADDRESS(B879,2,1,1,"all_city_parameter_inputs"))))</f>
        <v>car</v>
      </c>
      <c r="H879" s="17" cm="1">
        <f t="array" aca="1" ref="H879" ca="1">IF(ISBLANK(INDIRECT(ADDRESS(B879,A879,1,1,"all_city_parameter_inputs"))), "--",INDIRECT(ADDRESS(B879,A879,1,1,"all_city_parameter_inputs")))</f>
        <v>2385489.5819999999</v>
      </c>
      <c r="I879" s="17">
        <f ca="1">IF(OR(G879="alpha",G879="beta",G879="sd",G879="mean"),"--",VLOOKUP(C879,Default!$B$5:$H$114,7,FALSE))</f>
        <v>1033377.341</v>
      </c>
      <c r="J879" s="4" t="str">
        <f ca="1">VLOOKUP(F879,Lookup!$C$5:$D$110,2, FALSE)</f>
        <v>Pollution values</v>
      </c>
      <c r="K879" s="4">
        <f ca="1">VLOOKUP(C879,Default!$B$4:$E$114,4, FALSE)</f>
        <v>0</v>
      </c>
      <c r="L879" s="21" t="str" cm="1">
        <f t="array" aca="1" ref="L879" ca="1">IF(ISNA(VLOOKUP($D879,Grouped_Sources!$C:$C,1,FALSE)),"", INDIRECT(VLOOKUP($D879,Grouped_Sources!$C:$I,5,FALSE)))</f>
        <v>EDGAR but proper documentation still missing</v>
      </c>
      <c r="M879" s="21" cm="1">
        <f t="array" aca="1" ref="M879" ca="1">IF(ISNA(VLOOKUP($D879,Grouped_Sources!$C:$C,1,FALSE)),"", INDIRECT(VLOOKUP($D879,Grouped_Sources!$C:$I,6,FALSE)))</f>
        <v>0</v>
      </c>
      <c r="N879" s="21" cm="1">
        <f t="array" aca="1" ref="N879" ca="1">IF(ISNA(VLOOKUP($D879,Grouped_Sources!$C:$C,1,FALSE)),"", INDIRECT(VLOOKUP($D879,Grouped_Sources!$C:$I,7,FALSE)))</f>
        <v>0</v>
      </c>
    </row>
    <row r="880" spans="1:14" hidden="1" x14ac:dyDescent="0.25">
      <c r="A880" s="5">
        <f t="shared" si="140"/>
        <v>11</v>
      </c>
      <c r="B880" s="5">
        <f t="shared" si="141"/>
        <v>78</v>
      </c>
      <c r="C880" s="5" t="str">
        <f t="shared" ca="1" si="138"/>
        <v>CO2_emission_inventories bus_driver</v>
      </c>
      <c r="D880" s="5" t="str">
        <f t="shared" ca="1" si="137"/>
        <v>CO2_emission_inventories_mexico_city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CO2_emission_inventories</v>
      </c>
      <c r="G880" s="4" t="str" cm="1">
        <f t="array" aca="1" ref="G880" ca="1">IF(AND(ISBLANK(INDIRECT(ADDRESS(B880,3,1,1,"all_city_parameter_inputs"))),ISBLANK(INDIRECT(ADDRESS(B880,2,1,1,"all_city_parameter_inputs")))),"",IF(ISBLANK(INDIRECT(ADDRESS(B880,2,1,1,"all_city_parameter_inputs"))),"",INDIRECT(ADDRESS(B880,2,1,1,"all_city_parameter_inputs"))))</f>
        <v>bus_driver</v>
      </c>
      <c r="H880" s="17" cm="1">
        <f t="array" aca="1" ref="H880" ca="1">IF(ISBLANK(INDIRECT(ADDRESS(B880,A880,1,1,"all_city_parameter_inputs"))), "--",INDIRECT(ADDRESS(B880,A880,1,1,"all_city_parameter_inputs")))</f>
        <v>159589.08609999999</v>
      </c>
      <c r="I880" s="17">
        <f ca="1">IF(OR(G880="alpha",G880="beta",G880="sd",G880="mean"),"--",VLOOKUP(C880,Default!$B$5:$H$114,7,FALSE))</f>
        <v>100429.7216</v>
      </c>
      <c r="J880" s="4" t="str">
        <f ca="1">VLOOKUP(F880,Lookup!$C$5:$D$110,2, FALSE)</f>
        <v>Pollution values</v>
      </c>
      <c r="K880" s="4">
        <f ca="1">VLOOKUP(C880,Default!$B$4:$E$114,4, FALSE)</f>
        <v>0</v>
      </c>
      <c r="L880" s="21" t="str" cm="1">
        <f t="array" aca="1" ref="L880" ca="1">IF(ISNA(VLOOKUP($D880,Grouped_Sources!$C:$C,1,FALSE)),"", INDIRECT(VLOOKUP($D880,Grouped_Sources!$C:$I,5,FALSE)))</f>
        <v>EDGAR but proper documentation still missing</v>
      </c>
      <c r="M880" s="21" cm="1">
        <f t="array" aca="1" ref="M880" ca="1">IF(ISNA(VLOOKUP($D880,Grouped_Sources!$C:$C,1,FALSE)),"", INDIRECT(VLOOKUP($D880,Grouped_Sources!$C:$I,6,FALSE)))</f>
        <v>0</v>
      </c>
      <c r="N880" s="21" cm="1">
        <f t="array" aca="1" ref="N880" ca="1">IF(ISNA(VLOOKUP($D880,Grouped_Sources!$C:$C,1,FALSE)),"", INDIRECT(VLOOKUP($D880,Grouped_Sources!$C:$I,7,FALSE)))</f>
        <v>0</v>
      </c>
    </row>
    <row r="881" spans="1:14" hidden="1" x14ac:dyDescent="0.25">
      <c r="A881" s="5">
        <f t="shared" si="140"/>
        <v>11</v>
      </c>
      <c r="B881" s="5">
        <f t="shared" si="141"/>
        <v>79</v>
      </c>
      <c r="C881" s="5" t="str">
        <f t="shared" ca="1" si="138"/>
        <v>CO2_emission_inventories heavy_truck</v>
      </c>
      <c r="D881" s="5" t="str">
        <f t="shared" ca="1" si="137"/>
        <v>CO2_emission_inventories_mexico_city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CO2_emission_inventories</v>
      </c>
      <c r="G881" s="4" t="str" cm="1">
        <f t="array" aca="1" ref="G881" ca="1">IF(AND(ISBLANK(INDIRECT(ADDRESS(B881,3,1,1,"all_city_parameter_inputs"))),ISBLANK(INDIRECT(ADDRESS(B881,2,1,1,"all_city_parameter_inputs")))),"",IF(ISBLANK(INDIRECT(ADDRESS(B881,2,1,1,"all_city_parameter_inputs"))),"",INDIRECT(ADDRESS(B881,2,1,1,"all_city_parameter_inputs"))))</f>
        <v>heavy_truck</v>
      </c>
      <c r="H881" s="17" cm="1">
        <f t="array" aca="1" ref="H881" ca="1">IF(ISBLANK(INDIRECT(ADDRESS(B881,A881,1,1,"all_city_parameter_inputs"))), "--",INDIRECT(ADDRESS(B881,A881,1,1,"all_city_parameter_inputs")))</f>
        <v>389290.53220000002</v>
      </c>
      <c r="I881" s="17">
        <f ca="1">IF(OR(G881="alpha",G881="beta",G881="sd",G881="mean"),"--",VLOOKUP(C881,Default!$B$5:$H$114,7,FALSE))</f>
        <v>259655.32449999999</v>
      </c>
      <c r="J881" s="4" t="str">
        <f ca="1">VLOOKUP(F881,Lookup!$C$5:$D$110,2, FALSE)</f>
        <v>Pollution values</v>
      </c>
      <c r="K881" s="4">
        <f ca="1">VLOOKUP(C881,Default!$B$4:$E$114,4, FALSE)</f>
        <v>0</v>
      </c>
      <c r="L881" s="21" t="str" cm="1">
        <f t="array" aca="1" ref="L881" ca="1">IF(ISNA(VLOOKUP($D881,Grouped_Sources!$C:$C,1,FALSE)),"", INDIRECT(VLOOKUP($D881,Grouped_Sources!$C:$I,5,FALSE)))</f>
        <v>EDGAR but proper documentation still missing</v>
      </c>
      <c r="M881" s="21" cm="1">
        <f t="array" aca="1" ref="M881" ca="1">IF(ISNA(VLOOKUP($D881,Grouped_Sources!$C:$C,1,FALSE)),"", INDIRECT(VLOOKUP($D881,Grouped_Sources!$C:$I,6,FALSE)))</f>
        <v>0</v>
      </c>
      <c r="N881" s="21" cm="1">
        <f t="array" aca="1" ref="N881" ca="1">IF(ISNA(VLOOKUP($D881,Grouped_Sources!$C:$C,1,FALSE)),"", INDIRECT(VLOOKUP($D881,Grouped_Sources!$C:$I,7,FALSE)))</f>
        <v>0</v>
      </c>
    </row>
    <row r="882" spans="1:14" hidden="1" x14ac:dyDescent="0.25">
      <c r="A882" s="5">
        <f t="shared" si="140"/>
        <v>11</v>
      </c>
      <c r="B882" s="5">
        <f t="shared" si="141"/>
        <v>80</v>
      </c>
      <c r="C882" s="5" t="str">
        <f t="shared" ca="1" si="138"/>
        <v>CO2_emission_inventories truck</v>
      </c>
      <c r="D882" s="5" t="str">
        <f t="shared" ca="1" si="137"/>
        <v>CO2_emission_inventories_mexico_city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CO2_emission_inventories</v>
      </c>
      <c r="G882" s="4" t="str" cm="1">
        <f t="array" aca="1" ref="G882" ca="1">IF(AND(ISBLANK(INDIRECT(ADDRESS(B882,3,1,1,"all_city_parameter_inputs"))),ISBLANK(INDIRECT(ADDRESS(B882,2,1,1,"all_city_parameter_inputs")))),"",IF(ISBLANK(INDIRECT(ADDRESS(B882,2,1,1,"all_city_parameter_inputs"))),"",INDIRECT(ADDRESS(B882,2,1,1,"all_city_parameter_inputs"))))</f>
        <v>truck</v>
      </c>
      <c r="H882" s="17" cm="1">
        <f t="array" aca="1" ref="H882" ca="1">IF(ISBLANK(INDIRECT(ADDRESS(B882,A882,1,1,"all_city_parameter_inputs"))), "--",INDIRECT(ADDRESS(B882,A882,1,1,"all_city_parameter_inputs")))</f>
        <v>356571.43089999998</v>
      </c>
      <c r="I882" s="17">
        <f ca="1">IF(OR(G882="alpha",G882="beta",G882="sd",G882="mean"),"--",VLOOKUP(C882,Default!$B$5:$H$114,7,FALSE))</f>
        <v>163516.11319999999</v>
      </c>
      <c r="J882" s="4" t="str">
        <f ca="1">VLOOKUP(F882,Lookup!$C$5:$D$110,2, FALSE)</f>
        <v>Pollution values</v>
      </c>
      <c r="K882" s="4">
        <f ca="1">VLOOKUP(C882,Default!$B$4:$E$114,4, FALSE)</f>
        <v>0</v>
      </c>
      <c r="L882" s="21" t="str" cm="1">
        <f t="array" aca="1" ref="L882" ca="1">IF(ISNA(VLOOKUP($D882,Grouped_Sources!$C:$C,1,FALSE)),"", INDIRECT(VLOOKUP($D882,Grouped_Sources!$C:$I,5,FALSE)))</f>
        <v>EDGAR but proper documentation still missing</v>
      </c>
      <c r="M882" s="21" cm="1">
        <f t="array" aca="1" ref="M882" ca="1">IF(ISNA(VLOOKUP($D882,Grouped_Sources!$C:$C,1,FALSE)),"", INDIRECT(VLOOKUP($D882,Grouped_Sources!$C:$I,6,FALSE)))</f>
        <v>0</v>
      </c>
      <c r="N882" s="21" cm="1">
        <f t="array" aca="1" ref="N882" ca="1">IF(ISNA(VLOOKUP($D882,Grouped_Sources!$C:$C,1,FALSE)),"", INDIRECT(VLOOKUP($D882,Grouped_Sources!$C:$I,7,FALSE)))</f>
        <v>0</v>
      </c>
    </row>
    <row r="883" spans="1:14" hidden="1" x14ac:dyDescent="0.25">
      <c r="A883" s="5">
        <f t="shared" si="140"/>
        <v>11</v>
      </c>
      <c r="B883" s="5">
        <f t="shared" si="141"/>
        <v>81</v>
      </c>
      <c r="C883" s="5" t="str">
        <f t="shared" ca="1" si="138"/>
        <v>CO2_emission_inventories van</v>
      </c>
      <c r="D883" s="5" t="str">
        <f t="shared" ca="1" si="137"/>
        <v>CO2_emission_inventories_mexico_city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CO2_emission_inventories</v>
      </c>
      <c r="G883" s="4" t="str" cm="1">
        <f t="array" aca="1" ref="G883" ca="1">IF(AND(ISBLANK(INDIRECT(ADDRESS(B883,3,1,1,"all_city_parameter_inputs"))),ISBLANK(INDIRECT(ADDRESS(B883,2,1,1,"all_city_parameter_inputs")))),"",IF(ISBLANK(INDIRECT(ADDRESS(B883,2,1,1,"all_city_parameter_inputs"))),"",INDIRECT(ADDRESS(B883,2,1,1,"all_city_parameter_inputs"))))</f>
        <v>van</v>
      </c>
      <c r="H883" s="17" t="str" cm="1">
        <f t="array" aca="1" ref="H883" ca="1">IF(ISBLANK(INDIRECT(ADDRESS(B883,A883,1,1,"all_city_parameter_inputs"))), "--",INDIRECT(ADDRESS(B883,A883,1,1,"all_city_parameter_inputs")))</f>
        <v>--</v>
      </c>
      <c r="I883" s="17">
        <f ca="1">IF(OR(G883="alpha",G883="beta",G883="sd",G883="mean"),"--",VLOOKUP(C883,Default!$B$5:$H$114,7,FALSE))</f>
        <v>0</v>
      </c>
      <c r="J883" s="4" t="str">
        <f ca="1">VLOOKUP(F883,Lookup!$C$5:$D$110,2, FALSE)</f>
        <v>Pollution values</v>
      </c>
      <c r="K883" s="4">
        <f ca="1">VLOOKUP(C883,Default!$B$4:$E$114,4, FALSE)</f>
        <v>0</v>
      </c>
      <c r="L883" s="21" t="str" cm="1">
        <f t="array" aca="1" ref="L883" ca="1">IF(ISNA(VLOOKUP($D883,Grouped_Sources!$C:$C,1,FALSE)),"", INDIRECT(VLOOKUP($D883,Grouped_Sources!$C:$I,5,FALSE)))</f>
        <v>EDGAR but proper documentation still missing</v>
      </c>
      <c r="M883" s="21" cm="1">
        <f t="array" aca="1" ref="M883" ca="1">IF(ISNA(VLOOKUP($D883,Grouped_Sources!$C:$C,1,FALSE)),"", INDIRECT(VLOOKUP($D883,Grouped_Sources!$C:$I,6,FALSE)))</f>
        <v>0</v>
      </c>
      <c r="N883" s="21" cm="1">
        <f t="array" aca="1" ref="N883" ca="1">IF(ISNA(VLOOKUP($D883,Grouped_Sources!$C:$C,1,FALSE)),"", INDIRECT(VLOOKUP($D883,Grouped_Sources!$C:$I,7,FALSE)))</f>
        <v>0</v>
      </c>
    </row>
    <row r="884" spans="1:14" hidden="1" x14ac:dyDescent="0.25">
      <c r="A884" s="5">
        <f t="shared" si="140"/>
        <v>11</v>
      </c>
      <c r="B884" s="5">
        <f t="shared" si="141"/>
        <v>82</v>
      </c>
      <c r="C884" s="5" t="str">
        <f t="shared" ca="1" si="138"/>
        <v>CO2_emission_inventories other</v>
      </c>
      <c r="D884" s="5" t="str">
        <f t="shared" ca="1" si="137"/>
        <v>CO2_emission_inventories_mexico_city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CO2_emission_inventories</v>
      </c>
      <c r="G884" s="4" t="str" cm="1">
        <f t="array" aca="1" ref="G884" ca="1">IF(AND(ISBLANK(INDIRECT(ADDRESS(B884,3,1,1,"all_city_parameter_inputs"))),ISBLANK(INDIRECT(ADDRESS(B884,2,1,1,"all_city_parameter_inputs")))),"",IF(ISBLANK(INDIRECT(ADDRESS(B884,2,1,1,"all_city_parameter_inputs"))),"",INDIRECT(ADDRESS(B884,2,1,1,"all_city_parameter_inputs"))))</f>
        <v>other</v>
      </c>
      <c r="H884" s="17" cm="1">
        <f t="array" aca="1" ref="H884" ca="1">IF(ISBLANK(INDIRECT(ADDRESS(B884,A884,1,1,"all_city_parameter_inputs"))), "--",INDIRECT(ADDRESS(B884,A884,1,1,"all_city_parameter_inputs")))</f>
        <v>7345.1043810000001</v>
      </c>
      <c r="I884" s="17">
        <f ca="1">IF(OR(G884="alpha",G884="beta",G884="sd",G884="mean"),"--",VLOOKUP(C884,Default!$B$5:$H$114,7,FALSE))</f>
        <v>1906.893448</v>
      </c>
      <c r="J884" s="4" t="str">
        <f ca="1">VLOOKUP(F884,Lookup!$C$5:$D$110,2, FALSE)</f>
        <v>Pollution values</v>
      </c>
      <c r="K884" s="4">
        <f ca="1">VLOOKUP(C884,Default!$B$4:$E$114,4, FALSE)</f>
        <v>0</v>
      </c>
      <c r="L884" s="21" t="str" cm="1">
        <f t="array" aca="1" ref="L884" ca="1">IF(ISNA(VLOOKUP($D884,Grouped_Sources!$C:$C,1,FALSE)),"", INDIRECT(VLOOKUP($D884,Grouped_Sources!$C:$I,5,FALSE)))</f>
        <v>EDGAR but proper documentation still missing</v>
      </c>
      <c r="M884" s="21" cm="1">
        <f t="array" aca="1" ref="M884" ca="1">IF(ISNA(VLOOKUP($D884,Grouped_Sources!$C:$C,1,FALSE)),"", INDIRECT(VLOOKUP($D884,Grouped_Sources!$C:$I,6,FALSE)))</f>
        <v>0</v>
      </c>
      <c r="N884" s="21" cm="1">
        <f t="array" aca="1" ref="N884" ca="1">IF(ISNA(VLOOKUP($D884,Grouped_Sources!$C:$C,1,FALSE)),"", INDIRECT(VLOOKUP($D884,Grouped_Sources!$C:$I,7,FALSE)))</f>
        <v>0</v>
      </c>
    </row>
    <row r="885" spans="1:14" hidden="1" x14ac:dyDescent="0.25">
      <c r="A885" s="5">
        <f t="shared" si="140"/>
        <v>11</v>
      </c>
      <c r="B885" s="5">
        <f t="shared" si="141"/>
        <v>83</v>
      </c>
      <c r="C885" s="5" t="str">
        <f t="shared" ca="1" si="138"/>
        <v>CO2_emission_inventories taxi</v>
      </c>
      <c r="D885" s="5" t="str">
        <f t="shared" ca="1" si="137"/>
        <v>CO2_emission_inventories_mexico_city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CO2_emission_inventories</v>
      </c>
      <c r="G885" s="4" t="str" cm="1">
        <f t="array" aca="1" ref="G885" ca="1">IF(AND(ISBLANK(INDIRECT(ADDRESS(B885,3,1,1,"all_city_parameter_inputs"))),ISBLANK(INDIRECT(ADDRESS(B885,2,1,1,"all_city_parameter_inputs")))),"",IF(ISBLANK(INDIRECT(ADDRESS(B885,2,1,1,"all_city_parameter_inputs"))),"",INDIRECT(ADDRESS(B885,2,1,1,"all_city_parameter_inputs"))))</f>
        <v>taxi</v>
      </c>
      <c r="H885" s="17" t="str" cm="1">
        <f t="array" aca="1" ref="H885" ca="1">IF(ISBLANK(INDIRECT(ADDRESS(B885,A885,1,1,"all_city_parameter_inputs"))), "--",INDIRECT(ADDRESS(B885,A885,1,1,"all_city_parameter_inputs")))</f>
        <v>--</v>
      </c>
      <c r="I885" s="17">
        <f ca="1">IF(OR(G885="alpha",G885="beta",G885="sd",G885="mean"),"--",VLOOKUP(C885,Default!$B$5:$H$114,7,FALSE))</f>
        <v>0</v>
      </c>
      <c r="J885" s="4" t="str">
        <f ca="1">VLOOKUP(F885,Lookup!$C$5:$D$110,2, FALSE)</f>
        <v>Pollution values</v>
      </c>
      <c r="K885" s="4">
        <f ca="1">VLOOKUP(C885,Default!$B$4:$E$114,4, FALSE)</f>
        <v>0</v>
      </c>
      <c r="L885" s="21" t="str" cm="1">
        <f t="array" aca="1" ref="L885" ca="1">IF(ISNA(VLOOKUP($D885,Grouped_Sources!$C:$C,1,FALSE)),"", INDIRECT(VLOOKUP($D885,Grouped_Sources!$C:$I,5,FALSE)))</f>
        <v>EDGAR but proper documentation still missing</v>
      </c>
      <c r="M885" s="21" cm="1">
        <f t="array" aca="1" ref="M885" ca="1">IF(ISNA(VLOOKUP($D885,Grouped_Sources!$C:$C,1,FALSE)),"", INDIRECT(VLOOKUP($D885,Grouped_Sources!$C:$I,6,FALSE)))</f>
        <v>0</v>
      </c>
      <c r="N885" s="21" cm="1">
        <f t="array" aca="1" ref="N885" ca="1">IF(ISNA(VLOOKUP($D885,Grouped_Sources!$C:$C,1,FALSE)),"", INDIRECT(VLOOKUP($D885,Grouped_Sources!$C:$I,7,FALSE)))</f>
        <v>0</v>
      </c>
    </row>
    <row r="886" spans="1:14" hidden="1" x14ac:dyDescent="0.25">
      <c r="A886" s="5">
        <f t="shared" si="140"/>
        <v>11</v>
      </c>
      <c r="B886" s="5">
        <f t="shared" si="141"/>
        <v>84</v>
      </c>
      <c r="C886" s="5" t="str">
        <f t="shared" ca="1" si="138"/>
        <v>CO2_emission_inventories auto_rickshaw</v>
      </c>
      <c r="D886" s="5" t="str">
        <f t="shared" ca="1" si="137"/>
        <v>CO2_emission_inventories_mexico_city</v>
      </c>
      <c r="E886" s="4" t="str" cm="1">
        <f t="array" aca="1" ref="E886" ca="1">INDIRECT(ADDRESS(1,A886,1,1,"all_city_parameter_inputs"))</f>
        <v>mexico_city</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CO2_emission_inventories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auto_rickshaw</v>
      </c>
      <c r="H886" s="17" t="str" cm="1">
        <f t="array" aca="1" ref="H886" ca="1">IF(ISBLANK(INDIRECT(ADDRESS(B886,A886,1,1,"all_city_parameter_inputs"))), "--",INDIRECT(ADDRESS(B886,A886,1,1,"all_city_parameter_inputs")))</f>
        <v>--</v>
      </c>
      <c r="I886" s="17">
        <f ca="1">IF(OR(G886="alpha",G886="beta",G886="sd",G886="mean"),"--",VLOOKUP(C886,Default!$B$5:$H$114,7,FALSE))</f>
        <v>0</v>
      </c>
      <c r="J886" s="4" t="str">
        <f ca="1">VLOOKUP(F886,Lookup!$C$5:$D$110,2, FALSE)</f>
        <v>Pollution values</v>
      </c>
      <c r="K886" s="4">
        <f ca="1">VLOOKUP(C886,Default!$B$4:$E$114,4, FALSE)</f>
        <v>0</v>
      </c>
      <c r="L886" s="21" t="str" cm="1">
        <f t="array" aca="1" ref="L886" ca="1">IF(ISNA(VLOOKUP($D886,Grouped_Sources!$C:$C,1,FALSE)),"", INDIRECT(VLOOKUP($D886,Grouped_Sources!$C:$I,5,FALSE)))</f>
        <v>EDGAR but proper documentation still missing</v>
      </c>
      <c r="M886" s="21" cm="1">
        <f t="array" aca="1" ref="M886" ca="1">IF(ISNA(VLOOKUP($D886,Grouped_Sources!$C:$C,1,FALSE)),"", INDIRECT(VLOOKUP($D886,Grouped_Sources!$C:$I,6,FALSE)))</f>
        <v>0</v>
      </c>
      <c r="N886" s="21" cm="1">
        <f t="array" aca="1" ref="N886" ca="1">IF(ISNA(VLOOKUP($D886,Grouped_Sources!$C:$C,1,FALSE)),"", INDIRECT(VLOOKUP($D886,Grouped_Sources!$C:$I,7,FALSE)))</f>
        <v>0</v>
      </c>
    </row>
    <row r="887" spans="1:14" hidden="1" x14ac:dyDescent="0.25">
      <c r="A887" s="5">
        <f t="shared" si="140"/>
        <v>11</v>
      </c>
      <c r="B887" s="5">
        <f t="shared" si="141"/>
        <v>85</v>
      </c>
      <c r="C887" s="5" t="str">
        <f t="shared" ca="1" si="138"/>
        <v>CO2_emission_confidence</v>
      </c>
      <c r="D887" s="5" t="str">
        <f t="shared" ca="1" si="137"/>
        <v>CO2_emission_confidence_mexico_city</v>
      </c>
      <c r="E887" s="4" t="str" cm="1">
        <f t="array" aca="1" ref="E887" ca="1">INDIRECT(ADDRESS(1,A887,1,1,"all_city_parameter_inputs"))</f>
        <v>mexico_city</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CO2_emission_confidence</v>
      </c>
      <c r="G887" s="4" t="str" cm="1">
        <f t="array" aca="1" ref="G887" ca="1">IF(AND(ISBLANK(INDIRECT(ADDRESS(B887,3,1,1,"all_city_parameter_inputs"))),ISBLANK(INDIRECT(ADDRESS(B887,2,1,1,"all_city_parameter_inputs")))),"",IF(ISBLANK(INDIRECT(ADDRESS(B887,2,1,1,"all_city_parameter_inputs"))),"",INDIRECT(ADDRESS(B887,2,1,1,"all_city_parameter_inputs"))))</f>
        <v>sample</v>
      </c>
      <c r="H887" s="17" cm="1">
        <f t="array" aca="1" ref="H887" ca="1">IF(ISBLANK(INDIRECT(ADDRESS(B887,A887,1,1,"all_city_parameter_inputs"))), "--",INDIRECT(ADDRESS(B887,A887,1,1,"all_city_parameter_inputs")))</f>
        <v>0.5</v>
      </c>
      <c r="I887" s="17">
        <f ca="1">IF(OR(G887="alpha",G887="beta",G887="sd",G887="mean"),"--",VLOOKUP(C887,Default!$B$5:$H$114,7,FALSE))</f>
        <v>1</v>
      </c>
      <c r="J887" s="4" t="str">
        <f ca="1">VLOOKUP(F887,Lookup!$C$5:$D$110,2, FALSE)</f>
        <v>Pollution values</v>
      </c>
      <c r="K887" s="4" t="str">
        <f ca="1">VLOOKUP(C887,Default!$B$4:$E$114,4, FALSE)</f>
        <v>how confident we are about the CO2 emissions inventory (equivalent to PM_EMISSION_INVENTORY_CONFIDENCE)</v>
      </c>
      <c r="L887" s="21" t="str" cm="1">
        <f t="array" aca="1" ref="L887" ca="1">IF(ISNA(VLOOKUP($D887,Grouped_Sources!$C:$C,1,FALSE)),"", INDIRECT(VLOOKUP($D887,Grouped_Sources!$C:$I,5,FALSE)))</f>
        <v/>
      </c>
      <c r="M887" s="21" t="str" cm="1">
        <f t="array" aca="1" ref="M887" ca="1">IF(ISNA(VLOOKUP($D887,Grouped_Sources!$C:$C,1,FALSE)),"", INDIRECT(VLOOKUP($D887,Grouped_Sources!$C:$I,6,FALSE)))</f>
        <v/>
      </c>
      <c r="N887" s="21" t="str" cm="1">
        <f t="array" aca="1" ref="N887" ca="1">IF(ISNA(VLOOKUP($D887,Grouped_Sources!$C:$C,1,FALSE)),"", INDIRECT(VLOOKUP($D887,Grouped_Sources!$C:$I,7,FALSE)))</f>
        <v/>
      </c>
    </row>
    <row r="888" spans="1:14" hidden="1" x14ac:dyDescent="0.25">
      <c r="A888" s="5">
        <f t="shared" si="140"/>
        <v>11</v>
      </c>
      <c r="B888" s="5">
        <f t="shared" si="141"/>
        <v>86</v>
      </c>
      <c r="C888" s="5" t="str">
        <f t="shared" ca="1" si="138"/>
        <v>car_occupancy_ratio</v>
      </c>
      <c r="D888" s="5" t="str">
        <f t="shared" ref="D888:D890" ca="1" si="142">F888&amp;"_"&amp;E888</f>
        <v>car_occupancy_ratio_mexico_city</v>
      </c>
      <c r="E888" s="4" t="str" cm="1">
        <f t="array" aca="1" ref="E888" ca="1">INDIRECT(ADDRESS(1,A888,1,1,"all_city_parameter_inputs"))</f>
        <v>mexico_city</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car_occupancy_ratio</v>
      </c>
      <c r="G888" s="4" t="str" cm="1">
        <f t="array" aca="1" ref="G888" ca="1">IF(AND(ISBLANK(INDIRECT(ADDRESS(B888,3,1,1,"all_city_parameter_inputs"))),ISBLANK(INDIRECT(ADDRESS(B888,2,1,1,"all_city_parameter_inputs")))),"",IF(ISBLANK(INDIRECT(ADDRESS(B888,2,1,1,"all_city_parameter_inputs"))),"",INDIRECT(ADDRESS(B888,2,1,1,"all_city_parameter_inputs"))))</f>
        <v>constant</v>
      </c>
      <c r="H888" s="17" cm="1">
        <f t="array" aca="1" ref="H888" ca="1">IF(ISBLANK(INDIRECT(ADDRESS(B888,A888,1,1,"all_city_parameter_inputs"))), "--",INDIRECT(ADDRESS(B888,A888,1,1,"all_city_parameter_inputs")))</f>
        <v>0.70422535211267612</v>
      </c>
      <c r="I888" s="17">
        <f ca="1">IF(OR(G888="alpha",G888="beta",G888="sd",G888="mean"),"--",VLOOKUP(C888,Default!$B$5:$H$114,7,FALSE))</f>
        <v>0.625</v>
      </c>
      <c r="J888" s="4" t="str">
        <f ca="1">VLOOKUP(F888,Lookup!$C$5:$D$110,2, FALSE)</f>
        <v>Travel values</v>
      </c>
      <c r="K888" s="4" t="str">
        <f ca="1">VLOOKUP(C888,Default!$B$4:$E$114,4, FALSE)</f>
        <v>ratio of cars to passengers (incl driver)</v>
      </c>
      <c r="L888" s="21" t="str" cm="1">
        <f t="array" aca="1" ref="L888" ca="1">IF(ISNA(VLOOKUP($D888,Grouped_Sources!$C:$C,1,FALSE)),"", INDIRECT(VLOOKUP($D888,Grouped_Sources!$C:$I,5,FALSE)))</f>
        <v>CarOccupancyRatio_vxx.docx on on OneDrive Ali Abbas - ITHIM Global\Methods and Processes\Input Parameters\CarOccupancyRate</v>
      </c>
      <c r="M888" s="21" cm="1">
        <f t="array" aca="1" ref="M888" ca="1">IF(ISNA(VLOOKUP($D888,Grouped_Sources!$C:$C,1,FALSE)),"", INDIRECT(VLOOKUP($D888,Grouped_Sources!$C:$I,6,FALSE)))</f>
        <v>0</v>
      </c>
      <c r="N888" s="21" cm="1">
        <f t="array" aca="1" ref="N888" ca="1">IF(ISNA(VLOOKUP($D888,Grouped_Sources!$C:$C,1,FALSE)),"", INDIRECT(VLOOKUP($D888,Grouped_Sources!$C:$I,7,FALSE)))</f>
        <v>0</v>
      </c>
    </row>
    <row r="889" spans="1:14" hidden="1" x14ac:dyDescent="0.25">
      <c r="A889" s="5">
        <f t="shared" si="140"/>
        <v>11</v>
      </c>
      <c r="B889" s="5">
        <f t="shared" si="141"/>
        <v>87</v>
      </c>
      <c r="C889" s="5" t="str">
        <f t="shared" ca="1" si="138"/>
        <v>car_occupancy_ratio</v>
      </c>
      <c r="D889" s="5" t="str">
        <f t="shared" ca="1" si="142"/>
        <v>car_occupancy_ratio_mexico_city</v>
      </c>
      <c r="E889" s="4" t="str" cm="1">
        <f t="array" aca="1" ref="E889" ca="1">INDIRECT(ADDRESS(1,A889,1,1,"all_city_parameter_inputs"))</f>
        <v>mexico_city</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car_occupancy_ratio</v>
      </c>
      <c r="G889" s="4" t="str" cm="1">
        <f t="array" aca="1" ref="G889" ca="1">IF(AND(ISBLANK(INDIRECT(ADDRESS(B889,3,1,1,"all_city_parameter_inputs"))),ISBLANK(INDIRECT(ADDRESS(B889,2,1,1,"all_city_parameter_inputs")))),"",IF(ISBLANK(INDIRECT(ADDRESS(B889,2,1,1,"all_city_parameter_inputs"))),"",INDIRECT(ADDRESS(B889,2,1,1,"all_city_parameter_inputs"))))</f>
        <v>alpha</v>
      </c>
      <c r="H889" s="17" cm="1">
        <f t="array" aca="1" ref="H889" ca="1">IF(ISBLANK(INDIRECT(ADDRESS(B889,A889,1,1,"all_city_parameter_inputs"))), "--",INDIRECT(ADDRESS(B889,A889,1,1,"all_city_parameter_inputs")))</f>
        <v>76.918873239436635</v>
      </c>
      <c r="I889" s="17" t="str">
        <f ca="1">IF(OR(G889="alpha",G889="beta",G889="sd",G889="mean"),"--",VLOOKUP(C889,Default!$B$5:$H$114,7,FALSE))</f>
        <v>--</v>
      </c>
      <c r="J889" s="4" t="str">
        <f ca="1">VLOOKUP(F889,Lookup!$C$5:$D$110,2, FALSE)</f>
        <v>Travel values</v>
      </c>
      <c r="K889" s="4" t="str">
        <f ca="1">VLOOKUP(C889,Default!$B$4:$E$114,4, FALSE)</f>
        <v>ratio of cars to passengers (incl driver)</v>
      </c>
      <c r="L889" s="21" t="str" cm="1">
        <f t="array" aca="1" ref="L889" ca="1">IF(ISNA(VLOOKUP($D889,Grouped_Sources!$C:$C,1,FALSE)),"", INDIRECT(VLOOKUP($D889,Grouped_Sources!$C:$I,5,FALSE)))</f>
        <v>CarOccupancyRatio_vxx.docx on on OneDrive Ali Abbas - ITHIM Global\Methods and Processes\Input Parameters\CarOccupancyRate</v>
      </c>
      <c r="M889" s="21" cm="1">
        <f t="array" aca="1" ref="M889" ca="1">IF(ISNA(VLOOKUP($D889,Grouped_Sources!$C:$C,1,FALSE)),"", INDIRECT(VLOOKUP($D889,Grouped_Sources!$C:$I,6,FALSE)))</f>
        <v>0</v>
      </c>
      <c r="N889" s="21" cm="1">
        <f t="array" aca="1" ref="N889" ca="1">IF(ISNA(VLOOKUP($D889,Grouped_Sources!$C:$C,1,FALSE)),"", INDIRECT(VLOOKUP($D889,Grouped_Sources!$C:$I,7,FALSE)))</f>
        <v>0</v>
      </c>
    </row>
    <row r="890" spans="1:14" hidden="1" x14ac:dyDescent="0.25">
      <c r="A890" s="5">
        <f t="shared" si="140"/>
        <v>11</v>
      </c>
      <c r="B890" s="5">
        <f t="shared" si="141"/>
        <v>88</v>
      </c>
      <c r="C890" s="5" t="str">
        <f t="shared" ca="1" si="138"/>
        <v>car_occupancy_ratio</v>
      </c>
      <c r="D890" s="5" t="str">
        <f t="shared" ca="1" si="142"/>
        <v>car_occupancy_ratio_mexico_city</v>
      </c>
      <c r="E890" s="4" t="str" cm="1">
        <f t="array" aca="1" ref="E890" ca="1">INDIRECT(ADDRESS(1,A890,1,1,"all_city_parameter_inputs"))</f>
        <v>mexico_city</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car_occupancy_ratio</v>
      </c>
      <c r="G890" s="4" t="str" cm="1">
        <f t="array" aca="1" ref="G890" ca="1">IF(AND(ISBLANK(INDIRECT(ADDRESS(B890,3,1,1,"all_city_parameter_inputs"))),ISBLANK(INDIRECT(ADDRESS(B890,2,1,1,"all_city_parameter_inputs")))),"",IF(ISBLANK(INDIRECT(ADDRESS(B890,2,1,1,"all_city_parameter_inputs"))),"",INDIRECT(ADDRESS(B890,2,1,1,"all_city_parameter_inputs"))))</f>
        <v>beta</v>
      </c>
      <c r="H890" s="17" cm="1">
        <f t="array" aca="1" ref="H890" ca="1">IF(ISBLANK(INDIRECT(ADDRESS(B890,A890,1,1,"all_city_parameter_inputs"))), "--",INDIRECT(ADDRESS(B890,A890,1,1,"all_city_parameter_inputs")))</f>
        <v>32.305926760563381</v>
      </c>
      <c r="I890" s="17" t="str">
        <f ca="1">IF(OR(G890="alpha",G890="beta",G890="sd",G890="mean"),"--",VLOOKUP(C890,Default!$B$5:$H$114,7,FALSE))</f>
        <v>--</v>
      </c>
      <c r="J890" s="4" t="str">
        <f ca="1">VLOOKUP(F890,Lookup!$C$5:$D$110,2, FALSE)</f>
        <v>Travel values</v>
      </c>
      <c r="K890" s="4" t="str">
        <f ca="1">VLOOKUP(C890,Default!$B$4:$E$114,4, FALSE)</f>
        <v>ratio of cars to passengers (incl driver)</v>
      </c>
      <c r="L890" s="21" t="str" cm="1">
        <f t="array" aca="1" ref="L890" ca="1">IF(ISNA(VLOOKUP($D890,Grouped_Sources!$C:$C,1,FALSE)),"", INDIRECT(VLOOKUP($D890,Grouped_Sources!$C:$I,5,FALSE)))</f>
        <v>CarOccupancyRatio_vxx.docx on on OneDrive Ali Abbas - ITHIM Global\Methods and Processes\Input Parameters\CarOccupancyRate</v>
      </c>
      <c r="M890" s="21" cm="1">
        <f t="array" aca="1" ref="M890" ca="1">IF(ISNA(VLOOKUP($D890,Grouped_Sources!$C:$C,1,FALSE)),"", INDIRECT(VLOOKUP($D890,Grouped_Sources!$C:$I,6,FALSE)))</f>
        <v>0</v>
      </c>
      <c r="N890" s="21" cm="1">
        <f t="array" aca="1" ref="N890" ca="1">IF(ISNA(VLOOKUP($D890,Grouped_Sources!$C:$C,1,FALSE)),"", INDIRECT(VLOOKUP($D890,Grouped_Sources!$C:$I,7,FALSE)))</f>
        <v>0</v>
      </c>
    </row>
    <row r="891" spans="1:14" hidden="1" x14ac:dyDescent="0.25">
      <c r="A891" s="5">
        <f t="shared" si="140"/>
        <v>11</v>
      </c>
      <c r="B891" s="5">
        <f t="shared" si="141"/>
        <v>89</v>
      </c>
      <c r="C891" s="5" t="str">
        <f t="shared" ca="1" si="138"/>
        <v>country</v>
      </c>
      <c r="D891" s="5" t="str">
        <f t="shared" ref="D891:D904" ca="1" si="143">F891&amp;"_"&amp;E891</f>
        <v>country_mexico_city</v>
      </c>
      <c r="E891" s="4" t="str" cm="1">
        <f t="array" aca="1" ref="E891" ca="1">INDIRECT(ADDRESS(1,A891,1,1,"all_city_parameter_inputs"))</f>
        <v>mexico_city</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country</v>
      </c>
      <c r="G891" s="4" t="str" cm="1">
        <f t="array" aca="1" ref="G891" ca="1">IF(AND(ISBLANK(INDIRECT(ADDRESS(B891,3,1,1,"all_city_parameter_inputs"))),ISBLANK(INDIRECT(ADDRESS(B891,2,1,1,"all_city_parameter_inputs")))),"",IF(ISBLANK(INDIRECT(ADDRESS(B891,2,1,1,"all_city_parameter_inputs"))),"",INDIRECT(ADDRESS(B891,2,1,1,"all_city_parameter_inputs"))))</f>
        <v/>
      </c>
      <c r="H891" s="17" t="str" cm="1">
        <f t="array" aca="1" ref="H891" ca="1">IF(ISBLANK(INDIRECT(ADDRESS(B891,A891,1,1,"all_city_parameter_inputs"))), "--",INDIRECT(ADDRESS(B891,A891,1,1,"all_city_parameter_inputs")))</f>
        <v>Mexico</v>
      </c>
      <c r="I891" s="17" t="str">
        <f ca="1">IF(OR(G891="alpha",G891="beta",G891="sd",G891="mean"),"--",VLOOKUP(C891,Default!$B$5:$H$114,7,FALSE))</f>
        <v>Colombia</v>
      </c>
      <c r="J891" s="4" t="str">
        <f ca="1">VLOOKUP(F891,Lookup!$C$5:$D$110,2, FALSE)</f>
        <v>Miscellaneous</v>
      </c>
      <c r="K891" s="4" t="str">
        <f ca="1">VLOOKUP(C891,Default!$B$4:$E$114,4, FALSE)</f>
        <v>country where city lies in</v>
      </c>
      <c r="L891" s="21" t="str" cm="1">
        <f t="array" aca="1" ref="L891" ca="1">IF(ISNA(VLOOKUP($D891,Grouped_Sources!$C:$C,1,FALSE)),"", INDIRECT(VLOOKUP($D891,Grouped_Sources!$C:$I,5,FALSE)))</f>
        <v/>
      </c>
      <c r="M891" s="21" t="str" cm="1">
        <f t="array" aca="1" ref="M891" ca="1">IF(ISNA(VLOOKUP($D891,Grouped_Sources!$C:$C,1,FALSE)),"", INDIRECT(VLOOKUP($D891,Grouped_Sources!$C:$I,6,FALSE)))</f>
        <v/>
      </c>
      <c r="N891" s="21" t="str" cm="1">
        <f t="array" aca="1" ref="N891" ca="1">IF(ISNA(VLOOKUP($D891,Grouped_Sources!$C:$C,1,FALSE)),"", INDIRECT(VLOOKUP($D891,Grouped_Sources!$C:$I,7,FALSE)))</f>
        <v/>
      </c>
    </row>
    <row r="892" spans="1:14" hidden="1" x14ac:dyDescent="0.25">
      <c r="A892" s="5">
        <f t="shared" si="140"/>
        <v>11</v>
      </c>
      <c r="B892" s="5">
        <f t="shared" si="141"/>
        <v>90</v>
      </c>
      <c r="C892" s="5" t="str">
        <f t="shared" ca="1" si="138"/>
        <v>continent</v>
      </c>
      <c r="D892" s="5" t="str">
        <f t="shared" ca="1" si="143"/>
        <v>continent_mexico_city</v>
      </c>
      <c r="E892" s="4" t="str" cm="1">
        <f t="array" aca="1" ref="E892" ca="1">INDIRECT(ADDRESS(1,A892,1,1,"all_city_parameter_inputs"))</f>
        <v>mexico_city</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continent</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Latin_America</v>
      </c>
      <c r="I892" s="17" t="str">
        <f ca="1">IF(OR(G892="alpha",G892="beta",G892="sd",G892="mean"),"--",VLOOKUP(C892,Default!$B$5:$H$114,7,FALSE))</f>
        <v>Latin_America</v>
      </c>
      <c r="J892" s="4" t="str">
        <f ca="1">VLOOKUP(F892,Lookup!$C$5:$D$110,2, FALSE)</f>
        <v>Miscellaneous</v>
      </c>
      <c r="K892" s="4" t="str">
        <f ca="1">VLOOKUP(C892,Default!$B$4:$E$114,4, FALSE)</f>
        <v>continent</v>
      </c>
      <c r="L892" s="21" t="str" cm="1">
        <f t="array" aca="1" ref="L892" ca="1">IF(ISNA(VLOOKUP($D892,Grouped_Sources!$C:$C,1,FALSE)),"", INDIRECT(VLOOKUP($D892,Grouped_Sources!$C:$I,5,FALSE)))</f>
        <v/>
      </c>
      <c r="M892" s="21" t="str" cm="1">
        <f t="array" aca="1" ref="M892" ca="1">IF(ISNA(VLOOKUP($D892,Grouped_Sources!$C:$C,1,FALSE)),"", INDIRECT(VLOOKUP($D892,Grouped_Sources!$C:$I,6,FALSE)))</f>
        <v/>
      </c>
      <c r="N892" s="21" t="str" cm="1">
        <f t="array" aca="1" ref="N892" ca="1">IF(ISNA(VLOOKUP($D892,Grouped_Sources!$C:$C,1,FALSE)),"", INDIRECT(VLOOKUP($D892,Grouped_Sources!$C:$I,7,FALSE)))</f>
        <v/>
      </c>
    </row>
    <row r="893" spans="1:14" hidden="1" x14ac:dyDescent="0.25">
      <c r="A893" s="5">
        <f t="shared" si="140"/>
        <v>11</v>
      </c>
      <c r="B893" s="5">
        <f t="shared" si="141"/>
        <v>91</v>
      </c>
      <c r="C893" s="5" t="str">
        <f t="shared" ref="C893:C901" ca="1" si="144">IF(G893 = "",F893,IF(OR(G893="alpha",G893="beta",G893="constant",G893="sd",G893="mean",G893="sample"),F893,F893&amp;" "&amp;G893))</f>
        <v>bus_driver_prop_male</v>
      </c>
      <c r="D893" s="5" t="str">
        <f t="shared" ca="1" si="143"/>
        <v>bus_driver_prop_male_mexico_city</v>
      </c>
      <c r="E893" s="4" t="str" cm="1">
        <f t="array" aca="1" ref="E893" ca="1">INDIRECT(ADDRESS(1,A893,1,1,"all_city_parameter_inputs"))</f>
        <v>mexico_city</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bus_driver_prop_male</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cm="1">
        <f t="array" aca="1" ref="H893" ca="1">IF(ISBLANK(INDIRECT(ADDRESS(B893,A893,1,1,"all_city_parameter_inputs"))), "--",INDIRECT(ADDRESS(B893,A893,1,1,"all_city_parameter_inputs")))</f>
        <v>0.97</v>
      </c>
      <c r="I893" s="17">
        <f ca="1">IF(OR(G893="alpha",G893="beta",G893="sd",G893="mean"),"--",VLOOKUP(C893,Default!$B$5:$H$114,7,FALSE))</f>
        <v>0.98</v>
      </c>
      <c r="J893" s="4" t="str">
        <f ca="1">VLOOKUP(F893,Lookup!$C$5:$D$110,2, FALSE)</f>
        <v>Travel values</v>
      </c>
      <c r="K893" s="4" t="str">
        <f ca="1">VLOOKUP(C893,Default!$B$4:$E$114,4, FALSE)</f>
        <v>proportion of bus drivers that are male</v>
      </c>
      <c r="L893" s="21" t="str" cm="1">
        <f t="array" aca="1" ref="L893" ca="1">IF(ISNA(VLOOKUP($D893,Grouped_Sources!$C:$C,1,FALSE)),"", INDIRECT(VLOOKUP($D893,Grouped_Sources!$C:$I,5,FALSE)))</f>
        <v>on OneDrive Ali Abbas - ITHIM Global\Methods and Processes\Input Parameters\GhostTrip_demographics</v>
      </c>
      <c r="M893" s="21" cm="1">
        <f t="array" aca="1" ref="M893" ca="1">IF(ISNA(VLOOKUP($D893,Grouped_Sources!$C:$C,1,FALSE)),"", INDIRECT(VLOOKUP($D893,Grouped_Sources!$C:$I,6,FALSE)))</f>
        <v>0</v>
      </c>
      <c r="N893" s="21" cm="1">
        <f t="array" aca="1" ref="N893" ca="1">IF(ISNA(VLOOKUP($D893,Grouped_Sources!$C:$C,1,FALSE)),"", INDIRECT(VLOOKUP($D893,Grouped_Sources!$C:$I,7,FALSE)))</f>
        <v>0</v>
      </c>
    </row>
    <row r="894" spans="1:14" hidden="1" x14ac:dyDescent="0.25">
      <c r="A894" s="5">
        <f t="shared" si="140"/>
        <v>11</v>
      </c>
      <c r="B894" s="5">
        <f t="shared" si="141"/>
        <v>92</v>
      </c>
      <c r="C894" s="5" t="str">
        <f t="shared" ca="1" si="144"/>
        <v>bus_driver_male_agerange</v>
      </c>
      <c r="D894" s="5" t="str">
        <f t="shared" ca="1" si="143"/>
        <v>bus_driver_male_agerange_mexico_city</v>
      </c>
      <c r="E894" s="4" t="str" cm="1">
        <f t="array" aca="1" ref="E894" ca="1">INDIRECT(ADDRESS(1,A894,1,1,"all_city_parameter_inputs"))</f>
        <v>mexico_city</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bus_driver_male_agerange</v>
      </c>
      <c r="G894" s="4" t="str" cm="1">
        <f t="array" aca="1" ref="G894" ca="1">IF(AND(ISBLANK(INDIRECT(ADDRESS(B894,3,1,1,"all_city_parameter_inputs"))),ISBLANK(INDIRECT(ADDRESS(B894,2,1,1,"all_city_parameter_inputs")))),"",IF(ISBLANK(INDIRECT(ADDRESS(B894,2,1,1,"all_city_parameter_inputs"))),"",INDIRECT(ADDRESS(B894,2,1,1,"all_city_parameter_inputs"))))</f>
        <v/>
      </c>
      <c r="H894" s="17" t="str" cm="1">
        <f t="array" aca="1" ref="H894" ca="1">IF(ISBLANK(INDIRECT(ADDRESS(B894,A894,1,1,"all_city_parameter_inputs"))), "--",INDIRECT(ADDRESS(B894,A894,1,1,"all_city_parameter_inputs")))</f>
        <v>21,65</v>
      </c>
      <c r="I894" s="17" t="str">
        <f ca="1">IF(OR(G894="alpha",G894="beta",G894="sd",G894="mean"),"--",VLOOKUP(C894,Default!$B$5:$H$114,7,FALSE))</f>
        <v>19, 65</v>
      </c>
      <c r="J894" s="4" t="str">
        <f ca="1">VLOOKUP(F894,Lookup!$C$5:$D$110,2, FALSE)</f>
        <v>Travel values</v>
      </c>
      <c r="K894" s="4" t="str">
        <f ca="1">VLOOKUP(C894,Default!$B$4:$E$114,4, FALSE)</f>
        <v>age range of male bus drivers</v>
      </c>
      <c r="L894" s="21" t="str" cm="1">
        <f t="array" aca="1" ref="L894" ca="1">IF(ISNA(VLOOKUP($D894,Grouped_Sources!$C:$C,1,FALSE)),"", INDIRECT(VLOOKUP($D894,Grouped_Sources!$C:$I,5,FALSE)))</f>
        <v>on OneDrive Ali Abbas - ITHIM Global\Methods and Processes\Input Parameters\GhostTrip_demographics</v>
      </c>
      <c r="M894" s="21" cm="1">
        <f t="array" aca="1" ref="M894" ca="1">IF(ISNA(VLOOKUP($D894,Grouped_Sources!$C:$C,1,FALSE)),"", INDIRECT(VLOOKUP($D894,Grouped_Sources!$C:$I,6,FALSE)))</f>
        <v>0</v>
      </c>
      <c r="N894" s="21" cm="1">
        <f t="array" aca="1" ref="N894" ca="1">IF(ISNA(VLOOKUP($D894,Grouped_Sources!$C:$C,1,FALSE)),"", INDIRECT(VLOOKUP($D894,Grouped_Sources!$C:$I,7,FALSE)))</f>
        <v>0</v>
      </c>
    </row>
    <row r="895" spans="1:14" hidden="1" x14ac:dyDescent="0.25">
      <c r="A895" s="5">
        <f t="shared" si="140"/>
        <v>11</v>
      </c>
      <c r="B895" s="5">
        <f t="shared" si="141"/>
        <v>93</v>
      </c>
      <c r="C895" s="5" t="str">
        <f t="shared" ca="1" si="144"/>
        <v>bus_driver_female_agerange</v>
      </c>
      <c r="D895" s="5" t="str">
        <f t="shared" ref="D895:D901" ca="1" si="145">F895&amp;"_"&amp;E895</f>
        <v>bus_driver_female_agerange_mexico_city</v>
      </c>
      <c r="E895" s="4" t="str" cm="1">
        <f t="array" aca="1" ref="E895" ca="1">INDIRECT(ADDRESS(1,A895,1,1,"all_city_parameter_inputs"))</f>
        <v>mexico_city</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bus_driver_female_agerange</v>
      </c>
      <c r="G895" s="4" t="str" cm="1">
        <f t="array" aca="1" ref="G895" ca="1">IF(AND(ISBLANK(INDIRECT(ADDRESS(B895,3,1,1,"all_city_parameter_inputs"))),ISBLANK(INDIRECT(ADDRESS(B895,2,1,1,"all_city_parameter_inputs")))),"",IF(ISBLANK(INDIRECT(ADDRESS(B895,2,1,1,"all_city_parameter_inputs"))),"",INDIRECT(ADDRESS(B895,2,1,1,"all_city_parameter_inputs"))))</f>
        <v/>
      </c>
      <c r="H895" s="17" t="str" cm="1">
        <f t="array" aca="1" ref="H895" ca="1">IF(ISBLANK(INDIRECT(ADDRESS(B895,A895,1,1,"all_city_parameter_inputs"))), "--",INDIRECT(ADDRESS(B895,A895,1,1,"all_city_parameter_inputs")))</f>
        <v>21,65</v>
      </c>
      <c r="I895" s="17" t="str">
        <f ca="1">IF(OR(G895="alpha",G895="beta",G895="sd",G895="mean"),"--",VLOOKUP(C895,Default!$B$5:$H$114,7,FALSE))</f>
        <v>19, 65</v>
      </c>
      <c r="J895" s="4" t="str">
        <f ca="1">VLOOKUP(F895,Lookup!$C$5:$D$110,2, FALSE)</f>
        <v>Travel values</v>
      </c>
      <c r="K895" s="4" t="str">
        <f ca="1">VLOOKUP(C895,Default!$B$4:$E$114,4, FALSE)</f>
        <v>age range of female bus drivers</v>
      </c>
      <c r="L895" s="21" t="str" cm="1">
        <f t="array" aca="1" ref="L895" ca="1">IF(ISNA(VLOOKUP($D895,Grouped_Sources!$C:$C,1,FALSE)),"", INDIRECT(VLOOKUP($D895,Grouped_Sources!$C:$I,5,FALSE)))</f>
        <v>on OneDrive Ali Abbas - ITHIM Global\Methods and Processes\Input Parameters\GhostTrip_demographics</v>
      </c>
      <c r="M895" s="21" cm="1">
        <f t="array" aca="1" ref="M895" ca="1">IF(ISNA(VLOOKUP($D895,Grouped_Sources!$C:$C,1,FALSE)),"", INDIRECT(VLOOKUP($D895,Grouped_Sources!$C:$I,6,FALSE)))</f>
        <v>0</v>
      </c>
      <c r="N895" s="21" cm="1">
        <f t="array" aca="1" ref="N895" ca="1">IF(ISNA(VLOOKUP($D895,Grouped_Sources!$C:$C,1,FALSE)),"", INDIRECT(VLOOKUP($D895,Grouped_Sources!$C:$I,7,FALSE)))</f>
        <v>0</v>
      </c>
    </row>
    <row r="896" spans="1:14" hidden="1" x14ac:dyDescent="0.25">
      <c r="A896" s="5">
        <f t="shared" si="140"/>
        <v>11</v>
      </c>
      <c r="B896" s="5">
        <f t="shared" si="141"/>
        <v>94</v>
      </c>
      <c r="C896" s="5" t="str">
        <f t="shared" ca="1" si="144"/>
        <v>truck_driver_prop_male</v>
      </c>
      <c r="D896" s="5" t="str">
        <f t="shared" ca="1" si="145"/>
        <v>truck_driver_prop_male_mexico_city</v>
      </c>
      <c r="E896" s="4" t="str" cm="1">
        <f t="array" aca="1" ref="E896" ca="1">INDIRECT(ADDRESS(1,A896,1,1,"all_city_parameter_inputs"))</f>
        <v>mexico_city</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truck_driver_prop_male</v>
      </c>
      <c r="G896" s="4" t="str" cm="1">
        <f t="array" aca="1" ref="G896" ca="1">IF(AND(ISBLANK(INDIRECT(ADDRESS(B896,3,1,1,"all_city_parameter_inputs"))),ISBLANK(INDIRECT(ADDRESS(B896,2,1,1,"all_city_parameter_inputs")))),"",IF(ISBLANK(INDIRECT(ADDRESS(B896,2,1,1,"all_city_parameter_inputs"))),"",INDIRECT(ADDRESS(B896,2,1,1,"all_city_parameter_inputs"))))</f>
        <v/>
      </c>
      <c r="H896" s="17" cm="1">
        <f t="array" aca="1" ref="H896" ca="1">IF(ISBLANK(INDIRECT(ADDRESS(B896,A896,1,1,"all_city_parameter_inputs"))), "--",INDIRECT(ADDRESS(B896,A896,1,1,"all_city_parameter_inputs")))</f>
        <v>0.98</v>
      </c>
      <c r="I896" s="17">
        <f ca="1">IF(OR(G896="alpha",G896="beta",G896="sd",G896="mean"),"--",VLOOKUP(C896,Default!$B$5:$H$114,7,FALSE))</f>
        <v>0.98</v>
      </c>
      <c r="J896" s="4" t="str">
        <f ca="1">VLOOKUP(F896,Lookup!$C$5:$D$110,2, FALSE)</f>
        <v>Travel values</v>
      </c>
      <c r="K896" s="4" t="str">
        <f ca="1">VLOOKUP(C896,Default!$B$4:$E$114,4, FALSE)</f>
        <v>proportion of male truck drivers</v>
      </c>
      <c r="L896" s="21" t="str" cm="1">
        <f t="array" aca="1" ref="L896" ca="1">IF(ISNA(VLOOKUP($D896,Grouped_Sources!$C:$C,1,FALSE)),"", INDIRECT(VLOOKUP($D896,Grouped_Sources!$C:$I,5,FALSE)))</f>
        <v>on OneDrive Ali Abbas - ITHIM Global\Methods and Processes\Input Parameters\GhostTrip_demographics</v>
      </c>
      <c r="M896" s="21" cm="1">
        <f t="array" aca="1" ref="M896" ca="1">IF(ISNA(VLOOKUP($D896,Grouped_Sources!$C:$C,1,FALSE)),"", INDIRECT(VLOOKUP($D896,Grouped_Sources!$C:$I,6,FALSE)))</f>
        <v>0</v>
      </c>
      <c r="N896" s="21" cm="1">
        <f t="array" aca="1" ref="N896" ca="1">IF(ISNA(VLOOKUP($D896,Grouped_Sources!$C:$C,1,FALSE)),"", INDIRECT(VLOOKUP($D896,Grouped_Sources!$C:$I,7,FALSE)))</f>
        <v>0</v>
      </c>
    </row>
    <row r="897" spans="1:14" hidden="1" x14ac:dyDescent="0.25">
      <c r="A897" s="5">
        <f t="shared" si="140"/>
        <v>11</v>
      </c>
      <c r="B897" s="5">
        <f t="shared" si="141"/>
        <v>95</v>
      </c>
      <c r="C897" s="5" t="str">
        <f t="shared" ca="1" si="144"/>
        <v>truck_driver_male_agerange</v>
      </c>
      <c r="D897" s="5" t="str">
        <f t="shared" ca="1" si="145"/>
        <v>truck_driver_male_agerange_mexico_city</v>
      </c>
      <c r="E897" s="4" t="str" cm="1">
        <f t="array" aca="1" ref="E897" ca="1">INDIRECT(ADDRESS(1,A897,1,1,"all_city_parameter_inputs"))</f>
        <v>mexico_city</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truck_driver_male_agerange</v>
      </c>
      <c r="G897" s="4" t="str" cm="1">
        <f t="array" aca="1" ref="G897" ca="1">IF(AND(ISBLANK(INDIRECT(ADDRESS(B897,3,1,1,"all_city_parameter_inputs"))),ISBLANK(INDIRECT(ADDRESS(B897,2,1,1,"all_city_parameter_inputs")))),"",IF(ISBLANK(INDIRECT(ADDRESS(B897,2,1,1,"all_city_parameter_inputs"))),"",INDIRECT(ADDRESS(B897,2,1,1,"all_city_parameter_inputs"))))</f>
        <v/>
      </c>
      <c r="H897" s="17" t="str" cm="1">
        <f t="array" aca="1" ref="H897" ca="1">IF(ISBLANK(INDIRECT(ADDRESS(B897,A897,1,1,"all_city_parameter_inputs"))), "--",INDIRECT(ADDRESS(B897,A897,1,1,"all_city_parameter_inputs")))</f>
        <v>21,65</v>
      </c>
      <c r="I897" s="17" t="str">
        <f ca="1">IF(OR(G897="alpha",G897="beta",G897="sd",G897="mean"),"--",VLOOKUP(C897,Default!$B$5:$H$114,7,FALSE))</f>
        <v>18, 65</v>
      </c>
      <c r="J897" s="4" t="str">
        <f ca="1">VLOOKUP(F897,Lookup!$C$5:$D$110,2, FALSE)</f>
        <v>Travel values</v>
      </c>
      <c r="K897" s="4" t="str">
        <f ca="1">VLOOKUP(C897,Default!$B$4:$E$114,4, FALSE)</f>
        <v>age range of male truck drivers</v>
      </c>
      <c r="L897" s="21" t="str" cm="1">
        <f t="array" aca="1" ref="L897" ca="1">IF(ISNA(VLOOKUP($D897,Grouped_Sources!$C:$C,1,FALSE)),"", INDIRECT(VLOOKUP($D897,Grouped_Sources!$C:$I,5,FALSE)))</f>
        <v>on OneDrive Ali Abbas - ITHIM Global\Methods and Processes\Input Parameters\GhostTrip_demographics</v>
      </c>
      <c r="M897" s="21" cm="1">
        <f t="array" aca="1" ref="M897" ca="1">IF(ISNA(VLOOKUP($D897,Grouped_Sources!$C:$C,1,FALSE)),"", INDIRECT(VLOOKUP($D897,Grouped_Sources!$C:$I,6,FALSE)))</f>
        <v>0</v>
      </c>
      <c r="N897" s="21" cm="1">
        <f t="array" aca="1" ref="N897" ca="1">IF(ISNA(VLOOKUP($D897,Grouped_Sources!$C:$C,1,FALSE)),"", INDIRECT(VLOOKUP($D897,Grouped_Sources!$C:$I,7,FALSE)))</f>
        <v>0</v>
      </c>
    </row>
    <row r="898" spans="1:14" hidden="1" x14ac:dyDescent="0.25">
      <c r="A898" s="5">
        <f t="shared" si="140"/>
        <v>11</v>
      </c>
      <c r="B898" s="5">
        <f t="shared" si="141"/>
        <v>96</v>
      </c>
      <c r="C898" s="5" t="str">
        <f t="shared" ca="1" si="144"/>
        <v>truck_driver_female_agerange</v>
      </c>
      <c r="D898" s="5" t="str">
        <f t="shared" ca="1" si="145"/>
        <v>truck_driver_female_agerange_mexico_city</v>
      </c>
      <c r="E898" s="4" t="str" cm="1">
        <f t="array" aca="1" ref="E898" ca="1">INDIRECT(ADDRESS(1,A898,1,1,"all_city_parameter_inputs"))</f>
        <v>mexico_city</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truck_driver_female_agerange</v>
      </c>
      <c r="G898" s="4" t="str" cm="1">
        <f t="array" aca="1" ref="G898" ca="1">IF(AND(ISBLANK(INDIRECT(ADDRESS(B898,3,1,1,"all_city_parameter_inputs"))),ISBLANK(INDIRECT(ADDRESS(B898,2,1,1,"all_city_parameter_inputs")))),"",IF(ISBLANK(INDIRECT(ADDRESS(B898,2,1,1,"all_city_parameter_inputs"))),"",INDIRECT(ADDRESS(B898,2,1,1,"all_city_parameter_inputs"))))</f>
        <v/>
      </c>
      <c r="H898" s="17" t="str" cm="1">
        <f t="array" aca="1" ref="H898" ca="1">IF(ISBLANK(INDIRECT(ADDRESS(B898,A898,1,1,"all_city_parameter_inputs"))), "--",INDIRECT(ADDRESS(B898,A898,1,1,"all_city_parameter_inputs")))</f>
        <v>21,65</v>
      </c>
      <c r="I898" s="17" t="str">
        <f ca="1">IF(OR(G898="alpha",G898="beta",G898="sd",G898="mean"),"--",VLOOKUP(C898,Default!$B$5:$H$114,7,FALSE))</f>
        <v>18, 65</v>
      </c>
      <c r="J898" s="4" t="str">
        <f ca="1">VLOOKUP(F898,Lookup!$C$5:$D$110,2, FALSE)</f>
        <v>Travel values</v>
      </c>
      <c r="K898" s="4" t="str">
        <f ca="1">VLOOKUP(C898,Default!$B$4:$E$114,4, FALSE)</f>
        <v>age range of female truck drivers</v>
      </c>
      <c r="L898" s="21" t="str" cm="1">
        <f t="array" aca="1" ref="L898" ca="1">IF(ISNA(VLOOKUP($D898,Grouped_Sources!$C:$C,1,FALSE)),"", INDIRECT(VLOOKUP($D898,Grouped_Sources!$C:$I,5,FALSE)))</f>
        <v>on OneDrive Ali Abbas - ITHIM Global\Methods and Processes\Input Parameters\GhostTrip_demographics</v>
      </c>
      <c r="M898" s="21" cm="1">
        <f t="array" aca="1" ref="M898" ca="1">IF(ISNA(VLOOKUP($D898,Grouped_Sources!$C:$C,1,FALSE)),"", INDIRECT(VLOOKUP($D898,Grouped_Sources!$C:$I,6,FALSE)))</f>
        <v>0</v>
      </c>
      <c r="N898" s="21" cm="1">
        <f t="array" aca="1" ref="N898" ca="1">IF(ISNA(VLOOKUP($D898,Grouped_Sources!$C:$C,1,FALSE)),"", INDIRECT(VLOOKUP($D898,Grouped_Sources!$C:$I,7,FALSE)))</f>
        <v>0</v>
      </c>
    </row>
    <row r="899" spans="1:14" hidden="1" x14ac:dyDescent="0.25">
      <c r="A899" s="5">
        <f t="shared" si="140"/>
        <v>11</v>
      </c>
      <c r="B899" s="5">
        <f t="shared" si="141"/>
        <v>97</v>
      </c>
      <c r="C899" s="5" t="str">
        <f t="shared" ca="1" si="144"/>
        <v>commerical_mbike_prop_male</v>
      </c>
      <c r="D899" s="5" t="str">
        <f t="shared" ca="1" si="145"/>
        <v>commerical_mbike_prop_male_mexico_city</v>
      </c>
      <c r="E899" s="4" t="str" cm="1">
        <f t="array" aca="1" ref="E899" ca="1">INDIRECT(ADDRESS(1,A899,1,1,"all_city_parameter_inputs"))</f>
        <v>mexico_city</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commerical_mbike_prop_male</v>
      </c>
      <c r="G899" s="4" t="str" cm="1">
        <f t="array" aca="1" ref="G899" ca="1">IF(AND(ISBLANK(INDIRECT(ADDRESS(B899,3,1,1,"all_city_parameter_inputs"))),ISBLANK(INDIRECT(ADDRESS(B899,2,1,1,"all_city_parameter_inputs")))),"",IF(ISBLANK(INDIRECT(ADDRESS(B899,2,1,1,"all_city_parameter_inputs"))),"",INDIRECT(ADDRESS(B899,2,1,1,"all_city_parameter_inputs"))))</f>
        <v/>
      </c>
      <c r="H899" s="17" cm="1">
        <f t="array" aca="1" ref="H899" ca="1">IF(ISBLANK(INDIRECT(ADDRESS(B899,A899,1,1,"all_city_parameter_inputs"))), "--",INDIRECT(ADDRESS(B899,A899,1,1,"all_city_parameter_inputs")))</f>
        <v>0.95</v>
      </c>
      <c r="I899" s="17">
        <f ca="1">IF(OR(G899="alpha",G899="beta",G899="sd",G899="mean"),"--",VLOOKUP(C899,Default!$B$5:$H$114,7,FALSE))</f>
        <v>0.99</v>
      </c>
      <c r="J899" s="4" t="str">
        <f ca="1">VLOOKUP(F899,Lookup!$C$5:$D$110,2, FALSE)</f>
        <v>Travel values</v>
      </c>
      <c r="K899" s="4" t="str">
        <f ca="1">VLOOKUP(C899,Default!$B$4:$E$114,4, FALSE)</f>
        <v>proportion of male commercial motorcycle drivers</v>
      </c>
      <c r="L899" s="21" t="str" cm="1">
        <f t="array" aca="1" ref="L899" ca="1">IF(ISNA(VLOOKUP($D899,Grouped_Sources!$C:$C,1,FALSE)),"", INDIRECT(VLOOKUP($D899,Grouped_Sources!$C:$I,5,FALSE)))</f>
        <v>on OneDrive Ali Abbas - ITHIM Global\Methods and Processes\Input Parameters\GhostTrip_demographics</v>
      </c>
      <c r="M899" s="21" cm="1">
        <f t="array" aca="1" ref="M899" ca="1">IF(ISNA(VLOOKUP($D899,Grouped_Sources!$C:$C,1,FALSE)),"", INDIRECT(VLOOKUP($D899,Grouped_Sources!$C:$I,6,FALSE)))</f>
        <v>0</v>
      </c>
      <c r="N899" s="21" cm="1">
        <f t="array" aca="1" ref="N899" ca="1">IF(ISNA(VLOOKUP($D899,Grouped_Sources!$C:$C,1,FALSE)),"", INDIRECT(VLOOKUP($D899,Grouped_Sources!$C:$I,7,FALSE)))</f>
        <v>0</v>
      </c>
    </row>
    <row r="900" spans="1:14" hidden="1" x14ac:dyDescent="0.25">
      <c r="A900" s="5">
        <f t="shared" si="140"/>
        <v>11</v>
      </c>
      <c r="B900" s="5">
        <f t="shared" si="141"/>
        <v>98</v>
      </c>
      <c r="C900" s="5" t="str">
        <f t="shared" ca="1" si="144"/>
        <v>commerical_mbike_male_agerange</v>
      </c>
      <c r="D900" s="5" t="str">
        <f t="shared" ca="1" si="145"/>
        <v>commerical_mbike_male_agerange_mexico_city</v>
      </c>
      <c r="E900" s="4" t="str" cm="1">
        <f t="array" aca="1" ref="E900" ca="1">INDIRECT(ADDRESS(1,A900,1,1,"all_city_parameter_inputs"))</f>
        <v>mexico_city</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commerical_mbike_male_agerange</v>
      </c>
      <c r="G900" s="4" t="str" cm="1">
        <f t="array" aca="1" ref="G900" ca="1">IF(AND(ISBLANK(INDIRECT(ADDRESS(B900,3,1,1,"all_city_parameter_inputs"))),ISBLANK(INDIRECT(ADDRESS(B900,2,1,1,"all_city_parameter_inputs")))),"",IF(ISBLANK(INDIRECT(ADDRESS(B900,2,1,1,"all_city_parameter_inputs"))),"",INDIRECT(ADDRESS(B900,2,1,1,"all_city_parameter_inputs"))))</f>
        <v/>
      </c>
      <c r="H900" s="17" t="str" cm="1">
        <f t="array" aca="1" ref="H900" ca="1">IF(ISBLANK(INDIRECT(ADDRESS(B900,A900,1,1,"all_city_parameter_inputs"))), "--",INDIRECT(ADDRESS(B900,A900,1,1,"all_city_parameter_inputs")))</f>
        <v>15, 65</v>
      </c>
      <c r="I900" s="17" t="str">
        <f ca="1">IF(OR(G900="alpha",G900="beta",G900="sd",G900="mean"),"--",VLOOKUP(C900,Default!$B$5:$H$114,7,FALSE))</f>
        <v>18, 65</v>
      </c>
      <c r="J900" s="4" t="str">
        <f ca="1">VLOOKUP(F900,Lookup!$C$5:$D$110,2, FALSE)</f>
        <v>Travel values</v>
      </c>
      <c r="K900" s="4" t="str">
        <f ca="1">VLOOKUP(C900,Default!$B$4:$E$114,4, FALSE)</f>
        <v>age range of male commercial motorcycle drivers</v>
      </c>
      <c r="L900" s="21" t="str" cm="1">
        <f t="array" aca="1" ref="L900" ca="1">IF(ISNA(VLOOKUP($D900,Grouped_Sources!$C:$C,1,FALSE)),"", INDIRECT(VLOOKUP($D900,Grouped_Sources!$C:$I,5,FALSE)))</f>
        <v>on OneDrive Ali Abbas - ITHIM Global\Methods and Processes\Input Parameters\GhostTrip_demographics</v>
      </c>
      <c r="M900" s="21" cm="1">
        <f t="array" aca="1" ref="M900" ca="1">IF(ISNA(VLOOKUP($D900,Grouped_Sources!$C:$C,1,FALSE)),"", INDIRECT(VLOOKUP($D900,Grouped_Sources!$C:$I,6,FALSE)))</f>
        <v>0</v>
      </c>
      <c r="N900" s="21" cm="1">
        <f t="array" aca="1" ref="N900" ca="1">IF(ISNA(VLOOKUP($D900,Grouped_Sources!$C:$C,1,FALSE)),"", INDIRECT(VLOOKUP($D900,Grouped_Sources!$C:$I,7,FALSE)))</f>
        <v>0</v>
      </c>
    </row>
    <row r="901" spans="1:14" hidden="1" x14ac:dyDescent="0.25">
      <c r="A901" s="5">
        <f t="shared" si="140"/>
        <v>11</v>
      </c>
      <c r="B901" s="5">
        <f t="shared" si="141"/>
        <v>99</v>
      </c>
      <c r="C901" s="5" t="str">
        <f t="shared" ca="1" si="144"/>
        <v>commerical_mbike_female_agerange</v>
      </c>
      <c r="D901" s="5" t="str">
        <f t="shared" ca="1" si="145"/>
        <v>commerical_mbike_female_agerange_mexico_city</v>
      </c>
      <c r="E901" s="4" t="str" cm="1">
        <f t="array" aca="1" ref="E901" ca="1">INDIRECT(ADDRESS(1,A901,1,1,"all_city_parameter_inputs"))</f>
        <v>mexico_city</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commerical_mbike_female_agerange</v>
      </c>
      <c r="G901" s="4" t="str" cm="1">
        <f t="array" aca="1" ref="G901" ca="1">IF(AND(ISBLANK(INDIRECT(ADDRESS(B901,3,1,1,"all_city_parameter_inputs"))),ISBLANK(INDIRECT(ADDRESS(B901,2,1,1,"all_city_parameter_inputs")))),"",IF(ISBLANK(INDIRECT(ADDRESS(B901,2,1,1,"all_city_parameter_inputs"))),"",INDIRECT(ADDRESS(B901,2,1,1,"all_city_parameter_inputs"))))</f>
        <v/>
      </c>
      <c r="H901" s="17" t="str" cm="1">
        <f t="array" aca="1" ref="H901" ca="1">IF(ISBLANK(INDIRECT(ADDRESS(B901,A901,1,1,"all_city_parameter_inputs"))), "--",INDIRECT(ADDRESS(B901,A901,1,1,"all_city_parameter_inputs")))</f>
        <v>15, 65</v>
      </c>
      <c r="I901" s="17" t="str">
        <f ca="1">IF(OR(G901="alpha",G901="beta",G901="sd",G901="mean"),"--",VLOOKUP(C901,Default!$B$5:$H$114,7,FALSE))</f>
        <v>18, 65</v>
      </c>
      <c r="J901" s="4" t="str">
        <f ca="1">VLOOKUP(F901,Lookup!$C$5:$D$110,2, FALSE)</f>
        <v>Travel values</v>
      </c>
      <c r="K901" s="4" t="str">
        <f ca="1">VLOOKUP(C901,Default!$B$4:$E$114,4, FALSE)</f>
        <v>age range of female commercial motorcycle drivers</v>
      </c>
      <c r="L901" s="21" t="str" cm="1">
        <f t="array" aca="1" ref="L901" ca="1">IF(ISNA(VLOOKUP($D901,Grouped_Sources!$C:$C,1,FALSE)),"", INDIRECT(VLOOKUP($D901,Grouped_Sources!$C:$I,5,FALSE)))</f>
        <v>on OneDrive Ali Abbas - ITHIM Global\Methods and Processes\Input Parameters\GhostTrip_demographics</v>
      </c>
      <c r="M901" s="21" cm="1">
        <f t="array" aca="1" ref="M901" ca="1">IF(ISNA(VLOOKUP($D901,Grouped_Sources!$C:$C,1,FALSE)),"", INDIRECT(VLOOKUP($D901,Grouped_Sources!$C:$I,6,FALSE)))</f>
        <v>0</v>
      </c>
      <c r="N901" s="21" cm="1">
        <f t="array" aca="1" ref="N901" ca="1">IF(ISNA(VLOOKUP($D901,Grouped_Sources!$C:$C,1,FALSE)),"", INDIRECT(VLOOKUP($D901,Grouped_Sources!$C:$I,7,FALSE)))</f>
        <v>0</v>
      </c>
    </row>
    <row r="902" spans="1:14" hidden="1" x14ac:dyDescent="0.25">
      <c r="A902" s="5">
        <f t="shared" si="140"/>
        <v>11</v>
      </c>
      <c r="B902" s="5">
        <f t="shared" si="141"/>
        <v>100</v>
      </c>
      <c r="C902" s="5" t="str">
        <f t="shared" ref="C902" ca="1" si="146">IF(G902 = "",F902,IF(OR(G902="alpha",G902="beta",G902="constant",G902="sd",G902="mean",G902="sample"),F902,F902&amp;" "&amp;G902))</f>
        <v>day_to_week_scalar</v>
      </c>
      <c r="D902" s="5" t="str">
        <f t="shared" ref="D902" ca="1" si="147">F902&amp;"_"&amp;E902</f>
        <v>day_to_week_scalar_mexico_city</v>
      </c>
      <c r="E902" s="4" t="str" cm="1">
        <f t="array" aca="1" ref="E902" ca="1">INDIRECT(ADDRESS(1,A902,1,1,"all_city_parameter_inputs"))</f>
        <v>mexico_city</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day_to_week_scalar</v>
      </c>
      <c r="G902" s="4" t="str" cm="1">
        <f t="array" aca="1" ref="G902" ca="1">IF(AND(ISBLANK(INDIRECT(ADDRESS(B902,3,1,1,"all_city_parameter_inputs"))),ISBLANK(INDIRECT(ADDRESS(B902,2,1,1,"all_city_parameter_inputs")))),"",IF(ISBLANK(INDIRECT(ADDRESS(B902,2,1,1,"all_city_parameter_inputs"))),"",INDIRECT(ADDRESS(B902,2,1,1,"all_city_parameter_inputs"))))</f>
        <v/>
      </c>
      <c r="H902" s="17" cm="1">
        <f t="array" aca="1" ref="H902" ca="1">IF(ISBLANK(INDIRECT(ADDRESS(B902,A902,1,1,"all_city_parameter_inputs"))), "--",INDIRECT(ADDRESS(B902,A902,1,1,"all_city_parameter_inputs")))</f>
        <v>7</v>
      </c>
      <c r="I902" s="17">
        <f ca="1">IF(OR(G902="alpha",G902="beta",G902="sd",G902="mean"),"--",VLOOKUP(C902,Default!$B$5:$H$114,7,FALSE))</f>
        <v>7</v>
      </c>
      <c r="J902" s="4" t="str">
        <f ca="1">VLOOKUP(F902,Lookup!$C$5:$D$110,2, FALSE)</f>
        <v>Travel values</v>
      </c>
      <c r="K902" s="4" t="str">
        <f ca="1">VLOOKUP(C902,Default!$B$4:$E$114,4, FALSE)</f>
        <v>how daily travel scales to a week</v>
      </c>
      <c r="L902" s="37" t="s">
        <v>298</v>
      </c>
      <c r="M902" s="21"/>
      <c r="N902" s="21"/>
    </row>
    <row r="903" spans="1:14" hidden="1" x14ac:dyDescent="0.25">
      <c r="A903" s="5">
        <f t="shared" si="140"/>
        <v>11</v>
      </c>
      <c r="B903" s="5">
        <f t="shared" si="141"/>
        <v>101</v>
      </c>
      <c r="C903" s="5" t="str">
        <f t="shared" ref="C903" ca="1" si="148">IF(G903 = "",F903,IF(OR(G903="alpha",G903="beta",G903="constant",G903="sd",G903="mean",G903="sample"),F903,F903&amp;" "&amp;G903))</f>
        <v>treat_taxi_as_car</v>
      </c>
      <c r="D903" s="5" t="str">
        <f t="shared" ref="D903" ca="1" si="149">F903&amp;"_"&amp;E903</f>
        <v>treat_taxi_as_car_mexico_city</v>
      </c>
      <c r="E903" s="4" t="str" cm="1">
        <f t="array" aca="1" ref="E903" ca="1">INDIRECT(ADDRESS(1,A903,1,1,"all_city_parameter_inputs"))</f>
        <v>mexico_city</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treat_taxi_as_car</v>
      </c>
      <c r="G903" s="4" t="str" cm="1">
        <f t="array" aca="1" ref="G903" ca="1">IF(AND(ISBLANK(INDIRECT(ADDRESS(B903,3,1,1,"all_city_parameter_inputs"))),ISBLANK(INDIRECT(ADDRESS(B903,2,1,1,"all_city_parameter_inputs")))),"",IF(ISBLANK(INDIRECT(ADDRESS(B903,2,1,1,"all_city_parameter_inputs"))),"",INDIRECT(ADDRESS(B903,2,1,1,"all_city_parameter_inputs"))))</f>
        <v/>
      </c>
      <c r="H903" s="17" t="str" cm="1">
        <f t="array" aca="1" ref="H903" ca="1">IF(ISBLANK(INDIRECT(ADDRESS(B903,A903,1,1,"all_city_parameter_inputs"))), "--",INDIRECT(ADDRESS(B903,A903,1,1,"all_city_parameter_inputs")))</f>
        <v>F</v>
      </c>
      <c r="I903" s="17" t="str">
        <f ca="1">IF(OR(G903="alpha",G903="beta",G903="sd",G903="mean"),"--",VLOOKUP(C903,Default!$B$5:$H$114,7,FALSE))</f>
        <v>F</v>
      </c>
      <c r="J903" s="4" t="str">
        <f ca="1">VLOOKUP(F903,Lookup!$C$5:$D$110,2, FALSE)</f>
        <v>Pollution values</v>
      </c>
      <c r="K903" s="4" t="str">
        <f ca="1">VLOOKUP(C903,Default!$B$4:$E$114,4, FALSE)</f>
        <v>If set to false do not add taxi km when calculating car emission factors</v>
      </c>
      <c r="L903" s="37"/>
      <c r="M903" s="21"/>
      <c r="N903" s="21"/>
    </row>
    <row r="904" spans="1:14" hidden="1" x14ac:dyDescent="0.25">
      <c r="A904" s="5">
        <f t="shared" si="140"/>
        <v>12</v>
      </c>
      <c r="B904" s="5">
        <f t="shared" si="141"/>
        <v>2</v>
      </c>
      <c r="C904" s="5" t="str">
        <f t="shared" ca="1" si="138"/>
        <v>speeds auto_rickshaw</v>
      </c>
      <c r="D904" s="5" t="str">
        <f t="shared" ca="1" si="143"/>
        <v>speeds_buenos_aires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All_city_list!F892,INDIRECT(ADDRESS(B904,1,1,1,"all_city_parameter_inputs"))))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auto_rickshaw</v>
      </c>
      <c r="H904" s="17" t="str" cm="1">
        <f t="array" aca="1" ref="H904" ca="1">IF(ISBLANK(INDIRECT(ADDRESS(B904,A904,1,1,"all_city_parameter_inputs"))), "--",INDIRECT(ADDRESS(B904,A904,1,1,"all_city_parameter_inputs")))</f>
        <v>--</v>
      </c>
      <c r="I904" s="17">
        <f ca="1">IF(OR(G904="alpha",G904="beta",G904="sd",G904="mean"),"--",VLOOKUP(C904,Default!$B$5:$H$114,7,FALSE))</f>
        <v>4</v>
      </c>
      <c r="J904" s="4" t="str">
        <f ca="1">VLOOKUP(F904,Lookup!$C$5:$D$110,2, FALSE)</f>
        <v>Travel values</v>
      </c>
      <c r="K904" s="4">
        <f ca="1">VLOOKUP(C904,Default!$B$4:$E$114,4, FALSE)</f>
        <v>0</v>
      </c>
      <c r="L904" s="21" t="str" cm="1">
        <f t="array" aca="1" ref="L904" ca="1">IF(ISNA(VLOOKUP($D904,Grouped_Sources!$C:$C,1,FALSE)),"", INDIRECT(VLOOKUP($D904,Grouped_Sources!$C:$I,5,FALSE)))</f>
        <v>VehicleSpeeds_Summary_vxxx.docx on OneDrive Ali Abbas - ITHIM Global\Methods and Processes\Input Parameters\VehicleSpeeds</v>
      </c>
      <c r="M904" s="21" cm="1">
        <f t="array" aca="1" ref="M904" ca="1">IF(ISNA(VLOOKUP($D904,Grouped_Sources!$C:$C,1,FALSE)),"", INDIRECT(VLOOKUP($D904,Grouped_Sources!$C:$I,6,FALSE)))</f>
        <v>0</v>
      </c>
      <c r="N904" s="21" cm="1">
        <f t="array" aca="1" ref="N904" ca="1">IF(ISNA(VLOOKUP($D904,Grouped_Sources!$C:$C,1,FALSE)),"", INDIRECT(VLOOKUP($D904,Grouped_Sources!$C:$I,7,FALSE)))</f>
        <v>0</v>
      </c>
    </row>
    <row r="905" spans="1:14" hidden="1" x14ac:dyDescent="0.25">
      <c r="A905" s="5">
        <f t="shared" si="140"/>
        <v>12</v>
      </c>
      <c r="B905" s="5">
        <f t="shared" si="141"/>
        <v>3</v>
      </c>
      <c r="C905" s="5" t="str">
        <f t="shared" ca="1" si="138"/>
        <v>speeds bus</v>
      </c>
      <c r="D905" s="5" t="str">
        <f t="shared" ca="1" si="137"/>
        <v>speeds_buenos_aires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bus</v>
      </c>
      <c r="H905" s="17" cm="1">
        <f t="array" aca="1" ref="H905" ca="1">IF(ISBLANK(INDIRECT(ADDRESS(B905,A905,1,1,"all_city_parameter_inputs"))), "--",INDIRECT(ADDRESS(B905,A905,1,1,"all_city_parameter_inputs")))</f>
        <v>8.1</v>
      </c>
      <c r="I905" s="17">
        <f ca="1">IF(OR(G905="alpha",G905="beta",G905="sd",G905="mean"),"--",VLOOKUP(C905,Default!$B$5:$H$114,7,FALSE))</f>
        <v>8.1</v>
      </c>
      <c r="J905" s="4" t="str">
        <f ca="1">VLOOKUP(F905,Lookup!$C$5:$D$110,2, FALSE)</f>
        <v>Travel values</v>
      </c>
      <c r="K905" s="4" t="str">
        <f ca="1">VLOOKUP(C905,Default!$B$4:$E$114,4,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05" s="21" t="str" cm="1">
        <f t="array" aca="1" ref="L905" ca="1">IF(ISNA(VLOOKUP($D905,Grouped_Sources!$C:$C,1,FALSE)),"", INDIRECT(VLOOKUP($D905,Grouped_Sources!$C:$I,5,FALSE)))</f>
        <v>VehicleSpeeds_Summary_vxxx.docx on OneDrive Ali Abbas - ITHIM Global\Methods and Processes\Input Parameters\VehicleSpeeds</v>
      </c>
      <c r="M905" s="21" cm="1">
        <f t="array" aca="1" ref="M905" ca="1">IF(ISNA(VLOOKUP($D905,Grouped_Sources!$C:$C,1,FALSE)),"", INDIRECT(VLOOKUP($D905,Grouped_Sources!$C:$I,6,FALSE)))</f>
        <v>0</v>
      </c>
      <c r="N905" s="21" cm="1">
        <f t="array" aca="1" ref="N905" ca="1">IF(ISNA(VLOOKUP($D905,Grouped_Sources!$C:$C,1,FALSE)),"", INDIRECT(VLOOKUP($D905,Grouped_Sources!$C:$I,7,FALSE)))</f>
        <v>0</v>
      </c>
    </row>
    <row r="906" spans="1:14" hidden="1" x14ac:dyDescent="0.25">
      <c r="A906" s="5">
        <f t="shared" si="140"/>
        <v>12</v>
      </c>
      <c r="B906" s="5">
        <f t="shared" si="141"/>
        <v>4</v>
      </c>
      <c r="C906" s="5" t="str">
        <f t="shared" ca="1" si="138"/>
        <v>speeds car</v>
      </c>
      <c r="D906" s="5" t="str">
        <f t="shared" ref="D906:D914" ca="1" si="150">F906&amp;"_"&amp;E906</f>
        <v>speeds_buenos_aires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speeds</v>
      </c>
      <c r="G906" s="4" t="str" cm="1">
        <f t="array" aca="1" ref="G906" ca="1">IF(AND(ISBLANK(INDIRECT(ADDRESS(B906,3,1,1,"all_city_parameter_inputs"))),ISBLANK(INDIRECT(ADDRESS(B906,2,1,1,"all_city_parameter_inputs")))),"",IF(ISBLANK(INDIRECT(ADDRESS(B906,2,1,1,"all_city_parameter_inputs"))),"",INDIRECT(ADDRESS(B906,2,1,1,"all_city_parameter_inputs"))))</f>
        <v>car</v>
      </c>
      <c r="H906" s="17" cm="1">
        <f t="array" aca="1" ref="H906" ca="1">IF(ISBLANK(INDIRECT(ADDRESS(B906,A906,1,1,"all_city_parameter_inputs"))), "--",INDIRECT(ADDRESS(B906,A906,1,1,"all_city_parameter_inputs")))</f>
        <v>13.8</v>
      </c>
      <c r="I906" s="17">
        <f ca="1">IF(OR(G906="alpha",G906="beta",G906="sd",G906="mean"),"--",VLOOKUP(C906,Default!$B$5:$H$114,7,FALSE))</f>
        <v>13.8</v>
      </c>
      <c r="J906" s="4" t="str">
        <f ca="1">VLOOKUP(F906,Lookup!$C$5:$D$110,2, FALSE)</f>
        <v>Travel values</v>
      </c>
      <c r="K906" s="4">
        <f ca="1">VLOOKUP(C906,Default!$B$4:$E$114,4, FALSE)</f>
        <v>0</v>
      </c>
      <c r="L906" s="21" t="str" cm="1">
        <f t="array" aca="1" ref="L906" ca="1">IF(ISNA(VLOOKUP($D906,Grouped_Sources!$C:$C,1,FALSE)),"", INDIRECT(VLOOKUP($D906,Grouped_Sources!$C:$I,5,FALSE)))</f>
        <v>VehicleSpeeds_Summary_vxxx.docx on OneDrive Ali Abbas - ITHIM Global\Methods and Processes\Input Parameters\VehicleSpeeds</v>
      </c>
      <c r="M906" s="21" cm="1">
        <f t="array" aca="1" ref="M906" ca="1">IF(ISNA(VLOOKUP($D906,Grouped_Sources!$C:$C,1,FALSE)),"", INDIRECT(VLOOKUP($D906,Grouped_Sources!$C:$I,6,FALSE)))</f>
        <v>0</v>
      </c>
      <c r="N906" s="21" cm="1">
        <f t="array" aca="1" ref="N906" ca="1">IF(ISNA(VLOOKUP($D906,Grouped_Sources!$C:$C,1,FALSE)),"", INDIRECT(VLOOKUP($D906,Grouped_Sources!$C:$I,7,FALSE)))</f>
        <v>0</v>
      </c>
    </row>
    <row r="907" spans="1:14" hidden="1" x14ac:dyDescent="0.25">
      <c r="A907" s="5">
        <f t="shared" si="140"/>
        <v>12</v>
      </c>
      <c r="B907" s="5">
        <f t="shared" si="141"/>
        <v>5</v>
      </c>
      <c r="C907" s="5" t="str">
        <f t="shared" ca="1" si="138"/>
        <v>speeds cycle</v>
      </c>
      <c r="D907" s="5" t="str">
        <f t="shared" ca="1" si="150"/>
        <v>speeds_buenos_aires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speeds</v>
      </c>
      <c r="G907" s="4" t="str" cm="1">
        <f t="array" aca="1" ref="G907" ca="1">IF(AND(ISBLANK(INDIRECT(ADDRESS(B907,3,1,1,"all_city_parameter_inputs"))),ISBLANK(INDIRECT(ADDRESS(B907,2,1,1,"all_city_parameter_inputs")))),"",IF(ISBLANK(INDIRECT(ADDRESS(B907,2,1,1,"all_city_parameter_inputs"))),"",INDIRECT(ADDRESS(B907,2,1,1,"all_city_parameter_inputs"))))</f>
        <v>cycle</v>
      </c>
      <c r="H907" s="17" cm="1">
        <f t="array" aca="1" ref="H907" ca="1">IF(ISBLANK(INDIRECT(ADDRESS(B907,A907,1,1,"all_city_parameter_inputs"))), "--",INDIRECT(ADDRESS(B907,A907,1,1,"all_city_parameter_inputs")))</f>
        <v>8.4</v>
      </c>
      <c r="I907" s="17">
        <f ca="1">IF(OR(G907="alpha",G907="beta",G907="sd",G907="mean"),"--",VLOOKUP(C907,Default!$B$5:$H$114,7,FALSE))</f>
        <v>7.2</v>
      </c>
      <c r="J907" s="4" t="str">
        <f ca="1">VLOOKUP(F907,Lookup!$C$5:$D$110,2, FALSE)</f>
        <v>Travel values</v>
      </c>
      <c r="K907" s="4">
        <f ca="1">VLOOKUP(C907,Default!$B$4:$E$114,4, FALSE)</f>
        <v>0</v>
      </c>
      <c r="L907" s="21" t="str" cm="1">
        <f t="array" aca="1" ref="L907" ca="1">IF(ISNA(VLOOKUP($D907,Grouped_Sources!$C:$C,1,FALSE)),"", INDIRECT(VLOOKUP($D907,Grouped_Sources!$C:$I,5,FALSE)))</f>
        <v>VehicleSpeeds_Summary_vxxx.docx on OneDrive Ali Abbas - ITHIM Global\Methods and Processes\Input Parameters\VehicleSpeeds</v>
      </c>
      <c r="M907" s="21" cm="1">
        <f t="array" aca="1" ref="M907" ca="1">IF(ISNA(VLOOKUP($D907,Grouped_Sources!$C:$C,1,FALSE)),"", INDIRECT(VLOOKUP($D907,Grouped_Sources!$C:$I,6,FALSE)))</f>
        <v>0</v>
      </c>
      <c r="N907" s="21" cm="1">
        <f t="array" aca="1" ref="N907" ca="1">IF(ISNA(VLOOKUP($D907,Grouped_Sources!$C:$C,1,FALSE)),"", INDIRECT(VLOOKUP($D907,Grouped_Sources!$C:$I,7,FALSE)))</f>
        <v>0</v>
      </c>
    </row>
    <row r="908" spans="1:14" hidden="1" x14ac:dyDescent="0.25">
      <c r="A908" s="5">
        <f t="shared" si="140"/>
        <v>12</v>
      </c>
      <c r="B908" s="5">
        <f t="shared" si="141"/>
        <v>6</v>
      </c>
      <c r="C908" s="5" t="str">
        <f t="shared" ca="1" si="138"/>
        <v>speeds subway</v>
      </c>
      <c r="D908" s="5" t="str">
        <f t="shared" ca="1" si="150"/>
        <v>speeds_buenos_aires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speeds</v>
      </c>
      <c r="G908" s="4" t="str" cm="1">
        <f t="array" aca="1" ref="G908" ca="1">IF(AND(ISBLANK(INDIRECT(ADDRESS(B908,3,1,1,"all_city_parameter_inputs"))),ISBLANK(INDIRECT(ADDRESS(B908,2,1,1,"all_city_parameter_inputs")))),"",IF(ISBLANK(INDIRECT(ADDRESS(B908,2,1,1,"all_city_parameter_inputs"))),"",INDIRECT(ADDRESS(B908,2,1,1,"all_city_parameter_inputs"))))</f>
        <v>subway</v>
      </c>
      <c r="H908" s="17" cm="1">
        <f t="array" aca="1" ref="H908" ca="1">IF(ISBLANK(INDIRECT(ADDRESS(B908,A908,1,1,"all_city_parameter_inputs"))), "--",INDIRECT(ADDRESS(B908,A908,1,1,"all_city_parameter_inputs")))</f>
        <v>18.100000000000001</v>
      </c>
      <c r="I908" s="17">
        <f ca="1">IF(OR(G908="alpha",G908="beta",G908="sd",G908="mean"),"--",VLOOKUP(C908,Default!$B$5:$H$114,7,FALSE))</f>
        <v>18.100000000000001</v>
      </c>
      <c r="J908" s="4" t="str">
        <f ca="1">VLOOKUP(F908,Lookup!$C$5:$D$110,2, FALSE)</f>
        <v>Travel values</v>
      </c>
      <c r="K908" s="4">
        <f ca="1">VLOOKUP(C908,Default!$B$4:$E$114,4, FALSE)</f>
        <v>0</v>
      </c>
      <c r="L908" s="21" t="str" cm="1">
        <f t="array" aca="1" ref="L908" ca="1">IF(ISNA(VLOOKUP($D908,Grouped_Sources!$C:$C,1,FALSE)),"", INDIRECT(VLOOKUP($D908,Grouped_Sources!$C:$I,5,FALSE)))</f>
        <v>VehicleSpeeds_Summary_vxxx.docx on OneDrive Ali Abbas - ITHIM Global\Methods and Processes\Input Parameters\VehicleSpeeds</v>
      </c>
      <c r="M908" s="21" cm="1">
        <f t="array" aca="1" ref="M908" ca="1">IF(ISNA(VLOOKUP($D908,Grouped_Sources!$C:$C,1,FALSE)),"", INDIRECT(VLOOKUP($D908,Grouped_Sources!$C:$I,6,FALSE)))</f>
        <v>0</v>
      </c>
      <c r="N908" s="21" cm="1">
        <f t="array" aca="1" ref="N908" ca="1">IF(ISNA(VLOOKUP($D908,Grouped_Sources!$C:$C,1,FALSE)),"", INDIRECT(VLOOKUP($D908,Grouped_Sources!$C:$I,7,FALSE)))</f>
        <v>0</v>
      </c>
    </row>
    <row r="909" spans="1:14" hidden="1" x14ac:dyDescent="0.25">
      <c r="A909" s="5">
        <f t="shared" si="140"/>
        <v>12</v>
      </c>
      <c r="B909" s="5">
        <f t="shared" si="141"/>
        <v>7</v>
      </c>
      <c r="C909" s="5" t="str">
        <f t="shared" ca="1" si="138"/>
        <v>speeds motorcycle</v>
      </c>
      <c r="D909" s="5" t="str">
        <f t="shared" ca="1" si="150"/>
        <v>speeds_buenos_aires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speeds</v>
      </c>
      <c r="G909" s="4" t="str" cm="1">
        <f t="array" aca="1" ref="G909" ca="1">IF(AND(ISBLANK(INDIRECT(ADDRESS(B909,3,1,1,"all_city_parameter_inputs"))),ISBLANK(INDIRECT(ADDRESS(B909,2,1,1,"all_city_parameter_inputs")))),"",IF(ISBLANK(INDIRECT(ADDRESS(B909,2,1,1,"all_city_parameter_inputs"))),"",INDIRECT(ADDRESS(B909,2,1,1,"all_city_parameter_inputs"))))</f>
        <v>motorcycle</v>
      </c>
      <c r="H909" s="17" cm="1">
        <f t="array" aca="1" ref="H909" ca="1">IF(ISBLANK(INDIRECT(ADDRESS(B909,A909,1,1,"all_city_parameter_inputs"))), "--",INDIRECT(ADDRESS(B909,A909,1,1,"all_city_parameter_inputs")))</f>
        <v>18.399999999999999</v>
      </c>
      <c r="I909" s="17">
        <f ca="1">IF(OR(G909="alpha",G909="beta",G909="sd",G909="mean"),"--",VLOOKUP(C909,Default!$B$5:$H$114,7,FALSE))</f>
        <v>15.2</v>
      </c>
      <c r="J909" s="4" t="str">
        <f ca="1">VLOOKUP(F909,Lookup!$C$5:$D$110,2, FALSE)</f>
        <v>Travel values</v>
      </c>
      <c r="K909" s="4">
        <f ca="1">VLOOKUP(C909,Default!$B$4:$E$114,4, FALSE)</f>
        <v>0</v>
      </c>
      <c r="L909" s="21" t="str" cm="1">
        <f t="array" aca="1" ref="L909" ca="1">IF(ISNA(VLOOKUP($D909,Grouped_Sources!$C:$C,1,FALSE)),"", INDIRECT(VLOOKUP($D909,Grouped_Sources!$C:$I,5,FALSE)))</f>
        <v>VehicleSpeeds_Summary_vxxx.docx on OneDrive Ali Abbas - ITHIM Global\Methods and Processes\Input Parameters\VehicleSpeeds</v>
      </c>
      <c r="M909" s="21" cm="1">
        <f t="array" aca="1" ref="M909" ca="1">IF(ISNA(VLOOKUP($D909,Grouped_Sources!$C:$C,1,FALSE)),"", INDIRECT(VLOOKUP($D909,Grouped_Sources!$C:$I,6,FALSE)))</f>
        <v>0</v>
      </c>
      <c r="N909" s="21" cm="1">
        <f t="array" aca="1" ref="N909" ca="1">IF(ISNA(VLOOKUP($D909,Grouped_Sources!$C:$C,1,FALSE)),"", INDIRECT(VLOOKUP($D909,Grouped_Sources!$C:$I,7,FALSE)))</f>
        <v>0</v>
      </c>
    </row>
    <row r="910" spans="1:14" hidden="1" x14ac:dyDescent="0.25">
      <c r="A910" s="5">
        <f t="shared" si="140"/>
        <v>12</v>
      </c>
      <c r="B910" s="5">
        <f t="shared" si="141"/>
        <v>8</v>
      </c>
      <c r="C910" s="5" t="str">
        <f t="shared" ca="1" si="138"/>
        <v>speeds other</v>
      </c>
      <c r="D910" s="5" t="str">
        <f t="shared" ca="1" si="150"/>
        <v>speeds_buenos_aires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speeds</v>
      </c>
      <c r="G910" s="4" t="str" cm="1">
        <f t="array" aca="1" ref="G910" ca="1">IF(AND(ISBLANK(INDIRECT(ADDRESS(B910,3,1,1,"all_city_parameter_inputs"))),ISBLANK(INDIRECT(ADDRESS(B910,2,1,1,"all_city_parameter_inputs")))),"",IF(ISBLANK(INDIRECT(ADDRESS(B910,2,1,1,"all_city_parameter_inputs"))),"",INDIRECT(ADDRESS(B910,2,1,1,"all_city_parameter_inputs"))))</f>
        <v>other</v>
      </c>
      <c r="H910" s="17" cm="1">
        <f t="array" aca="1" ref="H910" ca="1">IF(ISBLANK(INDIRECT(ADDRESS(B910,A910,1,1,"all_city_parameter_inputs"))), "--",INDIRECT(ADDRESS(B910,A910,1,1,"all_city_parameter_inputs")))</f>
        <v>9.1</v>
      </c>
      <c r="I910" s="17">
        <f ca="1">IF(OR(G910="alpha",G910="beta",G910="sd",G910="mean"),"--",VLOOKUP(C910,Default!$B$5:$H$114,7,FALSE))</f>
        <v>9.1</v>
      </c>
      <c r="J910" s="4" t="str">
        <f ca="1">VLOOKUP(F910,Lookup!$C$5:$D$110,2, FALSE)</f>
        <v>Travel values</v>
      </c>
      <c r="K910" s="4">
        <f ca="1">VLOOKUP(C910,Default!$B$4:$E$114,4, FALSE)</f>
        <v>0</v>
      </c>
      <c r="L910" s="21" t="str" cm="1">
        <f t="array" aca="1" ref="L910" ca="1">IF(ISNA(VLOOKUP($D910,Grouped_Sources!$C:$C,1,FALSE)),"", INDIRECT(VLOOKUP($D910,Grouped_Sources!$C:$I,5,FALSE)))</f>
        <v>VehicleSpeeds_Summary_vxxx.docx on OneDrive Ali Abbas - ITHIM Global\Methods and Processes\Input Parameters\VehicleSpeeds</v>
      </c>
      <c r="M910" s="21" cm="1">
        <f t="array" aca="1" ref="M910" ca="1">IF(ISNA(VLOOKUP($D910,Grouped_Sources!$C:$C,1,FALSE)),"", INDIRECT(VLOOKUP($D910,Grouped_Sources!$C:$I,6,FALSE)))</f>
        <v>0</v>
      </c>
      <c r="N910" s="21" cm="1">
        <f t="array" aca="1" ref="N910" ca="1">IF(ISNA(VLOOKUP($D910,Grouped_Sources!$C:$C,1,FALSE)),"", INDIRECT(VLOOKUP($D910,Grouped_Sources!$C:$I,7,FALSE)))</f>
        <v>0</v>
      </c>
    </row>
    <row r="911" spans="1:14" hidden="1" x14ac:dyDescent="0.25">
      <c r="A911" s="5">
        <f t="shared" si="140"/>
        <v>12</v>
      </c>
      <c r="B911" s="5">
        <f t="shared" si="141"/>
        <v>9</v>
      </c>
      <c r="C911" s="5" t="str">
        <f t="shared" ca="1" si="138"/>
        <v>speeds pedestrian</v>
      </c>
      <c r="D911" s="5" t="str">
        <f t="shared" ca="1" si="150"/>
        <v>speeds_buenos_aires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speeds</v>
      </c>
      <c r="G911" s="4" t="str" cm="1">
        <f t="array" aca="1" ref="G911" ca="1">IF(AND(ISBLANK(INDIRECT(ADDRESS(B911,3,1,1,"all_city_parameter_inputs"))),ISBLANK(INDIRECT(ADDRESS(B911,2,1,1,"all_city_parameter_inputs")))),"",IF(ISBLANK(INDIRECT(ADDRESS(B911,2,1,1,"all_city_parameter_inputs"))),"",INDIRECT(ADDRESS(B911,2,1,1,"all_city_parameter_inputs"))))</f>
        <v>pedestrian</v>
      </c>
      <c r="H911" s="17" cm="1">
        <f t="array" aca="1" ref="H911" ca="1">IF(ISBLANK(INDIRECT(ADDRESS(B911,A911,1,1,"all_city_parameter_inputs"))), "--",INDIRECT(ADDRESS(B911,A911,1,1,"all_city_parameter_inputs")))</f>
        <v>3</v>
      </c>
      <c r="I911" s="17">
        <f ca="1">IF(OR(G911="alpha",G911="beta",G911="sd",G911="mean"),"--",VLOOKUP(C911,Default!$B$5:$H$114,7,FALSE))</f>
        <v>2.5</v>
      </c>
      <c r="J911" s="4" t="str">
        <f ca="1">VLOOKUP(F911,Lookup!$C$5:$D$110,2, FALSE)</f>
        <v>Travel values</v>
      </c>
      <c r="K911" s="4">
        <f ca="1">VLOOKUP(C911,Default!$B$4:$E$114,4, FALSE)</f>
        <v>0</v>
      </c>
      <c r="L911" s="21" t="str" cm="1">
        <f t="array" aca="1" ref="L911" ca="1">IF(ISNA(VLOOKUP($D911,Grouped_Sources!$C:$C,1,FALSE)),"", INDIRECT(VLOOKUP($D911,Grouped_Sources!$C:$I,5,FALSE)))</f>
        <v>VehicleSpeeds_Summary_vxxx.docx on OneDrive Ali Abbas - ITHIM Global\Methods and Processes\Input Parameters\VehicleSpeeds</v>
      </c>
      <c r="M911" s="21" cm="1">
        <f t="array" aca="1" ref="M911" ca="1">IF(ISNA(VLOOKUP($D911,Grouped_Sources!$C:$C,1,FALSE)),"", INDIRECT(VLOOKUP($D911,Grouped_Sources!$C:$I,6,FALSE)))</f>
        <v>0</v>
      </c>
      <c r="N911" s="21" cm="1">
        <f t="array" aca="1" ref="N911" ca="1">IF(ISNA(VLOOKUP($D911,Grouped_Sources!$C:$C,1,FALSE)),"", INDIRECT(VLOOKUP($D911,Grouped_Sources!$C:$I,7,FALSE)))</f>
        <v>0</v>
      </c>
    </row>
    <row r="912" spans="1:14" hidden="1" x14ac:dyDescent="0.25">
      <c r="A912" s="5">
        <f t="shared" si="140"/>
        <v>12</v>
      </c>
      <c r="B912" s="5">
        <f t="shared" si="141"/>
        <v>10</v>
      </c>
      <c r="C912" s="5" t="str">
        <f t="shared" ca="1" si="138"/>
        <v>speeds rail</v>
      </c>
      <c r="D912" s="5" t="str">
        <f t="shared" ca="1" si="150"/>
        <v>speeds_buenos_aires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speeds</v>
      </c>
      <c r="G912" s="4" t="str" cm="1">
        <f t="array" aca="1" ref="G912" ca="1">IF(AND(ISBLANK(INDIRECT(ADDRESS(B912,3,1,1,"all_city_parameter_inputs"))),ISBLANK(INDIRECT(ADDRESS(B912,2,1,1,"all_city_parameter_inputs")))),"",IF(ISBLANK(INDIRECT(ADDRESS(B912,2,1,1,"all_city_parameter_inputs"))),"",INDIRECT(ADDRESS(B912,2,1,1,"all_city_parameter_inputs"))))</f>
        <v>rail</v>
      </c>
      <c r="H912" s="17" cm="1">
        <f t="array" aca="1" ref="H912" ca="1">IF(ISBLANK(INDIRECT(ADDRESS(B912,A912,1,1,"all_city_parameter_inputs"))), "--",INDIRECT(ADDRESS(B912,A912,1,1,"all_city_parameter_inputs")))</f>
        <v>23.2</v>
      </c>
      <c r="I912" s="17">
        <f ca="1">IF(OR(G912="alpha",G912="beta",G912="sd",G912="mean"),"--",VLOOKUP(C912,Default!$B$5:$H$114,7,FALSE))</f>
        <v>21.9</v>
      </c>
      <c r="J912" s="4" t="str">
        <f ca="1">VLOOKUP(F912,Lookup!$C$5:$D$110,2, FALSE)</f>
        <v>Travel values</v>
      </c>
      <c r="K912" s="4">
        <f ca="1">VLOOKUP(C912,Default!$B$4:$E$114,4, FALSE)</f>
        <v>0</v>
      </c>
      <c r="L912" s="21" t="str" cm="1">
        <f t="array" aca="1" ref="L912" ca="1">IF(ISNA(VLOOKUP($D912,Grouped_Sources!$C:$C,1,FALSE)),"", INDIRECT(VLOOKUP($D912,Grouped_Sources!$C:$I,5,FALSE)))</f>
        <v>VehicleSpeeds_Summary_vxxx.docx on OneDrive Ali Abbas - ITHIM Global\Methods and Processes\Input Parameters\VehicleSpeeds</v>
      </c>
      <c r="M912" s="21" cm="1">
        <f t="array" aca="1" ref="M912" ca="1">IF(ISNA(VLOOKUP($D912,Grouped_Sources!$C:$C,1,FALSE)),"", INDIRECT(VLOOKUP($D912,Grouped_Sources!$C:$I,6,FALSE)))</f>
        <v>0</v>
      </c>
      <c r="N912" s="21" cm="1">
        <f t="array" aca="1" ref="N912" ca="1">IF(ISNA(VLOOKUP($D912,Grouped_Sources!$C:$C,1,FALSE)),"", INDIRECT(VLOOKUP($D912,Grouped_Sources!$C:$I,7,FALSE)))</f>
        <v>0</v>
      </c>
    </row>
    <row r="913" spans="1:14" hidden="1" x14ac:dyDescent="0.25">
      <c r="A913" s="5">
        <f t="shared" si="140"/>
        <v>12</v>
      </c>
      <c r="B913" s="5">
        <f t="shared" si="141"/>
        <v>11</v>
      </c>
      <c r="C913" s="5" t="str">
        <f t="shared" ca="1" si="138"/>
        <v>speeds taxi</v>
      </c>
      <c r="D913" s="5" t="str">
        <f t="shared" ca="1" si="150"/>
        <v>speeds_buenos_aires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speeds</v>
      </c>
      <c r="G913" s="4" t="str" cm="1">
        <f t="array" aca="1" ref="G913" ca="1">IF(AND(ISBLANK(INDIRECT(ADDRESS(B913,3,1,1,"all_city_parameter_inputs"))),ISBLANK(INDIRECT(ADDRESS(B913,2,1,1,"all_city_parameter_inputs")))),"",IF(ISBLANK(INDIRECT(ADDRESS(B913,2,1,1,"all_city_parameter_inputs"))),"",INDIRECT(ADDRESS(B913,2,1,1,"all_city_parameter_inputs"))))</f>
        <v>taxi</v>
      </c>
      <c r="H913" s="17" cm="1">
        <f t="array" aca="1" ref="H913" ca="1">IF(ISBLANK(INDIRECT(ADDRESS(B913,A913,1,1,"all_city_parameter_inputs"))), "--",INDIRECT(ADDRESS(B913,A913,1,1,"all_city_parameter_inputs")))</f>
        <v>13.1</v>
      </c>
      <c r="I913" s="17">
        <f ca="1">IF(OR(G913="alpha",G913="beta",G913="sd",G913="mean"),"--",VLOOKUP(C913,Default!$B$5:$H$114,7,FALSE))</f>
        <v>13.8</v>
      </c>
      <c r="J913" s="4" t="str">
        <f ca="1">VLOOKUP(F913,Lookup!$C$5:$D$110,2, FALSE)</f>
        <v>Travel values</v>
      </c>
      <c r="K913" s="4">
        <f ca="1">VLOOKUP(C913,Default!$B$4:$E$114,4, FALSE)</f>
        <v>0</v>
      </c>
      <c r="L913" s="21" t="str" cm="1">
        <f t="array" aca="1" ref="L913" ca="1">IF(ISNA(VLOOKUP($D913,Grouped_Sources!$C:$C,1,FALSE)),"", INDIRECT(VLOOKUP($D913,Grouped_Sources!$C:$I,5,FALSE)))</f>
        <v>VehicleSpeeds_Summary_vxxx.docx on OneDrive Ali Abbas - ITHIM Global\Methods and Processes\Input Parameters\VehicleSpeeds</v>
      </c>
      <c r="M913" s="21" cm="1">
        <f t="array" aca="1" ref="M913" ca="1">IF(ISNA(VLOOKUP($D913,Grouped_Sources!$C:$C,1,FALSE)),"", INDIRECT(VLOOKUP($D913,Grouped_Sources!$C:$I,6,FALSE)))</f>
        <v>0</v>
      </c>
      <c r="N913" s="21" cm="1">
        <f t="array" aca="1" ref="N913" ca="1">IF(ISNA(VLOOKUP($D913,Grouped_Sources!$C:$C,1,FALSE)),"", INDIRECT(VLOOKUP($D913,Grouped_Sources!$C:$I,7,FALSE)))</f>
        <v>0</v>
      </c>
    </row>
    <row r="914" spans="1:14" hidden="1" x14ac:dyDescent="0.25">
      <c r="A914" s="5">
        <f t="shared" si="140"/>
        <v>12</v>
      </c>
      <c r="B914" s="5">
        <f t="shared" si="141"/>
        <v>12</v>
      </c>
      <c r="C914" s="5" t="str">
        <f t="shared" ca="1" si="138"/>
        <v>speeds truck</v>
      </c>
      <c r="D914" s="5" t="str">
        <f t="shared" ca="1" si="150"/>
        <v>speeds_buenos_aires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speeds</v>
      </c>
      <c r="G914" s="4" t="str" cm="1">
        <f t="array" aca="1" ref="G914" ca="1">IF(AND(ISBLANK(INDIRECT(ADDRESS(B914,3,1,1,"all_city_parameter_inputs"))),ISBLANK(INDIRECT(ADDRESS(B914,2,1,1,"all_city_parameter_inputs")))),"",IF(ISBLANK(INDIRECT(ADDRESS(B914,2,1,1,"all_city_parameter_inputs"))),"",INDIRECT(ADDRESS(B914,2,1,1,"all_city_parameter_inputs"))))</f>
        <v>truck</v>
      </c>
      <c r="H914" s="17" cm="1">
        <f t="array" aca="1" ref="H914" ca="1">IF(ISBLANK(INDIRECT(ADDRESS(B914,A914,1,1,"all_city_parameter_inputs"))), "--",INDIRECT(ADDRESS(B914,A914,1,1,"all_city_parameter_inputs")))</f>
        <v>8.1</v>
      </c>
      <c r="I914" s="17">
        <f ca="1">IF(OR(G914="alpha",G914="beta",G914="sd",G914="mean"),"--",VLOOKUP(C914,Default!$B$5:$H$114,7,FALSE))</f>
        <v>8.1</v>
      </c>
      <c r="J914" s="4" t="str">
        <f ca="1">VLOOKUP(F914,Lookup!$C$5:$D$110,2, FALSE)</f>
        <v>Travel values</v>
      </c>
      <c r="K914" s="4">
        <f ca="1">VLOOKUP(C914,Default!$B$4:$E$114,4, FALSE)</f>
        <v>0</v>
      </c>
      <c r="L914" s="21" t="str" cm="1">
        <f t="array" aca="1" ref="L914" ca="1">IF(ISNA(VLOOKUP($D914,Grouped_Sources!$C:$C,1,FALSE)),"", INDIRECT(VLOOKUP($D914,Grouped_Sources!$C:$I,5,FALSE)))</f>
        <v>VehicleSpeeds_Summary_vxxx.docx on OneDrive Ali Abbas - ITHIM Global\Methods and Processes\Input Parameters\VehicleSpeeds</v>
      </c>
      <c r="M914" s="21" cm="1">
        <f t="array" aca="1" ref="M914" ca="1">IF(ISNA(VLOOKUP($D914,Grouped_Sources!$C:$C,1,FALSE)),"", INDIRECT(VLOOKUP($D914,Grouped_Sources!$C:$I,6,FALSE)))</f>
        <v>0</v>
      </c>
      <c r="N914" s="21" cm="1">
        <f t="array" aca="1" ref="N914" ca="1">IF(ISNA(VLOOKUP($D914,Grouped_Sources!$C:$C,1,FALSE)),"", INDIRECT(VLOOKUP($D914,Grouped_Sources!$C:$I,7,FALSE)))</f>
        <v>0</v>
      </c>
    </row>
    <row r="915" spans="1:14" hidden="1" x14ac:dyDescent="0.25">
      <c r="A915" s="5">
        <f t="shared" si="140"/>
        <v>12</v>
      </c>
      <c r="B915" s="5">
        <f t="shared" si="141"/>
        <v>13</v>
      </c>
      <c r="C915" s="5" t="str">
        <f t="shared" ca="1" si="138"/>
        <v>speeds van</v>
      </c>
      <c r="D915" s="5" t="str">
        <f t="shared" ref="D915" ca="1" si="151">F915&amp;"_"&amp;E915</f>
        <v>speeds_buenos_aires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speeds</v>
      </c>
      <c r="G915" s="4" t="str" cm="1">
        <f t="array" aca="1" ref="G915" ca="1">IF(AND(ISBLANK(INDIRECT(ADDRESS(B915,3,1,1,"all_city_parameter_inputs"))),ISBLANK(INDIRECT(ADDRESS(B915,2,1,1,"all_city_parameter_inputs")))),"",IF(ISBLANK(INDIRECT(ADDRESS(B915,2,1,1,"all_city_parameter_inputs"))),"",INDIRECT(ADDRESS(B915,2,1,1,"all_city_parameter_inputs"))))</f>
        <v>van</v>
      </c>
      <c r="H915" s="17" cm="1">
        <f t="array" aca="1" ref="H915" ca="1">IF(ISBLANK(INDIRECT(ADDRESS(B915,A915,1,1,"all_city_parameter_inputs"))), "--",INDIRECT(ADDRESS(B915,A915,1,1,"all_city_parameter_inputs")))</f>
        <v>13.8</v>
      </c>
      <c r="I915" s="17">
        <f ca="1">IF(OR(G915="alpha",G915="beta",G915="sd",G915="mean"),"--",VLOOKUP(C915,Default!$B$5:$H$114,7,FALSE))</f>
        <v>13.8</v>
      </c>
      <c r="J915" s="4" t="str">
        <f ca="1">VLOOKUP(F915,Lookup!$C$5:$D$110,2, FALSE)</f>
        <v>Travel values</v>
      </c>
      <c r="K915" s="4">
        <f ca="1">VLOOKUP(C915,Default!$B$4:$E$114,4, FALSE)</f>
        <v>0</v>
      </c>
      <c r="L915" s="21" t="str" cm="1">
        <f t="array" aca="1" ref="L915" ca="1">IF(ISNA(VLOOKUP($D915,Grouped_Sources!$C:$C,1,FALSE)),"", INDIRECT(VLOOKUP($D915,Grouped_Sources!$C:$I,5,FALSE)))</f>
        <v>VehicleSpeeds_Summary_vxxx.docx on OneDrive Ali Abbas - ITHIM Global\Methods and Processes\Input Parameters\VehicleSpeeds</v>
      </c>
      <c r="M915" s="21" cm="1">
        <f t="array" aca="1" ref="M915" ca="1">IF(ISNA(VLOOKUP($D915,Grouped_Sources!$C:$C,1,FALSE)),"", INDIRECT(VLOOKUP($D915,Grouped_Sources!$C:$I,6,FALSE)))</f>
        <v>0</v>
      </c>
      <c r="N915" s="21" cm="1">
        <f t="array" aca="1" ref="N915" ca="1">IF(ISNA(VLOOKUP($D915,Grouped_Sources!$C:$C,1,FALSE)),"", INDIRECT(VLOOKUP($D915,Grouped_Sources!$C:$I,7,FALSE)))</f>
        <v>0</v>
      </c>
    </row>
    <row r="916" spans="1:14" hidden="1" x14ac:dyDescent="0.25">
      <c r="A916" s="5">
        <f t="shared" si="140"/>
        <v>12</v>
      </c>
      <c r="B916" s="5">
        <f t="shared" si="141"/>
        <v>14</v>
      </c>
      <c r="C916" s="5" t="str">
        <f t="shared" ca="1" si="138"/>
        <v>PM_emission_inventories motorcycle</v>
      </c>
      <c r="D916" s="5" t="str">
        <f t="shared" ca="1" si="137"/>
        <v>PM_emission_inventories_buenos_aires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All_city_list!F905,INDIRECT(ADDRESS(B916,1,1,1,"all_city_parameter_inputs"))))</f>
        <v>PM_emission_inventories</v>
      </c>
      <c r="G916" s="4" t="str" cm="1">
        <f t="array" aca="1" ref="G916" ca="1">IF(AND(ISBLANK(INDIRECT(ADDRESS(B916,3,1,1,"all_city_parameter_inputs"))),ISBLANK(INDIRECT(ADDRESS(B916,2,1,1,"all_city_parameter_inputs")))),"",IF(ISBLANK(INDIRECT(ADDRESS(B916,2,1,1,"all_city_parameter_inputs"))),"",INDIRECT(ADDRESS(B916,2,1,1,"all_city_parameter_inputs"))))</f>
        <v>motorcycle</v>
      </c>
      <c r="H916" s="17" cm="1">
        <f t="array" aca="1" ref="H916" ca="1">IF(ISBLANK(INDIRECT(ADDRESS(B916,A916,1,1,"all_city_parameter_inputs"))), "--",INDIRECT(ADDRESS(B916,A916,1,1,"all_city_parameter_inputs")))</f>
        <v>3.2161982578561656E-3</v>
      </c>
      <c r="I916" s="17">
        <f ca="1">IF(OR(G916="alpha",G916="beta",G916="sd",G916="mean"),"--",VLOOKUP(C916,Default!$B$5:$H$114,7,FALSE))</f>
        <v>2.3031654375338189E-3</v>
      </c>
      <c r="J916" s="4" t="str">
        <f ca="1">VLOOKUP(F916,Lookup!$C$5:$D$110,2, FALSE)</f>
        <v>Pollution values</v>
      </c>
      <c r="K916" s="4" t="str">
        <f ca="1">VLOOKUP(C916,Default!$B$4:$E$114,4,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916" s="21" t="str" cm="1">
        <f t="array" aca="1" ref="L916" ca="1">IF(ISNA(VLOOKUP($D916,Grouped_Sources!$C:$C,1,FALSE)),"", INDIRECT(VLOOKUP($D916,Grouped_Sources!$C:$I,5,FALSE)))</f>
        <v>air pollution and CO2 write-up_only table_V4.docx (dropbox.com)</v>
      </c>
      <c r="M916" s="21" t="str" cm="1">
        <f t="array" aca="1" ref="M916" ca="1">IF(ISNA(VLOOKUP($D916,Grouped_Sources!$C:$C,1,FALSE)),"", INDIRECT(VLOOKUP($D916,Grouped_Sources!$C:$I,6,FALSE)))</f>
        <v>EDGAR and various other sources, detailed in document</v>
      </c>
      <c r="N916" s="21" cm="1">
        <f t="array" aca="1" ref="N916" ca="1">IF(ISNA(VLOOKUP($D916,Grouped_Sources!$C:$C,1,FALSE)),"", INDIRECT(VLOOKUP($D916,Grouped_Sources!$C:$I,7,FALSE)))</f>
        <v>0</v>
      </c>
    </row>
    <row r="917" spans="1:14" hidden="1" x14ac:dyDescent="0.25">
      <c r="A917" s="5">
        <f t="shared" si="140"/>
        <v>12</v>
      </c>
      <c r="B917" s="5">
        <f t="shared" si="141"/>
        <v>15</v>
      </c>
      <c r="C917" s="5" t="str">
        <f t="shared" ca="1" si="138"/>
        <v>PM_emission_inventories car</v>
      </c>
      <c r="D917" s="5" t="str">
        <f t="shared" ca="1" si="137"/>
        <v>PM_emission_inventories_buenos_aires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PM_emission_inventories</v>
      </c>
      <c r="G917" s="4" t="str" cm="1">
        <f t="array" aca="1" ref="G917" ca="1">IF(AND(ISBLANK(INDIRECT(ADDRESS(B917,3,1,1,"all_city_parameter_inputs"))),ISBLANK(INDIRECT(ADDRESS(B917,2,1,1,"all_city_parameter_inputs")))),"",IF(ISBLANK(INDIRECT(ADDRESS(B917,2,1,1,"all_city_parameter_inputs"))),"",INDIRECT(ADDRESS(B917,2,1,1,"all_city_parameter_inputs"))))</f>
        <v>car</v>
      </c>
      <c r="H917" s="17" cm="1">
        <f t="array" aca="1" ref="H917" ca="1">IF(ISBLANK(INDIRECT(ADDRESS(B917,A917,1,1,"all_city_parameter_inputs"))), "--",INDIRECT(ADDRESS(B917,A917,1,1,"all_city_parameter_inputs")))</f>
        <v>0.18876936857434534</v>
      </c>
      <c r="I917" s="17">
        <f ca="1">IF(OR(G917="alpha",G917="beta",G917="sd",G917="mean"),"--",VLOOKUP(C917,Default!$B$5:$H$114,7,FALSE))</f>
        <v>8.1980352806225759E-2</v>
      </c>
      <c r="J917" s="4" t="str">
        <f ca="1">VLOOKUP(F917,Lookup!$C$5:$D$110,2, FALSE)</f>
        <v>Pollution values</v>
      </c>
      <c r="K917" s="4">
        <f ca="1">VLOOKUP(C917,Default!$B$4:$E$114,4, FALSE)</f>
        <v>0</v>
      </c>
      <c r="L917" s="21" t="str" cm="1">
        <f t="array" aca="1" ref="L917" ca="1">IF(ISNA(VLOOKUP($D917,Grouped_Sources!$C:$C,1,FALSE)),"", INDIRECT(VLOOKUP($D917,Grouped_Sources!$C:$I,5,FALSE)))</f>
        <v>air pollution and CO2 write-up_only table_V4.docx (dropbox.com)</v>
      </c>
      <c r="M917" s="21" t="str" cm="1">
        <f t="array" aca="1" ref="M917" ca="1">IF(ISNA(VLOOKUP($D917,Grouped_Sources!$C:$C,1,FALSE)),"", INDIRECT(VLOOKUP($D917,Grouped_Sources!$C:$I,6,FALSE)))</f>
        <v>EDGAR and various other sources, detailed in document</v>
      </c>
      <c r="N917" s="21" cm="1">
        <f t="array" aca="1" ref="N917" ca="1">IF(ISNA(VLOOKUP($D917,Grouped_Sources!$C:$C,1,FALSE)),"", INDIRECT(VLOOKUP($D917,Grouped_Sources!$C:$I,7,FALSE)))</f>
        <v>0</v>
      </c>
    </row>
    <row r="918" spans="1:14" hidden="1" x14ac:dyDescent="0.25">
      <c r="A918" s="5">
        <f t="shared" si="140"/>
        <v>12</v>
      </c>
      <c r="B918" s="5">
        <f t="shared" si="141"/>
        <v>16</v>
      </c>
      <c r="C918" s="5" t="str">
        <f t="shared" ref="C918:C981" ca="1" si="152">IF(G918 = "",F918,IF(OR(G918="alpha",G918="beta",G918="constant",G918="sd",G918="mean",G918="sample"),F918,F918&amp;" "&amp;G918))</f>
        <v>PM_emission_inventories bus_driver</v>
      </c>
      <c r="D918" s="5" t="str">
        <f t="shared" ca="1" si="137"/>
        <v>PM_emission_inventories_buenos_aires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PM_emission_inventories</v>
      </c>
      <c r="G918" s="4" t="str" cm="1">
        <f t="array" aca="1" ref="G918" ca="1">IF(AND(ISBLANK(INDIRECT(ADDRESS(B918,3,1,1,"all_city_parameter_inputs"))),ISBLANK(INDIRECT(ADDRESS(B918,2,1,1,"all_city_parameter_inputs")))),"",IF(ISBLANK(INDIRECT(ADDRESS(B918,2,1,1,"all_city_parameter_inputs"))),"",INDIRECT(ADDRESS(B918,2,1,1,"all_city_parameter_inputs"))))</f>
        <v>bus_driver</v>
      </c>
      <c r="H918" s="17" cm="1">
        <f t="array" aca="1" ref="H918" ca="1">IF(ISBLANK(INDIRECT(ADDRESS(B918,A918,1,1,"all_city_parameter_inputs"))), "--",INDIRECT(ADDRESS(B918,A918,1,1,"all_city_parameter_inputs")))</f>
        <v>9.495376280960266E-2</v>
      </c>
      <c r="I918" s="17">
        <f ca="1">IF(OR(G918="alpha",G918="beta",G918="sd",G918="mean"),"--",VLOOKUP(C918,Default!$B$5:$H$114,7,FALSE))</f>
        <v>0.12246677425253254</v>
      </c>
      <c r="J918" s="4" t="str">
        <f ca="1">VLOOKUP(F918,Lookup!$C$5:$D$110,2, FALSE)</f>
        <v>Pollution values</v>
      </c>
      <c r="K918" s="4">
        <f ca="1">VLOOKUP(C918,Default!$B$4:$E$114,4, FALSE)</f>
        <v>0</v>
      </c>
      <c r="L918" s="21" t="str" cm="1">
        <f t="array" aca="1" ref="L918" ca="1">IF(ISNA(VLOOKUP($D918,Grouped_Sources!$C:$C,1,FALSE)),"", INDIRECT(VLOOKUP($D918,Grouped_Sources!$C:$I,5,FALSE)))</f>
        <v>air pollution and CO2 write-up_only table_V4.docx (dropbox.com)</v>
      </c>
      <c r="M918" s="21" t="str" cm="1">
        <f t="array" aca="1" ref="M918" ca="1">IF(ISNA(VLOOKUP($D918,Grouped_Sources!$C:$C,1,FALSE)),"", INDIRECT(VLOOKUP($D918,Grouped_Sources!$C:$I,6,FALSE)))</f>
        <v>EDGAR and various other sources, detailed in document</v>
      </c>
      <c r="N918" s="21" cm="1">
        <f t="array" aca="1" ref="N918" ca="1">IF(ISNA(VLOOKUP($D918,Grouped_Sources!$C:$C,1,FALSE)),"", INDIRECT(VLOOKUP($D918,Grouped_Sources!$C:$I,7,FALSE)))</f>
        <v>0</v>
      </c>
    </row>
    <row r="919" spans="1:14" hidden="1" x14ac:dyDescent="0.25">
      <c r="A919" s="5">
        <f t="shared" si="140"/>
        <v>12</v>
      </c>
      <c r="B919" s="5">
        <f t="shared" si="141"/>
        <v>17</v>
      </c>
      <c r="C919" s="5" t="str">
        <f t="shared" ca="1" si="152"/>
        <v>PM_emission_inventories heavy_truck</v>
      </c>
      <c r="D919" s="5" t="str">
        <f t="shared" ca="1" si="137"/>
        <v>PM_emission_inventories_buenos_aires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PM_emission_inventories</v>
      </c>
      <c r="G919" s="4" t="str" cm="1">
        <f t="array" aca="1" ref="G919" ca="1">IF(AND(ISBLANK(INDIRECT(ADDRESS(B919,3,1,1,"all_city_parameter_inputs"))),ISBLANK(INDIRECT(ADDRESS(B919,2,1,1,"all_city_parameter_inputs")))),"",IF(ISBLANK(INDIRECT(ADDRESS(B919,2,1,1,"all_city_parameter_inputs"))),"",INDIRECT(ADDRESS(B919,2,1,1,"all_city_parameter_inputs"))))</f>
        <v>heavy_truck</v>
      </c>
      <c r="H919" s="17" cm="1">
        <f t="array" aca="1" ref="H919" ca="1">IF(ISBLANK(INDIRECT(ADDRESS(B919,A919,1,1,"all_city_parameter_inputs"))), "--",INDIRECT(ADDRESS(B919,A919,1,1,"all_city_parameter_inputs")))</f>
        <v>0.44637055844436785</v>
      </c>
      <c r="I919" s="17">
        <f ca="1">IF(OR(G919="alpha",G919="beta",G919="sd",G919="mean"),"--",VLOOKUP(C919,Default!$B$5:$H$114,7,FALSE))</f>
        <v>0.45445403783708543</v>
      </c>
      <c r="J919" s="4" t="str">
        <f ca="1">VLOOKUP(F919,Lookup!$C$5:$D$110,2, FALSE)</f>
        <v>Pollution values</v>
      </c>
      <c r="K919" s="4">
        <f ca="1">VLOOKUP(C919,Default!$B$4:$E$114,4, FALSE)</f>
        <v>0</v>
      </c>
      <c r="L919" s="21" t="str" cm="1">
        <f t="array" aca="1" ref="L919" ca="1">IF(ISNA(VLOOKUP($D919,Grouped_Sources!$C:$C,1,FALSE)),"", INDIRECT(VLOOKUP($D919,Grouped_Sources!$C:$I,5,FALSE)))</f>
        <v>air pollution and CO2 write-up_only table_V4.docx (dropbox.com)</v>
      </c>
      <c r="M919" s="21" t="str" cm="1">
        <f t="array" aca="1" ref="M919" ca="1">IF(ISNA(VLOOKUP($D919,Grouped_Sources!$C:$C,1,FALSE)),"", INDIRECT(VLOOKUP($D919,Grouped_Sources!$C:$I,6,FALSE)))</f>
        <v>EDGAR and various other sources, detailed in document</v>
      </c>
      <c r="N919" s="21" cm="1">
        <f t="array" aca="1" ref="N919" ca="1">IF(ISNA(VLOOKUP($D919,Grouped_Sources!$C:$C,1,FALSE)),"", INDIRECT(VLOOKUP($D919,Grouped_Sources!$C:$I,7,FALSE)))</f>
        <v>0</v>
      </c>
    </row>
    <row r="920" spans="1:14" hidden="1" x14ac:dyDescent="0.25">
      <c r="A920" s="5">
        <f t="shared" si="140"/>
        <v>12</v>
      </c>
      <c r="B920" s="5">
        <f t="shared" si="141"/>
        <v>18</v>
      </c>
      <c r="C920" s="5" t="str">
        <f t="shared" ca="1" si="152"/>
        <v>PM_emission_inventories truck</v>
      </c>
      <c r="D920" s="5" t="str">
        <f t="shared" ca="1" si="137"/>
        <v>PM_emission_inventories_buenos_aires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PM_emission_inventories</v>
      </c>
      <c r="G920" s="4" t="str" cm="1">
        <f t="array" aca="1" ref="G920" ca="1">IF(AND(ISBLANK(INDIRECT(ADDRESS(B920,3,1,1,"all_city_parameter_inputs"))),ISBLANK(INDIRECT(ADDRESS(B920,2,1,1,"all_city_parameter_inputs")))),"",IF(ISBLANK(INDIRECT(ADDRESS(B920,2,1,1,"all_city_parameter_inputs"))),"",INDIRECT(ADDRESS(B920,2,1,1,"all_city_parameter_inputs"))))</f>
        <v>truck</v>
      </c>
      <c r="H920" s="17" cm="1">
        <f t="array" aca="1" ref="H920" ca="1">IF(ISBLANK(INDIRECT(ADDRESS(B920,A920,1,1,"all_city_parameter_inputs"))), "--",INDIRECT(ADDRESS(B920,A920,1,1,"all_city_parameter_inputs")))</f>
        <v>0.26669011191382752</v>
      </c>
      <c r="I920" s="17">
        <f ca="1">IF(OR(G920="alpha",G920="beta",G920="sd",G920="mean"),"--",VLOOKUP(C920,Default!$B$5:$H$114,7,FALSE))</f>
        <v>0.33879566966662278</v>
      </c>
      <c r="J920" s="4" t="str">
        <f ca="1">VLOOKUP(F920,Lookup!$C$5:$D$110,2, FALSE)</f>
        <v>Pollution values</v>
      </c>
      <c r="K920" s="4">
        <f ca="1">VLOOKUP(C920,Default!$B$4:$E$114,4, FALSE)</f>
        <v>0</v>
      </c>
      <c r="L920" s="21" t="str" cm="1">
        <f t="array" aca="1" ref="L920" ca="1">IF(ISNA(VLOOKUP($D920,Grouped_Sources!$C:$C,1,FALSE)),"", INDIRECT(VLOOKUP($D920,Grouped_Sources!$C:$I,5,FALSE)))</f>
        <v>air pollution and CO2 write-up_only table_V4.docx (dropbox.com)</v>
      </c>
      <c r="M920" s="21" t="str" cm="1">
        <f t="array" aca="1" ref="M920" ca="1">IF(ISNA(VLOOKUP($D920,Grouped_Sources!$C:$C,1,FALSE)),"", INDIRECT(VLOOKUP($D920,Grouped_Sources!$C:$I,6,FALSE)))</f>
        <v>EDGAR and various other sources, detailed in document</v>
      </c>
      <c r="N920" s="21" cm="1">
        <f t="array" aca="1" ref="N920" ca="1">IF(ISNA(VLOOKUP($D920,Grouped_Sources!$C:$C,1,FALSE)),"", INDIRECT(VLOOKUP($D920,Grouped_Sources!$C:$I,7,FALSE)))</f>
        <v>0</v>
      </c>
    </row>
    <row r="921" spans="1:14" hidden="1" x14ac:dyDescent="0.25">
      <c r="A921" s="5">
        <f t="shared" si="140"/>
        <v>12</v>
      </c>
      <c r="B921" s="5">
        <f t="shared" si="141"/>
        <v>19</v>
      </c>
      <c r="C921" s="5" t="str">
        <f t="shared" ca="1" si="152"/>
        <v>PM_emission_inventories van</v>
      </c>
      <c r="D921" s="5" t="str">
        <f t="shared" ca="1" si="137"/>
        <v>PM_emission_inventories_buenos_aires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PM_emission_inventories</v>
      </c>
      <c r="G921" s="4" t="str" cm="1">
        <f t="array" aca="1" ref="G921" ca="1">IF(AND(ISBLANK(INDIRECT(ADDRESS(B921,3,1,1,"all_city_parameter_inputs"))),ISBLANK(INDIRECT(ADDRESS(B921,2,1,1,"all_city_parameter_inputs")))),"",IF(ISBLANK(INDIRECT(ADDRESS(B921,2,1,1,"all_city_parameter_inputs"))),"",INDIRECT(ADDRESS(B921,2,1,1,"all_city_parameter_inputs"))))</f>
        <v>van</v>
      </c>
      <c r="H921" s="17" cm="1">
        <f t="array" aca="1" ref="H921" ca="1">IF(ISBLANK(INDIRECT(ADDRESS(B921,A921,1,1,"all_city_parameter_inputs"))), "--",INDIRECT(ADDRESS(B921,A921,1,1,"all_city_parameter_inputs")))</f>
        <v>0</v>
      </c>
      <c r="I921" s="17">
        <f ca="1">IF(OR(G921="alpha",G921="beta",G921="sd",G921="mean"),"--",VLOOKUP(C921,Default!$B$5:$H$114,7,FALSE))</f>
        <v>0</v>
      </c>
      <c r="J921" s="4" t="str">
        <f ca="1">VLOOKUP(F921,Lookup!$C$5:$D$110,2, FALSE)</f>
        <v>Pollution values</v>
      </c>
      <c r="K921" s="4">
        <f ca="1">VLOOKUP(C921,Default!$B$4:$E$114,4, FALSE)</f>
        <v>0</v>
      </c>
      <c r="L921" s="21" t="str" cm="1">
        <f t="array" aca="1" ref="L921" ca="1">IF(ISNA(VLOOKUP($D921,Grouped_Sources!$C:$C,1,FALSE)),"", INDIRECT(VLOOKUP($D921,Grouped_Sources!$C:$I,5,FALSE)))</f>
        <v>air pollution and CO2 write-up_only table_V4.docx (dropbox.com)</v>
      </c>
      <c r="M921" s="21" t="str" cm="1">
        <f t="array" aca="1" ref="M921" ca="1">IF(ISNA(VLOOKUP($D921,Grouped_Sources!$C:$C,1,FALSE)),"", INDIRECT(VLOOKUP($D921,Grouped_Sources!$C:$I,6,FALSE)))</f>
        <v>EDGAR and various other sources, detailed in document</v>
      </c>
      <c r="N921" s="21" cm="1">
        <f t="array" aca="1" ref="N921" ca="1">IF(ISNA(VLOOKUP($D921,Grouped_Sources!$C:$C,1,FALSE)),"", INDIRECT(VLOOKUP($D921,Grouped_Sources!$C:$I,7,FALSE)))</f>
        <v>0</v>
      </c>
    </row>
    <row r="922" spans="1:14" hidden="1" x14ac:dyDescent="0.25">
      <c r="A922" s="5">
        <f t="shared" si="140"/>
        <v>12</v>
      </c>
      <c r="B922" s="5">
        <f t="shared" si="141"/>
        <v>20</v>
      </c>
      <c r="C922" s="5" t="str">
        <f t="shared" ca="1" si="152"/>
        <v>PM_emission_inventories other</v>
      </c>
      <c r="D922" s="5" t="str">
        <f t="shared" ca="1" si="137"/>
        <v>PM_emission_inventories_buenos_aires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PM_emission_inventories</v>
      </c>
      <c r="G922" s="4" t="str" cm="1">
        <f t="array" aca="1" ref="G922" ca="1">IF(AND(ISBLANK(INDIRECT(ADDRESS(B922,3,1,1,"all_city_parameter_inputs"))),ISBLANK(INDIRECT(ADDRESS(B922,2,1,1,"all_city_parameter_inputs")))),"",IF(ISBLANK(INDIRECT(ADDRESS(B922,2,1,1,"all_city_parameter_inputs"))),"",INDIRECT(ADDRESS(B922,2,1,1,"all_city_parameter_inputs"))))</f>
        <v>other</v>
      </c>
      <c r="H922" s="17" cm="1">
        <f t="array" aca="1" ref="H922" ca="1">IF(ISBLANK(INDIRECT(ADDRESS(B922,A922,1,1,"all_city_parameter_inputs"))), "--",INDIRECT(ADDRESS(B922,A922,1,1,"all_city_parameter_inputs")))</f>
        <v>0</v>
      </c>
      <c r="I922" s="17">
        <f ca="1">IF(OR(G922="alpha",G922="beta",G922="sd",G922="mean"),"--",VLOOKUP(C922,Default!$B$5:$H$114,7,FALSE))</f>
        <v>0</v>
      </c>
      <c r="J922" s="4" t="str">
        <f ca="1">VLOOKUP(F922,Lookup!$C$5:$D$110,2, FALSE)</f>
        <v>Pollution values</v>
      </c>
      <c r="K922" s="4">
        <f ca="1">VLOOKUP(C922,Default!$B$4:$E$114,4, FALSE)</f>
        <v>0</v>
      </c>
      <c r="L922" s="21" t="str" cm="1">
        <f t="array" aca="1" ref="L922" ca="1">IF(ISNA(VLOOKUP($D922,Grouped_Sources!$C:$C,1,FALSE)),"", INDIRECT(VLOOKUP($D922,Grouped_Sources!$C:$I,5,FALSE)))</f>
        <v>air pollution and CO2 write-up_only table_V4.docx (dropbox.com)</v>
      </c>
      <c r="M922" s="21" t="str" cm="1">
        <f t="array" aca="1" ref="M922" ca="1">IF(ISNA(VLOOKUP($D922,Grouped_Sources!$C:$C,1,FALSE)),"", INDIRECT(VLOOKUP($D922,Grouped_Sources!$C:$I,6,FALSE)))</f>
        <v>EDGAR and various other sources, detailed in document</v>
      </c>
      <c r="N922" s="21" cm="1">
        <f t="array" aca="1" ref="N922" ca="1">IF(ISNA(VLOOKUP($D922,Grouped_Sources!$C:$C,1,FALSE)),"", INDIRECT(VLOOKUP($D922,Grouped_Sources!$C:$I,7,FALSE)))</f>
        <v>0</v>
      </c>
    </row>
    <row r="923" spans="1:14" hidden="1" x14ac:dyDescent="0.25">
      <c r="A923" s="5">
        <f t="shared" si="140"/>
        <v>12</v>
      </c>
      <c r="B923" s="5">
        <f t="shared" si="141"/>
        <v>21</v>
      </c>
      <c r="C923" s="5" t="str">
        <f t="shared" ca="1" si="152"/>
        <v>PM_emission_inventories taxi</v>
      </c>
      <c r="D923" s="5" t="str">
        <f t="shared" ca="1" si="137"/>
        <v>PM_emission_inventories_buenos_aires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PM_emission_inventories</v>
      </c>
      <c r="G923" s="4" t="str" cm="1">
        <f t="array" aca="1" ref="G923" ca="1">IF(AND(ISBLANK(INDIRECT(ADDRESS(B923,3,1,1,"all_city_parameter_inputs"))),ISBLANK(INDIRECT(ADDRESS(B923,2,1,1,"all_city_parameter_inputs")))),"",IF(ISBLANK(INDIRECT(ADDRESS(B923,2,1,1,"all_city_parameter_inputs"))),"",INDIRECT(ADDRESS(B923,2,1,1,"all_city_parameter_inputs"))))</f>
        <v>taxi</v>
      </c>
      <c r="H923" s="17" cm="1">
        <f t="array" aca="1" ref="H923" ca="1">IF(ISBLANK(INDIRECT(ADDRESS(B923,A923,1,1,"all_city_parameter_inputs"))), "--",INDIRECT(ADDRESS(B923,A923,1,1,"all_city_parameter_inputs")))</f>
        <v>0</v>
      </c>
      <c r="I923" s="17">
        <f ca="1">IF(OR(G923="alpha",G923="beta",G923="sd",G923="mean"),"--",VLOOKUP(C923,Default!$B$5:$H$114,7,FALSE))</f>
        <v>0</v>
      </c>
      <c r="J923" s="4" t="str">
        <f ca="1">VLOOKUP(F923,Lookup!$C$5:$D$110,2, FALSE)</f>
        <v>Pollution values</v>
      </c>
      <c r="K923" s="4">
        <f ca="1">VLOOKUP(C923,Default!$B$4:$E$114,4, FALSE)</f>
        <v>0</v>
      </c>
      <c r="L923" s="21" t="str" cm="1">
        <f t="array" aca="1" ref="L923" ca="1">IF(ISNA(VLOOKUP($D923,Grouped_Sources!$C:$C,1,FALSE)),"", INDIRECT(VLOOKUP($D923,Grouped_Sources!$C:$I,5,FALSE)))</f>
        <v>air pollution and CO2 write-up_only table_V4.docx (dropbox.com)</v>
      </c>
      <c r="M923" s="21" t="str" cm="1">
        <f t="array" aca="1" ref="M923" ca="1">IF(ISNA(VLOOKUP($D923,Grouped_Sources!$C:$C,1,FALSE)),"", INDIRECT(VLOOKUP($D923,Grouped_Sources!$C:$I,6,FALSE)))</f>
        <v>EDGAR and various other sources, detailed in document</v>
      </c>
      <c r="N923" s="21" cm="1">
        <f t="array" aca="1" ref="N923" ca="1">IF(ISNA(VLOOKUP($D923,Grouped_Sources!$C:$C,1,FALSE)),"", INDIRECT(VLOOKUP($D923,Grouped_Sources!$C:$I,7,FALSE)))</f>
        <v>0</v>
      </c>
    </row>
    <row r="924" spans="1:14" hidden="1" x14ac:dyDescent="0.25">
      <c r="A924" s="5">
        <f t="shared" si="140"/>
        <v>12</v>
      </c>
      <c r="B924" s="5">
        <f t="shared" si="141"/>
        <v>22</v>
      </c>
      <c r="C924" s="5" t="str">
        <f t="shared" ca="1" si="152"/>
        <v>PM_emission_inventories auto_rickshaw</v>
      </c>
      <c r="D924" s="5" t="str">
        <f t="shared" ca="1" si="137"/>
        <v>PM_emission_inventories_buenos_aires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PM_emission_inventories</v>
      </c>
      <c r="G924" s="4" t="str" cm="1">
        <f t="array" aca="1" ref="G924" ca="1">IF(AND(ISBLANK(INDIRECT(ADDRESS(B924,3,1,1,"all_city_parameter_inputs"))),ISBLANK(INDIRECT(ADDRESS(B924,2,1,1,"all_city_parameter_inputs")))),"",IF(ISBLANK(INDIRECT(ADDRESS(B924,2,1,1,"all_city_parameter_inputs"))),"",INDIRECT(ADDRESS(B924,2,1,1,"all_city_parameter_inputs"))))</f>
        <v>auto_rickshaw</v>
      </c>
      <c r="H924" s="17" cm="1">
        <f t="array" aca="1" ref="H924" ca="1">IF(ISBLANK(INDIRECT(ADDRESS(B924,A924,1,1,"all_city_parameter_inputs"))), "--",INDIRECT(ADDRESS(B924,A924,1,1,"all_city_parameter_inputs")))</f>
        <v>0</v>
      </c>
      <c r="I924" s="17">
        <f ca="1">IF(OR(G924="alpha",G924="beta",G924="sd",G924="mean"),"--",VLOOKUP(C924,Default!$B$5:$H$114,7,FALSE))</f>
        <v>0</v>
      </c>
      <c r="J924" s="4" t="str">
        <f ca="1">VLOOKUP(F924,Lookup!$C$5:$D$110,2, FALSE)</f>
        <v>Pollution values</v>
      </c>
      <c r="K924" s="4">
        <f ca="1">VLOOKUP(C924,Default!$B$4:$E$114,4, FALSE)</f>
        <v>0</v>
      </c>
      <c r="L924" s="21" t="str" cm="1">
        <f t="array" aca="1" ref="L924" ca="1">IF(ISNA(VLOOKUP($D924,Grouped_Sources!$C:$C,1,FALSE)),"", INDIRECT(VLOOKUP($D924,Grouped_Sources!$C:$I,5,FALSE)))</f>
        <v>air pollution and CO2 write-up_only table_V4.docx (dropbox.com)</v>
      </c>
      <c r="M924" s="21" t="str" cm="1">
        <f t="array" aca="1" ref="M924" ca="1">IF(ISNA(VLOOKUP($D924,Grouped_Sources!$C:$C,1,FALSE)),"", INDIRECT(VLOOKUP($D924,Grouped_Sources!$C:$I,6,FALSE)))</f>
        <v>EDGAR and various other sources, detailed in document</v>
      </c>
      <c r="N924" s="21" cm="1">
        <f t="array" aca="1" ref="N924" ca="1">IF(ISNA(VLOOKUP($D924,Grouped_Sources!$C:$C,1,FALSE)),"", INDIRECT(VLOOKUP($D924,Grouped_Sources!$C:$I,7,FALSE)))</f>
        <v>0</v>
      </c>
    </row>
    <row r="925" spans="1:14" hidden="1" x14ac:dyDescent="0.25">
      <c r="A925" s="5">
        <f t="shared" si="140"/>
        <v>12</v>
      </c>
      <c r="B925" s="5">
        <f t="shared" si="141"/>
        <v>23</v>
      </c>
      <c r="C925" s="5" t="str">
        <f t="shared" ca="1" si="152"/>
        <v>injury_reporting_rate</v>
      </c>
      <c r="D925" s="5" t="str">
        <f t="shared" ref="D925:D1018" ca="1" si="153">F925&amp;"_"&amp;E925</f>
        <v>injury_reporting_rate_buenos_aires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injury_reporting_rate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0.95187122078771047</v>
      </c>
      <c r="I925" s="17">
        <f ca="1">IF(OR(G925="alpha",G925="beta",G925="sd",G925="mean"),"--",VLOOKUP(C925,Default!$B$5:$H$114,7,FALSE))</f>
        <v>1</v>
      </c>
      <c r="J925" s="4" t="str">
        <f ca="1">VLOOKUP(F925,Lookup!$C$5:$D$110,2, FALSE)</f>
        <v>Injury values</v>
      </c>
      <c r="K925" s="4" t="str">
        <f ca="1">VLOOKUP(C925,Default!$B$4:$E$114,4, FALSE)</f>
        <v>rate at which injuries are reported</v>
      </c>
      <c r="L925" s="21" t="str" cm="1">
        <f t="array" aca="1" ref="L925" ca="1">IF(ISNA(VLOOKUP($D925,Grouped_Sources!$C:$C,1,FALSE)),"", INDIRECT(VLOOKUP($D925,Grouped_Sources!$C:$I,5,FALSE)))</f>
        <v>InjuryReportingRate_WriteUp_vxx.docx on OneDrive Ali Abbas - ITHIM Global\Methods and Processes\Input Parameters\InjuryReportingRate</v>
      </c>
      <c r="M925" s="21" cm="1">
        <f t="array" aca="1" ref="M925" ca="1">IF(ISNA(VLOOKUP($D925,Grouped_Sources!$C:$C,1,FALSE)),"", INDIRECT(VLOOKUP($D925,Grouped_Sources!$C:$I,6,FALSE)))</f>
        <v>0</v>
      </c>
      <c r="N925" s="21" cm="1">
        <f t="array" aca="1" ref="N925" ca="1">IF(ISNA(VLOOKUP($D925,Grouped_Sources!$C:$C,1,FALSE)),"", INDIRECT(VLOOKUP($D925,Grouped_Sources!$C:$I,7,FALSE)))</f>
        <v>0</v>
      </c>
    </row>
    <row r="926" spans="1:14" hidden="1" x14ac:dyDescent="0.25">
      <c r="A926" s="5">
        <f t="shared" si="140"/>
        <v>12</v>
      </c>
      <c r="B926" s="5">
        <f t="shared" si="141"/>
        <v>24</v>
      </c>
      <c r="C926" s="5" t="str">
        <f t="shared" ca="1" si="152"/>
        <v>injury_reporting_rate</v>
      </c>
      <c r="D926" s="5" t="str">
        <f t="shared" ca="1" si="153"/>
        <v>injury_reporting_rate_buenos_aires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injury_reporting_rate</v>
      </c>
      <c r="G926" s="4" t="str" cm="1">
        <f t="array" aca="1" ref="G926" ca="1">IF(AND(ISBLANK(INDIRECT(ADDRESS(B926,3,1,1,"all_city_parameter_inputs"))),ISBLANK(INDIRECT(ADDRESS(B926,2,1,1,"all_city_parameter_inputs")))),"",IF(ISBLANK(INDIRECT(ADDRESS(B926,2,1,1,"all_city_parameter_inputs"))),"",INDIRECT(ADDRESS(B926,2,1,1,"all_city_parameter_inputs"))))</f>
        <v>alpha</v>
      </c>
      <c r="H926" s="17" cm="1">
        <f t="array" aca="1" ref="H926" ca="1">IF(ISBLANK(INDIRECT(ADDRESS(B926,A926,1,1,"all_city_parameter_inputs"))), "--",INDIRECT(ADDRESS(B926,A926,1,1,"all_city_parameter_inputs")))</f>
        <v>16.491130758219597</v>
      </c>
      <c r="I926" s="17" t="str">
        <f ca="1">IF(OR(G926="alpha",G926="beta",G926="sd",G926="mean"),"--",VLOOKUP(C926,Default!$B$5:$H$114,7,FALSE))</f>
        <v>--</v>
      </c>
      <c r="J926" s="4" t="str">
        <f ca="1">VLOOKUP(F926,Lookup!$C$5:$D$110,2, FALSE)</f>
        <v>Injury values</v>
      </c>
      <c r="K926" s="4" t="str">
        <f ca="1">VLOOKUP(C926,Default!$B$4:$E$114,4, FALSE)</f>
        <v>rate at which injuries are reported</v>
      </c>
      <c r="L926" s="21" t="str" cm="1">
        <f t="array" aca="1" ref="L926" ca="1">IF(ISNA(VLOOKUP($D926,Grouped_Sources!$C:$C,1,FALSE)),"", INDIRECT(VLOOKUP($D926,Grouped_Sources!$C:$I,5,FALSE)))</f>
        <v>InjuryReportingRate_WriteUp_vxx.docx on OneDrive Ali Abbas - ITHIM Global\Methods and Processes\Input Parameters\InjuryReportingRate</v>
      </c>
      <c r="M926" s="21" cm="1">
        <f t="array" aca="1" ref="M926" ca="1">IF(ISNA(VLOOKUP($D926,Grouped_Sources!$C:$C,1,FALSE)),"", INDIRECT(VLOOKUP($D926,Grouped_Sources!$C:$I,6,FALSE)))</f>
        <v>0</v>
      </c>
      <c r="N926" s="21" cm="1">
        <f t="array" aca="1" ref="N926" ca="1">IF(ISNA(VLOOKUP($D926,Grouped_Sources!$C:$C,1,FALSE)),"", INDIRECT(VLOOKUP($D926,Grouped_Sources!$C:$I,7,FALSE)))</f>
        <v>0</v>
      </c>
    </row>
    <row r="927" spans="1:14" hidden="1" x14ac:dyDescent="0.25">
      <c r="A927" s="5">
        <f t="shared" si="140"/>
        <v>12</v>
      </c>
      <c r="B927" s="5">
        <f t="shared" si="141"/>
        <v>25</v>
      </c>
      <c r="C927" s="5" t="str">
        <f t="shared" ca="1" si="152"/>
        <v>injury_reporting_rate</v>
      </c>
      <c r="D927" s="5" t="str">
        <f t="shared" ca="1" si="153"/>
        <v>injury_reporting_rate_buenos_aires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injury_reporting_rate</v>
      </c>
      <c r="G927" s="4" t="str" cm="1">
        <f t="array" aca="1" ref="G927" ca="1">IF(AND(ISBLANK(INDIRECT(ADDRESS(B927,3,1,1,"all_city_parameter_inputs"))),ISBLANK(INDIRECT(ADDRESS(B927,2,1,1,"all_city_parameter_inputs")))),"",IF(ISBLANK(INDIRECT(ADDRESS(B927,2,1,1,"all_city_parameter_inputs"))),"",INDIRECT(ADDRESS(B927,2,1,1,"all_city_parameter_inputs"))))</f>
        <v>beta</v>
      </c>
      <c r="H927" s="17" cm="1">
        <f t="array" aca="1" ref="H927" ca="1">IF(ISBLANK(INDIRECT(ADDRESS(B927,A927,1,1,"all_city_parameter_inputs"))), "--",INDIRECT(ADDRESS(B927,A927,1,1,"all_city_parameter_inputs")))</f>
        <v>0.83382917131009782</v>
      </c>
      <c r="I927" s="17" t="str">
        <f ca="1">IF(OR(G927="alpha",G927="beta",G927="sd",G927="mean"),"--",VLOOKUP(C927,Default!$B$5:$H$114,7,FALSE))</f>
        <v>--</v>
      </c>
      <c r="J927" s="4" t="str">
        <f ca="1">VLOOKUP(F927,Lookup!$C$5:$D$110,2, FALSE)</f>
        <v>Injury values</v>
      </c>
      <c r="K927" s="4" t="str">
        <f ca="1">VLOOKUP(C927,Default!$B$4:$E$114,4, FALSE)</f>
        <v>rate at which injuries are reported</v>
      </c>
      <c r="L927" s="21" t="str" cm="1">
        <f t="array" aca="1" ref="L927" ca="1">IF(ISNA(VLOOKUP($D927,Grouped_Sources!$C:$C,1,FALSE)),"", INDIRECT(VLOOKUP($D927,Grouped_Sources!$C:$I,5,FALSE)))</f>
        <v>InjuryReportingRate_WriteUp_vxx.docx on OneDrive Ali Abbas - ITHIM Global\Methods and Processes\Input Parameters\InjuryReportingRate</v>
      </c>
      <c r="M927" s="21" cm="1">
        <f t="array" aca="1" ref="M927" ca="1">IF(ISNA(VLOOKUP($D927,Grouped_Sources!$C:$C,1,FALSE)),"", INDIRECT(VLOOKUP($D927,Grouped_Sources!$C:$I,6,FALSE)))</f>
        <v>0</v>
      </c>
      <c r="N927" s="21" cm="1">
        <f t="array" aca="1" ref="N927" ca="1">IF(ISNA(VLOOKUP($D927,Grouped_Sources!$C:$C,1,FALSE)),"", INDIRECT(VLOOKUP($D927,Grouped_Sources!$C:$I,7,FALSE)))</f>
        <v>0</v>
      </c>
    </row>
    <row r="928" spans="1:14" hidden="1" x14ac:dyDescent="0.25">
      <c r="A928" s="5">
        <f t="shared" si="140"/>
        <v>12</v>
      </c>
      <c r="B928" s="5">
        <f t="shared" si="141"/>
        <v>26</v>
      </c>
      <c r="C928" s="5" t="str">
        <f t="shared" ca="1" si="152"/>
        <v>chronic_disease_scalar</v>
      </c>
      <c r="D928" s="5" t="str">
        <f t="shared" ca="1" si="153"/>
        <v>chronic_disease_scalar_buenos_aires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chronic_disease_scalar</v>
      </c>
      <c r="G928" s="4" t="str" cm="1">
        <f t="array" aca="1" ref="G928" ca="1">IF(AND(ISBLANK(INDIRECT(ADDRESS(B928,3,1,1,"all_city_parameter_inputs"))),ISBLANK(INDIRECT(ADDRESS(B928,2,1,1,"all_city_parameter_inputs")))),"",IF(ISBLANK(INDIRECT(ADDRESS(B928,2,1,1,"all_city_parameter_inputs"))),"",INDIRECT(ADDRESS(B928,2,1,1,"all_city_parameter_inputs"))))</f>
        <v>constant</v>
      </c>
      <c r="H928" s="17" cm="1">
        <f t="array" aca="1" ref="H928" ca="1">IF(ISBLANK(INDIRECT(ADDRESS(B928,A928,1,1,"all_city_parameter_inputs"))), "--",INDIRECT(ADDRESS(B928,A928,1,1,"all_city_parameter_inputs")))</f>
        <v>1</v>
      </c>
      <c r="I928" s="17">
        <f ca="1">IF(OR(G928="alpha",G928="beta",G928="sd",G928="mean"),"--",VLOOKUP(C928,Default!$B$5:$H$114,7,FALSE))</f>
        <v>1</v>
      </c>
      <c r="J928" s="4" t="str">
        <f ca="1">VLOOKUP(F928,Lookup!$C$5:$D$110,2, FALSE)</f>
        <v>Health values</v>
      </c>
      <c r="K928" s="4" t="str">
        <f ca="1">VLOOKUP(C928,Default!$B$4:$E$114,4, FALSE)</f>
        <v>scalar to deal with bias in GBD data</v>
      </c>
      <c r="L928" s="21" t="str" cm="1">
        <f t="array" aca="1" ref="L928" ca="1">IF(ISNA(VLOOKUP($D928,Grouped_Sources!$C:$C,1,FALSE)),"", INDIRECT(VLOOKUP($D928,Grouped_Sources!$C:$I,5,FALSE)))</f>
        <v>assumes no bias in the disease data, distribution values need updating</v>
      </c>
      <c r="M928" s="21" cm="1">
        <f t="array" aca="1" ref="M928" ca="1">IF(ISNA(VLOOKUP($D928,Grouped_Sources!$C:$C,1,FALSE)),"", INDIRECT(VLOOKUP($D928,Grouped_Sources!$C:$I,6,FALSE)))</f>
        <v>0</v>
      </c>
      <c r="N928" s="21" cm="1">
        <f t="array" aca="1" ref="N928" ca="1">IF(ISNA(VLOOKUP($D928,Grouped_Sources!$C:$C,1,FALSE)),"", INDIRECT(VLOOKUP($D928,Grouped_Sources!$C:$I,7,FALSE)))</f>
        <v>0</v>
      </c>
    </row>
    <row r="929" spans="1:14" hidden="1" x14ac:dyDescent="0.25">
      <c r="A929" s="5">
        <f t="shared" si="140"/>
        <v>12</v>
      </c>
      <c r="B929" s="5">
        <f t="shared" si="141"/>
        <v>27</v>
      </c>
      <c r="C929" s="5" t="str">
        <f t="shared" ca="1" si="152"/>
        <v>chronic_disease_scalar</v>
      </c>
      <c r="D929" s="5" t="str">
        <f t="shared" ca="1" si="153"/>
        <v>chronic_disease_scalar_buenos_aires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chronic_disease_scalar</v>
      </c>
      <c r="G929" s="4" t="str" cm="1">
        <f t="array" aca="1" ref="G929" ca="1">IF(AND(ISBLANK(INDIRECT(ADDRESS(B929,3,1,1,"all_city_parameter_inputs"))),ISBLANK(INDIRECT(ADDRESS(B929,2,1,1,"all_city_parameter_inputs")))),"",IF(ISBLANK(INDIRECT(ADDRESS(B929,2,1,1,"all_city_parameter_inputs"))),"",INDIRECT(ADDRESS(B929,2,1,1,"all_city_parameter_inputs"))))</f>
        <v>mean</v>
      </c>
      <c r="H929" s="17" cm="1">
        <f t="array" aca="1" ref="H929" ca="1">IF(ISBLANK(INDIRECT(ADDRESS(B929,A929,1,1,"all_city_parameter_inputs"))), "--",INDIRECT(ADDRESS(B929,A929,1,1,"all_city_parameter_inputs")))</f>
        <v>1</v>
      </c>
      <c r="I929" s="17" t="str">
        <f ca="1">IF(OR(G929="alpha",G929="beta",G929="sd",G929="mean"),"--",VLOOKUP(C929,Default!$B$5:$H$114,7,FALSE))</f>
        <v>--</v>
      </c>
      <c r="J929" s="4" t="str">
        <f ca="1">VLOOKUP(F929,Lookup!$C$5:$D$110,2, FALSE)</f>
        <v>Health values</v>
      </c>
      <c r="K929" s="4" t="str">
        <f ca="1">VLOOKUP(C929,Default!$B$4:$E$114,4, FALSE)</f>
        <v>scalar to deal with bias in GBD data</v>
      </c>
      <c r="L929" s="21" t="str" cm="1">
        <f t="array" aca="1" ref="L929" ca="1">IF(ISNA(VLOOKUP($D929,Grouped_Sources!$C:$C,1,FALSE)),"", INDIRECT(VLOOKUP($D929,Grouped_Sources!$C:$I,5,FALSE)))</f>
        <v>assumes no bias in the disease data, distribution values need updating</v>
      </c>
      <c r="M929" s="21" cm="1">
        <f t="array" aca="1" ref="M929" ca="1">IF(ISNA(VLOOKUP($D929,Grouped_Sources!$C:$C,1,FALSE)),"", INDIRECT(VLOOKUP($D929,Grouped_Sources!$C:$I,6,FALSE)))</f>
        <v>0</v>
      </c>
      <c r="N929" s="21" cm="1">
        <f t="array" aca="1" ref="N929" ca="1">IF(ISNA(VLOOKUP($D929,Grouped_Sources!$C:$C,1,FALSE)),"", INDIRECT(VLOOKUP($D929,Grouped_Sources!$C:$I,7,FALSE)))</f>
        <v>0</v>
      </c>
    </row>
    <row r="930" spans="1:14" hidden="1" x14ac:dyDescent="0.25">
      <c r="A930" s="5">
        <f t="shared" si="140"/>
        <v>12</v>
      </c>
      <c r="B930" s="5">
        <f t="shared" si="141"/>
        <v>28</v>
      </c>
      <c r="C930" s="5" t="str">
        <f t="shared" ca="1" si="152"/>
        <v>chronic_disease_scalar</v>
      </c>
      <c r="D930" s="5" t="str">
        <f t="shared" ca="1" si="153"/>
        <v>chronic_disease_scalar_buenos_aires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chronic_disease_scalar</v>
      </c>
      <c r="G930" s="4" t="str" cm="1">
        <f t="array" aca="1" ref="G930" ca="1">IF(AND(ISBLANK(INDIRECT(ADDRESS(B930,3,1,1,"all_city_parameter_inputs"))),ISBLANK(INDIRECT(ADDRESS(B930,2,1,1,"all_city_parameter_inputs")))),"",IF(ISBLANK(INDIRECT(ADDRESS(B930,2,1,1,"all_city_parameter_inputs"))),"",INDIRECT(ADDRESS(B930,2,1,1,"all_city_parameter_inputs"))))</f>
        <v>sd</v>
      </c>
      <c r="H930" s="17" cm="1">
        <f t="array" aca="1" ref="H930" ca="1">IF(ISBLANK(INDIRECT(ADDRESS(B930,A930,1,1,"all_city_parameter_inputs"))), "--",INDIRECT(ADDRESS(B930,A930,1,1,"all_city_parameter_inputs")))</f>
        <v>1.2</v>
      </c>
      <c r="I930" s="17" t="str">
        <f ca="1">IF(OR(G930="alpha",G930="beta",G930="sd",G930="mean"),"--",VLOOKUP(C930,Default!$B$5:$H$114,7,FALSE))</f>
        <v>--</v>
      </c>
      <c r="J930" s="4" t="str">
        <f ca="1">VLOOKUP(F930,Lookup!$C$5:$D$110,2, FALSE)</f>
        <v>Health values</v>
      </c>
      <c r="K930" s="4" t="str">
        <f ca="1">VLOOKUP(C930,Default!$B$4:$E$114,4, FALSE)</f>
        <v>scalar to deal with bias in GBD data</v>
      </c>
      <c r="L930" s="21" t="str" cm="1">
        <f t="array" aca="1" ref="L930" ca="1">IF(ISNA(VLOOKUP($D930,Grouped_Sources!$C:$C,1,FALSE)),"", INDIRECT(VLOOKUP($D930,Grouped_Sources!$C:$I,5,FALSE)))</f>
        <v>assumes no bias in the disease data, distribution values need updating</v>
      </c>
      <c r="M930" s="21" cm="1">
        <f t="array" aca="1" ref="M930" ca="1">IF(ISNA(VLOOKUP($D930,Grouped_Sources!$C:$C,1,FALSE)),"", INDIRECT(VLOOKUP($D930,Grouped_Sources!$C:$I,6,FALSE)))</f>
        <v>0</v>
      </c>
      <c r="N930" s="21" cm="1">
        <f t="array" aca="1" ref="N930" ca="1">IF(ISNA(VLOOKUP($D930,Grouped_Sources!$C:$C,1,FALSE)),"", INDIRECT(VLOOKUP($D930,Grouped_Sources!$C:$I,7,FALSE)))</f>
        <v>0</v>
      </c>
    </row>
    <row r="931" spans="1:14" hidden="1" x14ac:dyDescent="0.25">
      <c r="A931" s="5">
        <f t="shared" si="140"/>
        <v>12</v>
      </c>
      <c r="B931" s="5">
        <f t="shared" si="141"/>
        <v>29</v>
      </c>
      <c r="C931" s="5" t="str">
        <f t="shared" ca="1" si="152"/>
        <v>pm_conc_base</v>
      </c>
      <c r="D931" s="5" t="str">
        <f t="shared" ca="1" si="153"/>
        <v>pm_conc_base_buenos_aires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pm_conc_base</v>
      </c>
      <c r="G931" s="4" t="str" cm="1">
        <f t="array" aca="1" ref="G931" ca="1">IF(AND(ISBLANK(INDIRECT(ADDRESS(B931,3,1,1,"all_city_parameter_inputs"))),ISBLANK(INDIRECT(ADDRESS(B931,2,1,1,"all_city_parameter_inputs")))),"",IF(ISBLANK(INDIRECT(ADDRESS(B931,2,1,1,"all_city_parameter_inputs"))),"",INDIRECT(ADDRESS(B931,2,1,1,"all_city_parameter_inputs"))))</f>
        <v>constant</v>
      </c>
      <c r="H931" s="17" cm="1">
        <f t="array" aca="1" ref="H931" ca="1">IF(ISBLANK(INDIRECT(ADDRESS(B931,A931,1,1,"all_city_parameter_inputs"))), "--",INDIRECT(ADDRESS(B931,A931,1,1,"all_city_parameter_inputs")))</f>
        <v>14</v>
      </c>
      <c r="I931" s="17">
        <f ca="1">IF(OR(G931="alpha",G931="beta",G931="sd",G931="mean"),"--",VLOOKUP(C931,Default!$B$5:$H$114,7,FALSE))</f>
        <v>12.69</v>
      </c>
      <c r="J931" s="4" t="str">
        <f ca="1">VLOOKUP(F931,Lookup!$C$5:$D$110,2, FALSE)</f>
        <v>Pollution values</v>
      </c>
      <c r="K931" s="4" t="str">
        <f ca="1">VLOOKUP(C931,Default!$B$4:$E$114,4, FALSE)</f>
        <v>background PM2.5 concentration</v>
      </c>
      <c r="L931" s="21" t="str" cm="1">
        <f t="array" aca="1" ref="L931" ca="1">IF(ISNA(VLOOKUP($D931,Grouped_Sources!$C:$C,1,FALSE)),"", INDIRECT(VLOOKUP($D931,Grouped_Sources!$C:$I,5,FALSE)))</f>
        <v>…Dropbox\ITHIM Global\Methods and Processes\Air Pollution\Emissions and air pollution calculations - Rahul &amp; Haneen\Databases used\database_source_apport_studies_v2_0_26_9_2015.xls</v>
      </c>
      <c r="M931" s="21" t="str" cm="1">
        <f t="array" aca="1" ref="M931" ca="1">IF(ISNA(VLOOKUP($D931,Grouped_Sources!$C:$C,1,FALSE)),"", INDIRECT(VLOOKUP($D931,Grouped_Sources!$C:$I,6,FALSE)))</f>
        <v>EDGAR and various other sources, detailed in document</v>
      </c>
      <c r="N931" s="21" cm="1">
        <f t="array" aca="1" ref="N931" ca="1">IF(ISNA(VLOOKUP($D931,Grouped_Sources!$C:$C,1,FALSE)),"", INDIRECT(VLOOKUP($D931,Grouped_Sources!$C:$I,7,FALSE)))</f>
        <v>0</v>
      </c>
    </row>
    <row r="932" spans="1:14" hidden="1" x14ac:dyDescent="0.25">
      <c r="A932" s="5">
        <f t="shared" si="140"/>
        <v>12</v>
      </c>
      <c r="B932" s="5">
        <f t="shared" si="141"/>
        <v>30</v>
      </c>
      <c r="C932" s="5" t="str">
        <f t="shared" ca="1" si="152"/>
        <v>pm_conc_base</v>
      </c>
      <c r="D932" s="5" t="str">
        <f t="shared" ca="1" si="153"/>
        <v>pm_conc_base_buenos_aires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pm_conc_base</v>
      </c>
      <c r="G932" s="4" t="str" cm="1">
        <f t="array" aca="1" ref="G932" ca="1">IF(AND(ISBLANK(INDIRECT(ADDRESS(B932,3,1,1,"all_city_parameter_inputs"))),ISBLANK(INDIRECT(ADDRESS(B932,2,1,1,"all_city_parameter_inputs")))),"",IF(ISBLANK(INDIRECT(ADDRESS(B932,2,1,1,"all_city_parameter_inputs"))),"",INDIRECT(ADDRESS(B932,2,1,1,"all_city_parameter_inputs"))))</f>
        <v>mean</v>
      </c>
      <c r="H932" s="17" t="str" cm="1">
        <f t="array" aca="1" ref="H932" ca="1">IF(ISBLANK(INDIRECT(ADDRESS(B932,A932,1,1,"all_city_parameter_inputs"))), "--",INDIRECT(ADDRESS(B932,A932,1,1,"all_city_parameter_inputs")))</f>
        <v>--</v>
      </c>
      <c r="I932" s="17" t="str">
        <f ca="1">IF(OR(G932="alpha",G932="beta",G932="sd",G932="mean"),"--",VLOOKUP(C932,Default!$B$5:$H$114,7,FALSE))</f>
        <v>--</v>
      </c>
      <c r="J932" s="4" t="str">
        <f ca="1">VLOOKUP(F932,Lookup!$C$5:$D$110,2, FALSE)</f>
        <v>Pollution values</v>
      </c>
      <c r="K932" s="4" t="str">
        <f ca="1">VLOOKUP(C932,Default!$B$4:$E$114,4, FALSE)</f>
        <v>background PM2.5 concentration</v>
      </c>
      <c r="L932" s="21" t="str" cm="1">
        <f t="array" aca="1" ref="L932" ca="1">IF(ISNA(VLOOKUP($D932,Grouped_Sources!$C:$C,1,FALSE)),"", INDIRECT(VLOOKUP($D932,Grouped_Sources!$C:$I,5,FALSE)))</f>
        <v>…Dropbox\ITHIM Global\Methods and Processes\Air Pollution\Emissions and air pollution calculations - Rahul &amp; Haneen\Databases used\database_source_apport_studies_v2_0_26_9_2015.xls</v>
      </c>
      <c r="M932" s="21" t="str" cm="1">
        <f t="array" aca="1" ref="M932" ca="1">IF(ISNA(VLOOKUP($D932,Grouped_Sources!$C:$C,1,FALSE)),"", INDIRECT(VLOOKUP($D932,Grouped_Sources!$C:$I,6,FALSE)))</f>
        <v>EDGAR and various other sources, detailed in document</v>
      </c>
      <c r="N932" s="21" cm="1">
        <f t="array" aca="1" ref="N932" ca="1">IF(ISNA(VLOOKUP($D932,Grouped_Sources!$C:$C,1,FALSE)),"", INDIRECT(VLOOKUP($D932,Grouped_Sources!$C:$I,7,FALSE)))</f>
        <v>0</v>
      </c>
    </row>
    <row r="933" spans="1:14" hidden="1" x14ac:dyDescent="0.25">
      <c r="A933" s="5">
        <f t="shared" ref="A933:A996" si="154">A833+1</f>
        <v>12</v>
      </c>
      <c r="B933" s="5">
        <f t="shared" ref="B933:B996" si="155">B833</f>
        <v>31</v>
      </c>
      <c r="C933" s="5" t="str">
        <f t="shared" ca="1" si="152"/>
        <v>pm_conc_base</v>
      </c>
      <c r="D933" s="5" t="str">
        <f t="shared" ca="1" si="153"/>
        <v>pm_conc_base_buenos_aires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pm_conc_base</v>
      </c>
      <c r="G933" s="4" t="str" cm="1">
        <f t="array" aca="1" ref="G933" ca="1">IF(AND(ISBLANK(INDIRECT(ADDRESS(B933,3,1,1,"all_city_parameter_inputs"))),ISBLANK(INDIRECT(ADDRESS(B933,2,1,1,"all_city_parameter_inputs")))),"",IF(ISBLANK(INDIRECT(ADDRESS(B933,2,1,1,"all_city_parameter_inputs"))),"",INDIRECT(ADDRESS(B933,2,1,1,"all_city_parameter_inputs"))))</f>
        <v>sd</v>
      </c>
      <c r="H933" s="17" t="str" cm="1">
        <f t="array" aca="1" ref="H933" ca="1">IF(ISBLANK(INDIRECT(ADDRESS(B933,A933,1,1,"all_city_parameter_inputs"))), "--",INDIRECT(ADDRESS(B933,A933,1,1,"all_city_parameter_inputs")))</f>
        <v>--</v>
      </c>
      <c r="I933" s="17" t="str">
        <f ca="1">IF(OR(G933="alpha",G933="beta",G933="sd",G933="mean"),"--",VLOOKUP(C933,Default!$B$5:$H$114,7,FALSE))</f>
        <v>--</v>
      </c>
      <c r="J933" s="4" t="str">
        <f ca="1">VLOOKUP(F933,Lookup!$C$5:$D$110,2, FALSE)</f>
        <v>Pollution values</v>
      </c>
      <c r="K933" s="4" t="str">
        <f ca="1">VLOOKUP(C933,Default!$B$4:$E$114,4, FALSE)</f>
        <v>background PM2.5 concentration</v>
      </c>
      <c r="L933" s="21" t="str" cm="1">
        <f t="array" aca="1" ref="L933" ca="1">IF(ISNA(VLOOKUP($D933,Grouped_Sources!$C:$C,1,FALSE)),"", INDIRECT(VLOOKUP($D933,Grouped_Sources!$C:$I,5,FALSE)))</f>
        <v>…Dropbox\ITHIM Global\Methods and Processes\Air Pollution\Emissions and air pollution calculations - Rahul &amp; Haneen\Databases used\database_source_apport_studies_v2_0_26_9_2015.xls</v>
      </c>
      <c r="M933" s="21" t="str" cm="1">
        <f t="array" aca="1" ref="M933" ca="1">IF(ISNA(VLOOKUP($D933,Grouped_Sources!$C:$C,1,FALSE)),"", INDIRECT(VLOOKUP($D933,Grouped_Sources!$C:$I,6,FALSE)))</f>
        <v>EDGAR and various other sources, detailed in document</v>
      </c>
      <c r="N933" s="21" cm="1">
        <f t="array" aca="1" ref="N933" ca="1">IF(ISNA(VLOOKUP($D933,Grouped_Sources!$C:$C,1,FALSE)),"", INDIRECT(VLOOKUP($D933,Grouped_Sources!$C:$I,7,FALSE)))</f>
        <v>0</v>
      </c>
    </row>
    <row r="934" spans="1:14" hidden="1" x14ac:dyDescent="0.25">
      <c r="A934" s="5">
        <f t="shared" si="154"/>
        <v>12</v>
      </c>
      <c r="B934" s="5">
        <f t="shared" si="155"/>
        <v>32</v>
      </c>
      <c r="C934" s="5" t="str">
        <f t="shared" ca="1" si="152"/>
        <v>pm_trans_share</v>
      </c>
      <c r="D934" s="5" t="str">
        <f t="shared" ca="1" si="153"/>
        <v>pm_trans_share_buenos_aires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pm_trans_share</v>
      </c>
      <c r="G934" s="4" t="str" cm="1">
        <f t="array" aca="1" ref="G934" ca="1">IF(AND(ISBLANK(INDIRECT(ADDRESS(B934,3,1,1,"all_city_parameter_inputs"))),ISBLANK(INDIRECT(ADDRESS(B934,2,1,1,"all_city_parameter_inputs")))),"",IF(ISBLANK(INDIRECT(ADDRESS(B934,2,1,1,"all_city_parameter_inputs"))),"",INDIRECT(ADDRESS(B934,2,1,1,"all_city_parameter_inputs"))))</f>
        <v>constant</v>
      </c>
      <c r="H934" s="17" cm="1">
        <f t="array" aca="1" ref="H934" ca="1">IF(ISBLANK(INDIRECT(ADDRESS(B934,A934,1,1,"all_city_parameter_inputs"))), "--",INDIRECT(ADDRESS(B934,A934,1,1,"all_city_parameter_inputs")))</f>
        <v>0.32</v>
      </c>
      <c r="I934" s="17">
        <f ca="1">IF(OR(G934="alpha",G934="beta",G934="sd",G934="mean"),"--",VLOOKUP(C934,Default!$B$5:$H$114,7,FALSE))</f>
        <v>0.42</v>
      </c>
      <c r="J934" s="4" t="str">
        <f ca="1">VLOOKUP(F934,Lookup!$C$5:$D$110,2, FALSE)</f>
        <v>Pollution values</v>
      </c>
      <c r="K934" s="4" t="str">
        <f ca="1">VLOOKUP(C934,Default!$B$4:$E$114,4, FALSE)</f>
        <v>proportion of background PM2.5 attributable to transport</v>
      </c>
      <c r="L934" s="21" t="str" cm="1">
        <f t="array" aca="1" ref="L934" ca="1">IF(ISNA(VLOOKUP($D934,Grouped_Sources!$C:$C,1,FALSE)),"", INDIRECT(VLOOKUP($D934,Grouped_Sources!$C:$I,5,FALSE)))</f>
        <v>…Dropbox\ITHIM Global\Methods and Processes\Air Pollution\Emissions and air pollution calculations - Rahul &amp; Haneen\Databases used\database_source_apport_studies_v2_0_26_9_2015.xls</v>
      </c>
      <c r="M934" s="21" t="str" cm="1">
        <f t="array" aca="1" ref="M934" ca="1">IF(ISNA(VLOOKUP($D934,Grouped_Sources!$C:$C,1,FALSE)),"", INDIRECT(VLOOKUP($D934,Grouped_Sources!$C:$I,6,FALSE)))</f>
        <v>EDGAR and various other sources, detailed in document</v>
      </c>
      <c r="N934" s="21" cm="1">
        <f t="array" aca="1" ref="N934" ca="1">IF(ISNA(VLOOKUP($D934,Grouped_Sources!$C:$C,1,FALSE)),"", INDIRECT(VLOOKUP($D934,Grouped_Sources!$C:$I,7,FALSE)))</f>
        <v>0</v>
      </c>
    </row>
    <row r="935" spans="1:14" hidden="1" x14ac:dyDescent="0.25">
      <c r="A935" s="5">
        <f t="shared" si="154"/>
        <v>12</v>
      </c>
      <c r="B935" s="5">
        <f t="shared" si="155"/>
        <v>33</v>
      </c>
      <c r="C935" s="5" t="str">
        <f t="shared" ca="1" si="152"/>
        <v>pm_trans_share</v>
      </c>
      <c r="D935" s="5" t="str">
        <f t="shared" ca="1" si="153"/>
        <v>pm_trans_share_buenos_aires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pm_trans_share</v>
      </c>
      <c r="G935" s="4" t="str" cm="1">
        <f t="array" aca="1" ref="G935" ca="1">IF(AND(ISBLANK(INDIRECT(ADDRESS(B935,3,1,1,"all_city_parameter_inputs"))),ISBLANK(INDIRECT(ADDRESS(B935,2,1,1,"all_city_parameter_inputs")))),"",IF(ISBLANK(INDIRECT(ADDRESS(B935,2,1,1,"all_city_parameter_inputs"))),"",INDIRECT(ADDRESS(B935,2,1,1,"all_city_parameter_inputs"))))</f>
        <v>alpha</v>
      </c>
      <c r="H935" s="17" t="str" cm="1">
        <f t="array" aca="1" ref="H935" ca="1">IF(ISBLANK(INDIRECT(ADDRESS(B935,A935,1,1,"all_city_parameter_inputs"))), "--",INDIRECT(ADDRESS(B935,A935,1,1,"all_city_parameter_inputs")))</f>
        <v>--</v>
      </c>
      <c r="I935" s="17" t="str">
        <f ca="1">IF(OR(G935="alpha",G935="beta",G935="sd",G935="mean"),"--",VLOOKUP(C935,Default!$B$5:$H$114,7,FALSE))</f>
        <v>--</v>
      </c>
      <c r="J935" s="4" t="str">
        <f ca="1">VLOOKUP(F935,Lookup!$C$5:$D$110,2, FALSE)</f>
        <v>Pollution values</v>
      </c>
      <c r="K935" s="4" t="str">
        <f ca="1">VLOOKUP(C935,Default!$B$4:$E$114,4, FALSE)</f>
        <v>proportion of background PM2.5 attributable to transport</v>
      </c>
      <c r="L935" s="21" t="str" cm="1">
        <f t="array" aca="1" ref="L935" ca="1">IF(ISNA(VLOOKUP($D935,Grouped_Sources!$C:$C,1,FALSE)),"", INDIRECT(VLOOKUP($D935,Grouped_Sources!$C:$I,5,FALSE)))</f>
        <v>…Dropbox\ITHIM Global\Methods and Processes\Air Pollution\Emissions and air pollution calculations - Rahul &amp; Haneen\Databases used\database_source_apport_studies_v2_0_26_9_2015.xls</v>
      </c>
      <c r="M935" s="21" t="str" cm="1">
        <f t="array" aca="1" ref="M935" ca="1">IF(ISNA(VLOOKUP($D935,Grouped_Sources!$C:$C,1,FALSE)),"", INDIRECT(VLOOKUP($D935,Grouped_Sources!$C:$I,6,FALSE)))</f>
        <v>EDGAR and various other sources, detailed in document</v>
      </c>
      <c r="N935" s="21" cm="1">
        <f t="array" aca="1" ref="N935" ca="1">IF(ISNA(VLOOKUP($D935,Grouped_Sources!$C:$C,1,FALSE)),"", INDIRECT(VLOOKUP($D935,Grouped_Sources!$C:$I,7,FALSE)))</f>
        <v>0</v>
      </c>
    </row>
    <row r="936" spans="1:14" hidden="1" x14ac:dyDescent="0.25">
      <c r="A936" s="5">
        <f t="shared" si="154"/>
        <v>12</v>
      </c>
      <c r="B936" s="5">
        <f t="shared" si="155"/>
        <v>34</v>
      </c>
      <c r="C936" s="5" t="str">
        <f t="shared" ca="1" si="152"/>
        <v>pm_trans_share</v>
      </c>
      <c r="D936" s="5" t="str">
        <f t="shared" ca="1" si="153"/>
        <v>pm_trans_share_buenos_aires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pm_trans_share</v>
      </c>
      <c r="G936" s="4" t="str" cm="1">
        <f t="array" aca="1" ref="G936" ca="1">IF(AND(ISBLANK(INDIRECT(ADDRESS(B936,3,1,1,"all_city_parameter_inputs"))),ISBLANK(INDIRECT(ADDRESS(B936,2,1,1,"all_city_parameter_inputs")))),"",IF(ISBLANK(INDIRECT(ADDRESS(B936,2,1,1,"all_city_parameter_inputs"))),"",INDIRECT(ADDRESS(B936,2,1,1,"all_city_parameter_inputs"))))</f>
        <v>beta</v>
      </c>
      <c r="H936" s="17" t="str" cm="1">
        <f t="array" aca="1" ref="H936" ca="1">IF(ISBLANK(INDIRECT(ADDRESS(B936,A936,1,1,"all_city_parameter_inputs"))), "--",INDIRECT(ADDRESS(B936,A936,1,1,"all_city_parameter_inputs")))</f>
        <v>--</v>
      </c>
      <c r="I936" s="17" t="str">
        <f ca="1">IF(OR(G936="alpha",G936="beta",G936="sd",G936="mean"),"--",VLOOKUP(C936,Default!$B$5:$H$114,7,FALSE))</f>
        <v>--</v>
      </c>
      <c r="J936" s="4" t="str">
        <f ca="1">VLOOKUP(F936,Lookup!$C$5:$D$110,2, FALSE)</f>
        <v>Pollution values</v>
      </c>
      <c r="K936" s="4" t="str">
        <f ca="1">VLOOKUP(C936,Default!$B$4:$E$114,4, FALSE)</f>
        <v>proportion of background PM2.5 attributable to transport</v>
      </c>
      <c r="L936" s="21" t="str" cm="1">
        <f t="array" aca="1" ref="L936" ca="1">IF(ISNA(VLOOKUP($D936,Grouped_Sources!$C:$C,1,FALSE)),"", INDIRECT(VLOOKUP($D936,Grouped_Sources!$C:$I,5,FALSE)))</f>
        <v>…Dropbox\ITHIM Global\Methods and Processes\Air Pollution\Emissions and air pollution calculations - Rahul &amp; Haneen\Databases used\database_source_apport_studies_v2_0_26_9_2015.xls</v>
      </c>
      <c r="M936" s="21" t="str" cm="1">
        <f t="array" aca="1" ref="M936" ca="1">IF(ISNA(VLOOKUP($D936,Grouped_Sources!$C:$C,1,FALSE)),"", INDIRECT(VLOOKUP($D936,Grouped_Sources!$C:$I,6,FALSE)))</f>
        <v>EDGAR and various other sources, detailed in document</v>
      </c>
      <c r="N936" s="21" cm="1">
        <f t="array" aca="1" ref="N936" ca="1">IF(ISNA(VLOOKUP($D936,Grouped_Sources!$C:$C,1,FALSE)),"", INDIRECT(VLOOKUP($D936,Grouped_Sources!$C:$I,7,FALSE)))</f>
        <v>0</v>
      </c>
    </row>
    <row r="937" spans="1:14" hidden="1" x14ac:dyDescent="0.25">
      <c r="A937" s="5">
        <f t="shared" si="154"/>
        <v>12</v>
      </c>
      <c r="B937" s="5">
        <f t="shared" si="155"/>
        <v>35</v>
      </c>
      <c r="C937" s="5" t="str">
        <f t="shared" ca="1" si="152"/>
        <v>background_pa_scalar</v>
      </c>
      <c r="D937" s="5" t="str">
        <f t="shared" ca="1" si="153"/>
        <v>background_pa_scalar_buenos_aires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background_pa_scalar</v>
      </c>
      <c r="G937" s="4" t="str" cm="1">
        <f t="array" aca="1" ref="G937" ca="1">IF(AND(ISBLANK(INDIRECT(ADDRESS(B937,3,1,1,"all_city_parameter_inputs"))),ISBLANK(INDIRECT(ADDRESS(B937,2,1,1,"all_city_parameter_inputs")))),"",IF(ISBLANK(INDIRECT(ADDRESS(B937,2,1,1,"all_city_parameter_inputs"))),"",INDIRECT(ADDRESS(B937,2,1,1,"all_city_parameter_inputs"))))</f>
        <v>constant</v>
      </c>
      <c r="H937" s="17" cm="1">
        <f t="array" aca="1" ref="H937" ca="1">IF(ISBLANK(INDIRECT(ADDRESS(B937,A937,1,1,"all_city_parameter_inputs"))), "--",INDIRECT(ADDRESS(B937,A937,1,1,"all_city_parameter_inputs")))</f>
        <v>1</v>
      </c>
      <c r="I937" s="17">
        <f ca="1">IF(OR(G937="alpha",G937="beta",G937="sd",G937="mean"),"--",VLOOKUP(C937,Default!$B$5:$H$114,7,FALSE))</f>
        <v>1</v>
      </c>
      <c r="J937" s="4" t="str">
        <f ca="1">VLOOKUP(F937,Lookup!$C$5:$D$110,2, FALSE)</f>
        <v>PA values</v>
      </c>
      <c r="K937" s="4" t="str">
        <f ca="1">VLOOKUP(C937,Default!$B$4:$E$114,4, FALSE)</f>
        <v>scalar to deal with bias in MMET values from non-occupational physical activity survey</v>
      </c>
      <c r="L937" s="21" t="str" cm="1">
        <f t="array" aca="1" ref="L937" ca="1">IF(ISNA(VLOOKUP($D937,Grouped_Sources!$C:$C,1,FALSE)),"", INDIRECT(VLOOKUP($D937,Grouped_Sources!$C:$I,5,FALSE)))</f>
        <v>assumes no bias in PA data (could be improved by looking at PA surveys) - distribution parameters need updating</v>
      </c>
      <c r="M937" s="21" cm="1">
        <f t="array" aca="1" ref="M937" ca="1">IF(ISNA(VLOOKUP($D937,Grouped_Sources!$C:$C,1,FALSE)),"", INDIRECT(VLOOKUP($D937,Grouped_Sources!$C:$I,6,FALSE)))</f>
        <v>0</v>
      </c>
      <c r="N937" s="21" cm="1">
        <f t="array" aca="1" ref="N937" ca="1">IF(ISNA(VLOOKUP($D937,Grouped_Sources!$C:$C,1,FALSE)),"", INDIRECT(VLOOKUP($D937,Grouped_Sources!$C:$I,7,FALSE)))</f>
        <v>0</v>
      </c>
    </row>
    <row r="938" spans="1:14" hidden="1" x14ac:dyDescent="0.25">
      <c r="A938" s="5">
        <f t="shared" si="154"/>
        <v>12</v>
      </c>
      <c r="B938" s="5">
        <f t="shared" si="155"/>
        <v>36</v>
      </c>
      <c r="C938" s="5" t="str">
        <f t="shared" ca="1" si="152"/>
        <v>background_pa_scalar</v>
      </c>
      <c r="D938" s="5" t="str">
        <f t="shared" ca="1" si="153"/>
        <v>background_pa_scalar_buenos_aires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background_pa_scalar</v>
      </c>
      <c r="G938" s="4" t="str" cm="1">
        <f t="array" aca="1" ref="G938" ca="1">IF(AND(ISBLANK(INDIRECT(ADDRESS(B938,3,1,1,"all_city_parameter_inputs"))),ISBLANK(INDIRECT(ADDRESS(B938,2,1,1,"all_city_parameter_inputs")))),"",IF(ISBLANK(INDIRECT(ADDRESS(B938,2,1,1,"all_city_parameter_inputs"))),"",INDIRECT(ADDRESS(B938,2,1,1,"all_city_parameter_inputs"))))</f>
        <v>mean</v>
      </c>
      <c r="H938" s="17" cm="1">
        <f t="array" aca="1" ref="H938" ca="1">IF(ISBLANK(INDIRECT(ADDRESS(B938,A938,1,1,"all_city_parameter_inputs"))), "--",INDIRECT(ADDRESS(B938,A938,1,1,"all_city_parameter_inputs")))</f>
        <v>1</v>
      </c>
      <c r="I938" s="17" t="str">
        <f ca="1">IF(OR(G938="alpha",G938="beta",G938="sd",G938="mean"),"--",VLOOKUP(C938,Default!$B$5:$H$114,7,FALSE))</f>
        <v>--</v>
      </c>
      <c r="J938" s="4" t="str">
        <f ca="1">VLOOKUP(F938,Lookup!$C$5:$D$110,2, FALSE)</f>
        <v>PA values</v>
      </c>
      <c r="K938" s="4" t="str">
        <f ca="1">VLOOKUP(C938,Default!$B$4:$E$114,4, FALSE)</f>
        <v>scalar to deal with bias in MMET values from non-occupational physical activity survey</v>
      </c>
      <c r="L938" s="21" t="str" cm="1">
        <f t="array" aca="1" ref="L938" ca="1">IF(ISNA(VLOOKUP($D938,Grouped_Sources!$C:$C,1,FALSE)),"", INDIRECT(VLOOKUP($D938,Grouped_Sources!$C:$I,5,FALSE)))</f>
        <v>assumes no bias in PA data (could be improved by looking at PA surveys) - distribution parameters need updating</v>
      </c>
      <c r="M938" s="21" cm="1">
        <f t="array" aca="1" ref="M938" ca="1">IF(ISNA(VLOOKUP($D938,Grouped_Sources!$C:$C,1,FALSE)),"", INDIRECT(VLOOKUP($D938,Grouped_Sources!$C:$I,6,FALSE)))</f>
        <v>0</v>
      </c>
      <c r="N938" s="21" cm="1">
        <f t="array" aca="1" ref="N938" ca="1">IF(ISNA(VLOOKUP($D938,Grouped_Sources!$C:$C,1,FALSE)),"", INDIRECT(VLOOKUP($D938,Grouped_Sources!$C:$I,7,FALSE)))</f>
        <v>0</v>
      </c>
    </row>
    <row r="939" spans="1:14" hidden="1" x14ac:dyDescent="0.25">
      <c r="A939" s="5">
        <f t="shared" si="154"/>
        <v>12</v>
      </c>
      <c r="B939" s="5">
        <f t="shared" si="155"/>
        <v>37</v>
      </c>
      <c r="C939" s="5" t="str">
        <f t="shared" ca="1" si="152"/>
        <v>background_pa_scalar</v>
      </c>
      <c r="D939" s="5" t="str">
        <f t="shared" ca="1" si="153"/>
        <v>background_pa_scalar_buenos_aires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background_pa_scalar</v>
      </c>
      <c r="G939" s="4" t="str" cm="1">
        <f t="array" aca="1" ref="G939" ca="1">IF(AND(ISBLANK(INDIRECT(ADDRESS(B939,3,1,1,"all_city_parameter_inputs"))),ISBLANK(INDIRECT(ADDRESS(B939,2,1,1,"all_city_parameter_inputs")))),"",IF(ISBLANK(INDIRECT(ADDRESS(B939,2,1,1,"all_city_parameter_inputs"))),"",INDIRECT(ADDRESS(B939,2,1,1,"all_city_parameter_inputs"))))</f>
        <v>sd</v>
      </c>
      <c r="H939" s="17" cm="1">
        <f t="array" aca="1" ref="H939" ca="1">IF(ISBLANK(INDIRECT(ADDRESS(B939,A939,1,1,"all_city_parameter_inputs"))), "--",INDIRECT(ADDRESS(B939,A939,1,1,"all_city_parameter_inputs")))</f>
        <v>1.2</v>
      </c>
      <c r="I939" s="17" t="str">
        <f ca="1">IF(OR(G939="alpha",G939="beta",G939="sd",G939="mean"),"--",VLOOKUP(C939,Default!$B$5:$H$114,7,FALSE))</f>
        <v>--</v>
      </c>
      <c r="J939" s="4" t="str">
        <f ca="1">VLOOKUP(F939,Lookup!$C$5:$D$110,2, FALSE)</f>
        <v>PA values</v>
      </c>
      <c r="K939" s="4" t="str">
        <f ca="1">VLOOKUP(C939,Default!$B$4:$E$114,4, FALSE)</f>
        <v>scalar to deal with bias in MMET values from non-occupational physical activity survey</v>
      </c>
      <c r="L939" s="21" t="str" cm="1">
        <f t="array" aca="1" ref="L939" ca="1">IF(ISNA(VLOOKUP($D939,Grouped_Sources!$C:$C,1,FALSE)),"", INDIRECT(VLOOKUP($D939,Grouped_Sources!$C:$I,5,FALSE)))</f>
        <v>assumes no bias in PA data (could be improved by looking at PA surveys) - distribution parameters need updating</v>
      </c>
      <c r="M939" s="21" cm="1">
        <f t="array" aca="1" ref="M939" ca="1">IF(ISNA(VLOOKUP($D939,Grouped_Sources!$C:$C,1,FALSE)),"", INDIRECT(VLOOKUP($D939,Grouped_Sources!$C:$I,6,FALSE)))</f>
        <v>0</v>
      </c>
      <c r="N939" s="21" cm="1">
        <f t="array" aca="1" ref="N939" ca="1">IF(ISNA(VLOOKUP($D939,Grouped_Sources!$C:$C,1,FALSE)),"", INDIRECT(VLOOKUP($D939,Grouped_Sources!$C:$I,7,FALSE)))</f>
        <v>0</v>
      </c>
    </row>
    <row r="940" spans="1:14" hidden="1" x14ac:dyDescent="0.25">
      <c r="A940" s="5">
        <f t="shared" si="154"/>
        <v>12</v>
      </c>
      <c r="B940" s="5">
        <f t="shared" si="155"/>
        <v>38</v>
      </c>
      <c r="C940" s="5" t="str">
        <f t="shared" ca="1" si="152"/>
        <v>bus_walk_time</v>
      </c>
      <c r="D940" s="5" t="str">
        <f t="shared" ca="1" si="153"/>
        <v>bus_walk_time_buenos_aires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bus_walk_time</v>
      </c>
      <c r="G940" s="4" t="str" cm="1">
        <f t="array" aca="1" ref="G940" ca="1">IF(AND(ISBLANK(INDIRECT(ADDRESS(B940,3,1,1,"all_city_parameter_inputs"))),ISBLANK(INDIRECT(ADDRESS(B940,2,1,1,"all_city_parameter_inputs")))),"",IF(ISBLANK(INDIRECT(ADDRESS(B940,2,1,1,"all_city_parameter_inputs"))),"",INDIRECT(ADDRESS(B940,2,1,1,"all_city_parameter_inputs"))))</f>
        <v>constant</v>
      </c>
      <c r="H940" s="17" cm="1">
        <f t="array" aca="1" ref="H940" ca="1">IF(ISBLANK(INDIRECT(ADDRESS(B940,A940,1,1,"all_city_parameter_inputs"))), "--",INDIRECT(ADDRESS(B940,A940,1,1,"all_city_parameter_inputs")))</f>
        <v>12</v>
      </c>
      <c r="I940" s="17">
        <f ca="1">IF(OR(G940="alpha",G940="beta",G940="sd",G940="mean"),"--",VLOOKUP(C940,Default!$B$5:$H$114,7,FALSE))</f>
        <v>16</v>
      </c>
      <c r="J940" s="4" t="str">
        <f ca="1">VLOOKUP(F940,Lookup!$C$5:$D$110,2, FALSE)</f>
        <v>Travel values</v>
      </c>
      <c r="K940" s="4" t="str">
        <f ca="1">VLOOKUP(C940,Default!$B$4:$E$114,4, FALSE)</f>
        <v>time taken to walk to bus stop, added to each trip with main mode bus unless there is already a walking component in the travel survey</v>
      </c>
      <c r="L940" s="21" t="str" cm="1">
        <f t="array" aca="1" ref="L940" ca="1">IF(ISNA(VLOOKUP($D940,Grouped_Sources!$C:$C,1,FALSE)),"", INDIRECT(VLOOKUP($D940,Grouped_Sources!$C:$I,5,FALSE)))</f>
        <v xml:space="preserve"> on OneDrive Ali Abbas - ITHIM Global\Methods and Processes\Input Parameters\Walk_to_PT</v>
      </c>
      <c r="M940" s="21" cm="1">
        <f t="array" aca="1" ref="M940" ca="1">IF(ISNA(VLOOKUP($D940,Grouped_Sources!$C:$C,1,FALSE)),"", INDIRECT(VLOOKUP($D940,Grouped_Sources!$C:$I,6,FALSE)))</f>
        <v>0</v>
      </c>
      <c r="N940" s="21" cm="1">
        <f t="array" aca="1" ref="N940" ca="1">IF(ISNA(VLOOKUP($D940,Grouped_Sources!$C:$C,1,FALSE)),"", INDIRECT(VLOOKUP($D940,Grouped_Sources!$C:$I,7,FALSE)))</f>
        <v>0</v>
      </c>
    </row>
    <row r="941" spans="1:14" hidden="1" x14ac:dyDescent="0.25">
      <c r="A941" s="5">
        <f t="shared" si="154"/>
        <v>12</v>
      </c>
      <c r="B941" s="5">
        <f t="shared" si="155"/>
        <v>39</v>
      </c>
      <c r="C941" s="5" t="str">
        <f t="shared" ca="1" si="152"/>
        <v>bus_walk_time</v>
      </c>
      <c r="D941" s="5" t="str">
        <f t="shared" ca="1" si="153"/>
        <v>bus_walk_time_buenos_aires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bus_walk_time</v>
      </c>
      <c r="G941" s="4" t="str" cm="1">
        <f t="array" aca="1" ref="G941" ca="1">IF(AND(ISBLANK(INDIRECT(ADDRESS(B941,3,1,1,"all_city_parameter_inputs"))),ISBLANK(INDIRECT(ADDRESS(B941,2,1,1,"all_city_parameter_inputs")))),"",IF(ISBLANK(INDIRECT(ADDRESS(B941,2,1,1,"all_city_parameter_inputs"))),"",INDIRECT(ADDRESS(B941,2,1,1,"all_city_parameter_inputs"))))</f>
        <v>mean</v>
      </c>
      <c r="H941" s="17" cm="1">
        <f t="array" aca="1" ref="H941" ca="1">IF(ISBLANK(INDIRECT(ADDRESS(B941,A941,1,1,"all_city_parameter_inputs"))), "--",INDIRECT(ADDRESS(B941,A941,1,1,"all_city_parameter_inputs")))</f>
        <v>8.4119516701366308</v>
      </c>
      <c r="I941" s="17" t="str">
        <f ca="1">IF(OR(G941="alpha",G941="beta",G941="sd",G941="mean"),"--",VLOOKUP(C941,Default!$B$5:$H$114,7,FALSE))</f>
        <v>--</v>
      </c>
      <c r="J941" s="4" t="str">
        <f ca="1">VLOOKUP(F941,Lookup!$C$5:$D$110,2, FALSE)</f>
        <v>Travel values</v>
      </c>
      <c r="K941" s="4" t="str">
        <f ca="1">VLOOKUP(C941,Default!$B$4:$E$114,4, FALSE)</f>
        <v>time taken to walk to bus stop, added to each trip with main mode bus unless there is already a walking component in the travel survey</v>
      </c>
      <c r="L941" s="21" t="str" cm="1">
        <f t="array" aca="1" ref="L941" ca="1">IF(ISNA(VLOOKUP($D941,Grouped_Sources!$C:$C,1,FALSE)),"", INDIRECT(VLOOKUP($D941,Grouped_Sources!$C:$I,5,FALSE)))</f>
        <v xml:space="preserve"> on OneDrive Ali Abbas - ITHIM Global\Methods and Processes\Input Parameters\Walk_to_PT</v>
      </c>
      <c r="M941" s="21" cm="1">
        <f t="array" aca="1" ref="M941" ca="1">IF(ISNA(VLOOKUP($D941,Grouped_Sources!$C:$C,1,FALSE)),"", INDIRECT(VLOOKUP($D941,Grouped_Sources!$C:$I,6,FALSE)))</f>
        <v>0</v>
      </c>
      <c r="N941" s="21" cm="1">
        <f t="array" aca="1" ref="N941" ca="1">IF(ISNA(VLOOKUP($D941,Grouped_Sources!$C:$C,1,FALSE)),"", INDIRECT(VLOOKUP($D941,Grouped_Sources!$C:$I,7,FALSE)))</f>
        <v>0</v>
      </c>
    </row>
    <row r="942" spans="1:14" hidden="1" x14ac:dyDescent="0.25">
      <c r="A942" s="5">
        <f t="shared" si="154"/>
        <v>12</v>
      </c>
      <c r="B942" s="5">
        <f t="shared" si="155"/>
        <v>40</v>
      </c>
      <c r="C942" s="5" t="str">
        <f t="shared" ca="1" si="152"/>
        <v>bus_walk_time</v>
      </c>
      <c r="D942" s="5" t="str">
        <f t="shared" ca="1" si="153"/>
        <v>bus_walk_time_buenos_aires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bus_walk_time</v>
      </c>
      <c r="G942" s="4" t="str" cm="1">
        <f t="array" aca="1" ref="G942" ca="1">IF(AND(ISBLANK(INDIRECT(ADDRESS(B942,3,1,1,"all_city_parameter_inputs"))),ISBLANK(INDIRECT(ADDRESS(B942,2,1,1,"all_city_parameter_inputs")))),"",IF(ISBLANK(INDIRECT(ADDRESS(B942,2,1,1,"all_city_parameter_inputs"))),"",INDIRECT(ADDRESS(B942,2,1,1,"all_city_parameter_inputs"))))</f>
        <v>sd</v>
      </c>
      <c r="H942" s="17" cm="1">
        <f t="array" aca="1" ref="H942" ca="1">IF(ISBLANK(INDIRECT(ADDRESS(B942,A942,1,1,"all_city_parameter_inputs"))), "--",INDIRECT(ADDRESS(B942,A942,1,1,"all_city_parameter_inputs")))</f>
        <v>2.3231298331071466</v>
      </c>
      <c r="I942" s="17" t="str">
        <f ca="1">IF(OR(G942="alpha",G942="beta",G942="sd",G942="mean"),"--",VLOOKUP(C942,Default!$B$5:$H$114,7,FALSE))</f>
        <v>--</v>
      </c>
      <c r="J942" s="4" t="str">
        <f ca="1">VLOOKUP(F942,Lookup!$C$5:$D$110,2, FALSE)</f>
        <v>Travel values</v>
      </c>
      <c r="K942" s="4" t="str">
        <f ca="1">VLOOKUP(C942,Default!$B$4:$E$114,4, FALSE)</f>
        <v>time taken to walk to bus stop, added to each trip with main mode bus unless there is already a walking component in the travel survey</v>
      </c>
      <c r="L942" s="21" t="str" cm="1">
        <f t="array" aca="1" ref="L942" ca="1">IF(ISNA(VLOOKUP($D942,Grouped_Sources!$C:$C,1,FALSE)),"", INDIRECT(VLOOKUP($D942,Grouped_Sources!$C:$I,5,FALSE)))</f>
        <v xml:space="preserve"> on OneDrive Ali Abbas - ITHIM Global\Methods and Processes\Input Parameters\Walk_to_PT</v>
      </c>
      <c r="M942" s="21" cm="1">
        <f t="array" aca="1" ref="M942" ca="1">IF(ISNA(VLOOKUP($D942,Grouped_Sources!$C:$C,1,FALSE)),"", INDIRECT(VLOOKUP($D942,Grouped_Sources!$C:$I,6,FALSE)))</f>
        <v>0</v>
      </c>
      <c r="N942" s="21" cm="1">
        <f t="array" aca="1" ref="N942" ca="1">IF(ISNA(VLOOKUP($D942,Grouped_Sources!$C:$C,1,FALSE)),"", INDIRECT(VLOOKUP($D942,Grouped_Sources!$C:$I,7,FALSE)))</f>
        <v>0</v>
      </c>
    </row>
    <row r="943" spans="1:14" hidden="1" x14ac:dyDescent="0.25">
      <c r="A943" s="5">
        <f t="shared" si="154"/>
        <v>12</v>
      </c>
      <c r="B943" s="5">
        <f t="shared" si="155"/>
        <v>41</v>
      </c>
      <c r="C943" s="5" t="str">
        <f t="shared" ca="1" si="152"/>
        <v>rail_walk_time</v>
      </c>
      <c r="D943" s="5" t="str">
        <f t="shared" ca="1" si="153"/>
        <v>rail_walk_time_buenos_aires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rail_walk_time</v>
      </c>
      <c r="G943" s="4" t="str" cm="1">
        <f t="array" aca="1" ref="G943" ca="1">IF(AND(ISBLANK(INDIRECT(ADDRESS(B943,3,1,1,"all_city_parameter_inputs"))),ISBLANK(INDIRECT(ADDRESS(B943,2,1,1,"all_city_parameter_inputs")))),"",IF(ISBLANK(INDIRECT(ADDRESS(B943,2,1,1,"all_city_parameter_inputs"))),"",INDIRECT(ADDRESS(B943,2,1,1,"all_city_parameter_inputs"))))</f>
        <v>constant</v>
      </c>
      <c r="H943" s="17" cm="1">
        <f t="array" aca="1" ref="H943" ca="1">IF(ISBLANK(INDIRECT(ADDRESS(B943,A943,1,1,"all_city_parameter_inputs"))), "--",INDIRECT(ADDRESS(B943,A943,1,1,"all_city_parameter_inputs")))</f>
        <v>12.5</v>
      </c>
      <c r="I943" s="17">
        <f ca="1">IF(OR(G943="alpha",G943="beta",G943="sd",G943="mean"),"--",VLOOKUP(C943,Default!$B$5:$H$114,7,FALSE))</f>
        <v>12.5</v>
      </c>
      <c r="J943" s="4" t="str">
        <f ca="1">VLOOKUP(F943,Lookup!$C$5:$D$110,2, FALSE)</f>
        <v>Travel values</v>
      </c>
      <c r="K943" s="4" t="str">
        <f ca="1">VLOOKUP(C943,Default!$B$4:$E$114,4, FALSE)</f>
        <v>time taken to walk to train station</v>
      </c>
      <c r="L943" s="21" t="str" cm="1">
        <f t="array" aca="1" ref="L943" ca="1">IF(ISNA(VLOOKUP($D943,Grouped_Sources!$C:$C,1,FALSE)),"", INDIRECT(VLOOKUP($D943,Grouped_Sources!$C:$I,5,FALSE)))</f>
        <v xml:space="preserve"> on OneDrive Ali Abbas - ITHIM Global\Methods and Processes\Input Parameters\Walk_to_PT</v>
      </c>
      <c r="M943" s="21" cm="1">
        <f t="array" aca="1" ref="M943" ca="1">IF(ISNA(VLOOKUP($D943,Grouped_Sources!$C:$C,1,FALSE)),"", INDIRECT(VLOOKUP($D943,Grouped_Sources!$C:$I,6,FALSE)))</f>
        <v>0</v>
      </c>
      <c r="N943" s="21" cm="1">
        <f t="array" aca="1" ref="N943" ca="1">IF(ISNA(VLOOKUP($D943,Grouped_Sources!$C:$C,1,FALSE)),"", INDIRECT(VLOOKUP($D943,Grouped_Sources!$C:$I,7,FALSE)))</f>
        <v>0</v>
      </c>
    </row>
    <row r="944" spans="1:14" hidden="1" x14ac:dyDescent="0.25">
      <c r="A944" s="5">
        <f t="shared" si="154"/>
        <v>12</v>
      </c>
      <c r="B944" s="5">
        <f t="shared" si="155"/>
        <v>42</v>
      </c>
      <c r="C944" s="5" t="str">
        <f t="shared" ca="1" si="152"/>
        <v>rail_walk_time</v>
      </c>
      <c r="D944" s="5" t="str">
        <f t="shared" ca="1" si="153"/>
        <v>rail_walk_time_buenos_aires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rail_walk_time</v>
      </c>
      <c r="G944" s="4" t="str" cm="1">
        <f t="array" aca="1" ref="G944" ca="1">IF(AND(ISBLANK(INDIRECT(ADDRESS(B944,3,1,1,"all_city_parameter_inputs"))),ISBLANK(INDIRECT(ADDRESS(B944,2,1,1,"all_city_parameter_inputs")))),"",IF(ISBLANK(INDIRECT(ADDRESS(B944,2,1,1,"all_city_parameter_inputs"))),"",INDIRECT(ADDRESS(B944,2,1,1,"all_city_parameter_inputs"))))</f>
        <v>mean</v>
      </c>
      <c r="H944" s="17" cm="1">
        <f t="array" aca="1" ref="H944" ca="1">IF(ISBLANK(INDIRECT(ADDRESS(B944,A944,1,1,"all_city_parameter_inputs"))), "--",INDIRECT(ADDRESS(B944,A944,1,1,"all_city_parameter_inputs")))</f>
        <v>9.0292418035802307</v>
      </c>
      <c r="I944" s="17" t="str">
        <f ca="1">IF(OR(G944="alpha",G944="beta",G944="sd",G944="mean"),"--",VLOOKUP(C944,Default!$B$5:$H$114,7,FALSE))</f>
        <v>--</v>
      </c>
      <c r="J944" s="4" t="str">
        <f ca="1">VLOOKUP(F944,Lookup!$C$5:$D$110,2, FALSE)</f>
        <v>Travel values</v>
      </c>
      <c r="K944" s="4" t="str">
        <f ca="1">VLOOKUP(C944,Default!$B$4:$E$114,4, FALSE)</f>
        <v>time taken to walk to train station</v>
      </c>
      <c r="L944" s="21" t="str" cm="1">
        <f t="array" aca="1" ref="L944" ca="1">IF(ISNA(VLOOKUP($D944,Grouped_Sources!$C:$C,1,FALSE)),"", INDIRECT(VLOOKUP($D944,Grouped_Sources!$C:$I,5,FALSE)))</f>
        <v xml:space="preserve"> on OneDrive Ali Abbas - ITHIM Global\Methods and Processes\Input Parameters\Walk_to_PT</v>
      </c>
      <c r="M944" s="21" cm="1">
        <f t="array" aca="1" ref="M944" ca="1">IF(ISNA(VLOOKUP($D944,Grouped_Sources!$C:$C,1,FALSE)),"", INDIRECT(VLOOKUP($D944,Grouped_Sources!$C:$I,6,FALSE)))</f>
        <v>0</v>
      </c>
      <c r="N944" s="21" cm="1">
        <f t="array" aca="1" ref="N944" ca="1">IF(ISNA(VLOOKUP($D944,Grouped_Sources!$C:$C,1,FALSE)),"", INDIRECT(VLOOKUP($D944,Grouped_Sources!$C:$I,7,FALSE)))</f>
        <v>0</v>
      </c>
    </row>
    <row r="945" spans="1:14" hidden="1" x14ac:dyDescent="0.25">
      <c r="A945" s="5">
        <f t="shared" si="154"/>
        <v>12</v>
      </c>
      <c r="B945" s="5">
        <f t="shared" si="155"/>
        <v>43</v>
      </c>
      <c r="C945" s="5" t="str">
        <f t="shared" ca="1" si="152"/>
        <v>rail_walk_time</v>
      </c>
      <c r="D945" s="5" t="str">
        <f t="shared" ca="1" si="153"/>
        <v>rail_walk_time_buenos_aires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rail_walk_time</v>
      </c>
      <c r="G945" s="4" t="str" cm="1">
        <f t="array" aca="1" ref="G945" ca="1">IF(AND(ISBLANK(INDIRECT(ADDRESS(B945,3,1,1,"all_city_parameter_inputs"))),ISBLANK(INDIRECT(ADDRESS(B945,2,1,1,"all_city_parameter_inputs")))),"",IF(ISBLANK(INDIRECT(ADDRESS(B945,2,1,1,"all_city_parameter_inputs"))),"",INDIRECT(ADDRESS(B945,2,1,1,"all_city_parameter_inputs"))))</f>
        <v>sd</v>
      </c>
      <c r="H945" s="17" cm="1">
        <f t="array" aca="1" ref="H945" ca="1">IF(ISBLANK(INDIRECT(ADDRESS(B945,A945,1,1,"all_city_parameter_inputs"))), "--",INDIRECT(ADDRESS(B945,A945,1,1,"all_city_parameter_inputs")))</f>
        <v>2.2401627151007628</v>
      </c>
      <c r="I945" s="17" t="str">
        <f ca="1">IF(OR(G945="alpha",G945="beta",G945="sd",G945="mean"),"--",VLOOKUP(C945,Default!$B$5:$H$114,7,FALSE))</f>
        <v>--</v>
      </c>
      <c r="J945" s="4" t="str">
        <f ca="1">VLOOKUP(F945,Lookup!$C$5:$D$110,2, FALSE)</f>
        <v>Travel values</v>
      </c>
      <c r="K945" s="4" t="str">
        <f ca="1">VLOOKUP(C945,Default!$B$4:$E$114,4, FALSE)</f>
        <v>time taken to walk to train station</v>
      </c>
      <c r="L945" s="21" t="str" cm="1">
        <f t="array" aca="1" ref="L945" ca="1">IF(ISNA(VLOOKUP($D945,Grouped_Sources!$C:$C,1,FALSE)),"", INDIRECT(VLOOKUP($D945,Grouped_Sources!$C:$I,5,FALSE)))</f>
        <v xml:space="preserve"> on OneDrive Ali Abbas - ITHIM Global\Methods and Processes\Input Parameters\Walk_to_PT</v>
      </c>
      <c r="M945" s="21" cm="1">
        <f t="array" aca="1" ref="M945" ca="1">IF(ISNA(VLOOKUP($D945,Grouped_Sources!$C:$C,1,FALSE)),"", INDIRECT(VLOOKUP($D945,Grouped_Sources!$C:$I,6,FALSE)))</f>
        <v>0</v>
      </c>
      <c r="N945" s="21" cm="1">
        <f t="array" aca="1" ref="N945" ca="1">IF(ISNA(VLOOKUP($D945,Grouped_Sources!$C:$C,1,FALSE)),"", INDIRECT(VLOOKUP($D945,Grouped_Sources!$C:$I,7,FALSE)))</f>
        <v>0</v>
      </c>
    </row>
    <row r="946" spans="1:14" hidden="1" x14ac:dyDescent="0.25">
      <c r="A946" s="5">
        <f t="shared" si="154"/>
        <v>12</v>
      </c>
      <c r="B946" s="5">
        <f t="shared" si="155"/>
        <v>44</v>
      </c>
      <c r="C946" s="5" t="str">
        <f t="shared" ca="1" si="152"/>
        <v>add_personal_motorcycle_trips</v>
      </c>
      <c r="D946" s="5" t="str">
        <f t="shared" ref="D946:D949" ca="1" si="156">F946&amp;"_"&amp;E946</f>
        <v>add_personal_motorcycle_trips_buenos_aires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add_personal_motorcycle_trips</v>
      </c>
      <c r="G946" s="4" t="str" cm="1">
        <f t="array" aca="1" ref="G946" ca="1">IF(AND(ISBLANK(INDIRECT(ADDRESS(B946,3,1,1,"all_city_parameter_inputs"))),ISBLANK(INDIRECT(ADDRESS(B946,2,1,1,"all_city_parameter_inputs")))),"",IF(ISBLANK(INDIRECT(ADDRESS(B946,2,1,1,"all_city_parameter_inputs"))),"",INDIRECT(ADDRESS(B946,2,1,1,"all_city_parameter_inputs"))))</f>
        <v/>
      </c>
      <c r="H946" s="17" t="str" cm="1">
        <f t="array" aca="1" ref="H946" ca="1">IF(ISBLANK(INDIRECT(ADDRESS(B946,A946,1,1,"all_city_parameter_inputs"))), "--",INDIRECT(ADDRESS(B946,A946,1,1,"all_city_parameter_inputs")))</f>
        <v>no</v>
      </c>
      <c r="I946" s="17" t="str">
        <f ca="1">IF(OR(G946="alpha",G946="beta",G946="sd",G946="mean"),"--",VLOOKUP(C946,Default!$B$5:$H$114,7,FALSE))</f>
        <v>no</v>
      </c>
      <c r="J946" s="4" t="str">
        <f ca="1">VLOOKUP(F946,Lookup!$C$5:$D$110,2, FALSE)</f>
        <v>Travel values</v>
      </c>
      <c r="K946" s="4" t="str">
        <f ca="1">VLOOKUP(C946,Default!$B$4:$E$114,4, FALSE)</f>
        <v>if set to 'no', does not add any personal journey motorcycle trip. If set to 'Chile' add motorcycle trips based on Chilean data. Used if no motorcycle trips exist in the travel survey at all</v>
      </c>
      <c r="L946" s="21" t="str" cm="1">
        <f t="array" aca="1" ref="L946" ca="1">IF(ISNA(VLOOKUP($D946,Grouped_Sources!$C:$C,1,FALSE)),"", INDIRECT(VLOOKUP($D946,Grouped_Sources!$C:$I,5,FALSE)))</f>
        <v xml:space="preserve"> on OneDrive Ali Abbas - ITHIM Global\Methods and Processes\Input Parameters\NewMotorcycleTrips</v>
      </c>
      <c r="M946" s="21" cm="1">
        <f t="array" aca="1" ref="M946" ca="1">IF(ISNA(VLOOKUP($D946,Grouped_Sources!$C:$C,1,FALSE)),"", INDIRECT(VLOOKUP($D946,Grouped_Sources!$C:$I,6,FALSE)))</f>
        <v>0</v>
      </c>
      <c r="N946" s="21" cm="1">
        <f t="array" aca="1" ref="N946" ca="1">IF(ISNA(VLOOKUP($D946,Grouped_Sources!$C:$C,1,FALSE)),"", INDIRECT(VLOOKUP($D946,Grouped_Sources!$C:$I,7,FALSE)))</f>
        <v>0</v>
      </c>
    </row>
    <row r="947" spans="1:14" hidden="1" x14ac:dyDescent="0.25">
      <c r="A947" s="5">
        <f t="shared" si="154"/>
        <v>12</v>
      </c>
      <c r="B947" s="5">
        <f t="shared" si="155"/>
        <v>45</v>
      </c>
      <c r="C947" s="5" t="str">
        <f t="shared" ca="1" si="152"/>
        <v>proportion_motorcycle_trips</v>
      </c>
      <c r="D947" s="5" t="str">
        <f t="shared" ca="1" si="156"/>
        <v>proportion_motorcycle_trips_buenos_aires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proportion_motorcycle_trips</v>
      </c>
      <c r="G947" s="4" t="str" cm="1">
        <f t="array" aca="1" ref="G947" ca="1">IF(AND(ISBLANK(INDIRECT(ADDRESS(B947,3,1,1,"all_city_parameter_inputs"))),ISBLANK(INDIRECT(ADDRESS(B947,2,1,1,"all_city_parameter_inputs")))),"",IF(ISBLANK(INDIRECT(ADDRESS(B947,2,1,1,"all_city_parameter_inputs"))),"",INDIRECT(ADDRESS(B947,2,1,1,"all_city_parameter_inputs"))))</f>
        <v>constant</v>
      </c>
      <c r="H947" s="17" cm="1">
        <f t="array" aca="1" ref="H947" ca="1">IF(ISBLANK(INDIRECT(ADDRESS(B947,A947,1,1,"all_city_parameter_inputs"))), "--",INDIRECT(ADDRESS(B947,A947,1,1,"all_city_parameter_inputs")))</f>
        <v>0</v>
      </c>
      <c r="I947" s="17">
        <f ca="1">IF(OR(G947="alpha",G947="beta",G947="sd",G947="mean"),"--",VLOOKUP(C947,Default!$B$5:$H$114,7,FALSE))</f>
        <v>0</v>
      </c>
      <c r="J947" s="4" t="str">
        <f ca="1">VLOOKUP(F947,Lookup!$C$5:$D$110,2, FALSE)</f>
        <v>Travel values</v>
      </c>
      <c r="K947" s="4" t="str">
        <f ca="1">VLOOKUP(C947,Default!$B$4:$E$114,4, FALSE)</f>
        <v>proportion of travel survey trips that should be added as motorcycle trips</v>
      </c>
      <c r="L947" s="21" t="str" cm="1">
        <f t="array" aca="1" ref="L947" ca="1">IF(ISNA(VLOOKUP($D947,Grouped_Sources!$C:$C,1,FALSE)),"", INDIRECT(VLOOKUP($D947,Grouped_Sources!$C:$I,5,FALSE)))</f>
        <v xml:space="preserve"> on OneDrive Ali Abbas - ITHIM Global\Methods and Processes\Input Parameters\NewMotorcycleTrips</v>
      </c>
      <c r="M947" s="21" cm="1">
        <f t="array" aca="1" ref="M947" ca="1">IF(ISNA(VLOOKUP($D947,Grouped_Sources!$C:$C,1,FALSE)),"", INDIRECT(VLOOKUP($D947,Grouped_Sources!$C:$I,6,FALSE)))</f>
        <v>0</v>
      </c>
      <c r="N947" s="21" cm="1">
        <f t="array" aca="1" ref="N947" ca="1">IF(ISNA(VLOOKUP($D947,Grouped_Sources!$C:$C,1,FALSE)),"", INDIRECT(VLOOKUP($D947,Grouped_Sources!$C:$I,7,FALSE)))</f>
        <v>0</v>
      </c>
    </row>
    <row r="948" spans="1:14" hidden="1" x14ac:dyDescent="0.25">
      <c r="A948" s="5">
        <f t="shared" si="154"/>
        <v>12</v>
      </c>
      <c r="B948" s="5">
        <f t="shared" si="155"/>
        <v>46</v>
      </c>
      <c r="C948" s="5" t="str">
        <f t="shared" ca="1" si="152"/>
        <v>proportion_motorcycle_trips</v>
      </c>
      <c r="D948" s="5" t="str">
        <f t="shared" ca="1" si="156"/>
        <v>proportion_motorcycle_trips_buenos_aires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proportion_motorcycle_trips</v>
      </c>
      <c r="G948" s="4" t="str" cm="1">
        <f t="array" aca="1" ref="G948" ca="1">IF(AND(ISBLANK(INDIRECT(ADDRESS(B948,3,1,1,"all_city_parameter_inputs"))),ISBLANK(INDIRECT(ADDRESS(B948,2,1,1,"all_city_parameter_inputs")))),"",IF(ISBLANK(INDIRECT(ADDRESS(B948,2,1,1,"all_city_parameter_inputs"))),"",INDIRECT(ADDRESS(B948,2,1,1,"all_city_parameter_inputs"))))</f>
        <v>alpha</v>
      </c>
      <c r="H948" s="17" t="str" cm="1">
        <f t="array" aca="1" ref="H948" ca="1">IF(ISBLANK(INDIRECT(ADDRESS(B948,A948,1,1,"all_city_parameter_inputs"))), "--",INDIRECT(ADDRESS(B948,A948,1,1,"all_city_parameter_inputs")))</f>
        <v>--</v>
      </c>
      <c r="I948" s="17" t="str">
        <f ca="1">IF(OR(G948="alpha",G948="beta",G948="sd",G948="mean"),"--",VLOOKUP(C948,Default!$B$5:$H$114,7,FALSE))</f>
        <v>--</v>
      </c>
      <c r="J948" s="4" t="str">
        <f ca="1">VLOOKUP(F948,Lookup!$C$5:$D$110,2, FALSE)</f>
        <v>Travel values</v>
      </c>
      <c r="K948" s="4" t="str">
        <f ca="1">VLOOKUP(C948,Default!$B$4:$E$114,4, FALSE)</f>
        <v>proportion of travel survey trips that should be added as motorcycle trips</v>
      </c>
      <c r="L948" s="21" t="str" cm="1">
        <f t="array" aca="1" ref="L948" ca="1">IF(ISNA(VLOOKUP($D948,Grouped_Sources!$C:$C,1,FALSE)),"", INDIRECT(VLOOKUP($D948,Grouped_Sources!$C:$I,5,FALSE)))</f>
        <v xml:space="preserve"> on OneDrive Ali Abbas - ITHIM Global\Methods and Processes\Input Parameters\NewMotorcycleTrips</v>
      </c>
      <c r="M948" s="21" cm="1">
        <f t="array" aca="1" ref="M948" ca="1">IF(ISNA(VLOOKUP($D948,Grouped_Sources!$C:$C,1,FALSE)),"", INDIRECT(VLOOKUP($D948,Grouped_Sources!$C:$I,6,FALSE)))</f>
        <v>0</v>
      </c>
      <c r="N948" s="21" cm="1">
        <f t="array" aca="1" ref="N948" ca="1">IF(ISNA(VLOOKUP($D948,Grouped_Sources!$C:$C,1,FALSE)),"", INDIRECT(VLOOKUP($D948,Grouped_Sources!$C:$I,7,FALSE)))</f>
        <v>0</v>
      </c>
    </row>
    <row r="949" spans="1:14" hidden="1" x14ac:dyDescent="0.25">
      <c r="A949" s="5">
        <f t="shared" si="154"/>
        <v>12</v>
      </c>
      <c r="B949" s="5">
        <f t="shared" si="155"/>
        <v>47</v>
      </c>
      <c r="C949" s="5" t="str">
        <f t="shared" ca="1" si="152"/>
        <v>proportion_motorcycle_trips</v>
      </c>
      <c r="D949" s="5" t="str">
        <f t="shared" ca="1" si="156"/>
        <v>proportion_motorcycle_trips_buenos_aires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proportion_motorcycle_trips</v>
      </c>
      <c r="G949" s="4" t="str" cm="1">
        <f t="array" aca="1" ref="G949" ca="1">IF(AND(ISBLANK(INDIRECT(ADDRESS(B949,3,1,1,"all_city_parameter_inputs"))),ISBLANK(INDIRECT(ADDRESS(B949,2,1,1,"all_city_parameter_inputs")))),"",IF(ISBLANK(INDIRECT(ADDRESS(B949,2,1,1,"all_city_parameter_inputs"))),"",INDIRECT(ADDRESS(B949,2,1,1,"all_city_parameter_inputs"))))</f>
        <v>beta</v>
      </c>
      <c r="H949" s="17" t="str" cm="1">
        <f t="array" aca="1" ref="H949" ca="1">IF(ISBLANK(INDIRECT(ADDRESS(B949,A949,1,1,"all_city_parameter_inputs"))), "--",INDIRECT(ADDRESS(B949,A949,1,1,"all_city_parameter_inputs")))</f>
        <v>--</v>
      </c>
      <c r="I949" s="17" t="str">
        <f ca="1">IF(OR(G949="alpha",G949="beta",G949="sd",G949="mean"),"--",VLOOKUP(C949,Default!$B$5:$H$114,7,FALSE))</f>
        <v>--</v>
      </c>
      <c r="J949" s="4" t="str">
        <f ca="1">VLOOKUP(F949,Lookup!$C$5:$D$110,2, FALSE)</f>
        <v>Travel values</v>
      </c>
      <c r="K949" s="4" t="str">
        <f ca="1">VLOOKUP(C949,Default!$B$4:$E$114,4, FALSE)</f>
        <v>proportion of travel survey trips that should be added as motorcycle trips</v>
      </c>
      <c r="L949" s="21" t="str" cm="1">
        <f t="array" aca="1" ref="L949" ca="1">IF(ISNA(VLOOKUP($D949,Grouped_Sources!$C:$C,1,FALSE)),"", INDIRECT(VLOOKUP($D949,Grouped_Sources!$C:$I,5,FALSE)))</f>
        <v xml:space="preserve"> on OneDrive Ali Abbas - ITHIM Global\Methods and Processes\Input Parameters\NewMotorcycleTrips</v>
      </c>
      <c r="M949" s="21" cm="1">
        <f t="array" aca="1" ref="M949" ca="1">IF(ISNA(VLOOKUP($D949,Grouped_Sources!$C:$C,1,FALSE)),"", INDIRECT(VLOOKUP($D949,Grouped_Sources!$C:$I,6,FALSE)))</f>
        <v>0</v>
      </c>
      <c r="N949" s="21" cm="1">
        <f t="array" aca="1" ref="N949" ca="1">IF(ISNA(VLOOKUP($D949,Grouped_Sources!$C:$C,1,FALSE)),"", INDIRECT(VLOOKUP($D949,Grouped_Sources!$C:$I,7,FALSE)))</f>
        <v>0</v>
      </c>
    </row>
    <row r="950" spans="1:14" hidden="1" x14ac:dyDescent="0.25">
      <c r="A950" s="5">
        <f t="shared" si="154"/>
        <v>12</v>
      </c>
      <c r="B950" s="5">
        <f t="shared" si="155"/>
        <v>48</v>
      </c>
      <c r="C950" s="5" t="str">
        <f t="shared" ca="1" si="152"/>
        <v>add_motorcycle_fleet</v>
      </c>
      <c r="D950" s="5" t="str">
        <f t="shared" ca="1" si="153"/>
        <v>add_motorcycle_fleet_buenos_aires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All_city_list!F945,INDIRECT(ADDRESS(B950,1,1,1,"all_city_parameter_inputs"))))</f>
        <v>add_motorcycle_fleet</v>
      </c>
      <c r="G950" s="4" t="str" cm="1">
        <f t="array" aca="1" ref="G950" ca="1">IF(AND(ISBLANK(INDIRECT(ADDRESS(B950,3,1,1,"all_city_parameter_inputs"))),ISBLANK(INDIRECT(ADDRESS(B950,2,1,1,"all_city_parameter_inputs")))),"",IF(ISBLANK(INDIRECT(ADDRESS(B950,2,1,1,"all_city_parameter_inputs"))),"",INDIRECT(ADDRESS(B950,2,1,1,"all_city_parameter_inputs"))))</f>
        <v/>
      </c>
      <c r="H950" s="17" t="str" cm="1">
        <f t="array" aca="1" ref="H950" ca="1">IF(ISBLANK(INDIRECT(ADDRESS(B950,A950,1,1,"all_city_parameter_inputs"))), "--",INDIRECT(ADDRESS(B950,A950,1,1,"all_city_parameter_inputs")))</f>
        <v>T</v>
      </c>
      <c r="I950" s="17" t="str">
        <f ca="1">IF(OR(G950="alpha",G950="beta",G950="sd",G950="mean"),"--",VLOOKUP(C950,Default!$B$5:$H$114,7,FALSE))</f>
        <v>T</v>
      </c>
      <c r="J950" s="4" t="str">
        <f ca="1">VLOOKUP(F950,Lookup!$C$5:$D$110,2, FALSE)</f>
        <v>Travel values</v>
      </c>
      <c r="K950" s="4" t="str">
        <f ca="1">VLOOKUP(C950,Default!$B$4:$E$114,4, FALSE)</f>
        <v>whether to add motorcylce ghost trips</v>
      </c>
      <c r="L950" s="21" t="str" cm="1">
        <f t="array" aca="1" ref="L950" ca="1">IF(ISNA(VLOOKUP($D950,Grouped_Sources!$C:$C,1,FALSE)),"", INDIRECT(VLOOKUP($D950,Grouped_Sources!$C:$I,5,FALSE)))</f>
        <v xml:space="preserve"> on OneDrive Ali Abbas - ITHIM Global\Methods and Processes\Input Parameters\MotorcycleFleetRatio</v>
      </c>
      <c r="M950" s="21" cm="1">
        <f t="array" aca="1" ref="M950" ca="1">IF(ISNA(VLOOKUP($D950,Grouped_Sources!$C:$C,1,FALSE)),"", INDIRECT(VLOOKUP($D950,Grouped_Sources!$C:$I,6,FALSE)))</f>
        <v>0</v>
      </c>
      <c r="N950" s="21" cm="1">
        <f t="array" aca="1" ref="N950" ca="1">IF(ISNA(VLOOKUP($D950,Grouped_Sources!$C:$C,1,FALSE)),"", INDIRECT(VLOOKUP($D950,Grouped_Sources!$C:$I,7,FALSE)))</f>
        <v>0</v>
      </c>
    </row>
    <row r="951" spans="1:14" hidden="1" x14ac:dyDescent="0.25">
      <c r="A951" s="5">
        <f t="shared" si="154"/>
        <v>12</v>
      </c>
      <c r="B951" s="5">
        <f t="shared" si="155"/>
        <v>49</v>
      </c>
      <c r="C951" s="5" t="str">
        <f t="shared" ca="1" si="152"/>
        <v>fleet_to_motorcycle_ratio</v>
      </c>
      <c r="D951" s="5" t="str">
        <f t="shared" ca="1" si="153"/>
        <v>fleet_to_motorcycle_ratio_buenos_aires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fleet_to_motorcycle_ratio</v>
      </c>
      <c r="G951" s="4" t="str" cm="1">
        <f t="array" aca="1" ref="G951" ca="1">IF(AND(ISBLANK(INDIRECT(ADDRESS(B951,3,1,1,"all_city_parameter_inputs"))),ISBLANK(INDIRECT(ADDRESS(B951,2,1,1,"all_city_parameter_inputs")))),"",IF(ISBLANK(INDIRECT(ADDRESS(B951,2,1,1,"all_city_parameter_inputs"))),"",INDIRECT(ADDRESS(B951,2,1,1,"all_city_parameter_inputs"))))</f>
        <v>constant</v>
      </c>
      <c r="H951" s="17" cm="1">
        <f t="array" aca="1" ref="H951" ca="1">IF(ISBLANK(INDIRECT(ADDRESS(B951,A951,1,1,"all_city_parameter_inputs"))), "--",INDIRECT(ADDRESS(B951,A951,1,1,"all_city_parameter_inputs")))</f>
        <v>0.61971830985915499</v>
      </c>
      <c r="I951" s="17">
        <f ca="1">IF(OR(G951="alpha",G951="beta",G951="sd",G951="mean"),"--",VLOOKUP(C951,Default!$B$5:$H$114,7,FALSE))</f>
        <v>0.441176470588235</v>
      </c>
      <c r="J951" s="4" t="str">
        <f ca="1">VLOOKUP(F951,Lookup!$C$5:$D$110,2, FALSE)</f>
        <v>Travel values</v>
      </c>
      <c r="K951" s="4" t="str">
        <f ca="1">VLOOKUP(C951,Default!$B$4:$E$114,4, FALSE)</f>
        <v xml:space="preserve">ratio of missing motorbike trips, e.g. if ratio = 0.6 and total trip distance in survey is 400, then want to add 600 km of motorbike trips. </v>
      </c>
      <c r="L951" s="21" t="str" cm="1">
        <f t="array" aca="1" ref="L951" ca="1">IF(ISNA(VLOOKUP($D951,Grouped_Sources!$C:$C,1,FALSE)),"", INDIRECT(VLOOKUP($D951,Grouped_Sources!$C:$I,5,FALSE)))</f>
        <v xml:space="preserve"> on OneDrive Ali Abbas - ITHIM Global\Methods and Processes\Input Parameters\MotorcycleFleetRatio</v>
      </c>
      <c r="M951" s="21" cm="1">
        <f t="array" aca="1" ref="M951" ca="1">IF(ISNA(VLOOKUP($D951,Grouped_Sources!$C:$C,1,FALSE)),"", INDIRECT(VLOOKUP($D951,Grouped_Sources!$C:$I,6,FALSE)))</f>
        <v>0</v>
      </c>
      <c r="N951" s="21" cm="1">
        <f t="array" aca="1" ref="N951" ca="1">IF(ISNA(VLOOKUP($D951,Grouped_Sources!$C:$C,1,FALSE)),"", INDIRECT(VLOOKUP($D951,Grouped_Sources!$C:$I,7,FALSE)))</f>
        <v>0</v>
      </c>
    </row>
    <row r="952" spans="1:14" hidden="1" x14ac:dyDescent="0.25">
      <c r="A952" s="5">
        <f t="shared" si="154"/>
        <v>12</v>
      </c>
      <c r="B952" s="5">
        <f t="shared" si="155"/>
        <v>50</v>
      </c>
      <c r="C952" s="5" t="str">
        <f t="shared" ca="1" si="152"/>
        <v>fleet_to_motorcycle_ratio</v>
      </c>
      <c r="D952" s="5" t="str">
        <f t="shared" ca="1" si="153"/>
        <v>fleet_to_motorcycle_ratio_buenos_aires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fleet_to_motorcycle_ratio</v>
      </c>
      <c r="G952" s="4" t="str" cm="1">
        <f t="array" aca="1" ref="G952" ca="1">IF(AND(ISBLANK(INDIRECT(ADDRESS(B952,3,1,1,"all_city_parameter_inputs"))),ISBLANK(INDIRECT(ADDRESS(B952,2,1,1,"all_city_parameter_inputs")))),"",IF(ISBLANK(INDIRECT(ADDRESS(B952,2,1,1,"all_city_parameter_inputs"))),"",INDIRECT(ADDRESS(B952,2,1,1,"all_city_parameter_inputs"))))</f>
        <v>alpha</v>
      </c>
      <c r="H952" s="17" cm="1">
        <f t="array" aca="1" ref="H952" ca="1">IF(ISBLANK(INDIRECT(ADDRESS(B952,A952,1,1,"all_city_parameter_inputs"))), "--",INDIRECT(ADDRESS(B952,A952,1,1,"all_city_parameter_inputs")))</f>
        <v>182.72</v>
      </c>
      <c r="I952" s="17" t="str">
        <f ca="1">IF(OR(G952="alpha",G952="beta",G952="sd",G952="mean"),"--",VLOOKUP(C952,Default!$B$5:$H$114,7,FALSE))</f>
        <v>--</v>
      </c>
      <c r="J952" s="4" t="str">
        <f ca="1">VLOOKUP(F952,Lookup!$C$5:$D$110,2, FALSE)</f>
        <v>Travel values</v>
      </c>
      <c r="K952" s="4" t="str">
        <f ca="1">VLOOKUP(C952,Default!$B$4:$E$114,4, FALSE)</f>
        <v xml:space="preserve">ratio of missing motorbike trips, e.g. if ratio = 0.6 and total trip distance in survey is 400, then want to add 600 km of motorbike trips. </v>
      </c>
      <c r="L952" s="21" t="str" cm="1">
        <f t="array" aca="1" ref="L952" ca="1">IF(ISNA(VLOOKUP($D952,Grouped_Sources!$C:$C,1,FALSE)),"", INDIRECT(VLOOKUP($D952,Grouped_Sources!$C:$I,5,FALSE)))</f>
        <v xml:space="preserve"> on OneDrive Ali Abbas - ITHIM Global\Methods and Processes\Input Parameters\MotorcycleFleetRatio</v>
      </c>
      <c r="M952" s="21" cm="1">
        <f t="array" aca="1" ref="M952" ca="1">IF(ISNA(VLOOKUP($D952,Grouped_Sources!$C:$C,1,FALSE)),"", INDIRECT(VLOOKUP($D952,Grouped_Sources!$C:$I,6,FALSE)))</f>
        <v>0</v>
      </c>
      <c r="N952" s="21" cm="1">
        <f t="array" aca="1" ref="N952" ca="1">IF(ISNA(VLOOKUP($D952,Grouped_Sources!$C:$C,1,FALSE)),"", INDIRECT(VLOOKUP($D952,Grouped_Sources!$C:$I,7,FALSE)))</f>
        <v>0</v>
      </c>
    </row>
    <row r="953" spans="1:14" hidden="1" x14ac:dyDescent="0.25">
      <c r="A953" s="5">
        <f t="shared" si="154"/>
        <v>12</v>
      </c>
      <c r="B953" s="5">
        <f t="shared" si="155"/>
        <v>51</v>
      </c>
      <c r="C953" s="5" t="str">
        <f t="shared" ca="1" si="152"/>
        <v>fleet_to_motorcycle_ratio</v>
      </c>
      <c r="D953" s="5" t="str">
        <f t="shared" ca="1" si="153"/>
        <v>fleet_to_motorcycle_ratio_buenos_aires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fleet_to_motorcycle_ratio</v>
      </c>
      <c r="G953" s="4" t="str" cm="1">
        <f t="array" aca="1" ref="G953" ca="1">IF(AND(ISBLANK(INDIRECT(ADDRESS(B953,3,1,1,"all_city_parameter_inputs"))),ISBLANK(INDIRECT(ADDRESS(B953,2,1,1,"all_city_parameter_inputs")))),"",IF(ISBLANK(INDIRECT(ADDRESS(B953,2,1,1,"all_city_parameter_inputs"))),"",INDIRECT(ADDRESS(B953,2,1,1,"all_city_parameter_inputs"))))</f>
        <v>beta</v>
      </c>
      <c r="H953" s="17" cm="1">
        <f t="array" aca="1" ref="H953" ca="1">IF(ISBLANK(INDIRECT(ADDRESS(B953,A953,1,1,"all_city_parameter_inputs"))), "--",INDIRECT(ADDRESS(B953,A953,1,1,"all_city_parameter_inputs")))</f>
        <v>112.51</v>
      </c>
      <c r="I953" s="17" t="str">
        <f ca="1">IF(OR(G953="alpha",G953="beta",G953="sd",G953="mean"),"--",VLOOKUP(C953,Default!$B$5:$H$114,7,FALSE))</f>
        <v>--</v>
      </c>
      <c r="J953" s="4" t="str">
        <f ca="1">VLOOKUP(F953,Lookup!$C$5:$D$110,2, FALSE)</f>
        <v>Travel values</v>
      </c>
      <c r="K953" s="4" t="str">
        <f ca="1">VLOOKUP(C953,Default!$B$4:$E$114,4, FALSE)</f>
        <v xml:space="preserve">ratio of missing motorbike trips, e.g. if ratio = 0.6 and total trip distance in survey is 400, then want to add 600 km of motorbike trips. </v>
      </c>
      <c r="L953" s="21" t="str" cm="1">
        <f t="array" aca="1" ref="L953" ca="1">IF(ISNA(VLOOKUP($D953,Grouped_Sources!$C:$C,1,FALSE)),"", INDIRECT(VLOOKUP($D953,Grouped_Sources!$C:$I,5,FALSE)))</f>
        <v xml:space="preserve"> on OneDrive Ali Abbas - ITHIM Global\Methods and Processes\Input Parameters\MotorcycleFleetRatio</v>
      </c>
      <c r="M953" s="21" cm="1">
        <f t="array" aca="1" ref="M953" ca="1">IF(ISNA(VLOOKUP($D953,Grouped_Sources!$C:$C,1,FALSE)),"", INDIRECT(VLOOKUP($D953,Grouped_Sources!$C:$I,6,FALSE)))</f>
        <v>0</v>
      </c>
      <c r="N953" s="21" cm="1">
        <f t="array" aca="1" ref="N953" ca="1">IF(ISNA(VLOOKUP($D953,Grouped_Sources!$C:$C,1,FALSE)),"", INDIRECT(VLOOKUP($D953,Grouped_Sources!$C:$I,7,FALSE)))</f>
        <v>0</v>
      </c>
    </row>
    <row r="954" spans="1:14" hidden="1" x14ac:dyDescent="0.25">
      <c r="A954" s="5">
        <f t="shared" si="154"/>
        <v>12</v>
      </c>
      <c r="B954" s="5">
        <f t="shared" si="155"/>
        <v>52</v>
      </c>
      <c r="C954" s="5" t="str">
        <f t="shared" ca="1" si="152"/>
        <v>background_pa_confidence</v>
      </c>
      <c r="D954" s="5" t="str">
        <f t="shared" ca="1" si="153"/>
        <v>background_pa_confidence_buenos_aires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background_pa_confidence</v>
      </c>
      <c r="G954" s="4" t="str" cm="1">
        <f t="array" aca="1" ref="G954" ca="1">IF(AND(ISBLANK(INDIRECT(ADDRESS(B954,3,1,1,"all_city_parameter_inputs"))),ISBLANK(INDIRECT(ADDRESS(B954,2,1,1,"all_city_parameter_inputs")))),"",IF(ISBLANK(INDIRECT(ADDRESS(B954,2,1,1,"all_city_parameter_inputs"))),"",INDIRECT(ADDRESS(B954,2,1,1,"all_city_parameter_inputs"))))</f>
        <v>sample</v>
      </c>
      <c r="H954" s="17" cm="1">
        <f t="array" aca="1" ref="H954" ca="1">IF(ISBLANK(INDIRECT(ADDRESS(B954,A954,1,1,"all_city_parameter_inputs"))), "--",INDIRECT(ADDRESS(B954,A954,1,1,"all_city_parameter_inputs")))</f>
        <v>0.3</v>
      </c>
      <c r="I954" s="17">
        <f ca="1">IF(OR(G954="alpha",G954="beta",G954="sd",G954="mean"),"--",VLOOKUP(C954,Default!$B$5:$H$114,7,FALSE))</f>
        <v>1</v>
      </c>
      <c r="J954" s="4" t="str">
        <f ca="1">VLOOKUP(F954,Lookup!$C$5:$D$110,2, FALSE)</f>
        <v>PA values</v>
      </c>
      <c r="K954" s="4" t="str">
        <f ca="1">VLOOKUP(C954,Default!$B$4:$E$114,4, FALSE)</f>
        <v>how confident we are in the PA survey (in terms of number of people who report zero PA)</v>
      </c>
      <c r="L954" s="21" t="str" cm="1">
        <f t="array" aca="1" ref="L954" ca="1">IF(ISNA(VLOOKUP($D954,Grouped_Sources!$C:$C,1,FALSE)),"", INDIRECT(VLOOKUP($D954,Grouped_Sources!$C:$I,5,FALSE)))</f>
        <v/>
      </c>
      <c r="M954" s="21" t="str" cm="1">
        <f t="array" aca="1" ref="M954" ca="1">IF(ISNA(VLOOKUP($D954,Grouped_Sources!$C:$C,1,FALSE)),"", INDIRECT(VLOOKUP($D954,Grouped_Sources!$C:$I,6,FALSE)))</f>
        <v/>
      </c>
      <c r="N954" s="21" t="str" cm="1">
        <f t="array" aca="1" ref="N954" ca="1">IF(ISNA(VLOOKUP($D954,Grouped_Sources!$C:$C,1,FALSE)),"", INDIRECT(VLOOKUP($D954,Grouped_Sources!$C:$I,7,FALSE)))</f>
        <v/>
      </c>
    </row>
    <row r="955" spans="1:14" hidden="1" x14ac:dyDescent="0.25">
      <c r="A955" s="5">
        <f t="shared" si="154"/>
        <v>12</v>
      </c>
      <c r="B955" s="5">
        <f t="shared" si="155"/>
        <v>53</v>
      </c>
      <c r="C955" s="5" t="str">
        <f t="shared" ca="1" si="152"/>
        <v>add_walk_to_pt_trips</v>
      </c>
      <c r="D955" s="5" t="str">
        <f t="shared" ca="1" si="153"/>
        <v>add_walk_to_pt_trips_buenos_aires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add_walk_to_pt_trips</v>
      </c>
      <c r="G955" s="4" t="str" cm="1">
        <f t="array" aca="1" ref="G955" ca="1">IF(AND(ISBLANK(INDIRECT(ADDRESS(B955,3,1,1,"all_city_parameter_inputs"))),ISBLANK(INDIRECT(ADDRESS(B955,2,1,1,"all_city_parameter_inputs")))),"",IF(ISBLANK(INDIRECT(ADDRESS(B955,2,1,1,"all_city_parameter_inputs"))),"",INDIRECT(ADDRESS(B955,2,1,1,"all_city_parameter_inputs"))))</f>
        <v/>
      </c>
      <c r="H955" s="17" t="str" cm="1">
        <f t="array" aca="1" ref="H955" ca="1">IF(ISBLANK(INDIRECT(ADDRESS(B955,A955,1,1,"all_city_parameter_inputs"))), "--",INDIRECT(ADDRESS(B955,A955,1,1,"all_city_parameter_inputs")))</f>
        <v>T</v>
      </c>
      <c r="I955" s="17" t="str">
        <f ca="1">IF(OR(G955="alpha",G955="beta",G955="sd",G955="mean"),"--",VLOOKUP(C955,Default!$B$5:$H$114,7,FALSE))</f>
        <v>T</v>
      </c>
      <c r="J955" s="4" t="str">
        <f ca="1">VLOOKUP(F955,Lookup!$C$5:$D$110,2, FALSE)</f>
        <v>Travel values</v>
      </c>
      <c r="K955" s="4" t="str">
        <f ca="1">VLOOKUP(C955,Default!$B$4:$E$114,4, FALSE)</f>
        <v>whether to add walk component to trips with main mode bus</v>
      </c>
      <c r="L955" s="21" t="str" cm="1">
        <f t="array" aca="1" ref="L955" ca="1">IF(ISNA(VLOOKUP($D955,Grouped_Sources!$C:$C,1,FALSE)),"", INDIRECT(VLOOKUP($D955,Grouped_Sources!$C:$I,5,FALSE)))</f>
        <v>usually set to T</v>
      </c>
      <c r="M955" s="21" cm="1">
        <f t="array" aca="1" ref="M955" ca="1">IF(ISNA(VLOOKUP($D955,Grouped_Sources!$C:$C,1,FALSE)),"", INDIRECT(VLOOKUP($D955,Grouped_Sources!$C:$I,6,FALSE)))</f>
        <v>0</v>
      </c>
      <c r="N955" s="21" cm="1">
        <f t="array" aca="1" ref="N955" ca="1">IF(ISNA(VLOOKUP($D955,Grouped_Sources!$C:$C,1,FALSE)),"", INDIRECT(VLOOKUP($D955,Grouped_Sources!$C:$I,7,FALSE)))</f>
        <v>0</v>
      </c>
    </row>
    <row r="956" spans="1:14" hidden="1" x14ac:dyDescent="0.25">
      <c r="A956" s="5">
        <f t="shared" si="154"/>
        <v>12</v>
      </c>
      <c r="B956" s="5">
        <f t="shared" si="155"/>
        <v>54</v>
      </c>
      <c r="C956" s="5" t="str">
        <f t="shared" ca="1" si="152"/>
        <v>bus_to_passenger_ratio</v>
      </c>
      <c r="D956" s="5" t="str">
        <f t="shared" ca="1" si="153"/>
        <v>bus_to_passenger_ratio_buenos_aires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bus_to_passenger_ratio</v>
      </c>
      <c r="G956" s="4" t="str" cm="1">
        <f t="array" aca="1" ref="G956" ca="1">IF(AND(ISBLANK(INDIRECT(ADDRESS(B956,3,1,1,"all_city_parameter_inputs"))),ISBLANK(INDIRECT(ADDRESS(B956,2,1,1,"all_city_parameter_inputs")))),"",IF(ISBLANK(INDIRECT(ADDRESS(B956,2,1,1,"all_city_parameter_inputs"))),"",INDIRECT(ADDRESS(B956,2,1,1,"all_city_parameter_inputs"))))</f>
        <v>constant</v>
      </c>
      <c r="H956" s="17" cm="1">
        <f t="array" aca="1" ref="H956" ca="1">IF(ISBLANK(INDIRECT(ADDRESS(B956,A956,1,1,"all_city_parameter_inputs"))), "--",INDIRECT(ADDRESS(B956,A956,1,1,"all_city_parameter_inputs")))</f>
        <v>4.3478260869565216E-2</v>
      </c>
      <c r="I956" s="17">
        <f ca="1">IF(OR(G956="alpha",G956="beta",G956="sd",G956="mean"),"--",VLOOKUP(C956,Default!$B$5:$H$114,7,FALSE))</f>
        <v>3.8910505836575897E-2</v>
      </c>
      <c r="J956" s="4" t="str">
        <f ca="1">VLOOKUP(F956,Lookup!$C$5:$D$110,2, FALSE)</f>
        <v>Travel values</v>
      </c>
      <c r="K956" s="4" t="str">
        <f ca="1">VLOOKUP(C956,Default!$B$4:$E$114,4, FALSE)</f>
        <v>number of buses per passenger</v>
      </c>
      <c r="L956" s="21" t="str" cm="1">
        <f t="array" aca="1" ref="L956" ca="1">IF(ISNA(VLOOKUP($D956,Grouped_Sources!$C:$C,1,FALSE)),"", INDIRECT(VLOOKUP($D956,Grouped_Sources!$C:$I,5,FALSE)))</f>
        <v>BusPassengerRatios_WriteUp_v.xx.docx on  on OneDrive Ali Abbas - ITHIM Global\Methods and Processes\Input Parameters\BusPassengerRatio</v>
      </c>
      <c r="M956" s="21" cm="1">
        <f t="array" aca="1" ref="M956" ca="1">IF(ISNA(VLOOKUP($D956,Grouped_Sources!$C:$C,1,FALSE)),"", INDIRECT(VLOOKUP($D956,Grouped_Sources!$C:$I,6,FALSE)))</f>
        <v>0</v>
      </c>
      <c r="N956" s="21" cm="1">
        <f t="array" aca="1" ref="N956" ca="1">IF(ISNA(VLOOKUP($D956,Grouped_Sources!$C:$C,1,FALSE)),"", INDIRECT(VLOOKUP($D956,Grouped_Sources!$C:$I,7,FALSE)))</f>
        <v>0</v>
      </c>
    </row>
    <row r="957" spans="1:14" hidden="1" x14ac:dyDescent="0.25">
      <c r="A957" s="5">
        <f t="shared" si="154"/>
        <v>12</v>
      </c>
      <c r="B957" s="5">
        <f t="shared" si="155"/>
        <v>55</v>
      </c>
      <c r="C957" s="5" t="str">
        <f t="shared" ca="1" si="152"/>
        <v>bus_to_passenger_ratio</v>
      </c>
      <c r="D957" s="5" t="str">
        <f t="shared" ca="1" si="153"/>
        <v>bus_to_passenger_ratio_buenos_aires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bus_to_passenger_ratio</v>
      </c>
      <c r="G957" s="4" t="str" cm="1">
        <f t="array" aca="1" ref="G957" ca="1">IF(AND(ISBLANK(INDIRECT(ADDRESS(B957,3,1,1,"all_city_parameter_inputs"))),ISBLANK(INDIRECT(ADDRESS(B957,2,1,1,"all_city_parameter_inputs")))),"",IF(ISBLANK(INDIRECT(ADDRESS(B957,2,1,1,"all_city_parameter_inputs"))),"",INDIRECT(ADDRESS(B957,2,1,1,"all_city_parameter_inputs"))))</f>
        <v>alpha</v>
      </c>
      <c r="H957" s="17" cm="1">
        <f t="array" aca="1" ref="H957" ca="1">IF(ISBLANK(INDIRECT(ADDRESS(B957,A957,1,1,"all_city_parameter_inputs"))), "--",INDIRECT(ADDRESS(B957,A957,1,1,"all_city_parameter_inputs")))</f>
        <v>14.061008695652175</v>
      </c>
      <c r="I957" s="17" t="str">
        <f ca="1">IF(OR(G957="alpha",G957="beta",G957="sd",G957="mean"),"--",VLOOKUP(C957,Default!$B$5:$H$114,7,FALSE))</f>
        <v>--</v>
      </c>
      <c r="J957" s="4" t="str">
        <f ca="1">VLOOKUP(F957,Lookup!$C$5:$D$110,2, FALSE)</f>
        <v>Travel values</v>
      </c>
      <c r="K957" s="4" t="str">
        <f ca="1">VLOOKUP(C957,Default!$B$4:$E$114,4, FALSE)</f>
        <v>number of buses per passenger</v>
      </c>
      <c r="L957" s="21" t="str" cm="1">
        <f t="array" aca="1" ref="L957" ca="1">IF(ISNA(VLOOKUP($D957,Grouped_Sources!$C:$C,1,FALSE)),"", INDIRECT(VLOOKUP($D957,Grouped_Sources!$C:$I,5,FALSE)))</f>
        <v>BusPassengerRatios_WriteUp_v.xx.docx on  on OneDrive Ali Abbas - ITHIM Global\Methods and Processes\Input Parameters\BusPassengerRatio</v>
      </c>
      <c r="M957" s="21" cm="1">
        <f t="array" aca="1" ref="M957" ca="1">IF(ISNA(VLOOKUP($D957,Grouped_Sources!$C:$C,1,FALSE)),"", INDIRECT(VLOOKUP($D957,Grouped_Sources!$C:$I,6,FALSE)))</f>
        <v>0</v>
      </c>
      <c r="N957" s="21" cm="1">
        <f t="array" aca="1" ref="N957" ca="1">IF(ISNA(VLOOKUP($D957,Grouped_Sources!$C:$C,1,FALSE)),"", INDIRECT(VLOOKUP($D957,Grouped_Sources!$C:$I,7,FALSE)))</f>
        <v>0</v>
      </c>
    </row>
    <row r="958" spans="1:14" hidden="1" x14ac:dyDescent="0.25">
      <c r="A958" s="5">
        <f t="shared" si="154"/>
        <v>12</v>
      </c>
      <c r="B958" s="5">
        <f t="shared" si="155"/>
        <v>56</v>
      </c>
      <c r="C958" s="5" t="str">
        <f t="shared" ca="1" si="152"/>
        <v>bus_to_passenger_ratio</v>
      </c>
      <c r="D958" s="5" t="str">
        <f t="shared" ca="1" si="153"/>
        <v>bus_to_passenger_ratio_buenos_aires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bus_to_passenger_ratio</v>
      </c>
      <c r="G958" s="4" t="str" cm="1">
        <f t="array" aca="1" ref="G958" ca="1">IF(AND(ISBLANK(INDIRECT(ADDRESS(B958,3,1,1,"all_city_parameter_inputs"))),ISBLANK(INDIRECT(ADDRESS(B958,2,1,1,"all_city_parameter_inputs")))),"",IF(ISBLANK(INDIRECT(ADDRESS(B958,2,1,1,"all_city_parameter_inputs"))),"",INDIRECT(ADDRESS(B958,2,1,1,"all_city_parameter_inputs"))))</f>
        <v>beta</v>
      </c>
      <c r="H958" s="17" cm="1">
        <f t="array" aca="1" ref="H958" ca="1">IF(ISBLANK(INDIRECT(ADDRESS(B958,A958,1,1,"all_city_parameter_inputs"))), "--",INDIRECT(ADDRESS(B958,A958,1,1,"all_city_parameter_inputs")))</f>
        <v>309.34219130434786</v>
      </c>
      <c r="I958" s="17" t="str">
        <f ca="1">IF(OR(G958="alpha",G958="beta",G958="sd",G958="mean"),"--",VLOOKUP(C958,Default!$B$5:$H$114,7,FALSE))</f>
        <v>--</v>
      </c>
      <c r="J958" s="4" t="str">
        <f ca="1">VLOOKUP(F958,Lookup!$C$5:$D$110,2, FALSE)</f>
        <v>Travel values</v>
      </c>
      <c r="K958" s="4" t="str">
        <f ca="1">VLOOKUP(C958,Default!$B$4:$E$114,4, FALSE)</f>
        <v>number of buses per passenger</v>
      </c>
      <c r="L958" s="21" t="str" cm="1">
        <f t="array" aca="1" ref="L958" ca="1">IF(ISNA(VLOOKUP($D958,Grouped_Sources!$C:$C,1,FALSE)),"", INDIRECT(VLOOKUP($D958,Grouped_Sources!$C:$I,5,FALSE)))</f>
        <v>BusPassengerRatios_WriteUp_v.xx.docx on  on OneDrive Ali Abbas - ITHIM Global\Methods and Processes\Input Parameters\BusPassengerRatio</v>
      </c>
      <c r="M958" s="21" cm="1">
        <f t="array" aca="1" ref="M958" ca="1">IF(ISNA(VLOOKUP($D958,Grouped_Sources!$C:$C,1,FALSE)),"", INDIRECT(VLOOKUP($D958,Grouped_Sources!$C:$I,6,FALSE)))</f>
        <v>0</v>
      </c>
      <c r="N958" s="21" cm="1">
        <f t="array" aca="1" ref="N958" ca="1">IF(ISNA(VLOOKUP($D958,Grouped_Sources!$C:$C,1,FALSE)),"", INDIRECT(VLOOKUP($D958,Grouped_Sources!$C:$I,7,FALSE)))</f>
        <v>0</v>
      </c>
    </row>
    <row r="959" spans="1:14" hidden="1" x14ac:dyDescent="0.25">
      <c r="A959" s="5">
        <f t="shared" si="154"/>
        <v>12</v>
      </c>
      <c r="B959" s="5">
        <f t="shared" si="155"/>
        <v>57</v>
      </c>
      <c r="C959" s="5" t="str">
        <f t="shared" ca="1" si="152"/>
        <v>truck_to_car_ratio</v>
      </c>
      <c r="D959" s="5" t="str">
        <f t="shared" ca="1" si="153"/>
        <v>truck_to_car_ratio_buenos_aires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truck_to_car_ratio</v>
      </c>
      <c r="G959" s="4" t="str" cm="1">
        <f t="array" aca="1" ref="G959" ca="1">IF(AND(ISBLANK(INDIRECT(ADDRESS(B959,3,1,1,"all_city_parameter_inputs"))),ISBLANK(INDIRECT(ADDRESS(B959,2,1,1,"all_city_parameter_inputs")))),"",IF(ISBLANK(INDIRECT(ADDRESS(B959,2,1,1,"all_city_parameter_inputs"))),"",INDIRECT(ADDRESS(B959,2,1,1,"all_city_parameter_inputs"))))</f>
        <v>constant</v>
      </c>
      <c r="H959" s="17" cm="1">
        <f t="array" aca="1" ref="H959" ca="1">IF(ISBLANK(INDIRECT(ADDRESS(B959,A959,1,1,"all_city_parameter_inputs"))), "--",INDIRECT(ADDRESS(B959,A959,1,1,"all_city_parameter_inputs")))</f>
        <v>0.3</v>
      </c>
      <c r="I959" s="17">
        <f ca="1">IF(OR(G959="alpha",G959="beta",G959="sd",G959="mean"),"--",VLOOKUP(C959,Default!$B$5:$H$114,7,FALSE))</f>
        <v>0.3</v>
      </c>
      <c r="J959" s="4" t="str">
        <f ca="1">VLOOKUP(F959,Lookup!$C$5:$D$110,2, FALSE)</f>
        <v>Travel values</v>
      </c>
      <c r="K959" s="4" t="str">
        <f ca="1">VLOOKUP(C959,Default!$B$4:$E$114,4, FALSE)</f>
        <v>ratio of truck kilometers to car km travelled, used to add ghost trips that are not changed between the different scenarios</v>
      </c>
      <c r="L959" s="21" t="str" cm="1">
        <f t="array" aca="1" ref="L959" ca="1">IF(ISNA(VLOOKUP($D959,Grouped_Sources!$C:$C,1,FALSE)),"", INDIRECT(VLOOKUP($D959,Grouped_Sources!$C:$I,5,FALSE)))</f>
        <v>TruckCarRatio_WriteUp_v.xx.docx on  on OneDrive Ali Abbas - ITHIM Global\Methods and Processes\Input Parameters\TruckCarRatio</v>
      </c>
      <c r="M959" s="21" cm="1">
        <f t="array" aca="1" ref="M959" ca="1">IF(ISNA(VLOOKUP($D959,Grouped_Sources!$C:$C,1,FALSE)),"", INDIRECT(VLOOKUP($D959,Grouped_Sources!$C:$I,6,FALSE)))</f>
        <v>0</v>
      </c>
      <c r="N959" s="21" cm="1">
        <f t="array" aca="1" ref="N959" ca="1">IF(ISNA(VLOOKUP($D959,Grouped_Sources!$C:$C,1,FALSE)),"", INDIRECT(VLOOKUP($D959,Grouped_Sources!$C:$I,7,FALSE)))</f>
        <v>0</v>
      </c>
    </row>
    <row r="960" spans="1:14" hidden="1" x14ac:dyDescent="0.25">
      <c r="A960" s="5">
        <f t="shared" si="154"/>
        <v>12</v>
      </c>
      <c r="B960" s="5">
        <f t="shared" si="155"/>
        <v>58</v>
      </c>
      <c r="C960" s="5" t="str">
        <f t="shared" ca="1" si="152"/>
        <v>truck_to_car_ratio</v>
      </c>
      <c r="D960" s="5" t="str">
        <f t="shared" ca="1" si="153"/>
        <v>truck_to_car_ratio_buenos_aires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truck_to_car_ratio</v>
      </c>
      <c r="G960" s="4" t="str" cm="1">
        <f t="array" aca="1" ref="G960" ca="1">IF(AND(ISBLANK(INDIRECT(ADDRESS(B960,3,1,1,"all_city_parameter_inputs"))),ISBLANK(INDIRECT(ADDRESS(B960,2,1,1,"all_city_parameter_inputs")))),"",IF(ISBLANK(INDIRECT(ADDRESS(B960,2,1,1,"all_city_parameter_inputs"))),"",INDIRECT(ADDRESS(B960,2,1,1,"all_city_parameter_inputs"))))</f>
        <v>alpha</v>
      </c>
      <c r="H960" s="17" cm="1">
        <f t="array" aca="1" ref="H960" ca="1">IF(ISBLANK(INDIRECT(ADDRESS(B960,A960,1,1,"all_city_parameter_inputs"))), "--",INDIRECT(ADDRESS(B960,A960,1,1,"all_city_parameter_inputs")))</f>
        <v>3.731999999999998</v>
      </c>
      <c r="I960" s="17" t="str">
        <f ca="1">IF(OR(G960="alpha",G960="beta",G960="sd",G960="mean"),"--",VLOOKUP(C960,Default!$B$5:$H$114,7,FALSE))</f>
        <v>--</v>
      </c>
      <c r="J960" s="4" t="str">
        <f ca="1">VLOOKUP(F960,Lookup!$C$5:$D$110,2, FALSE)</f>
        <v>Travel values</v>
      </c>
      <c r="K960" s="4" t="str">
        <f ca="1">VLOOKUP(C960,Default!$B$4:$E$114,4, FALSE)</f>
        <v>ratio of truck kilometers to car km travelled, used to add ghost trips that are not changed between the different scenarios</v>
      </c>
      <c r="L960" s="21" t="str" cm="1">
        <f t="array" aca="1" ref="L960" ca="1">IF(ISNA(VLOOKUP($D960,Grouped_Sources!$C:$C,1,FALSE)),"", INDIRECT(VLOOKUP($D960,Grouped_Sources!$C:$I,5,FALSE)))</f>
        <v>TruckCarRatio_WriteUp_v.xx.docx on  on OneDrive Ali Abbas - ITHIM Global\Methods and Processes\Input Parameters\TruckCarRatio</v>
      </c>
      <c r="M960" s="21" cm="1">
        <f t="array" aca="1" ref="M960" ca="1">IF(ISNA(VLOOKUP($D960,Grouped_Sources!$C:$C,1,FALSE)),"", INDIRECT(VLOOKUP($D960,Grouped_Sources!$C:$I,6,FALSE)))</f>
        <v>0</v>
      </c>
      <c r="N960" s="21" cm="1">
        <f t="array" aca="1" ref="N960" ca="1">IF(ISNA(VLOOKUP($D960,Grouped_Sources!$C:$C,1,FALSE)),"", INDIRECT(VLOOKUP($D960,Grouped_Sources!$C:$I,7,FALSE)))</f>
        <v>0</v>
      </c>
    </row>
    <row r="961" spans="1:14" hidden="1" x14ac:dyDescent="0.25">
      <c r="A961" s="5">
        <f t="shared" si="154"/>
        <v>12</v>
      </c>
      <c r="B961" s="5">
        <f t="shared" si="155"/>
        <v>59</v>
      </c>
      <c r="C961" s="5" t="str">
        <f t="shared" ca="1" si="152"/>
        <v>truck_to_car_ratio</v>
      </c>
      <c r="D961" s="5" t="str">
        <f t="shared" ca="1" si="153"/>
        <v>truck_to_car_ratio_buenos_aires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truck_to_car_ratio</v>
      </c>
      <c r="G961" s="4" t="str" cm="1">
        <f t="array" aca="1" ref="G961" ca="1">IF(AND(ISBLANK(INDIRECT(ADDRESS(B961,3,1,1,"all_city_parameter_inputs"))),ISBLANK(INDIRECT(ADDRESS(B961,2,1,1,"all_city_parameter_inputs")))),"",IF(ISBLANK(INDIRECT(ADDRESS(B961,2,1,1,"all_city_parameter_inputs"))),"",INDIRECT(ADDRESS(B961,2,1,1,"all_city_parameter_inputs"))))</f>
        <v>beta</v>
      </c>
      <c r="H961" s="17" cm="1">
        <f t="array" aca="1" ref="H961" ca="1">IF(ISBLANK(INDIRECT(ADDRESS(B961,A961,1,1,"all_city_parameter_inputs"))), "--",INDIRECT(ADDRESS(B961,A961,1,1,"all_city_parameter_inputs")))</f>
        <v>8.7079999999999949</v>
      </c>
      <c r="I961" s="17" t="str">
        <f ca="1">IF(OR(G961="alpha",G961="beta",G961="sd",G961="mean"),"--",VLOOKUP(C961,Default!$B$5:$H$114,7,FALSE))</f>
        <v>--</v>
      </c>
      <c r="J961" s="4" t="str">
        <f ca="1">VLOOKUP(F961,Lookup!$C$5:$D$110,2, FALSE)</f>
        <v>Travel values</v>
      </c>
      <c r="K961" s="4" t="str">
        <f ca="1">VLOOKUP(C961,Default!$B$4:$E$114,4, FALSE)</f>
        <v>ratio of truck kilometers to car km travelled, used to add ghost trips that are not changed between the different scenarios</v>
      </c>
      <c r="L961" s="21" t="str" cm="1">
        <f t="array" aca="1" ref="L961" ca="1">IF(ISNA(VLOOKUP($D961,Grouped_Sources!$C:$C,1,FALSE)),"", INDIRECT(VLOOKUP($D961,Grouped_Sources!$C:$I,5,FALSE)))</f>
        <v>TruckCarRatio_WriteUp_v.xx.docx on  on OneDrive Ali Abbas - ITHIM Global\Methods and Processes\Input Parameters\TruckCarRatio</v>
      </c>
      <c r="M961" s="21" cm="1">
        <f t="array" aca="1" ref="M961" ca="1">IF(ISNA(VLOOKUP($D961,Grouped_Sources!$C:$C,1,FALSE)),"", INDIRECT(VLOOKUP($D961,Grouped_Sources!$C:$I,6,FALSE)))</f>
        <v>0</v>
      </c>
      <c r="N961" s="21" cm="1">
        <f t="array" aca="1" ref="N961" ca="1">IF(ISNA(VLOOKUP($D961,Grouped_Sources!$C:$C,1,FALSE)),"", INDIRECT(VLOOKUP($D961,Grouped_Sources!$C:$I,7,FALSE)))</f>
        <v>0</v>
      </c>
    </row>
    <row r="962" spans="1:14" hidden="1" x14ac:dyDescent="0.25">
      <c r="A962" s="5">
        <f t="shared" si="154"/>
        <v>12</v>
      </c>
      <c r="B962" s="5">
        <f t="shared" si="155"/>
        <v>60</v>
      </c>
      <c r="C962" s="5" t="str">
        <f t="shared" ca="1" si="152"/>
        <v>PM_emission_confidence</v>
      </c>
      <c r="D962" s="5" t="str">
        <f t="shared" ca="1" si="153"/>
        <v>PM_emission_confidence_buenos_aires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PM_emission_confidence</v>
      </c>
      <c r="G962" s="4" t="str" cm="1">
        <f t="array" aca="1" ref="G962" ca="1">IF(AND(ISBLANK(INDIRECT(ADDRESS(B962,3,1,1,"all_city_parameter_inputs"))),ISBLANK(INDIRECT(ADDRESS(B962,2,1,1,"all_city_parameter_inputs")))),"",IF(ISBLANK(INDIRECT(ADDRESS(B962,2,1,1,"all_city_parameter_inputs"))),"",INDIRECT(ADDRESS(B962,2,1,1,"all_city_parameter_inputs"))))</f>
        <v>sample</v>
      </c>
      <c r="H962" s="17" cm="1">
        <f t="array" aca="1" ref="H962" ca="1">IF(ISBLANK(INDIRECT(ADDRESS(B962,A962,1,1,"all_city_parameter_inputs"))), "--",INDIRECT(ADDRESS(B962,A962,1,1,"all_city_parameter_inputs")))</f>
        <v>0.8</v>
      </c>
      <c r="I962" s="17">
        <f ca="1">IF(OR(G962="alpha",G962="beta",G962="sd",G962="mean"),"--",VLOOKUP(C962,Default!$B$5:$H$114,7,FALSE))</f>
        <v>1</v>
      </c>
      <c r="J962" s="4" t="str">
        <f ca="1">VLOOKUP(F962,Lookup!$C$5:$D$110,2, FALSE)</f>
        <v>Pollution values</v>
      </c>
      <c r="K962" s="4" t="str">
        <f ca="1">VLOOKUP(C962,Default!$B$4:$E$114,4,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62" s="21" t="str" cm="1">
        <f t="array" aca="1" ref="L962" ca="1">IF(ISNA(VLOOKUP($D962,Grouped_Sources!$C:$C,1,FALSE)),"", INDIRECT(VLOOKUP($D962,Grouped_Sources!$C:$I,5,FALSE)))</f>
        <v/>
      </c>
      <c r="M962" s="21" t="str" cm="1">
        <f t="array" aca="1" ref="M962" ca="1">IF(ISNA(VLOOKUP($D962,Grouped_Sources!$C:$C,1,FALSE)),"", INDIRECT(VLOOKUP($D962,Grouped_Sources!$C:$I,6,FALSE)))</f>
        <v/>
      </c>
      <c r="N962" s="21" t="str" cm="1">
        <f t="array" aca="1" ref="N962" ca="1">IF(ISNA(VLOOKUP($D962,Grouped_Sources!$C:$C,1,FALSE)),"", INDIRECT(VLOOKUP($D962,Grouped_Sources!$C:$I,7,FALSE)))</f>
        <v/>
      </c>
    </row>
    <row r="963" spans="1:14" hidden="1" x14ac:dyDescent="0.25">
      <c r="A963" s="5">
        <f t="shared" si="154"/>
        <v>12</v>
      </c>
      <c r="B963" s="5">
        <f t="shared" si="155"/>
        <v>61</v>
      </c>
      <c r="C963" s="5" t="str">
        <f t="shared" ca="1" si="152"/>
        <v>distance_scalar_car_taxi</v>
      </c>
      <c r="D963" s="5" t="str">
        <f t="shared" ca="1" si="153"/>
        <v>distance_scalar_car_taxi_buenos_aires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distance_scalar_car_taxi</v>
      </c>
      <c r="G963" s="4" t="str" cm="1">
        <f t="array" aca="1" ref="G963" ca="1">IF(AND(ISBLANK(INDIRECT(ADDRESS(B963,3,1,1,"all_city_parameter_inputs"))),ISBLANK(INDIRECT(ADDRESS(B963,2,1,1,"all_city_parameter_inputs")))),"",IF(ISBLANK(INDIRECT(ADDRESS(B963,2,1,1,"all_city_parameter_inputs"))),"",INDIRECT(ADDRESS(B963,2,1,1,"all_city_parameter_inputs"))))</f>
        <v>constant</v>
      </c>
      <c r="H963" s="17" cm="1">
        <f t="array" aca="1" ref="H963" ca="1">IF(ISBLANK(INDIRECT(ADDRESS(B963,A963,1,1,"all_city_parameter_inputs"))), "--",INDIRECT(ADDRESS(B963,A963,1,1,"all_city_parameter_inputs")))</f>
        <v>1</v>
      </c>
      <c r="I963" s="17">
        <f ca="1">IF(OR(G963="alpha",G963="beta",G963="sd",G963="mean"),"--",VLOOKUP(C963,Default!$B$5:$H$114,7,FALSE))</f>
        <v>1</v>
      </c>
      <c r="J963" s="4" t="str">
        <f ca="1">VLOOKUP(F963,Lookup!$C$5:$D$110,2, FALSE)</f>
        <v>Travel values</v>
      </c>
      <c r="K963" s="4" t="str">
        <f ca="1">VLOOKUP(C963,Default!$B$4:$E$114,4, FALSE)</f>
        <v>scalar for car/taxi distance, i.e. all car and taxi trips get scaled by this scalar</v>
      </c>
      <c r="L963" s="21" t="str" cm="1">
        <f t="array" aca="1" ref="L963" ca="1">IF(ISNA(VLOOKUP($D963,Grouped_Sources!$C:$C,1,FALSE)),"", INDIRECT(VLOOKUP($D963,Grouped_Sources!$C:$I,5,FALSE)))</f>
        <v xml:space="preserve"> on OneDrive Ali Abbas - ITHIM Global\Methods and Processes\Input Parameters\DistanceScalars</v>
      </c>
      <c r="M963" s="21" cm="1">
        <f t="array" aca="1" ref="M963" ca="1">IF(ISNA(VLOOKUP($D963,Grouped_Sources!$C:$C,1,FALSE)),"", INDIRECT(VLOOKUP($D963,Grouped_Sources!$C:$I,6,FALSE)))</f>
        <v>0</v>
      </c>
      <c r="N963" s="21" cm="1">
        <f t="array" aca="1" ref="N963" ca="1">IF(ISNA(VLOOKUP($D963,Grouped_Sources!$C:$C,1,FALSE)),"", INDIRECT(VLOOKUP($D963,Grouped_Sources!$C:$I,7,FALSE)))</f>
        <v>0</v>
      </c>
    </row>
    <row r="964" spans="1:14" hidden="1" x14ac:dyDescent="0.25">
      <c r="A964" s="5">
        <f t="shared" si="154"/>
        <v>12</v>
      </c>
      <c r="B964" s="5">
        <f t="shared" si="155"/>
        <v>62</v>
      </c>
      <c r="C964" s="5" t="str">
        <f t="shared" ca="1" si="152"/>
        <v>distance_scalar_car_taxi</v>
      </c>
      <c r="D964" s="5" t="str">
        <f t="shared" ca="1" si="153"/>
        <v>distance_scalar_car_taxi_buenos_aires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distance_scalar_car_taxi</v>
      </c>
      <c r="G964" s="4" t="str" cm="1">
        <f t="array" aca="1" ref="G964" ca="1">IF(AND(ISBLANK(INDIRECT(ADDRESS(B964,3,1,1,"all_city_parameter_inputs"))),ISBLANK(INDIRECT(ADDRESS(B964,2,1,1,"all_city_parameter_inputs")))),"",IF(ISBLANK(INDIRECT(ADDRESS(B964,2,1,1,"all_city_parameter_inputs"))),"",INDIRECT(ADDRESS(B964,2,1,1,"all_city_parameter_inputs"))))</f>
        <v>mean</v>
      </c>
      <c r="H964" s="17" cm="1">
        <f t="array" aca="1" ref="H964" ca="1">IF(ISBLANK(INDIRECT(ADDRESS(B964,A964,1,1,"all_city_parameter_inputs"))), "--",INDIRECT(ADDRESS(B964,A964,1,1,"all_city_parameter_inputs")))</f>
        <v>0.99992999706587404</v>
      </c>
      <c r="I964" s="17" t="str">
        <f ca="1">IF(OR(G964="alpha",G964="beta",G964="sd",G964="mean"),"--",VLOOKUP(C964,Default!$B$5:$H$114,7,FALSE))</f>
        <v>--</v>
      </c>
      <c r="J964" s="4" t="str">
        <f ca="1">VLOOKUP(F964,Lookup!$C$5:$D$110,2, FALSE)</f>
        <v>Travel values</v>
      </c>
      <c r="K964" s="4" t="str">
        <f ca="1">VLOOKUP(C964,Default!$B$4:$E$114,4, FALSE)</f>
        <v>scalar for car/taxi distance, i.e. all car and taxi trips get scaled by this scalar</v>
      </c>
      <c r="L964" s="21" t="str" cm="1">
        <f t="array" aca="1" ref="L964" ca="1">IF(ISNA(VLOOKUP($D964,Grouped_Sources!$C:$C,1,FALSE)),"", INDIRECT(VLOOKUP($D964,Grouped_Sources!$C:$I,5,FALSE)))</f>
        <v xml:space="preserve"> on OneDrive Ali Abbas - ITHIM Global\Methods and Processes\Input Parameters\DistanceScalars</v>
      </c>
      <c r="M964" s="21" cm="1">
        <f t="array" aca="1" ref="M964" ca="1">IF(ISNA(VLOOKUP($D964,Grouped_Sources!$C:$C,1,FALSE)),"", INDIRECT(VLOOKUP($D964,Grouped_Sources!$C:$I,6,FALSE)))</f>
        <v>0</v>
      </c>
      <c r="N964" s="21" cm="1">
        <f t="array" aca="1" ref="N964" ca="1">IF(ISNA(VLOOKUP($D964,Grouped_Sources!$C:$C,1,FALSE)),"", INDIRECT(VLOOKUP($D964,Grouped_Sources!$C:$I,7,FALSE)))</f>
        <v>0</v>
      </c>
    </row>
    <row r="965" spans="1:14" hidden="1" x14ac:dyDescent="0.25">
      <c r="A965" s="5">
        <f t="shared" si="154"/>
        <v>12</v>
      </c>
      <c r="B965" s="5">
        <f t="shared" si="155"/>
        <v>63</v>
      </c>
      <c r="C965" s="5" t="str">
        <f t="shared" ca="1" si="152"/>
        <v>distance_scalar_car_taxi</v>
      </c>
      <c r="D965" s="5" t="str">
        <f t="shared" ca="1" si="153"/>
        <v>distance_scalar_car_taxi_buenos_aires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distance_scalar_car_taxi</v>
      </c>
      <c r="G965" s="4" t="str" cm="1">
        <f t="array" aca="1" ref="G965" ca="1">IF(AND(ISBLANK(INDIRECT(ADDRESS(B965,3,1,1,"all_city_parameter_inputs"))),ISBLANK(INDIRECT(ADDRESS(B965,2,1,1,"all_city_parameter_inputs")))),"",IF(ISBLANK(INDIRECT(ADDRESS(B965,2,1,1,"all_city_parameter_inputs"))),"",INDIRECT(ADDRESS(B965,2,1,1,"all_city_parameter_inputs"))))</f>
        <v>sd</v>
      </c>
      <c r="H965" s="17" cm="1">
        <f t="array" aca="1" ref="H965" ca="1">IF(ISBLANK(INDIRECT(ADDRESS(B965,A965,1,1,"all_city_parameter_inputs"))), "--",INDIRECT(ADDRESS(B965,A965,1,1,"all_city_parameter_inputs")))</f>
        <v>1.01190289694489</v>
      </c>
      <c r="I965" s="17" t="str">
        <f ca="1">IF(OR(G965="alpha",G965="beta",G965="sd",G965="mean"),"--",VLOOKUP(C965,Default!$B$5:$H$114,7,FALSE))</f>
        <v>--</v>
      </c>
      <c r="J965" s="4" t="str">
        <f ca="1">VLOOKUP(F965,Lookup!$C$5:$D$110,2, FALSE)</f>
        <v>Travel values</v>
      </c>
      <c r="K965" s="4" t="str">
        <f ca="1">VLOOKUP(C965,Default!$B$4:$E$114,4, FALSE)</f>
        <v>scalar for car/taxi distance, i.e. all car and taxi trips get scaled by this scalar</v>
      </c>
      <c r="L965" s="21" t="str" cm="1">
        <f t="array" aca="1" ref="L965" ca="1">IF(ISNA(VLOOKUP($D965,Grouped_Sources!$C:$C,1,FALSE)),"", INDIRECT(VLOOKUP($D965,Grouped_Sources!$C:$I,5,FALSE)))</f>
        <v xml:space="preserve"> on OneDrive Ali Abbas - ITHIM Global\Methods and Processes\Input Parameters\DistanceScalars</v>
      </c>
      <c r="M965" s="21" cm="1">
        <f t="array" aca="1" ref="M965" ca="1">IF(ISNA(VLOOKUP($D965,Grouped_Sources!$C:$C,1,FALSE)),"", INDIRECT(VLOOKUP($D965,Grouped_Sources!$C:$I,6,FALSE)))</f>
        <v>0</v>
      </c>
      <c r="N965" s="21" cm="1">
        <f t="array" aca="1" ref="N965" ca="1">IF(ISNA(VLOOKUP($D965,Grouped_Sources!$C:$C,1,FALSE)),"", INDIRECT(VLOOKUP($D965,Grouped_Sources!$C:$I,7,FALSE)))</f>
        <v>0</v>
      </c>
    </row>
    <row r="966" spans="1:14" hidden="1" x14ac:dyDescent="0.25">
      <c r="A966" s="5">
        <f t="shared" si="154"/>
        <v>12</v>
      </c>
      <c r="B966" s="5">
        <f t="shared" si="155"/>
        <v>64</v>
      </c>
      <c r="C966" s="5" t="str">
        <f t="shared" ca="1" si="152"/>
        <v>distance_scalar_motorcycle</v>
      </c>
      <c r="D966" s="5" t="str">
        <f t="shared" ca="1" si="153"/>
        <v>distance_scalar_motorcycle_buenos_aires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distance_scalar_motorcycle</v>
      </c>
      <c r="G966" s="4" t="str" cm="1">
        <f t="array" aca="1" ref="G966" ca="1">IF(AND(ISBLANK(INDIRECT(ADDRESS(B966,3,1,1,"all_city_parameter_inputs"))),ISBLANK(INDIRECT(ADDRESS(B966,2,1,1,"all_city_parameter_inputs")))),"",IF(ISBLANK(INDIRECT(ADDRESS(B966,2,1,1,"all_city_parameter_inputs"))),"",INDIRECT(ADDRESS(B966,2,1,1,"all_city_parameter_inputs"))))</f>
        <v>constant</v>
      </c>
      <c r="H966" s="17" cm="1">
        <f t="array" aca="1" ref="H966" ca="1">IF(ISBLANK(INDIRECT(ADDRESS(B966,A966,1,1,"all_city_parameter_inputs"))), "--",INDIRECT(ADDRESS(B966,A966,1,1,"all_city_parameter_inputs")))</f>
        <v>1</v>
      </c>
      <c r="I966" s="17">
        <f ca="1">IF(OR(G966="alpha",G966="beta",G966="sd",G966="mean"),"--",VLOOKUP(C966,Default!$B$5:$H$114,7,FALSE))</f>
        <v>1</v>
      </c>
      <c r="J966" s="4" t="str">
        <f ca="1">VLOOKUP(F966,Lookup!$C$5:$D$110,2, FALSE)</f>
        <v>Travel values</v>
      </c>
      <c r="K966" s="4" t="str">
        <f ca="1">VLOOKUP(C966,Default!$B$4:$E$114,4, FALSE)</f>
        <v>scalar for motorcycle distance, i.e. all motorbike trips are scaled by this scalar</v>
      </c>
      <c r="L966" s="21" t="str" cm="1">
        <f t="array" aca="1" ref="L966" ca="1">IF(ISNA(VLOOKUP($D966,Grouped_Sources!$C:$C,1,FALSE)),"", INDIRECT(VLOOKUP($D966,Grouped_Sources!$C:$I,5,FALSE)))</f>
        <v xml:space="preserve"> on OneDrive Ali Abbas - ITHIM Global\Methods and Processes\Input Parameters\DistanceScalars</v>
      </c>
      <c r="M966" s="21" cm="1">
        <f t="array" aca="1" ref="M966" ca="1">IF(ISNA(VLOOKUP($D966,Grouped_Sources!$C:$C,1,FALSE)),"", INDIRECT(VLOOKUP($D966,Grouped_Sources!$C:$I,6,FALSE)))</f>
        <v>0</v>
      </c>
      <c r="N966" s="21" cm="1">
        <f t="array" aca="1" ref="N966" ca="1">IF(ISNA(VLOOKUP($D966,Grouped_Sources!$C:$C,1,FALSE)),"", INDIRECT(VLOOKUP($D966,Grouped_Sources!$C:$I,7,FALSE)))</f>
        <v>0</v>
      </c>
    </row>
    <row r="967" spans="1:14" hidden="1" x14ac:dyDescent="0.25">
      <c r="A967" s="5">
        <f t="shared" si="154"/>
        <v>12</v>
      </c>
      <c r="B967" s="5">
        <f t="shared" si="155"/>
        <v>65</v>
      </c>
      <c r="C967" s="5" t="str">
        <f t="shared" ca="1" si="152"/>
        <v>distance_scalar_motorcycle</v>
      </c>
      <c r="D967" s="5" t="str">
        <f t="shared" ca="1" si="153"/>
        <v>distance_scalar_motorcycle_buenos_aires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distance_scalar_motorcycle</v>
      </c>
      <c r="G967" s="4" t="str" cm="1">
        <f t="array" aca="1" ref="G967" ca="1">IF(AND(ISBLANK(INDIRECT(ADDRESS(B967,3,1,1,"all_city_parameter_inputs"))),ISBLANK(INDIRECT(ADDRESS(B967,2,1,1,"all_city_parameter_inputs")))),"",IF(ISBLANK(INDIRECT(ADDRESS(B967,2,1,1,"all_city_parameter_inputs"))),"",INDIRECT(ADDRESS(B967,2,1,1,"all_city_parameter_inputs"))))</f>
        <v>mean</v>
      </c>
      <c r="H967" s="17" cm="1">
        <f t="array" aca="1" ref="H967" ca="1">IF(ISBLANK(INDIRECT(ADDRESS(B967,A967,1,1,"all_city_parameter_inputs"))), "--",INDIRECT(ADDRESS(B967,A967,1,1,"all_city_parameter_inputs")))</f>
        <v>0.99927737552044305</v>
      </c>
      <c r="I967" s="17" t="str">
        <f ca="1">IF(OR(G967="alpha",G967="beta",G967="sd",G967="mean"),"--",VLOOKUP(C967,Default!$B$5:$H$114,7,FALSE))</f>
        <v>--</v>
      </c>
      <c r="J967" s="4" t="str">
        <f ca="1">VLOOKUP(F967,Lookup!$C$5:$D$110,2, FALSE)</f>
        <v>Travel values</v>
      </c>
      <c r="K967" s="4" t="str">
        <f ca="1">VLOOKUP(C967,Default!$B$4:$E$114,4, FALSE)</f>
        <v>scalar for motorcycle distance, i.e. all motorbike trips are scaled by this scalar</v>
      </c>
      <c r="L967" s="21" t="str" cm="1">
        <f t="array" aca="1" ref="L967" ca="1">IF(ISNA(VLOOKUP($D967,Grouped_Sources!$C:$C,1,FALSE)),"", INDIRECT(VLOOKUP($D967,Grouped_Sources!$C:$I,5,FALSE)))</f>
        <v xml:space="preserve"> on OneDrive Ali Abbas - ITHIM Global\Methods and Processes\Input Parameters\DistanceScalars</v>
      </c>
      <c r="M967" s="21" cm="1">
        <f t="array" aca="1" ref="M967" ca="1">IF(ISNA(VLOOKUP($D967,Grouped_Sources!$C:$C,1,FALSE)),"", INDIRECT(VLOOKUP($D967,Grouped_Sources!$C:$I,6,FALSE)))</f>
        <v>0</v>
      </c>
      <c r="N967" s="21" cm="1">
        <f t="array" aca="1" ref="N967" ca="1">IF(ISNA(VLOOKUP($D967,Grouped_Sources!$C:$C,1,FALSE)),"", INDIRECT(VLOOKUP($D967,Grouped_Sources!$C:$I,7,FALSE)))</f>
        <v>0</v>
      </c>
    </row>
    <row r="968" spans="1:14" hidden="1" x14ac:dyDescent="0.25">
      <c r="A968" s="5">
        <f t="shared" si="154"/>
        <v>12</v>
      </c>
      <c r="B968" s="5">
        <f t="shared" si="155"/>
        <v>66</v>
      </c>
      <c r="C968" s="5" t="str">
        <f t="shared" ca="1" si="152"/>
        <v>distance_scalar_motorcycle</v>
      </c>
      <c r="D968" s="5" t="str">
        <f t="shared" ca="1" si="153"/>
        <v>distance_scalar_motorcycle_buenos_aires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distance_scalar_motorcycle</v>
      </c>
      <c r="G968" s="4" t="str" cm="1">
        <f t="array" aca="1" ref="G968" ca="1">IF(AND(ISBLANK(INDIRECT(ADDRESS(B968,3,1,1,"all_city_parameter_inputs"))),ISBLANK(INDIRECT(ADDRESS(B968,2,1,1,"all_city_parameter_inputs")))),"",IF(ISBLANK(INDIRECT(ADDRESS(B968,2,1,1,"all_city_parameter_inputs"))),"",INDIRECT(ADDRESS(B968,2,1,1,"all_city_parameter_inputs"))))</f>
        <v>sd</v>
      </c>
      <c r="H968" s="17" cm="1">
        <f t="array" aca="1" ref="H968" ca="1">IF(ISBLANK(INDIRECT(ADDRESS(B968,A968,1,1,"all_city_parameter_inputs"))), "--",INDIRECT(ADDRESS(B968,A968,1,1,"all_city_parameter_inputs")))</f>
        <v>1.03875543633664</v>
      </c>
      <c r="I968" s="17" t="str">
        <f ca="1">IF(OR(G968="alpha",G968="beta",G968="sd",G968="mean"),"--",VLOOKUP(C968,Default!$B$5:$H$114,7,FALSE))</f>
        <v>--</v>
      </c>
      <c r="J968" s="4" t="str">
        <f ca="1">VLOOKUP(F968,Lookup!$C$5:$D$110,2, FALSE)</f>
        <v>Travel values</v>
      </c>
      <c r="K968" s="4" t="str">
        <f ca="1">VLOOKUP(C968,Default!$B$4:$E$114,4, FALSE)</f>
        <v>scalar for motorcycle distance, i.e. all motorbike trips are scaled by this scalar</v>
      </c>
      <c r="L968" s="21" t="str" cm="1">
        <f t="array" aca="1" ref="L968" ca="1">IF(ISNA(VLOOKUP($D968,Grouped_Sources!$C:$C,1,FALSE)),"", INDIRECT(VLOOKUP($D968,Grouped_Sources!$C:$I,5,FALSE)))</f>
        <v xml:space="preserve"> on OneDrive Ali Abbas - ITHIM Global\Methods and Processes\Input Parameters\DistanceScalars</v>
      </c>
      <c r="M968" s="21" cm="1">
        <f t="array" aca="1" ref="M968" ca="1">IF(ISNA(VLOOKUP($D968,Grouped_Sources!$C:$C,1,FALSE)),"", INDIRECT(VLOOKUP($D968,Grouped_Sources!$C:$I,6,FALSE)))</f>
        <v>0</v>
      </c>
      <c r="N968" s="21" cm="1">
        <f t="array" aca="1" ref="N968" ca="1">IF(ISNA(VLOOKUP($D968,Grouped_Sources!$C:$C,1,FALSE)),"", INDIRECT(VLOOKUP($D968,Grouped_Sources!$C:$I,7,FALSE)))</f>
        <v>0</v>
      </c>
    </row>
    <row r="969" spans="1:14" hidden="1" x14ac:dyDescent="0.25">
      <c r="A969" s="5">
        <f t="shared" si="154"/>
        <v>12</v>
      </c>
      <c r="B969" s="5">
        <f t="shared" si="155"/>
        <v>67</v>
      </c>
      <c r="C969" s="5" t="str">
        <f t="shared" ca="1" si="152"/>
        <v>distance_scalar_pt</v>
      </c>
      <c r="D969" s="5" t="str">
        <f t="shared" ca="1" si="153"/>
        <v>distance_scalar_pt_buenos_aires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distance_scalar_pt</v>
      </c>
      <c r="G969" s="4" t="str" cm="1">
        <f t="array" aca="1" ref="G969" ca="1">IF(AND(ISBLANK(INDIRECT(ADDRESS(B969,3,1,1,"all_city_parameter_inputs"))),ISBLANK(INDIRECT(ADDRESS(B969,2,1,1,"all_city_parameter_inputs")))),"",IF(ISBLANK(INDIRECT(ADDRESS(B969,2,1,1,"all_city_parameter_inputs"))),"",INDIRECT(ADDRESS(B969,2,1,1,"all_city_parameter_inputs"))))</f>
        <v>constant</v>
      </c>
      <c r="H969" s="17" cm="1">
        <f t="array" aca="1" ref="H969" ca="1">IF(ISBLANK(INDIRECT(ADDRESS(B969,A969,1,1,"all_city_parameter_inputs"))), "--",INDIRECT(ADDRESS(B969,A969,1,1,"all_city_parameter_inputs")))</f>
        <v>1</v>
      </c>
      <c r="I969" s="17">
        <f ca="1">IF(OR(G969="alpha",G969="beta",G969="sd",G969="mean"),"--",VLOOKUP(C969,Default!$B$5:$H$114,7,FALSE))</f>
        <v>1</v>
      </c>
      <c r="J969" s="4" t="str">
        <f ca="1">VLOOKUP(F969,Lookup!$C$5:$D$110,2, FALSE)</f>
        <v>Travel values</v>
      </c>
      <c r="K969" s="4" t="str">
        <f ca="1">VLOOKUP(C969,Default!$B$4:$E$114,4, FALSE)</f>
        <v>scalar for PT distance, i.e. all public transport journey (incl bus driver if added) are scaled by this scalar</v>
      </c>
      <c r="L969" s="21" t="str" cm="1">
        <f t="array" aca="1" ref="L969" ca="1">IF(ISNA(VLOOKUP($D969,Grouped_Sources!$C:$C,1,FALSE)),"", INDIRECT(VLOOKUP($D969,Grouped_Sources!$C:$I,5,FALSE)))</f>
        <v xml:space="preserve"> on OneDrive Ali Abbas - ITHIM Global\Methods and Processes\Input Parameters\DistanceScalars</v>
      </c>
      <c r="M969" s="21" cm="1">
        <f t="array" aca="1" ref="M969" ca="1">IF(ISNA(VLOOKUP($D969,Grouped_Sources!$C:$C,1,FALSE)),"", INDIRECT(VLOOKUP($D969,Grouped_Sources!$C:$I,6,FALSE)))</f>
        <v>0</v>
      </c>
      <c r="N969" s="21" cm="1">
        <f t="array" aca="1" ref="N969" ca="1">IF(ISNA(VLOOKUP($D969,Grouped_Sources!$C:$C,1,FALSE)),"", INDIRECT(VLOOKUP($D969,Grouped_Sources!$C:$I,7,FALSE)))</f>
        <v>0</v>
      </c>
    </row>
    <row r="970" spans="1:14" hidden="1" x14ac:dyDescent="0.25">
      <c r="A970" s="5">
        <f t="shared" si="154"/>
        <v>12</v>
      </c>
      <c r="B970" s="5">
        <f t="shared" si="155"/>
        <v>68</v>
      </c>
      <c r="C970" s="5" t="str">
        <f t="shared" ca="1" si="152"/>
        <v>distance_scalar_pt</v>
      </c>
      <c r="D970" s="5" t="str">
        <f t="shared" ca="1" si="153"/>
        <v>distance_scalar_pt_buenos_aires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distance_scalar_pt</v>
      </c>
      <c r="G970" s="4" t="str" cm="1">
        <f t="array" aca="1" ref="G970" ca="1">IF(AND(ISBLANK(INDIRECT(ADDRESS(B970,3,1,1,"all_city_parameter_inputs"))),ISBLANK(INDIRECT(ADDRESS(B970,2,1,1,"all_city_parameter_inputs")))),"",IF(ISBLANK(INDIRECT(ADDRESS(B970,2,1,1,"all_city_parameter_inputs"))),"",INDIRECT(ADDRESS(B970,2,1,1,"all_city_parameter_inputs"))))</f>
        <v>mean</v>
      </c>
      <c r="H970" s="17" cm="1">
        <f t="array" aca="1" ref="H970" ca="1">IF(ISBLANK(INDIRECT(ADDRESS(B970,A970,1,1,"all_city_parameter_inputs"))), "--",INDIRECT(ADDRESS(B970,A970,1,1,"all_city_parameter_inputs")))</f>
        <v>0.99990347594464801</v>
      </c>
      <c r="I970" s="17" t="str">
        <f ca="1">IF(OR(G970="alpha",G970="beta",G970="sd",G970="mean"),"--",VLOOKUP(C970,Default!$B$5:$H$114,7,FALSE))</f>
        <v>--</v>
      </c>
      <c r="J970" s="4" t="str">
        <f ca="1">VLOOKUP(F970,Lookup!$C$5:$D$110,2, FALSE)</f>
        <v>Travel values</v>
      </c>
      <c r="K970" s="4" t="str">
        <f ca="1">VLOOKUP(C970,Default!$B$4:$E$114,4, FALSE)</f>
        <v>scalar for PT distance, i.e. all public transport journey (incl bus driver if added) are scaled by this scalar</v>
      </c>
      <c r="L970" s="21" t="str" cm="1">
        <f t="array" aca="1" ref="L970" ca="1">IF(ISNA(VLOOKUP($D970,Grouped_Sources!$C:$C,1,FALSE)),"", INDIRECT(VLOOKUP($D970,Grouped_Sources!$C:$I,5,FALSE)))</f>
        <v xml:space="preserve"> on OneDrive Ali Abbas - ITHIM Global\Methods and Processes\Input Parameters\DistanceScalars</v>
      </c>
      <c r="M970" s="21" cm="1">
        <f t="array" aca="1" ref="M970" ca="1">IF(ISNA(VLOOKUP($D970,Grouped_Sources!$C:$C,1,FALSE)),"", INDIRECT(VLOOKUP($D970,Grouped_Sources!$C:$I,6,FALSE)))</f>
        <v>0</v>
      </c>
      <c r="N970" s="21" cm="1">
        <f t="array" aca="1" ref="N970" ca="1">IF(ISNA(VLOOKUP($D970,Grouped_Sources!$C:$C,1,FALSE)),"", INDIRECT(VLOOKUP($D970,Grouped_Sources!$C:$I,7,FALSE)))</f>
        <v>0</v>
      </c>
    </row>
    <row r="971" spans="1:14" hidden="1" x14ac:dyDescent="0.25">
      <c r="A971" s="5">
        <f t="shared" si="154"/>
        <v>12</v>
      </c>
      <c r="B971" s="5">
        <f t="shared" si="155"/>
        <v>69</v>
      </c>
      <c r="C971" s="5" t="str">
        <f t="shared" ca="1" si="152"/>
        <v>distance_scalar_pt</v>
      </c>
      <c r="D971" s="5" t="str">
        <f t="shared" ca="1" si="153"/>
        <v>distance_scalar_pt_buenos_aires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distance_scalar_pt</v>
      </c>
      <c r="G971" s="4" t="str" cm="1">
        <f t="array" aca="1" ref="G971" ca="1">IF(AND(ISBLANK(INDIRECT(ADDRESS(B971,3,1,1,"all_city_parameter_inputs"))),ISBLANK(INDIRECT(ADDRESS(B971,2,1,1,"all_city_parameter_inputs")))),"",IF(ISBLANK(INDIRECT(ADDRESS(B971,2,1,1,"all_city_parameter_inputs"))),"",INDIRECT(ADDRESS(B971,2,1,1,"all_city_parameter_inputs"))))</f>
        <v>sd</v>
      </c>
      <c r="H971" s="17" cm="1">
        <f t="array" aca="1" ref="H971" ca="1">IF(ISBLANK(INDIRECT(ADDRESS(B971,A971,1,1,"all_city_parameter_inputs"))), "--",INDIRECT(ADDRESS(B971,A971,1,1,"all_city_parameter_inputs")))</f>
        <v>1.01399148806619</v>
      </c>
      <c r="I971" s="17" t="str">
        <f ca="1">IF(OR(G971="alpha",G971="beta",G971="sd",G971="mean"),"--",VLOOKUP(C971,Default!$B$5:$H$114,7,FALSE))</f>
        <v>--</v>
      </c>
      <c r="J971" s="4" t="str">
        <f ca="1">VLOOKUP(F971,Lookup!$C$5:$D$110,2, FALSE)</f>
        <v>Travel values</v>
      </c>
      <c r="K971" s="4" t="str">
        <f ca="1">VLOOKUP(C971,Default!$B$4:$E$114,4, FALSE)</f>
        <v>scalar for PT distance, i.e. all public transport journey (incl bus driver if added) are scaled by this scalar</v>
      </c>
      <c r="L971" s="21" t="str" cm="1">
        <f t="array" aca="1" ref="L971" ca="1">IF(ISNA(VLOOKUP($D971,Grouped_Sources!$C:$C,1,FALSE)),"", INDIRECT(VLOOKUP($D971,Grouped_Sources!$C:$I,5,FALSE)))</f>
        <v xml:space="preserve"> on OneDrive Ali Abbas - ITHIM Global\Methods and Processes\Input Parameters\DistanceScalars</v>
      </c>
      <c r="M971" s="21" cm="1">
        <f t="array" aca="1" ref="M971" ca="1">IF(ISNA(VLOOKUP($D971,Grouped_Sources!$C:$C,1,FALSE)),"", INDIRECT(VLOOKUP($D971,Grouped_Sources!$C:$I,6,FALSE)))</f>
        <v>0</v>
      </c>
      <c r="N971" s="21" cm="1">
        <f t="array" aca="1" ref="N971" ca="1">IF(ISNA(VLOOKUP($D971,Grouped_Sources!$C:$C,1,FALSE)),"", INDIRECT(VLOOKUP($D971,Grouped_Sources!$C:$I,7,FALSE)))</f>
        <v>0</v>
      </c>
    </row>
    <row r="972" spans="1:14" hidden="1" x14ac:dyDescent="0.25">
      <c r="A972" s="5">
        <f t="shared" si="154"/>
        <v>12</v>
      </c>
      <c r="B972" s="5">
        <f t="shared" si="155"/>
        <v>70</v>
      </c>
      <c r="C972" s="5" t="str">
        <f t="shared" ca="1" si="152"/>
        <v>distance_scalar_walking</v>
      </c>
      <c r="D972" s="5" t="str">
        <f t="shared" ca="1" si="153"/>
        <v>distance_scalar_walking_buenos_aires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distance_scalar_walking</v>
      </c>
      <c r="G972" s="4" t="str" cm="1">
        <f t="array" aca="1" ref="G972" ca="1">IF(AND(ISBLANK(INDIRECT(ADDRESS(B972,3,1,1,"all_city_parameter_inputs"))),ISBLANK(INDIRECT(ADDRESS(B972,2,1,1,"all_city_parameter_inputs")))),"",IF(ISBLANK(INDIRECT(ADDRESS(B972,2,1,1,"all_city_parameter_inputs"))),"",INDIRECT(ADDRESS(B972,2,1,1,"all_city_parameter_inputs"))))</f>
        <v>constant</v>
      </c>
      <c r="H972" s="17" cm="1">
        <f t="array" aca="1" ref="H972" ca="1">IF(ISBLANK(INDIRECT(ADDRESS(B972,A972,1,1,"all_city_parameter_inputs"))), "--",INDIRECT(ADDRESS(B972,A972,1,1,"all_city_parameter_inputs")))</f>
        <v>1</v>
      </c>
      <c r="I972" s="17">
        <f ca="1">IF(OR(G972="alpha",G972="beta",G972="sd",G972="mean"),"--",VLOOKUP(C972,Default!$B$5:$H$114,7,FALSE))</f>
        <v>1</v>
      </c>
      <c r="J972" s="4" t="str">
        <f ca="1">VLOOKUP(F972,Lookup!$C$5:$D$110,2, FALSE)</f>
        <v>Travel values</v>
      </c>
      <c r="K972" s="4" t="str">
        <f ca="1">VLOOKUP(C972,Default!$B$4:$E$114,4, FALSE)</f>
        <v>scalar for walking distance, i.e. all walking trips are scaled by this scalar</v>
      </c>
      <c r="L972" s="21" t="str" cm="1">
        <f t="array" aca="1" ref="L972" ca="1">IF(ISNA(VLOOKUP($D972,Grouped_Sources!$C:$C,1,FALSE)),"", INDIRECT(VLOOKUP($D972,Grouped_Sources!$C:$I,5,FALSE)))</f>
        <v xml:space="preserve"> on OneDrive Ali Abbas - ITHIM Global\Methods and Processes\Input Parameters\DistanceScalars</v>
      </c>
      <c r="M972" s="21" cm="1">
        <f t="array" aca="1" ref="M972" ca="1">IF(ISNA(VLOOKUP($D972,Grouped_Sources!$C:$C,1,FALSE)),"", INDIRECT(VLOOKUP($D972,Grouped_Sources!$C:$I,6,FALSE)))</f>
        <v>0</v>
      </c>
      <c r="N972" s="21" cm="1">
        <f t="array" aca="1" ref="N972" ca="1">IF(ISNA(VLOOKUP($D972,Grouped_Sources!$C:$C,1,FALSE)),"", INDIRECT(VLOOKUP($D972,Grouped_Sources!$C:$I,7,FALSE)))</f>
        <v>0</v>
      </c>
    </row>
    <row r="973" spans="1:14" hidden="1" x14ac:dyDescent="0.25">
      <c r="A973" s="5">
        <f t="shared" si="154"/>
        <v>12</v>
      </c>
      <c r="B973" s="5">
        <f t="shared" si="155"/>
        <v>71</v>
      </c>
      <c r="C973" s="5" t="str">
        <f t="shared" ca="1" si="152"/>
        <v>distance_scalar_walking</v>
      </c>
      <c r="D973" s="5" t="str">
        <f t="shared" ca="1" si="153"/>
        <v>distance_scalar_walking_buenos_aires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distance_scalar_walking</v>
      </c>
      <c r="G973" s="4" t="str" cm="1">
        <f t="array" aca="1" ref="G973" ca="1">IF(AND(ISBLANK(INDIRECT(ADDRESS(B973,3,1,1,"all_city_parameter_inputs"))),ISBLANK(INDIRECT(ADDRESS(B973,2,1,1,"all_city_parameter_inputs")))),"",IF(ISBLANK(INDIRECT(ADDRESS(B973,2,1,1,"all_city_parameter_inputs"))),"",INDIRECT(ADDRESS(B973,2,1,1,"all_city_parameter_inputs"))))</f>
        <v>mean</v>
      </c>
      <c r="H973" s="17" cm="1">
        <f t="array" aca="1" ref="H973" ca="1">IF(ISBLANK(INDIRECT(ADDRESS(B973,A973,1,1,"all_city_parameter_inputs"))), "--",INDIRECT(ADDRESS(B973,A973,1,1,"all_city_parameter_inputs")))</f>
        <v>0.99998477159866195</v>
      </c>
      <c r="I973" s="17" t="str">
        <f ca="1">IF(OR(G973="alpha",G973="beta",G973="sd",G973="mean"),"--",VLOOKUP(C973,Default!$B$5:$H$114,7,FALSE))</f>
        <v>--</v>
      </c>
      <c r="J973" s="4" t="str">
        <f ca="1">VLOOKUP(F973,Lookup!$C$5:$D$110,2, FALSE)</f>
        <v>Travel values</v>
      </c>
      <c r="K973" s="4" t="str">
        <f ca="1">VLOOKUP(C973,Default!$B$4:$E$114,4, FALSE)</f>
        <v>scalar for walking distance, i.e. all walking trips are scaled by this scalar</v>
      </c>
      <c r="L973" s="21" t="str" cm="1">
        <f t="array" aca="1" ref="L973" ca="1">IF(ISNA(VLOOKUP($D973,Grouped_Sources!$C:$C,1,FALSE)),"", INDIRECT(VLOOKUP($D973,Grouped_Sources!$C:$I,5,FALSE)))</f>
        <v xml:space="preserve"> on OneDrive Ali Abbas - ITHIM Global\Methods and Processes\Input Parameters\DistanceScalars</v>
      </c>
      <c r="M973" s="21" cm="1">
        <f t="array" aca="1" ref="M973" ca="1">IF(ISNA(VLOOKUP($D973,Grouped_Sources!$C:$C,1,FALSE)),"", INDIRECT(VLOOKUP($D973,Grouped_Sources!$C:$I,6,FALSE)))</f>
        <v>0</v>
      </c>
      <c r="N973" s="21" cm="1">
        <f t="array" aca="1" ref="N973" ca="1">IF(ISNA(VLOOKUP($D973,Grouped_Sources!$C:$C,1,FALSE)),"", INDIRECT(VLOOKUP($D973,Grouped_Sources!$C:$I,7,FALSE)))</f>
        <v>0</v>
      </c>
    </row>
    <row r="974" spans="1:14" hidden="1" x14ac:dyDescent="0.25">
      <c r="A974" s="5">
        <f t="shared" si="154"/>
        <v>12</v>
      </c>
      <c r="B974" s="5">
        <f t="shared" si="155"/>
        <v>72</v>
      </c>
      <c r="C974" s="5" t="str">
        <f t="shared" ca="1" si="152"/>
        <v>distance_scalar_walking</v>
      </c>
      <c r="D974" s="5" t="str">
        <f t="shared" ca="1" si="153"/>
        <v>distance_scalar_walking_buenos_aires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distance_scalar_walking</v>
      </c>
      <c r="G974" s="4" t="str" cm="1">
        <f t="array" aca="1" ref="G974" ca="1">IF(AND(ISBLANK(INDIRECT(ADDRESS(B974,3,1,1,"all_city_parameter_inputs"))),ISBLANK(INDIRECT(ADDRESS(B974,2,1,1,"all_city_parameter_inputs")))),"",IF(ISBLANK(INDIRECT(ADDRESS(B974,2,1,1,"all_city_parameter_inputs"))),"",INDIRECT(ADDRESS(B974,2,1,1,"all_city_parameter_inputs"))))</f>
        <v>sd</v>
      </c>
      <c r="H974" s="17" cm="1">
        <f t="array" aca="1" ref="H974" ca="1">IF(ISBLANK(INDIRECT(ADDRESS(B974,A974,1,1,"all_city_parameter_inputs"))), "--",INDIRECT(ADDRESS(B974,A974,1,1,"all_city_parameter_inputs")))</f>
        <v>1.0055340458019399</v>
      </c>
      <c r="I974" s="17" t="str">
        <f ca="1">IF(OR(G974="alpha",G974="beta",G974="sd",G974="mean"),"--",VLOOKUP(C974,Default!$B$5:$H$114,7,FALSE))</f>
        <v>--</v>
      </c>
      <c r="J974" s="4" t="str">
        <f ca="1">VLOOKUP(F974,Lookup!$C$5:$D$110,2, FALSE)</f>
        <v>Travel values</v>
      </c>
      <c r="K974" s="4" t="str">
        <f ca="1">VLOOKUP(C974,Default!$B$4:$E$114,4, FALSE)</f>
        <v>scalar for walking distance, i.e. all walking trips are scaled by this scalar</v>
      </c>
      <c r="L974" s="21" t="str" cm="1">
        <f t="array" aca="1" ref="L974" ca="1">IF(ISNA(VLOOKUP($D974,Grouped_Sources!$C:$C,1,FALSE)),"", INDIRECT(VLOOKUP($D974,Grouped_Sources!$C:$I,5,FALSE)))</f>
        <v xml:space="preserve"> on OneDrive Ali Abbas - ITHIM Global\Methods and Processes\Input Parameters\DistanceScalars</v>
      </c>
      <c r="M974" s="21" cm="1">
        <f t="array" aca="1" ref="M974" ca="1">IF(ISNA(VLOOKUP($D974,Grouped_Sources!$C:$C,1,FALSE)),"", INDIRECT(VLOOKUP($D974,Grouped_Sources!$C:$I,6,FALSE)))</f>
        <v>0</v>
      </c>
      <c r="N974" s="21" cm="1">
        <f t="array" aca="1" ref="N974" ca="1">IF(ISNA(VLOOKUP($D974,Grouped_Sources!$C:$C,1,FALSE)),"", INDIRECT(VLOOKUP($D974,Grouped_Sources!$C:$I,7,FALSE)))</f>
        <v>0</v>
      </c>
    </row>
    <row r="975" spans="1:14" hidden="1" x14ac:dyDescent="0.25">
      <c r="A975" s="5">
        <f t="shared" si="154"/>
        <v>12</v>
      </c>
      <c r="B975" s="5">
        <f t="shared" si="155"/>
        <v>73</v>
      </c>
      <c r="C975" s="5" t="str">
        <f t="shared" ca="1" si="152"/>
        <v>distance_scalar_cycling</v>
      </c>
      <c r="D975" s="5" t="str">
        <f t="shared" ca="1" si="153"/>
        <v>distance_scalar_cycling_buenos_aires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distance_scalar_cycling</v>
      </c>
      <c r="G975" s="4" t="str" cm="1">
        <f t="array" aca="1" ref="G975" ca="1">IF(AND(ISBLANK(INDIRECT(ADDRESS(B975,3,1,1,"all_city_parameter_inputs"))),ISBLANK(INDIRECT(ADDRESS(B975,2,1,1,"all_city_parameter_inputs")))),"",IF(ISBLANK(INDIRECT(ADDRESS(B975,2,1,1,"all_city_parameter_inputs"))),"",INDIRECT(ADDRESS(B975,2,1,1,"all_city_parameter_inputs"))))</f>
        <v>constant</v>
      </c>
      <c r="H975" s="17" cm="1">
        <f t="array" aca="1" ref="H975" ca="1">IF(ISBLANK(INDIRECT(ADDRESS(B975,A975,1,1,"all_city_parameter_inputs"))), "--",INDIRECT(ADDRESS(B975,A975,1,1,"all_city_parameter_inputs")))</f>
        <v>1</v>
      </c>
      <c r="I975" s="17">
        <f ca="1">IF(OR(G975="alpha",G975="beta",G975="sd",G975="mean"),"--",VLOOKUP(C975,Default!$B$5:$H$114,7,FALSE))</f>
        <v>1</v>
      </c>
      <c r="J975" s="4" t="str">
        <f ca="1">VLOOKUP(F975,Lookup!$C$5:$D$110,2, FALSE)</f>
        <v>Travel values</v>
      </c>
      <c r="K975" s="4" t="str">
        <f ca="1">VLOOKUP(C975,Default!$B$4:$E$114,4, FALSE)</f>
        <v>scalar for cycling distance, i.e. all cycling trips are scaled by this scalar</v>
      </c>
      <c r="L975" s="21" t="str" cm="1">
        <f t="array" aca="1" ref="L975" ca="1">IF(ISNA(VLOOKUP($D975,Grouped_Sources!$C:$C,1,FALSE)),"", INDIRECT(VLOOKUP($D975,Grouped_Sources!$C:$I,5,FALSE)))</f>
        <v xml:space="preserve"> on OneDrive Ali Abbas - ITHIM Global\Methods and Processes\Input Parameters\DistanceScalars</v>
      </c>
      <c r="M975" s="21" cm="1">
        <f t="array" aca="1" ref="M975" ca="1">IF(ISNA(VLOOKUP($D975,Grouped_Sources!$C:$C,1,FALSE)),"", INDIRECT(VLOOKUP($D975,Grouped_Sources!$C:$I,6,FALSE)))</f>
        <v>0</v>
      </c>
      <c r="N975" s="21" cm="1">
        <f t="array" aca="1" ref="N975" ca="1">IF(ISNA(VLOOKUP($D975,Grouped_Sources!$C:$C,1,FALSE)),"", INDIRECT(VLOOKUP($D975,Grouped_Sources!$C:$I,7,FALSE)))</f>
        <v>0</v>
      </c>
    </row>
    <row r="976" spans="1:14" hidden="1" x14ac:dyDescent="0.25">
      <c r="A976" s="5">
        <f t="shared" si="154"/>
        <v>12</v>
      </c>
      <c r="B976" s="5">
        <f t="shared" si="155"/>
        <v>74</v>
      </c>
      <c r="C976" s="5" t="str">
        <f t="shared" ca="1" si="152"/>
        <v>distance_scalar_cycling</v>
      </c>
      <c r="D976" s="5" t="str">
        <f t="shared" ca="1" si="153"/>
        <v>distance_scalar_cycling_buenos_aires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distance_scalar_cycling</v>
      </c>
      <c r="G976" s="4" t="str" cm="1">
        <f t="array" aca="1" ref="G976" ca="1">IF(AND(ISBLANK(INDIRECT(ADDRESS(B976,3,1,1,"all_city_parameter_inputs"))),ISBLANK(INDIRECT(ADDRESS(B976,2,1,1,"all_city_parameter_inputs")))),"",IF(ISBLANK(INDIRECT(ADDRESS(B976,2,1,1,"all_city_parameter_inputs"))),"",INDIRECT(ADDRESS(B976,2,1,1,"all_city_parameter_inputs"))))</f>
        <v>mean</v>
      </c>
      <c r="H976" s="17" cm="1">
        <f t="array" aca="1" ref="H976" ca="1">IF(ISBLANK(INDIRECT(ADDRESS(B976,A976,1,1,"all_city_parameter_inputs"))), "--",INDIRECT(ADDRESS(B976,A976,1,1,"all_city_parameter_inputs")))</f>
        <v>0.99985809830240902</v>
      </c>
      <c r="I976" s="17" t="str">
        <f ca="1">IF(OR(G976="alpha",G976="beta",G976="sd",G976="mean"),"--",VLOOKUP(C976,Default!$B$5:$H$114,7,FALSE))</f>
        <v>--</v>
      </c>
      <c r="J976" s="4" t="str">
        <f ca="1">VLOOKUP(F976,Lookup!$C$5:$D$110,2, FALSE)</f>
        <v>Travel values</v>
      </c>
      <c r="K976" s="4" t="str">
        <f ca="1">VLOOKUP(C976,Default!$B$4:$E$114,4, FALSE)</f>
        <v>scalar for cycling distance, i.e. all cycling trips are scaled by this scalar</v>
      </c>
      <c r="L976" s="21" t="str" cm="1">
        <f t="array" aca="1" ref="L976" ca="1">IF(ISNA(VLOOKUP($D976,Grouped_Sources!$C:$C,1,FALSE)),"", INDIRECT(VLOOKUP($D976,Grouped_Sources!$C:$I,5,FALSE)))</f>
        <v xml:space="preserve"> on OneDrive Ali Abbas - ITHIM Global\Methods and Processes\Input Parameters\DistanceScalars</v>
      </c>
      <c r="M976" s="21" cm="1">
        <f t="array" aca="1" ref="M976" ca="1">IF(ISNA(VLOOKUP($D976,Grouped_Sources!$C:$C,1,FALSE)),"", INDIRECT(VLOOKUP($D976,Grouped_Sources!$C:$I,6,FALSE)))</f>
        <v>0</v>
      </c>
      <c r="N976" s="21" cm="1">
        <f t="array" aca="1" ref="N976" ca="1">IF(ISNA(VLOOKUP($D976,Grouped_Sources!$C:$C,1,FALSE)),"", INDIRECT(VLOOKUP($D976,Grouped_Sources!$C:$I,7,FALSE)))</f>
        <v>0</v>
      </c>
    </row>
    <row r="977" spans="1:14" hidden="1" x14ac:dyDescent="0.25">
      <c r="A977" s="5">
        <f t="shared" si="154"/>
        <v>12</v>
      </c>
      <c r="B977" s="5">
        <f t="shared" si="155"/>
        <v>75</v>
      </c>
      <c r="C977" s="5" t="str">
        <f t="shared" ca="1" si="152"/>
        <v>distance_scalar_cycling</v>
      </c>
      <c r="D977" s="5" t="str">
        <f t="shared" ca="1" si="153"/>
        <v>distance_scalar_cycling_buenos_aires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distance_scalar_cycling</v>
      </c>
      <c r="G977" s="4" t="str" cm="1">
        <f t="array" aca="1" ref="G977" ca="1">IF(AND(ISBLANK(INDIRECT(ADDRESS(B977,3,1,1,"all_city_parameter_inputs"))),ISBLANK(INDIRECT(ADDRESS(B977,2,1,1,"all_city_parameter_inputs")))),"",IF(ISBLANK(INDIRECT(ADDRESS(B977,2,1,1,"all_city_parameter_inputs"))),"",INDIRECT(ADDRESS(B977,2,1,1,"all_city_parameter_inputs"))))</f>
        <v>sd</v>
      </c>
      <c r="H977" s="17" cm="1">
        <f t="array" aca="1" ref="H977" ca="1">IF(ISBLANK(INDIRECT(ADDRESS(B977,A977,1,1,"all_city_parameter_inputs"))), "--",INDIRECT(ADDRESS(B977,A977,1,1,"all_city_parameter_inputs")))</f>
        <v>1.0169897751096999</v>
      </c>
      <c r="I977" s="17" t="str">
        <f ca="1">IF(OR(G977="alpha",G977="beta",G977="sd",G977="mean"),"--",VLOOKUP(C977,Default!$B$5:$H$114,7,FALSE))</f>
        <v>--</v>
      </c>
      <c r="J977" s="4" t="str">
        <f ca="1">VLOOKUP(F977,Lookup!$C$5:$D$110,2, FALSE)</f>
        <v>Travel values</v>
      </c>
      <c r="K977" s="4" t="str">
        <f ca="1">VLOOKUP(C977,Default!$B$4:$E$114,4, FALSE)</f>
        <v>scalar for cycling distance, i.e. all cycling trips are scaled by this scalar</v>
      </c>
      <c r="L977" s="21" t="str" cm="1">
        <f t="array" aca="1" ref="L977" ca="1">IF(ISNA(VLOOKUP($D977,Grouped_Sources!$C:$C,1,FALSE)),"", INDIRECT(VLOOKUP($D977,Grouped_Sources!$C:$I,5,FALSE)))</f>
        <v xml:space="preserve"> on OneDrive Ali Abbas - ITHIM Global\Methods and Processes\Input Parameters\DistanceScalars</v>
      </c>
      <c r="M977" s="21" cm="1">
        <f t="array" aca="1" ref="M977" ca="1">IF(ISNA(VLOOKUP($D977,Grouped_Sources!$C:$C,1,FALSE)),"", INDIRECT(VLOOKUP($D977,Grouped_Sources!$C:$I,6,FALSE)))</f>
        <v>0</v>
      </c>
      <c r="N977" s="21" cm="1">
        <f t="array" aca="1" ref="N977" ca="1">IF(ISNA(VLOOKUP($D977,Grouped_Sources!$C:$C,1,FALSE)),"", INDIRECT(VLOOKUP($D977,Grouped_Sources!$C:$I,7,FALSE)))</f>
        <v>0</v>
      </c>
    </row>
    <row r="978" spans="1:14" hidden="1" x14ac:dyDescent="0.25">
      <c r="A978" s="5">
        <f t="shared" si="154"/>
        <v>12</v>
      </c>
      <c r="B978" s="5">
        <f t="shared" si="155"/>
        <v>76</v>
      </c>
      <c r="C978" s="5" t="str">
        <f t="shared" ca="1" si="152"/>
        <v>CO2_emission_inventories motorcycle</v>
      </c>
      <c r="D978" s="5" t="str">
        <f t="shared" ca="1" si="153"/>
        <v>CO2_emission_inventories_buenos_aires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CO2_emission_inventories</v>
      </c>
      <c r="G978" s="4" t="str" cm="1">
        <f t="array" aca="1" ref="G978" ca="1">IF(AND(ISBLANK(INDIRECT(ADDRESS(B978,3,1,1,"all_city_parameter_inputs"))),ISBLANK(INDIRECT(ADDRESS(B978,2,1,1,"all_city_parameter_inputs")))),"",IF(ISBLANK(INDIRECT(ADDRESS(B978,2,1,1,"all_city_parameter_inputs"))),"",INDIRECT(ADDRESS(B978,2,1,1,"all_city_parameter_inputs"))))</f>
        <v>motorcycle</v>
      </c>
      <c r="H978" s="17" cm="1">
        <f t="array" aca="1" ref="H978" ca="1">IF(ISBLANK(INDIRECT(ADDRESS(B978,A978,1,1,"all_city_parameter_inputs"))), "--",INDIRECT(ADDRESS(B978,A978,1,1,"all_city_parameter_inputs")))</f>
        <v>59219.653019999998</v>
      </c>
      <c r="I978" s="17">
        <f ca="1">IF(OR(G978="alpha",G978="beta",G978="sd",G978="mean"),"--",VLOOKUP(C978,Default!$B$5:$H$114,7,FALSE))</f>
        <v>30033.571810000001</v>
      </c>
      <c r="J978" s="4" t="str">
        <f ca="1">VLOOKUP(F978,Lookup!$C$5:$D$110,2, FALSE)</f>
        <v>Pollution values</v>
      </c>
      <c r="K978" s="4" t="str">
        <f ca="1">VLOOKUP(C978,Default!$B$4:$E$114,4, FALSE)</f>
        <v>- used to estimate the CO2 for scenarios (function "scenario_co2_calculations").
- used to create the VEHICLE_INVENTORY, with speeds, PM and CO2 emissions (function "set_vehicle_inventory").</v>
      </c>
      <c r="L978" s="21" t="str" cm="1">
        <f t="array" aca="1" ref="L978" ca="1">IF(ISNA(VLOOKUP($D978,Grouped_Sources!$C:$C,1,FALSE)),"", INDIRECT(VLOOKUP($D978,Grouped_Sources!$C:$I,5,FALSE)))</f>
        <v>EDGAR but proper documentation still missing</v>
      </c>
      <c r="M978" s="21" cm="1">
        <f t="array" aca="1" ref="M978" ca="1">IF(ISNA(VLOOKUP($D978,Grouped_Sources!$C:$C,1,FALSE)),"", INDIRECT(VLOOKUP($D978,Grouped_Sources!$C:$I,6,FALSE)))</f>
        <v>0</v>
      </c>
      <c r="N978" s="21" cm="1">
        <f t="array" aca="1" ref="N978" ca="1">IF(ISNA(VLOOKUP($D978,Grouped_Sources!$C:$C,1,FALSE)),"", INDIRECT(VLOOKUP($D978,Grouped_Sources!$C:$I,7,FALSE)))</f>
        <v>0</v>
      </c>
    </row>
    <row r="979" spans="1:14" hidden="1" x14ac:dyDescent="0.25">
      <c r="A979" s="5">
        <f t="shared" si="154"/>
        <v>12</v>
      </c>
      <c r="B979" s="5">
        <f t="shared" si="155"/>
        <v>77</v>
      </c>
      <c r="C979" s="5" t="str">
        <f t="shared" ca="1" si="152"/>
        <v>CO2_emission_inventories car</v>
      </c>
      <c r="D979" s="5" t="str">
        <f t="shared" ca="1" si="153"/>
        <v>CO2_emission_inventories_buenos_aires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CO2_emission_inventories</v>
      </c>
      <c r="G979" s="4" t="str" cm="1">
        <f t="array" aca="1" ref="G979" ca="1">IF(AND(ISBLANK(INDIRECT(ADDRESS(B979,3,1,1,"all_city_parameter_inputs"))),ISBLANK(INDIRECT(ADDRESS(B979,2,1,1,"all_city_parameter_inputs")))),"",IF(ISBLANK(INDIRECT(ADDRESS(B979,2,1,1,"all_city_parameter_inputs"))),"",INDIRECT(ADDRESS(B979,2,1,1,"all_city_parameter_inputs"))))</f>
        <v>car</v>
      </c>
      <c r="H979" s="17" cm="1">
        <f t="array" aca="1" ref="H979" ca="1">IF(ISBLANK(INDIRECT(ADDRESS(B979,A979,1,1,"all_city_parameter_inputs"))), "--",INDIRECT(ADDRESS(B979,A979,1,1,"all_city_parameter_inputs")))</f>
        <v>2160443.4040000001</v>
      </c>
      <c r="I979" s="17">
        <f ca="1">IF(OR(G979="alpha",G979="beta",G979="sd",G979="mean"),"--",VLOOKUP(C979,Default!$B$5:$H$114,7,FALSE))</f>
        <v>1033377.341</v>
      </c>
      <c r="J979" s="4" t="str">
        <f ca="1">VLOOKUP(F979,Lookup!$C$5:$D$110,2, FALSE)</f>
        <v>Pollution values</v>
      </c>
      <c r="K979" s="4">
        <f ca="1">VLOOKUP(C979,Default!$B$4:$E$114,4, FALSE)</f>
        <v>0</v>
      </c>
      <c r="L979" s="21" t="str" cm="1">
        <f t="array" aca="1" ref="L979" ca="1">IF(ISNA(VLOOKUP($D979,Grouped_Sources!$C:$C,1,FALSE)),"", INDIRECT(VLOOKUP($D979,Grouped_Sources!$C:$I,5,FALSE)))</f>
        <v>EDGAR but proper documentation still missing</v>
      </c>
      <c r="M979" s="21" cm="1">
        <f t="array" aca="1" ref="M979" ca="1">IF(ISNA(VLOOKUP($D979,Grouped_Sources!$C:$C,1,FALSE)),"", INDIRECT(VLOOKUP($D979,Grouped_Sources!$C:$I,6,FALSE)))</f>
        <v>0</v>
      </c>
      <c r="N979" s="21" cm="1">
        <f t="array" aca="1" ref="N979" ca="1">IF(ISNA(VLOOKUP($D979,Grouped_Sources!$C:$C,1,FALSE)),"", INDIRECT(VLOOKUP($D979,Grouped_Sources!$C:$I,7,FALSE)))</f>
        <v>0</v>
      </c>
    </row>
    <row r="980" spans="1:14" hidden="1" x14ac:dyDescent="0.25">
      <c r="A980" s="5">
        <f t="shared" si="154"/>
        <v>12</v>
      </c>
      <c r="B980" s="5">
        <f t="shared" si="155"/>
        <v>78</v>
      </c>
      <c r="C980" s="5" t="str">
        <f t="shared" ca="1" si="152"/>
        <v>CO2_emission_inventories bus_driver</v>
      </c>
      <c r="D980" s="5" t="str">
        <f t="shared" ca="1" si="153"/>
        <v>CO2_emission_inventories_buenos_aires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CO2_emission_inventories</v>
      </c>
      <c r="G980" s="4" t="str" cm="1">
        <f t="array" aca="1" ref="G980" ca="1">IF(AND(ISBLANK(INDIRECT(ADDRESS(B980,3,1,1,"all_city_parameter_inputs"))),ISBLANK(INDIRECT(ADDRESS(B980,2,1,1,"all_city_parameter_inputs")))),"",IF(ISBLANK(INDIRECT(ADDRESS(B980,2,1,1,"all_city_parameter_inputs"))),"",INDIRECT(ADDRESS(B980,2,1,1,"all_city_parameter_inputs"))))</f>
        <v>bus_driver</v>
      </c>
      <c r="H980" s="17" cm="1">
        <f t="array" aca="1" ref="H980" ca="1">IF(ISBLANK(INDIRECT(ADDRESS(B980,A980,1,1,"all_city_parameter_inputs"))), "--",INDIRECT(ADDRESS(B980,A980,1,1,"all_city_parameter_inputs")))</f>
        <v>91744.436539999995</v>
      </c>
      <c r="I980" s="17">
        <f ca="1">IF(OR(G980="alpha",G980="beta",G980="sd",G980="mean"),"--",VLOOKUP(C980,Default!$B$5:$H$114,7,FALSE))</f>
        <v>100429.7216</v>
      </c>
      <c r="J980" s="4" t="str">
        <f ca="1">VLOOKUP(F980,Lookup!$C$5:$D$110,2, FALSE)</f>
        <v>Pollution values</v>
      </c>
      <c r="K980" s="4">
        <f ca="1">VLOOKUP(C980,Default!$B$4:$E$114,4, FALSE)</f>
        <v>0</v>
      </c>
      <c r="L980" s="21" t="str" cm="1">
        <f t="array" aca="1" ref="L980" ca="1">IF(ISNA(VLOOKUP($D980,Grouped_Sources!$C:$C,1,FALSE)),"", INDIRECT(VLOOKUP($D980,Grouped_Sources!$C:$I,5,FALSE)))</f>
        <v>EDGAR but proper documentation still missing</v>
      </c>
      <c r="M980" s="21" cm="1">
        <f t="array" aca="1" ref="M980" ca="1">IF(ISNA(VLOOKUP($D980,Grouped_Sources!$C:$C,1,FALSE)),"", INDIRECT(VLOOKUP($D980,Grouped_Sources!$C:$I,6,FALSE)))</f>
        <v>0</v>
      </c>
      <c r="N980" s="21" cm="1">
        <f t="array" aca="1" ref="N980" ca="1">IF(ISNA(VLOOKUP($D980,Grouped_Sources!$C:$C,1,FALSE)),"", INDIRECT(VLOOKUP($D980,Grouped_Sources!$C:$I,7,FALSE)))</f>
        <v>0</v>
      </c>
    </row>
    <row r="981" spans="1:14" hidden="1" x14ac:dyDescent="0.25">
      <c r="A981" s="5">
        <f t="shared" si="154"/>
        <v>12</v>
      </c>
      <c r="B981" s="5">
        <f t="shared" si="155"/>
        <v>79</v>
      </c>
      <c r="C981" s="5" t="str">
        <f t="shared" ca="1" si="152"/>
        <v>CO2_emission_inventories heavy_truck</v>
      </c>
      <c r="D981" s="5" t="str">
        <f t="shared" ca="1" si="153"/>
        <v>CO2_emission_inventories_buenos_aires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CO2_emission_inventories</v>
      </c>
      <c r="G981" s="4" t="str" cm="1">
        <f t="array" aca="1" ref="G981" ca="1">IF(AND(ISBLANK(INDIRECT(ADDRESS(B981,3,1,1,"all_city_parameter_inputs"))),ISBLANK(INDIRECT(ADDRESS(B981,2,1,1,"all_city_parameter_inputs")))),"",IF(ISBLANK(INDIRECT(ADDRESS(B981,2,1,1,"all_city_parameter_inputs"))),"",INDIRECT(ADDRESS(B981,2,1,1,"all_city_parameter_inputs"))))</f>
        <v>heavy_truck</v>
      </c>
      <c r="H981" s="17" cm="1">
        <f t="array" aca="1" ref="H981" ca="1">IF(ISBLANK(INDIRECT(ADDRESS(B981,A981,1,1,"all_city_parameter_inputs"))), "--",INDIRECT(ADDRESS(B981,A981,1,1,"all_city_parameter_inputs")))</f>
        <v>307758.0931</v>
      </c>
      <c r="I981" s="17">
        <f ca="1">IF(OR(G981="alpha",G981="beta",G981="sd",G981="mean"),"--",VLOOKUP(C981,Default!$B$5:$H$114,7,FALSE))</f>
        <v>259655.32449999999</v>
      </c>
      <c r="J981" s="4" t="str">
        <f ca="1">VLOOKUP(F981,Lookup!$C$5:$D$110,2, FALSE)</f>
        <v>Pollution values</v>
      </c>
      <c r="K981" s="4">
        <f ca="1">VLOOKUP(C981,Default!$B$4:$E$114,4, FALSE)</f>
        <v>0</v>
      </c>
      <c r="L981" s="21" t="str" cm="1">
        <f t="array" aca="1" ref="L981" ca="1">IF(ISNA(VLOOKUP($D981,Grouped_Sources!$C:$C,1,FALSE)),"", INDIRECT(VLOOKUP($D981,Grouped_Sources!$C:$I,5,FALSE)))</f>
        <v>EDGAR but proper documentation still missing</v>
      </c>
      <c r="M981" s="21" cm="1">
        <f t="array" aca="1" ref="M981" ca="1">IF(ISNA(VLOOKUP($D981,Grouped_Sources!$C:$C,1,FALSE)),"", INDIRECT(VLOOKUP($D981,Grouped_Sources!$C:$I,6,FALSE)))</f>
        <v>0</v>
      </c>
      <c r="N981" s="21" cm="1">
        <f t="array" aca="1" ref="N981" ca="1">IF(ISNA(VLOOKUP($D981,Grouped_Sources!$C:$C,1,FALSE)),"", INDIRECT(VLOOKUP($D981,Grouped_Sources!$C:$I,7,FALSE)))</f>
        <v>0</v>
      </c>
    </row>
    <row r="982" spans="1:14" hidden="1" x14ac:dyDescent="0.25">
      <c r="A982" s="5">
        <f t="shared" si="154"/>
        <v>12</v>
      </c>
      <c r="B982" s="5">
        <f t="shared" si="155"/>
        <v>80</v>
      </c>
      <c r="C982" s="5" t="str">
        <f t="shared" ref="C982:C1056" ca="1" si="157">IF(G982 = "",F982,IF(OR(G982="alpha",G982="beta",G982="constant",G982="sd",G982="mean",G982="sample"),F982,F982&amp;" "&amp;G982))</f>
        <v>CO2_emission_inventories truck</v>
      </c>
      <c r="D982" s="5" t="str">
        <f t="shared" ca="1" si="153"/>
        <v>CO2_emission_inventories_buenos_aires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CO2_emission_inventories</v>
      </c>
      <c r="G982" s="4" t="str" cm="1">
        <f t="array" aca="1" ref="G982" ca="1">IF(AND(ISBLANK(INDIRECT(ADDRESS(B982,3,1,1,"all_city_parameter_inputs"))),ISBLANK(INDIRECT(ADDRESS(B982,2,1,1,"all_city_parameter_inputs")))),"",IF(ISBLANK(INDIRECT(ADDRESS(B982,2,1,1,"all_city_parameter_inputs"))),"",INDIRECT(ADDRESS(B982,2,1,1,"all_city_parameter_inputs"))))</f>
        <v>truck</v>
      </c>
      <c r="H982" s="17" cm="1">
        <f t="array" aca="1" ref="H982" ca="1">IF(ISBLANK(INDIRECT(ADDRESS(B982,A982,1,1,"all_city_parameter_inputs"))), "--",INDIRECT(ADDRESS(B982,A982,1,1,"all_city_parameter_inputs")))</f>
        <v>208035.87950000001</v>
      </c>
      <c r="I982" s="17">
        <f ca="1">IF(OR(G982="alpha",G982="beta",G982="sd",G982="mean"),"--",VLOOKUP(C982,Default!$B$5:$H$114,7,FALSE))</f>
        <v>163516.11319999999</v>
      </c>
      <c r="J982" s="4" t="str">
        <f ca="1">VLOOKUP(F982,Lookup!$C$5:$D$110,2, FALSE)</f>
        <v>Pollution values</v>
      </c>
      <c r="K982" s="4">
        <f ca="1">VLOOKUP(C982,Default!$B$4:$E$114,4, FALSE)</f>
        <v>0</v>
      </c>
      <c r="L982" s="21" t="str" cm="1">
        <f t="array" aca="1" ref="L982" ca="1">IF(ISNA(VLOOKUP($D982,Grouped_Sources!$C:$C,1,FALSE)),"", INDIRECT(VLOOKUP($D982,Grouped_Sources!$C:$I,5,FALSE)))</f>
        <v>EDGAR but proper documentation still missing</v>
      </c>
      <c r="M982" s="21" cm="1">
        <f t="array" aca="1" ref="M982" ca="1">IF(ISNA(VLOOKUP($D982,Grouped_Sources!$C:$C,1,FALSE)),"", INDIRECT(VLOOKUP($D982,Grouped_Sources!$C:$I,6,FALSE)))</f>
        <v>0</v>
      </c>
      <c r="N982" s="21" cm="1">
        <f t="array" aca="1" ref="N982" ca="1">IF(ISNA(VLOOKUP($D982,Grouped_Sources!$C:$C,1,FALSE)),"", INDIRECT(VLOOKUP($D982,Grouped_Sources!$C:$I,7,FALSE)))</f>
        <v>0</v>
      </c>
    </row>
    <row r="983" spans="1:14" hidden="1" x14ac:dyDescent="0.25">
      <c r="A983" s="5">
        <f t="shared" si="154"/>
        <v>12</v>
      </c>
      <c r="B983" s="5">
        <f t="shared" si="155"/>
        <v>81</v>
      </c>
      <c r="C983" s="5" t="str">
        <f t="shared" ca="1" si="157"/>
        <v>CO2_emission_inventories van</v>
      </c>
      <c r="D983" s="5" t="str">
        <f t="shared" ca="1" si="153"/>
        <v>CO2_emission_inventories_buenos_aires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CO2_emission_inventories</v>
      </c>
      <c r="G983" s="4" t="str" cm="1">
        <f t="array" aca="1" ref="G983" ca="1">IF(AND(ISBLANK(INDIRECT(ADDRESS(B983,3,1,1,"all_city_parameter_inputs"))),ISBLANK(INDIRECT(ADDRESS(B983,2,1,1,"all_city_parameter_inputs")))),"",IF(ISBLANK(INDIRECT(ADDRESS(B983,2,1,1,"all_city_parameter_inputs"))),"",INDIRECT(ADDRESS(B983,2,1,1,"all_city_parameter_inputs"))))</f>
        <v>van</v>
      </c>
      <c r="H983" s="17" t="str" cm="1">
        <f t="array" aca="1" ref="H983" ca="1">IF(ISBLANK(INDIRECT(ADDRESS(B983,A983,1,1,"all_city_parameter_inputs"))), "--",INDIRECT(ADDRESS(B983,A983,1,1,"all_city_parameter_inputs")))</f>
        <v>--</v>
      </c>
      <c r="I983" s="17">
        <f ca="1">IF(OR(G983="alpha",G983="beta",G983="sd",G983="mean"),"--",VLOOKUP(C983,Default!$B$5:$H$114,7,FALSE))</f>
        <v>0</v>
      </c>
      <c r="J983" s="4" t="str">
        <f ca="1">VLOOKUP(F983,Lookup!$C$5:$D$110,2, FALSE)</f>
        <v>Pollution values</v>
      </c>
      <c r="K983" s="4">
        <f ca="1">VLOOKUP(C983,Default!$B$4:$E$114,4, FALSE)</f>
        <v>0</v>
      </c>
      <c r="L983" s="21" t="str" cm="1">
        <f t="array" aca="1" ref="L983" ca="1">IF(ISNA(VLOOKUP($D983,Grouped_Sources!$C:$C,1,FALSE)),"", INDIRECT(VLOOKUP($D983,Grouped_Sources!$C:$I,5,FALSE)))</f>
        <v>EDGAR but proper documentation still missing</v>
      </c>
      <c r="M983" s="21" cm="1">
        <f t="array" aca="1" ref="M983" ca="1">IF(ISNA(VLOOKUP($D983,Grouped_Sources!$C:$C,1,FALSE)),"", INDIRECT(VLOOKUP($D983,Grouped_Sources!$C:$I,6,FALSE)))</f>
        <v>0</v>
      </c>
      <c r="N983" s="21" cm="1">
        <f t="array" aca="1" ref="N983" ca="1">IF(ISNA(VLOOKUP($D983,Grouped_Sources!$C:$C,1,FALSE)),"", INDIRECT(VLOOKUP($D983,Grouped_Sources!$C:$I,7,FALSE)))</f>
        <v>0</v>
      </c>
    </row>
    <row r="984" spans="1:14" hidden="1" x14ac:dyDescent="0.25">
      <c r="A984" s="5">
        <f t="shared" si="154"/>
        <v>12</v>
      </c>
      <c r="B984" s="5">
        <f t="shared" si="155"/>
        <v>82</v>
      </c>
      <c r="C984" s="5" t="str">
        <f t="shared" ca="1" si="157"/>
        <v>CO2_emission_inventories other</v>
      </c>
      <c r="D984" s="5" t="str">
        <f t="shared" ca="1" si="153"/>
        <v>CO2_emission_inventories_buenos_aires</v>
      </c>
      <c r="E984" s="4" t="str" cm="1">
        <f t="array" aca="1" ref="E984" ca="1">INDIRECT(ADDRESS(1,A984,1,1,"all_city_parameter_inputs"))</f>
        <v>buenos_aires</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CO2_emission_inventories</v>
      </c>
      <c r="G984" s="4" t="str" cm="1">
        <f t="array" aca="1" ref="G984" ca="1">IF(AND(ISBLANK(INDIRECT(ADDRESS(B984,3,1,1,"all_city_parameter_inputs"))),ISBLANK(INDIRECT(ADDRESS(B984,2,1,1,"all_city_parameter_inputs")))),"",IF(ISBLANK(INDIRECT(ADDRESS(B984,2,1,1,"all_city_parameter_inputs"))),"",INDIRECT(ADDRESS(B984,2,1,1,"all_city_parameter_inputs"))))</f>
        <v>other</v>
      </c>
      <c r="H984" s="17" cm="1">
        <f t="array" aca="1" ref="H984" ca="1">IF(ISBLANK(INDIRECT(ADDRESS(B984,A984,1,1,"all_city_parameter_inputs"))), "--",INDIRECT(ADDRESS(B984,A984,1,1,"all_city_parameter_inputs")))</f>
        <v>241174.3382</v>
      </c>
      <c r="I984" s="17">
        <f ca="1">IF(OR(G984="alpha",G984="beta",G984="sd",G984="mean"),"--",VLOOKUP(C984,Default!$B$5:$H$114,7,FALSE))</f>
        <v>1906.893448</v>
      </c>
      <c r="J984" s="4" t="str">
        <f ca="1">VLOOKUP(F984,Lookup!$C$5:$D$110,2, FALSE)</f>
        <v>Pollution values</v>
      </c>
      <c r="K984" s="4">
        <f ca="1">VLOOKUP(C984,Default!$B$4:$E$114,4, FALSE)</f>
        <v>0</v>
      </c>
      <c r="L984" s="21" t="str" cm="1">
        <f t="array" aca="1" ref="L984" ca="1">IF(ISNA(VLOOKUP($D984,Grouped_Sources!$C:$C,1,FALSE)),"", INDIRECT(VLOOKUP($D984,Grouped_Sources!$C:$I,5,FALSE)))</f>
        <v>EDGAR but proper documentation still missing</v>
      </c>
      <c r="M984" s="21" cm="1">
        <f t="array" aca="1" ref="M984" ca="1">IF(ISNA(VLOOKUP($D984,Grouped_Sources!$C:$C,1,FALSE)),"", INDIRECT(VLOOKUP($D984,Grouped_Sources!$C:$I,6,FALSE)))</f>
        <v>0</v>
      </c>
      <c r="N984" s="21" cm="1">
        <f t="array" aca="1" ref="N984" ca="1">IF(ISNA(VLOOKUP($D984,Grouped_Sources!$C:$C,1,FALSE)),"", INDIRECT(VLOOKUP($D984,Grouped_Sources!$C:$I,7,FALSE)))</f>
        <v>0</v>
      </c>
    </row>
    <row r="985" spans="1:14" hidden="1" x14ac:dyDescent="0.25">
      <c r="A985" s="5">
        <f t="shared" si="154"/>
        <v>12</v>
      </c>
      <c r="B985" s="5">
        <f t="shared" si="155"/>
        <v>83</v>
      </c>
      <c r="C985" s="5" t="str">
        <f t="shared" ca="1" si="157"/>
        <v>CO2_emission_inventories taxi</v>
      </c>
      <c r="D985" s="5" t="str">
        <f t="shared" ca="1" si="153"/>
        <v>CO2_emission_inventories_buenos_aires</v>
      </c>
      <c r="E985" s="4" t="str" cm="1">
        <f t="array" aca="1" ref="E985" ca="1">INDIRECT(ADDRESS(1,A985,1,1,"all_city_parameter_inputs"))</f>
        <v>buenos_aires</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CO2_emission_inventories</v>
      </c>
      <c r="G985" s="4" t="str" cm="1">
        <f t="array" aca="1" ref="G985" ca="1">IF(AND(ISBLANK(INDIRECT(ADDRESS(B985,3,1,1,"all_city_parameter_inputs"))),ISBLANK(INDIRECT(ADDRESS(B985,2,1,1,"all_city_parameter_inputs")))),"",IF(ISBLANK(INDIRECT(ADDRESS(B985,2,1,1,"all_city_parameter_inputs"))),"",INDIRECT(ADDRESS(B985,2,1,1,"all_city_parameter_inputs"))))</f>
        <v>taxi</v>
      </c>
      <c r="H985" s="17" t="str" cm="1">
        <f t="array" aca="1" ref="H985" ca="1">IF(ISBLANK(INDIRECT(ADDRESS(B985,A985,1,1,"all_city_parameter_inputs"))), "--",INDIRECT(ADDRESS(B985,A985,1,1,"all_city_parameter_inputs")))</f>
        <v>--</v>
      </c>
      <c r="I985" s="17">
        <f ca="1">IF(OR(G985="alpha",G985="beta",G985="sd",G985="mean"),"--",VLOOKUP(C985,Default!$B$5:$H$114,7,FALSE))</f>
        <v>0</v>
      </c>
      <c r="J985" s="4" t="str">
        <f ca="1">VLOOKUP(F985,Lookup!$C$5:$D$110,2, FALSE)</f>
        <v>Pollution values</v>
      </c>
      <c r="K985" s="4">
        <f ca="1">VLOOKUP(C985,Default!$B$4:$E$114,4, FALSE)</f>
        <v>0</v>
      </c>
      <c r="L985" s="21" t="str" cm="1">
        <f t="array" aca="1" ref="L985" ca="1">IF(ISNA(VLOOKUP($D985,Grouped_Sources!$C:$C,1,FALSE)),"", INDIRECT(VLOOKUP($D985,Grouped_Sources!$C:$I,5,FALSE)))</f>
        <v>EDGAR but proper documentation still missing</v>
      </c>
      <c r="M985" s="21" cm="1">
        <f t="array" aca="1" ref="M985" ca="1">IF(ISNA(VLOOKUP($D985,Grouped_Sources!$C:$C,1,FALSE)),"", INDIRECT(VLOOKUP($D985,Grouped_Sources!$C:$I,6,FALSE)))</f>
        <v>0</v>
      </c>
      <c r="N985" s="21" cm="1">
        <f t="array" aca="1" ref="N985" ca="1">IF(ISNA(VLOOKUP($D985,Grouped_Sources!$C:$C,1,FALSE)),"", INDIRECT(VLOOKUP($D985,Grouped_Sources!$C:$I,7,FALSE)))</f>
        <v>0</v>
      </c>
    </row>
    <row r="986" spans="1:14" hidden="1" x14ac:dyDescent="0.25">
      <c r="A986" s="5">
        <f t="shared" si="154"/>
        <v>12</v>
      </c>
      <c r="B986" s="5">
        <f t="shared" si="155"/>
        <v>84</v>
      </c>
      <c r="C986" s="5" t="str">
        <f t="shared" ca="1" si="157"/>
        <v>CO2_emission_inventories auto_rickshaw</v>
      </c>
      <c r="D986" s="5" t="str">
        <f t="shared" ca="1" si="153"/>
        <v>CO2_emission_inventories_buenos_aires</v>
      </c>
      <c r="E986" s="4" t="str" cm="1">
        <f t="array" aca="1" ref="E986" ca="1">INDIRECT(ADDRESS(1,A986,1,1,"all_city_parameter_inputs"))</f>
        <v>buenos_aires</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CO2_emission_inventories</v>
      </c>
      <c r="G986" s="4" t="str" cm="1">
        <f t="array" aca="1" ref="G986" ca="1">IF(AND(ISBLANK(INDIRECT(ADDRESS(B986,3,1,1,"all_city_parameter_inputs"))),ISBLANK(INDIRECT(ADDRESS(B986,2,1,1,"all_city_parameter_inputs")))),"",IF(ISBLANK(INDIRECT(ADDRESS(B986,2,1,1,"all_city_parameter_inputs"))),"",INDIRECT(ADDRESS(B986,2,1,1,"all_city_parameter_inputs"))))</f>
        <v>auto_rickshaw</v>
      </c>
      <c r="H986" s="17" t="str" cm="1">
        <f t="array" aca="1" ref="H986" ca="1">IF(ISBLANK(INDIRECT(ADDRESS(B986,A986,1,1,"all_city_parameter_inputs"))), "--",INDIRECT(ADDRESS(B986,A986,1,1,"all_city_parameter_inputs")))</f>
        <v>--</v>
      </c>
      <c r="I986" s="17">
        <f ca="1">IF(OR(G986="alpha",G986="beta",G986="sd",G986="mean"),"--",VLOOKUP(C986,Default!$B$5:$H$114,7,FALSE))</f>
        <v>0</v>
      </c>
      <c r="J986" s="4" t="str">
        <f ca="1">VLOOKUP(F986,Lookup!$C$5:$D$110,2, FALSE)</f>
        <v>Pollution values</v>
      </c>
      <c r="K986" s="4">
        <f ca="1">VLOOKUP(C986,Default!$B$4:$E$114,4, FALSE)</f>
        <v>0</v>
      </c>
      <c r="L986" s="21" t="str" cm="1">
        <f t="array" aca="1" ref="L986" ca="1">IF(ISNA(VLOOKUP($D986,Grouped_Sources!$C:$C,1,FALSE)),"", INDIRECT(VLOOKUP($D986,Grouped_Sources!$C:$I,5,FALSE)))</f>
        <v>EDGAR but proper documentation still missing</v>
      </c>
      <c r="M986" s="21" cm="1">
        <f t="array" aca="1" ref="M986" ca="1">IF(ISNA(VLOOKUP($D986,Grouped_Sources!$C:$C,1,FALSE)),"", INDIRECT(VLOOKUP($D986,Grouped_Sources!$C:$I,6,FALSE)))</f>
        <v>0</v>
      </c>
      <c r="N986" s="21" cm="1">
        <f t="array" aca="1" ref="N986" ca="1">IF(ISNA(VLOOKUP($D986,Grouped_Sources!$C:$C,1,FALSE)),"", INDIRECT(VLOOKUP($D986,Grouped_Sources!$C:$I,7,FALSE)))</f>
        <v>0</v>
      </c>
    </row>
    <row r="987" spans="1:14" hidden="1" x14ac:dyDescent="0.25">
      <c r="A987" s="5">
        <f t="shared" si="154"/>
        <v>12</v>
      </c>
      <c r="B987" s="5">
        <f t="shared" si="155"/>
        <v>85</v>
      </c>
      <c r="C987" s="5" t="str">
        <f t="shared" ca="1" si="157"/>
        <v>CO2_emission_confidence</v>
      </c>
      <c r="D987" s="5" t="str">
        <f t="shared" ca="1" si="153"/>
        <v>CO2_emission_confidence_buenos_aires</v>
      </c>
      <c r="E987" s="4" t="str" cm="1">
        <f t="array" aca="1" ref="E987" ca="1">INDIRECT(ADDRESS(1,A987,1,1,"all_city_parameter_inputs"))</f>
        <v>buenos_aires</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CO2_emission_confidence</v>
      </c>
      <c r="G987" s="4" t="str" cm="1">
        <f t="array" aca="1" ref="G987" ca="1">IF(AND(ISBLANK(INDIRECT(ADDRESS(B987,3,1,1,"all_city_parameter_inputs"))),ISBLANK(INDIRECT(ADDRESS(B987,2,1,1,"all_city_parameter_inputs")))),"",IF(ISBLANK(INDIRECT(ADDRESS(B987,2,1,1,"all_city_parameter_inputs"))),"",INDIRECT(ADDRESS(B987,2,1,1,"all_city_parameter_inputs"))))</f>
        <v>sample</v>
      </c>
      <c r="H987" s="17" cm="1">
        <f t="array" aca="1" ref="H987" ca="1">IF(ISBLANK(INDIRECT(ADDRESS(B987,A987,1,1,"all_city_parameter_inputs"))), "--",INDIRECT(ADDRESS(B987,A987,1,1,"all_city_parameter_inputs")))</f>
        <v>0.8</v>
      </c>
      <c r="I987" s="17">
        <f ca="1">IF(OR(G987="alpha",G987="beta",G987="sd",G987="mean"),"--",VLOOKUP(C987,Default!$B$5:$H$114,7,FALSE))</f>
        <v>1</v>
      </c>
      <c r="J987" s="4" t="str">
        <f ca="1">VLOOKUP(F987,Lookup!$C$5:$D$110,2, FALSE)</f>
        <v>Pollution values</v>
      </c>
      <c r="K987" s="4" t="str">
        <f ca="1">VLOOKUP(C987,Default!$B$4:$E$114,4, FALSE)</f>
        <v>how confident we are about the CO2 emissions inventory (equivalent to PM_EMISSION_INVENTORY_CONFIDENCE)</v>
      </c>
      <c r="L987" s="21" t="str" cm="1">
        <f t="array" aca="1" ref="L987" ca="1">IF(ISNA(VLOOKUP($D987,Grouped_Sources!$C:$C,1,FALSE)),"", INDIRECT(VLOOKUP($D987,Grouped_Sources!$C:$I,5,FALSE)))</f>
        <v/>
      </c>
      <c r="M987" s="21" t="str" cm="1">
        <f t="array" aca="1" ref="M987" ca="1">IF(ISNA(VLOOKUP($D987,Grouped_Sources!$C:$C,1,FALSE)),"", INDIRECT(VLOOKUP($D987,Grouped_Sources!$C:$I,6,FALSE)))</f>
        <v/>
      </c>
      <c r="N987" s="21" t="str" cm="1">
        <f t="array" aca="1" ref="N987" ca="1">IF(ISNA(VLOOKUP($D987,Grouped_Sources!$C:$C,1,FALSE)),"", INDIRECT(VLOOKUP($D987,Grouped_Sources!$C:$I,7,FALSE)))</f>
        <v/>
      </c>
    </row>
    <row r="988" spans="1:14" hidden="1" x14ac:dyDescent="0.25">
      <c r="A988" s="5">
        <f t="shared" si="154"/>
        <v>12</v>
      </c>
      <c r="B988" s="5">
        <f t="shared" si="155"/>
        <v>86</v>
      </c>
      <c r="C988" s="5" t="str">
        <f t="shared" ca="1" si="157"/>
        <v>car_occupancy_ratio</v>
      </c>
      <c r="D988" s="5" t="str">
        <f t="shared" ref="D988:D990" ca="1" si="158">F988&amp;"_"&amp;E988</f>
        <v>car_occupancy_ratio_buenos_aires</v>
      </c>
      <c r="E988" s="4" t="str" cm="1">
        <f t="array" aca="1" ref="E988" ca="1">INDIRECT(ADDRESS(1,A988,1,1,"all_city_parameter_inputs"))</f>
        <v>buenos_aires</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car_occupancy_ratio</v>
      </c>
      <c r="G988" s="4" t="str" cm="1">
        <f t="array" aca="1" ref="G988" ca="1">IF(AND(ISBLANK(INDIRECT(ADDRESS(B988,3,1,1,"all_city_parameter_inputs"))),ISBLANK(INDIRECT(ADDRESS(B988,2,1,1,"all_city_parameter_inputs")))),"",IF(ISBLANK(INDIRECT(ADDRESS(B988,2,1,1,"all_city_parameter_inputs"))),"",INDIRECT(ADDRESS(B988,2,1,1,"all_city_parameter_inputs"))))</f>
        <v>constant</v>
      </c>
      <c r="H988" s="17" cm="1">
        <f t="array" aca="1" ref="H988" ca="1">IF(ISBLANK(INDIRECT(ADDRESS(B988,A988,1,1,"all_city_parameter_inputs"))), "--",INDIRECT(ADDRESS(B988,A988,1,1,"all_city_parameter_inputs")))</f>
        <v>0.66225165562913912</v>
      </c>
      <c r="I988" s="17">
        <f ca="1">IF(OR(G988="alpha",G988="beta",G988="sd",G988="mean"),"--",VLOOKUP(C988,Default!$B$5:$H$114,7,FALSE))</f>
        <v>0.625</v>
      </c>
      <c r="J988" s="4" t="str">
        <f ca="1">VLOOKUP(F988,Lookup!$C$5:$D$110,2, FALSE)</f>
        <v>Travel values</v>
      </c>
      <c r="K988" s="4" t="str">
        <f ca="1">VLOOKUP(C988,Default!$B$4:$E$114,4, FALSE)</f>
        <v>ratio of cars to passengers (incl driver)</v>
      </c>
      <c r="L988" s="21" t="str" cm="1">
        <f t="array" aca="1" ref="L988" ca="1">IF(ISNA(VLOOKUP($D988,Grouped_Sources!$C:$C,1,FALSE)),"", INDIRECT(VLOOKUP($D988,Grouped_Sources!$C:$I,5,FALSE)))</f>
        <v>CarOccupancyRatio_vxx.docx on on OneDrive Ali Abbas - ITHIM Global\Methods and Processes\Input Parameters\CarOccupancyRate</v>
      </c>
      <c r="M988" s="21" cm="1">
        <f t="array" aca="1" ref="M988" ca="1">IF(ISNA(VLOOKUP($D988,Grouped_Sources!$C:$C,1,FALSE)),"", INDIRECT(VLOOKUP($D988,Grouped_Sources!$C:$I,6,FALSE)))</f>
        <v>0</v>
      </c>
      <c r="N988" s="21" cm="1">
        <f t="array" aca="1" ref="N988" ca="1">IF(ISNA(VLOOKUP($D988,Grouped_Sources!$C:$C,1,FALSE)),"", INDIRECT(VLOOKUP($D988,Grouped_Sources!$C:$I,7,FALSE)))</f>
        <v>0</v>
      </c>
    </row>
    <row r="989" spans="1:14" hidden="1" x14ac:dyDescent="0.25">
      <c r="A989" s="5">
        <f t="shared" si="154"/>
        <v>12</v>
      </c>
      <c r="B989" s="5">
        <f t="shared" si="155"/>
        <v>87</v>
      </c>
      <c r="C989" s="5" t="str">
        <f t="shared" ca="1" si="157"/>
        <v>car_occupancy_ratio</v>
      </c>
      <c r="D989" s="5" t="str">
        <f t="shared" ca="1" si="158"/>
        <v>car_occupancy_ratio_buenos_aires</v>
      </c>
      <c r="E989" s="4" t="str" cm="1">
        <f t="array" aca="1" ref="E989" ca="1">INDIRECT(ADDRESS(1,A989,1,1,"all_city_parameter_inputs"))</f>
        <v>buenos_aires</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car_occupancy_ratio</v>
      </c>
      <c r="G989" s="4" t="str" cm="1">
        <f t="array" aca="1" ref="G989" ca="1">IF(AND(ISBLANK(INDIRECT(ADDRESS(B989,3,1,1,"all_city_parameter_inputs"))),ISBLANK(INDIRECT(ADDRESS(B989,2,1,1,"all_city_parameter_inputs")))),"",IF(ISBLANK(INDIRECT(ADDRESS(B989,2,1,1,"all_city_parameter_inputs"))),"",INDIRECT(ADDRESS(B989,2,1,1,"all_city_parameter_inputs"))))</f>
        <v>alpha</v>
      </c>
      <c r="H989" s="17" cm="1">
        <f t="array" aca="1" ref="H989" ca="1">IF(ISBLANK(INDIRECT(ADDRESS(B989,A989,1,1,"all_city_parameter_inputs"))), "--",INDIRECT(ADDRESS(B989,A989,1,1,"all_city_parameter_inputs")))</f>
        <v>16.045408388520961</v>
      </c>
      <c r="I989" s="17" t="str">
        <f ca="1">IF(OR(G989="alpha",G989="beta",G989="sd",G989="mean"),"--",VLOOKUP(C989,Default!$B$5:$H$114,7,FALSE))</f>
        <v>--</v>
      </c>
      <c r="J989" s="4" t="str">
        <f ca="1">VLOOKUP(F989,Lookup!$C$5:$D$110,2, FALSE)</f>
        <v>Travel values</v>
      </c>
      <c r="K989" s="4" t="str">
        <f ca="1">VLOOKUP(C989,Default!$B$4:$E$114,4, FALSE)</f>
        <v>ratio of cars to passengers (incl driver)</v>
      </c>
      <c r="L989" s="21" t="str" cm="1">
        <f t="array" aca="1" ref="L989" ca="1">IF(ISNA(VLOOKUP($D989,Grouped_Sources!$C:$C,1,FALSE)),"", INDIRECT(VLOOKUP($D989,Grouped_Sources!$C:$I,5,FALSE)))</f>
        <v>CarOccupancyRatio_vxx.docx on on OneDrive Ali Abbas - ITHIM Global\Methods and Processes\Input Parameters\CarOccupancyRate</v>
      </c>
      <c r="M989" s="21" cm="1">
        <f t="array" aca="1" ref="M989" ca="1">IF(ISNA(VLOOKUP($D989,Grouped_Sources!$C:$C,1,FALSE)),"", INDIRECT(VLOOKUP($D989,Grouped_Sources!$C:$I,6,FALSE)))</f>
        <v>0</v>
      </c>
      <c r="N989" s="21" cm="1">
        <f t="array" aca="1" ref="N989" ca="1">IF(ISNA(VLOOKUP($D989,Grouped_Sources!$C:$C,1,FALSE)),"", INDIRECT(VLOOKUP($D989,Grouped_Sources!$C:$I,7,FALSE)))</f>
        <v>0</v>
      </c>
    </row>
    <row r="990" spans="1:14" hidden="1" x14ac:dyDescent="0.25">
      <c r="A990" s="5">
        <f t="shared" si="154"/>
        <v>12</v>
      </c>
      <c r="B990" s="5">
        <f t="shared" si="155"/>
        <v>88</v>
      </c>
      <c r="C990" s="5" t="str">
        <f t="shared" ca="1" si="157"/>
        <v>car_occupancy_ratio</v>
      </c>
      <c r="D990" s="5" t="str">
        <f t="shared" ca="1" si="158"/>
        <v>car_occupancy_ratio_buenos_aires</v>
      </c>
      <c r="E990" s="4" t="str" cm="1">
        <f t="array" aca="1" ref="E990" ca="1">INDIRECT(ADDRESS(1,A990,1,1,"all_city_parameter_inputs"))</f>
        <v>buenos_aires</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car_occupancy_ratio</v>
      </c>
      <c r="G990" s="4" t="str" cm="1">
        <f t="array" aca="1" ref="G990" ca="1">IF(AND(ISBLANK(INDIRECT(ADDRESS(B990,3,1,1,"all_city_parameter_inputs"))),ISBLANK(INDIRECT(ADDRESS(B990,2,1,1,"all_city_parameter_inputs")))),"",IF(ISBLANK(INDIRECT(ADDRESS(B990,2,1,1,"all_city_parameter_inputs"))),"",INDIRECT(ADDRESS(B990,2,1,1,"all_city_parameter_inputs"))))</f>
        <v>beta</v>
      </c>
      <c r="H990" s="17" cm="1">
        <f t="array" aca="1" ref="H990" ca="1">IF(ISBLANK(INDIRECT(ADDRESS(B990,A990,1,1,"all_city_parameter_inputs"))), "--",INDIRECT(ADDRESS(B990,A990,1,1,"all_city_parameter_inputs")))</f>
        <v>8.1831582781456884</v>
      </c>
      <c r="I990" s="17" t="str">
        <f ca="1">IF(OR(G990="alpha",G990="beta",G990="sd",G990="mean"),"--",VLOOKUP(C990,Default!$B$5:$H$114,7,FALSE))</f>
        <v>--</v>
      </c>
      <c r="J990" s="4" t="str">
        <f ca="1">VLOOKUP(F990,Lookup!$C$5:$D$110,2, FALSE)</f>
        <v>Travel values</v>
      </c>
      <c r="K990" s="4" t="str">
        <f ca="1">VLOOKUP(C990,Default!$B$4:$E$114,4, FALSE)</f>
        <v>ratio of cars to passengers (incl driver)</v>
      </c>
      <c r="L990" s="21" t="str" cm="1">
        <f t="array" aca="1" ref="L990" ca="1">IF(ISNA(VLOOKUP($D990,Grouped_Sources!$C:$C,1,FALSE)),"", INDIRECT(VLOOKUP($D990,Grouped_Sources!$C:$I,5,FALSE)))</f>
        <v>CarOccupancyRatio_vxx.docx on on OneDrive Ali Abbas - ITHIM Global\Methods and Processes\Input Parameters\CarOccupancyRate</v>
      </c>
      <c r="M990" s="21" cm="1">
        <f t="array" aca="1" ref="M990" ca="1">IF(ISNA(VLOOKUP($D990,Grouped_Sources!$C:$C,1,FALSE)),"", INDIRECT(VLOOKUP($D990,Grouped_Sources!$C:$I,6,FALSE)))</f>
        <v>0</v>
      </c>
      <c r="N990" s="21" cm="1">
        <f t="array" aca="1" ref="N990" ca="1">IF(ISNA(VLOOKUP($D990,Grouped_Sources!$C:$C,1,FALSE)),"", INDIRECT(VLOOKUP($D990,Grouped_Sources!$C:$I,7,FALSE)))</f>
        <v>0</v>
      </c>
    </row>
    <row r="991" spans="1:14" hidden="1" x14ac:dyDescent="0.25">
      <c r="A991" s="5">
        <f t="shared" si="154"/>
        <v>12</v>
      </c>
      <c r="B991" s="5">
        <f t="shared" si="155"/>
        <v>89</v>
      </c>
      <c r="C991" s="5" t="str">
        <f t="shared" ca="1" si="157"/>
        <v>country</v>
      </c>
      <c r="D991" s="5" t="str">
        <f t="shared" ref="D991:D995" ca="1" si="159">F991&amp;"_"&amp;E991</f>
        <v>country_buenos_aires</v>
      </c>
      <c r="E991" s="4" t="str" cm="1">
        <f t="array" aca="1" ref="E991" ca="1">INDIRECT(ADDRESS(1,A991,1,1,"all_city_parameter_inputs"))</f>
        <v>buenos_aires</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country</v>
      </c>
      <c r="G991" s="4" t="str" cm="1">
        <f t="array" aca="1" ref="G991" ca="1">IF(AND(ISBLANK(INDIRECT(ADDRESS(B991,3,1,1,"all_city_parameter_inputs"))),ISBLANK(INDIRECT(ADDRESS(B991,2,1,1,"all_city_parameter_inputs")))),"",IF(ISBLANK(INDIRECT(ADDRESS(B991,2,1,1,"all_city_parameter_inputs"))),"",INDIRECT(ADDRESS(B991,2,1,1,"all_city_parameter_inputs"))))</f>
        <v/>
      </c>
      <c r="H991" s="17" t="str" cm="1">
        <f t="array" aca="1" ref="H991" ca="1">IF(ISBLANK(INDIRECT(ADDRESS(B991,A991,1,1,"all_city_parameter_inputs"))), "--",INDIRECT(ADDRESS(B991,A991,1,1,"all_city_parameter_inputs")))</f>
        <v>Argentina</v>
      </c>
      <c r="I991" s="17" t="str">
        <f ca="1">IF(OR(G991="alpha",G991="beta",G991="sd",G991="mean"),"--",VLOOKUP(C991,Default!$B$5:$H$114,7,FALSE))</f>
        <v>Colombia</v>
      </c>
      <c r="J991" s="4" t="str">
        <f ca="1">VLOOKUP(F991,Lookup!$C$5:$D$110,2, FALSE)</f>
        <v>Miscellaneous</v>
      </c>
      <c r="K991" s="4" t="str">
        <f ca="1">VLOOKUP(C991,Default!$B$4:$E$114,4, FALSE)</f>
        <v>country where city lies in</v>
      </c>
      <c r="L991" s="21" t="str" cm="1">
        <f t="array" aca="1" ref="L991" ca="1">IF(ISNA(VLOOKUP($D991,Grouped_Sources!$C:$C,1,FALSE)),"", INDIRECT(VLOOKUP($D991,Grouped_Sources!$C:$I,5,FALSE)))</f>
        <v/>
      </c>
      <c r="M991" s="21" t="str" cm="1">
        <f t="array" aca="1" ref="M991" ca="1">IF(ISNA(VLOOKUP($D991,Grouped_Sources!$C:$C,1,FALSE)),"", INDIRECT(VLOOKUP($D991,Grouped_Sources!$C:$I,6,FALSE)))</f>
        <v/>
      </c>
      <c r="N991" s="21" t="str" cm="1">
        <f t="array" aca="1" ref="N991" ca="1">IF(ISNA(VLOOKUP($D991,Grouped_Sources!$C:$C,1,FALSE)),"", INDIRECT(VLOOKUP($D991,Grouped_Sources!$C:$I,7,FALSE)))</f>
        <v/>
      </c>
    </row>
    <row r="992" spans="1:14" hidden="1" x14ac:dyDescent="0.25">
      <c r="A992" s="5">
        <f t="shared" si="154"/>
        <v>12</v>
      </c>
      <c r="B992" s="5">
        <f t="shared" si="155"/>
        <v>90</v>
      </c>
      <c r="C992" s="5" t="str">
        <f t="shared" ca="1" si="157"/>
        <v>continent</v>
      </c>
      <c r="D992" s="5" t="str">
        <f t="shared" ca="1" si="159"/>
        <v>continent_buenos_aires</v>
      </c>
      <c r="E992" s="4" t="str" cm="1">
        <f t="array" aca="1" ref="E992" ca="1">INDIRECT(ADDRESS(1,A992,1,1,"all_city_parameter_inputs"))</f>
        <v>buenos_aires</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continent</v>
      </c>
      <c r="G992" s="4" t="str" cm="1">
        <f t="array" aca="1" ref="G992" ca="1">IF(AND(ISBLANK(INDIRECT(ADDRESS(B992,3,1,1,"all_city_parameter_inputs"))),ISBLANK(INDIRECT(ADDRESS(B992,2,1,1,"all_city_parameter_inputs")))),"",IF(ISBLANK(INDIRECT(ADDRESS(B992,2,1,1,"all_city_parameter_inputs"))),"",INDIRECT(ADDRESS(B992,2,1,1,"all_city_parameter_inputs"))))</f>
        <v/>
      </c>
      <c r="H992" s="17" t="str" cm="1">
        <f t="array" aca="1" ref="H992" ca="1">IF(ISBLANK(INDIRECT(ADDRESS(B992,A992,1,1,"all_city_parameter_inputs"))), "--",INDIRECT(ADDRESS(B992,A992,1,1,"all_city_parameter_inputs")))</f>
        <v>Latin_America</v>
      </c>
      <c r="I992" s="17" t="str">
        <f ca="1">IF(OR(G992="alpha",G992="beta",G992="sd",G992="mean"),"--",VLOOKUP(C992,Default!$B$5:$H$114,7,FALSE))</f>
        <v>Latin_America</v>
      </c>
      <c r="J992" s="4" t="str">
        <f ca="1">VLOOKUP(F992,Lookup!$C$5:$D$110,2, FALSE)</f>
        <v>Miscellaneous</v>
      </c>
      <c r="K992" s="4" t="str">
        <f ca="1">VLOOKUP(C992,Default!$B$4:$E$114,4, FALSE)</f>
        <v>continent</v>
      </c>
      <c r="L992" s="21" t="str" cm="1">
        <f t="array" aca="1" ref="L992" ca="1">IF(ISNA(VLOOKUP($D992,Grouped_Sources!$C:$C,1,FALSE)),"", INDIRECT(VLOOKUP($D992,Grouped_Sources!$C:$I,5,FALSE)))</f>
        <v/>
      </c>
      <c r="M992" s="21" t="str" cm="1">
        <f t="array" aca="1" ref="M992" ca="1">IF(ISNA(VLOOKUP($D992,Grouped_Sources!$C:$C,1,FALSE)),"", INDIRECT(VLOOKUP($D992,Grouped_Sources!$C:$I,6,FALSE)))</f>
        <v/>
      </c>
      <c r="N992" s="21" t="str" cm="1">
        <f t="array" aca="1" ref="N992" ca="1">IF(ISNA(VLOOKUP($D992,Grouped_Sources!$C:$C,1,FALSE)),"", INDIRECT(VLOOKUP($D992,Grouped_Sources!$C:$I,7,FALSE)))</f>
        <v/>
      </c>
    </row>
    <row r="993" spans="1:14" hidden="1" x14ac:dyDescent="0.25">
      <c r="A993" s="5">
        <f t="shared" si="154"/>
        <v>12</v>
      </c>
      <c r="B993" s="5">
        <f t="shared" si="155"/>
        <v>91</v>
      </c>
      <c r="C993" s="5" t="str">
        <f t="shared" ref="C993:C1001" ca="1" si="160">IF(G993 = "",F993,IF(OR(G993="alpha",G993="beta",G993="constant",G993="sd",G993="mean",G993="sample"),F993,F993&amp;" "&amp;G993))</f>
        <v>bus_driver_prop_male</v>
      </c>
      <c r="D993" s="5" t="str">
        <f t="shared" ca="1" si="159"/>
        <v>bus_driver_prop_male_buenos_aires</v>
      </c>
      <c r="E993" s="4" t="str" cm="1">
        <f t="array" aca="1" ref="E993" ca="1">INDIRECT(ADDRESS(1,A993,1,1,"all_city_parameter_inputs"))</f>
        <v>buenos_aires</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bus_driver_prop_male</v>
      </c>
      <c r="G993" s="4" t="str" cm="1">
        <f t="array" aca="1" ref="G993" ca="1">IF(AND(ISBLANK(INDIRECT(ADDRESS(B993,3,1,1,"all_city_parameter_inputs"))),ISBLANK(INDIRECT(ADDRESS(B993,2,1,1,"all_city_parameter_inputs")))),"",IF(ISBLANK(INDIRECT(ADDRESS(B993,2,1,1,"all_city_parameter_inputs"))),"",INDIRECT(ADDRESS(B993,2,1,1,"all_city_parameter_inputs"))))</f>
        <v/>
      </c>
      <c r="H993" s="17" cm="1">
        <f t="array" aca="1" ref="H993" ca="1">IF(ISBLANK(INDIRECT(ADDRESS(B993,A993,1,1,"all_city_parameter_inputs"))), "--",INDIRECT(ADDRESS(B993,A993,1,1,"all_city_parameter_inputs")))</f>
        <v>1</v>
      </c>
      <c r="I993" s="17">
        <f ca="1">IF(OR(G993="alpha",G993="beta",G993="sd",G993="mean"),"--",VLOOKUP(C993,Default!$B$5:$H$114,7,FALSE))</f>
        <v>0.98</v>
      </c>
      <c r="J993" s="4" t="str">
        <f ca="1">VLOOKUP(F993,Lookup!$C$5:$D$110,2, FALSE)</f>
        <v>Travel values</v>
      </c>
      <c r="K993" s="4" t="str">
        <f ca="1">VLOOKUP(C993,Default!$B$4:$E$114,4, FALSE)</f>
        <v>proportion of bus drivers that are male</v>
      </c>
      <c r="L993" s="21" t="str" cm="1">
        <f t="array" aca="1" ref="L993" ca="1">IF(ISNA(VLOOKUP($D993,Grouped_Sources!$C:$C,1,FALSE)),"", INDIRECT(VLOOKUP($D993,Grouped_Sources!$C:$I,5,FALSE)))</f>
        <v>on OneDrive Ali Abbas - ITHIM Global\Methods and Processes\Input Parameters\GhostTrip_demographics</v>
      </c>
      <c r="M993" s="21" cm="1">
        <f t="array" aca="1" ref="M993" ca="1">IF(ISNA(VLOOKUP($D993,Grouped_Sources!$C:$C,1,FALSE)),"", INDIRECT(VLOOKUP($D993,Grouped_Sources!$C:$I,6,FALSE)))</f>
        <v>0</v>
      </c>
      <c r="N993" s="21" cm="1">
        <f t="array" aca="1" ref="N993" ca="1">IF(ISNA(VLOOKUP($D993,Grouped_Sources!$C:$C,1,FALSE)),"", INDIRECT(VLOOKUP($D993,Grouped_Sources!$C:$I,7,FALSE)))</f>
        <v>0</v>
      </c>
    </row>
    <row r="994" spans="1:14" hidden="1" x14ac:dyDescent="0.25">
      <c r="A994" s="5">
        <f t="shared" si="154"/>
        <v>12</v>
      </c>
      <c r="B994" s="5">
        <f t="shared" si="155"/>
        <v>92</v>
      </c>
      <c r="C994" s="5" t="str">
        <f t="shared" ca="1" si="160"/>
        <v>bus_driver_male_agerange</v>
      </c>
      <c r="D994" s="5" t="str">
        <f t="shared" ca="1" si="159"/>
        <v>bus_driver_male_agerange_buenos_aires</v>
      </c>
      <c r="E994" s="4" t="str" cm="1">
        <f t="array" aca="1" ref="E994" ca="1">INDIRECT(ADDRESS(1,A994,1,1,"all_city_parameter_inputs"))</f>
        <v>buenos_aires</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bus_driver_male_agerange</v>
      </c>
      <c r="G994" s="4" t="str" cm="1">
        <f t="array" aca="1" ref="G994" ca="1">IF(AND(ISBLANK(INDIRECT(ADDRESS(B994,3,1,1,"all_city_parameter_inputs"))),ISBLANK(INDIRECT(ADDRESS(B994,2,1,1,"all_city_parameter_inputs")))),"",IF(ISBLANK(INDIRECT(ADDRESS(B994,2,1,1,"all_city_parameter_inputs"))),"",INDIRECT(ADDRESS(B994,2,1,1,"all_city_parameter_inputs"))))</f>
        <v/>
      </c>
      <c r="H994" s="17" t="str" cm="1">
        <f t="array" aca="1" ref="H994" ca="1">IF(ISBLANK(INDIRECT(ADDRESS(B994,A994,1,1,"all_city_parameter_inputs"))), "--",INDIRECT(ADDRESS(B994,A994,1,1,"all_city_parameter_inputs")))</f>
        <v>21, 65</v>
      </c>
      <c r="I994" s="17" t="str">
        <f ca="1">IF(OR(G994="alpha",G994="beta",G994="sd",G994="mean"),"--",VLOOKUP(C994,Default!$B$5:$H$114,7,FALSE))</f>
        <v>19, 65</v>
      </c>
      <c r="J994" s="4" t="str">
        <f ca="1">VLOOKUP(F994,Lookup!$C$5:$D$110,2, FALSE)</f>
        <v>Travel values</v>
      </c>
      <c r="K994" s="4" t="str">
        <f ca="1">VLOOKUP(C994,Default!$B$4:$E$114,4, FALSE)</f>
        <v>age range of male bus drivers</v>
      </c>
      <c r="L994" s="21" t="str" cm="1">
        <f t="array" aca="1" ref="L994" ca="1">IF(ISNA(VLOOKUP($D994,Grouped_Sources!$C:$C,1,FALSE)),"", INDIRECT(VLOOKUP($D994,Grouped_Sources!$C:$I,5,FALSE)))</f>
        <v>on OneDrive Ali Abbas - ITHIM Global\Methods and Processes\Input Parameters\GhostTrip_demographics</v>
      </c>
      <c r="M994" s="21" cm="1">
        <f t="array" aca="1" ref="M994" ca="1">IF(ISNA(VLOOKUP($D994,Grouped_Sources!$C:$C,1,FALSE)),"", INDIRECT(VLOOKUP($D994,Grouped_Sources!$C:$I,6,FALSE)))</f>
        <v>0</v>
      </c>
      <c r="N994" s="21" cm="1">
        <f t="array" aca="1" ref="N994" ca="1">IF(ISNA(VLOOKUP($D994,Grouped_Sources!$C:$C,1,FALSE)),"", INDIRECT(VLOOKUP($D994,Grouped_Sources!$C:$I,7,FALSE)))</f>
        <v>0</v>
      </c>
    </row>
    <row r="995" spans="1:14" hidden="1" x14ac:dyDescent="0.25">
      <c r="A995" s="5">
        <f t="shared" si="154"/>
        <v>12</v>
      </c>
      <c r="B995" s="5">
        <f t="shared" si="155"/>
        <v>93</v>
      </c>
      <c r="C995" s="5" t="str">
        <f t="shared" ca="1" si="160"/>
        <v>bus_driver_female_agerange</v>
      </c>
      <c r="D995" s="5" t="str">
        <f t="shared" ca="1" si="159"/>
        <v>bus_driver_female_agerange_buenos_aires</v>
      </c>
      <c r="E995" s="4" t="str" cm="1">
        <f t="array" aca="1" ref="E995" ca="1">INDIRECT(ADDRESS(1,A995,1,1,"all_city_parameter_inputs"))</f>
        <v>buenos_aires</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bus_driver_female_agerange</v>
      </c>
      <c r="G995" s="4" t="str" cm="1">
        <f t="array" aca="1" ref="G995" ca="1">IF(AND(ISBLANK(INDIRECT(ADDRESS(B995,3,1,1,"all_city_parameter_inputs"))),ISBLANK(INDIRECT(ADDRESS(B995,2,1,1,"all_city_parameter_inputs")))),"",IF(ISBLANK(INDIRECT(ADDRESS(B995,2,1,1,"all_city_parameter_inputs"))),"",INDIRECT(ADDRESS(B995,2,1,1,"all_city_parameter_inputs"))))</f>
        <v/>
      </c>
      <c r="H995" s="17" t="str" cm="1">
        <f t="array" aca="1" ref="H995" ca="1">IF(ISBLANK(INDIRECT(ADDRESS(B995,A995,1,1,"all_city_parameter_inputs"))), "--",INDIRECT(ADDRESS(B995,A995,1,1,"all_city_parameter_inputs")))</f>
        <v>21, 60</v>
      </c>
      <c r="I995" s="17" t="str">
        <f ca="1">IF(OR(G995="alpha",G995="beta",G995="sd",G995="mean"),"--",VLOOKUP(C995,Default!$B$5:$H$114,7,FALSE))</f>
        <v>19, 65</v>
      </c>
      <c r="J995" s="4" t="str">
        <f ca="1">VLOOKUP(F995,Lookup!$C$5:$D$110,2, FALSE)</f>
        <v>Travel values</v>
      </c>
      <c r="K995" s="4" t="str">
        <f ca="1">VLOOKUP(C995,Default!$B$4:$E$114,4, FALSE)</f>
        <v>age range of female bus drivers</v>
      </c>
      <c r="L995" s="21" t="str" cm="1">
        <f t="array" aca="1" ref="L995" ca="1">IF(ISNA(VLOOKUP($D995,Grouped_Sources!$C:$C,1,FALSE)),"", INDIRECT(VLOOKUP($D995,Grouped_Sources!$C:$I,5,FALSE)))</f>
        <v>on OneDrive Ali Abbas - ITHIM Global\Methods and Processes\Input Parameters\GhostTrip_demographics</v>
      </c>
      <c r="M995" s="21" cm="1">
        <f t="array" aca="1" ref="M995" ca="1">IF(ISNA(VLOOKUP($D995,Grouped_Sources!$C:$C,1,FALSE)),"", INDIRECT(VLOOKUP($D995,Grouped_Sources!$C:$I,6,FALSE)))</f>
        <v>0</v>
      </c>
      <c r="N995" s="21" cm="1">
        <f t="array" aca="1" ref="N995" ca="1">IF(ISNA(VLOOKUP($D995,Grouped_Sources!$C:$C,1,FALSE)),"", INDIRECT(VLOOKUP($D995,Grouped_Sources!$C:$I,7,FALSE)))</f>
        <v>0</v>
      </c>
    </row>
    <row r="996" spans="1:14" hidden="1" x14ac:dyDescent="0.25">
      <c r="A996" s="5">
        <f t="shared" si="154"/>
        <v>12</v>
      </c>
      <c r="B996" s="5">
        <f t="shared" si="155"/>
        <v>94</v>
      </c>
      <c r="C996" s="5" t="str">
        <f t="shared" ca="1" si="160"/>
        <v>truck_driver_prop_male</v>
      </c>
      <c r="D996" s="5" t="str">
        <f t="shared" ref="D996:D1001" ca="1" si="161">F996&amp;"_"&amp;E996</f>
        <v>truck_driver_prop_male_buenos_aires</v>
      </c>
      <c r="E996" s="4" t="str" cm="1">
        <f t="array" aca="1" ref="E996" ca="1">INDIRECT(ADDRESS(1,A996,1,1,"all_city_parameter_inputs"))</f>
        <v>buenos_aires</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truck_driver_prop_male</v>
      </c>
      <c r="G996" s="4" t="str" cm="1">
        <f t="array" aca="1" ref="G996" ca="1">IF(AND(ISBLANK(INDIRECT(ADDRESS(B996,3,1,1,"all_city_parameter_inputs"))),ISBLANK(INDIRECT(ADDRESS(B996,2,1,1,"all_city_parameter_inputs")))),"",IF(ISBLANK(INDIRECT(ADDRESS(B996,2,1,1,"all_city_parameter_inputs"))),"",INDIRECT(ADDRESS(B996,2,1,1,"all_city_parameter_inputs"))))</f>
        <v/>
      </c>
      <c r="H996" s="17" cm="1">
        <f t="array" aca="1" ref="H996" ca="1">IF(ISBLANK(INDIRECT(ADDRESS(B996,A996,1,1,"all_city_parameter_inputs"))), "--",INDIRECT(ADDRESS(B996,A996,1,1,"all_city_parameter_inputs")))</f>
        <v>0.99</v>
      </c>
      <c r="I996" s="17">
        <f ca="1">IF(OR(G996="alpha",G996="beta",G996="sd",G996="mean"),"--",VLOOKUP(C996,Default!$B$5:$H$114,7,FALSE))</f>
        <v>0.98</v>
      </c>
      <c r="J996" s="4" t="str">
        <f ca="1">VLOOKUP(F996,Lookup!$C$5:$D$110,2, FALSE)</f>
        <v>Travel values</v>
      </c>
      <c r="K996" s="4" t="str">
        <f ca="1">VLOOKUP(C996,Default!$B$4:$E$114,4, FALSE)</f>
        <v>proportion of male truck drivers</v>
      </c>
      <c r="L996" s="21" t="str" cm="1">
        <f t="array" aca="1" ref="L996" ca="1">IF(ISNA(VLOOKUP($D996,Grouped_Sources!$C:$C,1,FALSE)),"", INDIRECT(VLOOKUP($D996,Grouped_Sources!$C:$I,5,FALSE)))</f>
        <v>on OneDrive Ali Abbas - ITHIM Global\Methods and Processes\Input Parameters\GhostTrip_demographics</v>
      </c>
      <c r="M996" s="21" cm="1">
        <f t="array" aca="1" ref="M996" ca="1">IF(ISNA(VLOOKUP($D996,Grouped_Sources!$C:$C,1,FALSE)),"", INDIRECT(VLOOKUP($D996,Grouped_Sources!$C:$I,6,FALSE)))</f>
        <v>0</v>
      </c>
      <c r="N996" s="21" cm="1">
        <f t="array" aca="1" ref="N996" ca="1">IF(ISNA(VLOOKUP($D996,Grouped_Sources!$C:$C,1,FALSE)),"", INDIRECT(VLOOKUP($D996,Grouped_Sources!$C:$I,7,FALSE)))</f>
        <v>0</v>
      </c>
    </row>
    <row r="997" spans="1:14" hidden="1" x14ac:dyDescent="0.25">
      <c r="A997" s="5">
        <f t="shared" ref="A997:A1060" si="162">A897+1</f>
        <v>12</v>
      </c>
      <c r="B997" s="5">
        <f t="shared" ref="B997:B1060" si="163">B897</f>
        <v>95</v>
      </c>
      <c r="C997" s="5" t="str">
        <f t="shared" ca="1" si="160"/>
        <v>truck_driver_male_agerange</v>
      </c>
      <c r="D997" s="5" t="str">
        <f t="shared" ca="1" si="161"/>
        <v>truck_driver_male_agerange_buenos_aires</v>
      </c>
      <c r="E997" s="4" t="str" cm="1">
        <f t="array" aca="1" ref="E997" ca="1">INDIRECT(ADDRESS(1,A997,1,1,"all_city_parameter_inputs"))</f>
        <v>buenos_aires</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truck_driver_male_agerange</v>
      </c>
      <c r="G997" s="4" t="str" cm="1">
        <f t="array" aca="1" ref="G997" ca="1">IF(AND(ISBLANK(INDIRECT(ADDRESS(B997,3,1,1,"all_city_parameter_inputs"))),ISBLANK(INDIRECT(ADDRESS(B997,2,1,1,"all_city_parameter_inputs")))),"",IF(ISBLANK(INDIRECT(ADDRESS(B997,2,1,1,"all_city_parameter_inputs"))),"",INDIRECT(ADDRESS(B997,2,1,1,"all_city_parameter_inputs"))))</f>
        <v/>
      </c>
      <c r="H997" s="17" t="str" cm="1">
        <f t="array" aca="1" ref="H997" ca="1">IF(ISBLANK(INDIRECT(ADDRESS(B997,A997,1,1,"all_city_parameter_inputs"))), "--",INDIRECT(ADDRESS(B997,A997,1,1,"all_city_parameter_inputs")))</f>
        <v>21, 65</v>
      </c>
      <c r="I997" s="17" t="str">
        <f ca="1">IF(OR(G997="alpha",G997="beta",G997="sd",G997="mean"),"--",VLOOKUP(C997,Default!$B$5:$H$114,7,FALSE))</f>
        <v>18, 65</v>
      </c>
      <c r="J997" s="4" t="str">
        <f ca="1">VLOOKUP(F997,Lookup!$C$5:$D$110,2, FALSE)</f>
        <v>Travel values</v>
      </c>
      <c r="K997" s="4" t="str">
        <f ca="1">VLOOKUP(C997,Default!$B$4:$E$114,4, FALSE)</f>
        <v>age range of male truck drivers</v>
      </c>
      <c r="L997" s="21" t="str" cm="1">
        <f t="array" aca="1" ref="L997" ca="1">IF(ISNA(VLOOKUP($D997,Grouped_Sources!$C:$C,1,FALSE)),"", INDIRECT(VLOOKUP($D997,Grouped_Sources!$C:$I,5,FALSE)))</f>
        <v>on OneDrive Ali Abbas - ITHIM Global\Methods and Processes\Input Parameters\GhostTrip_demographics</v>
      </c>
      <c r="M997" s="21" cm="1">
        <f t="array" aca="1" ref="M997" ca="1">IF(ISNA(VLOOKUP($D997,Grouped_Sources!$C:$C,1,FALSE)),"", INDIRECT(VLOOKUP($D997,Grouped_Sources!$C:$I,6,FALSE)))</f>
        <v>0</v>
      </c>
      <c r="N997" s="21" cm="1">
        <f t="array" aca="1" ref="N997" ca="1">IF(ISNA(VLOOKUP($D997,Grouped_Sources!$C:$C,1,FALSE)),"", INDIRECT(VLOOKUP($D997,Grouped_Sources!$C:$I,7,FALSE)))</f>
        <v>0</v>
      </c>
    </row>
    <row r="998" spans="1:14" hidden="1" x14ac:dyDescent="0.25">
      <c r="A998" s="5">
        <f t="shared" si="162"/>
        <v>12</v>
      </c>
      <c r="B998" s="5">
        <f t="shared" si="163"/>
        <v>96</v>
      </c>
      <c r="C998" s="5" t="str">
        <f t="shared" ca="1" si="160"/>
        <v>truck_driver_female_agerange</v>
      </c>
      <c r="D998" s="5" t="str">
        <f t="shared" ca="1" si="161"/>
        <v>truck_driver_female_agerange_buenos_aires</v>
      </c>
      <c r="E998" s="4" t="str" cm="1">
        <f t="array" aca="1" ref="E998" ca="1">INDIRECT(ADDRESS(1,A998,1,1,"all_city_parameter_inputs"))</f>
        <v>buenos_aires</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truck_driver_female_agerange</v>
      </c>
      <c r="G998" s="4" t="str" cm="1">
        <f t="array" aca="1" ref="G998" ca="1">IF(AND(ISBLANK(INDIRECT(ADDRESS(B998,3,1,1,"all_city_parameter_inputs"))),ISBLANK(INDIRECT(ADDRESS(B998,2,1,1,"all_city_parameter_inputs")))),"",IF(ISBLANK(INDIRECT(ADDRESS(B998,2,1,1,"all_city_parameter_inputs"))),"",INDIRECT(ADDRESS(B998,2,1,1,"all_city_parameter_inputs"))))</f>
        <v/>
      </c>
      <c r="H998" s="17" t="str" cm="1">
        <f t="array" aca="1" ref="H998" ca="1">IF(ISBLANK(INDIRECT(ADDRESS(B998,A998,1,1,"all_city_parameter_inputs"))), "--",INDIRECT(ADDRESS(B998,A998,1,1,"all_city_parameter_inputs")))</f>
        <v>21, 60</v>
      </c>
      <c r="I998" s="17" t="str">
        <f ca="1">IF(OR(G998="alpha",G998="beta",G998="sd",G998="mean"),"--",VLOOKUP(C998,Default!$B$5:$H$114,7,FALSE))</f>
        <v>18, 65</v>
      </c>
      <c r="J998" s="4" t="str">
        <f ca="1">VLOOKUP(F998,Lookup!$C$5:$D$110,2, FALSE)</f>
        <v>Travel values</v>
      </c>
      <c r="K998" s="4" t="str">
        <f ca="1">VLOOKUP(C998,Default!$B$4:$E$114,4, FALSE)</f>
        <v>age range of female truck drivers</v>
      </c>
      <c r="L998" s="21" t="str" cm="1">
        <f t="array" aca="1" ref="L998" ca="1">IF(ISNA(VLOOKUP($D998,Grouped_Sources!$C:$C,1,FALSE)),"", INDIRECT(VLOOKUP($D998,Grouped_Sources!$C:$I,5,FALSE)))</f>
        <v>on OneDrive Ali Abbas - ITHIM Global\Methods and Processes\Input Parameters\GhostTrip_demographics</v>
      </c>
      <c r="M998" s="21" cm="1">
        <f t="array" aca="1" ref="M998" ca="1">IF(ISNA(VLOOKUP($D998,Grouped_Sources!$C:$C,1,FALSE)),"", INDIRECT(VLOOKUP($D998,Grouped_Sources!$C:$I,6,FALSE)))</f>
        <v>0</v>
      </c>
      <c r="N998" s="21" cm="1">
        <f t="array" aca="1" ref="N998" ca="1">IF(ISNA(VLOOKUP($D998,Grouped_Sources!$C:$C,1,FALSE)),"", INDIRECT(VLOOKUP($D998,Grouped_Sources!$C:$I,7,FALSE)))</f>
        <v>0</v>
      </c>
    </row>
    <row r="999" spans="1:14" hidden="1" x14ac:dyDescent="0.25">
      <c r="A999" s="5">
        <f t="shared" si="162"/>
        <v>12</v>
      </c>
      <c r="B999" s="5">
        <f t="shared" si="163"/>
        <v>97</v>
      </c>
      <c r="C999" s="5" t="str">
        <f t="shared" ca="1" si="160"/>
        <v>commerical_mbike_prop_male</v>
      </c>
      <c r="D999" s="5" t="str">
        <f t="shared" ca="1" si="161"/>
        <v>commerical_mbike_prop_male_buenos_aires</v>
      </c>
      <c r="E999" s="4" t="str" cm="1">
        <f t="array" aca="1" ref="E999" ca="1">INDIRECT(ADDRESS(1,A999,1,1,"all_city_parameter_inputs"))</f>
        <v>buenos_aires</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commerical_mbike_prop_male</v>
      </c>
      <c r="G999" s="4" t="str" cm="1">
        <f t="array" aca="1" ref="G999" ca="1">IF(AND(ISBLANK(INDIRECT(ADDRESS(B999,3,1,1,"all_city_parameter_inputs"))),ISBLANK(INDIRECT(ADDRESS(B999,2,1,1,"all_city_parameter_inputs")))),"",IF(ISBLANK(INDIRECT(ADDRESS(B999,2,1,1,"all_city_parameter_inputs"))),"",INDIRECT(ADDRESS(B999,2,1,1,"all_city_parameter_inputs"))))</f>
        <v/>
      </c>
      <c r="H999" s="17" cm="1">
        <f t="array" aca="1" ref="H999" ca="1">IF(ISBLANK(INDIRECT(ADDRESS(B999,A999,1,1,"all_city_parameter_inputs"))), "--",INDIRECT(ADDRESS(B999,A999,1,1,"all_city_parameter_inputs")))</f>
        <v>1</v>
      </c>
      <c r="I999" s="17">
        <f ca="1">IF(OR(G999="alpha",G999="beta",G999="sd",G999="mean"),"--",VLOOKUP(C999,Default!$B$5:$H$114,7,FALSE))</f>
        <v>0.99</v>
      </c>
      <c r="J999" s="4" t="str">
        <f ca="1">VLOOKUP(F999,Lookup!$C$5:$D$110,2, FALSE)</f>
        <v>Travel values</v>
      </c>
      <c r="K999" s="4" t="str">
        <f ca="1">VLOOKUP(C999,Default!$B$4:$E$114,4, FALSE)</f>
        <v>proportion of male commercial motorcycle drivers</v>
      </c>
      <c r="L999" s="21" t="str" cm="1">
        <f t="array" aca="1" ref="L999" ca="1">IF(ISNA(VLOOKUP($D999,Grouped_Sources!$C:$C,1,FALSE)),"", INDIRECT(VLOOKUP($D999,Grouped_Sources!$C:$I,5,FALSE)))</f>
        <v>on OneDrive Ali Abbas - ITHIM Global\Methods and Processes\Input Parameters\GhostTrip_demographics</v>
      </c>
      <c r="M999" s="21" cm="1">
        <f t="array" aca="1" ref="M999" ca="1">IF(ISNA(VLOOKUP($D999,Grouped_Sources!$C:$C,1,FALSE)),"", INDIRECT(VLOOKUP($D999,Grouped_Sources!$C:$I,6,FALSE)))</f>
        <v>0</v>
      </c>
      <c r="N999" s="21" cm="1">
        <f t="array" aca="1" ref="N999" ca="1">IF(ISNA(VLOOKUP($D999,Grouped_Sources!$C:$C,1,FALSE)),"", INDIRECT(VLOOKUP($D999,Grouped_Sources!$C:$I,7,FALSE)))</f>
        <v>0</v>
      </c>
    </row>
    <row r="1000" spans="1:14" hidden="1" x14ac:dyDescent="0.25">
      <c r="A1000" s="5">
        <f t="shared" si="162"/>
        <v>12</v>
      </c>
      <c r="B1000" s="5">
        <f t="shared" si="163"/>
        <v>98</v>
      </c>
      <c r="C1000" s="5" t="str">
        <f t="shared" ca="1" si="160"/>
        <v>commerical_mbike_male_agerange</v>
      </c>
      <c r="D1000" s="5" t="str">
        <f t="shared" ca="1" si="161"/>
        <v>commerical_mbike_male_agerange_buenos_aires</v>
      </c>
      <c r="E1000" s="4" t="str" cm="1">
        <f t="array" aca="1" ref="E1000" ca="1">INDIRECT(ADDRESS(1,A1000,1,1,"all_city_parameter_inputs"))</f>
        <v>buenos_aires</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commerical_mbike_male_agerange</v>
      </c>
      <c r="G1000" s="4" t="str" cm="1">
        <f t="array" aca="1" ref="G1000" ca="1">IF(AND(ISBLANK(INDIRECT(ADDRESS(B1000,3,1,1,"all_city_parameter_inputs"))),ISBLANK(INDIRECT(ADDRESS(B1000,2,1,1,"all_city_parameter_inputs")))),"",IF(ISBLANK(INDIRECT(ADDRESS(B1000,2,1,1,"all_city_parameter_inputs"))),"",INDIRECT(ADDRESS(B1000,2,1,1,"all_city_parameter_inputs"))))</f>
        <v/>
      </c>
      <c r="H1000" s="17" t="str" cm="1">
        <f t="array" aca="1" ref="H1000" ca="1">IF(ISBLANK(INDIRECT(ADDRESS(B1000,A1000,1,1,"all_city_parameter_inputs"))), "--",INDIRECT(ADDRESS(B1000,A1000,1,1,"all_city_parameter_inputs")))</f>
        <v>16, 65</v>
      </c>
      <c r="I1000" s="17" t="str">
        <f ca="1">IF(OR(G1000="alpha",G1000="beta",G1000="sd",G1000="mean"),"--",VLOOKUP(C1000,Default!$B$5:$H$114,7,FALSE))</f>
        <v>18, 65</v>
      </c>
      <c r="J1000" s="4" t="str">
        <f ca="1">VLOOKUP(F1000,Lookup!$C$5:$D$110,2, FALSE)</f>
        <v>Travel values</v>
      </c>
      <c r="K1000" s="4" t="str">
        <f ca="1">VLOOKUP(C1000,Default!$B$4:$E$114,4, FALSE)</f>
        <v>age range of male commercial motorcycle drivers</v>
      </c>
      <c r="L1000" s="21" t="str" cm="1">
        <f t="array" aca="1" ref="L1000" ca="1">IF(ISNA(VLOOKUP($D1000,Grouped_Sources!$C:$C,1,FALSE)),"", INDIRECT(VLOOKUP($D1000,Grouped_Sources!$C:$I,5,FALSE)))</f>
        <v>on OneDrive Ali Abbas - ITHIM Global\Methods and Processes\Input Parameters\GhostTrip_demographics</v>
      </c>
      <c r="M1000" s="21" cm="1">
        <f t="array" aca="1" ref="M1000" ca="1">IF(ISNA(VLOOKUP($D1000,Grouped_Sources!$C:$C,1,FALSE)),"", INDIRECT(VLOOKUP($D1000,Grouped_Sources!$C:$I,6,FALSE)))</f>
        <v>0</v>
      </c>
      <c r="N1000" s="21" cm="1">
        <f t="array" aca="1" ref="N1000" ca="1">IF(ISNA(VLOOKUP($D1000,Grouped_Sources!$C:$C,1,FALSE)),"", INDIRECT(VLOOKUP($D1000,Grouped_Sources!$C:$I,7,FALSE)))</f>
        <v>0</v>
      </c>
    </row>
    <row r="1001" spans="1:14" hidden="1" x14ac:dyDescent="0.25">
      <c r="A1001" s="5">
        <f t="shared" si="162"/>
        <v>12</v>
      </c>
      <c r="B1001" s="5">
        <f t="shared" si="163"/>
        <v>99</v>
      </c>
      <c r="C1001" s="5" t="str">
        <f t="shared" ca="1" si="160"/>
        <v>commerical_mbike_female_agerange</v>
      </c>
      <c r="D1001" s="5" t="str">
        <f t="shared" ca="1" si="161"/>
        <v>commerical_mbike_female_agerange_buenos_aires</v>
      </c>
      <c r="E1001" s="4" t="str" cm="1">
        <f t="array" aca="1" ref="E1001" ca="1">INDIRECT(ADDRESS(1,A1001,1,1,"all_city_parameter_inputs"))</f>
        <v>buenos_aires</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commerical_mbike_female_agerange</v>
      </c>
      <c r="G1001" s="4" t="str" cm="1">
        <f t="array" aca="1" ref="G1001" ca="1">IF(AND(ISBLANK(INDIRECT(ADDRESS(B1001,3,1,1,"all_city_parameter_inputs"))),ISBLANK(INDIRECT(ADDRESS(B1001,2,1,1,"all_city_parameter_inputs")))),"",IF(ISBLANK(INDIRECT(ADDRESS(B1001,2,1,1,"all_city_parameter_inputs"))),"",INDIRECT(ADDRESS(B1001,2,1,1,"all_city_parameter_inputs"))))</f>
        <v/>
      </c>
      <c r="H1001" s="17" t="str" cm="1">
        <f t="array" aca="1" ref="H1001" ca="1">IF(ISBLANK(INDIRECT(ADDRESS(B1001,A1001,1,1,"all_city_parameter_inputs"))), "--",INDIRECT(ADDRESS(B1001,A1001,1,1,"all_city_parameter_inputs")))</f>
        <v>16, 60</v>
      </c>
      <c r="I1001" s="17" t="str">
        <f ca="1">IF(OR(G1001="alpha",G1001="beta",G1001="sd",G1001="mean"),"--",VLOOKUP(C1001,Default!$B$5:$H$114,7,FALSE))</f>
        <v>18, 65</v>
      </c>
      <c r="J1001" s="4" t="str">
        <f ca="1">VLOOKUP(F1001,Lookup!$C$5:$D$110,2, FALSE)</f>
        <v>Travel values</v>
      </c>
      <c r="K1001" s="4" t="str">
        <f ca="1">VLOOKUP(C1001,Default!$B$4:$E$114,4, FALSE)</f>
        <v>age range of female commercial motorcycle drivers</v>
      </c>
      <c r="L1001" s="21" t="str" cm="1">
        <f t="array" aca="1" ref="L1001" ca="1">IF(ISNA(VLOOKUP($D1001,Grouped_Sources!$C:$C,1,FALSE)),"", INDIRECT(VLOOKUP($D1001,Grouped_Sources!$C:$I,5,FALSE)))</f>
        <v>on OneDrive Ali Abbas - ITHIM Global\Methods and Processes\Input Parameters\GhostTrip_demographics</v>
      </c>
      <c r="M1001" s="21" cm="1">
        <f t="array" aca="1" ref="M1001" ca="1">IF(ISNA(VLOOKUP($D1001,Grouped_Sources!$C:$C,1,FALSE)),"", INDIRECT(VLOOKUP($D1001,Grouped_Sources!$C:$I,6,FALSE)))</f>
        <v>0</v>
      </c>
      <c r="N1001" s="21" cm="1">
        <f t="array" aca="1" ref="N1001" ca="1">IF(ISNA(VLOOKUP($D1001,Grouped_Sources!$C:$C,1,FALSE)),"", INDIRECT(VLOOKUP($D1001,Grouped_Sources!$C:$I,7,FALSE)))</f>
        <v>0</v>
      </c>
    </row>
    <row r="1002" spans="1:14" hidden="1" x14ac:dyDescent="0.25">
      <c r="A1002" s="5">
        <f t="shared" si="162"/>
        <v>12</v>
      </c>
      <c r="B1002" s="5">
        <f t="shared" si="163"/>
        <v>100</v>
      </c>
      <c r="C1002" s="5" t="str">
        <f t="shared" ref="C1002" ca="1" si="164">IF(G1002 = "",F1002,IF(OR(G1002="alpha",G1002="beta",G1002="constant",G1002="sd",G1002="mean",G1002="sample"),F1002,F1002&amp;" "&amp;G1002))</f>
        <v>day_to_week_scalar</v>
      </c>
      <c r="D1002" s="5" t="str">
        <f t="shared" ref="D1002" ca="1" si="165">F1002&amp;"_"&amp;E1002</f>
        <v>day_to_week_scalar_buenos_aires</v>
      </c>
      <c r="E1002" s="4" t="str" cm="1">
        <f t="array" aca="1" ref="E1002" ca="1">INDIRECT(ADDRESS(1,A1002,1,1,"all_city_parameter_inputs"))</f>
        <v>buenos_aires</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day_to_week_scalar</v>
      </c>
      <c r="G1002" s="4" t="str" cm="1">
        <f t="array" aca="1" ref="G1002" ca="1">IF(AND(ISBLANK(INDIRECT(ADDRESS(B1002,3,1,1,"all_city_parameter_inputs"))),ISBLANK(INDIRECT(ADDRESS(B1002,2,1,1,"all_city_parameter_inputs")))),"",IF(ISBLANK(INDIRECT(ADDRESS(B1002,2,1,1,"all_city_parameter_inputs"))),"",INDIRECT(ADDRESS(B1002,2,1,1,"all_city_parameter_inputs"))))</f>
        <v/>
      </c>
      <c r="H1002" s="17" cm="1">
        <f t="array" aca="1" ref="H1002" ca="1">IF(ISBLANK(INDIRECT(ADDRESS(B1002,A1002,1,1,"all_city_parameter_inputs"))), "--",INDIRECT(ADDRESS(B1002,A1002,1,1,"all_city_parameter_inputs")))</f>
        <v>7</v>
      </c>
      <c r="I1002" s="17">
        <f ca="1">IF(OR(G1002="alpha",G1002="beta",G1002="sd",G1002="mean"),"--",VLOOKUP(C1002,Default!$B$5:$H$114,7,FALSE))</f>
        <v>7</v>
      </c>
      <c r="J1002" s="4" t="str">
        <f ca="1">VLOOKUP(F1002,Lookup!$C$5:$D$110,2, FALSE)</f>
        <v>Travel values</v>
      </c>
      <c r="K1002" s="4" t="str">
        <f ca="1">VLOOKUP(C1002,Default!$B$4:$E$114,4, FALSE)</f>
        <v>how daily travel scales to a week</v>
      </c>
      <c r="L1002" s="37" t="s">
        <v>298</v>
      </c>
      <c r="M1002" s="21"/>
      <c r="N1002" s="21"/>
    </row>
    <row r="1003" spans="1:14" hidden="1" x14ac:dyDescent="0.25">
      <c r="A1003" s="5">
        <f t="shared" si="162"/>
        <v>12</v>
      </c>
      <c r="B1003" s="5">
        <f t="shared" si="163"/>
        <v>101</v>
      </c>
      <c r="C1003" s="5" t="str">
        <f t="shared" ref="C1003" ca="1" si="166">IF(G1003 = "",F1003,IF(OR(G1003="alpha",G1003="beta",G1003="constant",G1003="sd",G1003="mean",G1003="sample"),F1003,F1003&amp;" "&amp;G1003))</f>
        <v>treat_taxi_as_car</v>
      </c>
      <c r="D1003" s="5" t="str">
        <f t="shared" ref="D1003" ca="1" si="167">F1003&amp;"_"&amp;E1003</f>
        <v>treat_taxi_as_car_buenos_aires</v>
      </c>
      <c r="E1003" s="4" t="str" cm="1">
        <f t="array" aca="1" ref="E1003" ca="1">INDIRECT(ADDRESS(1,A1003,1,1,"all_city_parameter_inputs"))</f>
        <v>buenos_aires</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treat_taxi_as_car</v>
      </c>
      <c r="G1003" s="4" t="str" cm="1">
        <f t="array" aca="1" ref="G1003" ca="1">IF(AND(ISBLANK(INDIRECT(ADDRESS(B1003,3,1,1,"all_city_parameter_inputs"))),ISBLANK(INDIRECT(ADDRESS(B1003,2,1,1,"all_city_parameter_inputs")))),"",IF(ISBLANK(INDIRECT(ADDRESS(B1003,2,1,1,"all_city_parameter_inputs"))),"",INDIRECT(ADDRESS(B1003,2,1,1,"all_city_parameter_inputs"))))</f>
        <v/>
      </c>
      <c r="H1003" s="17" t="str" cm="1">
        <f t="array" aca="1" ref="H1003" ca="1">IF(ISBLANK(INDIRECT(ADDRESS(B1003,A1003,1,1,"all_city_parameter_inputs"))), "--",INDIRECT(ADDRESS(B1003,A1003,1,1,"all_city_parameter_inputs")))</f>
        <v>F</v>
      </c>
      <c r="I1003" s="17" t="str">
        <f ca="1">IF(OR(G1003="alpha",G1003="beta",G1003="sd",G1003="mean"),"--",VLOOKUP(C1003,Default!$B$5:$H$114,7,FALSE))</f>
        <v>F</v>
      </c>
      <c r="J1003" s="4" t="str">
        <f ca="1">VLOOKUP(F1003,Lookup!$C$5:$D$110,2, FALSE)</f>
        <v>Pollution values</v>
      </c>
      <c r="K1003" s="4" t="str">
        <f ca="1">VLOOKUP(C1003,Default!$B$4:$E$114,4, FALSE)</f>
        <v>If set to false do not add taxi km when calculating car emission factors</v>
      </c>
      <c r="L1003" s="37"/>
      <c r="M1003" s="21"/>
      <c r="N1003" s="21"/>
    </row>
    <row r="1004" spans="1:14" hidden="1" x14ac:dyDescent="0.25">
      <c r="A1004" s="5">
        <f t="shared" si="162"/>
        <v>13</v>
      </c>
      <c r="B1004" s="5">
        <f t="shared" si="163"/>
        <v>2</v>
      </c>
      <c r="C1004" s="5" t="str">
        <f t="shared" ca="1" si="157"/>
        <v>speeds auto_rickshaw</v>
      </c>
      <c r="D1004" s="5" t="str">
        <f t="shared" ca="1" si="153"/>
        <v>speeds_cape_town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All_city_list!F987,INDIRECT(ADDRESS(B1004,1,1,1,"all_city_parameter_inputs"))))</f>
        <v>speeds</v>
      </c>
      <c r="G1004" s="4" t="str" cm="1">
        <f t="array" aca="1" ref="G1004" ca="1">IF(AND(ISBLANK(INDIRECT(ADDRESS(B1004,3,1,1,"all_city_parameter_inputs"))),ISBLANK(INDIRECT(ADDRESS(B1004,2,1,1,"all_city_parameter_inputs")))),"",IF(ISBLANK(INDIRECT(ADDRESS(B1004,2,1,1,"all_city_parameter_inputs"))),"",INDIRECT(ADDRESS(B1004,2,1,1,"all_city_parameter_inputs"))))</f>
        <v>auto_rickshaw</v>
      </c>
      <c r="H1004" s="17" cm="1">
        <f t="array" aca="1" ref="H1004" ca="1">IF(ISBLANK(INDIRECT(ADDRESS(B1004,A1004,1,1,"all_city_parameter_inputs"))), "--",INDIRECT(ADDRESS(B1004,A1004,1,1,"all_city_parameter_inputs")))</f>
        <v>4</v>
      </c>
      <c r="I1004" s="17">
        <f ca="1">IF(OR(G1004="alpha",G1004="beta",G1004="sd",G1004="mean"),"--",VLOOKUP(C1004,Default!$B$5:$H$114,7,FALSE))</f>
        <v>4</v>
      </c>
      <c r="J1004" s="4" t="str">
        <f ca="1">VLOOKUP(F1004,Lookup!$C$5:$D$110,2, FALSE)</f>
        <v>Travel values</v>
      </c>
      <c r="K1004" s="4">
        <f ca="1">VLOOKUP(C1004,Default!$B$4:$E$114,4, FALSE)</f>
        <v>0</v>
      </c>
      <c r="L1004" s="21" t="str" cm="1">
        <f t="array" aca="1" ref="L1004" ca="1">IF(ISNA(VLOOKUP($D1004,Grouped_Sources!$C:$C,1,FALSE)),"", INDIRECT(VLOOKUP($D1004,Grouped_Sources!$C:$I,5,FALSE)))</f>
        <v>VehicleSpeeds_Summary_vxxx.docx on OneDrive Ali Abbas - ITHIM Global\Methods and Processes\Input Parameters\VehicleSpeeds</v>
      </c>
      <c r="M1004" s="21" cm="1">
        <f t="array" aca="1" ref="M1004" ca="1">IF(ISNA(VLOOKUP($D1004,Grouped_Sources!$C:$C,1,FALSE)),"", INDIRECT(VLOOKUP($D1004,Grouped_Sources!$C:$I,6,FALSE)))</f>
        <v>0</v>
      </c>
      <c r="N1004" s="21" cm="1">
        <f t="array" aca="1" ref="N1004" ca="1">IF(ISNA(VLOOKUP($D1004,Grouped_Sources!$C:$C,1,FALSE)),"", INDIRECT(VLOOKUP($D1004,Grouped_Sources!$C:$I,7,FALSE)))</f>
        <v>0</v>
      </c>
    </row>
    <row r="1005" spans="1:14" hidden="1" x14ac:dyDescent="0.25">
      <c r="A1005" s="5">
        <f t="shared" si="162"/>
        <v>13</v>
      </c>
      <c r="B1005" s="5">
        <f t="shared" si="163"/>
        <v>3</v>
      </c>
      <c r="C1005" s="5" t="str">
        <f t="shared" ca="1" si="157"/>
        <v>speeds bus</v>
      </c>
      <c r="D1005" s="5" t="str">
        <f t="shared" ca="1" si="153"/>
        <v>speeds_cape_town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speeds</v>
      </c>
      <c r="G1005" s="4" t="str" cm="1">
        <f t="array" aca="1" ref="G1005" ca="1">IF(AND(ISBLANK(INDIRECT(ADDRESS(B1005,3,1,1,"all_city_parameter_inputs"))),ISBLANK(INDIRECT(ADDRESS(B1005,2,1,1,"all_city_parameter_inputs")))),"",IF(ISBLANK(INDIRECT(ADDRESS(B1005,2,1,1,"all_city_parameter_inputs"))),"",INDIRECT(ADDRESS(B1005,2,1,1,"all_city_parameter_inputs"))))</f>
        <v>bus</v>
      </c>
      <c r="H1005" s="17" cm="1">
        <f t="array" aca="1" ref="H1005" ca="1">IF(ISBLANK(INDIRECT(ADDRESS(B1005,A1005,1,1,"all_city_parameter_inputs"))), "--",INDIRECT(ADDRESS(B1005,A1005,1,1,"all_city_parameter_inputs")))</f>
        <v>12</v>
      </c>
      <c r="I1005" s="17">
        <f ca="1">IF(OR(G1005="alpha",G1005="beta",G1005="sd",G1005="mean"),"--",VLOOKUP(C1005,Default!$B$5:$H$114,7,FALSE))</f>
        <v>8.1</v>
      </c>
      <c r="J1005" s="4" t="str">
        <f ca="1">VLOOKUP(F1005,Lookup!$C$5:$D$110,2, FALSE)</f>
        <v>Travel values</v>
      </c>
      <c r="K1005" s="4" t="str">
        <f ca="1">VLOOKUP(C1005,Default!$B$4:$E$114,4,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05" s="21" t="str" cm="1">
        <f t="array" aca="1" ref="L1005" ca="1">IF(ISNA(VLOOKUP($D1005,Grouped_Sources!$C:$C,1,FALSE)),"", INDIRECT(VLOOKUP($D1005,Grouped_Sources!$C:$I,5,FALSE)))</f>
        <v>VehicleSpeeds_Summary_vxxx.docx on OneDrive Ali Abbas - ITHIM Global\Methods and Processes\Input Parameters\VehicleSpeeds</v>
      </c>
      <c r="M1005" s="21" cm="1">
        <f t="array" aca="1" ref="M1005" ca="1">IF(ISNA(VLOOKUP($D1005,Grouped_Sources!$C:$C,1,FALSE)),"", INDIRECT(VLOOKUP($D1005,Grouped_Sources!$C:$I,6,FALSE)))</f>
        <v>0</v>
      </c>
      <c r="N1005" s="21" cm="1">
        <f t="array" aca="1" ref="N1005" ca="1">IF(ISNA(VLOOKUP($D1005,Grouped_Sources!$C:$C,1,FALSE)),"", INDIRECT(VLOOKUP($D1005,Grouped_Sources!$C:$I,7,FALSE)))</f>
        <v>0</v>
      </c>
    </row>
    <row r="1006" spans="1:14" hidden="1" x14ac:dyDescent="0.25">
      <c r="A1006" s="5">
        <f t="shared" si="162"/>
        <v>13</v>
      </c>
      <c r="B1006" s="5">
        <f t="shared" si="163"/>
        <v>4</v>
      </c>
      <c r="C1006" s="5" t="str">
        <f t="shared" ca="1" si="157"/>
        <v>speeds car</v>
      </c>
      <c r="D1006" s="5" t="str">
        <f t="shared" ref="D1006:D1014" ca="1" si="168">F1006&amp;"_"&amp;E1006</f>
        <v>speeds_cape_town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speeds</v>
      </c>
      <c r="G1006" s="4" t="str" cm="1">
        <f t="array" aca="1" ref="G1006" ca="1">IF(AND(ISBLANK(INDIRECT(ADDRESS(B1006,3,1,1,"all_city_parameter_inputs"))),ISBLANK(INDIRECT(ADDRESS(B1006,2,1,1,"all_city_parameter_inputs")))),"",IF(ISBLANK(INDIRECT(ADDRESS(B1006,2,1,1,"all_city_parameter_inputs"))),"",INDIRECT(ADDRESS(B1006,2,1,1,"all_city_parameter_inputs"))))</f>
        <v>car</v>
      </c>
      <c r="H1006" s="17" cm="1">
        <f t="array" aca="1" ref="H1006" ca="1">IF(ISBLANK(INDIRECT(ADDRESS(B1006,A1006,1,1,"all_city_parameter_inputs"))), "--",INDIRECT(ADDRESS(B1006,A1006,1,1,"all_city_parameter_inputs")))</f>
        <v>15</v>
      </c>
      <c r="I1006" s="17">
        <f ca="1">IF(OR(G1006="alpha",G1006="beta",G1006="sd",G1006="mean"),"--",VLOOKUP(C1006,Default!$B$5:$H$114,7,FALSE))</f>
        <v>13.8</v>
      </c>
      <c r="J1006" s="4" t="str">
        <f ca="1">VLOOKUP(F1006,Lookup!$C$5:$D$110,2, FALSE)</f>
        <v>Travel values</v>
      </c>
      <c r="K1006" s="4">
        <f ca="1">VLOOKUP(C1006,Default!$B$4:$E$114,4, FALSE)</f>
        <v>0</v>
      </c>
      <c r="L1006" s="21" t="str" cm="1">
        <f t="array" aca="1" ref="L1006" ca="1">IF(ISNA(VLOOKUP($D1006,Grouped_Sources!$C:$C,1,FALSE)),"", INDIRECT(VLOOKUP($D1006,Grouped_Sources!$C:$I,5,FALSE)))</f>
        <v>VehicleSpeeds_Summary_vxxx.docx on OneDrive Ali Abbas - ITHIM Global\Methods and Processes\Input Parameters\VehicleSpeeds</v>
      </c>
      <c r="M1006" s="21" cm="1">
        <f t="array" aca="1" ref="M1006" ca="1">IF(ISNA(VLOOKUP($D1006,Grouped_Sources!$C:$C,1,FALSE)),"", INDIRECT(VLOOKUP($D1006,Grouped_Sources!$C:$I,6,FALSE)))</f>
        <v>0</v>
      </c>
      <c r="N1006" s="21" cm="1">
        <f t="array" aca="1" ref="N1006" ca="1">IF(ISNA(VLOOKUP($D1006,Grouped_Sources!$C:$C,1,FALSE)),"", INDIRECT(VLOOKUP($D1006,Grouped_Sources!$C:$I,7,FALSE)))</f>
        <v>0</v>
      </c>
    </row>
    <row r="1007" spans="1:14" hidden="1" x14ac:dyDescent="0.25">
      <c r="A1007" s="5">
        <f t="shared" si="162"/>
        <v>13</v>
      </c>
      <c r="B1007" s="5">
        <f t="shared" si="163"/>
        <v>5</v>
      </c>
      <c r="C1007" s="5" t="str">
        <f t="shared" ca="1" si="157"/>
        <v>speeds cycle</v>
      </c>
      <c r="D1007" s="5" t="str">
        <f t="shared" ca="1" si="168"/>
        <v>speeds_cape_town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speeds</v>
      </c>
      <c r="G1007" s="4" t="str" cm="1">
        <f t="array" aca="1" ref="G1007" ca="1">IF(AND(ISBLANK(INDIRECT(ADDRESS(B1007,3,1,1,"all_city_parameter_inputs"))),ISBLANK(INDIRECT(ADDRESS(B1007,2,1,1,"all_city_parameter_inputs")))),"",IF(ISBLANK(INDIRECT(ADDRESS(B1007,2,1,1,"all_city_parameter_inputs"))),"",INDIRECT(ADDRESS(B1007,2,1,1,"all_city_parameter_inputs"))))</f>
        <v>cycle</v>
      </c>
      <c r="H1007" s="17" cm="1">
        <f t="array" aca="1" ref="H1007" ca="1">IF(ISBLANK(INDIRECT(ADDRESS(B1007,A1007,1,1,"all_city_parameter_inputs"))), "--",INDIRECT(ADDRESS(B1007,A1007,1,1,"all_city_parameter_inputs")))</f>
        <v>6</v>
      </c>
      <c r="I1007" s="17">
        <f ca="1">IF(OR(G1007="alpha",G1007="beta",G1007="sd",G1007="mean"),"--",VLOOKUP(C1007,Default!$B$5:$H$114,7,FALSE))</f>
        <v>7.2</v>
      </c>
      <c r="J1007" s="4" t="str">
        <f ca="1">VLOOKUP(F1007,Lookup!$C$5:$D$110,2, FALSE)</f>
        <v>Travel values</v>
      </c>
      <c r="K1007" s="4">
        <f ca="1">VLOOKUP(C1007,Default!$B$4:$E$114,4, FALSE)</f>
        <v>0</v>
      </c>
      <c r="L1007" s="21" t="str" cm="1">
        <f t="array" aca="1" ref="L1007" ca="1">IF(ISNA(VLOOKUP($D1007,Grouped_Sources!$C:$C,1,FALSE)),"", INDIRECT(VLOOKUP($D1007,Grouped_Sources!$C:$I,5,FALSE)))</f>
        <v>VehicleSpeeds_Summary_vxxx.docx on OneDrive Ali Abbas - ITHIM Global\Methods and Processes\Input Parameters\VehicleSpeeds</v>
      </c>
      <c r="M1007" s="21" cm="1">
        <f t="array" aca="1" ref="M1007" ca="1">IF(ISNA(VLOOKUP($D1007,Grouped_Sources!$C:$C,1,FALSE)),"", INDIRECT(VLOOKUP($D1007,Grouped_Sources!$C:$I,6,FALSE)))</f>
        <v>0</v>
      </c>
      <c r="N1007" s="21" cm="1">
        <f t="array" aca="1" ref="N1007" ca="1">IF(ISNA(VLOOKUP($D1007,Grouped_Sources!$C:$C,1,FALSE)),"", INDIRECT(VLOOKUP($D1007,Grouped_Sources!$C:$I,7,FALSE)))</f>
        <v>0</v>
      </c>
    </row>
    <row r="1008" spans="1:14" hidden="1" x14ac:dyDescent="0.25">
      <c r="A1008" s="5">
        <f t="shared" si="162"/>
        <v>13</v>
      </c>
      <c r="B1008" s="5">
        <f t="shared" si="163"/>
        <v>6</v>
      </c>
      <c r="C1008" s="5" t="str">
        <f t="shared" ca="1" si="157"/>
        <v>speeds subway</v>
      </c>
      <c r="D1008" s="5" t="str">
        <f t="shared" ca="1" si="168"/>
        <v>speeds_cape_town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speeds</v>
      </c>
      <c r="G1008" s="4" t="str" cm="1">
        <f t="array" aca="1" ref="G1008" ca="1">IF(AND(ISBLANK(INDIRECT(ADDRESS(B1008,3,1,1,"all_city_parameter_inputs"))),ISBLANK(INDIRECT(ADDRESS(B1008,2,1,1,"all_city_parameter_inputs")))),"",IF(ISBLANK(INDIRECT(ADDRESS(B1008,2,1,1,"all_city_parameter_inputs"))),"",INDIRECT(ADDRESS(B1008,2,1,1,"all_city_parameter_inputs"))))</f>
        <v>subway</v>
      </c>
      <c r="H1008" s="17" t="str" cm="1">
        <f t="array" aca="1" ref="H1008" ca="1">IF(ISBLANK(INDIRECT(ADDRESS(B1008,A1008,1,1,"all_city_parameter_inputs"))), "--",INDIRECT(ADDRESS(B1008,A1008,1,1,"all_city_parameter_inputs")))</f>
        <v>--</v>
      </c>
      <c r="I1008" s="17">
        <f ca="1">IF(OR(G1008="alpha",G1008="beta",G1008="sd",G1008="mean"),"--",VLOOKUP(C1008,Default!$B$5:$H$114,7,FALSE))</f>
        <v>18.100000000000001</v>
      </c>
      <c r="J1008" s="4" t="str">
        <f ca="1">VLOOKUP(F1008,Lookup!$C$5:$D$110,2, FALSE)</f>
        <v>Travel values</v>
      </c>
      <c r="K1008" s="4">
        <f ca="1">VLOOKUP(C1008,Default!$B$4:$E$114,4, FALSE)</f>
        <v>0</v>
      </c>
      <c r="L1008" s="21" t="str" cm="1">
        <f t="array" aca="1" ref="L1008" ca="1">IF(ISNA(VLOOKUP($D1008,Grouped_Sources!$C:$C,1,FALSE)),"", INDIRECT(VLOOKUP($D1008,Grouped_Sources!$C:$I,5,FALSE)))</f>
        <v>VehicleSpeeds_Summary_vxxx.docx on OneDrive Ali Abbas - ITHIM Global\Methods and Processes\Input Parameters\VehicleSpeeds</v>
      </c>
      <c r="M1008" s="21" cm="1">
        <f t="array" aca="1" ref="M1008" ca="1">IF(ISNA(VLOOKUP($D1008,Grouped_Sources!$C:$C,1,FALSE)),"", INDIRECT(VLOOKUP($D1008,Grouped_Sources!$C:$I,6,FALSE)))</f>
        <v>0</v>
      </c>
      <c r="N1008" s="21" cm="1">
        <f t="array" aca="1" ref="N1008" ca="1">IF(ISNA(VLOOKUP($D1008,Grouped_Sources!$C:$C,1,FALSE)),"", INDIRECT(VLOOKUP($D1008,Grouped_Sources!$C:$I,7,FALSE)))</f>
        <v>0</v>
      </c>
    </row>
    <row r="1009" spans="1:14" hidden="1" x14ac:dyDescent="0.25">
      <c r="A1009" s="5">
        <f t="shared" si="162"/>
        <v>13</v>
      </c>
      <c r="B1009" s="5">
        <f t="shared" si="163"/>
        <v>7</v>
      </c>
      <c r="C1009" s="5" t="str">
        <f t="shared" ca="1" si="157"/>
        <v>speeds motorcycle</v>
      </c>
      <c r="D1009" s="5" t="str">
        <f t="shared" ca="1" si="168"/>
        <v>speeds_cape_town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speeds</v>
      </c>
      <c r="G1009" s="4" t="str" cm="1">
        <f t="array" aca="1" ref="G1009" ca="1">IF(AND(ISBLANK(INDIRECT(ADDRESS(B1009,3,1,1,"all_city_parameter_inputs"))),ISBLANK(INDIRECT(ADDRESS(B1009,2,1,1,"all_city_parameter_inputs")))),"",IF(ISBLANK(INDIRECT(ADDRESS(B1009,2,1,1,"all_city_parameter_inputs"))),"",INDIRECT(ADDRESS(B1009,2,1,1,"all_city_parameter_inputs"))))</f>
        <v>motorcycle</v>
      </c>
      <c r="H1009" s="17" cm="1">
        <f t="array" aca="1" ref="H1009" ca="1">IF(ISBLANK(INDIRECT(ADDRESS(B1009,A1009,1,1,"all_city_parameter_inputs"))), "--",INDIRECT(ADDRESS(B1009,A1009,1,1,"all_city_parameter_inputs")))</f>
        <v>15</v>
      </c>
      <c r="I1009" s="17">
        <f ca="1">IF(OR(G1009="alpha",G1009="beta",G1009="sd",G1009="mean"),"--",VLOOKUP(C1009,Default!$B$5:$H$114,7,FALSE))</f>
        <v>15.2</v>
      </c>
      <c r="J1009" s="4" t="str">
        <f ca="1">VLOOKUP(F1009,Lookup!$C$5:$D$110,2, FALSE)</f>
        <v>Travel values</v>
      </c>
      <c r="K1009" s="4">
        <f ca="1">VLOOKUP(C1009,Default!$B$4:$E$114,4, FALSE)</f>
        <v>0</v>
      </c>
      <c r="L1009" s="21" t="str" cm="1">
        <f t="array" aca="1" ref="L1009" ca="1">IF(ISNA(VLOOKUP($D1009,Grouped_Sources!$C:$C,1,FALSE)),"", INDIRECT(VLOOKUP($D1009,Grouped_Sources!$C:$I,5,FALSE)))</f>
        <v>VehicleSpeeds_Summary_vxxx.docx on OneDrive Ali Abbas - ITHIM Global\Methods and Processes\Input Parameters\VehicleSpeeds</v>
      </c>
      <c r="M1009" s="21" cm="1">
        <f t="array" aca="1" ref="M1009" ca="1">IF(ISNA(VLOOKUP($D1009,Grouped_Sources!$C:$C,1,FALSE)),"", INDIRECT(VLOOKUP($D1009,Grouped_Sources!$C:$I,6,FALSE)))</f>
        <v>0</v>
      </c>
      <c r="N1009" s="21" cm="1">
        <f t="array" aca="1" ref="N1009" ca="1">IF(ISNA(VLOOKUP($D1009,Grouped_Sources!$C:$C,1,FALSE)),"", INDIRECT(VLOOKUP($D1009,Grouped_Sources!$C:$I,7,FALSE)))</f>
        <v>0</v>
      </c>
    </row>
    <row r="1010" spans="1:14" hidden="1" x14ac:dyDescent="0.25">
      <c r="A1010" s="5">
        <f t="shared" si="162"/>
        <v>13</v>
      </c>
      <c r="B1010" s="5">
        <f t="shared" si="163"/>
        <v>8</v>
      </c>
      <c r="C1010" s="5" t="str">
        <f t="shared" ca="1" si="157"/>
        <v>speeds other</v>
      </c>
      <c r="D1010" s="5" t="str">
        <f t="shared" ca="1" si="168"/>
        <v>speeds_cape_town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speeds</v>
      </c>
      <c r="G1010" s="4" t="str" cm="1">
        <f t="array" aca="1" ref="G1010" ca="1">IF(AND(ISBLANK(INDIRECT(ADDRESS(B1010,3,1,1,"all_city_parameter_inputs"))),ISBLANK(INDIRECT(ADDRESS(B1010,2,1,1,"all_city_parameter_inputs")))),"",IF(ISBLANK(INDIRECT(ADDRESS(B1010,2,1,1,"all_city_parameter_inputs"))),"",INDIRECT(ADDRESS(B1010,2,1,1,"all_city_parameter_inputs"))))</f>
        <v>other</v>
      </c>
      <c r="H1010" s="17" t="str" cm="1">
        <f t="array" aca="1" ref="H1010" ca="1">IF(ISBLANK(INDIRECT(ADDRESS(B1010,A1010,1,1,"all_city_parameter_inputs"))), "--",INDIRECT(ADDRESS(B1010,A1010,1,1,"all_city_parameter_inputs")))</f>
        <v>--</v>
      </c>
      <c r="I1010" s="17">
        <f ca="1">IF(OR(G1010="alpha",G1010="beta",G1010="sd",G1010="mean"),"--",VLOOKUP(C1010,Default!$B$5:$H$114,7,FALSE))</f>
        <v>9.1</v>
      </c>
      <c r="J1010" s="4" t="str">
        <f ca="1">VLOOKUP(F1010,Lookup!$C$5:$D$110,2, FALSE)</f>
        <v>Travel values</v>
      </c>
      <c r="K1010" s="4">
        <f ca="1">VLOOKUP(C1010,Default!$B$4:$E$114,4, FALSE)</f>
        <v>0</v>
      </c>
      <c r="L1010" s="21" t="str" cm="1">
        <f t="array" aca="1" ref="L1010" ca="1">IF(ISNA(VLOOKUP($D1010,Grouped_Sources!$C:$C,1,FALSE)),"", INDIRECT(VLOOKUP($D1010,Grouped_Sources!$C:$I,5,FALSE)))</f>
        <v>VehicleSpeeds_Summary_vxxx.docx on OneDrive Ali Abbas - ITHIM Global\Methods and Processes\Input Parameters\VehicleSpeeds</v>
      </c>
      <c r="M1010" s="21" cm="1">
        <f t="array" aca="1" ref="M1010" ca="1">IF(ISNA(VLOOKUP($D1010,Grouped_Sources!$C:$C,1,FALSE)),"", INDIRECT(VLOOKUP($D1010,Grouped_Sources!$C:$I,6,FALSE)))</f>
        <v>0</v>
      </c>
      <c r="N1010" s="21" cm="1">
        <f t="array" aca="1" ref="N1010" ca="1">IF(ISNA(VLOOKUP($D1010,Grouped_Sources!$C:$C,1,FALSE)),"", INDIRECT(VLOOKUP($D1010,Grouped_Sources!$C:$I,7,FALSE)))</f>
        <v>0</v>
      </c>
    </row>
    <row r="1011" spans="1:14" hidden="1" x14ac:dyDescent="0.25">
      <c r="A1011" s="5">
        <f t="shared" si="162"/>
        <v>13</v>
      </c>
      <c r="B1011" s="5">
        <f t="shared" si="163"/>
        <v>9</v>
      </c>
      <c r="C1011" s="5" t="str">
        <f t="shared" ca="1" si="157"/>
        <v>speeds pedestrian</v>
      </c>
      <c r="D1011" s="5" t="str">
        <f t="shared" ca="1" si="168"/>
        <v>speeds_cape_town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speeds</v>
      </c>
      <c r="G1011" s="4" t="str" cm="1">
        <f t="array" aca="1" ref="G1011" ca="1">IF(AND(ISBLANK(INDIRECT(ADDRESS(B1011,3,1,1,"all_city_parameter_inputs"))),ISBLANK(INDIRECT(ADDRESS(B1011,2,1,1,"all_city_parameter_inputs")))),"",IF(ISBLANK(INDIRECT(ADDRESS(B1011,2,1,1,"all_city_parameter_inputs"))),"",INDIRECT(ADDRESS(B1011,2,1,1,"all_city_parameter_inputs"))))</f>
        <v>pedestrian</v>
      </c>
      <c r="H1011" s="17" cm="1">
        <f t="array" aca="1" ref="H1011" ca="1">IF(ISBLANK(INDIRECT(ADDRESS(B1011,A1011,1,1,"all_city_parameter_inputs"))), "--",INDIRECT(ADDRESS(B1011,A1011,1,1,"all_city_parameter_inputs")))</f>
        <v>2</v>
      </c>
      <c r="I1011" s="17">
        <f ca="1">IF(OR(G1011="alpha",G1011="beta",G1011="sd",G1011="mean"),"--",VLOOKUP(C1011,Default!$B$5:$H$114,7,FALSE))</f>
        <v>2.5</v>
      </c>
      <c r="J1011" s="4" t="str">
        <f ca="1">VLOOKUP(F1011,Lookup!$C$5:$D$110,2, FALSE)</f>
        <v>Travel values</v>
      </c>
      <c r="K1011" s="4">
        <f ca="1">VLOOKUP(C1011,Default!$B$4:$E$114,4, FALSE)</f>
        <v>0</v>
      </c>
      <c r="L1011" s="21" t="str" cm="1">
        <f t="array" aca="1" ref="L1011" ca="1">IF(ISNA(VLOOKUP($D1011,Grouped_Sources!$C:$C,1,FALSE)),"", INDIRECT(VLOOKUP($D1011,Grouped_Sources!$C:$I,5,FALSE)))</f>
        <v>VehicleSpeeds_Summary_vxxx.docx on OneDrive Ali Abbas - ITHIM Global\Methods and Processes\Input Parameters\VehicleSpeeds</v>
      </c>
      <c r="M1011" s="21" cm="1">
        <f t="array" aca="1" ref="M1011" ca="1">IF(ISNA(VLOOKUP($D1011,Grouped_Sources!$C:$C,1,FALSE)),"", INDIRECT(VLOOKUP($D1011,Grouped_Sources!$C:$I,6,FALSE)))</f>
        <v>0</v>
      </c>
      <c r="N1011" s="21" cm="1">
        <f t="array" aca="1" ref="N1011" ca="1">IF(ISNA(VLOOKUP($D1011,Grouped_Sources!$C:$C,1,FALSE)),"", INDIRECT(VLOOKUP($D1011,Grouped_Sources!$C:$I,7,FALSE)))</f>
        <v>0</v>
      </c>
    </row>
    <row r="1012" spans="1:14" hidden="1" x14ac:dyDescent="0.25">
      <c r="A1012" s="5">
        <f t="shared" si="162"/>
        <v>13</v>
      </c>
      <c r="B1012" s="5">
        <f t="shared" si="163"/>
        <v>10</v>
      </c>
      <c r="C1012" s="5" t="str">
        <f t="shared" ca="1" si="157"/>
        <v>speeds rail</v>
      </c>
      <c r="D1012" s="5" t="str">
        <f t="shared" ca="1" si="168"/>
        <v>speeds_cape_town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speeds</v>
      </c>
      <c r="G1012" s="4" t="str" cm="1">
        <f t="array" aca="1" ref="G1012" ca="1">IF(AND(ISBLANK(INDIRECT(ADDRESS(B1012,3,1,1,"all_city_parameter_inputs"))),ISBLANK(INDIRECT(ADDRESS(B1012,2,1,1,"all_city_parameter_inputs")))),"",IF(ISBLANK(INDIRECT(ADDRESS(B1012,2,1,1,"all_city_parameter_inputs"))),"",INDIRECT(ADDRESS(B1012,2,1,1,"all_city_parameter_inputs"))))</f>
        <v>rail</v>
      </c>
      <c r="H1012" s="17" cm="1">
        <f t="array" aca="1" ref="H1012" ca="1">IF(ISBLANK(INDIRECT(ADDRESS(B1012,A1012,1,1,"all_city_parameter_inputs"))), "--",INDIRECT(ADDRESS(B1012,A1012,1,1,"all_city_parameter_inputs")))</f>
        <v>20.6</v>
      </c>
      <c r="I1012" s="17">
        <f ca="1">IF(OR(G1012="alpha",G1012="beta",G1012="sd",G1012="mean"),"--",VLOOKUP(C1012,Default!$B$5:$H$114,7,FALSE))</f>
        <v>21.9</v>
      </c>
      <c r="J1012" s="4" t="str">
        <f ca="1">VLOOKUP(F1012,Lookup!$C$5:$D$110,2, FALSE)</f>
        <v>Travel values</v>
      </c>
      <c r="K1012" s="4">
        <f ca="1">VLOOKUP(C1012,Default!$B$4:$E$114,4, FALSE)</f>
        <v>0</v>
      </c>
      <c r="L1012" s="21" t="str" cm="1">
        <f t="array" aca="1" ref="L1012" ca="1">IF(ISNA(VLOOKUP($D1012,Grouped_Sources!$C:$C,1,FALSE)),"", INDIRECT(VLOOKUP($D1012,Grouped_Sources!$C:$I,5,FALSE)))</f>
        <v>VehicleSpeeds_Summary_vxxx.docx on OneDrive Ali Abbas - ITHIM Global\Methods and Processes\Input Parameters\VehicleSpeeds</v>
      </c>
      <c r="M1012" s="21" cm="1">
        <f t="array" aca="1" ref="M1012" ca="1">IF(ISNA(VLOOKUP($D1012,Grouped_Sources!$C:$C,1,FALSE)),"", INDIRECT(VLOOKUP($D1012,Grouped_Sources!$C:$I,6,FALSE)))</f>
        <v>0</v>
      </c>
      <c r="N1012" s="21" cm="1">
        <f t="array" aca="1" ref="N1012" ca="1">IF(ISNA(VLOOKUP($D1012,Grouped_Sources!$C:$C,1,FALSE)),"", INDIRECT(VLOOKUP($D1012,Grouped_Sources!$C:$I,7,FALSE)))</f>
        <v>0</v>
      </c>
    </row>
    <row r="1013" spans="1:14" hidden="1" x14ac:dyDescent="0.25">
      <c r="A1013" s="5">
        <f t="shared" si="162"/>
        <v>13</v>
      </c>
      <c r="B1013" s="5">
        <f t="shared" si="163"/>
        <v>11</v>
      </c>
      <c r="C1013" s="5" t="str">
        <f t="shared" ca="1" si="157"/>
        <v>speeds taxi</v>
      </c>
      <c r="D1013" s="5" t="str">
        <f t="shared" ca="1" si="168"/>
        <v>speeds_cape_town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speeds</v>
      </c>
      <c r="G1013" s="4" t="str" cm="1">
        <f t="array" aca="1" ref="G1013" ca="1">IF(AND(ISBLANK(INDIRECT(ADDRESS(B1013,3,1,1,"all_city_parameter_inputs"))),ISBLANK(INDIRECT(ADDRESS(B1013,2,1,1,"all_city_parameter_inputs")))),"",IF(ISBLANK(INDIRECT(ADDRESS(B1013,2,1,1,"all_city_parameter_inputs"))),"",INDIRECT(ADDRESS(B1013,2,1,1,"all_city_parameter_inputs"))))</f>
        <v>taxi</v>
      </c>
      <c r="H1013" s="17" cm="1">
        <f t="array" aca="1" ref="H1013" ca="1">IF(ISBLANK(INDIRECT(ADDRESS(B1013,A1013,1,1,"all_city_parameter_inputs"))), "--",INDIRECT(ADDRESS(B1013,A1013,1,1,"all_city_parameter_inputs")))</f>
        <v>12</v>
      </c>
      <c r="I1013" s="17">
        <f ca="1">IF(OR(G1013="alpha",G1013="beta",G1013="sd",G1013="mean"),"--",VLOOKUP(C1013,Default!$B$5:$H$114,7,FALSE))</f>
        <v>13.8</v>
      </c>
      <c r="J1013" s="4" t="str">
        <f ca="1">VLOOKUP(F1013,Lookup!$C$5:$D$110,2, FALSE)</f>
        <v>Travel values</v>
      </c>
      <c r="K1013" s="4">
        <f ca="1">VLOOKUP(C1013,Default!$B$4:$E$114,4, FALSE)</f>
        <v>0</v>
      </c>
      <c r="L1013" s="21" t="str" cm="1">
        <f t="array" aca="1" ref="L1013" ca="1">IF(ISNA(VLOOKUP($D1013,Grouped_Sources!$C:$C,1,FALSE)),"", INDIRECT(VLOOKUP($D1013,Grouped_Sources!$C:$I,5,FALSE)))</f>
        <v>VehicleSpeeds_Summary_vxxx.docx on OneDrive Ali Abbas - ITHIM Global\Methods and Processes\Input Parameters\VehicleSpeeds</v>
      </c>
      <c r="M1013" s="21" cm="1">
        <f t="array" aca="1" ref="M1013" ca="1">IF(ISNA(VLOOKUP($D1013,Grouped_Sources!$C:$C,1,FALSE)),"", INDIRECT(VLOOKUP($D1013,Grouped_Sources!$C:$I,6,FALSE)))</f>
        <v>0</v>
      </c>
      <c r="N1013" s="21" cm="1">
        <f t="array" aca="1" ref="N1013" ca="1">IF(ISNA(VLOOKUP($D1013,Grouped_Sources!$C:$C,1,FALSE)),"", INDIRECT(VLOOKUP($D1013,Grouped_Sources!$C:$I,7,FALSE)))</f>
        <v>0</v>
      </c>
    </row>
    <row r="1014" spans="1:14" hidden="1" x14ac:dyDescent="0.25">
      <c r="A1014" s="5">
        <f t="shared" si="162"/>
        <v>13</v>
      </c>
      <c r="B1014" s="5">
        <f t="shared" si="163"/>
        <v>12</v>
      </c>
      <c r="C1014" s="5" t="str">
        <f t="shared" ca="1" si="157"/>
        <v>speeds truck</v>
      </c>
      <c r="D1014" s="5" t="str">
        <f t="shared" ca="1" si="168"/>
        <v>speeds_cape_town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speeds</v>
      </c>
      <c r="G1014" s="4" t="str" cm="1">
        <f t="array" aca="1" ref="G1014" ca="1">IF(AND(ISBLANK(INDIRECT(ADDRESS(B1014,3,1,1,"all_city_parameter_inputs"))),ISBLANK(INDIRECT(ADDRESS(B1014,2,1,1,"all_city_parameter_inputs")))),"",IF(ISBLANK(INDIRECT(ADDRESS(B1014,2,1,1,"all_city_parameter_inputs"))),"",INDIRECT(ADDRESS(B1014,2,1,1,"all_city_parameter_inputs"))))</f>
        <v>truck</v>
      </c>
      <c r="H1014" s="17" cm="1">
        <f t="array" aca="1" ref="H1014" ca="1">IF(ISBLANK(INDIRECT(ADDRESS(B1014,A1014,1,1,"all_city_parameter_inputs"))), "--",INDIRECT(ADDRESS(B1014,A1014,1,1,"all_city_parameter_inputs")))</f>
        <v>12</v>
      </c>
      <c r="I1014" s="17">
        <f ca="1">IF(OR(G1014="alpha",G1014="beta",G1014="sd",G1014="mean"),"--",VLOOKUP(C1014,Default!$B$5:$H$114,7,FALSE))</f>
        <v>8.1</v>
      </c>
      <c r="J1014" s="4" t="str">
        <f ca="1">VLOOKUP(F1014,Lookup!$C$5:$D$110,2, FALSE)</f>
        <v>Travel values</v>
      </c>
      <c r="K1014" s="4">
        <f ca="1">VLOOKUP(C1014,Default!$B$4:$E$114,4, FALSE)</f>
        <v>0</v>
      </c>
      <c r="L1014" s="21" t="str" cm="1">
        <f t="array" aca="1" ref="L1014" ca="1">IF(ISNA(VLOOKUP($D1014,Grouped_Sources!$C:$C,1,FALSE)),"", INDIRECT(VLOOKUP($D1014,Grouped_Sources!$C:$I,5,FALSE)))</f>
        <v>VehicleSpeeds_Summary_vxxx.docx on OneDrive Ali Abbas - ITHIM Global\Methods and Processes\Input Parameters\VehicleSpeeds</v>
      </c>
      <c r="M1014" s="21" cm="1">
        <f t="array" aca="1" ref="M1014" ca="1">IF(ISNA(VLOOKUP($D1014,Grouped_Sources!$C:$C,1,FALSE)),"", INDIRECT(VLOOKUP($D1014,Grouped_Sources!$C:$I,6,FALSE)))</f>
        <v>0</v>
      </c>
      <c r="N1014" s="21" cm="1">
        <f t="array" aca="1" ref="N1014" ca="1">IF(ISNA(VLOOKUP($D1014,Grouped_Sources!$C:$C,1,FALSE)),"", INDIRECT(VLOOKUP($D1014,Grouped_Sources!$C:$I,7,FALSE)))</f>
        <v>0</v>
      </c>
    </row>
    <row r="1015" spans="1:14" hidden="1" x14ac:dyDescent="0.25">
      <c r="A1015" s="5">
        <f t="shared" si="162"/>
        <v>13</v>
      </c>
      <c r="B1015" s="5">
        <f t="shared" si="163"/>
        <v>13</v>
      </c>
      <c r="C1015" s="5" t="str">
        <f t="shared" ca="1" si="157"/>
        <v>speeds van</v>
      </c>
      <c r="D1015" s="5" t="str">
        <f t="shared" ref="D1015" ca="1" si="169">F1015&amp;"_"&amp;E1015</f>
        <v>speeds_cape_town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speeds</v>
      </c>
      <c r="G1015" s="4" t="str" cm="1">
        <f t="array" aca="1" ref="G1015" ca="1">IF(AND(ISBLANK(INDIRECT(ADDRESS(B1015,3,1,1,"all_city_parameter_inputs"))),ISBLANK(INDIRECT(ADDRESS(B1015,2,1,1,"all_city_parameter_inputs")))),"",IF(ISBLANK(INDIRECT(ADDRESS(B1015,2,1,1,"all_city_parameter_inputs"))),"",INDIRECT(ADDRESS(B1015,2,1,1,"all_city_parameter_inputs"))))</f>
        <v>van</v>
      </c>
      <c r="H1015" s="17" cm="1">
        <f t="array" aca="1" ref="H1015" ca="1">IF(ISBLANK(INDIRECT(ADDRESS(B1015,A1015,1,1,"all_city_parameter_inputs"))), "--",INDIRECT(ADDRESS(B1015,A1015,1,1,"all_city_parameter_inputs")))</f>
        <v>15</v>
      </c>
      <c r="I1015" s="17">
        <f ca="1">IF(OR(G1015="alpha",G1015="beta",G1015="sd",G1015="mean"),"--",VLOOKUP(C1015,Default!$B$5:$H$114,7,FALSE))</f>
        <v>13.8</v>
      </c>
      <c r="J1015" s="4" t="str">
        <f ca="1">VLOOKUP(F1015,Lookup!$C$5:$D$110,2, FALSE)</f>
        <v>Travel values</v>
      </c>
      <c r="K1015" s="4">
        <f ca="1">VLOOKUP(C1015,Default!$B$4:$E$114,4, FALSE)</f>
        <v>0</v>
      </c>
      <c r="L1015" s="21" t="str" cm="1">
        <f t="array" aca="1" ref="L1015" ca="1">IF(ISNA(VLOOKUP($D1015,Grouped_Sources!$C:$C,1,FALSE)),"", INDIRECT(VLOOKUP($D1015,Grouped_Sources!$C:$I,5,FALSE)))</f>
        <v>VehicleSpeeds_Summary_vxxx.docx on OneDrive Ali Abbas - ITHIM Global\Methods and Processes\Input Parameters\VehicleSpeeds</v>
      </c>
      <c r="M1015" s="21" cm="1">
        <f t="array" aca="1" ref="M1015" ca="1">IF(ISNA(VLOOKUP($D1015,Grouped_Sources!$C:$C,1,FALSE)),"", INDIRECT(VLOOKUP($D1015,Grouped_Sources!$C:$I,6,FALSE)))</f>
        <v>0</v>
      </c>
      <c r="N1015" s="21" cm="1">
        <f t="array" aca="1" ref="N1015" ca="1">IF(ISNA(VLOOKUP($D1015,Grouped_Sources!$C:$C,1,FALSE)),"", INDIRECT(VLOOKUP($D1015,Grouped_Sources!$C:$I,7,FALSE)))</f>
        <v>0</v>
      </c>
    </row>
    <row r="1016" spans="1:14" hidden="1" x14ac:dyDescent="0.25">
      <c r="A1016" s="5">
        <f t="shared" si="162"/>
        <v>13</v>
      </c>
      <c r="B1016" s="5">
        <f t="shared" si="163"/>
        <v>14</v>
      </c>
      <c r="C1016" s="5" t="str">
        <f t="shared" ca="1" si="157"/>
        <v>PM_emission_inventories motorcycle</v>
      </c>
      <c r="D1016" s="5" t="str">
        <f t="shared" ca="1" si="153"/>
        <v>PM_emission_inventories_cape_town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All_city_list!F1005,INDIRECT(ADDRESS(B1016,1,1,1,"all_city_parameter_inputs"))))</f>
        <v>PM_emission_inventories</v>
      </c>
      <c r="G1016" s="4" t="str" cm="1">
        <f t="array" aca="1" ref="G1016" ca="1">IF(AND(ISBLANK(INDIRECT(ADDRESS(B1016,3,1,1,"all_city_parameter_inputs"))),ISBLANK(INDIRECT(ADDRESS(B1016,2,1,1,"all_city_parameter_inputs")))),"",IF(ISBLANK(INDIRECT(ADDRESS(B1016,2,1,1,"all_city_parameter_inputs"))),"",INDIRECT(ADDRESS(B1016,2,1,1,"all_city_parameter_inputs"))))</f>
        <v>motorcycle</v>
      </c>
      <c r="H1016" s="17" cm="1">
        <f t="array" aca="1" ref="H1016" ca="1">IF(ISBLANK(INDIRECT(ADDRESS(B1016,A1016,1,1,"all_city_parameter_inputs"))), "--",INDIRECT(ADDRESS(B1016,A1016,1,1,"all_city_parameter_inputs")))</f>
        <v>7.4900000000000001E-3</v>
      </c>
      <c r="I1016" s="17">
        <f ca="1">IF(OR(G1016="alpha",G1016="beta",G1016="sd",G1016="mean"),"--",VLOOKUP(C1016,Default!$B$5:$H$114,7,FALSE))</f>
        <v>2.3031654375338189E-3</v>
      </c>
      <c r="J1016" s="4" t="str">
        <f ca="1">VLOOKUP(F1016,Lookup!$C$5:$D$110,2, FALSE)</f>
        <v>Pollution values</v>
      </c>
      <c r="K1016" s="4" t="str">
        <f ca="1">VLOOKUP(C1016,Default!$B$4:$E$114,4,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016" s="21" t="str" cm="1">
        <f t="array" aca="1" ref="L1016" ca="1">IF(ISNA(VLOOKUP($D1016,Grouped_Sources!$C:$C,1,FALSE)),"", INDIRECT(VLOOKUP($D1016,Grouped_Sources!$C:$I,5,FALSE)))</f>
        <v>air pollution and CO2 write-up_only table_V4.docx (dropbox.com)</v>
      </c>
      <c r="M1016" s="21" t="str" cm="1">
        <f t="array" aca="1" ref="M1016" ca="1">IF(ISNA(VLOOKUP($D1016,Grouped_Sources!$C:$C,1,FALSE)),"", INDIRECT(VLOOKUP($D1016,Grouped_Sources!$C:$I,6,FALSE)))</f>
        <v>EDGAR and various other sources, detailed in document</v>
      </c>
      <c r="N1016" s="21" cm="1">
        <f t="array" aca="1" ref="N1016" ca="1">IF(ISNA(VLOOKUP($D1016,Grouped_Sources!$C:$C,1,FALSE)),"", INDIRECT(VLOOKUP($D1016,Grouped_Sources!$C:$I,7,FALSE)))</f>
        <v>0</v>
      </c>
    </row>
    <row r="1017" spans="1:14" hidden="1" x14ac:dyDescent="0.25">
      <c r="A1017" s="5">
        <f t="shared" si="162"/>
        <v>13</v>
      </c>
      <c r="B1017" s="5">
        <f t="shared" si="163"/>
        <v>15</v>
      </c>
      <c r="C1017" s="5" t="str">
        <f t="shared" ca="1" si="157"/>
        <v>PM_emission_inventories car</v>
      </c>
      <c r="D1017" s="5" t="str">
        <f t="shared" ca="1" si="153"/>
        <v>PM_emission_inventories_cape_town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PM_emission_inventories</v>
      </c>
      <c r="G1017" s="4" t="str" cm="1">
        <f t="array" aca="1" ref="G1017" ca="1">IF(AND(ISBLANK(INDIRECT(ADDRESS(B1017,3,1,1,"all_city_parameter_inputs"))),ISBLANK(INDIRECT(ADDRESS(B1017,2,1,1,"all_city_parameter_inputs")))),"",IF(ISBLANK(INDIRECT(ADDRESS(B1017,2,1,1,"all_city_parameter_inputs"))),"",INDIRECT(ADDRESS(B1017,2,1,1,"all_city_parameter_inputs"))))</f>
        <v>car</v>
      </c>
      <c r="H1017" s="17" cm="1">
        <f t="array" aca="1" ref="H1017" ca="1">IF(ISBLANK(INDIRECT(ADDRESS(B1017,A1017,1,1,"all_city_parameter_inputs"))), "--",INDIRECT(ADDRESS(B1017,A1017,1,1,"all_city_parameter_inputs")))</f>
        <v>0.20499999999999999</v>
      </c>
      <c r="I1017" s="17">
        <f ca="1">IF(OR(G1017="alpha",G1017="beta",G1017="sd",G1017="mean"),"--",VLOOKUP(C1017,Default!$B$5:$H$114,7,FALSE))</f>
        <v>8.1980352806225759E-2</v>
      </c>
      <c r="J1017" s="4" t="str">
        <f ca="1">VLOOKUP(F1017,Lookup!$C$5:$D$110,2, FALSE)</f>
        <v>Pollution values</v>
      </c>
      <c r="K1017" s="4">
        <f ca="1">VLOOKUP(C1017,Default!$B$4:$E$114,4, FALSE)</f>
        <v>0</v>
      </c>
      <c r="L1017" s="21" t="str" cm="1">
        <f t="array" aca="1" ref="L1017" ca="1">IF(ISNA(VLOOKUP($D1017,Grouped_Sources!$C:$C,1,FALSE)),"", INDIRECT(VLOOKUP($D1017,Grouped_Sources!$C:$I,5,FALSE)))</f>
        <v>air pollution and CO2 write-up_only table_V4.docx (dropbox.com)</v>
      </c>
      <c r="M1017" s="21" t="str" cm="1">
        <f t="array" aca="1" ref="M1017" ca="1">IF(ISNA(VLOOKUP($D1017,Grouped_Sources!$C:$C,1,FALSE)),"", INDIRECT(VLOOKUP($D1017,Grouped_Sources!$C:$I,6,FALSE)))</f>
        <v>EDGAR and various other sources, detailed in document</v>
      </c>
      <c r="N1017" s="21" cm="1">
        <f t="array" aca="1" ref="N1017" ca="1">IF(ISNA(VLOOKUP($D1017,Grouped_Sources!$C:$C,1,FALSE)),"", INDIRECT(VLOOKUP($D1017,Grouped_Sources!$C:$I,7,FALSE)))</f>
        <v>0</v>
      </c>
    </row>
    <row r="1018" spans="1:14" hidden="1" x14ac:dyDescent="0.25">
      <c r="A1018" s="5">
        <f t="shared" si="162"/>
        <v>13</v>
      </c>
      <c r="B1018" s="5">
        <f t="shared" si="163"/>
        <v>16</v>
      </c>
      <c r="C1018" s="5" t="str">
        <f t="shared" ca="1" si="157"/>
        <v>PM_emission_inventories bus_driver</v>
      </c>
      <c r="D1018" s="5" t="str">
        <f t="shared" ca="1" si="153"/>
        <v>PM_emission_inventories_cape_town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PM_emission_inventories</v>
      </c>
      <c r="G1018" s="4" t="str" cm="1">
        <f t="array" aca="1" ref="G1018" ca="1">IF(AND(ISBLANK(INDIRECT(ADDRESS(B1018,3,1,1,"all_city_parameter_inputs"))),ISBLANK(INDIRECT(ADDRESS(B1018,2,1,1,"all_city_parameter_inputs")))),"",IF(ISBLANK(INDIRECT(ADDRESS(B1018,2,1,1,"all_city_parameter_inputs"))),"",INDIRECT(ADDRESS(B1018,2,1,1,"all_city_parameter_inputs"))))</f>
        <v>bus_driver</v>
      </c>
      <c r="H1018" s="17" cm="1">
        <f t="array" aca="1" ref="H1018" ca="1">IF(ISBLANK(INDIRECT(ADDRESS(B1018,A1018,1,1,"all_city_parameter_inputs"))), "--",INDIRECT(ADDRESS(B1018,A1018,1,1,"all_city_parameter_inputs")))</f>
        <v>0.216</v>
      </c>
      <c r="I1018" s="17">
        <f ca="1">IF(OR(G1018="alpha",G1018="beta",G1018="sd",G1018="mean"),"--",VLOOKUP(C1018,Default!$B$5:$H$114,7,FALSE))</f>
        <v>0.12246677425253254</v>
      </c>
      <c r="J1018" s="4" t="str">
        <f ca="1">VLOOKUP(F1018,Lookup!$C$5:$D$110,2, FALSE)</f>
        <v>Pollution values</v>
      </c>
      <c r="K1018" s="4">
        <f ca="1">VLOOKUP(C1018,Default!$B$4:$E$114,4, FALSE)</f>
        <v>0</v>
      </c>
      <c r="L1018" s="21" t="str" cm="1">
        <f t="array" aca="1" ref="L1018" ca="1">IF(ISNA(VLOOKUP($D1018,Grouped_Sources!$C:$C,1,FALSE)),"", INDIRECT(VLOOKUP($D1018,Grouped_Sources!$C:$I,5,FALSE)))</f>
        <v>air pollution and CO2 write-up_only table_V4.docx (dropbox.com)</v>
      </c>
      <c r="M1018" s="21" t="str" cm="1">
        <f t="array" aca="1" ref="M1018" ca="1">IF(ISNA(VLOOKUP($D1018,Grouped_Sources!$C:$C,1,FALSE)),"", INDIRECT(VLOOKUP($D1018,Grouped_Sources!$C:$I,6,FALSE)))</f>
        <v>EDGAR and various other sources, detailed in document</v>
      </c>
      <c r="N1018" s="21" cm="1">
        <f t="array" aca="1" ref="N1018" ca="1">IF(ISNA(VLOOKUP($D1018,Grouped_Sources!$C:$C,1,FALSE)),"", INDIRECT(VLOOKUP($D1018,Grouped_Sources!$C:$I,7,FALSE)))</f>
        <v>0</v>
      </c>
    </row>
    <row r="1019" spans="1:14" hidden="1" x14ac:dyDescent="0.25">
      <c r="A1019" s="5">
        <f t="shared" si="162"/>
        <v>13</v>
      </c>
      <c r="B1019" s="5">
        <f t="shared" si="163"/>
        <v>17</v>
      </c>
      <c r="C1019" s="5" t="str">
        <f t="shared" ca="1" si="157"/>
        <v>PM_emission_inventories heavy_truck</v>
      </c>
      <c r="D1019" s="5" t="str">
        <f t="shared" ref="D1019:D1086" ca="1" si="170">F1019&amp;"_"&amp;E1019</f>
        <v>PM_emission_inventories_cape_town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PM_emission_inventories</v>
      </c>
      <c r="G1019" s="4" t="str" cm="1">
        <f t="array" aca="1" ref="G1019" ca="1">IF(AND(ISBLANK(INDIRECT(ADDRESS(B1019,3,1,1,"all_city_parameter_inputs"))),ISBLANK(INDIRECT(ADDRESS(B1019,2,1,1,"all_city_parameter_inputs")))),"",IF(ISBLANK(INDIRECT(ADDRESS(B1019,2,1,1,"all_city_parameter_inputs"))),"",INDIRECT(ADDRESS(B1019,2,1,1,"all_city_parameter_inputs"))))</f>
        <v>heavy_truck</v>
      </c>
      <c r="H1019" s="17" cm="1">
        <f t="array" aca="1" ref="H1019" ca="1">IF(ISBLANK(INDIRECT(ADDRESS(B1019,A1019,1,1,"all_city_parameter_inputs"))), "--",INDIRECT(ADDRESS(B1019,A1019,1,1,"all_city_parameter_inputs")))</f>
        <v>0.39600000000000002</v>
      </c>
      <c r="I1019" s="17">
        <f ca="1">IF(OR(G1019="alpha",G1019="beta",G1019="sd",G1019="mean"),"--",VLOOKUP(C1019,Default!$B$5:$H$114,7,FALSE))</f>
        <v>0.45445403783708543</v>
      </c>
      <c r="J1019" s="4" t="str">
        <f ca="1">VLOOKUP(F1019,Lookup!$C$5:$D$110,2, FALSE)</f>
        <v>Pollution values</v>
      </c>
      <c r="K1019" s="4">
        <f ca="1">VLOOKUP(C1019,Default!$B$4:$E$114,4, FALSE)</f>
        <v>0</v>
      </c>
      <c r="L1019" s="21" t="str" cm="1">
        <f t="array" aca="1" ref="L1019" ca="1">IF(ISNA(VLOOKUP($D1019,Grouped_Sources!$C:$C,1,FALSE)),"", INDIRECT(VLOOKUP($D1019,Grouped_Sources!$C:$I,5,FALSE)))</f>
        <v>air pollution and CO2 write-up_only table_V4.docx (dropbox.com)</v>
      </c>
      <c r="M1019" s="21" t="str" cm="1">
        <f t="array" aca="1" ref="M1019" ca="1">IF(ISNA(VLOOKUP($D1019,Grouped_Sources!$C:$C,1,FALSE)),"", INDIRECT(VLOOKUP($D1019,Grouped_Sources!$C:$I,6,FALSE)))</f>
        <v>EDGAR and various other sources, detailed in document</v>
      </c>
      <c r="N1019" s="21" cm="1">
        <f t="array" aca="1" ref="N1019" ca="1">IF(ISNA(VLOOKUP($D1019,Grouped_Sources!$C:$C,1,FALSE)),"", INDIRECT(VLOOKUP($D1019,Grouped_Sources!$C:$I,7,FALSE)))</f>
        <v>0</v>
      </c>
    </row>
    <row r="1020" spans="1:14" hidden="1" x14ac:dyDescent="0.25">
      <c r="A1020" s="5">
        <f t="shared" si="162"/>
        <v>13</v>
      </c>
      <c r="B1020" s="5">
        <f t="shared" si="163"/>
        <v>18</v>
      </c>
      <c r="C1020" s="5" t="str">
        <f t="shared" ca="1" si="157"/>
        <v>PM_emission_inventories truck</v>
      </c>
      <c r="D1020" s="5" t="str">
        <f t="shared" ca="1" si="170"/>
        <v>PM_emission_inventories_cape_town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PM_emission_inventories</v>
      </c>
      <c r="G1020" s="4" t="str" cm="1">
        <f t="array" aca="1" ref="G1020" ca="1">IF(AND(ISBLANK(INDIRECT(ADDRESS(B1020,3,1,1,"all_city_parameter_inputs"))),ISBLANK(INDIRECT(ADDRESS(B1020,2,1,1,"all_city_parameter_inputs")))),"",IF(ISBLANK(INDIRECT(ADDRESS(B1020,2,1,1,"all_city_parameter_inputs"))),"",INDIRECT(ADDRESS(B1020,2,1,1,"all_city_parameter_inputs"))))</f>
        <v>truck</v>
      </c>
      <c r="H1020" s="17" cm="1">
        <f t="array" aca="1" ref="H1020" ca="1">IF(ISBLANK(INDIRECT(ADDRESS(B1020,A1020,1,1,"all_city_parameter_inputs"))), "--",INDIRECT(ADDRESS(B1020,A1020,1,1,"all_city_parameter_inputs")))</f>
        <v>0.17599999999999999</v>
      </c>
      <c r="I1020" s="17">
        <f ca="1">IF(OR(G1020="alpha",G1020="beta",G1020="sd",G1020="mean"),"--",VLOOKUP(C1020,Default!$B$5:$H$114,7,FALSE))</f>
        <v>0.33879566966662278</v>
      </c>
      <c r="J1020" s="4" t="str">
        <f ca="1">VLOOKUP(F1020,Lookup!$C$5:$D$110,2, FALSE)</f>
        <v>Pollution values</v>
      </c>
      <c r="K1020" s="4">
        <f ca="1">VLOOKUP(C1020,Default!$B$4:$E$114,4, FALSE)</f>
        <v>0</v>
      </c>
      <c r="L1020" s="21" t="str" cm="1">
        <f t="array" aca="1" ref="L1020" ca="1">IF(ISNA(VLOOKUP($D1020,Grouped_Sources!$C:$C,1,FALSE)),"", INDIRECT(VLOOKUP($D1020,Grouped_Sources!$C:$I,5,FALSE)))</f>
        <v>air pollution and CO2 write-up_only table_V4.docx (dropbox.com)</v>
      </c>
      <c r="M1020" s="21" t="str" cm="1">
        <f t="array" aca="1" ref="M1020" ca="1">IF(ISNA(VLOOKUP($D1020,Grouped_Sources!$C:$C,1,FALSE)),"", INDIRECT(VLOOKUP($D1020,Grouped_Sources!$C:$I,6,FALSE)))</f>
        <v>EDGAR and various other sources, detailed in document</v>
      </c>
      <c r="N1020" s="21" cm="1">
        <f t="array" aca="1" ref="N1020" ca="1">IF(ISNA(VLOOKUP($D1020,Grouped_Sources!$C:$C,1,FALSE)),"", INDIRECT(VLOOKUP($D1020,Grouped_Sources!$C:$I,7,FALSE)))</f>
        <v>0</v>
      </c>
    </row>
    <row r="1021" spans="1:14" hidden="1" x14ac:dyDescent="0.25">
      <c r="A1021" s="5">
        <f t="shared" si="162"/>
        <v>13</v>
      </c>
      <c r="B1021" s="5">
        <f t="shared" si="163"/>
        <v>19</v>
      </c>
      <c r="C1021" s="5" t="str">
        <f t="shared" ca="1" si="157"/>
        <v>PM_emission_inventories van</v>
      </c>
      <c r="D1021" s="5" t="str">
        <f t="shared" ca="1" si="170"/>
        <v>PM_emission_inventories_cape_town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PM_emission_inventories</v>
      </c>
      <c r="G1021" s="4" t="str" cm="1">
        <f t="array" aca="1" ref="G1021" ca="1">IF(AND(ISBLANK(INDIRECT(ADDRESS(B1021,3,1,1,"all_city_parameter_inputs"))),ISBLANK(INDIRECT(ADDRESS(B1021,2,1,1,"all_city_parameter_inputs")))),"",IF(ISBLANK(INDIRECT(ADDRESS(B1021,2,1,1,"all_city_parameter_inputs"))),"",INDIRECT(ADDRESS(B1021,2,1,1,"all_city_parameter_inputs"))))</f>
        <v>van</v>
      </c>
      <c r="H1021" s="17" cm="1">
        <f t="array" aca="1" ref="H1021" ca="1">IF(ISBLANK(INDIRECT(ADDRESS(B1021,A1021,1,1,"all_city_parameter_inputs"))), "--",INDIRECT(ADDRESS(B1021,A1021,1,1,"all_city_parameter_inputs")))</f>
        <v>0</v>
      </c>
      <c r="I1021" s="17">
        <f ca="1">IF(OR(G1021="alpha",G1021="beta",G1021="sd",G1021="mean"),"--",VLOOKUP(C1021,Default!$B$5:$H$114,7,FALSE))</f>
        <v>0</v>
      </c>
      <c r="J1021" s="4" t="str">
        <f ca="1">VLOOKUP(F1021,Lookup!$C$5:$D$110,2, FALSE)</f>
        <v>Pollution values</v>
      </c>
      <c r="K1021" s="4">
        <f ca="1">VLOOKUP(C1021,Default!$B$4:$E$114,4, FALSE)</f>
        <v>0</v>
      </c>
      <c r="L1021" s="21" t="str" cm="1">
        <f t="array" aca="1" ref="L1021" ca="1">IF(ISNA(VLOOKUP($D1021,Grouped_Sources!$C:$C,1,FALSE)),"", INDIRECT(VLOOKUP($D1021,Grouped_Sources!$C:$I,5,FALSE)))</f>
        <v>air pollution and CO2 write-up_only table_V4.docx (dropbox.com)</v>
      </c>
      <c r="M1021" s="21" t="str" cm="1">
        <f t="array" aca="1" ref="M1021" ca="1">IF(ISNA(VLOOKUP($D1021,Grouped_Sources!$C:$C,1,FALSE)),"", INDIRECT(VLOOKUP($D1021,Grouped_Sources!$C:$I,6,FALSE)))</f>
        <v>EDGAR and various other sources, detailed in document</v>
      </c>
      <c r="N1021" s="21" cm="1">
        <f t="array" aca="1" ref="N1021" ca="1">IF(ISNA(VLOOKUP($D1021,Grouped_Sources!$C:$C,1,FALSE)),"", INDIRECT(VLOOKUP($D1021,Grouped_Sources!$C:$I,7,FALSE)))</f>
        <v>0</v>
      </c>
    </row>
    <row r="1022" spans="1:14" hidden="1" x14ac:dyDescent="0.25">
      <c r="A1022" s="5">
        <f t="shared" si="162"/>
        <v>13</v>
      </c>
      <c r="B1022" s="5">
        <f t="shared" si="163"/>
        <v>20</v>
      </c>
      <c r="C1022" s="5" t="str">
        <f t="shared" ca="1" si="157"/>
        <v>PM_emission_inventories other</v>
      </c>
      <c r="D1022" s="5" t="str">
        <f t="shared" ca="1" si="170"/>
        <v>PM_emission_inventories_cape_town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PM_emission_inventories</v>
      </c>
      <c r="G1022" s="4" t="str" cm="1">
        <f t="array" aca="1" ref="G1022" ca="1">IF(AND(ISBLANK(INDIRECT(ADDRESS(B1022,3,1,1,"all_city_parameter_inputs"))),ISBLANK(INDIRECT(ADDRESS(B1022,2,1,1,"all_city_parameter_inputs")))),"",IF(ISBLANK(INDIRECT(ADDRESS(B1022,2,1,1,"all_city_parameter_inputs"))),"",INDIRECT(ADDRESS(B1022,2,1,1,"all_city_parameter_inputs"))))</f>
        <v>other</v>
      </c>
      <c r="H1022" s="17" cm="1">
        <f t="array" aca="1" ref="H1022" ca="1">IF(ISBLANK(INDIRECT(ADDRESS(B1022,A1022,1,1,"all_city_parameter_inputs"))), "--",INDIRECT(ADDRESS(B1022,A1022,1,1,"all_city_parameter_inputs")))</f>
        <v>0</v>
      </c>
      <c r="I1022" s="17">
        <f ca="1">IF(OR(G1022="alpha",G1022="beta",G1022="sd",G1022="mean"),"--",VLOOKUP(C1022,Default!$B$5:$H$114,7,FALSE))</f>
        <v>0</v>
      </c>
      <c r="J1022" s="4" t="str">
        <f ca="1">VLOOKUP(F1022,Lookup!$C$5:$D$110,2, FALSE)</f>
        <v>Pollution values</v>
      </c>
      <c r="K1022" s="4">
        <f ca="1">VLOOKUP(C1022,Default!$B$4:$E$114,4, FALSE)</f>
        <v>0</v>
      </c>
      <c r="L1022" s="21" t="str" cm="1">
        <f t="array" aca="1" ref="L1022" ca="1">IF(ISNA(VLOOKUP($D1022,Grouped_Sources!$C:$C,1,FALSE)),"", INDIRECT(VLOOKUP($D1022,Grouped_Sources!$C:$I,5,FALSE)))</f>
        <v>air pollution and CO2 write-up_only table_V4.docx (dropbox.com)</v>
      </c>
      <c r="M1022" s="21" t="str" cm="1">
        <f t="array" aca="1" ref="M1022" ca="1">IF(ISNA(VLOOKUP($D1022,Grouped_Sources!$C:$C,1,FALSE)),"", INDIRECT(VLOOKUP($D1022,Grouped_Sources!$C:$I,6,FALSE)))</f>
        <v>EDGAR and various other sources, detailed in document</v>
      </c>
      <c r="N1022" s="21" cm="1">
        <f t="array" aca="1" ref="N1022" ca="1">IF(ISNA(VLOOKUP($D1022,Grouped_Sources!$C:$C,1,FALSE)),"", INDIRECT(VLOOKUP($D1022,Grouped_Sources!$C:$I,7,FALSE)))</f>
        <v>0</v>
      </c>
    </row>
    <row r="1023" spans="1:14" hidden="1" x14ac:dyDescent="0.25">
      <c r="A1023" s="5">
        <f t="shared" si="162"/>
        <v>13</v>
      </c>
      <c r="B1023" s="5">
        <f t="shared" si="163"/>
        <v>21</v>
      </c>
      <c r="C1023" s="5" t="str">
        <f t="shared" ca="1" si="157"/>
        <v>PM_emission_inventories taxi</v>
      </c>
      <c r="D1023" s="5" t="str">
        <f t="shared" ca="1" si="170"/>
        <v>PM_emission_inventories_cape_town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PM_emission_inventories</v>
      </c>
      <c r="G1023" s="4" t="str" cm="1">
        <f t="array" aca="1" ref="G1023" ca="1">IF(AND(ISBLANK(INDIRECT(ADDRESS(B1023,3,1,1,"all_city_parameter_inputs"))),ISBLANK(INDIRECT(ADDRESS(B1023,2,1,1,"all_city_parameter_inputs")))),"",IF(ISBLANK(INDIRECT(ADDRESS(B1023,2,1,1,"all_city_parameter_inputs"))),"",INDIRECT(ADDRESS(B1023,2,1,1,"all_city_parameter_inputs"))))</f>
        <v>taxi</v>
      </c>
      <c r="H1023" s="17" cm="1">
        <f t="array" aca="1" ref="H1023" ca="1">IF(ISBLANK(INDIRECT(ADDRESS(B1023,A1023,1,1,"all_city_parameter_inputs"))), "--",INDIRECT(ADDRESS(B1023,A1023,1,1,"all_city_parameter_inputs")))</f>
        <v>0</v>
      </c>
      <c r="I1023" s="17">
        <f ca="1">IF(OR(G1023="alpha",G1023="beta",G1023="sd",G1023="mean"),"--",VLOOKUP(C1023,Default!$B$5:$H$114,7,FALSE))</f>
        <v>0</v>
      </c>
      <c r="J1023" s="4" t="str">
        <f ca="1">VLOOKUP(F1023,Lookup!$C$5:$D$110,2, FALSE)</f>
        <v>Pollution values</v>
      </c>
      <c r="K1023" s="4">
        <f ca="1">VLOOKUP(C1023,Default!$B$4:$E$114,4, FALSE)</f>
        <v>0</v>
      </c>
      <c r="L1023" s="21" t="str" cm="1">
        <f t="array" aca="1" ref="L1023" ca="1">IF(ISNA(VLOOKUP($D1023,Grouped_Sources!$C:$C,1,FALSE)),"", INDIRECT(VLOOKUP($D1023,Grouped_Sources!$C:$I,5,FALSE)))</f>
        <v>air pollution and CO2 write-up_only table_V4.docx (dropbox.com)</v>
      </c>
      <c r="M1023" s="21" t="str" cm="1">
        <f t="array" aca="1" ref="M1023" ca="1">IF(ISNA(VLOOKUP($D1023,Grouped_Sources!$C:$C,1,FALSE)),"", INDIRECT(VLOOKUP($D1023,Grouped_Sources!$C:$I,6,FALSE)))</f>
        <v>EDGAR and various other sources, detailed in document</v>
      </c>
      <c r="N1023" s="21" cm="1">
        <f t="array" aca="1" ref="N1023" ca="1">IF(ISNA(VLOOKUP($D1023,Grouped_Sources!$C:$C,1,FALSE)),"", INDIRECT(VLOOKUP($D1023,Grouped_Sources!$C:$I,7,FALSE)))</f>
        <v>0</v>
      </c>
    </row>
    <row r="1024" spans="1:14" hidden="1" x14ac:dyDescent="0.25">
      <c r="A1024" s="5">
        <f t="shared" si="162"/>
        <v>13</v>
      </c>
      <c r="B1024" s="5">
        <f t="shared" si="163"/>
        <v>22</v>
      </c>
      <c r="C1024" s="5" t="str">
        <f t="shared" ca="1" si="157"/>
        <v>PM_emission_inventories auto_rickshaw</v>
      </c>
      <c r="D1024" s="5" t="str">
        <f t="shared" ca="1" si="170"/>
        <v>PM_emission_inventories_cape_town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PM_emission_inventories</v>
      </c>
      <c r="G1024" s="4" t="str" cm="1">
        <f t="array" aca="1" ref="G1024" ca="1">IF(AND(ISBLANK(INDIRECT(ADDRESS(B1024,3,1,1,"all_city_parameter_inputs"))),ISBLANK(INDIRECT(ADDRESS(B1024,2,1,1,"all_city_parameter_inputs")))),"",IF(ISBLANK(INDIRECT(ADDRESS(B1024,2,1,1,"all_city_parameter_inputs"))),"",INDIRECT(ADDRESS(B1024,2,1,1,"all_city_parameter_inputs"))))</f>
        <v>auto_rickshaw</v>
      </c>
      <c r="H1024" s="17" cm="1">
        <f t="array" aca="1" ref="H1024" ca="1">IF(ISBLANK(INDIRECT(ADDRESS(B1024,A1024,1,1,"all_city_parameter_inputs"))), "--",INDIRECT(ADDRESS(B1024,A1024,1,1,"all_city_parameter_inputs")))</f>
        <v>0</v>
      </c>
      <c r="I1024" s="17">
        <f ca="1">IF(OR(G1024="alpha",G1024="beta",G1024="sd",G1024="mean"),"--",VLOOKUP(C1024,Default!$B$5:$H$114,7,FALSE))</f>
        <v>0</v>
      </c>
      <c r="J1024" s="4" t="str">
        <f ca="1">VLOOKUP(F1024,Lookup!$C$5:$D$110,2, FALSE)</f>
        <v>Pollution values</v>
      </c>
      <c r="K1024" s="4">
        <f ca="1">VLOOKUP(C1024,Default!$B$4:$E$114,4, FALSE)</f>
        <v>0</v>
      </c>
      <c r="L1024" s="21" t="str" cm="1">
        <f t="array" aca="1" ref="L1024" ca="1">IF(ISNA(VLOOKUP($D1024,Grouped_Sources!$C:$C,1,FALSE)),"", INDIRECT(VLOOKUP($D1024,Grouped_Sources!$C:$I,5,FALSE)))</f>
        <v>air pollution and CO2 write-up_only table_V4.docx (dropbox.com)</v>
      </c>
      <c r="M1024" s="21" t="str" cm="1">
        <f t="array" aca="1" ref="M1024" ca="1">IF(ISNA(VLOOKUP($D1024,Grouped_Sources!$C:$C,1,FALSE)),"", INDIRECT(VLOOKUP($D1024,Grouped_Sources!$C:$I,6,FALSE)))</f>
        <v>EDGAR and various other sources, detailed in document</v>
      </c>
      <c r="N1024" s="21" cm="1">
        <f t="array" aca="1" ref="N1024" ca="1">IF(ISNA(VLOOKUP($D1024,Grouped_Sources!$C:$C,1,FALSE)),"", INDIRECT(VLOOKUP($D1024,Grouped_Sources!$C:$I,7,FALSE)))</f>
        <v>0</v>
      </c>
    </row>
    <row r="1025" spans="1:14" hidden="1" x14ac:dyDescent="0.25">
      <c r="A1025" s="5">
        <f t="shared" si="162"/>
        <v>13</v>
      </c>
      <c r="B1025" s="5">
        <f t="shared" si="163"/>
        <v>23</v>
      </c>
      <c r="C1025" s="5" t="str">
        <f t="shared" ca="1" si="157"/>
        <v>injury_reporting_rate</v>
      </c>
      <c r="D1025" s="5" t="str">
        <f t="shared" ca="1" si="170"/>
        <v>injury_reporting_rate_cape_town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injury_reporting_rate</v>
      </c>
      <c r="G1025" s="4" t="str" cm="1">
        <f t="array" aca="1" ref="G1025" ca="1">IF(AND(ISBLANK(INDIRECT(ADDRESS(B1025,3,1,1,"all_city_parameter_inputs"))),ISBLANK(INDIRECT(ADDRESS(B1025,2,1,1,"all_city_parameter_inputs")))),"",IF(ISBLANK(INDIRECT(ADDRESS(B1025,2,1,1,"all_city_parameter_inputs"))),"",INDIRECT(ADDRESS(B1025,2,1,1,"all_city_parameter_inputs"))))</f>
        <v>constant</v>
      </c>
      <c r="H1025" s="17" cm="1">
        <f t="array" aca="1" ref="H1025" ca="1">IF(ISBLANK(INDIRECT(ADDRESS(B1025,A1025,1,1,"all_city_parameter_inputs"))), "--",INDIRECT(ADDRESS(B1025,A1025,1,1,"all_city_parameter_inputs")))</f>
        <v>0.98497277176535469</v>
      </c>
      <c r="I1025" s="17">
        <f ca="1">IF(OR(G1025="alpha",G1025="beta",G1025="sd",G1025="mean"),"--",VLOOKUP(C1025,Default!$B$5:$H$114,7,FALSE))</f>
        <v>1</v>
      </c>
      <c r="J1025" s="4" t="str">
        <f ca="1">VLOOKUP(F1025,Lookup!$C$5:$D$110,2, FALSE)</f>
        <v>Injury values</v>
      </c>
      <c r="K1025" s="4" t="str">
        <f ca="1">VLOOKUP(C1025,Default!$B$4:$E$114,4, FALSE)</f>
        <v>rate at which injuries are reported</v>
      </c>
      <c r="L1025" s="21" t="str" cm="1">
        <f t="array" aca="1" ref="L1025" ca="1">IF(ISNA(VLOOKUP($D1025,Grouped_Sources!$C:$C,1,FALSE)),"", INDIRECT(VLOOKUP($D1025,Grouped_Sources!$C:$I,5,FALSE)))</f>
        <v>InjuryReportingRate_WriteUp_vxx.docx on OneDrive Ali Abbas - ITHIM Global\Methods and Processes\Input Parameters\InjuryReportingRate</v>
      </c>
      <c r="M1025" s="21" cm="1">
        <f t="array" aca="1" ref="M1025" ca="1">IF(ISNA(VLOOKUP($D1025,Grouped_Sources!$C:$C,1,FALSE)),"", INDIRECT(VLOOKUP($D1025,Grouped_Sources!$C:$I,6,FALSE)))</f>
        <v>0</v>
      </c>
      <c r="N1025" s="21" cm="1">
        <f t="array" aca="1" ref="N1025" ca="1">IF(ISNA(VLOOKUP($D1025,Grouped_Sources!$C:$C,1,FALSE)),"", INDIRECT(VLOOKUP($D1025,Grouped_Sources!$C:$I,7,FALSE)))</f>
        <v>0</v>
      </c>
    </row>
    <row r="1026" spans="1:14" hidden="1" x14ac:dyDescent="0.25">
      <c r="A1026" s="5">
        <f t="shared" si="162"/>
        <v>13</v>
      </c>
      <c r="B1026" s="5">
        <f t="shared" si="163"/>
        <v>24</v>
      </c>
      <c r="C1026" s="5" t="str">
        <f t="shared" ca="1" si="157"/>
        <v>injury_reporting_rate</v>
      </c>
      <c r="D1026" s="5" t="str">
        <f t="shared" ca="1" si="170"/>
        <v>injury_reporting_rate_cape_town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injury_reporting_rate</v>
      </c>
      <c r="G1026" s="4" t="str" cm="1">
        <f t="array" aca="1" ref="G1026" ca="1">IF(AND(ISBLANK(INDIRECT(ADDRESS(B1026,3,1,1,"all_city_parameter_inputs"))),ISBLANK(INDIRECT(ADDRESS(B1026,2,1,1,"all_city_parameter_inputs")))),"",IF(ISBLANK(INDIRECT(ADDRESS(B1026,2,1,1,"all_city_parameter_inputs"))),"",INDIRECT(ADDRESS(B1026,2,1,1,"all_city_parameter_inputs"))))</f>
        <v>alpha</v>
      </c>
      <c r="H1026" s="17" cm="1">
        <f t="array" aca="1" ref="H1026" ca="1">IF(ISBLANK(INDIRECT(ADDRESS(B1026,A1026,1,1,"all_city_parameter_inputs"))), "--",INDIRECT(ADDRESS(B1026,A1026,1,1,"all_city_parameter_inputs")))</f>
        <v>4.8466218163360848</v>
      </c>
      <c r="I1026" s="17" t="str">
        <f ca="1">IF(OR(G1026="alpha",G1026="beta",G1026="sd",G1026="mean"),"--",VLOOKUP(C1026,Default!$B$5:$H$114,7,FALSE))</f>
        <v>--</v>
      </c>
      <c r="J1026" s="4" t="str">
        <f ca="1">VLOOKUP(F1026,Lookup!$C$5:$D$110,2, FALSE)</f>
        <v>Injury values</v>
      </c>
      <c r="K1026" s="4" t="str">
        <f ca="1">VLOOKUP(C1026,Default!$B$4:$E$114,4, FALSE)</f>
        <v>rate at which injuries are reported</v>
      </c>
      <c r="L1026" s="21" t="str" cm="1">
        <f t="array" aca="1" ref="L1026" ca="1">IF(ISNA(VLOOKUP($D1026,Grouped_Sources!$C:$C,1,FALSE)),"", INDIRECT(VLOOKUP($D1026,Grouped_Sources!$C:$I,5,FALSE)))</f>
        <v>InjuryReportingRate_WriteUp_vxx.docx on OneDrive Ali Abbas - ITHIM Global\Methods and Processes\Input Parameters\InjuryReportingRate</v>
      </c>
      <c r="M1026" s="21" cm="1">
        <f t="array" aca="1" ref="M1026" ca="1">IF(ISNA(VLOOKUP($D1026,Grouped_Sources!$C:$C,1,FALSE)),"", INDIRECT(VLOOKUP($D1026,Grouped_Sources!$C:$I,6,FALSE)))</f>
        <v>0</v>
      </c>
      <c r="N1026" s="21" cm="1">
        <f t="array" aca="1" ref="N1026" ca="1">IF(ISNA(VLOOKUP($D1026,Grouped_Sources!$C:$C,1,FALSE)),"", INDIRECT(VLOOKUP($D1026,Grouped_Sources!$C:$I,7,FALSE)))</f>
        <v>0</v>
      </c>
    </row>
    <row r="1027" spans="1:14" hidden="1" x14ac:dyDescent="0.25">
      <c r="A1027" s="5">
        <f t="shared" si="162"/>
        <v>13</v>
      </c>
      <c r="B1027" s="5">
        <f t="shared" si="163"/>
        <v>25</v>
      </c>
      <c r="C1027" s="5" t="str">
        <f t="shared" ca="1" si="157"/>
        <v>injury_reporting_rate</v>
      </c>
      <c r="D1027" s="5" t="str">
        <f t="shared" ca="1" si="170"/>
        <v>injury_reporting_rate_cape_town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injury_reporting_rate</v>
      </c>
      <c r="G1027" s="4" t="str" cm="1">
        <f t="array" aca="1" ref="G1027" ca="1">IF(AND(ISBLANK(INDIRECT(ADDRESS(B1027,3,1,1,"all_city_parameter_inputs"))),ISBLANK(INDIRECT(ADDRESS(B1027,2,1,1,"all_city_parameter_inputs")))),"",IF(ISBLANK(INDIRECT(ADDRESS(B1027,2,1,1,"all_city_parameter_inputs"))),"",INDIRECT(ADDRESS(B1027,2,1,1,"all_city_parameter_inputs"))))</f>
        <v>beta</v>
      </c>
      <c r="H1027" s="17" cm="1">
        <f t="array" aca="1" ref="H1027" ca="1">IF(ISBLANK(INDIRECT(ADDRESS(B1027,A1027,1,1,"all_city_parameter_inputs"))), "--",INDIRECT(ADDRESS(B1027,A1027,1,1,"all_city_parameter_inputs")))</f>
        <v>7.3942442155592689E-2</v>
      </c>
      <c r="I1027" s="17" t="str">
        <f ca="1">IF(OR(G1027="alpha",G1027="beta",G1027="sd",G1027="mean"),"--",VLOOKUP(C1027,Default!$B$5:$H$114,7,FALSE))</f>
        <v>--</v>
      </c>
      <c r="J1027" s="4" t="str">
        <f ca="1">VLOOKUP(F1027,Lookup!$C$5:$D$110,2, FALSE)</f>
        <v>Injury values</v>
      </c>
      <c r="K1027" s="4" t="str">
        <f ca="1">VLOOKUP(C1027,Default!$B$4:$E$114,4, FALSE)</f>
        <v>rate at which injuries are reported</v>
      </c>
      <c r="L1027" s="21" t="str" cm="1">
        <f t="array" aca="1" ref="L1027" ca="1">IF(ISNA(VLOOKUP($D1027,Grouped_Sources!$C:$C,1,FALSE)),"", INDIRECT(VLOOKUP($D1027,Grouped_Sources!$C:$I,5,FALSE)))</f>
        <v>InjuryReportingRate_WriteUp_vxx.docx on OneDrive Ali Abbas - ITHIM Global\Methods and Processes\Input Parameters\InjuryReportingRate</v>
      </c>
      <c r="M1027" s="21" cm="1">
        <f t="array" aca="1" ref="M1027" ca="1">IF(ISNA(VLOOKUP($D1027,Grouped_Sources!$C:$C,1,FALSE)),"", INDIRECT(VLOOKUP($D1027,Grouped_Sources!$C:$I,6,FALSE)))</f>
        <v>0</v>
      </c>
      <c r="N1027" s="21" cm="1">
        <f t="array" aca="1" ref="N1027" ca="1">IF(ISNA(VLOOKUP($D1027,Grouped_Sources!$C:$C,1,FALSE)),"", INDIRECT(VLOOKUP($D1027,Grouped_Sources!$C:$I,7,FALSE)))</f>
        <v>0</v>
      </c>
    </row>
    <row r="1028" spans="1:14" hidden="1" x14ac:dyDescent="0.25">
      <c r="A1028" s="5">
        <f t="shared" si="162"/>
        <v>13</v>
      </c>
      <c r="B1028" s="5">
        <f t="shared" si="163"/>
        <v>26</v>
      </c>
      <c r="C1028" s="5" t="str">
        <f t="shared" ca="1" si="157"/>
        <v>chronic_disease_scalar</v>
      </c>
      <c r="D1028" s="5" t="str">
        <f t="shared" ca="1" si="170"/>
        <v>chronic_disease_scalar_cape_town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chronic_disease_scalar</v>
      </c>
      <c r="G1028" s="4" t="str" cm="1">
        <f t="array" aca="1" ref="G1028" ca="1">IF(AND(ISBLANK(INDIRECT(ADDRESS(B1028,3,1,1,"all_city_parameter_inputs"))),ISBLANK(INDIRECT(ADDRESS(B1028,2,1,1,"all_city_parameter_inputs")))),"",IF(ISBLANK(INDIRECT(ADDRESS(B1028,2,1,1,"all_city_parameter_inputs"))),"",INDIRECT(ADDRESS(B1028,2,1,1,"all_city_parameter_inputs"))))</f>
        <v>constant</v>
      </c>
      <c r="H1028" s="17" cm="1">
        <f t="array" aca="1" ref="H1028" ca="1">IF(ISBLANK(INDIRECT(ADDRESS(B1028,A1028,1,1,"all_city_parameter_inputs"))), "--",INDIRECT(ADDRESS(B1028,A1028,1,1,"all_city_parameter_inputs")))</f>
        <v>1</v>
      </c>
      <c r="I1028" s="17">
        <f ca="1">IF(OR(G1028="alpha",G1028="beta",G1028="sd",G1028="mean"),"--",VLOOKUP(C1028,Default!$B$5:$H$114,7,FALSE))</f>
        <v>1</v>
      </c>
      <c r="J1028" s="4" t="str">
        <f ca="1">VLOOKUP(F1028,Lookup!$C$5:$D$110,2, FALSE)</f>
        <v>Health values</v>
      </c>
      <c r="K1028" s="4" t="str">
        <f ca="1">VLOOKUP(C1028,Default!$B$4:$E$114,4, FALSE)</f>
        <v>scalar to deal with bias in GBD data</v>
      </c>
      <c r="L1028" s="21" t="str" cm="1">
        <f t="array" aca="1" ref="L1028" ca="1">IF(ISNA(VLOOKUP($D1028,Grouped_Sources!$C:$C,1,FALSE)),"", INDIRECT(VLOOKUP($D1028,Grouped_Sources!$C:$I,5,FALSE)))</f>
        <v>assumes no bias in the disease data, distribution values need updating</v>
      </c>
      <c r="M1028" s="21" cm="1">
        <f t="array" aca="1" ref="M1028" ca="1">IF(ISNA(VLOOKUP($D1028,Grouped_Sources!$C:$C,1,FALSE)),"", INDIRECT(VLOOKUP($D1028,Grouped_Sources!$C:$I,6,FALSE)))</f>
        <v>0</v>
      </c>
      <c r="N1028" s="21" cm="1">
        <f t="array" aca="1" ref="N1028" ca="1">IF(ISNA(VLOOKUP($D1028,Grouped_Sources!$C:$C,1,FALSE)),"", INDIRECT(VLOOKUP($D1028,Grouped_Sources!$C:$I,7,FALSE)))</f>
        <v>0</v>
      </c>
    </row>
    <row r="1029" spans="1:14" hidden="1" x14ac:dyDescent="0.25">
      <c r="A1029" s="5">
        <f t="shared" si="162"/>
        <v>13</v>
      </c>
      <c r="B1029" s="5">
        <f t="shared" si="163"/>
        <v>27</v>
      </c>
      <c r="C1029" s="5" t="str">
        <f t="shared" ca="1" si="157"/>
        <v>chronic_disease_scalar</v>
      </c>
      <c r="D1029" s="5" t="str">
        <f t="shared" ca="1" si="170"/>
        <v>chronic_disease_scalar_cape_town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chronic_disease_scalar</v>
      </c>
      <c r="G1029" s="4" t="str" cm="1">
        <f t="array" aca="1" ref="G1029" ca="1">IF(AND(ISBLANK(INDIRECT(ADDRESS(B1029,3,1,1,"all_city_parameter_inputs"))),ISBLANK(INDIRECT(ADDRESS(B1029,2,1,1,"all_city_parameter_inputs")))),"",IF(ISBLANK(INDIRECT(ADDRESS(B1029,2,1,1,"all_city_parameter_inputs"))),"",INDIRECT(ADDRESS(B1029,2,1,1,"all_city_parameter_inputs"))))</f>
        <v>mean</v>
      </c>
      <c r="H1029" s="17" cm="1">
        <f t="array" aca="1" ref="H1029" ca="1">IF(ISBLANK(INDIRECT(ADDRESS(B1029,A1029,1,1,"all_city_parameter_inputs"))), "--",INDIRECT(ADDRESS(B1029,A1029,1,1,"all_city_parameter_inputs")))</f>
        <v>1</v>
      </c>
      <c r="I1029" s="17" t="str">
        <f ca="1">IF(OR(G1029="alpha",G1029="beta",G1029="sd",G1029="mean"),"--",VLOOKUP(C1029,Default!$B$5:$H$114,7,FALSE))</f>
        <v>--</v>
      </c>
      <c r="J1029" s="4" t="str">
        <f ca="1">VLOOKUP(F1029,Lookup!$C$5:$D$110,2, FALSE)</f>
        <v>Health values</v>
      </c>
      <c r="K1029" s="4" t="str">
        <f ca="1">VLOOKUP(C1029,Default!$B$4:$E$114,4, FALSE)</f>
        <v>scalar to deal with bias in GBD data</v>
      </c>
      <c r="L1029" s="21" t="str" cm="1">
        <f t="array" aca="1" ref="L1029" ca="1">IF(ISNA(VLOOKUP($D1029,Grouped_Sources!$C:$C,1,FALSE)),"", INDIRECT(VLOOKUP($D1029,Grouped_Sources!$C:$I,5,FALSE)))</f>
        <v>assumes no bias in the disease data, distribution values need updating</v>
      </c>
      <c r="M1029" s="21" cm="1">
        <f t="array" aca="1" ref="M1029" ca="1">IF(ISNA(VLOOKUP($D1029,Grouped_Sources!$C:$C,1,FALSE)),"", INDIRECT(VLOOKUP($D1029,Grouped_Sources!$C:$I,6,FALSE)))</f>
        <v>0</v>
      </c>
      <c r="N1029" s="21" cm="1">
        <f t="array" aca="1" ref="N1029" ca="1">IF(ISNA(VLOOKUP($D1029,Grouped_Sources!$C:$C,1,FALSE)),"", INDIRECT(VLOOKUP($D1029,Grouped_Sources!$C:$I,7,FALSE)))</f>
        <v>0</v>
      </c>
    </row>
    <row r="1030" spans="1:14" hidden="1" x14ac:dyDescent="0.25">
      <c r="A1030" s="5">
        <f t="shared" si="162"/>
        <v>13</v>
      </c>
      <c r="B1030" s="5">
        <f t="shared" si="163"/>
        <v>28</v>
      </c>
      <c r="C1030" s="5" t="str">
        <f t="shared" ca="1" si="157"/>
        <v>chronic_disease_scalar</v>
      </c>
      <c r="D1030" s="5" t="str">
        <f t="shared" ca="1" si="170"/>
        <v>chronic_disease_scalar_cape_town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chronic_disease_scalar</v>
      </c>
      <c r="G1030" s="4" t="str" cm="1">
        <f t="array" aca="1" ref="G1030" ca="1">IF(AND(ISBLANK(INDIRECT(ADDRESS(B1030,3,1,1,"all_city_parameter_inputs"))),ISBLANK(INDIRECT(ADDRESS(B1030,2,1,1,"all_city_parameter_inputs")))),"",IF(ISBLANK(INDIRECT(ADDRESS(B1030,2,1,1,"all_city_parameter_inputs"))),"",INDIRECT(ADDRESS(B1030,2,1,1,"all_city_parameter_inputs"))))</f>
        <v>sd</v>
      </c>
      <c r="H1030" s="17" cm="1">
        <f t="array" aca="1" ref="H1030" ca="1">IF(ISBLANK(INDIRECT(ADDRESS(B1030,A1030,1,1,"all_city_parameter_inputs"))), "--",INDIRECT(ADDRESS(B1030,A1030,1,1,"all_city_parameter_inputs")))</f>
        <v>1.2</v>
      </c>
      <c r="I1030" s="17" t="str">
        <f ca="1">IF(OR(G1030="alpha",G1030="beta",G1030="sd",G1030="mean"),"--",VLOOKUP(C1030,Default!$B$5:$H$114,7,FALSE))</f>
        <v>--</v>
      </c>
      <c r="J1030" s="4" t="str">
        <f ca="1">VLOOKUP(F1030,Lookup!$C$5:$D$110,2, FALSE)</f>
        <v>Health values</v>
      </c>
      <c r="K1030" s="4" t="str">
        <f ca="1">VLOOKUP(C1030,Default!$B$4:$E$114,4, FALSE)</f>
        <v>scalar to deal with bias in GBD data</v>
      </c>
      <c r="L1030" s="21" t="str" cm="1">
        <f t="array" aca="1" ref="L1030" ca="1">IF(ISNA(VLOOKUP($D1030,Grouped_Sources!$C:$C,1,FALSE)),"", INDIRECT(VLOOKUP($D1030,Grouped_Sources!$C:$I,5,FALSE)))</f>
        <v>assumes no bias in the disease data, distribution values need updating</v>
      </c>
      <c r="M1030" s="21" cm="1">
        <f t="array" aca="1" ref="M1030" ca="1">IF(ISNA(VLOOKUP($D1030,Grouped_Sources!$C:$C,1,FALSE)),"", INDIRECT(VLOOKUP($D1030,Grouped_Sources!$C:$I,6,FALSE)))</f>
        <v>0</v>
      </c>
      <c r="N1030" s="21" cm="1">
        <f t="array" aca="1" ref="N1030" ca="1">IF(ISNA(VLOOKUP($D1030,Grouped_Sources!$C:$C,1,FALSE)),"", INDIRECT(VLOOKUP($D1030,Grouped_Sources!$C:$I,7,FALSE)))</f>
        <v>0</v>
      </c>
    </row>
    <row r="1031" spans="1:14" hidden="1" x14ac:dyDescent="0.25">
      <c r="A1031" s="5">
        <f t="shared" si="162"/>
        <v>13</v>
      </c>
      <c r="B1031" s="5">
        <f t="shared" si="163"/>
        <v>29</v>
      </c>
      <c r="C1031" s="5" t="str">
        <f t="shared" ca="1" si="157"/>
        <v>pm_conc_base</v>
      </c>
      <c r="D1031" s="5" t="str">
        <f t="shared" ca="1" si="170"/>
        <v>pm_conc_base_cape_town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pm_conc_base</v>
      </c>
      <c r="G1031" s="4" t="str" cm="1">
        <f t="array" aca="1" ref="G1031" ca="1">IF(AND(ISBLANK(INDIRECT(ADDRESS(B1031,3,1,1,"all_city_parameter_inputs"))),ISBLANK(INDIRECT(ADDRESS(B1031,2,1,1,"all_city_parameter_inputs")))),"",IF(ISBLANK(INDIRECT(ADDRESS(B1031,2,1,1,"all_city_parameter_inputs"))),"",INDIRECT(ADDRESS(B1031,2,1,1,"all_city_parameter_inputs"))))</f>
        <v>constant</v>
      </c>
      <c r="H1031" s="17" cm="1">
        <f t="array" aca="1" ref="H1031" ca="1">IF(ISBLANK(INDIRECT(ADDRESS(B1031,A1031,1,1,"all_city_parameter_inputs"))), "--",INDIRECT(ADDRESS(B1031,A1031,1,1,"all_city_parameter_inputs")))</f>
        <v>14.86</v>
      </c>
      <c r="I1031" s="17">
        <f ca="1">IF(OR(G1031="alpha",G1031="beta",G1031="sd",G1031="mean"),"--",VLOOKUP(C1031,Default!$B$5:$H$114,7,FALSE))</f>
        <v>12.69</v>
      </c>
      <c r="J1031" s="4" t="str">
        <f ca="1">VLOOKUP(F1031,Lookup!$C$5:$D$110,2, FALSE)</f>
        <v>Pollution values</v>
      </c>
      <c r="K1031" s="4" t="str">
        <f ca="1">VLOOKUP(C1031,Default!$B$4:$E$114,4, FALSE)</f>
        <v>background PM2.5 concentration</v>
      </c>
      <c r="L1031" s="21" t="str" cm="1">
        <f t="array" aca="1" ref="L1031" ca="1">IF(ISNA(VLOOKUP($D1031,Grouped_Sources!$C:$C,1,FALSE)),"", INDIRECT(VLOOKUP($D1031,Grouped_Sources!$C:$I,5,FALSE)))</f>
        <v>…Dropbox\ITHIM Global\Methods and Processes\Air Pollution\Emissions and air pollution calculations - Rahul &amp; Haneen\Databases used\database_source_apport_studies_v2_0_26_9_2015.xls</v>
      </c>
      <c r="M1031" s="21" t="str" cm="1">
        <f t="array" aca="1" ref="M1031" ca="1">IF(ISNA(VLOOKUP($D1031,Grouped_Sources!$C:$C,1,FALSE)),"", INDIRECT(VLOOKUP($D1031,Grouped_Sources!$C:$I,6,FALSE)))</f>
        <v>EDGAR and various other sources, detailed in document</v>
      </c>
      <c r="N1031" s="21" cm="1">
        <f t="array" aca="1" ref="N1031" ca="1">IF(ISNA(VLOOKUP($D1031,Grouped_Sources!$C:$C,1,FALSE)),"", INDIRECT(VLOOKUP($D1031,Grouped_Sources!$C:$I,7,FALSE)))</f>
        <v>0</v>
      </c>
    </row>
    <row r="1032" spans="1:14" hidden="1" x14ac:dyDescent="0.25">
      <c r="A1032" s="5">
        <f t="shared" si="162"/>
        <v>13</v>
      </c>
      <c r="B1032" s="5">
        <f t="shared" si="163"/>
        <v>30</v>
      </c>
      <c r="C1032" s="5" t="str">
        <f t="shared" ca="1" si="157"/>
        <v>pm_conc_base</v>
      </c>
      <c r="D1032" s="5" t="str">
        <f t="shared" ca="1" si="170"/>
        <v>pm_conc_base_cape_town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pm_conc_base</v>
      </c>
      <c r="G1032" s="4" t="str" cm="1">
        <f t="array" aca="1" ref="G1032" ca="1">IF(AND(ISBLANK(INDIRECT(ADDRESS(B1032,3,1,1,"all_city_parameter_inputs"))),ISBLANK(INDIRECT(ADDRESS(B1032,2,1,1,"all_city_parameter_inputs")))),"",IF(ISBLANK(INDIRECT(ADDRESS(B1032,2,1,1,"all_city_parameter_inputs"))),"",INDIRECT(ADDRESS(B1032,2,1,1,"all_city_parameter_inputs"))))</f>
        <v>mean</v>
      </c>
      <c r="H1032" s="17" t="str" cm="1">
        <f t="array" aca="1" ref="H1032" ca="1">IF(ISBLANK(INDIRECT(ADDRESS(B1032,A1032,1,1,"all_city_parameter_inputs"))), "--",INDIRECT(ADDRESS(B1032,A1032,1,1,"all_city_parameter_inputs")))</f>
        <v>--</v>
      </c>
      <c r="I1032" s="17" t="str">
        <f ca="1">IF(OR(G1032="alpha",G1032="beta",G1032="sd",G1032="mean"),"--",VLOOKUP(C1032,Default!$B$5:$H$114,7,FALSE))</f>
        <v>--</v>
      </c>
      <c r="J1032" s="4" t="str">
        <f ca="1">VLOOKUP(F1032,Lookup!$C$5:$D$110,2, FALSE)</f>
        <v>Pollution values</v>
      </c>
      <c r="K1032" s="4" t="str">
        <f ca="1">VLOOKUP(C1032,Default!$B$4:$E$114,4, FALSE)</f>
        <v>background PM2.5 concentration</v>
      </c>
      <c r="L1032" s="21" t="str" cm="1">
        <f t="array" aca="1" ref="L1032" ca="1">IF(ISNA(VLOOKUP($D1032,Grouped_Sources!$C:$C,1,FALSE)),"", INDIRECT(VLOOKUP($D1032,Grouped_Sources!$C:$I,5,FALSE)))</f>
        <v>…Dropbox\ITHIM Global\Methods and Processes\Air Pollution\Emissions and air pollution calculations - Rahul &amp; Haneen\Databases used\database_source_apport_studies_v2_0_26_9_2015.xls</v>
      </c>
      <c r="M1032" s="21" t="str" cm="1">
        <f t="array" aca="1" ref="M1032" ca="1">IF(ISNA(VLOOKUP($D1032,Grouped_Sources!$C:$C,1,FALSE)),"", INDIRECT(VLOOKUP($D1032,Grouped_Sources!$C:$I,6,FALSE)))</f>
        <v>EDGAR and various other sources, detailed in document</v>
      </c>
      <c r="N1032" s="21" cm="1">
        <f t="array" aca="1" ref="N1032" ca="1">IF(ISNA(VLOOKUP($D1032,Grouped_Sources!$C:$C,1,FALSE)),"", INDIRECT(VLOOKUP($D1032,Grouped_Sources!$C:$I,7,FALSE)))</f>
        <v>0</v>
      </c>
    </row>
    <row r="1033" spans="1:14" hidden="1" x14ac:dyDescent="0.25">
      <c r="A1033" s="5">
        <f t="shared" si="162"/>
        <v>13</v>
      </c>
      <c r="B1033" s="5">
        <f t="shared" si="163"/>
        <v>31</v>
      </c>
      <c r="C1033" s="5" t="str">
        <f t="shared" ca="1" si="157"/>
        <v>pm_conc_base</v>
      </c>
      <c r="D1033" s="5" t="str">
        <f t="shared" ca="1" si="170"/>
        <v>pm_conc_base_cape_town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pm_conc_base</v>
      </c>
      <c r="G1033" s="4" t="str" cm="1">
        <f t="array" aca="1" ref="G1033" ca="1">IF(AND(ISBLANK(INDIRECT(ADDRESS(B1033,3,1,1,"all_city_parameter_inputs"))),ISBLANK(INDIRECT(ADDRESS(B1033,2,1,1,"all_city_parameter_inputs")))),"",IF(ISBLANK(INDIRECT(ADDRESS(B1033,2,1,1,"all_city_parameter_inputs"))),"",INDIRECT(ADDRESS(B1033,2,1,1,"all_city_parameter_inputs"))))</f>
        <v>sd</v>
      </c>
      <c r="H1033" s="17" t="str" cm="1">
        <f t="array" aca="1" ref="H1033" ca="1">IF(ISBLANK(INDIRECT(ADDRESS(B1033,A1033,1,1,"all_city_parameter_inputs"))), "--",INDIRECT(ADDRESS(B1033,A1033,1,1,"all_city_parameter_inputs")))</f>
        <v>--</v>
      </c>
      <c r="I1033" s="17" t="str">
        <f ca="1">IF(OR(G1033="alpha",G1033="beta",G1033="sd",G1033="mean"),"--",VLOOKUP(C1033,Default!$B$5:$H$114,7,FALSE))</f>
        <v>--</v>
      </c>
      <c r="J1033" s="4" t="str">
        <f ca="1">VLOOKUP(F1033,Lookup!$C$5:$D$110,2, FALSE)</f>
        <v>Pollution values</v>
      </c>
      <c r="K1033" s="4" t="str">
        <f ca="1">VLOOKUP(C1033,Default!$B$4:$E$114,4, FALSE)</f>
        <v>background PM2.5 concentration</v>
      </c>
      <c r="L1033" s="21" t="str" cm="1">
        <f t="array" aca="1" ref="L1033" ca="1">IF(ISNA(VLOOKUP($D1033,Grouped_Sources!$C:$C,1,FALSE)),"", INDIRECT(VLOOKUP($D1033,Grouped_Sources!$C:$I,5,FALSE)))</f>
        <v>…Dropbox\ITHIM Global\Methods and Processes\Air Pollution\Emissions and air pollution calculations - Rahul &amp; Haneen\Databases used\database_source_apport_studies_v2_0_26_9_2015.xls</v>
      </c>
      <c r="M1033" s="21" t="str" cm="1">
        <f t="array" aca="1" ref="M1033" ca="1">IF(ISNA(VLOOKUP($D1033,Grouped_Sources!$C:$C,1,FALSE)),"", INDIRECT(VLOOKUP($D1033,Grouped_Sources!$C:$I,6,FALSE)))</f>
        <v>EDGAR and various other sources, detailed in document</v>
      </c>
      <c r="N1033" s="21" cm="1">
        <f t="array" aca="1" ref="N1033" ca="1">IF(ISNA(VLOOKUP($D1033,Grouped_Sources!$C:$C,1,FALSE)),"", INDIRECT(VLOOKUP($D1033,Grouped_Sources!$C:$I,7,FALSE)))</f>
        <v>0</v>
      </c>
    </row>
    <row r="1034" spans="1:14" hidden="1" x14ac:dyDescent="0.25">
      <c r="A1034" s="5">
        <f t="shared" si="162"/>
        <v>13</v>
      </c>
      <c r="B1034" s="5">
        <f t="shared" si="163"/>
        <v>32</v>
      </c>
      <c r="C1034" s="5" t="str">
        <f t="shared" ca="1" si="157"/>
        <v>pm_trans_share</v>
      </c>
      <c r="D1034" s="5" t="str">
        <f t="shared" ca="1" si="170"/>
        <v>pm_trans_share_cape_town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pm_trans_share</v>
      </c>
      <c r="G1034" s="4" t="str" cm="1">
        <f t="array" aca="1" ref="G1034" ca="1">IF(AND(ISBLANK(INDIRECT(ADDRESS(B1034,3,1,1,"all_city_parameter_inputs"))),ISBLANK(INDIRECT(ADDRESS(B1034,2,1,1,"all_city_parameter_inputs")))),"",IF(ISBLANK(INDIRECT(ADDRESS(B1034,2,1,1,"all_city_parameter_inputs"))),"",INDIRECT(ADDRESS(B1034,2,1,1,"all_city_parameter_inputs"))))</f>
        <v>constant</v>
      </c>
      <c r="H1034" s="17" cm="1">
        <f t="array" aca="1" ref="H1034" ca="1">IF(ISBLANK(INDIRECT(ADDRESS(B1034,A1034,1,1,"all_city_parameter_inputs"))), "--",INDIRECT(ADDRESS(B1034,A1034,1,1,"all_city_parameter_inputs")))</f>
        <v>0.31109999999999999</v>
      </c>
      <c r="I1034" s="17">
        <f ca="1">IF(OR(G1034="alpha",G1034="beta",G1034="sd",G1034="mean"),"--",VLOOKUP(C1034,Default!$B$5:$H$114,7,FALSE))</f>
        <v>0.42</v>
      </c>
      <c r="J1034" s="4" t="str">
        <f ca="1">VLOOKUP(F1034,Lookup!$C$5:$D$110,2, FALSE)</f>
        <v>Pollution values</v>
      </c>
      <c r="K1034" s="4" t="str">
        <f ca="1">VLOOKUP(C1034,Default!$B$4:$E$114,4, FALSE)</f>
        <v>proportion of background PM2.5 attributable to transport</v>
      </c>
      <c r="L1034" s="21" t="str" cm="1">
        <f t="array" aca="1" ref="L1034" ca="1">IF(ISNA(VLOOKUP($D1034,Grouped_Sources!$C:$C,1,FALSE)),"", INDIRECT(VLOOKUP($D1034,Grouped_Sources!$C:$I,5,FALSE)))</f>
        <v>…Dropbox\ITHIM Global\Methods and Processes\Air Pollution\Emissions and air pollution calculations - Rahul &amp; Haneen\Databases used\database_source_apport_studies_v2_0_26_9_2015.xls</v>
      </c>
      <c r="M1034" s="21" t="str" cm="1">
        <f t="array" aca="1" ref="M1034" ca="1">IF(ISNA(VLOOKUP($D1034,Grouped_Sources!$C:$C,1,FALSE)),"", INDIRECT(VLOOKUP($D1034,Grouped_Sources!$C:$I,6,FALSE)))</f>
        <v>EDGAR and various other sources, detailed in document</v>
      </c>
      <c r="N1034" s="21" cm="1">
        <f t="array" aca="1" ref="N1034" ca="1">IF(ISNA(VLOOKUP($D1034,Grouped_Sources!$C:$C,1,FALSE)),"", INDIRECT(VLOOKUP($D1034,Grouped_Sources!$C:$I,7,FALSE)))</f>
        <v>0</v>
      </c>
    </row>
    <row r="1035" spans="1:14" hidden="1" x14ac:dyDescent="0.25">
      <c r="A1035" s="5">
        <f t="shared" si="162"/>
        <v>13</v>
      </c>
      <c r="B1035" s="5">
        <f t="shared" si="163"/>
        <v>33</v>
      </c>
      <c r="C1035" s="5" t="str">
        <f t="shared" ca="1" si="157"/>
        <v>pm_trans_share</v>
      </c>
      <c r="D1035" s="5" t="str">
        <f t="shared" ca="1" si="170"/>
        <v>pm_trans_share_cape_town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pm_trans_share</v>
      </c>
      <c r="G1035" s="4" t="str" cm="1">
        <f t="array" aca="1" ref="G1035" ca="1">IF(AND(ISBLANK(INDIRECT(ADDRESS(B1035,3,1,1,"all_city_parameter_inputs"))),ISBLANK(INDIRECT(ADDRESS(B1035,2,1,1,"all_city_parameter_inputs")))),"",IF(ISBLANK(INDIRECT(ADDRESS(B1035,2,1,1,"all_city_parameter_inputs"))),"",INDIRECT(ADDRESS(B1035,2,1,1,"all_city_parameter_inputs"))))</f>
        <v>alpha</v>
      </c>
      <c r="H1035" s="17" t="str" cm="1">
        <f t="array" aca="1" ref="H1035" ca="1">IF(ISBLANK(INDIRECT(ADDRESS(B1035,A1035,1,1,"all_city_parameter_inputs"))), "--",INDIRECT(ADDRESS(B1035,A1035,1,1,"all_city_parameter_inputs")))</f>
        <v>--</v>
      </c>
      <c r="I1035" s="17" t="str">
        <f ca="1">IF(OR(G1035="alpha",G1035="beta",G1035="sd",G1035="mean"),"--",VLOOKUP(C1035,Default!$B$5:$H$114,7,FALSE))</f>
        <v>--</v>
      </c>
      <c r="J1035" s="4" t="str">
        <f ca="1">VLOOKUP(F1035,Lookup!$C$5:$D$110,2, FALSE)</f>
        <v>Pollution values</v>
      </c>
      <c r="K1035" s="4" t="str">
        <f ca="1">VLOOKUP(C1035,Default!$B$4:$E$114,4, FALSE)</f>
        <v>proportion of background PM2.5 attributable to transport</v>
      </c>
      <c r="L1035" s="21" t="str" cm="1">
        <f t="array" aca="1" ref="L1035" ca="1">IF(ISNA(VLOOKUP($D1035,Grouped_Sources!$C:$C,1,FALSE)),"", INDIRECT(VLOOKUP($D1035,Grouped_Sources!$C:$I,5,FALSE)))</f>
        <v>…Dropbox\ITHIM Global\Methods and Processes\Air Pollution\Emissions and air pollution calculations - Rahul &amp; Haneen\Databases used\database_source_apport_studies_v2_0_26_9_2015.xls</v>
      </c>
      <c r="M1035" s="21" t="str" cm="1">
        <f t="array" aca="1" ref="M1035" ca="1">IF(ISNA(VLOOKUP($D1035,Grouped_Sources!$C:$C,1,FALSE)),"", INDIRECT(VLOOKUP($D1035,Grouped_Sources!$C:$I,6,FALSE)))</f>
        <v>EDGAR and various other sources, detailed in document</v>
      </c>
      <c r="N1035" s="21" cm="1">
        <f t="array" aca="1" ref="N1035" ca="1">IF(ISNA(VLOOKUP($D1035,Grouped_Sources!$C:$C,1,FALSE)),"", INDIRECT(VLOOKUP($D1035,Grouped_Sources!$C:$I,7,FALSE)))</f>
        <v>0</v>
      </c>
    </row>
    <row r="1036" spans="1:14" hidden="1" x14ac:dyDescent="0.25">
      <c r="A1036" s="5">
        <f t="shared" si="162"/>
        <v>13</v>
      </c>
      <c r="B1036" s="5">
        <f t="shared" si="163"/>
        <v>34</v>
      </c>
      <c r="C1036" s="5" t="str">
        <f t="shared" ca="1" si="157"/>
        <v>pm_trans_share</v>
      </c>
      <c r="D1036" s="5" t="str">
        <f t="shared" ca="1" si="170"/>
        <v>pm_trans_share_cape_town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pm_trans_share</v>
      </c>
      <c r="G1036" s="4" t="str" cm="1">
        <f t="array" aca="1" ref="G1036" ca="1">IF(AND(ISBLANK(INDIRECT(ADDRESS(B1036,3,1,1,"all_city_parameter_inputs"))),ISBLANK(INDIRECT(ADDRESS(B1036,2,1,1,"all_city_parameter_inputs")))),"",IF(ISBLANK(INDIRECT(ADDRESS(B1036,2,1,1,"all_city_parameter_inputs"))),"",INDIRECT(ADDRESS(B1036,2,1,1,"all_city_parameter_inputs"))))</f>
        <v>beta</v>
      </c>
      <c r="H1036" s="17" t="str" cm="1">
        <f t="array" aca="1" ref="H1036" ca="1">IF(ISBLANK(INDIRECT(ADDRESS(B1036,A1036,1,1,"all_city_parameter_inputs"))), "--",INDIRECT(ADDRESS(B1036,A1036,1,1,"all_city_parameter_inputs")))</f>
        <v>--</v>
      </c>
      <c r="I1036" s="17" t="str">
        <f ca="1">IF(OR(G1036="alpha",G1036="beta",G1036="sd",G1036="mean"),"--",VLOOKUP(C1036,Default!$B$5:$H$114,7,FALSE))</f>
        <v>--</v>
      </c>
      <c r="J1036" s="4" t="str">
        <f ca="1">VLOOKUP(F1036,Lookup!$C$5:$D$110,2, FALSE)</f>
        <v>Pollution values</v>
      </c>
      <c r="K1036" s="4" t="str">
        <f ca="1">VLOOKUP(C1036,Default!$B$4:$E$114,4, FALSE)</f>
        <v>proportion of background PM2.5 attributable to transport</v>
      </c>
      <c r="L1036" s="21" t="str" cm="1">
        <f t="array" aca="1" ref="L1036" ca="1">IF(ISNA(VLOOKUP($D1036,Grouped_Sources!$C:$C,1,FALSE)),"", INDIRECT(VLOOKUP($D1036,Grouped_Sources!$C:$I,5,FALSE)))</f>
        <v>…Dropbox\ITHIM Global\Methods and Processes\Air Pollution\Emissions and air pollution calculations - Rahul &amp; Haneen\Databases used\database_source_apport_studies_v2_0_26_9_2015.xls</v>
      </c>
      <c r="M1036" s="21" t="str" cm="1">
        <f t="array" aca="1" ref="M1036" ca="1">IF(ISNA(VLOOKUP($D1036,Grouped_Sources!$C:$C,1,FALSE)),"", INDIRECT(VLOOKUP($D1036,Grouped_Sources!$C:$I,6,FALSE)))</f>
        <v>EDGAR and various other sources, detailed in document</v>
      </c>
      <c r="N1036" s="21" cm="1">
        <f t="array" aca="1" ref="N1036" ca="1">IF(ISNA(VLOOKUP($D1036,Grouped_Sources!$C:$C,1,FALSE)),"", INDIRECT(VLOOKUP($D1036,Grouped_Sources!$C:$I,7,FALSE)))</f>
        <v>0</v>
      </c>
    </row>
    <row r="1037" spans="1:14" hidden="1" x14ac:dyDescent="0.25">
      <c r="A1037" s="5">
        <f t="shared" si="162"/>
        <v>13</v>
      </c>
      <c r="B1037" s="5">
        <f t="shared" si="163"/>
        <v>35</v>
      </c>
      <c r="C1037" s="5" t="str">
        <f t="shared" ca="1" si="157"/>
        <v>background_pa_scalar</v>
      </c>
      <c r="D1037" s="5" t="str">
        <f t="shared" ca="1" si="170"/>
        <v>background_pa_scalar_cape_town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background_pa_scalar</v>
      </c>
      <c r="G1037" s="4" t="str" cm="1">
        <f t="array" aca="1" ref="G1037" ca="1">IF(AND(ISBLANK(INDIRECT(ADDRESS(B1037,3,1,1,"all_city_parameter_inputs"))),ISBLANK(INDIRECT(ADDRESS(B1037,2,1,1,"all_city_parameter_inputs")))),"",IF(ISBLANK(INDIRECT(ADDRESS(B1037,2,1,1,"all_city_parameter_inputs"))),"",INDIRECT(ADDRESS(B1037,2,1,1,"all_city_parameter_inputs"))))</f>
        <v>constant</v>
      </c>
      <c r="H1037" s="17" cm="1">
        <f t="array" aca="1" ref="H1037" ca="1">IF(ISBLANK(INDIRECT(ADDRESS(B1037,A1037,1,1,"all_city_parameter_inputs"))), "--",INDIRECT(ADDRESS(B1037,A1037,1,1,"all_city_parameter_inputs")))</f>
        <v>1</v>
      </c>
      <c r="I1037" s="17">
        <f ca="1">IF(OR(G1037="alpha",G1037="beta",G1037="sd",G1037="mean"),"--",VLOOKUP(C1037,Default!$B$5:$H$114,7,FALSE))</f>
        <v>1</v>
      </c>
      <c r="J1037" s="4" t="str">
        <f ca="1">VLOOKUP(F1037,Lookup!$C$5:$D$110,2, FALSE)</f>
        <v>PA values</v>
      </c>
      <c r="K1037" s="4" t="str">
        <f ca="1">VLOOKUP(C1037,Default!$B$4:$E$114,4, FALSE)</f>
        <v>scalar to deal with bias in MMET values from non-occupational physical activity survey</v>
      </c>
      <c r="L1037" s="21" t="str" cm="1">
        <f t="array" aca="1" ref="L1037" ca="1">IF(ISNA(VLOOKUP($D1037,Grouped_Sources!$C:$C,1,FALSE)),"", INDIRECT(VLOOKUP($D1037,Grouped_Sources!$C:$I,5,FALSE)))</f>
        <v>assumes no bias in PA data (could be improved by looking at PA surveys) - distribution parameters need updating</v>
      </c>
      <c r="M1037" s="21" cm="1">
        <f t="array" aca="1" ref="M1037" ca="1">IF(ISNA(VLOOKUP($D1037,Grouped_Sources!$C:$C,1,FALSE)),"", INDIRECT(VLOOKUP($D1037,Grouped_Sources!$C:$I,6,FALSE)))</f>
        <v>0</v>
      </c>
      <c r="N1037" s="21" cm="1">
        <f t="array" aca="1" ref="N1037" ca="1">IF(ISNA(VLOOKUP($D1037,Grouped_Sources!$C:$C,1,FALSE)),"", INDIRECT(VLOOKUP($D1037,Grouped_Sources!$C:$I,7,FALSE)))</f>
        <v>0</v>
      </c>
    </row>
    <row r="1038" spans="1:14" hidden="1" x14ac:dyDescent="0.25">
      <c r="A1038" s="5">
        <f t="shared" si="162"/>
        <v>13</v>
      </c>
      <c r="B1038" s="5">
        <f t="shared" si="163"/>
        <v>36</v>
      </c>
      <c r="C1038" s="5" t="str">
        <f t="shared" ca="1" si="157"/>
        <v>background_pa_scalar</v>
      </c>
      <c r="D1038" s="5" t="str">
        <f t="shared" ca="1" si="170"/>
        <v>background_pa_scalar_cape_town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background_pa_scalar</v>
      </c>
      <c r="G1038" s="4" t="str" cm="1">
        <f t="array" aca="1" ref="G1038" ca="1">IF(AND(ISBLANK(INDIRECT(ADDRESS(B1038,3,1,1,"all_city_parameter_inputs"))),ISBLANK(INDIRECT(ADDRESS(B1038,2,1,1,"all_city_parameter_inputs")))),"",IF(ISBLANK(INDIRECT(ADDRESS(B1038,2,1,1,"all_city_parameter_inputs"))),"",INDIRECT(ADDRESS(B1038,2,1,1,"all_city_parameter_inputs"))))</f>
        <v>mean</v>
      </c>
      <c r="H1038" s="17" cm="1">
        <f t="array" aca="1" ref="H1038" ca="1">IF(ISBLANK(INDIRECT(ADDRESS(B1038,A1038,1,1,"all_city_parameter_inputs"))), "--",INDIRECT(ADDRESS(B1038,A1038,1,1,"all_city_parameter_inputs")))</f>
        <v>1</v>
      </c>
      <c r="I1038" s="17" t="str">
        <f ca="1">IF(OR(G1038="alpha",G1038="beta",G1038="sd",G1038="mean"),"--",VLOOKUP(C1038,Default!$B$5:$H$114,7,FALSE))</f>
        <v>--</v>
      </c>
      <c r="J1038" s="4" t="str">
        <f ca="1">VLOOKUP(F1038,Lookup!$C$5:$D$110,2, FALSE)</f>
        <v>PA values</v>
      </c>
      <c r="K1038" s="4" t="str">
        <f ca="1">VLOOKUP(C1038,Default!$B$4:$E$114,4, FALSE)</f>
        <v>scalar to deal with bias in MMET values from non-occupational physical activity survey</v>
      </c>
      <c r="L1038" s="21" t="str" cm="1">
        <f t="array" aca="1" ref="L1038" ca="1">IF(ISNA(VLOOKUP($D1038,Grouped_Sources!$C:$C,1,FALSE)),"", INDIRECT(VLOOKUP($D1038,Grouped_Sources!$C:$I,5,FALSE)))</f>
        <v>assumes no bias in PA data (could be improved by looking at PA surveys) - distribution parameters need updating</v>
      </c>
      <c r="M1038" s="21" cm="1">
        <f t="array" aca="1" ref="M1038" ca="1">IF(ISNA(VLOOKUP($D1038,Grouped_Sources!$C:$C,1,FALSE)),"", INDIRECT(VLOOKUP($D1038,Grouped_Sources!$C:$I,6,FALSE)))</f>
        <v>0</v>
      </c>
      <c r="N1038" s="21" cm="1">
        <f t="array" aca="1" ref="N1038" ca="1">IF(ISNA(VLOOKUP($D1038,Grouped_Sources!$C:$C,1,FALSE)),"", INDIRECT(VLOOKUP($D1038,Grouped_Sources!$C:$I,7,FALSE)))</f>
        <v>0</v>
      </c>
    </row>
    <row r="1039" spans="1:14" hidden="1" x14ac:dyDescent="0.25">
      <c r="A1039" s="5">
        <f t="shared" si="162"/>
        <v>13</v>
      </c>
      <c r="B1039" s="5">
        <f t="shared" si="163"/>
        <v>37</v>
      </c>
      <c r="C1039" s="5" t="str">
        <f t="shared" ca="1" si="157"/>
        <v>background_pa_scalar</v>
      </c>
      <c r="D1039" s="5" t="str">
        <f t="shared" ca="1" si="170"/>
        <v>background_pa_scalar_cape_town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background_pa_scalar</v>
      </c>
      <c r="G1039" s="4" t="str" cm="1">
        <f t="array" aca="1" ref="G1039" ca="1">IF(AND(ISBLANK(INDIRECT(ADDRESS(B1039,3,1,1,"all_city_parameter_inputs"))),ISBLANK(INDIRECT(ADDRESS(B1039,2,1,1,"all_city_parameter_inputs")))),"",IF(ISBLANK(INDIRECT(ADDRESS(B1039,2,1,1,"all_city_parameter_inputs"))),"",INDIRECT(ADDRESS(B1039,2,1,1,"all_city_parameter_inputs"))))</f>
        <v>sd</v>
      </c>
      <c r="H1039" s="17" cm="1">
        <f t="array" aca="1" ref="H1039" ca="1">IF(ISBLANK(INDIRECT(ADDRESS(B1039,A1039,1,1,"all_city_parameter_inputs"))), "--",INDIRECT(ADDRESS(B1039,A1039,1,1,"all_city_parameter_inputs")))</f>
        <v>1.2</v>
      </c>
      <c r="I1039" s="17" t="str">
        <f ca="1">IF(OR(G1039="alpha",G1039="beta",G1039="sd",G1039="mean"),"--",VLOOKUP(C1039,Default!$B$5:$H$114,7,FALSE))</f>
        <v>--</v>
      </c>
      <c r="J1039" s="4" t="str">
        <f ca="1">VLOOKUP(F1039,Lookup!$C$5:$D$110,2, FALSE)</f>
        <v>PA values</v>
      </c>
      <c r="K1039" s="4" t="str">
        <f ca="1">VLOOKUP(C1039,Default!$B$4:$E$114,4, FALSE)</f>
        <v>scalar to deal with bias in MMET values from non-occupational physical activity survey</v>
      </c>
      <c r="L1039" s="21" t="str" cm="1">
        <f t="array" aca="1" ref="L1039" ca="1">IF(ISNA(VLOOKUP($D1039,Grouped_Sources!$C:$C,1,FALSE)),"", INDIRECT(VLOOKUP($D1039,Grouped_Sources!$C:$I,5,FALSE)))</f>
        <v>assumes no bias in PA data (could be improved by looking at PA surveys) - distribution parameters need updating</v>
      </c>
      <c r="M1039" s="21" cm="1">
        <f t="array" aca="1" ref="M1039" ca="1">IF(ISNA(VLOOKUP($D1039,Grouped_Sources!$C:$C,1,FALSE)),"", INDIRECT(VLOOKUP($D1039,Grouped_Sources!$C:$I,6,FALSE)))</f>
        <v>0</v>
      </c>
      <c r="N1039" s="21" cm="1">
        <f t="array" aca="1" ref="N1039" ca="1">IF(ISNA(VLOOKUP($D1039,Grouped_Sources!$C:$C,1,FALSE)),"", INDIRECT(VLOOKUP($D1039,Grouped_Sources!$C:$I,7,FALSE)))</f>
        <v>0</v>
      </c>
    </row>
    <row r="1040" spans="1:14" hidden="1" x14ac:dyDescent="0.25">
      <c r="A1040" s="5">
        <f t="shared" si="162"/>
        <v>13</v>
      </c>
      <c r="B1040" s="5">
        <f t="shared" si="163"/>
        <v>38</v>
      </c>
      <c r="C1040" s="5" t="str">
        <f t="shared" ca="1" si="157"/>
        <v>bus_walk_time</v>
      </c>
      <c r="D1040" s="5" t="str">
        <f t="shared" ca="1" si="170"/>
        <v>bus_walk_time_cape_town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bus_walk_time</v>
      </c>
      <c r="G1040" s="4" t="str" cm="1">
        <f t="array" aca="1" ref="G1040" ca="1">IF(AND(ISBLANK(INDIRECT(ADDRESS(B1040,3,1,1,"all_city_parameter_inputs"))),ISBLANK(INDIRECT(ADDRESS(B1040,2,1,1,"all_city_parameter_inputs")))),"",IF(ISBLANK(INDIRECT(ADDRESS(B1040,2,1,1,"all_city_parameter_inputs"))),"",INDIRECT(ADDRESS(B1040,2,1,1,"all_city_parameter_inputs"))))</f>
        <v>constant</v>
      </c>
      <c r="H1040" s="17" cm="1">
        <f t="array" aca="1" ref="H1040" ca="1">IF(ISBLANK(INDIRECT(ADDRESS(B1040,A1040,1,1,"all_city_parameter_inputs"))), "--",INDIRECT(ADDRESS(B1040,A1040,1,1,"all_city_parameter_inputs")))</f>
        <v>12</v>
      </c>
      <c r="I1040" s="17">
        <f ca="1">IF(OR(G1040="alpha",G1040="beta",G1040="sd",G1040="mean"),"--",VLOOKUP(C1040,Default!$B$5:$H$114,7,FALSE))</f>
        <v>16</v>
      </c>
      <c r="J1040" s="4" t="str">
        <f ca="1">VLOOKUP(F1040,Lookup!$C$5:$D$110,2, FALSE)</f>
        <v>Travel values</v>
      </c>
      <c r="K1040" s="4" t="str">
        <f ca="1">VLOOKUP(C1040,Default!$B$4:$E$114,4, FALSE)</f>
        <v>time taken to walk to bus stop, added to each trip with main mode bus unless there is already a walking component in the travel survey</v>
      </c>
      <c r="L1040" s="21" t="str" cm="1">
        <f t="array" aca="1" ref="L1040" ca="1">IF(ISNA(VLOOKUP($D1040,Grouped_Sources!$C:$C,1,FALSE)),"", INDIRECT(VLOOKUP($D1040,Grouped_Sources!$C:$I,5,FALSE)))</f>
        <v xml:space="preserve"> on OneDrive Ali Abbas - ITHIM Global\Methods and Processes\Input Parameters\Walk_to_PT</v>
      </c>
      <c r="M1040" s="21" cm="1">
        <f t="array" aca="1" ref="M1040" ca="1">IF(ISNA(VLOOKUP($D1040,Grouped_Sources!$C:$C,1,FALSE)),"", INDIRECT(VLOOKUP($D1040,Grouped_Sources!$C:$I,6,FALSE)))</f>
        <v>0</v>
      </c>
      <c r="N1040" s="21" cm="1">
        <f t="array" aca="1" ref="N1040" ca="1">IF(ISNA(VLOOKUP($D1040,Grouped_Sources!$C:$C,1,FALSE)),"", INDIRECT(VLOOKUP($D1040,Grouped_Sources!$C:$I,7,FALSE)))</f>
        <v>0</v>
      </c>
    </row>
    <row r="1041" spans="1:14" hidden="1" x14ac:dyDescent="0.25">
      <c r="A1041" s="5">
        <f t="shared" si="162"/>
        <v>13</v>
      </c>
      <c r="B1041" s="5">
        <f t="shared" si="163"/>
        <v>39</v>
      </c>
      <c r="C1041" s="5" t="str">
        <f t="shared" ca="1" si="157"/>
        <v>bus_walk_time</v>
      </c>
      <c r="D1041" s="5" t="str">
        <f t="shared" ca="1" si="170"/>
        <v>bus_walk_time_cape_town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bus_walk_time</v>
      </c>
      <c r="G1041" s="4" t="str" cm="1">
        <f t="array" aca="1" ref="G1041" ca="1">IF(AND(ISBLANK(INDIRECT(ADDRESS(B1041,3,1,1,"all_city_parameter_inputs"))),ISBLANK(INDIRECT(ADDRESS(B1041,2,1,1,"all_city_parameter_inputs")))),"",IF(ISBLANK(INDIRECT(ADDRESS(B1041,2,1,1,"all_city_parameter_inputs"))),"",INDIRECT(ADDRESS(B1041,2,1,1,"all_city_parameter_inputs"))))</f>
        <v>mean</v>
      </c>
      <c r="H1041" s="17" cm="1">
        <f t="array" aca="1" ref="H1041" ca="1">IF(ISBLANK(INDIRECT(ADDRESS(B1041,A1041,1,1,"all_city_parameter_inputs"))), "--",INDIRECT(ADDRESS(B1041,A1041,1,1,"all_city_parameter_inputs")))</f>
        <v>8.1222313128625849</v>
      </c>
      <c r="I1041" s="17" t="str">
        <f ca="1">IF(OR(G1041="alpha",G1041="beta",G1041="sd",G1041="mean"),"--",VLOOKUP(C1041,Default!$B$5:$H$114,7,FALSE))</f>
        <v>--</v>
      </c>
      <c r="J1041" s="4" t="str">
        <f ca="1">VLOOKUP(F1041,Lookup!$C$5:$D$110,2, FALSE)</f>
        <v>Travel values</v>
      </c>
      <c r="K1041" s="4" t="str">
        <f ca="1">VLOOKUP(C1041,Default!$B$4:$E$114,4, FALSE)</f>
        <v>time taken to walk to bus stop, added to each trip with main mode bus unless there is already a walking component in the travel survey</v>
      </c>
      <c r="L1041" s="21" t="str" cm="1">
        <f t="array" aca="1" ref="L1041" ca="1">IF(ISNA(VLOOKUP($D1041,Grouped_Sources!$C:$C,1,FALSE)),"", INDIRECT(VLOOKUP($D1041,Grouped_Sources!$C:$I,5,FALSE)))</f>
        <v xml:space="preserve"> on OneDrive Ali Abbas - ITHIM Global\Methods and Processes\Input Parameters\Walk_to_PT</v>
      </c>
      <c r="M1041" s="21" cm="1">
        <f t="array" aca="1" ref="M1041" ca="1">IF(ISNA(VLOOKUP($D1041,Grouped_Sources!$C:$C,1,FALSE)),"", INDIRECT(VLOOKUP($D1041,Grouped_Sources!$C:$I,6,FALSE)))</f>
        <v>0</v>
      </c>
      <c r="N1041" s="21" cm="1">
        <f t="array" aca="1" ref="N1041" ca="1">IF(ISNA(VLOOKUP($D1041,Grouped_Sources!$C:$C,1,FALSE)),"", INDIRECT(VLOOKUP($D1041,Grouped_Sources!$C:$I,7,FALSE)))</f>
        <v>0</v>
      </c>
    </row>
    <row r="1042" spans="1:14" hidden="1" x14ac:dyDescent="0.25">
      <c r="A1042" s="5">
        <f t="shared" si="162"/>
        <v>13</v>
      </c>
      <c r="B1042" s="5">
        <f t="shared" si="163"/>
        <v>40</v>
      </c>
      <c r="C1042" s="5" t="str">
        <f t="shared" ca="1" si="157"/>
        <v>bus_walk_time</v>
      </c>
      <c r="D1042" s="5" t="str">
        <f t="shared" ca="1" si="170"/>
        <v>bus_walk_time_cape_town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bus_walk_time</v>
      </c>
      <c r="G1042" s="4" t="str" cm="1">
        <f t="array" aca="1" ref="G1042" ca="1">IF(AND(ISBLANK(INDIRECT(ADDRESS(B1042,3,1,1,"all_city_parameter_inputs"))),ISBLANK(INDIRECT(ADDRESS(B1042,2,1,1,"all_city_parameter_inputs")))),"",IF(ISBLANK(INDIRECT(ADDRESS(B1042,2,1,1,"all_city_parameter_inputs"))),"",INDIRECT(ADDRESS(B1042,2,1,1,"all_city_parameter_inputs"))))</f>
        <v>sd</v>
      </c>
      <c r="H1042" s="17" cm="1">
        <f t="array" aca="1" ref="H1042" ca="1">IF(ISBLANK(INDIRECT(ADDRESS(B1042,A1042,1,1,"all_city_parameter_inputs"))), "--",INDIRECT(ADDRESS(B1042,A1042,1,1,"all_city_parameter_inputs")))</f>
        <v>2.4193954021570026</v>
      </c>
      <c r="I1042" s="17" t="str">
        <f ca="1">IF(OR(G1042="alpha",G1042="beta",G1042="sd",G1042="mean"),"--",VLOOKUP(C1042,Default!$B$5:$H$114,7,FALSE))</f>
        <v>--</v>
      </c>
      <c r="J1042" s="4" t="str">
        <f ca="1">VLOOKUP(F1042,Lookup!$C$5:$D$110,2, FALSE)</f>
        <v>Travel values</v>
      </c>
      <c r="K1042" s="4" t="str">
        <f ca="1">VLOOKUP(C1042,Default!$B$4:$E$114,4, FALSE)</f>
        <v>time taken to walk to bus stop, added to each trip with main mode bus unless there is already a walking component in the travel survey</v>
      </c>
      <c r="L1042" s="21" t="str" cm="1">
        <f t="array" aca="1" ref="L1042" ca="1">IF(ISNA(VLOOKUP($D1042,Grouped_Sources!$C:$C,1,FALSE)),"", INDIRECT(VLOOKUP($D1042,Grouped_Sources!$C:$I,5,FALSE)))</f>
        <v xml:space="preserve"> on OneDrive Ali Abbas - ITHIM Global\Methods and Processes\Input Parameters\Walk_to_PT</v>
      </c>
      <c r="M1042" s="21" cm="1">
        <f t="array" aca="1" ref="M1042" ca="1">IF(ISNA(VLOOKUP($D1042,Grouped_Sources!$C:$C,1,FALSE)),"", INDIRECT(VLOOKUP($D1042,Grouped_Sources!$C:$I,6,FALSE)))</f>
        <v>0</v>
      </c>
      <c r="N1042" s="21" cm="1">
        <f t="array" aca="1" ref="N1042" ca="1">IF(ISNA(VLOOKUP($D1042,Grouped_Sources!$C:$C,1,FALSE)),"", INDIRECT(VLOOKUP($D1042,Grouped_Sources!$C:$I,7,FALSE)))</f>
        <v>0</v>
      </c>
    </row>
    <row r="1043" spans="1:14" hidden="1" x14ac:dyDescent="0.25">
      <c r="A1043" s="5">
        <f t="shared" si="162"/>
        <v>13</v>
      </c>
      <c r="B1043" s="5">
        <f t="shared" si="163"/>
        <v>41</v>
      </c>
      <c r="C1043" s="5" t="str">
        <f t="shared" ca="1" si="157"/>
        <v>rail_walk_time</v>
      </c>
      <c r="D1043" s="5" t="str">
        <f t="shared" ca="1" si="170"/>
        <v>rail_walk_time_cape_town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rail_walk_time</v>
      </c>
      <c r="G1043" s="4" t="str" cm="1">
        <f t="array" aca="1" ref="G1043" ca="1">IF(AND(ISBLANK(INDIRECT(ADDRESS(B1043,3,1,1,"all_city_parameter_inputs"))),ISBLANK(INDIRECT(ADDRESS(B1043,2,1,1,"all_city_parameter_inputs")))),"",IF(ISBLANK(INDIRECT(ADDRESS(B1043,2,1,1,"all_city_parameter_inputs"))),"",INDIRECT(ADDRESS(B1043,2,1,1,"all_city_parameter_inputs"))))</f>
        <v>constant</v>
      </c>
      <c r="H1043" s="17" cm="1">
        <f t="array" aca="1" ref="H1043" ca="1">IF(ISBLANK(INDIRECT(ADDRESS(B1043,A1043,1,1,"all_city_parameter_inputs"))), "--",INDIRECT(ADDRESS(B1043,A1043,1,1,"all_city_parameter_inputs")))</f>
        <v>20</v>
      </c>
      <c r="I1043" s="17">
        <f ca="1">IF(OR(G1043="alpha",G1043="beta",G1043="sd",G1043="mean"),"--",VLOOKUP(C1043,Default!$B$5:$H$114,7,FALSE))</f>
        <v>12.5</v>
      </c>
      <c r="J1043" s="4" t="str">
        <f ca="1">VLOOKUP(F1043,Lookup!$C$5:$D$110,2, FALSE)</f>
        <v>Travel values</v>
      </c>
      <c r="K1043" s="4" t="str">
        <f ca="1">VLOOKUP(C1043,Default!$B$4:$E$114,4, FALSE)</f>
        <v>time taken to walk to train station</v>
      </c>
      <c r="L1043" s="21" t="str" cm="1">
        <f t="array" aca="1" ref="L1043" ca="1">IF(ISNA(VLOOKUP($D1043,Grouped_Sources!$C:$C,1,FALSE)),"", INDIRECT(VLOOKUP($D1043,Grouped_Sources!$C:$I,5,FALSE)))</f>
        <v xml:space="preserve"> on OneDrive Ali Abbas - ITHIM Global\Methods and Processes\Input Parameters\Walk_to_PT</v>
      </c>
      <c r="M1043" s="21" cm="1">
        <f t="array" aca="1" ref="M1043" ca="1">IF(ISNA(VLOOKUP($D1043,Grouped_Sources!$C:$C,1,FALSE)),"", INDIRECT(VLOOKUP($D1043,Grouped_Sources!$C:$I,6,FALSE)))</f>
        <v>0</v>
      </c>
      <c r="N1043" s="21" cm="1">
        <f t="array" aca="1" ref="N1043" ca="1">IF(ISNA(VLOOKUP($D1043,Grouped_Sources!$C:$C,1,FALSE)),"", INDIRECT(VLOOKUP($D1043,Grouped_Sources!$C:$I,7,FALSE)))</f>
        <v>0</v>
      </c>
    </row>
    <row r="1044" spans="1:14" hidden="1" x14ac:dyDescent="0.25">
      <c r="A1044" s="5">
        <f t="shared" si="162"/>
        <v>13</v>
      </c>
      <c r="B1044" s="5">
        <f t="shared" si="163"/>
        <v>42</v>
      </c>
      <c r="C1044" s="5" t="str">
        <f t="shared" ca="1" si="157"/>
        <v>rail_walk_time</v>
      </c>
      <c r="D1044" s="5" t="str">
        <f t="shared" ca="1" si="170"/>
        <v>rail_walk_time_cape_town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rail_walk_time</v>
      </c>
      <c r="G1044" s="4" t="str" cm="1">
        <f t="array" aca="1" ref="G1044" ca="1">IF(AND(ISBLANK(INDIRECT(ADDRESS(B1044,3,1,1,"all_city_parameter_inputs"))),ISBLANK(INDIRECT(ADDRESS(B1044,2,1,1,"all_city_parameter_inputs")))),"",IF(ISBLANK(INDIRECT(ADDRESS(B1044,2,1,1,"all_city_parameter_inputs"))),"",INDIRECT(ADDRESS(B1044,2,1,1,"all_city_parameter_inputs"))))</f>
        <v>mean</v>
      </c>
      <c r="H1044" s="17" cm="1">
        <f t="array" aca="1" ref="H1044" ca="1">IF(ISBLANK(INDIRECT(ADDRESS(B1044,A1044,1,1,"all_city_parameter_inputs"))), "--",INDIRECT(ADDRESS(B1044,A1044,1,1,"all_city_parameter_inputs")))</f>
        <v>12.62464845994775</v>
      </c>
      <c r="I1044" s="17" t="str">
        <f ca="1">IF(OR(G1044="alpha",G1044="beta",G1044="sd",G1044="mean"),"--",VLOOKUP(C1044,Default!$B$5:$H$114,7,FALSE))</f>
        <v>--</v>
      </c>
      <c r="J1044" s="4" t="str">
        <f ca="1">VLOOKUP(F1044,Lookup!$C$5:$D$110,2, FALSE)</f>
        <v>Travel values</v>
      </c>
      <c r="K1044" s="4" t="str">
        <f ca="1">VLOOKUP(C1044,Default!$B$4:$E$114,4, FALSE)</f>
        <v>time taken to walk to train station</v>
      </c>
      <c r="L1044" s="21" t="str" cm="1">
        <f t="array" aca="1" ref="L1044" ca="1">IF(ISNA(VLOOKUP($D1044,Grouped_Sources!$C:$C,1,FALSE)),"", INDIRECT(VLOOKUP($D1044,Grouped_Sources!$C:$I,5,FALSE)))</f>
        <v xml:space="preserve"> on OneDrive Ali Abbas - ITHIM Global\Methods and Processes\Input Parameters\Walk_to_PT</v>
      </c>
      <c r="M1044" s="21" cm="1">
        <f t="array" aca="1" ref="M1044" ca="1">IF(ISNA(VLOOKUP($D1044,Grouped_Sources!$C:$C,1,FALSE)),"", INDIRECT(VLOOKUP($D1044,Grouped_Sources!$C:$I,6,FALSE)))</f>
        <v>0</v>
      </c>
      <c r="N1044" s="21" cm="1">
        <f t="array" aca="1" ref="N1044" ca="1">IF(ISNA(VLOOKUP($D1044,Grouped_Sources!$C:$C,1,FALSE)),"", INDIRECT(VLOOKUP($D1044,Grouped_Sources!$C:$I,7,FALSE)))</f>
        <v>0</v>
      </c>
    </row>
    <row r="1045" spans="1:14" hidden="1" x14ac:dyDescent="0.25">
      <c r="A1045" s="5">
        <f t="shared" si="162"/>
        <v>13</v>
      </c>
      <c r="B1045" s="5">
        <f t="shared" si="163"/>
        <v>43</v>
      </c>
      <c r="C1045" s="5" t="str">
        <f t="shared" ca="1" si="157"/>
        <v>rail_walk_time</v>
      </c>
      <c r="D1045" s="5" t="str">
        <f t="shared" ca="1" si="170"/>
        <v>rail_walk_time_cape_town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rail_walk_time</v>
      </c>
      <c r="G1045" s="4" t="str" cm="1">
        <f t="array" aca="1" ref="G1045" ca="1">IF(AND(ISBLANK(INDIRECT(ADDRESS(B1045,3,1,1,"all_city_parameter_inputs"))),ISBLANK(INDIRECT(ADDRESS(B1045,2,1,1,"all_city_parameter_inputs")))),"",IF(ISBLANK(INDIRECT(ADDRESS(B1045,2,1,1,"all_city_parameter_inputs"))),"",INDIRECT(ADDRESS(B1045,2,1,1,"all_city_parameter_inputs"))))</f>
        <v>sd</v>
      </c>
      <c r="H1045" s="17" cm="1">
        <f t="array" aca="1" ref="H1045" ca="1">IF(ISBLANK(INDIRECT(ADDRESS(B1045,A1045,1,1,"all_city_parameter_inputs"))), "--",INDIRECT(ADDRESS(B1045,A1045,1,1,"all_city_parameter_inputs")))</f>
        <v>2.6097407813642466</v>
      </c>
      <c r="I1045" s="17" t="str">
        <f ca="1">IF(OR(G1045="alpha",G1045="beta",G1045="sd",G1045="mean"),"--",VLOOKUP(C1045,Default!$B$5:$H$114,7,FALSE))</f>
        <v>--</v>
      </c>
      <c r="J1045" s="4" t="str">
        <f ca="1">VLOOKUP(F1045,Lookup!$C$5:$D$110,2, FALSE)</f>
        <v>Travel values</v>
      </c>
      <c r="K1045" s="4" t="str">
        <f ca="1">VLOOKUP(C1045,Default!$B$4:$E$114,4, FALSE)</f>
        <v>time taken to walk to train station</v>
      </c>
      <c r="L1045" s="21" t="str" cm="1">
        <f t="array" aca="1" ref="L1045" ca="1">IF(ISNA(VLOOKUP($D1045,Grouped_Sources!$C:$C,1,FALSE)),"", INDIRECT(VLOOKUP($D1045,Grouped_Sources!$C:$I,5,FALSE)))</f>
        <v xml:space="preserve"> on OneDrive Ali Abbas - ITHIM Global\Methods and Processes\Input Parameters\Walk_to_PT</v>
      </c>
      <c r="M1045" s="21" cm="1">
        <f t="array" aca="1" ref="M1045" ca="1">IF(ISNA(VLOOKUP($D1045,Grouped_Sources!$C:$C,1,FALSE)),"", INDIRECT(VLOOKUP($D1045,Grouped_Sources!$C:$I,6,FALSE)))</f>
        <v>0</v>
      </c>
      <c r="N1045" s="21" cm="1">
        <f t="array" aca="1" ref="N1045" ca="1">IF(ISNA(VLOOKUP($D1045,Grouped_Sources!$C:$C,1,FALSE)),"", INDIRECT(VLOOKUP($D1045,Grouped_Sources!$C:$I,7,FALSE)))</f>
        <v>0</v>
      </c>
    </row>
    <row r="1046" spans="1:14" hidden="1" x14ac:dyDescent="0.25">
      <c r="A1046" s="5">
        <f t="shared" si="162"/>
        <v>13</v>
      </c>
      <c r="B1046" s="5">
        <f t="shared" si="163"/>
        <v>44</v>
      </c>
      <c r="C1046" s="5" t="str">
        <f t="shared" ca="1" si="157"/>
        <v>add_personal_motorcycle_trips</v>
      </c>
      <c r="D1046" s="5" t="str">
        <f t="shared" ref="D1046:D1049" ca="1" si="171">F1046&amp;"_"&amp;E1046</f>
        <v>add_personal_motorcycle_trips_cape_town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add_personal_motorcycle_trips</v>
      </c>
      <c r="G1046" s="4" t="str" cm="1">
        <f t="array" aca="1" ref="G1046" ca="1">IF(AND(ISBLANK(INDIRECT(ADDRESS(B1046,3,1,1,"all_city_parameter_inputs"))),ISBLANK(INDIRECT(ADDRESS(B1046,2,1,1,"all_city_parameter_inputs")))),"",IF(ISBLANK(INDIRECT(ADDRESS(B1046,2,1,1,"all_city_parameter_inputs"))),"",INDIRECT(ADDRESS(B1046,2,1,1,"all_city_parameter_inputs"))))</f>
        <v/>
      </c>
      <c r="H1046" s="17" t="str" cm="1">
        <f t="array" aca="1" ref="H1046" ca="1">IF(ISBLANK(INDIRECT(ADDRESS(B1046,A1046,1,1,"all_city_parameter_inputs"))), "--",INDIRECT(ADDRESS(B1046,A1046,1,1,"all_city_parameter_inputs")))</f>
        <v>no</v>
      </c>
      <c r="I1046" s="17" t="str">
        <f ca="1">IF(OR(G1046="alpha",G1046="beta",G1046="sd",G1046="mean"),"--",VLOOKUP(C1046,Default!$B$5:$H$114,7,FALSE))</f>
        <v>no</v>
      </c>
      <c r="J1046" s="4" t="str">
        <f ca="1">VLOOKUP(F1046,Lookup!$C$5:$D$110,2, FALSE)</f>
        <v>Travel values</v>
      </c>
      <c r="K1046" s="4" t="str">
        <f ca="1">VLOOKUP(C1046,Default!$B$4:$E$114,4, FALSE)</f>
        <v>if set to 'no', does not add any personal journey motorcycle trip. If set to 'Chile' add motorcycle trips based on Chilean data. Used if no motorcycle trips exist in the travel survey at all</v>
      </c>
      <c r="L1046" s="21" t="str" cm="1">
        <f t="array" aca="1" ref="L1046" ca="1">IF(ISNA(VLOOKUP($D1046,Grouped_Sources!$C:$C,1,FALSE)),"", INDIRECT(VLOOKUP($D1046,Grouped_Sources!$C:$I,5,FALSE)))</f>
        <v xml:space="preserve"> on OneDrive Ali Abbas - ITHIM Global\Methods and Processes\Input Parameters\NewMotorcycleTrips</v>
      </c>
      <c r="M1046" s="21" cm="1">
        <f t="array" aca="1" ref="M1046" ca="1">IF(ISNA(VLOOKUP($D1046,Grouped_Sources!$C:$C,1,FALSE)),"", INDIRECT(VLOOKUP($D1046,Grouped_Sources!$C:$I,6,FALSE)))</f>
        <v>0</v>
      </c>
      <c r="N1046" s="21" cm="1">
        <f t="array" aca="1" ref="N1046" ca="1">IF(ISNA(VLOOKUP($D1046,Grouped_Sources!$C:$C,1,FALSE)),"", INDIRECT(VLOOKUP($D1046,Grouped_Sources!$C:$I,7,FALSE)))</f>
        <v>0</v>
      </c>
    </row>
    <row r="1047" spans="1:14" hidden="1" x14ac:dyDescent="0.25">
      <c r="A1047" s="5">
        <f t="shared" si="162"/>
        <v>13</v>
      </c>
      <c r="B1047" s="5">
        <f t="shared" si="163"/>
        <v>45</v>
      </c>
      <c r="C1047" s="5" t="str">
        <f t="shared" ca="1" si="157"/>
        <v>proportion_motorcycle_trips</v>
      </c>
      <c r="D1047" s="5" t="str">
        <f t="shared" ca="1" si="171"/>
        <v>proportion_motorcycle_trips_cape_town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proportion_motorcycle_trips</v>
      </c>
      <c r="G1047" s="4" t="str" cm="1">
        <f t="array" aca="1" ref="G1047" ca="1">IF(AND(ISBLANK(INDIRECT(ADDRESS(B1047,3,1,1,"all_city_parameter_inputs"))),ISBLANK(INDIRECT(ADDRESS(B1047,2,1,1,"all_city_parameter_inputs")))),"",IF(ISBLANK(INDIRECT(ADDRESS(B1047,2,1,1,"all_city_parameter_inputs"))),"",INDIRECT(ADDRESS(B1047,2,1,1,"all_city_parameter_inputs"))))</f>
        <v>constant</v>
      </c>
      <c r="H1047" s="17" cm="1">
        <f t="array" aca="1" ref="H1047" ca="1">IF(ISBLANK(INDIRECT(ADDRESS(B1047,A1047,1,1,"all_city_parameter_inputs"))), "--",INDIRECT(ADDRESS(B1047,A1047,1,1,"all_city_parameter_inputs")))</f>
        <v>0</v>
      </c>
      <c r="I1047" s="17">
        <f ca="1">IF(OR(G1047="alpha",G1047="beta",G1047="sd",G1047="mean"),"--",VLOOKUP(C1047,Default!$B$5:$H$114,7,FALSE))</f>
        <v>0</v>
      </c>
      <c r="J1047" s="4" t="str">
        <f ca="1">VLOOKUP(F1047,Lookup!$C$5:$D$110,2, FALSE)</f>
        <v>Travel values</v>
      </c>
      <c r="K1047" s="4" t="str">
        <f ca="1">VLOOKUP(C1047,Default!$B$4:$E$114,4, FALSE)</f>
        <v>proportion of travel survey trips that should be added as motorcycle trips</v>
      </c>
      <c r="L1047" s="21" t="str" cm="1">
        <f t="array" aca="1" ref="L1047" ca="1">IF(ISNA(VLOOKUP($D1047,Grouped_Sources!$C:$C,1,FALSE)),"", INDIRECT(VLOOKUP($D1047,Grouped_Sources!$C:$I,5,FALSE)))</f>
        <v xml:space="preserve"> on OneDrive Ali Abbas - ITHIM Global\Methods and Processes\Input Parameters\NewMotorcycleTrips</v>
      </c>
      <c r="M1047" s="21" cm="1">
        <f t="array" aca="1" ref="M1047" ca="1">IF(ISNA(VLOOKUP($D1047,Grouped_Sources!$C:$C,1,FALSE)),"", INDIRECT(VLOOKUP($D1047,Grouped_Sources!$C:$I,6,FALSE)))</f>
        <v>0</v>
      </c>
      <c r="N1047" s="21" cm="1">
        <f t="array" aca="1" ref="N1047" ca="1">IF(ISNA(VLOOKUP($D1047,Grouped_Sources!$C:$C,1,FALSE)),"", INDIRECT(VLOOKUP($D1047,Grouped_Sources!$C:$I,7,FALSE)))</f>
        <v>0</v>
      </c>
    </row>
    <row r="1048" spans="1:14" hidden="1" x14ac:dyDescent="0.25">
      <c r="A1048" s="5">
        <f t="shared" si="162"/>
        <v>13</v>
      </c>
      <c r="B1048" s="5">
        <f t="shared" si="163"/>
        <v>46</v>
      </c>
      <c r="C1048" s="5" t="str">
        <f t="shared" ca="1" si="157"/>
        <v>proportion_motorcycle_trips</v>
      </c>
      <c r="D1048" s="5" t="str">
        <f t="shared" ca="1" si="171"/>
        <v>proportion_motorcycle_trips_cape_town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proportion_motorcycle_trips</v>
      </c>
      <c r="G1048" s="4" t="str" cm="1">
        <f t="array" aca="1" ref="G1048" ca="1">IF(AND(ISBLANK(INDIRECT(ADDRESS(B1048,3,1,1,"all_city_parameter_inputs"))),ISBLANK(INDIRECT(ADDRESS(B1048,2,1,1,"all_city_parameter_inputs")))),"",IF(ISBLANK(INDIRECT(ADDRESS(B1048,2,1,1,"all_city_parameter_inputs"))),"",INDIRECT(ADDRESS(B1048,2,1,1,"all_city_parameter_inputs"))))</f>
        <v>alpha</v>
      </c>
      <c r="H1048" s="17" t="str" cm="1">
        <f t="array" aca="1" ref="H1048" ca="1">IF(ISBLANK(INDIRECT(ADDRESS(B1048,A1048,1,1,"all_city_parameter_inputs"))), "--",INDIRECT(ADDRESS(B1048,A1048,1,1,"all_city_parameter_inputs")))</f>
        <v>--</v>
      </c>
      <c r="I1048" s="17" t="str">
        <f ca="1">IF(OR(G1048="alpha",G1048="beta",G1048="sd",G1048="mean"),"--",VLOOKUP(C1048,Default!$B$5:$H$114,7,FALSE))</f>
        <v>--</v>
      </c>
      <c r="J1048" s="4" t="str">
        <f ca="1">VLOOKUP(F1048,Lookup!$C$5:$D$110,2, FALSE)</f>
        <v>Travel values</v>
      </c>
      <c r="K1048" s="4" t="str">
        <f ca="1">VLOOKUP(C1048,Default!$B$4:$E$114,4, FALSE)</f>
        <v>proportion of travel survey trips that should be added as motorcycle trips</v>
      </c>
      <c r="L1048" s="21" t="str" cm="1">
        <f t="array" aca="1" ref="L1048" ca="1">IF(ISNA(VLOOKUP($D1048,Grouped_Sources!$C:$C,1,FALSE)),"", INDIRECT(VLOOKUP($D1048,Grouped_Sources!$C:$I,5,FALSE)))</f>
        <v xml:space="preserve"> on OneDrive Ali Abbas - ITHIM Global\Methods and Processes\Input Parameters\NewMotorcycleTrips</v>
      </c>
      <c r="M1048" s="21" cm="1">
        <f t="array" aca="1" ref="M1048" ca="1">IF(ISNA(VLOOKUP($D1048,Grouped_Sources!$C:$C,1,FALSE)),"", INDIRECT(VLOOKUP($D1048,Grouped_Sources!$C:$I,6,FALSE)))</f>
        <v>0</v>
      </c>
      <c r="N1048" s="21" cm="1">
        <f t="array" aca="1" ref="N1048" ca="1">IF(ISNA(VLOOKUP($D1048,Grouped_Sources!$C:$C,1,FALSE)),"", INDIRECT(VLOOKUP($D1048,Grouped_Sources!$C:$I,7,FALSE)))</f>
        <v>0</v>
      </c>
    </row>
    <row r="1049" spans="1:14" hidden="1" x14ac:dyDescent="0.25">
      <c r="A1049" s="5">
        <f t="shared" si="162"/>
        <v>13</v>
      </c>
      <c r="B1049" s="5">
        <f t="shared" si="163"/>
        <v>47</v>
      </c>
      <c r="C1049" s="5" t="str">
        <f t="shared" ca="1" si="157"/>
        <v>proportion_motorcycle_trips</v>
      </c>
      <c r="D1049" s="5" t="str">
        <f t="shared" ca="1" si="171"/>
        <v>proportion_motorcycle_trips_cape_town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proportion_motorcycle_trips</v>
      </c>
      <c r="G1049" s="4" t="str" cm="1">
        <f t="array" aca="1" ref="G1049" ca="1">IF(AND(ISBLANK(INDIRECT(ADDRESS(B1049,3,1,1,"all_city_parameter_inputs"))),ISBLANK(INDIRECT(ADDRESS(B1049,2,1,1,"all_city_parameter_inputs")))),"",IF(ISBLANK(INDIRECT(ADDRESS(B1049,2,1,1,"all_city_parameter_inputs"))),"",INDIRECT(ADDRESS(B1049,2,1,1,"all_city_parameter_inputs"))))</f>
        <v>beta</v>
      </c>
      <c r="H1049" s="17" t="str" cm="1">
        <f t="array" aca="1" ref="H1049" ca="1">IF(ISBLANK(INDIRECT(ADDRESS(B1049,A1049,1,1,"all_city_parameter_inputs"))), "--",INDIRECT(ADDRESS(B1049,A1049,1,1,"all_city_parameter_inputs")))</f>
        <v>--</v>
      </c>
      <c r="I1049" s="17" t="str">
        <f ca="1">IF(OR(G1049="alpha",G1049="beta",G1049="sd",G1049="mean"),"--",VLOOKUP(C1049,Default!$B$5:$H$114,7,FALSE))</f>
        <v>--</v>
      </c>
      <c r="J1049" s="4" t="str">
        <f ca="1">VLOOKUP(F1049,Lookup!$C$5:$D$110,2, FALSE)</f>
        <v>Travel values</v>
      </c>
      <c r="K1049" s="4" t="str">
        <f ca="1">VLOOKUP(C1049,Default!$B$4:$E$114,4, FALSE)</f>
        <v>proportion of travel survey trips that should be added as motorcycle trips</v>
      </c>
      <c r="L1049" s="21" t="str" cm="1">
        <f t="array" aca="1" ref="L1049" ca="1">IF(ISNA(VLOOKUP($D1049,Grouped_Sources!$C:$C,1,FALSE)),"", INDIRECT(VLOOKUP($D1049,Grouped_Sources!$C:$I,5,FALSE)))</f>
        <v xml:space="preserve"> on OneDrive Ali Abbas - ITHIM Global\Methods and Processes\Input Parameters\NewMotorcycleTrips</v>
      </c>
      <c r="M1049" s="21" cm="1">
        <f t="array" aca="1" ref="M1049" ca="1">IF(ISNA(VLOOKUP($D1049,Grouped_Sources!$C:$C,1,FALSE)),"", INDIRECT(VLOOKUP($D1049,Grouped_Sources!$C:$I,6,FALSE)))</f>
        <v>0</v>
      </c>
      <c r="N1049" s="21" cm="1">
        <f t="array" aca="1" ref="N1049" ca="1">IF(ISNA(VLOOKUP($D1049,Grouped_Sources!$C:$C,1,FALSE)),"", INDIRECT(VLOOKUP($D1049,Grouped_Sources!$C:$I,7,FALSE)))</f>
        <v>0</v>
      </c>
    </row>
    <row r="1050" spans="1:14" hidden="1" x14ac:dyDescent="0.25">
      <c r="A1050" s="5">
        <f t="shared" si="162"/>
        <v>13</v>
      </c>
      <c r="B1050" s="5">
        <f t="shared" si="163"/>
        <v>48</v>
      </c>
      <c r="C1050" s="5" t="str">
        <f t="shared" ca="1" si="157"/>
        <v>add_motorcycle_fleet</v>
      </c>
      <c r="D1050" s="5" t="str">
        <f t="shared" ca="1" si="170"/>
        <v>add_motorcycle_fleet_cape_town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All_city_list!F1045,INDIRECT(ADDRESS(B1050,1,1,1,"all_city_parameter_inputs"))))</f>
        <v>add_motorcycle_fleet</v>
      </c>
      <c r="G1050" s="4" t="str" cm="1">
        <f t="array" aca="1" ref="G1050" ca="1">IF(AND(ISBLANK(INDIRECT(ADDRESS(B1050,3,1,1,"all_city_parameter_inputs"))),ISBLANK(INDIRECT(ADDRESS(B1050,2,1,1,"all_city_parameter_inputs")))),"",IF(ISBLANK(INDIRECT(ADDRESS(B1050,2,1,1,"all_city_parameter_inputs"))),"",INDIRECT(ADDRESS(B1050,2,1,1,"all_city_parameter_inputs"))))</f>
        <v/>
      </c>
      <c r="H1050" s="17" t="str" cm="1">
        <f t="array" aca="1" ref="H1050" ca="1">IF(ISBLANK(INDIRECT(ADDRESS(B1050,A1050,1,1,"all_city_parameter_inputs"))), "--",INDIRECT(ADDRESS(B1050,A1050,1,1,"all_city_parameter_inputs")))</f>
        <v>T</v>
      </c>
      <c r="I1050" s="17" t="str">
        <f ca="1">IF(OR(G1050="alpha",G1050="beta",G1050="sd",G1050="mean"),"--",VLOOKUP(C1050,Default!$B$5:$H$114,7,FALSE))</f>
        <v>T</v>
      </c>
      <c r="J1050" s="4" t="str">
        <f ca="1">VLOOKUP(F1050,Lookup!$C$5:$D$110,2, FALSE)</f>
        <v>Travel values</v>
      </c>
      <c r="K1050" s="4" t="str">
        <f ca="1">VLOOKUP(C1050,Default!$B$4:$E$114,4, FALSE)</f>
        <v>whether to add motorcylce ghost trips</v>
      </c>
      <c r="L1050" s="21" t="str" cm="1">
        <f t="array" aca="1" ref="L1050" ca="1">IF(ISNA(VLOOKUP($D1050,Grouped_Sources!$C:$C,1,FALSE)),"", INDIRECT(VLOOKUP($D1050,Grouped_Sources!$C:$I,5,FALSE)))</f>
        <v xml:space="preserve"> on OneDrive Ali Abbas - ITHIM Global\Methods and Processes\Input Parameters\MotorcycleFleetRatio</v>
      </c>
      <c r="M1050" s="21" cm="1">
        <f t="array" aca="1" ref="M1050" ca="1">IF(ISNA(VLOOKUP($D1050,Grouped_Sources!$C:$C,1,FALSE)),"", INDIRECT(VLOOKUP($D1050,Grouped_Sources!$C:$I,6,FALSE)))</f>
        <v>0</v>
      </c>
      <c r="N1050" s="21" cm="1">
        <f t="array" aca="1" ref="N1050" ca="1">IF(ISNA(VLOOKUP($D1050,Grouped_Sources!$C:$C,1,FALSE)),"", INDIRECT(VLOOKUP($D1050,Grouped_Sources!$C:$I,7,FALSE)))</f>
        <v>0</v>
      </c>
    </row>
    <row r="1051" spans="1:14" hidden="1" x14ac:dyDescent="0.25">
      <c r="A1051" s="5">
        <f t="shared" si="162"/>
        <v>13</v>
      </c>
      <c r="B1051" s="5">
        <f t="shared" si="163"/>
        <v>49</v>
      </c>
      <c r="C1051" s="5" t="str">
        <f t="shared" ca="1" si="157"/>
        <v>fleet_to_motorcycle_ratio</v>
      </c>
      <c r="D1051" s="5" t="str">
        <f t="shared" ca="1" si="170"/>
        <v>fleet_to_motorcycle_ratio_cape_town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fleet_to_motorcycle_ratio</v>
      </c>
      <c r="G1051" s="4" t="str" cm="1">
        <f t="array" aca="1" ref="G1051" ca="1">IF(AND(ISBLANK(INDIRECT(ADDRESS(B1051,3,1,1,"all_city_parameter_inputs"))),ISBLANK(INDIRECT(ADDRESS(B1051,2,1,1,"all_city_parameter_inputs")))),"",IF(ISBLANK(INDIRECT(ADDRESS(B1051,2,1,1,"all_city_parameter_inputs"))),"",INDIRECT(ADDRESS(B1051,2,1,1,"all_city_parameter_inputs"))))</f>
        <v>constant</v>
      </c>
      <c r="H1051" s="17" cm="1">
        <f t="array" aca="1" ref="H1051" ca="1">IF(ISBLANK(INDIRECT(ADDRESS(B1051,A1051,1,1,"all_city_parameter_inputs"))), "--",INDIRECT(ADDRESS(B1051,A1051,1,1,"all_city_parameter_inputs")))</f>
        <v>0.45404519109961261</v>
      </c>
      <c r="I1051" s="17">
        <f ca="1">IF(OR(G1051="alpha",G1051="beta",G1051="sd",G1051="mean"),"--",VLOOKUP(C1051,Default!$B$5:$H$114,7,FALSE))</f>
        <v>0.441176470588235</v>
      </c>
      <c r="J1051" s="4" t="str">
        <f ca="1">VLOOKUP(F1051,Lookup!$C$5:$D$110,2, FALSE)</f>
        <v>Travel values</v>
      </c>
      <c r="K1051" s="4" t="str">
        <f ca="1">VLOOKUP(C1051,Default!$B$4:$E$114,4, FALSE)</f>
        <v xml:space="preserve">ratio of missing motorbike trips, e.g. if ratio = 0.6 and total trip distance in survey is 400, then want to add 600 km of motorbike trips. </v>
      </c>
      <c r="L1051" s="21" t="str" cm="1">
        <f t="array" aca="1" ref="L1051" ca="1">IF(ISNA(VLOOKUP($D1051,Grouped_Sources!$C:$C,1,FALSE)),"", INDIRECT(VLOOKUP($D1051,Grouped_Sources!$C:$I,5,FALSE)))</f>
        <v xml:space="preserve"> on OneDrive Ali Abbas - ITHIM Global\Methods and Processes\Input Parameters\MotorcycleFleetRatio</v>
      </c>
      <c r="M1051" s="21" cm="1">
        <f t="array" aca="1" ref="M1051" ca="1">IF(ISNA(VLOOKUP($D1051,Grouped_Sources!$C:$C,1,FALSE)),"", INDIRECT(VLOOKUP($D1051,Grouped_Sources!$C:$I,6,FALSE)))</f>
        <v>0</v>
      </c>
      <c r="N1051" s="21" cm="1">
        <f t="array" aca="1" ref="N1051" ca="1">IF(ISNA(VLOOKUP($D1051,Grouped_Sources!$C:$C,1,FALSE)),"", INDIRECT(VLOOKUP($D1051,Grouped_Sources!$C:$I,7,FALSE)))</f>
        <v>0</v>
      </c>
    </row>
    <row r="1052" spans="1:14" hidden="1" x14ac:dyDescent="0.25">
      <c r="A1052" s="5">
        <f t="shared" si="162"/>
        <v>13</v>
      </c>
      <c r="B1052" s="5">
        <f t="shared" si="163"/>
        <v>50</v>
      </c>
      <c r="C1052" s="5" t="str">
        <f t="shared" ca="1" si="157"/>
        <v>fleet_to_motorcycle_ratio</v>
      </c>
      <c r="D1052" s="5" t="str">
        <f t="shared" ca="1" si="170"/>
        <v>fleet_to_motorcycle_ratio_cape_town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fleet_to_motorcycle_ratio</v>
      </c>
      <c r="G1052" s="4" t="str" cm="1">
        <f t="array" aca="1" ref="G1052" ca="1">IF(AND(ISBLANK(INDIRECT(ADDRESS(B1052,3,1,1,"all_city_parameter_inputs"))),ISBLANK(INDIRECT(ADDRESS(B1052,2,1,1,"all_city_parameter_inputs")))),"",IF(ISBLANK(INDIRECT(ADDRESS(B1052,2,1,1,"all_city_parameter_inputs"))),"",INDIRECT(ADDRESS(B1052,2,1,1,"all_city_parameter_inputs"))))</f>
        <v>alpha</v>
      </c>
      <c r="H1052" s="17" cm="1">
        <f t="array" aca="1" ref="H1052" ca="1">IF(ISBLANK(INDIRECT(ADDRESS(B1052,A1052,1,1,"all_city_parameter_inputs"))), "--",INDIRECT(ADDRESS(B1052,A1052,1,1,"all_city_parameter_inputs")))</f>
        <v>4.0421750911975387</v>
      </c>
      <c r="I1052" s="17" t="str">
        <f ca="1">IF(OR(G1052="alpha",G1052="beta",G1052="sd",G1052="mean"),"--",VLOOKUP(C1052,Default!$B$5:$H$114,7,FALSE))</f>
        <v>--</v>
      </c>
      <c r="J1052" s="4" t="str">
        <f ca="1">VLOOKUP(F1052,Lookup!$C$5:$D$110,2, FALSE)</f>
        <v>Travel values</v>
      </c>
      <c r="K1052" s="4" t="str">
        <f ca="1">VLOOKUP(C1052,Default!$B$4:$E$114,4, FALSE)</f>
        <v xml:space="preserve">ratio of missing motorbike trips, e.g. if ratio = 0.6 and total trip distance in survey is 400, then want to add 600 km of motorbike trips. </v>
      </c>
      <c r="L1052" s="21" t="str" cm="1">
        <f t="array" aca="1" ref="L1052" ca="1">IF(ISNA(VLOOKUP($D1052,Grouped_Sources!$C:$C,1,FALSE)),"", INDIRECT(VLOOKUP($D1052,Grouped_Sources!$C:$I,5,FALSE)))</f>
        <v xml:space="preserve"> on OneDrive Ali Abbas - ITHIM Global\Methods and Processes\Input Parameters\MotorcycleFleetRatio</v>
      </c>
      <c r="M1052" s="21" cm="1">
        <f t="array" aca="1" ref="M1052" ca="1">IF(ISNA(VLOOKUP($D1052,Grouped_Sources!$C:$C,1,FALSE)),"", INDIRECT(VLOOKUP($D1052,Grouped_Sources!$C:$I,6,FALSE)))</f>
        <v>0</v>
      </c>
      <c r="N1052" s="21" cm="1">
        <f t="array" aca="1" ref="N1052" ca="1">IF(ISNA(VLOOKUP($D1052,Grouped_Sources!$C:$C,1,FALSE)),"", INDIRECT(VLOOKUP($D1052,Grouped_Sources!$C:$I,7,FALSE)))</f>
        <v>0</v>
      </c>
    </row>
    <row r="1053" spans="1:14" hidden="1" x14ac:dyDescent="0.25">
      <c r="A1053" s="5">
        <f t="shared" si="162"/>
        <v>13</v>
      </c>
      <c r="B1053" s="5">
        <f t="shared" si="163"/>
        <v>51</v>
      </c>
      <c r="C1053" s="5" t="str">
        <f t="shared" ca="1" si="157"/>
        <v>fleet_to_motorcycle_ratio</v>
      </c>
      <c r="D1053" s="5" t="str">
        <f t="shared" ca="1" si="170"/>
        <v>fleet_to_motorcycle_ratio_cape_town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fleet_to_motorcycle_ratio</v>
      </c>
      <c r="G1053" s="4" t="str" cm="1">
        <f t="array" aca="1" ref="G1053" ca="1">IF(AND(ISBLANK(INDIRECT(ADDRESS(B1053,3,1,1,"all_city_parameter_inputs"))),ISBLANK(INDIRECT(ADDRESS(B1053,2,1,1,"all_city_parameter_inputs")))),"",IF(ISBLANK(INDIRECT(ADDRESS(B1053,2,1,1,"all_city_parameter_inputs"))),"",INDIRECT(ADDRESS(B1053,2,1,1,"all_city_parameter_inputs"))))</f>
        <v>beta</v>
      </c>
      <c r="H1053" s="17" cm="1">
        <f t="array" aca="1" ref="H1053" ca="1">IF(ISBLANK(INDIRECT(ADDRESS(B1053,A1053,1,1,"all_city_parameter_inputs"))), "--",INDIRECT(ADDRESS(B1053,A1053,1,1,"all_city_parameter_inputs")))</f>
        <v>4.8604081107259223</v>
      </c>
      <c r="I1053" s="17" t="str">
        <f ca="1">IF(OR(G1053="alpha",G1053="beta",G1053="sd",G1053="mean"),"--",VLOOKUP(C1053,Default!$B$5:$H$114,7,FALSE))</f>
        <v>--</v>
      </c>
      <c r="J1053" s="4" t="str">
        <f ca="1">VLOOKUP(F1053,Lookup!$C$5:$D$110,2, FALSE)</f>
        <v>Travel values</v>
      </c>
      <c r="K1053" s="4" t="str">
        <f ca="1">VLOOKUP(C1053,Default!$B$4:$E$114,4, FALSE)</f>
        <v xml:space="preserve">ratio of missing motorbike trips, e.g. if ratio = 0.6 and total trip distance in survey is 400, then want to add 600 km of motorbike trips. </v>
      </c>
      <c r="L1053" s="21" t="str" cm="1">
        <f t="array" aca="1" ref="L1053" ca="1">IF(ISNA(VLOOKUP($D1053,Grouped_Sources!$C:$C,1,FALSE)),"", INDIRECT(VLOOKUP($D1053,Grouped_Sources!$C:$I,5,FALSE)))</f>
        <v xml:space="preserve"> on OneDrive Ali Abbas - ITHIM Global\Methods and Processes\Input Parameters\MotorcycleFleetRatio</v>
      </c>
      <c r="M1053" s="21" cm="1">
        <f t="array" aca="1" ref="M1053" ca="1">IF(ISNA(VLOOKUP($D1053,Grouped_Sources!$C:$C,1,FALSE)),"", INDIRECT(VLOOKUP($D1053,Grouped_Sources!$C:$I,6,FALSE)))</f>
        <v>0</v>
      </c>
      <c r="N1053" s="21" cm="1">
        <f t="array" aca="1" ref="N1053" ca="1">IF(ISNA(VLOOKUP($D1053,Grouped_Sources!$C:$C,1,FALSE)),"", INDIRECT(VLOOKUP($D1053,Grouped_Sources!$C:$I,7,FALSE)))</f>
        <v>0</v>
      </c>
    </row>
    <row r="1054" spans="1:14" hidden="1" x14ac:dyDescent="0.25">
      <c r="A1054" s="5">
        <f t="shared" si="162"/>
        <v>13</v>
      </c>
      <c r="B1054" s="5">
        <f t="shared" si="163"/>
        <v>52</v>
      </c>
      <c r="C1054" s="5" t="str">
        <f t="shared" ca="1" si="157"/>
        <v>background_pa_confidence</v>
      </c>
      <c r="D1054" s="5" t="str">
        <f t="shared" ca="1" si="170"/>
        <v>background_pa_confidence_cape_town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background_pa_confidence</v>
      </c>
      <c r="G1054" s="4" t="str" cm="1">
        <f t="array" aca="1" ref="G1054" ca="1">IF(AND(ISBLANK(INDIRECT(ADDRESS(B1054,3,1,1,"all_city_parameter_inputs"))),ISBLANK(INDIRECT(ADDRESS(B1054,2,1,1,"all_city_parameter_inputs")))),"",IF(ISBLANK(INDIRECT(ADDRESS(B1054,2,1,1,"all_city_parameter_inputs"))),"",INDIRECT(ADDRESS(B1054,2,1,1,"all_city_parameter_inputs"))))</f>
        <v>sample</v>
      </c>
      <c r="H1054" s="17" cm="1">
        <f t="array" aca="1" ref="H1054" ca="1">IF(ISBLANK(INDIRECT(ADDRESS(B1054,A1054,1,1,"all_city_parameter_inputs"))), "--",INDIRECT(ADDRESS(B1054,A1054,1,1,"all_city_parameter_inputs")))</f>
        <v>0.7</v>
      </c>
      <c r="I1054" s="17">
        <f ca="1">IF(OR(G1054="alpha",G1054="beta",G1054="sd",G1054="mean"),"--",VLOOKUP(C1054,Default!$B$5:$H$114,7,FALSE))</f>
        <v>1</v>
      </c>
      <c r="J1054" s="4" t="str">
        <f ca="1">VLOOKUP(F1054,Lookup!$C$5:$D$110,2, FALSE)</f>
        <v>PA values</v>
      </c>
      <c r="K1054" s="4" t="str">
        <f ca="1">VLOOKUP(C1054,Default!$B$4:$E$114,4, FALSE)</f>
        <v>how confident we are in the PA survey (in terms of number of people who report zero PA)</v>
      </c>
      <c r="L1054" s="21" t="str" cm="1">
        <f t="array" aca="1" ref="L1054" ca="1">IF(ISNA(VLOOKUP($D1054,Grouped_Sources!$C:$C,1,FALSE)),"", INDIRECT(VLOOKUP($D1054,Grouped_Sources!$C:$I,5,FALSE)))</f>
        <v/>
      </c>
      <c r="M1054" s="21" t="str" cm="1">
        <f t="array" aca="1" ref="M1054" ca="1">IF(ISNA(VLOOKUP($D1054,Grouped_Sources!$C:$C,1,FALSE)),"", INDIRECT(VLOOKUP($D1054,Grouped_Sources!$C:$I,6,FALSE)))</f>
        <v/>
      </c>
      <c r="N1054" s="21" t="str" cm="1">
        <f t="array" aca="1" ref="N1054" ca="1">IF(ISNA(VLOOKUP($D1054,Grouped_Sources!$C:$C,1,FALSE)),"", INDIRECT(VLOOKUP($D1054,Grouped_Sources!$C:$I,7,FALSE)))</f>
        <v/>
      </c>
    </row>
    <row r="1055" spans="1:14" hidden="1" x14ac:dyDescent="0.25">
      <c r="A1055" s="5">
        <f t="shared" si="162"/>
        <v>13</v>
      </c>
      <c r="B1055" s="5">
        <f t="shared" si="163"/>
        <v>53</v>
      </c>
      <c r="C1055" s="5" t="str">
        <f t="shared" ca="1" si="157"/>
        <v>add_walk_to_pt_trips</v>
      </c>
      <c r="D1055" s="5" t="str">
        <f t="shared" ca="1" si="170"/>
        <v>add_walk_to_pt_trips_cape_town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add_walk_to_pt_trips</v>
      </c>
      <c r="G1055" s="4" t="str" cm="1">
        <f t="array" aca="1" ref="G1055" ca="1">IF(AND(ISBLANK(INDIRECT(ADDRESS(B1055,3,1,1,"all_city_parameter_inputs"))),ISBLANK(INDIRECT(ADDRESS(B1055,2,1,1,"all_city_parameter_inputs")))),"",IF(ISBLANK(INDIRECT(ADDRESS(B1055,2,1,1,"all_city_parameter_inputs"))),"",INDIRECT(ADDRESS(B1055,2,1,1,"all_city_parameter_inputs"))))</f>
        <v/>
      </c>
      <c r="H1055" s="17" t="str" cm="1">
        <f t="array" aca="1" ref="H1055" ca="1">IF(ISBLANK(INDIRECT(ADDRESS(B1055,A1055,1,1,"all_city_parameter_inputs"))), "--",INDIRECT(ADDRESS(B1055,A1055,1,1,"all_city_parameter_inputs")))</f>
        <v>T</v>
      </c>
      <c r="I1055" s="17" t="str">
        <f ca="1">IF(OR(G1055="alpha",G1055="beta",G1055="sd",G1055="mean"),"--",VLOOKUP(C1055,Default!$B$5:$H$114,7,FALSE))</f>
        <v>T</v>
      </c>
      <c r="J1055" s="4" t="str">
        <f ca="1">VLOOKUP(F1055,Lookup!$C$5:$D$110,2, FALSE)</f>
        <v>Travel values</v>
      </c>
      <c r="K1055" s="4" t="str">
        <f ca="1">VLOOKUP(C1055,Default!$B$4:$E$114,4, FALSE)</f>
        <v>whether to add walk component to trips with main mode bus</v>
      </c>
      <c r="L1055" s="21" t="str" cm="1">
        <f t="array" aca="1" ref="L1055" ca="1">IF(ISNA(VLOOKUP($D1055,Grouped_Sources!$C:$C,1,FALSE)),"", INDIRECT(VLOOKUP($D1055,Grouped_Sources!$C:$I,5,FALSE)))</f>
        <v>usually set to T</v>
      </c>
      <c r="M1055" s="21" cm="1">
        <f t="array" aca="1" ref="M1055" ca="1">IF(ISNA(VLOOKUP($D1055,Grouped_Sources!$C:$C,1,FALSE)),"", INDIRECT(VLOOKUP($D1055,Grouped_Sources!$C:$I,6,FALSE)))</f>
        <v>0</v>
      </c>
      <c r="N1055" s="21" cm="1">
        <f t="array" aca="1" ref="N1055" ca="1">IF(ISNA(VLOOKUP($D1055,Grouped_Sources!$C:$C,1,FALSE)),"", INDIRECT(VLOOKUP($D1055,Grouped_Sources!$C:$I,7,FALSE)))</f>
        <v>0</v>
      </c>
    </row>
    <row r="1056" spans="1:14" hidden="1" x14ac:dyDescent="0.25">
      <c r="A1056" s="5">
        <f t="shared" si="162"/>
        <v>13</v>
      </c>
      <c r="B1056" s="5">
        <f t="shared" si="163"/>
        <v>54</v>
      </c>
      <c r="C1056" s="5" t="str">
        <f t="shared" ca="1" si="157"/>
        <v>bus_to_passenger_ratio</v>
      </c>
      <c r="D1056" s="5" t="str">
        <f t="shared" ca="1" si="170"/>
        <v>bus_to_passenger_ratio_cape_town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bus_to_passenger_ratio</v>
      </c>
      <c r="G1056" s="4" t="str" cm="1">
        <f t="array" aca="1" ref="G1056" ca="1">IF(AND(ISBLANK(INDIRECT(ADDRESS(B1056,3,1,1,"all_city_parameter_inputs"))),ISBLANK(INDIRECT(ADDRESS(B1056,2,1,1,"all_city_parameter_inputs")))),"",IF(ISBLANK(INDIRECT(ADDRESS(B1056,2,1,1,"all_city_parameter_inputs"))),"",INDIRECT(ADDRESS(B1056,2,1,1,"all_city_parameter_inputs"))))</f>
        <v>constant</v>
      </c>
      <c r="H1056" s="17" cm="1">
        <f t="array" aca="1" ref="H1056" ca="1">IF(ISBLANK(INDIRECT(ADDRESS(B1056,A1056,1,1,"all_city_parameter_inputs"))), "--",INDIRECT(ADDRESS(B1056,A1056,1,1,"all_city_parameter_inputs")))</f>
        <v>0.05</v>
      </c>
      <c r="I1056" s="17">
        <f ca="1">IF(OR(G1056="alpha",G1056="beta",G1056="sd",G1056="mean"),"--",VLOOKUP(C1056,Default!$B$5:$H$114,7,FALSE))</f>
        <v>3.8910505836575897E-2</v>
      </c>
      <c r="J1056" s="4" t="str">
        <f ca="1">VLOOKUP(F1056,Lookup!$C$5:$D$110,2, FALSE)</f>
        <v>Travel values</v>
      </c>
      <c r="K1056" s="4" t="str">
        <f ca="1">VLOOKUP(C1056,Default!$B$4:$E$114,4, FALSE)</f>
        <v>number of buses per passenger</v>
      </c>
      <c r="L1056" s="21" t="str" cm="1">
        <f t="array" aca="1" ref="L1056" ca="1">IF(ISNA(VLOOKUP($D1056,Grouped_Sources!$C:$C,1,FALSE)),"", INDIRECT(VLOOKUP($D1056,Grouped_Sources!$C:$I,5,FALSE)))</f>
        <v>BusPassengerRatios_WriteUp_v.xx.docx on  on OneDrive Ali Abbas - ITHIM Global\Methods and Processes\Input Parameters\BusPassengerRatio</v>
      </c>
      <c r="M1056" s="21" cm="1">
        <f t="array" aca="1" ref="M1056" ca="1">IF(ISNA(VLOOKUP($D1056,Grouped_Sources!$C:$C,1,FALSE)),"", INDIRECT(VLOOKUP($D1056,Grouped_Sources!$C:$I,6,FALSE)))</f>
        <v>0</v>
      </c>
      <c r="N1056" s="21" cm="1">
        <f t="array" aca="1" ref="N1056" ca="1">IF(ISNA(VLOOKUP($D1056,Grouped_Sources!$C:$C,1,FALSE)),"", INDIRECT(VLOOKUP($D1056,Grouped_Sources!$C:$I,7,FALSE)))</f>
        <v>0</v>
      </c>
    </row>
    <row r="1057" spans="1:14" hidden="1" x14ac:dyDescent="0.25">
      <c r="A1057" s="5">
        <f t="shared" si="162"/>
        <v>13</v>
      </c>
      <c r="B1057" s="5">
        <f t="shared" si="163"/>
        <v>55</v>
      </c>
      <c r="C1057" s="5" t="str">
        <f t="shared" ref="C1057:C1131" ca="1" si="172">IF(G1057 = "",F1057,IF(OR(G1057="alpha",G1057="beta",G1057="constant",G1057="sd",G1057="mean",G1057="sample"),F1057,F1057&amp;" "&amp;G1057))</f>
        <v>bus_to_passenger_ratio</v>
      </c>
      <c r="D1057" s="5" t="str">
        <f t="shared" ca="1" si="170"/>
        <v>bus_to_passenger_ratio_cape_town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bus_to_passenger_ratio</v>
      </c>
      <c r="G1057" s="4" t="str" cm="1">
        <f t="array" aca="1" ref="G1057" ca="1">IF(AND(ISBLANK(INDIRECT(ADDRESS(B1057,3,1,1,"all_city_parameter_inputs"))),ISBLANK(INDIRECT(ADDRESS(B1057,2,1,1,"all_city_parameter_inputs")))),"",IF(ISBLANK(INDIRECT(ADDRESS(B1057,2,1,1,"all_city_parameter_inputs"))),"",INDIRECT(ADDRESS(B1057,2,1,1,"all_city_parameter_inputs"))))</f>
        <v>alpha</v>
      </c>
      <c r="H1057" s="17" cm="1">
        <f t="array" aca="1" ref="H1057" ca="1">IF(ISBLANK(INDIRECT(ADDRESS(B1057,A1057,1,1,"all_city_parameter_inputs"))), "--",INDIRECT(ADDRESS(B1057,A1057,1,1,"all_city_parameter_inputs")))</f>
        <v>20.638888888888886</v>
      </c>
      <c r="I1057" s="17" t="str">
        <f ca="1">IF(OR(G1057="alpha",G1057="beta",G1057="sd",G1057="mean"),"--",VLOOKUP(C1057,Default!$B$5:$H$114,7,FALSE))</f>
        <v>--</v>
      </c>
      <c r="J1057" s="4" t="str">
        <f ca="1">VLOOKUP(F1057,Lookup!$C$5:$D$110,2, FALSE)</f>
        <v>Travel values</v>
      </c>
      <c r="K1057" s="4" t="str">
        <f ca="1">VLOOKUP(C1057,Default!$B$4:$E$114,4, FALSE)</f>
        <v>number of buses per passenger</v>
      </c>
      <c r="L1057" s="21" t="str" cm="1">
        <f t="array" aca="1" ref="L1057" ca="1">IF(ISNA(VLOOKUP($D1057,Grouped_Sources!$C:$C,1,FALSE)),"", INDIRECT(VLOOKUP($D1057,Grouped_Sources!$C:$I,5,FALSE)))</f>
        <v>BusPassengerRatios_WriteUp_v.xx.docx on  on OneDrive Ali Abbas - ITHIM Global\Methods and Processes\Input Parameters\BusPassengerRatio</v>
      </c>
      <c r="M1057" s="21" cm="1">
        <f t="array" aca="1" ref="M1057" ca="1">IF(ISNA(VLOOKUP($D1057,Grouped_Sources!$C:$C,1,FALSE)),"", INDIRECT(VLOOKUP($D1057,Grouped_Sources!$C:$I,6,FALSE)))</f>
        <v>0</v>
      </c>
      <c r="N1057" s="21" cm="1">
        <f t="array" aca="1" ref="N1057" ca="1">IF(ISNA(VLOOKUP($D1057,Grouped_Sources!$C:$C,1,FALSE)),"", INDIRECT(VLOOKUP($D1057,Grouped_Sources!$C:$I,7,FALSE)))</f>
        <v>0</v>
      </c>
    </row>
    <row r="1058" spans="1:14" hidden="1" x14ac:dyDescent="0.25">
      <c r="A1058" s="5">
        <f t="shared" si="162"/>
        <v>13</v>
      </c>
      <c r="B1058" s="5">
        <f t="shared" si="163"/>
        <v>56</v>
      </c>
      <c r="C1058" s="5" t="str">
        <f t="shared" ca="1" si="172"/>
        <v>bus_to_passenger_ratio</v>
      </c>
      <c r="D1058" s="5" t="str">
        <f t="shared" ca="1" si="170"/>
        <v>bus_to_passenger_ratio_cape_town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bus_to_passenger_ratio</v>
      </c>
      <c r="G1058" s="4" t="str" cm="1">
        <f t="array" aca="1" ref="G1058" ca="1">IF(AND(ISBLANK(INDIRECT(ADDRESS(B1058,3,1,1,"all_city_parameter_inputs"))),ISBLANK(INDIRECT(ADDRESS(B1058,2,1,1,"all_city_parameter_inputs")))),"",IF(ISBLANK(INDIRECT(ADDRESS(B1058,2,1,1,"all_city_parameter_inputs"))),"",INDIRECT(ADDRESS(B1058,2,1,1,"all_city_parameter_inputs"))))</f>
        <v>beta</v>
      </c>
      <c r="H1058" s="17" cm="1">
        <f t="array" aca="1" ref="H1058" ca="1">IF(ISBLANK(INDIRECT(ADDRESS(B1058,A1058,1,1,"all_city_parameter_inputs"))), "--",INDIRECT(ADDRESS(B1058,A1058,1,1,"all_city_parameter_inputs")))</f>
        <v>392.13888888888874</v>
      </c>
      <c r="I1058" s="17" t="str">
        <f ca="1">IF(OR(G1058="alpha",G1058="beta",G1058="sd",G1058="mean"),"--",VLOOKUP(C1058,Default!$B$5:$H$114,7,FALSE))</f>
        <v>--</v>
      </c>
      <c r="J1058" s="4" t="str">
        <f ca="1">VLOOKUP(F1058,Lookup!$C$5:$D$110,2, FALSE)</f>
        <v>Travel values</v>
      </c>
      <c r="K1058" s="4" t="str">
        <f ca="1">VLOOKUP(C1058,Default!$B$4:$E$114,4, FALSE)</f>
        <v>number of buses per passenger</v>
      </c>
      <c r="L1058" s="21" t="str" cm="1">
        <f t="array" aca="1" ref="L1058" ca="1">IF(ISNA(VLOOKUP($D1058,Grouped_Sources!$C:$C,1,FALSE)),"", INDIRECT(VLOOKUP($D1058,Grouped_Sources!$C:$I,5,FALSE)))</f>
        <v>BusPassengerRatios_WriteUp_v.xx.docx on  on OneDrive Ali Abbas - ITHIM Global\Methods and Processes\Input Parameters\BusPassengerRatio</v>
      </c>
      <c r="M1058" s="21" cm="1">
        <f t="array" aca="1" ref="M1058" ca="1">IF(ISNA(VLOOKUP($D1058,Grouped_Sources!$C:$C,1,FALSE)),"", INDIRECT(VLOOKUP($D1058,Grouped_Sources!$C:$I,6,FALSE)))</f>
        <v>0</v>
      </c>
      <c r="N1058" s="21" cm="1">
        <f t="array" aca="1" ref="N1058" ca="1">IF(ISNA(VLOOKUP($D1058,Grouped_Sources!$C:$C,1,FALSE)),"", INDIRECT(VLOOKUP($D1058,Grouped_Sources!$C:$I,7,FALSE)))</f>
        <v>0</v>
      </c>
    </row>
    <row r="1059" spans="1:14" hidden="1" x14ac:dyDescent="0.25">
      <c r="A1059" s="5">
        <f t="shared" si="162"/>
        <v>13</v>
      </c>
      <c r="B1059" s="5">
        <f t="shared" si="163"/>
        <v>57</v>
      </c>
      <c r="C1059" s="5" t="str">
        <f t="shared" ca="1" si="172"/>
        <v>truck_to_car_ratio</v>
      </c>
      <c r="D1059" s="5" t="str">
        <f t="shared" ca="1" si="170"/>
        <v>truck_to_car_ratio_cape_town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truck_to_car_ratio</v>
      </c>
      <c r="G1059" s="4" t="str" cm="1">
        <f t="array" aca="1" ref="G1059" ca="1">IF(AND(ISBLANK(INDIRECT(ADDRESS(B1059,3,1,1,"all_city_parameter_inputs"))),ISBLANK(INDIRECT(ADDRESS(B1059,2,1,1,"all_city_parameter_inputs")))),"",IF(ISBLANK(INDIRECT(ADDRESS(B1059,2,1,1,"all_city_parameter_inputs"))),"",INDIRECT(ADDRESS(B1059,2,1,1,"all_city_parameter_inputs"))))</f>
        <v>constant</v>
      </c>
      <c r="H1059" s="17" cm="1">
        <f t="array" aca="1" ref="H1059" ca="1">IF(ISBLANK(INDIRECT(ADDRESS(B1059,A1059,1,1,"all_city_parameter_inputs"))), "--",INDIRECT(ADDRESS(B1059,A1059,1,1,"all_city_parameter_inputs")))</f>
        <v>0.3</v>
      </c>
      <c r="I1059" s="17">
        <f ca="1">IF(OR(G1059="alpha",G1059="beta",G1059="sd",G1059="mean"),"--",VLOOKUP(C1059,Default!$B$5:$H$114,7,FALSE))</f>
        <v>0.3</v>
      </c>
      <c r="J1059" s="4" t="str">
        <f ca="1">VLOOKUP(F1059,Lookup!$C$5:$D$110,2, FALSE)</f>
        <v>Travel values</v>
      </c>
      <c r="K1059" s="4" t="str">
        <f ca="1">VLOOKUP(C1059,Default!$B$4:$E$114,4, FALSE)</f>
        <v>ratio of truck kilometers to car km travelled, used to add ghost trips that are not changed between the different scenarios</v>
      </c>
      <c r="L1059" s="21" t="str" cm="1">
        <f t="array" aca="1" ref="L1059" ca="1">IF(ISNA(VLOOKUP($D1059,Grouped_Sources!$C:$C,1,FALSE)),"", INDIRECT(VLOOKUP($D1059,Grouped_Sources!$C:$I,5,FALSE)))</f>
        <v>TruckCarRatio_WriteUp_v.xx.docx on  on OneDrive Ali Abbas - ITHIM Global\Methods and Processes\Input Parameters\TruckCarRatio</v>
      </c>
      <c r="M1059" s="21" cm="1">
        <f t="array" aca="1" ref="M1059" ca="1">IF(ISNA(VLOOKUP($D1059,Grouped_Sources!$C:$C,1,FALSE)),"", INDIRECT(VLOOKUP($D1059,Grouped_Sources!$C:$I,6,FALSE)))</f>
        <v>0</v>
      </c>
      <c r="N1059" s="21" cm="1">
        <f t="array" aca="1" ref="N1059" ca="1">IF(ISNA(VLOOKUP($D1059,Grouped_Sources!$C:$C,1,FALSE)),"", INDIRECT(VLOOKUP($D1059,Grouped_Sources!$C:$I,7,FALSE)))</f>
        <v>0</v>
      </c>
    </row>
    <row r="1060" spans="1:14" hidden="1" x14ac:dyDescent="0.25">
      <c r="A1060" s="5">
        <f t="shared" si="162"/>
        <v>13</v>
      </c>
      <c r="B1060" s="5">
        <f t="shared" si="163"/>
        <v>58</v>
      </c>
      <c r="C1060" s="5" t="str">
        <f t="shared" ca="1" si="172"/>
        <v>truck_to_car_ratio</v>
      </c>
      <c r="D1060" s="5" t="str">
        <f t="shared" ca="1" si="170"/>
        <v>truck_to_car_ratio_cape_town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truck_to_car_ratio</v>
      </c>
      <c r="G1060" s="4" t="str" cm="1">
        <f t="array" aca="1" ref="G1060" ca="1">IF(AND(ISBLANK(INDIRECT(ADDRESS(B1060,3,1,1,"all_city_parameter_inputs"))),ISBLANK(INDIRECT(ADDRESS(B1060,2,1,1,"all_city_parameter_inputs")))),"",IF(ISBLANK(INDIRECT(ADDRESS(B1060,2,1,1,"all_city_parameter_inputs"))),"",INDIRECT(ADDRESS(B1060,2,1,1,"all_city_parameter_inputs"))))</f>
        <v>alpha</v>
      </c>
      <c r="H1060" s="17" cm="1">
        <f t="array" aca="1" ref="H1060" ca="1">IF(ISBLANK(INDIRECT(ADDRESS(B1060,A1060,1,1,"all_city_parameter_inputs"))), "--",INDIRECT(ADDRESS(B1060,A1060,1,1,"all_city_parameter_inputs")))</f>
        <v>3.731999999999998</v>
      </c>
      <c r="I1060" s="17" t="str">
        <f ca="1">IF(OR(G1060="alpha",G1060="beta",G1060="sd",G1060="mean"),"--",VLOOKUP(C1060,Default!$B$5:$H$114,7,FALSE))</f>
        <v>--</v>
      </c>
      <c r="J1060" s="4" t="str">
        <f ca="1">VLOOKUP(F1060,Lookup!$C$5:$D$110,2, FALSE)</f>
        <v>Travel values</v>
      </c>
      <c r="K1060" s="4" t="str">
        <f ca="1">VLOOKUP(C1060,Default!$B$4:$E$114,4, FALSE)</f>
        <v>ratio of truck kilometers to car km travelled, used to add ghost trips that are not changed between the different scenarios</v>
      </c>
      <c r="L1060" s="21" t="str" cm="1">
        <f t="array" aca="1" ref="L1060" ca="1">IF(ISNA(VLOOKUP($D1060,Grouped_Sources!$C:$C,1,FALSE)),"", INDIRECT(VLOOKUP($D1060,Grouped_Sources!$C:$I,5,FALSE)))</f>
        <v>TruckCarRatio_WriteUp_v.xx.docx on  on OneDrive Ali Abbas - ITHIM Global\Methods and Processes\Input Parameters\TruckCarRatio</v>
      </c>
      <c r="M1060" s="21" cm="1">
        <f t="array" aca="1" ref="M1060" ca="1">IF(ISNA(VLOOKUP($D1060,Grouped_Sources!$C:$C,1,FALSE)),"", INDIRECT(VLOOKUP($D1060,Grouped_Sources!$C:$I,6,FALSE)))</f>
        <v>0</v>
      </c>
      <c r="N1060" s="21" cm="1">
        <f t="array" aca="1" ref="N1060" ca="1">IF(ISNA(VLOOKUP($D1060,Grouped_Sources!$C:$C,1,FALSE)),"", INDIRECT(VLOOKUP($D1060,Grouped_Sources!$C:$I,7,FALSE)))</f>
        <v>0</v>
      </c>
    </row>
    <row r="1061" spans="1:14" hidden="1" x14ac:dyDescent="0.25">
      <c r="A1061" s="5">
        <f t="shared" ref="A1061:A1124" si="173">A961+1</f>
        <v>13</v>
      </c>
      <c r="B1061" s="5">
        <f t="shared" ref="B1061:B1124" si="174">B961</f>
        <v>59</v>
      </c>
      <c r="C1061" s="5" t="str">
        <f t="shared" ca="1" si="172"/>
        <v>truck_to_car_ratio</v>
      </c>
      <c r="D1061" s="5" t="str">
        <f t="shared" ca="1" si="170"/>
        <v>truck_to_car_ratio_cape_town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truck_to_car_ratio</v>
      </c>
      <c r="G1061" s="4" t="str" cm="1">
        <f t="array" aca="1" ref="G1061" ca="1">IF(AND(ISBLANK(INDIRECT(ADDRESS(B1061,3,1,1,"all_city_parameter_inputs"))),ISBLANK(INDIRECT(ADDRESS(B1061,2,1,1,"all_city_parameter_inputs")))),"",IF(ISBLANK(INDIRECT(ADDRESS(B1061,2,1,1,"all_city_parameter_inputs"))),"",INDIRECT(ADDRESS(B1061,2,1,1,"all_city_parameter_inputs"))))</f>
        <v>beta</v>
      </c>
      <c r="H1061" s="17" cm="1">
        <f t="array" aca="1" ref="H1061" ca="1">IF(ISBLANK(INDIRECT(ADDRESS(B1061,A1061,1,1,"all_city_parameter_inputs"))), "--",INDIRECT(ADDRESS(B1061,A1061,1,1,"all_city_parameter_inputs")))</f>
        <v>8.7079999999999949</v>
      </c>
      <c r="I1061" s="17" t="str">
        <f ca="1">IF(OR(G1061="alpha",G1061="beta",G1061="sd",G1061="mean"),"--",VLOOKUP(C1061,Default!$B$5:$H$114,7,FALSE))</f>
        <v>--</v>
      </c>
      <c r="J1061" s="4" t="str">
        <f ca="1">VLOOKUP(F1061,Lookup!$C$5:$D$110,2, FALSE)</f>
        <v>Travel values</v>
      </c>
      <c r="K1061" s="4" t="str">
        <f ca="1">VLOOKUP(C1061,Default!$B$4:$E$114,4, FALSE)</f>
        <v>ratio of truck kilometers to car km travelled, used to add ghost trips that are not changed between the different scenarios</v>
      </c>
      <c r="L1061" s="21" t="str" cm="1">
        <f t="array" aca="1" ref="L1061" ca="1">IF(ISNA(VLOOKUP($D1061,Grouped_Sources!$C:$C,1,FALSE)),"", INDIRECT(VLOOKUP($D1061,Grouped_Sources!$C:$I,5,FALSE)))</f>
        <v>TruckCarRatio_WriteUp_v.xx.docx on  on OneDrive Ali Abbas - ITHIM Global\Methods and Processes\Input Parameters\TruckCarRatio</v>
      </c>
      <c r="M1061" s="21" cm="1">
        <f t="array" aca="1" ref="M1061" ca="1">IF(ISNA(VLOOKUP($D1061,Grouped_Sources!$C:$C,1,FALSE)),"", INDIRECT(VLOOKUP($D1061,Grouped_Sources!$C:$I,6,FALSE)))</f>
        <v>0</v>
      </c>
      <c r="N1061" s="21" cm="1">
        <f t="array" aca="1" ref="N1061" ca="1">IF(ISNA(VLOOKUP($D1061,Grouped_Sources!$C:$C,1,FALSE)),"", INDIRECT(VLOOKUP($D1061,Grouped_Sources!$C:$I,7,FALSE)))</f>
        <v>0</v>
      </c>
    </row>
    <row r="1062" spans="1:14" hidden="1" x14ac:dyDescent="0.25">
      <c r="A1062" s="5">
        <f t="shared" si="173"/>
        <v>13</v>
      </c>
      <c r="B1062" s="5">
        <f t="shared" si="174"/>
        <v>60</v>
      </c>
      <c r="C1062" s="5" t="str">
        <f t="shared" ca="1" si="172"/>
        <v>PM_emission_confidence</v>
      </c>
      <c r="D1062" s="5" t="str">
        <f t="shared" ca="1" si="170"/>
        <v>PM_emission_confidence_cape_town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PM_emission_confidence</v>
      </c>
      <c r="G1062" s="4" t="str" cm="1">
        <f t="array" aca="1" ref="G1062" ca="1">IF(AND(ISBLANK(INDIRECT(ADDRESS(B1062,3,1,1,"all_city_parameter_inputs"))),ISBLANK(INDIRECT(ADDRESS(B1062,2,1,1,"all_city_parameter_inputs")))),"",IF(ISBLANK(INDIRECT(ADDRESS(B1062,2,1,1,"all_city_parameter_inputs"))),"",INDIRECT(ADDRESS(B1062,2,1,1,"all_city_parameter_inputs"))))</f>
        <v>sample</v>
      </c>
      <c r="H1062" s="17" cm="1">
        <f t="array" aca="1" ref="H1062" ca="1">IF(ISBLANK(INDIRECT(ADDRESS(B1062,A1062,1,1,"all_city_parameter_inputs"))), "--",INDIRECT(ADDRESS(B1062,A1062,1,1,"all_city_parameter_inputs")))</f>
        <v>0.7</v>
      </c>
      <c r="I1062" s="17">
        <f ca="1">IF(OR(G1062="alpha",G1062="beta",G1062="sd",G1062="mean"),"--",VLOOKUP(C1062,Default!$B$5:$H$114,7,FALSE))</f>
        <v>1</v>
      </c>
      <c r="J1062" s="4" t="str">
        <f ca="1">VLOOKUP(F1062,Lookup!$C$5:$D$110,2, FALSE)</f>
        <v>Pollution values</v>
      </c>
      <c r="K1062" s="4" t="str">
        <f ca="1">VLOOKUP(C1062,Default!$B$4:$E$114,4,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62" s="21" t="str" cm="1">
        <f t="array" aca="1" ref="L1062" ca="1">IF(ISNA(VLOOKUP($D1062,Grouped_Sources!$C:$C,1,FALSE)),"", INDIRECT(VLOOKUP($D1062,Grouped_Sources!$C:$I,5,FALSE)))</f>
        <v/>
      </c>
      <c r="M1062" s="21" t="str" cm="1">
        <f t="array" aca="1" ref="M1062" ca="1">IF(ISNA(VLOOKUP($D1062,Grouped_Sources!$C:$C,1,FALSE)),"", INDIRECT(VLOOKUP($D1062,Grouped_Sources!$C:$I,6,FALSE)))</f>
        <v/>
      </c>
      <c r="N1062" s="21" t="str" cm="1">
        <f t="array" aca="1" ref="N1062" ca="1">IF(ISNA(VLOOKUP($D1062,Grouped_Sources!$C:$C,1,FALSE)),"", INDIRECT(VLOOKUP($D1062,Grouped_Sources!$C:$I,7,FALSE)))</f>
        <v/>
      </c>
    </row>
    <row r="1063" spans="1:14" hidden="1" x14ac:dyDescent="0.25">
      <c r="A1063" s="5">
        <f t="shared" si="173"/>
        <v>13</v>
      </c>
      <c r="B1063" s="5">
        <f t="shared" si="174"/>
        <v>61</v>
      </c>
      <c r="C1063" s="5" t="str">
        <f t="shared" ca="1" si="172"/>
        <v>distance_scalar_car_taxi</v>
      </c>
      <c r="D1063" s="5" t="str">
        <f t="shared" ca="1" si="170"/>
        <v>distance_scalar_car_taxi_cape_town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distance_scalar_car_taxi</v>
      </c>
      <c r="G1063" s="4" t="str" cm="1">
        <f t="array" aca="1" ref="G1063" ca="1">IF(AND(ISBLANK(INDIRECT(ADDRESS(B1063,3,1,1,"all_city_parameter_inputs"))),ISBLANK(INDIRECT(ADDRESS(B1063,2,1,1,"all_city_parameter_inputs")))),"",IF(ISBLANK(INDIRECT(ADDRESS(B1063,2,1,1,"all_city_parameter_inputs"))),"",INDIRECT(ADDRESS(B1063,2,1,1,"all_city_parameter_inputs"))))</f>
        <v>constant</v>
      </c>
      <c r="H1063" s="17" cm="1">
        <f t="array" aca="1" ref="H1063" ca="1">IF(ISBLANK(INDIRECT(ADDRESS(B1063,A1063,1,1,"all_city_parameter_inputs"))), "--",INDIRECT(ADDRESS(B1063,A1063,1,1,"all_city_parameter_inputs")))</f>
        <v>1</v>
      </c>
      <c r="I1063" s="17">
        <f ca="1">IF(OR(G1063="alpha",G1063="beta",G1063="sd",G1063="mean"),"--",VLOOKUP(C1063,Default!$B$5:$H$114,7,FALSE))</f>
        <v>1</v>
      </c>
      <c r="J1063" s="4" t="str">
        <f ca="1">VLOOKUP(F1063,Lookup!$C$5:$D$110,2, FALSE)</f>
        <v>Travel values</v>
      </c>
      <c r="K1063" s="4" t="str">
        <f ca="1">VLOOKUP(C1063,Default!$B$4:$E$114,4, FALSE)</f>
        <v>scalar for car/taxi distance, i.e. all car and taxi trips get scaled by this scalar</v>
      </c>
      <c r="L1063" s="21" t="str" cm="1">
        <f t="array" aca="1" ref="L1063" ca="1">IF(ISNA(VLOOKUP($D1063,Grouped_Sources!$C:$C,1,FALSE)),"", INDIRECT(VLOOKUP($D1063,Grouped_Sources!$C:$I,5,FALSE)))</f>
        <v xml:space="preserve"> on OneDrive Ali Abbas - ITHIM Global\Methods and Processes\Input Parameters\DistanceScalars</v>
      </c>
      <c r="M1063" s="21" cm="1">
        <f t="array" aca="1" ref="M1063" ca="1">IF(ISNA(VLOOKUP($D1063,Grouped_Sources!$C:$C,1,FALSE)),"", INDIRECT(VLOOKUP($D1063,Grouped_Sources!$C:$I,6,FALSE)))</f>
        <v>0</v>
      </c>
      <c r="N1063" s="21" cm="1">
        <f t="array" aca="1" ref="N1063" ca="1">IF(ISNA(VLOOKUP($D1063,Grouped_Sources!$C:$C,1,FALSE)),"", INDIRECT(VLOOKUP($D1063,Grouped_Sources!$C:$I,7,FALSE)))</f>
        <v>0</v>
      </c>
    </row>
    <row r="1064" spans="1:14" hidden="1" x14ac:dyDescent="0.25">
      <c r="A1064" s="5">
        <f t="shared" si="173"/>
        <v>13</v>
      </c>
      <c r="B1064" s="5">
        <f t="shared" si="174"/>
        <v>62</v>
      </c>
      <c r="C1064" s="5" t="str">
        <f t="shared" ca="1" si="172"/>
        <v>distance_scalar_car_taxi</v>
      </c>
      <c r="D1064" s="5" t="str">
        <f t="shared" ca="1" si="170"/>
        <v>distance_scalar_car_taxi_cape_town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distance_scalar_car_taxi</v>
      </c>
      <c r="G1064" s="4" t="str" cm="1">
        <f t="array" aca="1" ref="G1064" ca="1">IF(AND(ISBLANK(INDIRECT(ADDRESS(B1064,3,1,1,"all_city_parameter_inputs"))),ISBLANK(INDIRECT(ADDRESS(B1064,2,1,1,"all_city_parameter_inputs")))),"",IF(ISBLANK(INDIRECT(ADDRESS(B1064,2,1,1,"all_city_parameter_inputs"))),"",INDIRECT(ADDRESS(B1064,2,1,1,"all_city_parameter_inputs"))))</f>
        <v>mean</v>
      </c>
      <c r="H1064" s="17" cm="1">
        <f t="array" aca="1" ref="H1064" ca="1">IF(ISBLANK(INDIRECT(ADDRESS(B1064,A1064,1,1,"all_city_parameter_inputs"))), "--",INDIRECT(ADDRESS(B1064,A1064,1,1,"all_city_parameter_inputs")))</f>
        <v>0.99950345653991302</v>
      </c>
      <c r="I1064" s="17" t="str">
        <f ca="1">IF(OR(G1064="alpha",G1064="beta",G1064="sd",G1064="mean"),"--",VLOOKUP(C1064,Default!$B$5:$H$114,7,FALSE))</f>
        <v>--</v>
      </c>
      <c r="J1064" s="4" t="str">
        <f ca="1">VLOOKUP(F1064,Lookup!$C$5:$D$110,2, FALSE)</f>
        <v>Travel values</v>
      </c>
      <c r="K1064" s="4" t="str">
        <f ca="1">VLOOKUP(C1064,Default!$B$4:$E$114,4, FALSE)</f>
        <v>scalar for car/taxi distance, i.e. all car and taxi trips get scaled by this scalar</v>
      </c>
      <c r="L1064" s="21" t="str" cm="1">
        <f t="array" aca="1" ref="L1064" ca="1">IF(ISNA(VLOOKUP($D1064,Grouped_Sources!$C:$C,1,FALSE)),"", INDIRECT(VLOOKUP($D1064,Grouped_Sources!$C:$I,5,FALSE)))</f>
        <v xml:space="preserve"> on OneDrive Ali Abbas - ITHIM Global\Methods and Processes\Input Parameters\DistanceScalars</v>
      </c>
      <c r="M1064" s="21" cm="1">
        <f t="array" aca="1" ref="M1064" ca="1">IF(ISNA(VLOOKUP($D1064,Grouped_Sources!$C:$C,1,FALSE)),"", INDIRECT(VLOOKUP($D1064,Grouped_Sources!$C:$I,6,FALSE)))</f>
        <v>0</v>
      </c>
      <c r="N1064" s="21" cm="1">
        <f t="array" aca="1" ref="N1064" ca="1">IF(ISNA(VLOOKUP($D1064,Grouped_Sources!$C:$C,1,FALSE)),"", INDIRECT(VLOOKUP($D1064,Grouped_Sources!$C:$I,7,FALSE)))</f>
        <v>0</v>
      </c>
    </row>
    <row r="1065" spans="1:14" hidden="1" x14ac:dyDescent="0.25">
      <c r="A1065" s="5">
        <f t="shared" si="173"/>
        <v>13</v>
      </c>
      <c r="B1065" s="5">
        <f t="shared" si="174"/>
        <v>63</v>
      </c>
      <c r="C1065" s="5" t="str">
        <f t="shared" ca="1" si="172"/>
        <v>distance_scalar_car_taxi</v>
      </c>
      <c r="D1065" s="5" t="str">
        <f t="shared" ca="1" si="170"/>
        <v>distance_scalar_car_taxi_cape_town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distance_scalar_car_taxi</v>
      </c>
      <c r="G1065" s="4" t="str" cm="1">
        <f t="array" aca="1" ref="G1065" ca="1">IF(AND(ISBLANK(INDIRECT(ADDRESS(B1065,3,1,1,"all_city_parameter_inputs"))),ISBLANK(INDIRECT(ADDRESS(B1065,2,1,1,"all_city_parameter_inputs")))),"",IF(ISBLANK(INDIRECT(ADDRESS(B1065,2,1,1,"all_city_parameter_inputs"))),"",INDIRECT(ADDRESS(B1065,2,1,1,"all_city_parameter_inputs"))))</f>
        <v>sd</v>
      </c>
      <c r="H1065" s="17" cm="1">
        <f t="array" aca="1" ref="H1065" ca="1">IF(ISBLANK(INDIRECT(ADDRESS(B1065,A1065,1,1,"all_city_parameter_inputs"))), "--",INDIRECT(ADDRESS(B1065,A1065,1,1,"all_city_parameter_inputs")))</f>
        <v>1.0320191206281</v>
      </c>
      <c r="I1065" s="17" t="str">
        <f ca="1">IF(OR(G1065="alpha",G1065="beta",G1065="sd",G1065="mean"),"--",VLOOKUP(C1065,Default!$B$5:$H$114,7,FALSE))</f>
        <v>--</v>
      </c>
      <c r="J1065" s="4" t="str">
        <f ca="1">VLOOKUP(F1065,Lookup!$C$5:$D$110,2, FALSE)</f>
        <v>Travel values</v>
      </c>
      <c r="K1065" s="4" t="str">
        <f ca="1">VLOOKUP(C1065,Default!$B$4:$E$114,4, FALSE)</f>
        <v>scalar for car/taxi distance, i.e. all car and taxi trips get scaled by this scalar</v>
      </c>
      <c r="L1065" s="21" t="str" cm="1">
        <f t="array" aca="1" ref="L1065" ca="1">IF(ISNA(VLOOKUP($D1065,Grouped_Sources!$C:$C,1,FALSE)),"", INDIRECT(VLOOKUP($D1065,Grouped_Sources!$C:$I,5,FALSE)))</f>
        <v xml:space="preserve"> on OneDrive Ali Abbas - ITHIM Global\Methods and Processes\Input Parameters\DistanceScalars</v>
      </c>
      <c r="M1065" s="21" cm="1">
        <f t="array" aca="1" ref="M1065" ca="1">IF(ISNA(VLOOKUP($D1065,Grouped_Sources!$C:$C,1,FALSE)),"", INDIRECT(VLOOKUP($D1065,Grouped_Sources!$C:$I,6,FALSE)))</f>
        <v>0</v>
      </c>
      <c r="N1065" s="21" cm="1">
        <f t="array" aca="1" ref="N1065" ca="1">IF(ISNA(VLOOKUP($D1065,Grouped_Sources!$C:$C,1,FALSE)),"", INDIRECT(VLOOKUP($D1065,Grouped_Sources!$C:$I,7,FALSE)))</f>
        <v>0</v>
      </c>
    </row>
    <row r="1066" spans="1:14" hidden="1" x14ac:dyDescent="0.25">
      <c r="A1066" s="5">
        <f t="shared" si="173"/>
        <v>13</v>
      </c>
      <c r="B1066" s="5">
        <f t="shared" si="174"/>
        <v>64</v>
      </c>
      <c r="C1066" s="5" t="str">
        <f t="shared" ca="1" si="172"/>
        <v>distance_scalar_motorcycle</v>
      </c>
      <c r="D1066" s="5" t="str">
        <f t="shared" ca="1" si="170"/>
        <v>distance_scalar_motorcycle_cape_town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distance_scalar_motorcycle</v>
      </c>
      <c r="G1066" s="4" t="str" cm="1">
        <f t="array" aca="1" ref="G1066" ca="1">IF(AND(ISBLANK(INDIRECT(ADDRESS(B1066,3,1,1,"all_city_parameter_inputs"))),ISBLANK(INDIRECT(ADDRESS(B1066,2,1,1,"all_city_parameter_inputs")))),"",IF(ISBLANK(INDIRECT(ADDRESS(B1066,2,1,1,"all_city_parameter_inputs"))),"",INDIRECT(ADDRESS(B1066,2,1,1,"all_city_parameter_inputs"))))</f>
        <v>constant</v>
      </c>
      <c r="H1066" s="17" cm="1">
        <f t="array" aca="1" ref="H1066" ca="1">IF(ISBLANK(INDIRECT(ADDRESS(B1066,A1066,1,1,"all_city_parameter_inputs"))), "--",INDIRECT(ADDRESS(B1066,A1066,1,1,"all_city_parameter_inputs")))</f>
        <v>1</v>
      </c>
      <c r="I1066" s="17">
        <f ca="1">IF(OR(G1066="alpha",G1066="beta",G1066="sd",G1066="mean"),"--",VLOOKUP(C1066,Default!$B$5:$H$114,7,FALSE))</f>
        <v>1</v>
      </c>
      <c r="J1066" s="4" t="str">
        <f ca="1">VLOOKUP(F1066,Lookup!$C$5:$D$110,2, FALSE)</f>
        <v>Travel values</v>
      </c>
      <c r="K1066" s="4" t="str">
        <f ca="1">VLOOKUP(C1066,Default!$B$4:$E$114,4, FALSE)</f>
        <v>scalar for motorcycle distance, i.e. all motorbike trips are scaled by this scalar</v>
      </c>
      <c r="L1066" s="21" t="str" cm="1">
        <f t="array" aca="1" ref="L1066" ca="1">IF(ISNA(VLOOKUP($D1066,Grouped_Sources!$C:$C,1,FALSE)),"", INDIRECT(VLOOKUP($D1066,Grouped_Sources!$C:$I,5,FALSE)))</f>
        <v xml:space="preserve"> on OneDrive Ali Abbas - ITHIM Global\Methods and Processes\Input Parameters\DistanceScalars</v>
      </c>
      <c r="M1066" s="21" cm="1">
        <f t="array" aca="1" ref="M1066" ca="1">IF(ISNA(VLOOKUP($D1066,Grouped_Sources!$C:$C,1,FALSE)),"", INDIRECT(VLOOKUP($D1066,Grouped_Sources!$C:$I,6,FALSE)))</f>
        <v>0</v>
      </c>
      <c r="N1066" s="21" cm="1">
        <f t="array" aca="1" ref="N1066" ca="1">IF(ISNA(VLOOKUP($D1066,Grouped_Sources!$C:$C,1,FALSE)),"", INDIRECT(VLOOKUP($D1066,Grouped_Sources!$C:$I,7,FALSE)))</f>
        <v>0</v>
      </c>
    </row>
    <row r="1067" spans="1:14" hidden="1" x14ac:dyDescent="0.25">
      <c r="A1067" s="5">
        <f t="shared" si="173"/>
        <v>13</v>
      </c>
      <c r="B1067" s="5">
        <f t="shared" si="174"/>
        <v>65</v>
      </c>
      <c r="C1067" s="5" t="str">
        <f t="shared" ca="1" si="172"/>
        <v>distance_scalar_motorcycle</v>
      </c>
      <c r="D1067" s="5" t="str">
        <f t="shared" ca="1" si="170"/>
        <v>distance_scalar_motorcycle_cape_town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distance_scalar_motorcycle</v>
      </c>
      <c r="G1067" s="4" t="str" cm="1">
        <f t="array" aca="1" ref="G1067" ca="1">IF(AND(ISBLANK(INDIRECT(ADDRESS(B1067,3,1,1,"all_city_parameter_inputs"))),ISBLANK(INDIRECT(ADDRESS(B1067,2,1,1,"all_city_parameter_inputs")))),"",IF(ISBLANK(INDIRECT(ADDRESS(B1067,2,1,1,"all_city_parameter_inputs"))),"",INDIRECT(ADDRESS(B1067,2,1,1,"all_city_parameter_inputs"))))</f>
        <v>mean</v>
      </c>
      <c r="H1067" s="17" cm="1">
        <f t="array" aca="1" ref="H1067" ca="1">IF(ISBLANK(INDIRECT(ADDRESS(B1067,A1067,1,1,"all_city_parameter_inputs"))), "--",INDIRECT(ADDRESS(B1067,A1067,1,1,"all_city_parameter_inputs")))</f>
        <v>0.95398753399439995</v>
      </c>
      <c r="I1067" s="17" t="str">
        <f ca="1">IF(OR(G1067="alpha",G1067="beta",G1067="sd",G1067="mean"),"--",VLOOKUP(C1067,Default!$B$5:$H$114,7,FALSE))</f>
        <v>--</v>
      </c>
      <c r="J1067" s="4" t="str">
        <f ca="1">VLOOKUP(F1067,Lookup!$C$5:$D$110,2, FALSE)</f>
        <v>Travel values</v>
      </c>
      <c r="K1067" s="4" t="str">
        <f ca="1">VLOOKUP(C1067,Default!$B$4:$E$114,4, FALSE)</f>
        <v>scalar for motorcycle distance, i.e. all motorbike trips are scaled by this scalar</v>
      </c>
      <c r="L1067" s="21" t="str" cm="1">
        <f t="array" aca="1" ref="L1067" ca="1">IF(ISNA(VLOOKUP($D1067,Grouped_Sources!$C:$C,1,FALSE)),"", INDIRECT(VLOOKUP($D1067,Grouped_Sources!$C:$I,5,FALSE)))</f>
        <v xml:space="preserve"> on OneDrive Ali Abbas - ITHIM Global\Methods and Processes\Input Parameters\DistanceScalars</v>
      </c>
      <c r="M1067" s="21" cm="1">
        <f t="array" aca="1" ref="M1067" ca="1">IF(ISNA(VLOOKUP($D1067,Grouped_Sources!$C:$C,1,FALSE)),"", INDIRECT(VLOOKUP($D1067,Grouped_Sources!$C:$I,6,FALSE)))</f>
        <v>0</v>
      </c>
      <c r="N1067" s="21" cm="1">
        <f t="array" aca="1" ref="N1067" ca="1">IF(ISNA(VLOOKUP($D1067,Grouped_Sources!$C:$C,1,FALSE)),"", INDIRECT(VLOOKUP($D1067,Grouped_Sources!$C:$I,7,FALSE)))</f>
        <v>0</v>
      </c>
    </row>
    <row r="1068" spans="1:14" hidden="1" x14ac:dyDescent="0.25">
      <c r="A1068" s="5">
        <f t="shared" si="173"/>
        <v>13</v>
      </c>
      <c r="B1068" s="5">
        <f t="shared" si="174"/>
        <v>66</v>
      </c>
      <c r="C1068" s="5" t="str">
        <f t="shared" ca="1" si="172"/>
        <v>distance_scalar_motorcycle</v>
      </c>
      <c r="D1068" s="5" t="str">
        <f t="shared" ca="1" si="170"/>
        <v>distance_scalar_motorcycle_cape_town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distance_scalar_motorcycle</v>
      </c>
      <c r="G1068" s="4" t="str" cm="1">
        <f t="array" aca="1" ref="G1068" ca="1">IF(AND(ISBLANK(INDIRECT(ADDRESS(B1068,3,1,1,"all_city_parameter_inputs"))),ISBLANK(INDIRECT(ADDRESS(B1068,2,1,1,"all_city_parameter_inputs")))),"",IF(ISBLANK(INDIRECT(ADDRESS(B1068,2,1,1,"all_city_parameter_inputs"))),"",INDIRECT(ADDRESS(B1068,2,1,1,"all_city_parameter_inputs"))))</f>
        <v>sd</v>
      </c>
      <c r="H1068" s="17" cm="1">
        <f t="array" aca="1" ref="H1068" ca="1">IF(ISBLANK(INDIRECT(ADDRESS(B1068,A1068,1,1,"all_city_parameter_inputs"))), "--",INDIRECT(ADDRESS(B1068,A1068,1,1,"all_city_parameter_inputs")))</f>
        <v>1.3592531788467599</v>
      </c>
      <c r="I1068" s="17" t="str">
        <f ca="1">IF(OR(G1068="alpha",G1068="beta",G1068="sd",G1068="mean"),"--",VLOOKUP(C1068,Default!$B$5:$H$114,7,FALSE))</f>
        <v>--</v>
      </c>
      <c r="J1068" s="4" t="str">
        <f ca="1">VLOOKUP(F1068,Lookup!$C$5:$D$110,2, FALSE)</f>
        <v>Travel values</v>
      </c>
      <c r="K1068" s="4" t="str">
        <f ca="1">VLOOKUP(C1068,Default!$B$4:$E$114,4, FALSE)</f>
        <v>scalar for motorcycle distance, i.e. all motorbike trips are scaled by this scalar</v>
      </c>
      <c r="L1068" s="21" t="str" cm="1">
        <f t="array" aca="1" ref="L1068" ca="1">IF(ISNA(VLOOKUP($D1068,Grouped_Sources!$C:$C,1,FALSE)),"", INDIRECT(VLOOKUP($D1068,Grouped_Sources!$C:$I,5,FALSE)))</f>
        <v xml:space="preserve"> on OneDrive Ali Abbas - ITHIM Global\Methods and Processes\Input Parameters\DistanceScalars</v>
      </c>
      <c r="M1068" s="21" cm="1">
        <f t="array" aca="1" ref="M1068" ca="1">IF(ISNA(VLOOKUP($D1068,Grouped_Sources!$C:$C,1,FALSE)),"", INDIRECT(VLOOKUP($D1068,Grouped_Sources!$C:$I,6,FALSE)))</f>
        <v>0</v>
      </c>
      <c r="N1068" s="21" cm="1">
        <f t="array" aca="1" ref="N1068" ca="1">IF(ISNA(VLOOKUP($D1068,Grouped_Sources!$C:$C,1,FALSE)),"", INDIRECT(VLOOKUP($D1068,Grouped_Sources!$C:$I,7,FALSE)))</f>
        <v>0</v>
      </c>
    </row>
    <row r="1069" spans="1:14" hidden="1" x14ac:dyDescent="0.25">
      <c r="A1069" s="5">
        <f t="shared" si="173"/>
        <v>13</v>
      </c>
      <c r="B1069" s="5">
        <f t="shared" si="174"/>
        <v>67</v>
      </c>
      <c r="C1069" s="5" t="str">
        <f t="shared" ca="1" si="172"/>
        <v>distance_scalar_pt</v>
      </c>
      <c r="D1069" s="5" t="str">
        <f t="shared" ca="1" si="170"/>
        <v>distance_scalar_pt_cape_town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distance_scalar_pt</v>
      </c>
      <c r="G1069" s="4" t="str" cm="1">
        <f t="array" aca="1" ref="G1069" ca="1">IF(AND(ISBLANK(INDIRECT(ADDRESS(B1069,3,1,1,"all_city_parameter_inputs"))),ISBLANK(INDIRECT(ADDRESS(B1069,2,1,1,"all_city_parameter_inputs")))),"",IF(ISBLANK(INDIRECT(ADDRESS(B1069,2,1,1,"all_city_parameter_inputs"))),"",INDIRECT(ADDRESS(B1069,2,1,1,"all_city_parameter_inputs"))))</f>
        <v>constant</v>
      </c>
      <c r="H1069" s="17" cm="1">
        <f t="array" aca="1" ref="H1069" ca="1">IF(ISBLANK(INDIRECT(ADDRESS(B1069,A1069,1,1,"all_city_parameter_inputs"))), "--",INDIRECT(ADDRESS(B1069,A1069,1,1,"all_city_parameter_inputs")))</f>
        <v>1</v>
      </c>
      <c r="I1069" s="17">
        <f ca="1">IF(OR(G1069="alpha",G1069="beta",G1069="sd",G1069="mean"),"--",VLOOKUP(C1069,Default!$B$5:$H$114,7,FALSE))</f>
        <v>1</v>
      </c>
      <c r="J1069" s="4" t="str">
        <f ca="1">VLOOKUP(F1069,Lookup!$C$5:$D$110,2, FALSE)</f>
        <v>Travel values</v>
      </c>
      <c r="K1069" s="4" t="str">
        <f ca="1">VLOOKUP(C1069,Default!$B$4:$E$114,4, FALSE)</f>
        <v>scalar for PT distance, i.e. all public transport journey (incl bus driver if added) are scaled by this scalar</v>
      </c>
      <c r="L1069" s="21" t="str" cm="1">
        <f t="array" aca="1" ref="L1069" ca="1">IF(ISNA(VLOOKUP($D1069,Grouped_Sources!$C:$C,1,FALSE)),"", INDIRECT(VLOOKUP($D1069,Grouped_Sources!$C:$I,5,FALSE)))</f>
        <v xml:space="preserve"> on OneDrive Ali Abbas - ITHIM Global\Methods and Processes\Input Parameters\DistanceScalars</v>
      </c>
      <c r="M1069" s="21" cm="1">
        <f t="array" aca="1" ref="M1069" ca="1">IF(ISNA(VLOOKUP($D1069,Grouped_Sources!$C:$C,1,FALSE)),"", INDIRECT(VLOOKUP($D1069,Grouped_Sources!$C:$I,6,FALSE)))</f>
        <v>0</v>
      </c>
      <c r="N1069" s="21" cm="1">
        <f t="array" aca="1" ref="N1069" ca="1">IF(ISNA(VLOOKUP($D1069,Grouped_Sources!$C:$C,1,FALSE)),"", INDIRECT(VLOOKUP($D1069,Grouped_Sources!$C:$I,7,FALSE)))</f>
        <v>0</v>
      </c>
    </row>
    <row r="1070" spans="1:14" hidden="1" x14ac:dyDescent="0.25">
      <c r="A1070" s="5">
        <f t="shared" si="173"/>
        <v>13</v>
      </c>
      <c r="B1070" s="5">
        <f t="shared" si="174"/>
        <v>68</v>
      </c>
      <c r="C1070" s="5" t="str">
        <f t="shared" ca="1" si="172"/>
        <v>distance_scalar_pt</v>
      </c>
      <c r="D1070" s="5" t="str">
        <f t="shared" ca="1" si="170"/>
        <v>distance_scalar_pt_cape_town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distance_scalar_pt</v>
      </c>
      <c r="G1070" s="4" t="str" cm="1">
        <f t="array" aca="1" ref="G1070" ca="1">IF(AND(ISBLANK(INDIRECT(ADDRESS(B1070,3,1,1,"all_city_parameter_inputs"))),ISBLANK(INDIRECT(ADDRESS(B1070,2,1,1,"all_city_parameter_inputs")))),"",IF(ISBLANK(INDIRECT(ADDRESS(B1070,2,1,1,"all_city_parameter_inputs"))),"",INDIRECT(ADDRESS(B1070,2,1,1,"all_city_parameter_inputs"))))</f>
        <v>mean</v>
      </c>
      <c r="H1070" s="17" cm="1">
        <f t="array" aca="1" ref="H1070" ca="1">IF(ISBLANK(INDIRECT(ADDRESS(B1070,A1070,1,1,"all_city_parameter_inputs"))), "--",INDIRECT(ADDRESS(B1070,A1070,1,1,"all_city_parameter_inputs")))</f>
        <v>0.99940170998453004</v>
      </c>
      <c r="I1070" s="17" t="str">
        <f ca="1">IF(OR(G1070="alpha",G1070="beta",G1070="sd",G1070="mean"),"--",VLOOKUP(C1070,Default!$B$5:$H$114,7,FALSE))</f>
        <v>--</v>
      </c>
      <c r="J1070" s="4" t="str">
        <f ca="1">VLOOKUP(F1070,Lookup!$C$5:$D$110,2, FALSE)</f>
        <v>Travel values</v>
      </c>
      <c r="K1070" s="4" t="str">
        <f ca="1">VLOOKUP(C1070,Default!$B$4:$E$114,4, FALSE)</f>
        <v>scalar for PT distance, i.e. all public transport journey (incl bus driver if added) are scaled by this scalar</v>
      </c>
      <c r="L1070" s="21" t="str" cm="1">
        <f t="array" aca="1" ref="L1070" ca="1">IF(ISNA(VLOOKUP($D1070,Grouped_Sources!$C:$C,1,FALSE)),"", INDIRECT(VLOOKUP($D1070,Grouped_Sources!$C:$I,5,FALSE)))</f>
        <v xml:space="preserve"> on OneDrive Ali Abbas - ITHIM Global\Methods and Processes\Input Parameters\DistanceScalars</v>
      </c>
      <c r="M1070" s="21" cm="1">
        <f t="array" aca="1" ref="M1070" ca="1">IF(ISNA(VLOOKUP($D1070,Grouped_Sources!$C:$C,1,FALSE)),"", INDIRECT(VLOOKUP($D1070,Grouped_Sources!$C:$I,6,FALSE)))</f>
        <v>0</v>
      </c>
      <c r="N1070" s="21" cm="1">
        <f t="array" aca="1" ref="N1070" ca="1">IF(ISNA(VLOOKUP($D1070,Grouped_Sources!$C:$C,1,FALSE)),"", INDIRECT(VLOOKUP($D1070,Grouped_Sources!$C:$I,7,FALSE)))</f>
        <v>0</v>
      </c>
    </row>
    <row r="1071" spans="1:14" hidden="1" x14ac:dyDescent="0.25">
      <c r="A1071" s="5">
        <f t="shared" si="173"/>
        <v>13</v>
      </c>
      <c r="B1071" s="5">
        <f t="shared" si="174"/>
        <v>69</v>
      </c>
      <c r="C1071" s="5" t="str">
        <f t="shared" ca="1" si="172"/>
        <v>distance_scalar_pt</v>
      </c>
      <c r="D1071" s="5" t="str">
        <f t="shared" ca="1" si="170"/>
        <v>distance_scalar_pt_cape_town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distance_scalar_pt</v>
      </c>
      <c r="G1071" s="4" t="str" cm="1">
        <f t="array" aca="1" ref="G1071" ca="1">IF(AND(ISBLANK(INDIRECT(ADDRESS(B1071,3,1,1,"all_city_parameter_inputs"))),ISBLANK(INDIRECT(ADDRESS(B1071,2,1,1,"all_city_parameter_inputs")))),"",IF(ISBLANK(INDIRECT(ADDRESS(B1071,2,1,1,"all_city_parameter_inputs"))),"",INDIRECT(ADDRESS(B1071,2,1,1,"all_city_parameter_inputs"))))</f>
        <v>sd</v>
      </c>
      <c r="H1071" s="17" cm="1">
        <f t="array" aca="1" ref="H1071" ca="1">IF(ISBLANK(INDIRECT(ADDRESS(B1071,A1071,1,1,"all_city_parameter_inputs"))), "--",INDIRECT(ADDRESS(B1071,A1071,1,1,"all_city_parameter_inputs")))</f>
        <v>1.03520222443677</v>
      </c>
      <c r="I1071" s="17" t="str">
        <f ca="1">IF(OR(G1071="alpha",G1071="beta",G1071="sd",G1071="mean"),"--",VLOOKUP(C1071,Default!$B$5:$H$114,7,FALSE))</f>
        <v>--</v>
      </c>
      <c r="J1071" s="4" t="str">
        <f ca="1">VLOOKUP(F1071,Lookup!$C$5:$D$110,2, FALSE)</f>
        <v>Travel values</v>
      </c>
      <c r="K1071" s="4" t="str">
        <f ca="1">VLOOKUP(C1071,Default!$B$4:$E$114,4, FALSE)</f>
        <v>scalar for PT distance, i.e. all public transport journey (incl bus driver if added) are scaled by this scalar</v>
      </c>
      <c r="L1071" s="21" t="str" cm="1">
        <f t="array" aca="1" ref="L1071" ca="1">IF(ISNA(VLOOKUP($D1071,Grouped_Sources!$C:$C,1,FALSE)),"", INDIRECT(VLOOKUP($D1071,Grouped_Sources!$C:$I,5,FALSE)))</f>
        <v xml:space="preserve"> on OneDrive Ali Abbas - ITHIM Global\Methods and Processes\Input Parameters\DistanceScalars</v>
      </c>
      <c r="M1071" s="21" cm="1">
        <f t="array" aca="1" ref="M1071" ca="1">IF(ISNA(VLOOKUP($D1071,Grouped_Sources!$C:$C,1,FALSE)),"", INDIRECT(VLOOKUP($D1071,Grouped_Sources!$C:$I,6,FALSE)))</f>
        <v>0</v>
      </c>
      <c r="N1071" s="21" cm="1">
        <f t="array" aca="1" ref="N1071" ca="1">IF(ISNA(VLOOKUP($D1071,Grouped_Sources!$C:$C,1,FALSE)),"", INDIRECT(VLOOKUP($D1071,Grouped_Sources!$C:$I,7,FALSE)))</f>
        <v>0</v>
      </c>
    </row>
    <row r="1072" spans="1:14" hidden="1" x14ac:dyDescent="0.25">
      <c r="A1072" s="5">
        <f t="shared" si="173"/>
        <v>13</v>
      </c>
      <c r="B1072" s="5">
        <f t="shared" si="174"/>
        <v>70</v>
      </c>
      <c r="C1072" s="5" t="str">
        <f t="shared" ca="1" si="172"/>
        <v>distance_scalar_walking</v>
      </c>
      <c r="D1072" s="5" t="str">
        <f t="shared" ca="1" si="170"/>
        <v>distance_scalar_walking_cape_town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distance_scalar_walking</v>
      </c>
      <c r="G1072" s="4" t="str" cm="1">
        <f t="array" aca="1" ref="G1072" ca="1">IF(AND(ISBLANK(INDIRECT(ADDRESS(B1072,3,1,1,"all_city_parameter_inputs"))),ISBLANK(INDIRECT(ADDRESS(B1072,2,1,1,"all_city_parameter_inputs")))),"",IF(ISBLANK(INDIRECT(ADDRESS(B1072,2,1,1,"all_city_parameter_inputs"))),"",INDIRECT(ADDRESS(B1072,2,1,1,"all_city_parameter_inputs"))))</f>
        <v>constant</v>
      </c>
      <c r="H1072" s="17" cm="1">
        <f t="array" aca="1" ref="H1072" ca="1">IF(ISBLANK(INDIRECT(ADDRESS(B1072,A1072,1,1,"all_city_parameter_inputs"))), "--",INDIRECT(ADDRESS(B1072,A1072,1,1,"all_city_parameter_inputs")))</f>
        <v>1</v>
      </c>
      <c r="I1072" s="17">
        <f ca="1">IF(OR(G1072="alpha",G1072="beta",G1072="sd",G1072="mean"),"--",VLOOKUP(C1072,Default!$B$5:$H$114,7,FALSE))</f>
        <v>1</v>
      </c>
      <c r="J1072" s="4" t="str">
        <f ca="1">VLOOKUP(F1072,Lookup!$C$5:$D$110,2, FALSE)</f>
        <v>Travel values</v>
      </c>
      <c r="K1072" s="4" t="str">
        <f ca="1">VLOOKUP(C1072,Default!$B$4:$E$114,4, FALSE)</f>
        <v>scalar for walking distance, i.e. all walking trips are scaled by this scalar</v>
      </c>
      <c r="L1072" s="21" t="str" cm="1">
        <f t="array" aca="1" ref="L1072" ca="1">IF(ISNA(VLOOKUP($D1072,Grouped_Sources!$C:$C,1,FALSE)),"", INDIRECT(VLOOKUP($D1072,Grouped_Sources!$C:$I,5,FALSE)))</f>
        <v xml:space="preserve"> on OneDrive Ali Abbas - ITHIM Global\Methods and Processes\Input Parameters\DistanceScalars</v>
      </c>
      <c r="M1072" s="21" cm="1">
        <f t="array" aca="1" ref="M1072" ca="1">IF(ISNA(VLOOKUP($D1072,Grouped_Sources!$C:$C,1,FALSE)),"", INDIRECT(VLOOKUP($D1072,Grouped_Sources!$C:$I,6,FALSE)))</f>
        <v>0</v>
      </c>
      <c r="N1072" s="21" cm="1">
        <f t="array" aca="1" ref="N1072" ca="1">IF(ISNA(VLOOKUP($D1072,Grouped_Sources!$C:$C,1,FALSE)),"", INDIRECT(VLOOKUP($D1072,Grouped_Sources!$C:$I,7,FALSE)))</f>
        <v>0</v>
      </c>
    </row>
    <row r="1073" spans="1:14" hidden="1" x14ac:dyDescent="0.25">
      <c r="A1073" s="5">
        <f t="shared" si="173"/>
        <v>13</v>
      </c>
      <c r="B1073" s="5">
        <f t="shared" si="174"/>
        <v>71</v>
      </c>
      <c r="C1073" s="5" t="str">
        <f t="shared" ca="1" si="172"/>
        <v>distance_scalar_walking</v>
      </c>
      <c r="D1073" s="5" t="str">
        <f t="shared" ca="1" si="170"/>
        <v>distance_scalar_walking_cape_town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distance_scalar_walking</v>
      </c>
      <c r="G1073" s="4" t="str" cm="1">
        <f t="array" aca="1" ref="G1073" ca="1">IF(AND(ISBLANK(INDIRECT(ADDRESS(B1073,3,1,1,"all_city_parameter_inputs"))),ISBLANK(INDIRECT(ADDRESS(B1073,2,1,1,"all_city_parameter_inputs")))),"",IF(ISBLANK(INDIRECT(ADDRESS(B1073,2,1,1,"all_city_parameter_inputs"))),"",INDIRECT(ADDRESS(B1073,2,1,1,"all_city_parameter_inputs"))))</f>
        <v>mean</v>
      </c>
      <c r="H1073" s="17" cm="1">
        <f t="array" aca="1" ref="H1073" ca="1">IF(ISBLANK(INDIRECT(ADDRESS(B1073,A1073,1,1,"all_city_parameter_inputs"))), "--",INDIRECT(ADDRESS(B1073,A1073,1,1,"all_city_parameter_inputs")))</f>
        <v>0.99934140111872105</v>
      </c>
      <c r="I1073" s="17" t="str">
        <f ca="1">IF(OR(G1073="alpha",G1073="beta",G1073="sd",G1073="mean"),"--",VLOOKUP(C1073,Default!$B$5:$H$114,7,FALSE))</f>
        <v>--</v>
      </c>
      <c r="J1073" s="4" t="str">
        <f ca="1">VLOOKUP(F1073,Lookup!$C$5:$D$110,2, FALSE)</f>
        <v>Travel values</v>
      </c>
      <c r="K1073" s="4" t="str">
        <f ca="1">VLOOKUP(C1073,Default!$B$4:$E$114,4, FALSE)</f>
        <v>scalar for walking distance, i.e. all walking trips are scaled by this scalar</v>
      </c>
      <c r="L1073" s="21" t="str" cm="1">
        <f t="array" aca="1" ref="L1073" ca="1">IF(ISNA(VLOOKUP($D1073,Grouped_Sources!$C:$C,1,FALSE)),"", INDIRECT(VLOOKUP($D1073,Grouped_Sources!$C:$I,5,FALSE)))</f>
        <v xml:space="preserve"> on OneDrive Ali Abbas - ITHIM Global\Methods and Processes\Input Parameters\DistanceScalars</v>
      </c>
      <c r="M1073" s="21" cm="1">
        <f t="array" aca="1" ref="M1073" ca="1">IF(ISNA(VLOOKUP($D1073,Grouped_Sources!$C:$C,1,FALSE)),"", INDIRECT(VLOOKUP($D1073,Grouped_Sources!$C:$I,6,FALSE)))</f>
        <v>0</v>
      </c>
      <c r="N1073" s="21" cm="1">
        <f t="array" aca="1" ref="N1073" ca="1">IF(ISNA(VLOOKUP($D1073,Grouped_Sources!$C:$C,1,FALSE)),"", INDIRECT(VLOOKUP($D1073,Grouped_Sources!$C:$I,7,FALSE)))</f>
        <v>0</v>
      </c>
    </row>
    <row r="1074" spans="1:14" hidden="1" x14ac:dyDescent="0.25">
      <c r="A1074" s="5">
        <f t="shared" si="173"/>
        <v>13</v>
      </c>
      <c r="B1074" s="5">
        <f t="shared" si="174"/>
        <v>72</v>
      </c>
      <c r="C1074" s="5" t="str">
        <f t="shared" ca="1" si="172"/>
        <v>distance_scalar_walking</v>
      </c>
      <c r="D1074" s="5" t="str">
        <f t="shared" ca="1" si="170"/>
        <v>distance_scalar_walking_cape_town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distance_scalar_walking</v>
      </c>
      <c r="G1074" s="4" t="str" cm="1">
        <f t="array" aca="1" ref="G1074" ca="1">IF(AND(ISBLANK(INDIRECT(ADDRESS(B1074,3,1,1,"all_city_parameter_inputs"))),ISBLANK(INDIRECT(ADDRESS(B1074,2,1,1,"all_city_parameter_inputs")))),"",IF(ISBLANK(INDIRECT(ADDRESS(B1074,2,1,1,"all_city_parameter_inputs"))),"",INDIRECT(ADDRESS(B1074,2,1,1,"all_city_parameter_inputs"))))</f>
        <v>sd</v>
      </c>
      <c r="H1074" s="17" cm="1">
        <f t="array" aca="1" ref="H1074" ca="1">IF(ISBLANK(INDIRECT(ADDRESS(B1074,A1074,1,1,"all_city_parameter_inputs"))), "--",INDIRECT(ADDRESS(B1074,A1074,1,1,"all_city_parameter_inputs")))</f>
        <v>1.0369660572541199</v>
      </c>
      <c r="I1074" s="17" t="str">
        <f ca="1">IF(OR(G1074="alpha",G1074="beta",G1074="sd",G1074="mean"),"--",VLOOKUP(C1074,Default!$B$5:$H$114,7,FALSE))</f>
        <v>--</v>
      </c>
      <c r="J1074" s="4" t="str">
        <f ca="1">VLOOKUP(F1074,Lookup!$C$5:$D$110,2, FALSE)</f>
        <v>Travel values</v>
      </c>
      <c r="K1074" s="4" t="str">
        <f ca="1">VLOOKUP(C1074,Default!$B$4:$E$114,4, FALSE)</f>
        <v>scalar for walking distance, i.e. all walking trips are scaled by this scalar</v>
      </c>
      <c r="L1074" s="21" t="str" cm="1">
        <f t="array" aca="1" ref="L1074" ca="1">IF(ISNA(VLOOKUP($D1074,Grouped_Sources!$C:$C,1,FALSE)),"", INDIRECT(VLOOKUP($D1074,Grouped_Sources!$C:$I,5,FALSE)))</f>
        <v xml:space="preserve"> on OneDrive Ali Abbas - ITHIM Global\Methods and Processes\Input Parameters\DistanceScalars</v>
      </c>
      <c r="M1074" s="21" cm="1">
        <f t="array" aca="1" ref="M1074" ca="1">IF(ISNA(VLOOKUP($D1074,Grouped_Sources!$C:$C,1,FALSE)),"", INDIRECT(VLOOKUP($D1074,Grouped_Sources!$C:$I,6,FALSE)))</f>
        <v>0</v>
      </c>
      <c r="N1074" s="21" cm="1">
        <f t="array" aca="1" ref="N1074" ca="1">IF(ISNA(VLOOKUP($D1074,Grouped_Sources!$C:$C,1,FALSE)),"", INDIRECT(VLOOKUP($D1074,Grouped_Sources!$C:$I,7,FALSE)))</f>
        <v>0</v>
      </c>
    </row>
    <row r="1075" spans="1:14" hidden="1" x14ac:dyDescent="0.25">
      <c r="A1075" s="5">
        <f t="shared" si="173"/>
        <v>13</v>
      </c>
      <c r="B1075" s="5">
        <f t="shared" si="174"/>
        <v>73</v>
      </c>
      <c r="C1075" s="5" t="str">
        <f t="shared" ca="1" si="172"/>
        <v>distance_scalar_cycling</v>
      </c>
      <c r="D1075" s="5" t="str">
        <f t="shared" ca="1" si="170"/>
        <v>distance_scalar_cycling_cape_town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distance_scalar_cycling</v>
      </c>
      <c r="G1075" s="4" t="str" cm="1">
        <f t="array" aca="1" ref="G1075" ca="1">IF(AND(ISBLANK(INDIRECT(ADDRESS(B1075,3,1,1,"all_city_parameter_inputs"))),ISBLANK(INDIRECT(ADDRESS(B1075,2,1,1,"all_city_parameter_inputs")))),"",IF(ISBLANK(INDIRECT(ADDRESS(B1075,2,1,1,"all_city_parameter_inputs"))),"",INDIRECT(ADDRESS(B1075,2,1,1,"all_city_parameter_inputs"))))</f>
        <v>constant</v>
      </c>
      <c r="H1075" s="17" cm="1">
        <f t="array" aca="1" ref="H1075" ca="1">IF(ISBLANK(INDIRECT(ADDRESS(B1075,A1075,1,1,"all_city_parameter_inputs"))), "--",INDIRECT(ADDRESS(B1075,A1075,1,1,"all_city_parameter_inputs")))</f>
        <v>1</v>
      </c>
      <c r="I1075" s="17">
        <f ca="1">IF(OR(G1075="alpha",G1075="beta",G1075="sd",G1075="mean"),"--",VLOOKUP(C1075,Default!$B$5:$H$114,7,FALSE))</f>
        <v>1</v>
      </c>
      <c r="J1075" s="4" t="str">
        <f ca="1">VLOOKUP(F1075,Lookup!$C$5:$D$110,2, FALSE)</f>
        <v>Travel values</v>
      </c>
      <c r="K1075" s="4" t="str">
        <f ca="1">VLOOKUP(C1075,Default!$B$4:$E$114,4, FALSE)</f>
        <v>scalar for cycling distance, i.e. all cycling trips are scaled by this scalar</v>
      </c>
      <c r="L1075" s="21" t="str" cm="1">
        <f t="array" aca="1" ref="L1075" ca="1">IF(ISNA(VLOOKUP($D1075,Grouped_Sources!$C:$C,1,FALSE)),"", INDIRECT(VLOOKUP($D1075,Grouped_Sources!$C:$I,5,FALSE)))</f>
        <v xml:space="preserve"> on OneDrive Ali Abbas - ITHIM Global\Methods and Processes\Input Parameters\DistanceScalars</v>
      </c>
      <c r="M1075" s="21" cm="1">
        <f t="array" aca="1" ref="M1075" ca="1">IF(ISNA(VLOOKUP($D1075,Grouped_Sources!$C:$C,1,FALSE)),"", INDIRECT(VLOOKUP($D1075,Grouped_Sources!$C:$I,6,FALSE)))</f>
        <v>0</v>
      </c>
      <c r="N1075" s="21" cm="1">
        <f t="array" aca="1" ref="N1075" ca="1">IF(ISNA(VLOOKUP($D1075,Grouped_Sources!$C:$C,1,FALSE)),"", INDIRECT(VLOOKUP($D1075,Grouped_Sources!$C:$I,7,FALSE)))</f>
        <v>0</v>
      </c>
    </row>
    <row r="1076" spans="1:14" hidden="1" x14ac:dyDescent="0.25">
      <c r="A1076" s="5">
        <f t="shared" si="173"/>
        <v>13</v>
      </c>
      <c r="B1076" s="5">
        <f t="shared" si="174"/>
        <v>74</v>
      </c>
      <c r="C1076" s="5" t="str">
        <f t="shared" ca="1" si="172"/>
        <v>distance_scalar_cycling</v>
      </c>
      <c r="D1076" s="5" t="str">
        <f t="shared" ca="1" si="170"/>
        <v>distance_scalar_cycling_cape_town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distance_scalar_cycling</v>
      </c>
      <c r="G1076" s="4" t="str" cm="1">
        <f t="array" aca="1" ref="G1076" ca="1">IF(AND(ISBLANK(INDIRECT(ADDRESS(B1076,3,1,1,"all_city_parameter_inputs"))),ISBLANK(INDIRECT(ADDRESS(B1076,2,1,1,"all_city_parameter_inputs")))),"",IF(ISBLANK(INDIRECT(ADDRESS(B1076,2,1,1,"all_city_parameter_inputs"))),"",INDIRECT(ADDRESS(B1076,2,1,1,"all_city_parameter_inputs"))))</f>
        <v>mean</v>
      </c>
      <c r="H1076" s="17" cm="1">
        <f t="array" aca="1" ref="H1076" ca="1">IF(ISBLANK(INDIRECT(ADDRESS(B1076,A1076,1,1,"all_city_parameter_inputs"))), "--",INDIRECT(ADDRESS(B1076,A1076,1,1,"all_city_parameter_inputs")))</f>
        <v>0.99398855079374204</v>
      </c>
      <c r="I1076" s="17" t="str">
        <f ca="1">IF(OR(G1076="alpha",G1076="beta",G1076="sd",G1076="mean"),"--",VLOOKUP(C1076,Default!$B$5:$H$114,7,FALSE))</f>
        <v>--</v>
      </c>
      <c r="J1076" s="4" t="str">
        <f ca="1">VLOOKUP(F1076,Lookup!$C$5:$D$110,2, FALSE)</f>
        <v>Travel values</v>
      </c>
      <c r="K1076" s="4" t="str">
        <f ca="1">VLOOKUP(C1076,Default!$B$4:$E$114,4, FALSE)</f>
        <v>scalar for cycling distance, i.e. all cycling trips are scaled by this scalar</v>
      </c>
      <c r="L1076" s="21" t="str" cm="1">
        <f t="array" aca="1" ref="L1076" ca="1">IF(ISNA(VLOOKUP($D1076,Grouped_Sources!$C:$C,1,FALSE)),"", INDIRECT(VLOOKUP($D1076,Grouped_Sources!$C:$I,5,FALSE)))</f>
        <v xml:space="preserve"> on OneDrive Ali Abbas - ITHIM Global\Methods and Processes\Input Parameters\DistanceScalars</v>
      </c>
      <c r="M1076" s="21" cm="1">
        <f t="array" aca="1" ref="M1076" ca="1">IF(ISNA(VLOOKUP($D1076,Grouped_Sources!$C:$C,1,FALSE)),"", INDIRECT(VLOOKUP($D1076,Grouped_Sources!$C:$I,6,FALSE)))</f>
        <v>0</v>
      </c>
      <c r="N1076" s="21" cm="1">
        <f t="array" aca="1" ref="N1076" ca="1">IF(ISNA(VLOOKUP($D1076,Grouped_Sources!$C:$C,1,FALSE)),"", INDIRECT(VLOOKUP($D1076,Grouped_Sources!$C:$I,7,FALSE)))</f>
        <v>0</v>
      </c>
    </row>
    <row r="1077" spans="1:14" hidden="1" x14ac:dyDescent="0.25">
      <c r="A1077" s="5">
        <f t="shared" si="173"/>
        <v>13</v>
      </c>
      <c r="B1077" s="5">
        <f t="shared" si="174"/>
        <v>75</v>
      </c>
      <c r="C1077" s="5" t="str">
        <f t="shared" ca="1" si="172"/>
        <v>distance_scalar_cycling</v>
      </c>
      <c r="D1077" s="5" t="str">
        <f t="shared" ca="1" si="170"/>
        <v>distance_scalar_cycling_cape_town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distance_scalar_cycling</v>
      </c>
      <c r="G1077" s="4" t="str" cm="1">
        <f t="array" aca="1" ref="G1077" ca="1">IF(AND(ISBLANK(INDIRECT(ADDRESS(B1077,3,1,1,"all_city_parameter_inputs"))),ISBLANK(INDIRECT(ADDRESS(B1077,2,1,1,"all_city_parameter_inputs")))),"",IF(ISBLANK(INDIRECT(ADDRESS(B1077,2,1,1,"all_city_parameter_inputs"))),"",INDIRECT(ADDRESS(B1077,2,1,1,"all_city_parameter_inputs"))))</f>
        <v>sd</v>
      </c>
      <c r="H1077" s="17" cm="1">
        <f t="array" aca="1" ref="H1077" ca="1">IF(ISBLANK(INDIRECT(ADDRESS(B1077,A1077,1,1,"all_city_parameter_inputs"))), "--",INDIRECT(ADDRESS(B1077,A1077,1,1,"all_city_parameter_inputs")))</f>
        <v>1.1160708016012699</v>
      </c>
      <c r="I1077" s="17" t="str">
        <f ca="1">IF(OR(G1077="alpha",G1077="beta",G1077="sd",G1077="mean"),"--",VLOOKUP(C1077,Default!$B$5:$H$114,7,FALSE))</f>
        <v>--</v>
      </c>
      <c r="J1077" s="4" t="str">
        <f ca="1">VLOOKUP(F1077,Lookup!$C$5:$D$110,2, FALSE)</f>
        <v>Travel values</v>
      </c>
      <c r="K1077" s="4" t="str">
        <f ca="1">VLOOKUP(C1077,Default!$B$4:$E$114,4, FALSE)</f>
        <v>scalar for cycling distance, i.e. all cycling trips are scaled by this scalar</v>
      </c>
      <c r="L1077" s="21" t="str" cm="1">
        <f t="array" aca="1" ref="L1077" ca="1">IF(ISNA(VLOOKUP($D1077,Grouped_Sources!$C:$C,1,FALSE)),"", INDIRECT(VLOOKUP($D1077,Grouped_Sources!$C:$I,5,FALSE)))</f>
        <v xml:space="preserve"> on OneDrive Ali Abbas - ITHIM Global\Methods and Processes\Input Parameters\DistanceScalars</v>
      </c>
      <c r="M1077" s="21" cm="1">
        <f t="array" aca="1" ref="M1077" ca="1">IF(ISNA(VLOOKUP($D1077,Grouped_Sources!$C:$C,1,FALSE)),"", INDIRECT(VLOOKUP($D1077,Grouped_Sources!$C:$I,6,FALSE)))</f>
        <v>0</v>
      </c>
      <c r="N1077" s="21" cm="1">
        <f t="array" aca="1" ref="N1077" ca="1">IF(ISNA(VLOOKUP($D1077,Grouped_Sources!$C:$C,1,FALSE)),"", INDIRECT(VLOOKUP($D1077,Grouped_Sources!$C:$I,7,FALSE)))</f>
        <v>0</v>
      </c>
    </row>
    <row r="1078" spans="1:14" hidden="1" x14ac:dyDescent="0.25">
      <c r="A1078" s="5">
        <f t="shared" si="173"/>
        <v>13</v>
      </c>
      <c r="B1078" s="5">
        <f t="shared" si="174"/>
        <v>76</v>
      </c>
      <c r="C1078" s="5" t="str">
        <f t="shared" ca="1" si="172"/>
        <v>CO2_emission_inventories motorcycle</v>
      </c>
      <c r="D1078" s="5" t="str">
        <f t="shared" ca="1" si="170"/>
        <v>CO2_emission_inventories_cape_town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CO2_emission_inventories</v>
      </c>
      <c r="G1078" s="4" t="str" cm="1">
        <f t="array" aca="1" ref="G1078" ca="1">IF(AND(ISBLANK(INDIRECT(ADDRESS(B1078,3,1,1,"all_city_parameter_inputs"))),ISBLANK(INDIRECT(ADDRESS(B1078,2,1,1,"all_city_parameter_inputs")))),"",IF(ISBLANK(INDIRECT(ADDRESS(B1078,2,1,1,"all_city_parameter_inputs"))),"",INDIRECT(ADDRESS(B1078,2,1,1,"all_city_parameter_inputs"))))</f>
        <v>motorcycle</v>
      </c>
      <c r="H1078" s="17" cm="1">
        <f t="array" aca="1" ref="H1078" ca="1">IF(ISBLANK(INDIRECT(ADDRESS(B1078,A1078,1,1,"all_city_parameter_inputs"))), "--",INDIRECT(ADDRESS(B1078,A1078,1,1,"all_city_parameter_inputs")))</f>
        <v>6781</v>
      </c>
      <c r="I1078" s="17">
        <f ca="1">IF(OR(G1078="alpha",G1078="beta",G1078="sd",G1078="mean"),"--",VLOOKUP(C1078,Default!$B$5:$H$114,7,FALSE))</f>
        <v>30033.571810000001</v>
      </c>
      <c r="J1078" s="4" t="str">
        <f ca="1">VLOOKUP(F1078,Lookup!$C$5:$D$110,2, FALSE)</f>
        <v>Pollution values</v>
      </c>
      <c r="K1078" s="4" t="str">
        <f ca="1">VLOOKUP(C1078,Default!$B$4:$E$114,4, FALSE)</f>
        <v>- used to estimate the CO2 for scenarios (function "scenario_co2_calculations").
- used to create the VEHICLE_INVENTORY, with speeds, PM and CO2 emissions (function "set_vehicle_inventory").</v>
      </c>
      <c r="L1078" s="21" t="str" cm="1">
        <f t="array" aca="1" ref="L1078" ca="1">IF(ISNA(VLOOKUP($D1078,Grouped_Sources!$C:$C,1,FALSE)),"", INDIRECT(VLOOKUP($D1078,Grouped_Sources!$C:$I,5,FALSE)))</f>
        <v>EDGAR but proper documentation still missing</v>
      </c>
      <c r="M1078" s="21" cm="1">
        <f t="array" aca="1" ref="M1078" ca="1">IF(ISNA(VLOOKUP($D1078,Grouped_Sources!$C:$C,1,FALSE)),"", INDIRECT(VLOOKUP($D1078,Grouped_Sources!$C:$I,6,FALSE)))</f>
        <v>0</v>
      </c>
      <c r="N1078" s="21" cm="1">
        <f t="array" aca="1" ref="N1078" ca="1">IF(ISNA(VLOOKUP($D1078,Grouped_Sources!$C:$C,1,FALSE)),"", INDIRECT(VLOOKUP($D1078,Grouped_Sources!$C:$I,7,FALSE)))</f>
        <v>0</v>
      </c>
    </row>
    <row r="1079" spans="1:14" hidden="1" x14ac:dyDescent="0.25">
      <c r="A1079" s="5">
        <f t="shared" si="173"/>
        <v>13</v>
      </c>
      <c r="B1079" s="5">
        <f t="shared" si="174"/>
        <v>77</v>
      </c>
      <c r="C1079" s="5" t="str">
        <f t="shared" ca="1" si="172"/>
        <v>CO2_emission_inventories car</v>
      </c>
      <c r="D1079" s="5" t="str">
        <f t="shared" ca="1" si="170"/>
        <v>CO2_emission_inventories_cape_town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CO2_emission_inventories</v>
      </c>
      <c r="G1079" s="4" t="str" cm="1">
        <f t="array" aca="1" ref="G1079" ca="1">IF(AND(ISBLANK(INDIRECT(ADDRESS(B1079,3,1,1,"all_city_parameter_inputs"))),ISBLANK(INDIRECT(ADDRESS(B1079,2,1,1,"all_city_parameter_inputs")))),"",IF(ISBLANK(INDIRECT(ADDRESS(B1079,2,1,1,"all_city_parameter_inputs"))),"",INDIRECT(ADDRESS(B1079,2,1,1,"all_city_parameter_inputs"))))</f>
        <v>car</v>
      </c>
      <c r="H1079" s="17" cm="1">
        <f t="array" aca="1" ref="H1079" ca="1">IF(ISBLANK(INDIRECT(ADDRESS(B1079,A1079,1,1,"all_city_parameter_inputs"))), "--",INDIRECT(ADDRESS(B1079,A1079,1,1,"all_city_parameter_inputs")))</f>
        <v>587445</v>
      </c>
      <c r="I1079" s="17">
        <f ca="1">IF(OR(G1079="alpha",G1079="beta",G1079="sd",G1079="mean"),"--",VLOOKUP(C1079,Default!$B$5:$H$114,7,FALSE))</f>
        <v>1033377.341</v>
      </c>
      <c r="J1079" s="4" t="str">
        <f ca="1">VLOOKUP(F1079,Lookup!$C$5:$D$110,2, FALSE)</f>
        <v>Pollution values</v>
      </c>
      <c r="K1079" s="4">
        <f ca="1">VLOOKUP(C1079,Default!$B$4:$E$114,4, FALSE)</f>
        <v>0</v>
      </c>
      <c r="L1079" s="21" t="str" cm="1">
        <f t="array" aca="1" ref="L1079" ca="1">IF(ISNA(VLOOKUP($D1079,Grouped_Sources!$C:$C,1,FALSE)),"", INDIRECT(VLOOKUP($D1079,Grouped_Sources!$C:$I,5,FALSE)))</f>
        <v>EDGAR but proper documentation still missing</v>
      </c>
      <c r="M1079" s="21" cm="1">
        <f t="array" aca="1" ref="M1079" ca="1">IF(ISNA(VLOOKUP($D1079,Grouped_Sources!$C:$C,1,FALSE)),"", INDIRECT(VLOOKUP($D1079,Grouped_Sources!$C:$I,6,FALSE)))</f>
        <v>0</v>
      </c>
      <c r="N1079" s="21" cm="1">
        <f t="array" aca="1" ref="N1079" ca="1">IF(ISNA(VLOOKUP($D1079,Grouped_Sources!$C:$C,1,FALSE)),"", INDIRECT(VLOOKUP($D1079,Grouped_Sources!$C:$I,7,FALSE)))</f>
        <v>0</v>
      </c>
    </row>
    <row r="1080" spans="1:14" hidden="1" x14ac:dyDescent="0.25">
      <c r="A1080" s="5">
        <f t="shared" si="173"/>
        <v>13</v>
      </c>
      <c r="B1080" s="5">
        <f t="shared" si="174"/>
        <v>78</v>
      </c>
      <c r="C1080" s="5" t="str">
        <f t="shared" ca="1" si="172"/>
        <v>CO2_emission_inventories bus_driver</v>
      </c>
      <c r="D1080" s="5" t="str">
        <f t="shared" ca="1" si="170"/>
        <v>CO2_emission_inventories_cape_town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CO2_emission_inventories</v>
      </c>
      <c r="G1080" s="4" t="str" cm="1">
        <f t="array" aca="1" ref="G1080" ca="1">IF(AND(ISBLANK(INDIRECT(ADDRESS(B1080,3,1,1,"all_city_parameter_inputs"))),ISBLANK(INDIRECT(ADDRESS(B1080,2,1,1,"all_city_parameter_inputs")))),"",IF(ISBLANK(INDIRECT(ADDRESS(B1080,2,1,1,"all_city_parameter_inputs"))),"",INDIRECT(ADDRESS(B1080,2,1,1,"all_city_parameter_inputs"))))</f>
        <v>bus_driver</v>
      </c>
      <c r="H1080" s="17" cm="1">
        <f t="array" aca="1" ref="H1080" ca="1">IF(ISBLANK(INDIRECT(ADDRESS(B1080,A1080,1,1,"all_city_parameter_inputs"))), "--",INDIRECT(ADDRESS(B1080,A1080,1,1,"all_city_parameter_inputs")))</f>
        <v>271718</v>
      </c>
      <c r="I1080" s="17">
        <f ca="1">IF(OR(G1080="alpha",G1080="beta",G1080="sd",G1080="mean"),"--",VLOOKUP(C1080,Default!$B$5:$H$114,7,FALSE))</f>
        <v>100429.7216</v>
      </c>
      <c r="J1080" s="4" t="str">
        <f ca="1">VLOOKUP(F1080,Lookup!$C$5:$D$110,2, FALSE)</f>
        <v>Pollution values</v>
      </c>
      <c r="K1080" s="4">
        <f ca="1">VLOOKUP(C1080,Default!$B$4:$E$114,4, FALSE)</f>
        <v>0</v>
      </c>
      <c r="L1080" s="21" t="str" cm="1">
        <f t="array" aca="1" ref="L1080" ca="1">IF(ISNA(VLOOKUP($D1080,Grouped_Sources!$C:$C,1,FALSE)),"", INDIRECT(VLOOKUP($D1080,Grouped_Sources!$C:$I,5,FALSE)))</f>
        <v>EDGAR but proper documentation still missing</v>
      </c>
      <c r="M1080" s="21" cm="1">
        <f t="array" aca="1" ref="M1080" ca="1">IF(ISNA(VLOOKUP($D1080,Grouped_Sources!$C:$C,1,FALSE)),"", INDIRECT(VLOOKUP($D1080,Grouped_Sources!$C:$I,6,FALSE)))</f>
        <v>0</v>
      </c>
      <c r="N1080" s="21" cm="1">
        <f t="array" aca="1" ref="N1080" ca="1">IF(ISNA(VLOOKUP($D1080,Grouped_Sources!$C:$C,1,FALSE)),"", INDIRECT(VLOOKUP($D1080,Grouped_Sources!$C:$I,7,FALSE)))</f>
        <v>0</v>
      </c>
    </row>
    <row r="1081" spans="1:14" hidden="1" x14ac:dyDescent="0.25">
      <c r="A1081" s="5">
        <f t="shared" si="173"/>
        <v>13</v>
      </c>
      <c r="B1081" s="5">
        <f t="shared" si="174"/>
        <v>79</v>
      </c>
      <c r="C1081" s="5" t="str">
        <f t="shared" ca="1" si="172"/>
        <v>CO2_emission_inventories heavy_truck</v>
      </c>
      <c r="D1081" s="5" t="str">
        <f t="shared" ca="1" si="170"/>
        <v>CO2_emission_inventories_cape_town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CO2_emission_inventories</v>
      </c>
      <c r="G1081" s="4" t="str" cm="1">
        <f t="array" aca="1" ref="G1081" ca="1">IF(AND(ISBLANK(INDIRECT(ADDRESS(B1081,3,1,1,"all_city_parameter_inputs"))),ISBLANK(INDIRECT(ADDRESS(B1081,2,1,1,"all_city_parameter_inputs")))),"",IF(ISBLANK(INDIRECT(ADDRESS(B1081,2,1,1,"all_city_parameter_inputs"))),"",INDIRECT(ADDRESS(B1081,2,1,1,"all_city_parameter_inputs"))))</f>
        <v>heavy_truck</v>
      </c>
      <c r="H1081" s="17" cm="1">
        <f t="array" aca="1" ref="H1081" ca="1">IF(ISBLANK(INDIRECT(ADDRESS(B1081,A1081,1,1,"all_city_parameter_inputs"))), "--",INDIRECT(ADDRESS(B1081,A1081,1,1,"all_city_parameter_inputs")))</f>
        <v>744992</v>
      </c>
      <c r="I1081" s="17">
        <f ca="1">IF(OR(G1081="alpha",G1081="beta",G1081="sd",G1081="mean"),"--",VLOOKUP(C1081,Default!$B$5:$H$114,7,FALSE))</f>
        <v>259655.32449999999</v>
      </c>
      <c r="J1081" s="4" t="str">
        <f ca="1">VLOOKUP(F1081,Lookup!$C$5:$D$110,2, FALSE)</f>
        <v>Pollution values</v>
      </c>
      <c r="K1081" s="4">
        <f ca="1">VLOOKUP(C1081,Default!$B$4:$E$114,4, FALSE)</f>
        <v>0</v>
      </c>
      <c r="L1081" s="21" t="str" cm="1">
        <f t="array" aca="1" ref="L1081" ca="1">IF(ISNA(VLOOKUP($D1081,Grouped_Sources!$C:$C,1,FALSE)),"", INDIRECT(VLOOKUP($D1081,Grouped_Sources!$C:$I,5,FALSE)))</f>
        <v>EDGAR but proper documentation still missing</v>
      </c>
      <c r="M1081" s="21" cm="1">
        <f t="array" aca="1" ref="M1081" ca="1">IF(ISNA(VLOOKUP($D1081,Grouped_Sources!$C:$C,1,FALSE)),"", INDIRECT(VLOOKUP($D1081,Grouped_Sources!$C:$I,6,FALSE)))</f>
        <v>0</v>
      </c>
      <c r="N1081" s="21" cm="1">
        <f t="array" aca="1" ref="N1081" ca="1">IF(ISNA(VLOOKUP($D1081,Grouped_Sources!$C:$C,1,FALSE)),"", INDIRECT(VLOOKUP($D1081,Grouped_Sources!$C:$I,7,FALSE)))</f>
        <v>0</v>
      </c>
    </row>
    <row r="1082" spans="1:14" hidden="1" x14ac:dyDescent="0.25">
      <c r="A1082" s="5">
        <f t="shared" si="173"/>
        <v>13</v>
      </c>
      <c r="B1082" s="5">
        <f t="shared" si="174"/>
        <v>80</v>
      </c>
      <c r="C1082" s="5" t="str">
        <f t="shared" ca="1" si="172"/>
        <v>CO2_emission_inventories truck</v>
      </c>
      <c r="D1082" s="5" t="str">
        <f t="shared" ca="1" si="170"/>
        <v>CO2_emission_inventories_cape_town</v>
      </c>
      <c r="E1082" s="4" t="str" cm="1">
        <f t="array" aca="1" ref="E1082" ca="1">INDIRECT(ADDRESS(1,A1082,1,1,"all_city_parameter_inputs"))</f>
        <v>cape_town</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CO2_emission_inventories</v>
      </c>
      <c r="G1082" s="4" t="str" cm="1">
        <f t="array" aca="1" ref="G1082" ca="1">IF(AND(ISBLANK(INDIRECT(ADDRESS(B1082,3,1,1,"all_city_parameter_inputs"))),ISBLANK(INDIRECT(ADDRESS(B1082,2,1,1,"all_city_parameter_inputs")))),"",IF(ISBLANK(INDIRECT(ADDRESS(B1082,2,1,1,"all_city_parameter_inputs"))),"",INDIRECT(ADDRESS(B1082,2,1,1,"all_city_parameter_inputs"))))</f>
        <v>truck</v>
      </c>
      <c r="H1082" s="17" cm="1">
        <f t="array" aca="1" ref="H1082" ca="1">IF(ISBLANK(INDIRECT(ADDRESS(B1082,A1082,1,1,"all_city_parameter_inputs"))), "--",INDIRECT(ADDRESS(B1082,A1082,1,1,"all_city_parameter_inputs")))</f>
        <v>186038</v>
      </c>
      <c r="I1082" s="17">
        <f ca="1">IF(OR(G1082="alpha",G1082="beta",G1082="sd",G1082="mean"),"--",VLOOKUP(C1082,Default!$B$5:$H$114,7,FALSE))</f>
        <v>163516.11319999999</v>
      </c>
      <c r="J1082" s="4" t="str">
        <f ca="1">VLOOKUP(F1082,Lookup!$C$5:$D$110,2, FALSE)</f>
        <v>Pollution values</v>
      </c>
      <c r="K1082" s="4">
        <f ca="1">VLOOKUP(C1082,Default!$B$4:$E$114,4, FALSE)</f>
        <v>0</v>
      </c>
      <c r="L1082" s="21" t="str" cm="1">
        <f t="array" aca="1" ref="L1082" ca="1">IF(ISNA(VLOOKUP($D1082,Grouped_Sources!$C:$C,1,FALSE)),"", INDIRECT(VLOOKUP($D1082,Grouped_Sources!$C:$I,5,FALSE)))</f>
        <v>EDGAR but proper documentation still missing</v>
      </c>
      <c r="M1082" s="21" cm="1">
        <f t="array" aca="1" ref="M1082" ca="1">IF(ISNA(VLOOKUP($D1082,Grouped_Sources!$C:$C,1,FALSE)),"", INDIRECT(VLOOKUP($D1082,Grouped_Sources!$C:$I,6,FALSE)))</f>
        <v>0</v>
      </c>
      <c r="N1082" s="21" cm="1">
        <f t="array" aca="1" ref="N1082" ca="1">IF(ISNA(VLOOKUP($D1082,Grouped_Sources!$C:$C,1,FALSE)),"", INDIRECT(VLOOKUP($D1082,Grouped_Sources!$C:$I,7,FALSE)))</f>
        <v>0</v>
      </c>
    </row>
    <row r="1083" spans="1:14" hidden="1" x14ac:dyDescent="0.25">
      <c r="A1083" s="5">
        <f t="shared" si="173"/>
        <v>13</v>
      </c>
      <c r="B1083" s="5">
        <f t="shared" si="174"/>
        <v>81</v>
      </c>
      <c r="C1083" s="5" t="str">
        <f t="shared" ca="1" si="172"/>
        <v>CO2_emission_inventories van</v>
      </c>
      <c r="D1083" s="5" t="str">
        <f t="shared" ca="1" si="170"/>
        <v>CO2_emission_inventories_cape_town</v>
      </c>
      <c r="E1083" s="4" t="str" cm="1">
        <f t="array" aca="1" ref="E1083" ca="1">INDIRECT(ADDRESS(1,A1083,1,1,"all_city_parameter_inputs"))</f>
        <v>cape_town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CO2_emission_inventories</v>
      </c>
      <c r="G1083" s="4" t="str" cm="1">
        <f t="array" aca="1" ref="G1083" ca="1">IF(AND(ISBLANK(INDIRECT(ADDRESS(B1083,3,1,1,"all_city_parameter_inputs"))),ISBLANK(INDIRECT(ADDRESS(B1083,2,1,1,"all_city_parameter_inputs")))),"",IF(ISBLANK(INDIRECT(ADDRESS(B1083,2,1,1,"all_city_parameter_inputs"))),"",INDIRECT(ADDRESS(B1083,2,1,1,"all_city_parameter_inputs"))))</f>
        <v>van</v>
      </c>
      <c r="H1083" s="17" t="str" cm="1">
        <f t="array" aca="1" ref="H1083" ca="1">IF(ISBLANK(INDIRECT(ADDRESS(B1083,A1083,1,1,"all_city_parameter_inputs"))), "--",INDIRECT(ADDRESS(B1083,A1083,1,1,"all_city_parameter_inputs")))</f>
        <v>--</v>
      </c>
      <c r="I1083" s="17">
        <f ca="1">IF(OR(G1083="alpha",G1083="beta",G1083="sd",G1083="mean"),"--",VLOOKUP(C1083,Default!$B$5:$H$114,7,FALSE))</f>
        <v>0</v>
      </c>
      <c r="J1083" s="4" t="str">
        <f ca="1">VLOOKUP(F1083,Lookup!$C$5:$D$110,2, FALSE)</f>
        <v>Pollution values</v>
      </c>
      <c r="K1083" s="4">
        <f ca="1">VLOOKUP(C1083,Default!$B$4:$E$114,4, FALSE)</f>
        <v>0</v>
      </c>
      <c r="L1083" s="21" t="str" cm="1">
        <f t="array" aca="1" ref="L1083" ca="1">IF(ISNA(VLOOKUP($D1083,Grouped_Sources!$C:$C,1,FALSE)),"", INDIRECT(VLOOKUP($D1083,Grouped_Sources!$C:$I,5,FALSE)))</f>
        <v>EDGAR but proper documentation still missing</v>
      </c>
      <c r="M1083" s="21" cm="1">
        <f t="array" aca="1" ref="M1083" ca="1">IF(ISNA(VLOOKUP($D1083,Grouped_Sources!$C:$C,1,FALSE)),"", INDIRECT(VLOOKUP($D1083,Grouped_Sources!$C:$I,6,FALSE)))</f>
        <v>0</v>
      </c>
      <c r="N1083" s="21" cm="1">
        <f t="array" aca="1" ref="N1083" ca="1">IF(ISNA(VLOOKUP($D1083,Grouped_Sources!$C:$C,1,FALSE)),"", INDIRECT(VLOOKUP($D1083,Grouped_Sources!$C:$I,7,FALSE)))</f>
        <v>0</v>
      </c>
    </row>
    <row r="1084" spans="1:14" hidden="1" x14ac:dyDescent="0.25">
      <c r="A1084" s="5">
        <f t="shared" si="173"/>
        <v>13</v>
      </c>
      <c r="B1084" s="5">
        <f t="shared" si="174"/>
        <v>82</v>
      </c>
      <c r="C1084" s="5" t="str">
        <f t="shared" ca="1" si="172"/>
        <v>CO2_emission_inventories other</v>
      </c>
      <c r="D1084" s="5" t="str">
        <f t="shared" ca="1" si="170"/>
        <v>CO2_emission_inventories_cape_town</v>
      </c>
      <c r="E1084" s="4" t="str" cm="1">
        <f t="array" aca="1" ref="E1084" ca="1">INDIRECT(ADDRESS(1,A1084,1,1,"all_city_parameter_inputs"))</f>
        <v>cape_town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CO2_emission_inventories</v>
      </c>
      <c r="G1084" s="4" t="str" cm="1">
        <f t="array" aca="1" ref="G1084" ca="1">IF(AND(ISBLANK(INDIRECT(ADDRESS(B1084,3,1,1,"all_city_parameter_inputs"))),ISBLANK(INDIRECT(ADDRESS(B1084,2,1,1,"all_city_parameter_inputs")))),"",IF(ISBLANK(INDIRECT(ADDRESS(B1084,2,1,1,"all_city_parameter_inputs"))),"",INDIRECT(ADDRESS(B1084,2,1,1,"all_city_parameter_inputs"))))</f>
        <v>other</v>
      </c>
      <c r="H1084" s="17" cm="1">
        <f t="array" aca="1" ref="H1084" ca="1">IF(ISBLANK(INDIRECT(ADDRESS(B1084,A1084,1,1,"all_city_parameter_inputs"))), "--",INDIRECT(ADDRESS(B1084,A1084,1,1,"all_city_parameter_inputs")))</f>
        <v>0</v>
      </c>
      <c r="I1084" s="17">
        <f ca="1">IF(OR(G1084="alpha",G1084="beta",G1084="sd",G1084="mean"),"--",VLOOKUP(C1084,Default!$B$5:$H$114,7,FALSE))</f>
        <v>1906.893448</v>
      </c>
      <c r="J1084" s="4" t="str">
        <f ca="1">VLOOKUP(F1084,Lookup!$C$5:$D$110,2, FALSE)</f>
        <v>Pollution values</v>
      </c>
      <c r="K1084" s="4">
        <f ca="1">VLOOKUP(C1084,Default!$B$4:$E$114,4, FALSE)</f>
        <v>0</v>
      </c>
      <c r="L1084" s="21" t="str" cm="1">
        <f t="array" aca="1" ref="L1084" ca="1">IF(ISNA(VLOOKUP($D1084,Grouped_Sources!$C:$C,1,FALSE)),"", INDIRECT(VLOOKUP($D1084,Grouped_Sources!$C:$I,5,FALSE)))</f>
        <v>EDGAR but proper documentation still missing</v>
      </c>
      <c r="M1084" s="21" cm="1">
        <f t="array" aca="1" ref="M1084" ca="1">IF(ISNA(VLOOKUP($D1084,Grouped_Sources!$C:$C,1,FALSE)),"", INDIRECT(VLOOKUP($D1084,Grouped_Sources!$C:$I,6,FALSE)))</f>
        <v>0</v>
      </c>
      <c r="N1084" s="21" cm="1">
        <f t="array" aca="1" ref="N1084" ca="1">IF(ISNA(VLOOKUP($D1084,Grouped_Sources!$C:$C,1,FALSE)),"", INDIRECT(VLOOKUP($D1084,Grouped_Sources!$C:$I,7,FALSE)))</f>
        <v>0</v>
      </c>
    </row>
    <row r="1085" spans="1:14" hidden="1" x14ac:dyDescent="0.25">
      <c r="A1085" s="5">
        <f t="shared" si="173"/>
        <v>13</v>
      </c>
      <c r="B1085" s="5">
        <f t="shared" si="174"/>
        <v>83</v>
      </c>
      <c r="C1085" s="5" t="str">
        <f t="shared" ca="1" si="172"/>
        <v>CO2_emission_inventories taxi</v>
      </c>
      <c r="D1085" s="5" t="str">
        <f t="shared" ca="1" si="170"/>
        <v>CO2_emission_inventories_cape_town</v>
      </c>
      <c r="E1085" s="4" t="str" cm="1">
        <f t="array" aca="1" ref="E1085" ca="1">INDIRECT(ADDRESS(1,A1085,1,1,"all_city_parameter_inputs"))</f>
        <v>cape_town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CO2_emission_inventories</v>
      </c>
      <c r="G1085" s="4" t="str" cm="1">
        <f t="array" aca="1" ref="G1085" ca="1">IF(AND(ISBLANK(INDIRECT(ADDRESS(B1085,3,1,1,"all_city_parameter_inputs"))),ISBLANK(INDIRECT(ADDRESS(B1085,2,1,1,"all_city_parameter_inputs")))),"",IF(ISBLANK(INDIRECT(ADDRESS(B1085,2,1,1,"all_city_parameter_inputs"))),"",INDIRECT(ADDRESS(B1085,2,1,1,"all_city_parameter_inputs"))))</f>
        <v>taxi</v>
      </c>
      <c r="H1085" s="17" t="str" cm="1">
        <f t="array" aca="1" ref="H1085" ca="1">IF(ISBLANK(INDIRECT(ADDRESS(B1085,A1085,1,1,"all_city_parameter_inputs"))), "--",INDIRECT(ADDRESS(B1085,A1085,1,1,"all_city_parameter_inputs")))</f>
        <v>--</v>
      </c>
      <c r="I1085" s="17">
        <f ca="1">IF(OR(G1085="alpha",G1085="beta",G1085="sd",G1085="mean"),"--",VLOOKUP(C1085,Default!$B$5:$H$114,7,FALSE))</f>
        <v>0</v>
      </c>
      <c r="J1085" s="4" t="str">
        <f ca="1">VLOOKUP(F1085,Lookup!$C$5:$D$110,2, FALSE)</f>
        <v>Pollution values</v>
      </c>
      <c r="K1085" s="4">
        <f ca="1">VLOOKUP(C1085,Default!$B$4:$E$114,4, FALSE)</f>
        <v>0</v>
      </c>
      <c r="L1085" s="21" t="str" cm="1">
        <f t="array" aca="1" ref="L1085" ca="1">IF(ISNA(VLOOKUP($D1085,Grouped_Sources!$C:$C,1,FALSE)),"", INDIRECT(VLOOKUP($D1085,Grouped_Sources!$C:$I,5,FALSE)))</f>
        <v>EDGAR but proper documentation still missing</v>
      </c>
      <c r="M1085" s="21" cm="1">
        <f t="array" aca="1" ref="M1085" ca="1">IF(ISNA(VLOOKUP($D1085,Grouped_Sources!$C:$C,1,FALSE)),"", INDIRECT(VLOOKUP($D1085,Grouped_Sources!$C:$I,6,FALSE)))</f>
        <v>0</v>
      </c>
      <c r="N1085" s="21" cm="1">
        <f t="array" aca="1" ref="N1085" ca="1">IF(ISNA(VLOOKUP($D1085,Grouped_Sources!$C:$C,1,FALSE)),"", INDIRECT(VLOOKUP($D1085,Grouped_Sources!$C:$I,7,FALSE)))</f>
        <v>0</v>
      </c>
    </row>
    <row r="1086" spans="1:14" hidden="1" x14ac:dyDescent="0.25">
      <c r="A1086" s="5">
        <f t="shared" si="173"/>
        <v>13</v>
      </c>
      <c r="B1086" s="5">
        <f t="shared" si="174"/>
        <v>84</v>
      </c>
      <c r="C1086" s="5" t="str">
        <f t="shared" ca="1" si="172"/>
        <v>CO2_emission_inventories auto_rickshaw</v>
      </c>
      <c r="D1086" s="5" t="str">
        <f t="shared" ca="1" si="170"/>
        <v>CO2_emission_inventories_cape_town</v>
      </c>
      <c r="E1086" s="4" t="str" cm="1">
        <f t="array" aca="1" ref="E1086" ca="1">INDIRECT(ADDRESS(1,A1086,1,1,"all_city_parameter_inputs"))</f>
        <v>cape_town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CO2_emission_inventories</v>
      </c>
      <c r="G1086" s="4" t="str" cm="1">
        <f t="array" aca="1" ref="G1086" ca="1">IF(AND(ISBLANK(INDIRECT(ADDRESS(B1086,3,1,1,"all_city_parameter_inputs"))),ISBLANK(INDIRECT(ADDRESS(B1086,2,1,1,"all_city_parameter_inputs")))),"",IF(ISBLANK(INDIRECT(ADDRESS(B1086,2,1,1,"all_city_parameter_inputs"))),"",INDIRECT(ADDRESS(B1086,2,1,1,"all_city_parameter_inputs"))))</f>
        <v>auto_rickshaw</v>
      </c>
      <c r="H1086" s="17" t="str" cm="1">
        <f t="array" aca="1" ref="H1086" ca="1">IF(ISBLANK(INDIRECT(ADDRESS(B1086,A1086,1,1,"all_city_parameter_inputs"))), "--",INDIRECT(ADDRESS(B1086,A1086,1,1,"all_city_parameter_inputs")))</f>
        <v>--</v>
      </c>
      <c r="I1086" s="17">
        <f ca="1">IF(OR(G1086="alpha",G1086="beta",G1086="sd",G1086="mean"),"--",VLOOKUP(C1086,Default!$B$5:$H$114,7,FALSE))</f>
        <v>0</v>
      </c>
      <c r="J1086" s="4" t="str">
        <f ca="1">VLOOKUP(F1086,Lookup!$C$5:$D$110,2, FALSE)</f>
        <v>Pollution values</v>
      </c>
      <c r="K1086" s="4">
        <f ca="1">VLOOKUP(C1086,Default!$B$4:$E$114,4, FALSE)</f>
        <v>0</v>
      </c>
      <c r="L1086" s="21" t="str" cm="1">
        <f t="array" aca="1" ref="L1086" ca="1">IF(ISNA(VLOOKUP($D1086,Grouped_Sources!$C:$C,1,FALSE)),"", INDIRECT(VLOOKUP($D1086,Grouped_Sources!$C:$I,5,FALSE)))</f>
        <v>EDGAR but proper documentation still missing</v>
      </c>
      <c r="M1086" s="21" cm="1">
        <f t="array" aca="1" ref="M1086" ca="1">IF(ISNA(VLOOKUP($D1086,Grouped_Sources!$C:$C,1,FALSE)),"", INDIRECT(VLOOKUP($D1086,Grouped_Sources!$C:$I,6,FALSE)))</f>
        <v>0</v>
      </c>
      <c r="N1086" s="21" cm="1">
        <f t="array" aca="1" ref="N1086" ca="1">IF(ISNA(VLOOKUP($D1086,Grouped_Sources!$C:$C,1,FALSE)),"", INDIRECT(VLOOKUP($D1086,Grouped_Sources!$C:$I,7,FALSE)))</f>
        <v>0</v>
      </c>
    </row>
    <row r="1087" spans="1:14" hidden="1" x14ac:dyDescent="0.25">
      <c r="A1087" s="5">
        <f t="shared" si="173"/>
        <v>13</v>
      </c>
      <c r="B1087" s="5">
        <f t="shared" si="174"/>
        <v>85</v>
      </c>
      <c r="C1087" s="5" t="str">
        <f t="shared" ca="1" si="172"/>
        <v>CO2_emission_confidence</v>
      </c>
      <c r="D1087" s="5" t="str">
        <f t="shared" ref="D1087:D1180" ca="1" si="175">F1087&amp;"_"&amp;E1087</f>
        <v>CO2_emission_confidence_cape_town</v>
      </c>
      <c r="E1087" s="4" t="str" cm="1">
        <f t="array" aca="1" ref="E1087" ca="1">INDIRECT(ADDRESS(1,A1087,1,1,"all_city_parameter_inputs"))</f>
        <v>cape_town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CO2_emission_confidence</v>
      </c>
      <c r="G1087" s="4" t="str" cm="1">
        <f t="array" aca="1" ref="G1087" ca="1">IF(AND(ISBLANK(INDIRECT(ADDRESS(B1087,3,1,1,"all_city_parameter_inputs"))),ISBLANK(INDIRECT(ADDRESS(B1087,2,1,1,"all_city_parameter_inputs")))),"",IF(ISBLANK(INDIRECT(ADDRESS(B1087,2,1,1,"all_city_parameter_inputs"))),"",INDIRECT(ADDRESS(B1087,2,1,1,"all_city_parameter_inputs"))))</f>
        <v>sample</v>
      </c>
      <c r="H1087" s="17" cm="1">
        <f t="array" aca="1" ref="H1087" ca="1">IF(ISBLANK(INDIRECT(ADDRESS(B1087,A1087,1,1,"all_city_parameter_inputs"))), "--",INDIRECT(ADDRESS(B1087,A1087,1,1,"all_city_parameter_inputs")))</f>
        <v>0.7</v>
      </c>
      <c r="I1087" s="17">
        <f ca="1">IF(OR(G1087="alpha",G1087="beta",G1087="sd",G1087="mean"),"--",VLOOKUP(C1087,Default!$B$5:$H$114,7,FALSE))</f>
        <v>1</v>
      </c>
      <c r="J1087" s="4" t="str">
        <f ca="1">VLOOKUP(F1087,Lookup!$C$5:$D$110,2, FALSE)</f>
        <v>Pollution values</v>
      </c>
      <c r="K1087" s="4" t="str">
        <f ca="1">VLOOKUP(C1087,Default!$B$4:$E$114,4, FALSE)</f>
        <v>how confident we are about the CO2 emissions inventory (equivalent to PM_EMISSION_INVENTORY_CONFIDENCE)</v>
      </c>
      <c r="L1087" s="21" t="str" cm="1">
        <f t="array" aca="1" ref="L1087" ca="1">IF(ISNA(VLOOKUP($D1087,Grouped_Sources!$C:$C,1,FALSE)),"", INDIRECT(VLOOKUP($D1087,Grouped_Sources!$C:$I,5,FALSE)))</f>
        <v/>
      </c>
      <c r="M1087" s="21" t="str" cm="1">
        <f t="array" aca="1" ref="M1087" ca="1">IF(ISNA(VLOOKUP($D1087,Grouped_Sources!$C:$C,1,FALSE)),"", INDIRECT(VLOOKUP($D1087,Grouped_Sources!$C:$I,6,FALSE)))</f>
        <v/>
      </c>
      <c r="N1087" s="21" t="str" cm="1">
        <f t="array" aca="1" ref="N1087" ca="1">IF(ISNA(VLOOKUP($D1087,Grouped_Sources!$C:$C,1,FALSE)),"", INDIRECT(VLOOKUP($D1087,Grouped_Sources!$C:$I,7,FALSE)))</f>
        <v/>
      </c>
    </row>
    <row r="1088" spans="1:14" hidden="1" x14ac:dyDescent="0.25">
      <c r="A1088" s="5">
        <f t="shared" si="173"/>
        <v>13</v>
      </c>
      <c r="B1088" s="5">
        <f t="shared" si="174"/>
        <v>86</v>
      </c>
      <c r="C1088" s="5" t="str">
        <f t="shared" ca="1" si="172"/>
        <v>car_occupancy_ratio</v>
      </c>
      <c r="D1088" s="5" t="str">
        <f t="shared" ref="D1088:D1090" ca="1" si="176">F1088&amp;"_"&amp;E1088</f>
        <v>car_occupancy_ratio_cape_town</v>
      </c>
      <c r="E1088" s="4" t="str" cm="1">
        <f t="array" aca="1" ref="E1088" ca="1">INDIRECT(ADDRESS(1,A1088,1,1,"all_city_parameter_inputs"))</f>
        <v>cape_town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car_occupancy_ratio</v>
      </c>
      <c r="G1088" s="4" t="str" cm="1">
        <f t="array" aca="1" ref="G1088" ca="1">IF(AND(ISBLANK(INDIRECT(ADDRESS(B1088,3,1,1,"all_city_parameter_inputs"))),ISBLANK(INDIRECT(ADDRESS(B1088,2,1,1,"all_city_parameter_inputs")))),"",IF(ISBLANK(INDIRECT(ADDRESS(B1088,2,1,1,"all_city_parameter_inputs"))),"",INDIRECT(ADDRESS(B1088,2,1,1,"all_city_parameter_inputs"))))</f>
        <v>constant</v>
      </c>
      <c r="H1088" s="17" cm="1">
        <f t="array" aca="1" ref="H1088" ca="1">IF(ISBLANK(INDIRECT(ADDRESS(B1088,A1088,1,1,"all_city_parameter_inputs"))), "--",INDIRECT(ADDRESS(B1088,A1088,1,1,"all_city_parameter_inputs")))</f>
        <v>0.7142857142857143</v>
      </c>
      <c r="I1088" s="17">
        <f ca="1">IF(OR(G1088="alpha",G1088="beta",G1088="sd",G1088="mean"),"--",VLOOKUP(C1088,Default!$B$5:$H$114,7,FALSE))</f>
        <v>0.625</v>
      </c>
      <c r="J1088" s="4" t="str">
        <f ca="1">VLOOKUP(F1088,Lookup!$C$5:$D$110,2, FALSE)</f>
        <v>Travel values</v>
      </c>
      <c r="K1088" s="4" t="str">
        <f ca="1">VLOOKUP(C1088,Default!$B$4:$E$114,4, FALSE)</f>
        <v>ratio of cars to passengers (incl driver)</v>
      </c>
      <c r="L1088" s="21" t="str" cm="1">
        <f t="array" aca="1" ref="L1088" ca="1">IF(ISNA(VLOOKUP($D1088,Grouped_Sources!$C:$C,1,FALSE)),"", INDIRECT(VLOOKUP($D1088,Grouped_Sources!$C:$I,5,FALSE)))</f>
        <v>CarOccupancyRatio_vxx.docx on on OneDrive Ali Abbas - ITHIM Global\Methods and Processes\Input Parameters\CarOccupancyRate</v>
      </c>
      <c r="M1088" s="21" cm="1">
        <f t="array" aca="1" ref="M1088" ca="1">IF(ISNA(VLOOKUP($D1088,Grouped_Sources!$C:$C,1,FALSE)),"", INDIRECT(VLOOKUP($D1088,Grouped_Sources!$C:$I,6,FALSE)))</f>
        <v>0</v>
      </c>
      <c r="N1088" s="21" cm="1">
        <f t="array" aca="1" ref="N1088" ca="1">IF(ISNA(VLOOKUP($D1088,Grouped_Sources!$C:$C,1,FALSE)),"", INDIRECT(VLOOKUP($D1088,Grouped_Sources!$C:$I,7,FALSE)))</f>
        <v>0</v>
      </c>
    </row>
    <row r="1089" spans="1:14" hidden="1" x14ac:dyDescent="0.25">
      <c r="A1089" s="5">
        <f t="shared" si="173"/>
        <v>13</v>
      </c>
      <c r="B1089" s="5">
        <f t="shared" si="174"/>
        <v>87</v>
      </c>
      <c r="C1089" s="5" t="str">
        <f t="shared" ca="1" si="172"/>
        <v>car_occupancy_ratio</v>
      </c>
      <c r="D1089" s="5" t="str">
        <f t="shared" ca="1" si="176"/>
        <v>car_occupancy_ratio_cape_town</v>
      </c>
      <c r="E1089" s="4" t="str" cm="1">
        <f t="array" aca="1" ref="E1089" ca="1">INDIRECT(ADDRESS(1,A1089,1,1,"all_city_parameter_inputs"))</f>
        <v>cape_town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car_occupancy_ratio</v>
      </c>
      <c r="G1089" s="4" t="str" cm="1">
        <f t="array" aca="1" ref="G1089" ca="1">IF(AND(ISBLANK(INDIRECT(ADDRESS(B1089,3,1,1,"all_city_parameter_inputs"))),ISBLANK(INDIRECT(ADDRESS(B1089,2,1,1,"all_city_parameter_inputs")))),"",IF(ISBLANK(INDIRECT(ADDRESS(B1089,2,1,1,"all_city_parameter_inputs"))),"",INDIRECT(ADDRESS(B1089,2,1,1,"all_city_parameter_inputs"))))</f>
        <v>alpha</v>
      </c>
      <c r="H1089" s="17" cm="1">
        <f t="array" aca="1" ref="H1089" ca="1">IF(ISBLANK(INDIRECT(ADDRESS(B1089,A1089,1,1,"all_city_parameter_inputs"))), "--",INDIRECT(ADDRESS(B1089,A1089,1,1,"all_city_parameter_inputs")))</f>
        <v>72.428571428571388</v>
      </c>
      <c r="I1089" s="17" t="str">
        <f ca="1">IF(OR(G1089="alpha",G1089="beta",G1089="sd",G1089="mean"),"--",VLOOKUP(C1089,Default!$B$5:$H$114,7,FALSE))</f>
        <v>--</v>
      </c>
      <c r="J1089" s="4" t="str">
        <f ca="1">VLOOKUP(F1089,Lookup!$C$5:$D$110,2, FALSE)</f>
        <v>Travel values</v>
      </c>
      <c r="K1089" s="4" t="str">
        <f ca="1">VLOOKUP(C1089,Default!$B$4:$E$114,4, FALSE)</f>
        <v>ratio of cars to passengers (incl driver)</v>
      </c>
      <c r="L1089" s="21" t="str" cm="1">
        <f t="array" aca="1" ref="L1089" ca="1">IF(ISNA(VLOOKUP($D1089,Grouped_Sources!$C:$C,1,FALSE)),"", INDIRECT(VLOOKUP($D1089,Grouped_Sources!$C:$I,5,FALSE)))</f>
        <v>CarOccupancyRatio_vxx.docx on on OneDrive Ali Abbas - ITHIM Global\Methods and Processes\Input Parameters\CarOccupancyRate</v>
      </c>
      <c r="M1089" s="21" cm="1">
        <f t="array" aca="1" ref="M1089" ca="1">IF(ISNA(VLOOKUP($D1089,Grouped_Sources!$C:$C,1,FALSE)),"", INDIRECT(VLOOKUP($D1089,Grouped_Sources!$C:$I,6,FALSE)))</f>
        <v>0</v>
      </c>
      <c r="N1089" s="21" cm="1">
        <f t="array" aca="1" ref="N1089" ca="1">IF(ISNA(VLOOKUP($D1089,Grouped_Sources!$C:$C,1,FALSE)),"", INDIRECT(VLOOKUP($D1089,Grouped_Sources!$C:$I,7,FALSE)))</f>
        <v>0</v>
      </c>
    </row>
    <row r="1090" spans="1:14" hidden="1" x14ac:dyDescent="0.25">
      <c r="A1090" s="5">
        <f t="shared" si="173"/>
        <v>13</v>
      </c>
      <c r="B1090" s="5">
        <f t="shared" si="174"/>
        <v>88</v>
      </c>
      <c r="C1090" s="5" t="str">
        <f t="shared" ca="1" si="172"/>
        <v>car_occupancy_ratio</v>
      </c>
      <c r="D1090" s="5" t="str">
        <f t="shared" ca="1" si="176"/>
        <v>car_occupancy_ratio_cape_town</v>
      </c>
      <c r="E1090" s="4" t="str" cm="1">
        <f t="array" aca="1" ref="E1090" ca="1">INDIRECT(ADDRESS(1,A1090,1,1,"all_city_parameter_inputs"))</f>
        <v>cape_town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car_occupancy_ratio</v>
      </c>
      <c r="G1090" s="4" t="str" cm="1">
        <f t="array" aca="1" ref="G1090" ca="1">IF(AND(ISBLANK(INDIRECT(ADDRESS(B1090,3,1,1,"all_city_parameter_inputs"))),ISBLANK(INDIRECT(ADDRESS(B1090,2,1,1,"all_city_parameter_inputs")))),"",IF(ISBLANK(INDIRECT(ADDRESS(B1090,2,1,1,"all_city_parameter_inputs"))),"",INDIRECT(ADDRESS(B1090,2,1,1,"all_city_parameter_inputs"))))</f>
        <v>beta</v>
      </c>
      <c r="H1090" s="17" cm="1">
        <f t="array" aca="1" ref="H1090" ca="1">IF(ISBLANK(INDIRECT(ADDRESS(B1090,A1090,1,1,"all_city_parameter_inputs"))), "--",INDIRECT(ADDRESS(B1090,A1090,1,1,"all_city_parameter_inputs")))</f>
        <v>28.971428571428554</v>
      </c>
      <c r="I1090" s="17" t="str">
        <f ca="1">IF(OR(G1090="alpha",G1090="beta",G1090="sd",G1090="mean"),"--",VLOOKUP(C1090,Default!$B$5:$H$114,7,FALSE))</f>
        <v>--</v>
      </c>
      <c r="J1090" s="4" t="str">
        <f ca="1">VLOOKUP(F1090,Lookup!$C$5:$D$110,2, FALSE)</f>
        <v>Travel values</v>
      </c>
      <c r="K1090" s="4" t="str">
        <f ca="1">VLOOKUP(C1090,Default!$B$4:$E$114,4, FALSE)</f>
        <v>ratio of cars to passengers (incl driver)</v>
      </c>
      <c r="L1090" s="21" t="str" cm="1">
        <f t="array" aca="1" ref="L1090" ca="1">IF(ISNA(VLOOKUP($D1090,Grouped_Sources!$C:$C,1,FALSE)),"", INDIRECT(VLOOKUP($D1090,Grouped_Sources!$C:$I,5,FALSE)))</f>
        <v>CarOccupancyRatio_vxx.docx on on OneDrive Ali Abbas - ITHIM Global\Methods and Processes\Input Parameters\CarOccupancyRate</v>
      </c>
      <c r="M1090" s="21" cm="1">
        <f t="array" aca="1" ref="M1090" ca="1">IF(ISNA(VLOOKUP($D1090,Grouped_Sources!$C:$C,1,FALSE)),"", INDIRECT(VLOOKUP($D1090,Grouped_Sources!$C:$I,6,FALSE)))</f>
        <v>0</v>
      </c>
      <c r="N1090" s="21" cm="1">
        <f t="array" aca="1" ref="N1090" ca="1">IF(ISNA(VLOOKUP($D1090,Grouped_Sources!$C:$C,1,FALSE)),"", INDIRECT(VLOOKUP($D1090,Grouped_Sources!$C:$I,7,FALSE)))</f>
        <v>0</v>
      </c>
    </row>
    <row r="1091" spans="1:14" hidden="1" x14ac:dyDescent="0.25">
      <c r="A1091" s="5">
        <f t="shared" si="173"/>
        <v>13</v>
      </c>
      <c r="B1091" s="5">
        <f t="shared" si="174"/>
        <v>89</v>
      </c>
      <c r="C1091" s="5" t="str">
        <f t="shared" ca="1" si="172"/>
        <v>country</v>
      </c>
      <c r="D1091" s="5" t="str">
        <f t="shared" ref="D1091:D1094" ca="1" si="177">F1091&amp;"_"&amp;E1091</f>
        <v>country_cape_town</v>
      </c>
      <c r="E1091" s="4" t="str" cm="1">
        <f t="array" aca="1" ref="E1091" ca="1">INDIRECT(ADDRESS(1,A1091,1,1,"all_city_parameter_inputs"))</f>
        <v>cape_town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country</v>
      </c>
      <c r="G1091" s="4" t="str" cm="1">
        <f t="array" aca="1" ref="G1091" ca="1">IF(AND(ISBLANK(INDIRECT(ADDRESS(B1091,3,1,1,"all_city_parameter_inputs"))),ISBLANK(INDIRECT(ADDRESS(B1091,2,1,1,"all_city_parameter_inputs")))),"",IF(ISBLANK(INDIRECT(ADDRESS(B1091,2,1,1,"all_city_parameter_inputs"))),"",INDIRECT(ADDRESS(B1091,2,1,1,"all_city_parameter_inputs"))))</f>
        <v/>
      </c>
      <c r="H1091" s="17" t="str" cm="1">
        <f t="array" aca="1" ref="H1091" ca="1">IF(ISBLANK(INDIRECT(ADDRESS(B1091,A1091,1,1,"all_city_parameter_inputs"))), "--",INDIRECT(ADDRESS(B1091,A1091,1,1,"all_city_parameter_inputs")))</f>
        <v>South_Africa</v>
      </c>
      <c r="I1091" s="17" t="str">
        <f ca="1">IF(OR(G1091="alpha",G1091="beta",G1091="sd",G1091="mean"),"--",VLOOKUP(C1091,Default!$B$5:$H$114,7,FALSE))</f>
        <v>Colombia</v>
      </c>
      <c r="J1091" s="4" t="str">
        <f ca="1">VLOOKUP(F1091,Lookup!$C$5:$D$110,2, FALSE)</f>
        <v>Miscellaneous</v>
      </c>
      <c r="K1091" s="4" t="str">
        <f ca="1">VLOOKUP(C1091,Default!$B$4:$E$114,4, FALSE)</f>
        <v>country where city lies in</v>
      </c>
      <c r="L1091" s="21" t="str" cm="1">
        <f t="array" aca="1" ref="L1091" ca="1">IF(ISNA(VLOOKUP($D1091,Grouped_Sources!$C:$C,1,FALSE)),"", INDIRECT(VLOOKUP($D1091,Grouped_Sources!$C:$I,5,FALSE)))</f>
        <v/>
      </c>
      <c r="M1091" s="21" t="str" cm="1">
        <f t="array" aca="1" ref="M1091" ca="1">IF(ISNA(VLOOKUP($D1091,Grouped_Sources!$C:$C,1,FALSE)),"", INDIRECT(VLOOKUP($D1091,Grouped_Sources!$C:$I,6,FALSE)))</f>
        <v/>
      </c>
      <c r="N1091" s="21" t="str" cm="1">
        <f t="array" aca="1" ref="N1091" ca="1">IF(ISNA(VLOOKUP($D1091,Grouped_Sources!$C:$C,1,FALSE)),"", INDIRECT(VLOOKUP($D1091,Grouped_Sources!$C:$I,7,FALSE)))</f>
        <v/>
      </c>
    </row>
    <row r="1092" spans="1:14" hidden="1" x14ac:dyDescent="0.25">
      <c r="A1092" s="5">
        <f t="shared" si="173"/>
        <v>13</v>
      </c>
      <c r="B1092" s="5">
        <f t="shared" si="174"/>
        <v>90</v>
      </c>
      <c r="C1092" s="5" t="str">
        <f t="shared" ca="1" si="172"/>
        <v>continent</v>
      </c>
      <c r="D1092" s="5" t="str">
        <f t="shared" ca="1" si="177"/>
        <v>continent_cape_town</v>
      </c>
      <c r="E1092" s="4" t="str" cm="1">
        <f t="array" aca="1" ref="E1092" ca="1">INDIRECT(ADDRESS(1,A1092,1,1,"all_city_parameter_inputs"))</f>
        <v>cape_town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continent</v>
      </c>
      <c r="G1092" s="4" t="str" cm="1">
        <f t="array" aca="1" ref="G1092" ca="1">IF(AND(ISBLANK(INDIRECT(ADDRESS(B1092,3,1,1,"all_city_parameter_inputs"))),ISBLANK(INDIRECT(ADDRESS(B1092,2,1,1,"all_city_parameter_inputs")))),"",IF(ISBLANK(INDIRECT(ADDRESS(B1092,2,1,1,"all_city_parameter_inputs"))),"",INDIRECT(ADDRESS(B1092,2,1,1,"all_city_parameter_inputs"))))</f>
        <v/>
      </c>
      <c r="H1092" s="17" t="str" cm="1">
        <f t="array" aca="1" ref="H1092" ca="1">IF(ISBLANK(INDIRECT(ADDRESS(B1092,A1092,1,1,"all_city_parameter_inputs"))), "--",INDIRECT(ADDRESS(B1092,A1092,1,1,"all_city_parameter_inputs")))</f>
        <v>Africa</v>
      </c>
      <c r="I1092" s="17" t="str">
        <f ca="1">IF(OR(G1092="alpha",G1092="beta",G1092="sd",G1092="mean"),"--",VLOOKUP(C1092,Default!$B$5:$H$114,7,FALSE))</f>
        <v>Latin_America</v>
      </c>
      <c r="J1092" s="4" t="str">
        <f ca="1">VLOOKUP(F1092,Lookup!$C$5:$D$110,2, FALSE)</f>
        <v>Miscellaneous</v>
      </c>
      <c r="K1092" s="4" t="str">
        <f ca="1">VLOOKUP(C1092,Default!$B$4:$E$114,4, FALSE)</f>
        <v>continent</v>
      </c>
      <c r="L1092" s="21" t="str" cm="1">
        <f t="array" aca="1" ref="L1092" ca="1">IF(ISNA(VLOOKUP($D1092,Grouped_Sources!$C:$C,1,FALSE)),"", INDIRECT(VLOOKUP($D1092,Grouped_Sources!$C:$I,5,FALSE)))</f>
        <v/>
      </c>
      <c r="M1092" s="21" t="str" cm="1">
        <f t="array" aca="1" ref="M1092" ca="1">IF(ISNA(VLOOKUP($D1092,Grouped_Sources!$C:$C,1,FALSE)),"", INDIRECT(VLOOKUP($D1092,Grouped_Sources!$C:$I,6,FALSE)))</f>
        <v/>
      </c>
      <c r="N1092" s="21" t="str" cm="1">
        <f t="array" aca="1" ref="N1092" ca="1">IF(ISNA(VLOOKUP($D1092,Grouped_Sources!$C:$C,1,FALSE)),"", INDIRECT(VLOOKUP($D1092,Grouped_Sources!$C:$I,7,FALSE)))</f>
        <v/>
      </c>
    </row>
    <row r="1093" spans="1:14" hidden="1" x14ac:dyDescent="0.25">
      <c r="A1093" s="5">
        <f t="shared" si="173"/>
        <v>13</v>
      </c>
      <c r="B1093" s="5">
        <f t="shared" si="174"/>
        <v>91</v>
      </c>
      <c r="C1093" s="5" t="str">
        <f t="shared" ref="C1093:C1101" ca="1" si="178">IF(G1093 = "",F1093,IF(OR(G1093="alpha",G1093="beta",G1093="constant",G1093="sd",G1093="mean",G1093="sample"),F1093,F1093&amp;" "&amp;G1093))</f>
        <v>bus_driver_prop_male</v>
      </c>
      <c r="D1093" s="5" t="str">
        <f t="shared" ca="1" si="177"/>
        <v>bus_driver_prop_male_cape_town</v>
      </c>
      <c r="E1093" s="4" t="str" cm="1">
        <f t="array" aca="1" ref="E1093" ca="1">INDIRECT(ADDRESS(1,A1093,1,1,"all_city_parameter_inputs"))</f>
        <v>cape_town</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bus_driver_prop_male</v>
      </c>
      <c r="G1093" s="4" t="str" cm="1">
        <f t="array" aca="1" ref="G1093" ca="1">IF(AND(ISBLANK(INDIRECT(ADDRESS(B1093,3,1,1,"all_city_parameter_inputs"))),ISBLANK(INDIRECT(ADDRESS(B1093,2,1,1,"all_city_parameter_inputs")))),"",IF(ISBLANK(INDIRECT(ADDRESS(B1093,2,1,1,"all_city_parameter_inputs"))),"",INDIRECT(ADDRESS(B1093,2,1,1,"all_city_parameter_inputs"))))</f>
        <v/>
      </c>
      <c r="H1093" s="17" cm="1">
        <f t="array" aca="1" ref="H1093" ca="1">IF(ISBLANK(INDIRECT(ADDRESS(B1093,A1093,1,1,"all_city_parameter_inputs"))), "--",INDIRECT(ADDRESS(B1093,A1093,1,1,"all_city_parameter_inputs")))</f>
        <v>0.99</v>
      </c>
      <c r="I1093" s="17">
        <f ca="1">IF(OR(G1093="alpha",G1093="beta",G1093="sd",G1093="mean"),"--",VLOOKUP(C1093,Default!$B$5:$H$114,7,FALSE))</f>
        <v>0.98</v>
      </c>
      <c r="J1093" s="4" t="str">
        <f ca="1">VLOOKUP(F1093,Lookup!$C$5:$D$110,2, FALSE)</f>
        <v>Travel values</v>
      </c>
      <c r="K1093" s="4" t="str">
        <f ca="1">VLOOKUP(C1093,Default!$B$4:$E$114,4, FALSE)</f>
        <v>proportion of bus drivers that are male</v>
      </c>
      <c r="L1093" s="21" t="str" cm="1">
        <f t="array" aca="1" ref="L1093" ca="1">IF(ISNA(VLOOKUP($D1093,Grouped_Sources!$C:$C,1,FALSE)),"", INDIRECT(VLOOKUP($D1093,Grouped_Sources!$C:$I,5,FALSE)))</f>
        <v>on OneDrive Ali Abbas - ITHIM Global\Methods and Processes\Input Parameters\GhostTrip_demographics</v>
      </c>
      <c r="M1093" s="21" cm="1">
        <f t="array" aca="1" ref="M1093" ca="1">IF(ISNA(VLOOKUP($D1093,Grouped_Sources!$C:$C,1,FALSE)),"", INDIRECT(VLOOKUP($D1093,Grouped_Sources!$C:$I,6,FALSE)))</f>
        <v>0</v>
      </c>
      <c r="N1093" s="21" cm="1">
        <f t="array" aca="1" ref="N1093" ca="1">IF(ISNA(VLOOKUP($D1093,Grouped_Sources!$C:$C,1,FALSE)),"", INDIRECT(VLOOKUP($D1093,Grouped_Sources!$C:$I,7,FALSE)))</f>
        <v>0</v>
      </c>
    </row>
    <row r="1094" spans="1:14" hidden="1" x14ac:dyDescent="0.25">
      <c r="A1094" s="5">
        <f t="shared" si="173"/>
        <v>13</v>
      </c>
      <c r="B1094" s="5">
        <f t="shared" si="174"/>
        <v>92</v>
      </c>
      <c r="C1094" s="5" t="str">
        <f t="shared" ca="1" si="178"/>
        <v>bus_driver_male_agerange</v>
      </c>
      <c r="D1094" s="5" t="str">
        <f t="shared" ca="1" si="177"/>
        <v>bus_driver_male_agerange_cape_town</v>
      </c>
      <c r="E1094" s="4" t="str" cm="1">
        <f t="array" aca="1" ref="E1094" ca="1">INDIRECT(ADDRESS(1,A1094,1,1,"all_city_parameter_inputs"))</f>
        <v>cape_town</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bus_driver_male_agerange</v>
      </c>
      <c r="G1094" s="4" t="str" cm="1">
        <f t="array" aca="1" ref="G1094" ca="1">IF(AND(ISBLANK(INDIRECT(ADDRESS(B1094,3,1,1,"all_city_parameter_inputs"))),ISBLANK(INDIRECT(ADDRESS(B1094,2,1,1,"all_city_parameter_inputs")))),"",IF(ISBLANK(INDIRECT(ADDRESS(B1094,2,1,1,"all_city_parameter_inputs"))),"",INDIRECT(ADDRESS(B1094,2,1,1,"all_city_parameter_inputs"))))</f>
        <v/>
      </c>
      <c r="H1094" s="17" t="str" cm="1">
        <f t="array" aca="1" ref="H1094" ca="1">IF(ISBLANK(INDIRECT(ADDRESS(B1094,A1094,1,1,"all_city_parameter_inputs"))), "--",INDIRECT(ADDRESS(B1094,A1094,1,1,"all_city_parameter_inputs")))</f>
        <v>18, 60</v>
      </c>
      <c r="I1094" s="17" t="str">
        <f ca="1">IF(OR(G1094="alpha",G1094="beta",G1094="sd",G1094="mean"),"--",VLOOKUP(C1094,Default!$B$5:$H$114,7,FALSE))</f>
        <v>19, 65</v>
      </c>
      <c r="J1094" s="4" t="str">
        <f ca="1">VLOOKUP(F1094,Lookup!$C$5:$D$110,2, FALSE)</f>
        <v>Travel values</v>
      </c>
      <c r="K1094" s="4" t="str">
        <f ca="1">VLOOKUP(C1094,Default!$B$4:$E$114,4, FALSE)</f>
        <v>age range of male bus drivers</v>
      </c>
      <c r="L1094" s="21" t="str" cm="1">
        <f t="array" aca="1" ref="L1094" ca="1">IF(ISNA(VLOOKUP($D1094,Grouped_Sources!$C:$C,1,FALSE)),"", INDIRECT(VLOOKUP($D1094,Grouped_Sources!$C:$I,5,FALSE)))</f>
        <v>on OneDrive Ali Abbas - ITHIM Global\Methods and Processes\Input Parameters\GhostTrip_demographics</v>
      </c>
      <c r="M1094" s="21" cm="1">
        <f t="array" aca="1" ref="M1094" ca="1">IF(ISNA(VLOOKUP($D1094,Grouped_Sources!$C:$C,1,FALSE)),"", INDIRECT(VLOOKUP($D1094,Grouped_Sources!$C:$I,6,FALSE)))</f>
        <v>0</v>
      </c>
      <c r="N1094" s="21" cm="1">
        <f t="array" aca="1" ref="N1094" ca="1">IF(ISNA(VLOOKUP($D1094,Grouped_Sources!$C:$C,1,FALSE)),"", INDIRECT(VLOOKUP($D1094,Grouped_Sources!$C:$I,7,FALSE)))</f>
        <v>0</v>
      </c>
    </row>
    <row r="1095" spans="1:14" hidden="1" x14ac:dyDescent="0.25">
      <c r="A1095" s="5">
        <f t="shared" si="173"/>
        <v>13</v>
      </c>
      <c r="B1095" s="5">
        <f t="shared" si="174"/>
        <v>93</v>
      </c>
      <c r="C1095" s="5" t="str">
        <f t="shared" ca="1" si="178"/>
        <v>bus_driver_female_agerange</v>
      </c>
      <c r="D1095" s="5" t="str">
        <f t="shared" ref="D1095:D1101" ca="1" si="179">F1095&amp;"_"&amp;E1095</f>
        <v>bus_driver_female_agerange_cape_town</v>
      </c>
      <c r="E1095" s="4" t="str" cm="1">
        <f t="array" aca="1" ref="E1095" ca="1">INDIRECT(ADDRESS(1,A1095,1,1,"all_city_parameter_inputs"))</f>
        <v>cape_town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bus_driver_female_agerange</v>
      </c>
      <c r="G1095" s="4" t="str" cm="1">
        <f t="array" aca="1" ref="G1095" ca="1">IF(AND(ISBLANK(INDIRECT(ADDRESS(B1095,3,1,1,"all_city_parameter_inputs"))),ISBLANK(INDIRECT(ADDRESS(B1095,2,1,1,"all_city_parameter_inputs")))),"",IF(ISBLANK(INDIRECT(ADDRESS(B1095,2,1,1,"all_city_parameter_inputs"))),"",INDIRECT(ADDRESS(B1095,2,1,1,"all_city_parameter_inputs"))))</f>
        <v/>
      </c>
      <c r="H1095" s="17" t="str" cm="1">
        <f t="array" aca="1" ref="H1095" ca="1">IF(ISBLANK(INDIRECT(ADDRESS(B1095,A1095,1,1,"all_city_parameter_inputs"))), "--",INDIRECT(ADDRESS(B1095,A1095,1,1,"all_city_parameter_inputs")))</f>
        <v>18, 60</v>
      </c>
      <c r="I1095" s="17" t="str">
        <f ca="1">IF(OR(G1095="alpha",G1095="beta",G1095="sd",G1095="mean"),"--",VLOOKUP(C1095,Default!$B$5:$H$114,7,FALSE))</f>
        <v>19, 65</v>
      </c>
      <c r="J1095" s="4" t="str">
        <f ca="1">VLOOKUP(F1095,Lookup!$C$5:$D$110,2, FALSE)</f>
        <v>Travel values</v>
      </c>
      <c r="K1095" s="4" t="str">
        <f ca="1">VLOOKUP(C1095,Default!$B$4:$E$114,4, FALSE)</f>
        <v>age range of female bus drivers</v>
      </c>
      <c r="L1095" s="21" t="str" cm="1">
        <f t="array" aca="1" ref="L1095" ca="1">IF(ISNA(VLOOKUP($D1095,Grouped_Sources!$C:$C,1,FALSE)),"", INDIRECT(VLOOKUP($D1095,Grouped_Sources!$C:$I,5,FALSE)))</f>
        <v>on OneDrive Ali Abbas - ITHIM Global\Methods and Processes\Input Parameters\GhostTrip_demographics</v>
      </c>
      <c r="M1095" s="21" cm="1">
        <f t="array" aca="1" ref="M1095" ca="1">IF(ISNA(VLOOKUP($D1095,Grouped_Sources!$C:$C,1,FALSE)),"", INDIRECT(VLOOKUP($D1095,Grouped_Sources!$C:$I,6,FALSE)))</f>
        <v>0</v>
      </c>
      <c r="N1095" s="21" cm="1">
        <f t="array" aca="1" ref="N1095" ca="1">IF(ISNA(VLOOKUP($D1095,Grouped_Sources!$C:$C,1,FALSE)),"", INDIRECT(VLOOKUP($D1095,Grouped_Sources!$C:$I,7,FALSE)))</f>
        <v>0</v>
      </c>
    </row>
    <row r="1096" spans="1:14" hidden="1" x14ac:dyDescent="0.25">
      <c r="A1096" s="5">
        <f t="shared" si="173"/>
        <v>13</v>
      </c>
      <c r="B1096" s="5">
        <f t="shared" si="174"/>
        <v>94</v>
      </c>
      <c r="C1096" s="5" t="str">
        <f t="shared" ca="1" si="178"/>
        <v>truck_driver_prop_male</v>
      </c>
      <c r="D1096" s="5" t="str">
        <f t="shared" ca="1" si="179"/>
        <v>truck_driver_prop_male_cape_town</v>
      </c>
      <c r="E1096" s="4" t="str" cm="1">
        <f t="array" aca="1" ref="E1096" ca="1">INDIRECT(ADDRESS(1,A1096,1,1,"all_city_parameter_inputs"))</f>
        <v>cape_town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truck_driver_prop_male</v>
      </c>
      <c r="G1096" s="4" t="str" cm="1">
        <f t="array" aca="1" ref="G1096" ca="1">IF(AND(ISBLANK(INDIRECT(ADDRESS(B1096,3,1,1,"all_city_parameter_inputs"))),ISBLANK(INDIRECT(ADDRESS(B1096,2,1,1,"all_city_parameter_inputs")))),"",IF(ISBLANK(INDIRECT(ADDRESS(B1096,2,1,1,"all_city_parameter_inputs"))),"",INDIRECT(ADDRESS(B1096,2,1,1,"all_city_parameter_inputs"))))</f>
        <v/>
      </c>
      <c r="H1096" s="17" cm="1">
        <f t="array" aca="1" ref="H1096" ca="1">IF(ISBLANK(INDIRECT(ADDRESS(B1096,A1096,1,1,"all_city_parameter_inputs"))), "--",INDIRECT(ADDRESS(B1096,A1096,1,1,"all_city_parameter_inputs")))</f>
        <v>0.99</v>
      </c>
      <c r="I1096" s="17">
        <f ca="1">IF(OR(G1096="alpha",G1096="beta",G1096="sd",G1096="mean"),"--",VLOOKUP(C1096,Default!$B$5:$H$114,7,FALSE))</f>
        <v>0.98</v>
      </c>
      <c r="J1096" s="4" t="str">
        <f ca="1">VLOOKUP(F1096,Lookup!$C$5:$D$110,2, FALSE)</f>
        <v>Travel values</v>
      </c>
      <c r="K1096" s="4" t="str">
        <f ca="1">VLOOKUP(C1096,Default!$B$4:$E$114,4, FALSE)</f>
        <v>proportion of male truck drivers</v>
      </c>
      <c r="L1096" s="21" t="str" cm="1">
        <f t="array" aca="1" ref="L1096" ca="1">IF(ISNA(VLOOKUP($D1096,Grouped_Sources!$C:$C,1,FALSE)),"", INDIRECT(VLOOKUP($D1096,Grouped_Sources!$C:$I,5,FALSE)))</f>
        <v>on OneDrive Ali Abbas - ITHIM Global\Methods and Processes\Input Parameters\GhostTrip_demographics</v>
      </c>
      <c r="M1096" s="21" cm="1">
        <f t="array" aca="1" ref="M1096" ca="1">IF(ISNA(VLOOKUP($D1096,Grouped_Sources!$C:$C,1,FALSE)),"", INDIRECT(VLOOKUP($D1096,Grouped_Sources!$C:$I,6,FALSE)))</f>
        <v>0</v>
      </c>
      <c r="N1096" s="21" cm="1">
        <f t="array" aca="1" ref="N1096" ca="1">IF(ISNA(VLOOKUP($D1096,Grouped_Sources!$C:$C,1,FALSE)),"", INDIRECT(VLOOKUP($D1096,Grouped_Sources!$C:$I,7,FALSE)))</f>
        <v>0</v>
      </c>
    </row>
    <row r="1097" spans="1:14" hidden="1" x14ac:dyDescent="0.25">
      <c r="A1097" s="5">
        <f t="shared" si="173"/>
        <v>13</v>
      </c>
      <c r="B1097" s="5">
        <f t="shared" si="174"/>
        <v>95</v>
      </c>
      <c r="C1097" s="5" t="str">
        <f t="shared" ca="1" si="178"/>
        <v>truck_driver_male_agerange</v>
      </c>
      <c r="D1097" s="5" t="str">
        <f t="shared" ca="1" si="179"/>
        <v>truck_driver_male_agerange_cape_town</v>
      </c>
      <c r="E1097" s="4" t="str" cm="1">
        <f t="array" aca="1" ref="E1097" ca="1">INDIRECT(ADDRESS(1,A1097,1,1,"all_city_parameter_inputs"))</f>
        <v>cape_town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truck_driver_male_agerange</v>
      </c>
      <c r="G1097" s="4" t="str" cm="1">
        <f t="array" aca="1" ref="G1097" ca="1">IF(AND(ISBLANK(INDIRECT(ADDRESS(B1097,3,1,1,"all_city_parameter_inputs"))),ISBLANK(INDIRECT(ADDRESS(B1097,2,1,1,"all_city_parameter_inputs")))),"",IF(ISBLANK(INDIRECT(ADDRESS(B1097,2,1,1,"all_city_parameter_inputs"))),"",INDIRECT(ADDRESS(B1097,2,1,1,"all_city_parameter_inputs"))))</f>
        <v/>
      </c>
      <c r="H1097" s="17" t="str" cm="1">
        <f t="array" aca="1" ref="H1097" ca="1">IF(ISBLANK(INDIRECT(ADDRESS(B1097,A1097,1,1,"all_city_parameter_inputs"))), "--",INDIRECT(ADDRESS(B1097,A1097,1,1,"all_city_parameter_inputs")))</f>
        <v>18, 60</v>
      </c>
      <c r="I1097" s="17" t="str">
        <f ca="1">IF(OR(G1097="alpha",G1097="beta",G1097="sd",G1097="mean"),"--",VLOOKUP(C1097,Default!$B$5:$H$114,7,FALSE))</f>
        <v>18, 65</v>
      </c>
      <c r="J1097" s="4" t="str">
        <f ca="1">VLOOKUP(F1097,Lookup!$C$5:$D$110,2, FALSE)</f>
        <v>Travel values</v>
      </c>
      <c r="K1097" s="4" t="str">
        <f ca="1">VLOOKUP(C1097,Default!$B$4:$E$114,4, FALSE)</f>
        <v>age range of male truck drivers</v>
      </c>
      <c r="L1097" s="21" t="str" cm="1">
        <f t="array" aca="1" ref="L1097" ca="1">IF(ISNA(VLOOKUP($D1097,Grouped_Sources!$C:$C,1,FALSE)),"", INDIRECT(VLOOKUP($D1097,Grouped_Sources!$C:$I,5,FALSE)))</f>
        <v>on OneDrive Ali Abbas - ITHIM Global\Methods and Processes\Input Parameters\GhostTrip_demographics</v>
      </c>
      <c r="M1097" s="21" cm="1">
        <f t="array" aca="1" ref="M1097" ca="1">IF(ISNA(VLOOKUP($D1097,Grouped_Sources!$C:$C,1,FALSE)),"", INDIRECT(VLOOKUP($D1097,Grouped_Sources!$C:$I,6,FALSE)))</f>
        <v>0</v>
      </c>
      <c r="N1097" s="21" cm="1">
        <f t="array" aca="1" ref="N1097" ca="1">IF(ISNA(VLOOKUP($D1097,Grouped_Sources!$C:$C,1,FALSE)),"", INDIRECT(VLOOKUP($D1097,Grouped_Sources!$C:$I,7,FALSE)))</f>
        <v>0</v>
      </c>
    </row>
    <row r="1098" spans="1:14" hidden="1" x14ac:dyDescent="0.25">
      <c r="A1098" s="5">
        <f t="shared" si="173"/>
        <v>13</v>
      </c>
      <c r="B1098" s="5">
        <f t="shared" si="174"/>
        <v>96</v>
      </c>
      <c r="C1098" s="5" t="str">
        <f t="shared" ca="1" si="178"/>
        <v>truck_driver_female_agerange</v>
      </c>
      <c r="D1098" s="5" t="str">
        <f t="shared" ca="1" si="179"/>
        <v>truck_driver_female_agerange_cape_town</v>
      </c>
      <c r="E1098" s="4" t="str" cm="1">
        <f t="array" aca="1" ref="E1098" ca="1">INDIRECT(ADDRESS(1,A1098,1,1,"all_city_parameter_inputs"))</f>
        <v>cape_town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truck_driver_female_agerange</v>
      </c>
      <c r="G1098" s="4" t="str" cm="1">
        <f t="array" aca="1" ref="G1098" ca="1">IF(AND(ISBLANK(INDIRECT(ADDRESS(B1098,3,1,1,"all_city_parameter_inputs"))),ISBLANK(INDIRECT(ADDRESS(B1098,2,1,1,"all_city_parameter_inputs")))),"",IF(ISBLANK(INDIRECT(ADDRESS(B1098,2,1,1,"all_city_parameter_inputs"))),"",INDIRECT(ADDRESS(B1098,2,1,1,"all_city_parameter_inputs"))))</f>
        <v/>
      </c>
      <c r="H1098" s="17" t="str" cm="1">
        <f t="array" aca="1" ref="H1098" ca="1">IF(ISBLANK(INDIRECT(ADDRESS(B1098,A1098,1,1,"all_city_parameter_inputs"))), "--",INDIRECT(ADDRESS(B1098,A1098,1,1,"all_city_parameter_inputs")))</f>
        <v>18, 60</v>
      </c>
      <c r="I1098" s="17" t="str">
        <f ca="1">IF(OR(G1098="alpha",G1098="beta",G1098="sd",G1098="mean"),"--",VLOOKUP(C1098,Default!$B$5:$H$114,7,FALSE))</f>
        <v>18, 65</v>
      </c>
      <c r="J1098" s="4" t="str">
        <f ca="1">VLOOKUP(F1098,Lookup!$C$5:$D$110,2, FALSE)</f>
        <v>Travel values</v>
      </c>
      <c r="K1098" s="4" t="str">
        <f ca="1">VLOOKUP(C1098,Default!$B$4:$E$114,4, FALSE)</f>
        <v>age range of female truck drivers</v>
      </c>
      <c r="L1098" s="21" t="str" cm="1">
        <f t="array" aca="1" ref="L1098" ca="1">IF(ISNA(VLOOKUP($D1098,Grouped_Sources!$C:$C,1,FALSE)),"", INDIRECT(VLOOKUP($D1098,Grouped_Sources!$C:$I,5,FALSE)))</f>
        <v>on OneDrive Ali Abbas - ITHIM Global\Methods and Processes\Input Parameters\GhostTrip_demographics</v>
      </c>
      <c r="M1098" s="21" cm="1">
        <f t="array" aca="1" ref="M1098" ca="1">IF(ISNA(VLOOKUP($D1098,Grouped_Sources!$C:$C,1,FALSE)),"", INDIRECT(VLOOKUP($D1098,Grouped_Sources!$C:$I,6,FALSE)))</f>
        <v>0</v>
      </c>
      <c r="N1098" s="21" cm="1">
        <f t="array" aca="1" ref="N1098" ca="1">IF(ISNA(VLOOKUP($D1098,Grouped_Sources!$C:$C,1,FALSE)),"", INDIRECT(VLOOKUP($D1098,Grouped_Sources!$C:$I,7,FALSE)))</f>
        <v>0</v>
      </c>
    </row>
    <row r="1099" spans="1:14" hidden="1" x14ac:dyDescent="0.25">
      <c r="A1099" s="5">
        <f t="shared" si="173"/>
        <v>13</v>
      </c>
      <c r="B1099" s="5">
        <f t="shared" si="174"/>
        <v>97</v>
      </c>
      <c r="C1099" s="5" t="str">
        <f t="shared" ca="1" si="178"/>
        <v>commerical_mbike_prop_male</v>
      </c>
      <c r="D1099" s="5" t="str">
        <f t="shared" ca="1" si="179"/>
        <v>commerical_mbike_prop_male_cape_town</v>
      </c>
      <c r="E1099" s="4" t="str" cm="1">
        <f t="array" aca="1" ref="E1099" ca="1">INDIRECT(ADDRESS(1,A1099,1,1,"all_city_parameter_inputs"))</f>
        <v>cape_town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commerical_mbike_prop_male</v>
      </c>
      <c r="G1099" s="4" t="str" cm="1">
        <f t="array" aca="1" ref="G1099" ca="1">IF(AND(ISBLANK(INDIRECT(ADDRESS(B1099,3,1,1,"all_city_parameter_inputs"))),ISBLANK(INDIRECT(ADDRESS(B1099,2,1,1,"all_city_parameter_inputs")))),"",IF(ISBLANK(INDIRECT(ADDRESS(B1099,2,1,1,"all_city_parameter_inputs"))),"",INDIRECT(ADDRESS(B1099,2,1,1,"all_city_parameter_inputs"))))</f>
        <v/>
      </c>
      <c r="H1099" s="17" cm="1">
        <f t="array" aca="1" ref="H1099" ca="1">IF(ISBLANK(INDIRECT(ADDRESS(B1099,A1099,1,1,"all_city_parameter_inputs"))), "--",INDIRECT(ADDRESS(B1099,A1099,1,1,"all_city_parameter_inputs")))</f>
        <v>0.99</v>
      </c>
      <c r="I1099" s="17">
        <f ca="1">IF(OR(G1099="alpha",G1099="beta",G1099="sd",G1099="mean"),"--",VLOOKUP(C1099,Default!$B$5:$H$114,7,FALSE))</f>
        <v>0.99</v>
      </c>
      <c r="J1099" s="4" t="str">
        <f ca="1">VLOOKUP(F1099,Lookup!$C$5:$D$110,2, FALSE)</f>
        <v>Travel values</v>
      </c>
      <c r="K1099" s="4" t="str">
        <f ca="1">VLOOKUP(C1099,Default!$B$4:$E$114,4, FALSE)</f>
        <v>proportion of male commercial motorcycle drivers</v>
      </c>
      <c r="L1099" s="21" t="str" cm="1">
        <f t="array" aca="1" ref="L1099" ca="1">IF(ISNA(VLOOKUP($D1099,Grouped_Sources!$C:$C,1,FALSE)),"", INDIRECT(VLOOKUP($D1099,Grouped_Sources!$C:$I,5,FALSE)))</f>
        <v>on OneDrive Ali Abbas - ITHIM Global\Methods and Processes\Input Parameters\GhostTrip_demographics</v>
      </c>
      <c r="M1099" s="21" cm="1">
        <f t="array" aca="1" ref="M1099" ca="1">IF(ISNA(VLOOKUP($D1099,Grouped_Sources!$C:$C,1,FALSE)),"", INDIRECT(VLOOKUP($D1099,Grouped_Sources!$C:$I,6,FALSE)))</f>
        <v>0</v>
      </c>
      <c r="N1099" s="21" cm="1">
        <f t="array" aca="1" ref="N1099" ca="1">IF(ISNA(VLOOKUP($D1099,Grouped_Sources!$C:$C,1,FALSE)),"", INDIRECT(VLOOKUP($D1099,Grouped_Sources!$C:$I,7,FALSE)))</f>
        <v>0</v>
      </c>
    </row>
    <row r="1100" spans="1:14" hidden="1" x14ac:dyDescent="0.25">
      <c r="A1100" s="5">
        <f t="shared" si="173"/>
        <v>13</v>
      </c>
      <c r="B1100" s="5">
        <f t="shared" si="174"/>
        <v>98</v>
      </c>
      <c r="C1100" s="5" t="str">
        <f t="shared" ca="1" si="178"/>
        <v>commerical_mbike_male_agerange</v>
      </c>
      <c r="D1100" s="5" t="str">
        <f t="shared" ca="1" si="179"/>
        <v>commerical_mbike_male_agerange_cape_town</v>
      </c>
      <c r="E1100" s="4" t="str" cm="1">
        <f t="array" aca="1" ref="E1100" ca="1">INDIRECT(ADDRESS(1,A1100,1,1,"all_city_parameter_inputs"))</f>
        <v>cape_town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commerical_mbike_male_agerange</v>
      </c>
      <c r="G1100" s="4" t="str" cm="1">
        <f t="array" aca="1" ref="G1100" ca="1">IF(AND(ISBLANK(INDIRECT(ADDRESS(B1100,3,1,1,"all_city_parameter_inputs"))),ISBLANK(INDIRECT(ADDRESS(B1100,2,1,1,"all_city_parameter_inputs")))),"",IF(ISBLANK(INDIRECT(ADDRESS(B1100,2,1,1,"all_city_parameter_inputs"))),"",INDIRECT(ADDRESS(B1100,2,1,1,"all_city_parameter_inputs"))))</f>
        <v/>
      </c>
      <c r="H1100" s="17" t="str" cm="1">
        <f t="array" aca="1" ref="H1100" ca="1">IF(ISBLANK(INDIRECT(ADDRESS(B1100,A1100,1,1,"all_city_parameter_inputs"))), "--",INDIRECT(ADDRESS(B1100,A1100,1,1,"all_city_parameter_inputs")))</f>
        <v>17, 60</v>
      </c>
      <c r="I1100" s="17" t="str">
        <f ca="1">IF(OR(G1100="alpha",G1100="beta",G1100="sd",G1100="mean"),"--",VLOOKUP(C1100,Default!$B$5:$H$114,7,FALSE))</f>
        <v>18, 65</v>
      </c>
      <c r="J1100" s="4" t="str">
        <f ca="1">VLOOKUP(F1100,Lookup!$C$5:$D$110,2, FALSE)</f>
        <v>Travel values</v>
      </c>
      <c r="K1100" s="4" t="str">
        <f ca="1">VLOOKUP(C1100,Default!$B$4:$E$114,4, FALSE)</f>
        <v>age range of male commercial motorcycle drivers</v>
      </c>
      <c r="L1100" s="21" t="str" cm="1">
        <f t="array" aca="1" ref="L1100" ca="1">IF(ISNA(VLOOKUP($D1100,Grouped_Sources!$C:$C,1,FALSE)),"", INDIRECT(VLOOKUP($D1100,Grouped_Sources!$C:$I,5,FALSE)))</f>
        <v>on OneDrive Ali Abbas - ITHIM Global\Methods and Processes\Input Parameters\GhostTrip_demographics</v>
      </c>
      <c r="M1100" s="21" cm="1">
        <f t="array" aca="1" ref="M1100" ca="1">IF(ISNA(VLOOKUP($D1100,Grouped_Sources!$C:$C,1,FALSE)),"", INDIRECT(VLOOKUP($D1100,Grouped_Sources!$C:$I,6,FALSE)))</f>
        <v>0</v>
      </c>
      <c r="N1100" s="21" cm="1">
        <f t="array" aca="1" ref="N1100" ca="1">IF(ISNA(VLOOKUP($D1100,Grouped_Sources!$C:$C,1,FALSE)),"", INDIRECT(VLOOKUP($D1100,Grouped_Sources!$C:$I,7,FALSE)))</f>
        <v>0</v>
      </c>
    </row>
    <row r="1101" spans="1:14" hidden="1" x14ac:dyDescent="0.25">
      <c r="A1101" s="5">
        <f t="shared" si="173"/>
        <v>13</v>
      </c>
      <c r="B1101" s="5">
        <f t="shared" si="174"/>
        <v>99</v>
      </c>
      <c r="C1101" s="5" t="str">
        <f t="shared" ca="1" si="178"/>
        <v>commerical_mbike_female_agerange</v>
      </c>
      <c r="D1101" s="5" t="str">
        <f t="shared" ca="1" si="179"/>
        <v>commerical_mbike_female_agerange_cape_town</v>
      </c>
      <c r="E1101" s="4" t="str" cm="1">
        <f t="array" aca="1" ref="E1101" ca="1">INDIRECT(ADDRESS(1,A1101,1,1,"all_city_parameter_inputs"))</f>
        <v>cape_town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commerical_mbike_female_agerange</v>
      </c>
      <c r="G1101" s="4" t="str" cm="1">
        <f t="array" aca="1" ref="G1101" ca="1">IF(AND(ISBLANK(INDIRECT(ADDRESS(B1101,3,1,1,"all_city_parameter_inputs"))),ISBLANK(INDIRECT(ADDRESS(B1101,2,1,1,"all_city_parameter_inputs")))),"",IF(ISBLANK(INDIRECT(ADDRESS(B1101,2,1,1,"all_city_parameter_inputs"))),"",INDIRECT(ADDRESS(B1101,2,1,1,"all_city_parameter_inputs"))))</f>
        <v/>
      </c>
      <c r="H1101" s="17" t="str" cm="1">
        <f t="array" aca="1" ref="H1101" ca="1">IF(ISBLANK(INDIRECT(ADDRESS(B1101,A1101,1,1,"all_city_parameter_inputs"))), "--",INDIRECT(ADDRESS(B1101,A1101,1,1,"all_city_parameter_inputs")))</f>
        <v>17, 60</v>
      </c>
      <c r="I1101" s="17" t="str">
        <f ca="1">IF(OR(G1101="alpha",G1101="beta",G1101="sd",G1101="mean"),"--",VLOOKUP(C1101,Default!$B$5:$H$114,7,FALSE))</f>
        <v>18, 65</v>
      </c>
      <c r="J1101" s="4" t="str">
        <f ca="1">VLOOKUP(F1101,Lookup!$C$5:$D$110,2, FALSE)</f>
        <v>Travel values</v>
      </c>
      <c r="K1101" s="4" t="str">
        <f ca="1">VLOOKUP(C1101,Default!$B$4:$E$114,4, FALSE)</f>
        <v>age range of female commercial motorcycle drivers</v>
      </c>
      <c r="L1101" s="21" t="str" cm="1">
        <f t="array" aca="1" ref="L1101" ca="1">IF(ISNA(VLOOKUP($D1101,Grouped_Sources!$C:$C,1,FALSE)),"", INDIRECT(VLOOKUP($D1101,Grouped_Sources!$C:$I,5,FALSE)))</f>
        <v>on OneDrive Ali Abbas - ITHIM Global\Methods and Processes\Input Parameters\GhostTrip_demographics</v>
      </c>
      <c r="M1101" s="21" cm="1">
        <f t="array" aca="1" ref="M1101" ca="1">IF(ISNA(VLOOKUP($D1101,Grouped_Sources!$C:$C,1,FALSE)),"", INDIRECT(VLOOKUP($D1101,Grouped_Sources!$C:$I,6,FALSE)))</f>
        <v>0</v>
      </c>
      <c r="N1101" s="21" cm="1">
        <f t="array" aca="1" ref="N1101" ca="1">IF(ISNA(VLOOKUP($D1101,Grouped_Sources!$C:$C,1,FALSE)),"", INDIRECT(VLOOKUP($D1101,Grouped_Sources!$C:$I,7,FALSE)))</f>
        <v>0</v>
      </c>
    </row>
    <row r="1102" spans="1:14" hidden="1" x14ac:dyDescent="0.25">
      <c r="A1102" s="5">
        <f t="shared" si="173"/>
        <v>13</v>
      </c>
      <c r="B1102" s="5">
        <f t="shared" si="174"/>
        <v>100</v>
      </c>
      <c r="C1102" s="5" t="str">
        <f t="shared" ref="C1102" ca="1" si="180">IF(G1102 = "",F1102,IF(OR(G1102="alpha",G1102="beta",G1102="constant",G1102="sd",G1102="mean",G1102="sample"),F1102,F1102&amp;" "&amp;G1102))</f>
        <v>day_to_week_scalar</v>
      </c>
      <c r="D1102" s="5" t="str">
        <f t="shared" ref="D1102" ca="1" si="181">F1102&amp;"_"&amp;E1102</f>
        <v>day_to_week_scalar_cape_town</v>
      </c>
      <c r="E1102" s="4" t="str" cm="1">
        <f t="array" aca="1" ref="E1102" ca="1">INDIRECT(ADDRESS(1,A1102,1,1,"all_city_parameter_inputs"))</f>
        <v>cape_town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day_to_week_scalar</v>
      </c>
      <c r="G1102" s="4" t="str" cm="1">
        <f t="array" aca="1" ref="G1102" ca="1">IF(AND(ISBLANK(INDIRECT(ADDRESS(B1102,3,1,1,"all_city_parameter_inputs"))),ISBLANK(INDIRECT(ADDRESS(B1102,2,1,1,"all_city_parameter_inputs")))),"",IF(ISBLANK(INDIRECT(ADDRESS(B1102,2,1,1,"all_city_parameter_inputs"))),"",INDIRECT(ADDRESS(B1102,2,1,1,"all_city_parameter_inputs"))))</f>
        <v/>
      </c>
      <c r="H1102" s="17" cm="1">
        <f t="array" aca="1" ref="H1102" ca="1">IF(ISBLANK(INDIRECT(ADDRESS(B1102,A1102,1,1,"all_city_parameter_inputs"))), "--",INDIRECT(ADDRESS(B1102,A1102,1,1,"all_city_parameter_inputs")))</f>
        <v>7</v>
      </c>
      <c r="I1102" s="17">
        <f ca="1">IF(OR(G1102="alpha",G1102="beta",G1102="sd",G1102="mean"),"--",VLOOKUP(C1102,Default!$B$5:$H$114,7,FALSE))</f>
        <v>7</v>
      </c>
      <c r="J1102" s="4" t="str">
        <f ca="1">VLOOKUP(F1102,Lookup!$C$5:$D$110,2, FALSE)</f>
        <v>Travel values</v>
      </c>
      <c r="K1102" s="4" t="str">
        <f ca="1">VLOOKUP(C1102,Default!$B$4:$E$114,4, FALSE)</f>
        <v>how daily travel scales to a week</v>
      </c>
      <c r="L1102" s="37" t="s">
        <v>298</v>
      </c>
      <c r="M1102" s="21"/>
      <c r="N1102" s="21"/>
    </row>
    <row r="1103" spans="1:14" hidden="1" x14ac:dyDescent="0.25">
      <c r="A1103" s="5">
        <f t="shared" si="173"/>
        <v>13</v>
      </c>
      <c r="B1103" s="5">
        <f t="shared" si="174"/>
        <v>101</v>
      </c>
      <c r="C1103" s="5" t="str">
        <f t="shared" ref="C1103" ca="1" si="182">IF(G1103 = "",F1103,IF(OR(G1103="alpha",G1103="beta",G1103="constant",G1103="sd",G1103="mean",G1103="sample"),F1103,F1103&amp;" "&amp;G1103))</f>
        <v>treat_taxi_as_car</v>
      </c>
      <c r="D1103" s="5" t="str">
        <f t="shared" ref="D1103" ca="1" si="183">F1103&amp;"_"&amp;E1103</f>
        <v>treat_taxi_as_car_cape_town</v>
      </c>
      <c r="E1103" s="4" t="str" cm="1">
        <f t="array" aca="1" ref="E1103" ca="1">INDIRECT(ADDRESS(1,A1103,1,1,"all_city_parameter_inputs"))</f>
        <v>cape_town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treat_taxi_as_car</v>
      </c>
      <c r="G1103" s="4" t="str" cm="1">
        <f t="array" aca="1" ref="G1103" ca="1">IF(AND(ISBLANK(INDIRECT(ADDRESS(B1103,3,1,1,"all_city_parameter_inputs"))),ISBLANK(INDIRECT(ADDRESS(B1103,2,1,1,"all_city_parameter_inputs")))),"",IF(ISBLANK(INDIRECT(ADDRESS(B1103,2,1,1,"all_city_parameter_inputs"))),"",INDIRECT(ADDRESS(B1103,2,1,1,"all_city_parameter_inputs"))))</f>
        <v/>
      </c>
      <c r="H1103" s="17" t="str" cm="1">
        <f t="array" aca="1" ref="H1103" ca="1">IF(ISBLANK(INDIRECT(ADDRESS(B1103,A1103,1,1,"all_city_parameter_inputs"))), "--",INDIRECT(ADDRESS(B1103,A1103,1,1,"all_city_parameter_inputs")))</f>
        <v>F</v>
      </c>
      <c r="I1103" s="17" t="str">
        <f ca="1">IF(OR(G1103="alpha",G1103="beta",G1103="sd",G1103="mean"),"--",VLOOKUP(C1103,Default!$B$5:$H$114,7,FALSE))</f>
        <v>F</v>
      </c>
      <c r="J1103" s="4" t="str">
        <f ca="1">VLOOKUP(F1103,Lookup!$C$5:$D$110,2, FALSE)</f>
        <v>Pollution values</v>
      </c>
      <c r="K1103" s="4" t="str">
        <f ca="1">VLOOKUP(C1103,Default!$B$4:$E$114,4, FALSE)</f>
        <v>If set to false do not add taxi km when calculating car emission factors</v>
      </c>
      <c r="L1103" s="37"/>
      <c r="M1103" s="21"/>
      <c r="N1103" s="21"/>
    </row>
    <row r="1104" spans="1:14" hidden="1" x14ac:dyDescent="0.25">
      <c r="A1104" s="5">
        <f t="shared" si="173"/>
        <v>14</v>
      </c>
      <c r="B1104" s="5">
        <f t="shared" si="174"/>
        <v>2</v>
      </c>
      <c r="C1104" s="5" t="str">
        <f t="shared" ca="1" si="172"/>
        <v>speeds auto_rickshaw</v>
      </c>
      <c r="D1104" s="5" t="str">
        <f t="shared" ca="1" si="175"/>
        <v>speeds_medellin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All_city_list!F1087,INDIRECT(ADDRESS(B1104,1,1,1,"all_city_parameter_inputs"))))</f>
        <v>speeds</v>
      </c>
      <c r="G1104" s="4" t="str" cm="1">
        <f t="array" aca="1" ref="G1104" ca="1">IF(AND(ISBLANK(INDIRECT(ADDRESS(B1104,3,1,1,"all_city_parameter_inputs"))),ISBLANK(INDIRECT(ADDRESS(B1104,2,1,1,"all_city_parameter_inputs")))),"",IF(ISBLANK(INDIRECT(ADDRESS(B1104,2,1,1,"all_city_parameter_inputs"))),"",INDIRECT(ADDRESS(B1104,2,1,1,"all_city_parameter_inputs"))))</f>
        <v>auto_rickshaw</v>
      </c>
      <c r="H1104" s="17" t="str" cm="1">
        <f t="array" aca="1" ref="H1104" ca="1">IF(ISBLANK(INDIRECT(ADDRESS(B1104,A1104,1,1,"all_city_parameter_inputs"))), "--",INDIRECT(ADDRESS(B1104,A1104,1,1,"all_city_parameter_inputs")))</f>
        <v>--</v>
      </c>
      <c r="I1104" s="17">
        <f ca="1">IF(OR(G1104="alpha",G1104="beta",G1104="sd",G1104="mean"),"--",VLOOKUP(C1104,Default!$B$5:$H$114,7,FALSE))</f>
        <v>4</v>
      </c>
      <c r="J1104" s="4" t="str">
        <f ca="1">VLOOKUP(F1104,Lookup!$C$5:$D$110,2, FALSE)</f>
        <v>Travel values</v>
      </c>
      <c r="K1104" s="4">
        <f ca="1">VLOOKUP(C1104,Default!$B$4:$E$114,4, FALSE)</f>
        <v>0</v>
      </c>
      <c r="L1104" s="21" t="str" cm="1">
        <f t="array" aca="1" ref="L1104" ca="1">IF(ISNA(VLOOKUP($D1104,Grouped_Sources!$C:$C,1,FALSE)),"", INDIRECT(VLOOKUP($D1104,Grouped_Sources!$C:$I,5,FALSE)))</f>
        <v>VehicleSpeeds_Summary_vxxx.docx on OneDrive Ali Abbas - ITHIM Global\Methods and Processes\Input Parameters\VehicleSpeeds</v>
      </c>
      <c r="M1104" s="21" cm="1">
        <f t="array" aca="1" ref="M1104" ca="1">IF(ISNA(VLOOKUP($D1104,Grouped_Sources!$C:$C,1,FALSE)),"", INDIRECT(VLOOKUP($D1104,Grouped_Sources!$C:$I,6,FALSE)))</f>
        <v>0</v>
      </c>
      <c r="N1104" s="21" cm="1">
        <f t="array" aca="1" ref="N1104" ca="1">IF(ISNA(VLOOKUP($D1104,Grouped_Sources!$C:$C,1,FALSE)),"", INDIRECT(VLOOKUP($D1104,Grouped_Sources!$C:$I,7,FALSE)))</f>
        <v>0</v>
      </c>
    </row>
    <row r="1105" spans="1:14" hidden="1" x14ac:dyDescent="0.25">
      <c r="A1105" s="5">
        <f t="shared" si="173"/>
        <v>14</v>
      </c>
      <c r="B1105" s="5">
        <f t="shared" si="174"/>
        <v>3</v>
      </c>
      <c r="C1105" s="5" t="str">
        <f t="shared" ca="1" si="172"/>
        <v>speeds bus</v>
      </c>
      <c r="D1105" s="5" t="str">
        <f t="shared" ca="1" si="175"/>
        <v>speeds_medellin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speeds</v>
      </c>
      <c r="G1105" s="4" t="str" cm="1">
        <f t="array" aca="1" ref="G1105" ca="1">IF(AND(ISBLANK(INDIRECT(ADDRESS(B1105,3,1,1,"all_city_parameter_inputs"))),ISBLANK(INDIRECT(ADDRESS(B1105,2,1,1,"all_city_parameter_inputs")))),"",IF(ISBLANK(INDIRECT(ADDRESS(B1105,2,1,1,"all_city_parameter_inputs"))),"",INDIRECT(ADDRESS(B1105,2,1,1,"all_city_parameter_inputs"))))</f>
        <v>bus</v>
      </c>
      <c r="H1105" s="17" cm="1">
        <f t="array" aca="1" ref="H1105" ca="1">IF(ISBLANK(INDIRECT(ADDRESS(B1105,A1105,1,1,"all_city_parameter_inputs"))), "--",INDIRECT(ADDRESS(B1105,A1105,1,1,"all_city_parameter_inputs")))</f>
        <v>8.1</v>
      </c>
      <c r="I1105" s="17">
        <f ca="1">IF(OR(G1105="alpha",G1105="beta",G1105="sd",G1105="mean"),"--",VLOOKUP(C1105,Default!$B$5:$H$114,7,FALSE))</f>
        <v>8.1</v>
      </c>
      <c r="J1105" s="4" t="str">
        <f ca="1">VLOOKUP(F1105,Lookup!$C$5:$D$110,2, FALSE)</f>
        <v>Travel values</v>
      </c>
      <c r="K1105" s="4" t="str">
        <f ca="1">VLOOKUP(C1105,Default!$B$4:$E$114,4,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05" s="21" t="str" cm="1">
        <f t="array" aca="1" ref="L1105" ca="1">IF(ISNA(VLOOKUP($D1105,Grouped_Sources!$C:$C,1,FALSE)),"", INDIRECT(VLOOKUP($D1105,Grouped_Sources!$C:$I,5,FALSE)))</f>
        <v>VehicleSpeeds_Summary_vxxx.docx on OneDrive Ali Abbas - ITHIM Global\Methods and Processes\Input Parameters\VehicleSpeeds</v>
      </c>
      <c r="M1105" s="21" cm="1">
        <f t="array" aca="1" ref="M1105" ca="1">IF(ISNA(VLOOKUP($D1105,Grouped_Sources!$C:$C,1,FALSE)),"", INDIRECT(VLOOKUP($D1105,Grouped_Sources!$C:$I,6,FALSE)))</f>
        <v>0</v>
      </c>
      <c r="N1105" s="21" cm="1">
        <f t="array" aca="1" ref="N1105" ca="1">IF(ISNA(VLOOKUP($D1105,Grouped_Sources!$C:$C,1,FALSE)),"", INDIRECT(VLOOKUP($D1105,Grouped_Sources!$C:$I,7,FALSE)))</f>
        <v>0</v>
      </c>
    </row>
    <row r="1106" spans="1:14" hidden="1" x14ac:dyDescent="0.25">
      <c r="A1106" s="5">
        <f t="shared" si="173"/>
        <v>14</v>
      </c>
      <c r="B1106" s="5">
        <f t="shared" si="174"/>
        <v>4</v>
      </c>
      <c r="C1106" s="5" t="str">
        <f t="shared" ca="1" si="172"/>
        <v>speeds car</v>
      </c>
      <c r="D1106" s="5" t="str">
        <f t="shared" ref="D1106:D1114" ca="1" si="184">F1106&amp;"_"&amp;E1106</f>
        <v>speeds_medellin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speeds</v>
      </c>
      <c r="G1106" s="4" t="str" cm="1">
        <f t="array" aca="1" ref="G1106" ca="1">IF(AND(ISBLANK(INDIRECT(ADDRESS(B1106,3,1,1,"all_city_parameter_inputs"))),ISBLANK(INDIRECT(ADDRESS(B1106,2,1,1,"all_city_parameter_inputs")))),"",IF(ISBLANK(INDIRECT(ADDRESS(B1106,2,1,1,"all_city_parameter_inputs"))),"",INDIRECT(ADDRESS(B1106,2,1,1,"all_city_parameter_inputs"))))</f>
        <v>car</v>
      </c>
      <c r="H1106" s="17" cm="1">
        <f t="array" aca="1" ref="H1106" ca="1">IF(ISBLANK(INDIRECT(ADDRESS(B1106,A1106,1,1,"all_city_parameter_inputs"))), "--",INDIRECT(ADDRESS(B1106,A1106,1,1,"all_city_parameter_inputs")))</f>
        <v>13.8</v>
      </c>
      <c r="I1106" s="17">
        <f ca="1">IF(OR(G1106="alpha",G1106="beta",G1106="sd",G1106="mean"),"--",VLOOKUP(C1106,Default!$B$5:$H$114,7,FALSE))</f>
        <v>13.8</v>
      </c>
      <c r="J1106" s="4" t="str">
        <f ca="1">VLOOKUP(F1106,Lookup!$C$5:$D$110,2, FALSE)</f>
        <v>Travel values</v>
      </c>
      <c r="K1106" s="4">
        <f ca="1">VLOOKUP(C1106,Default!$B$4:$E$114,4, FALSE)</f>
        <v>0</v>
      </c>
      <c r="L1106" s="21" t="str" cm="1">
        <f t="array" aca="1" ref="L1106" ca="1">IF(ISNA(VLOOKUP($D1106,Grouped_Sources!$C:$C,1,FALSE)),"", INDIRECT(VLOOKUP($D1106,Grouped_Sources!$C:$I,5,FALSE)))</f>
        <v>VehicleSpeeds_Summary_vxxx.docx on OneDrive Ali Abbas - ITHIM Global\Methods and Processes\Input Parameters\VehicleSpeeds</v>
      </c>
      <c r="M1106" s="21" cm="1">
        <f t="array" aca="1" ref="M1106" ca="1">IF(ISNA(VLOOKUP($D1106,Grouped_Sources!$C:$C,1,FALSE)),"", INDIRECT(VLOOKUP($D1106,Grouped_Sources!$C:$I,6,FALSE)))</f>
        <v>0</v>
      </c>
      <c r="N1106" s="21" cm="1">
        <f t="array" aca="1" ref="N1106" ca="1">IF(ISNA(VLOOKUP($D1106,Grouped_Sources!$C:$C,1,FALSE)),"", INDIRECT(VLOOKUP($D1106,Grouped_Sources!$C:$I,7,FALSE)))</f>
        <v>0</v>
      </c>
    </row>
    <row r="1107" spans="1:14" hidden="1" x14ac:dyDescent="0.25">
      <c r="A1107" s="5">
        <f t="shared" si="173"/>
        <v>14</v>
      </c>
      <c r="B1107" s="5">
        <f t="shared" si="174"/>
        <v>5</v>
      </c>
      <c r="C1107" s="5" t="str">
        <f t="shared" ca="1" si="172"/>
        <v>speeds cycle</v>
      </c>
      <c r="D1107" s="5" t="str">
        <f t="shared" ca="1" si="184"/>
        <v>speeds_medellin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speeds</v>
      </c>
      <c r="G1107" s="4" t="str" cm="1">
        <f t="array" aca="1" ref="G1107" ca="1">IF(AND(ISBLANK(INDIRECT(ADDRESS(B1107,3,1,1,"all_city_parameter_inputs"))),ISBLANK(INDIRECT(ADDRESS(B1107,2,1,1,"all_city_parameter_inputs")))),"",IF(ISBLANK(INDIRECT(ADDRESS(B1107,2,1,1,"all_city_parameter_inputs"))),"",INDIRECT(ADDRESS(B1107,2,1,1,"all_city_parameter_inputs"))))</f>
        <v>cycle</v>
      </c>
      <c r="H1107" s="17" cm="1">
        <f t="array" aca="1" ref="H1107" ca="1">IF(ISBLANK(INDIRECT(ADDRESS(B1107,A1107,1,1,"all_city_parameter_inputs"))), "--",INDIRECT(ADDRESS(B1107,A1107,1,1,"all_city_parameter_inputs")))</f>
        <v>8.4</v>
      </c>
      <c r="I1107" s="17">
        <f ca="1">IF(OR(G1107="alpha",G1107="beta",G1107="sd",G1107="mean"),"--",VLOOKUP(C1107,Default!$B$5:$H$114,7,FALSE))</f>
        <v>7.2</v>
      </c>
      <c r="J1107" s="4" t="str">
        <f ca="1">VLOOKUP(F1107,Lookup!$C$5:$D$110,2, FALSE)</f>
        <v>Travel values</v>
      </c>
      <c r="K1107" s="4">
        <f ca="1">VLOOKUP(C1107,Default!$B$4:$E$114,4, FALSE)</f>
        <v>0</v>
      </c>
      <c r="L1107" s="21" t="str" cm="1">
        <f t="array" aca="1" ref="L1107" ca="1">IF(ISNA(VLOOKUP($D1107,Grouped_Sources!$C:$C,1,FALSE)),"", INDIRECT(VLOOKUP($D1107,Grouped_Sources!$C:$I,5,FALSE)))</f>
        <v>VehicleSpeeds_Summary_vxxx.docx on OneDrive Ali Abbas - ITHIM Global\Methods and Processes\Input Parameters\VehicleSpeeds</v>
      </c>
      <c r="M1107" s="21" cm="1">
        <f t="array" aca="1" ref="M1107" ca="1">IF(ISNA(VLOOKUP($D1107,Grouped_Sources!$C:$C,1,FALSE)),"", INDIRECT(VLOOKUP($D1107,Grouped_Sources!$C:$I,6,FALSE)))</f>
        <v>0</v>
      </c>
      <c r="N1107" s="21" cm="1">
        <f t="array" aca="1" ref="N1107" ca="1">IF(ISNA(VLOOKUP($D1107,Grouped_Sources!$C:$C,1,FALSE)),"", INDIRECT(VLOOKUP($D1107,Grouped_Sources!$C:$I,7,FALSE)))</f>
        <v>0</v>
      </c>
    </row>
    <row r="1108" spans="1:14" hidden="1" x14ac:dyDescent="0.25">
      <c r="A1108" s="5">
        <f t="shared" si="173"/>
        <v>14</v>
      </c>
      <c r="B1108" s="5">
        <f t="shared" si="174"/>
        <v>6</v>
      </c>
      <c r="C1108" s="5" t="str">
        <f t="shared" ca="1" si="172"/>
        <v>speeds subway</v>
      </c>
      <c r="D1108" s="5" t="str">
        <f t="shared" ca="1" si="184"/>
        <v>speeds_medellin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speeds</v>
      </c>
      <c r="G1108" s="4" t="str" cm="1">
        <f t="array" aca="1" ref="G1108" ca="1">IF(AND(ISBLANK(INDIRECT(ADDRESS(B1108,3,1,1,"all_city_parameter_inputs"))),ISBLANK(INDIRECT(ADDRESS(B1108,2,1,1,"all_city_parameter_inputs")))),"",IF(ISBLANK(INDIRECT(ADDRESS(B1108,2,1,1,"all_city_parameter_inputs"))),"",INDIRECT(ADDRESS(B1108,2,1,1,"all_city_parameter_inputs"))))</f>
        <v>subway</v>
      </c>
      <c r="H1108" s="17" cm="1">
        <f t="array" aca="1" ref="H1108" ca="1">IF(ISBLANK(INDIRECT(ADDRESS(B1108,A1108,1,1,"all_city_parameter_inputs"))), "--",INDIRECT(ADDRESS(B1108,A1108,1,1,"all_city_parameter_inputs")))</f>
        <v>18.100000000000001</v>
      </c>
      <c r="I1108" s="17">
        <f ca="1">IF(OR(G1108="alpha",G1108="beta",G1108="sd",G1108="mean"),"--",VLOOKUP(C1108,Default!$B$5:$H$114,7,FALSE))</f>
        <v>18.100000000000001</v>
      </c>
      <c r="J1108" s="4" t="str">
        <f ca="1">VLOOKUP(F1108,Lookup!$C$5:$D$110,2, FALSE)</f>
        <v>Travel values</v>
      </c>
      <c r="K1108" s="4">
        <f ca="1">VLOOKUP(C1108,Default!$B$4:$E$114,4, FALSE)</f>
        <v>0</v>
      </c>
      <c r="L1108" s="21" t="str" cm="1">
        <f t="array" aca="1" ref="L1108" ca="1">IF(ISNA(VLOOKUP($D1108,Grouped_Sources!$C:$C,1,FALSE)),"", INDIRECT(VLOOKUP($D1108,Grouped_Sources!$C:$I,5,FALSE)))</f>
        <v>VehicleSpeeds_Summary_vxxx.docx on OneDrive Ali Abbas - ITHIM Global\Methods and Processes\Input Parameters\VehicleSpeeds</v>
      </c>
      <c r="M1108" s="21" cm="1">
        <f t="array" aca="1" ref="M1108" ca="1">IF(ISNA(VLOOKUP($D1108,Grouped_Sources!$C:$C,1,FALSE)),"", INDIRECT(VLOOKUP($D1108,Grouped_Sources!$C:$I,6,FALSE)))</f>
        <v>0</v>
      </c>
      <c r="N1108" s="21" cm="1">
        <f t="array" aca="1" ref="N1108" ca="1">IF(ISNA(VLOOKUP($D1108,Grouped_Sources!$C:$C,1,FALSE)),"", INDIRECT(VLOOKUP($D1108,Grouped_Sources!$C:$I,7,FALSE)))</f>
        <v>0</v>
      </c>
    </row>
    <row r="1109" spans="1:14" hidden="1" x14ac:dyDescent="0.25">
      <c r="A1109" s="5">
        <f t="shared" si="173"/>
        <v>14</v>
      </c>
      <c r="B1109" s="5">
        <f t="shared" si="174"/>
        <v>7</v>
      </c>
      <c r="C1109" s="5" t="str">
        <f t="shared" ca="1" si="172"/>
        <v>speeds motorcycle</v>
      </c>
      <c r="D1109" s="5" t="str">
        <f t="shared" ca="1" si="184"/>
        <v>speeds_medellin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speeds</v>
      </c>
      <c r="G1109" s="4" t="str" cm="1">
        <f t="array" aca="1" ref="G1109" ca="1">IF(AND(ISBLANK(INDIRECT(ADDRESS(B1109,3,1,1,"all_city_parameter_inputs"))),ISBLANK(INDIRECT(ADDRESS(B1109,2,1,1,"all_city_parameter_inputs")))),"",IF(ISBLANK(INDIRECT(ADDRESS(B1109,2,1,1,"all_city_parameter_inputs"))),"",INDIRECT(ADDRESS(B1109,2,1,1,"all_city_parameter_inputs"))))</f>
        <v>motorcycle</v>
      </c>
      <c r="H1109" s="17" cm="1">
        <f t="array" aca="1" ref="H1109" ca="1">IF(ISBLANK(INDIRECT(ADDRESS(B1109,A1109,1,1,"all_city_parameter_inputs"))), "--",INDIRECT(ADDRESS(B1109,A1109,1,1,"all_city_parameter_inputs")))</f>
        <v>18.399999999999999</v>
      </c>
      <c r="I1109" s="17">
        <f ca="1">IF(OR(G1109="alpha",G1109="beta",G1109="sd",G1109="mean"),"--",VLOOKUP(C1109,Default!$B$5:$H$114,7,FALSE))</f>
        <v>15.2</v>
      </c>
      <c r="J1109" s="4" t="str">
        <f ca="1">VLOOKUP(F1109,Lookup!$C$5:$D$110,2, FALSE)</f>
        <v>Travel values</v>
      </c>
      <c r="K1109" s="4">
        <f ca="1">VLOOKUP(C1109,Default!$B$4:$E$114,4, FALSE)</f>
        <v>0</v>
      </c>
      <c r="L1109" s="21" t="str" cm="1">
        <f t="array" aca="1" ref="L1109" ca="1">IF(ISNA(VLOOKUP($D1109,Grouped_Sources!$C:$C,1,FALSE)),"", INDIRECT(VLOOKUP($D1109,Grouped_Sources!$C:$I,5,FALSE)))</f>
        <v>VehicleSpeeds_Summary_vxxx.docx on OneDrive Ali Abbas - ITHIM Global\Methods and Processes\Input Parameters\VehicleSpeeds</v>
      </c>
      <c r="M1109" s="21" cm="1">
        <f t="array" aca="1" ref="M1109" ca="1">IF(ISNA(VLOOKUP($D1109,Grouped_Sources!$C:$C,1,FALSE)),"", INDIRECT(VLOOKUP($D1109,Grouped_Sources!$C:$I,6,FALSE)))</f>
        <v>0</v>
      </c>
      <c r="N1109" s="21" cm="1">
        <f t="array" aca="1" ref="N1109" ca="1">IF(ISNA(VLOOKUP($D1109,Grouped_Sources!$C:$C,1,FALSE)),"", INDIRECT(VLOOKUP($D1109,Grouped_Sources!$C:$I,7,FALSE)))</f>
        <v>0</v>
      </c>
    </row>
    <row r="1110" spans="1:14" hidden="1" x14ac:dyDescent="0.25">
      <c r="A1110" s="5">
        <f t="shared" si="173"/>
        <v>14</v>
      </c>
      <c r="B1110" s="5">
        <f t="shared" si="174"/>
        <v>8</v>
      </c>
      <c r="C1110" s="5" t="str">
        <f t="shared" ca="1" si="172"/>
        <v>speeds other</v>
      </c>
      <c r="D1110" s="5" t="str">
        <f t="shared" ca="1" si="184"/>
        <v>speeds_medellin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speeds</v>
      </c>
      <c r="G1110" s="4" t="str" cm="1">
        <f t="array" aca="1" ref="G1110" ca="1">IF(AND(ISBLANK(INDIRECT(ADDRESS(B1110,3,1,1,"all_city_parameter_inputs"))),ISBLANK(INDIRECT(ADDRESS(B1110,2,1,1,"all_city_parameter_inputs")))),"",IF(ISBLANK(INDIRECT(ADDRESS(B1110,2,1,1,"all_city_parameter_inputs"))),"",INDIRECT(ADDRESS(B1110,2,1,1,"all_city_parameter_inputs"))))</f>
        <v>other</v>
      </c>
      <c r="H1110" s="17" cm="1">
        <f t="array" aca="1" ref="H1110" ca="1">IF(ISBLANK(INDIRECT(ADDRESS(B1110,A1110,1,1,"all_city_parameter_inputs"))), "--",INDIRECT(ADDRESS(B1110,A1110,1,1,"all_city_parameter_inputs")))</f>
        <v>9.1</v>
      </c>
      <c r="I1110" s="17">
        <f ca="1">IF(OR(G1110="alpha",G1110="beta",G1110="sd",G1110="mean"),"--",VLOOKUP(C1110,Default!$B$5:$H$114,7,FALSE))</f>
        <v>9.1</v>
      </c>
      <c r="J1110" s="4" t="str">
        <f ca="1">VLOOKUP(F1110,Lookup!$C$5:$D$110,2, FALSE)</f>
        <v>Travel values</v>
      </c>
      <c r="K1110" s="4">
        <f ca="1">VLOOKUP(C1110,Default!$B$4:$E$114,4, FALSE)</f>
        <v>0</v>
      </c>
      <c r="L1110" s="21" t="str" cm="1">
        <f t="array" aca="1" ref="L1110" ca="1">IF(ISNA(VLOOKUP($D1110,Grouped_Sources!$C:$C,1,FALSE)),"", INDIRECT(VLOOKUP($D1110,Grouped_Sources!$C:$I,5,FALSE)))</f>
        <v>VehicleSpeeds_Summary_vxxx.docx on OneDrive Ali Abbas - ITHIM Global\Methods and Processes\Input Parameters\VehicleSpeeds</v>
      </c>
      <c r="M1110" s="21" cm="1">
        <f t="array" aca="1" ref="M1110" ca="1">IF(ISNA(VLOOKUP($D1110,Grouped_Sources!$C:$C,1,FALSE)),"", INDIRECT(VLOOKUP($D1110,Grouped_Sources!$C:$I,6,FALSE)))</f>
        <v>0</v>
      </c>
      <c r="N1110" s="21" cm="1">
        <f t="array" aca="1" ref="N1110" ca="1">IF(ISNA(VLOOKUP($D1110,Grouped_Sources!$C:$C,1,FALSE)),"", INDIRECT(VLOOKUP($D1110,Grouped_Sources!$C:$I,7,FALSE)))</f>
        <v>0</v>
      </c>
    </row>
    <row r="1111" spans="1:14" hidden="1" x14ac:dyDescent="0.25">
      <c r="A1111" s="5">
        <f t="shared" si="173"/>
        <v>14</v>
      </c>
      <c r="B1111" s="5">
        <f t="shared" si="174"/>
        <v>9</v>
      </c>
      <c r="C1111" s="5" t="str">
        <f t="shared" ca="1" si="172"/>
        <v>speeds pedestrian</v>
      </c>
      <c r="D1111" s="5" t="str">
        <f t="shared" ca="1" si="184"/>
        <v>speeds_medellin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speeds</v>
      </c>
      <c r="G1111" s="4" t="str" cm="1">
        <f t="array" aca="1" ref="G1111" ca="1">IF(AND(ISBLANK(INDIRECT(ADDRESS(B1111,3,1,1,"all_city_parameter_inputs"))),ISBLANK(INDIRECT(ADDRESS(B1111,2,1,1,"all_city_parameter_inputs")))),"",IF(ISBLANK(INDIRECT(ADDRESS(B1111,2,1,1,"all_city_parameter_inputs"))),"",INDIRECT(ADDRESS(B1111,2,1,1,"all_city_parameter_inputs"))))</f>
        <v>pedestrian</v>
      </c>
      <c r="H1111" s="17" cm="1">
        <f t="array" aca="1" ref="H1111" ca="1">IF(ISBLANK(INDIRECT(ADDRESS(B1111,A1111,1,1,"all_city_parameter_inputs"))), "--",INDIRECT(ADDRESS(B1111,A1111,1,1,"all_city_parameter_inputs")))</f>
        <v>3</v>
      </c>
      <c r="I1111" s="17">
        <f ca="1">IF(OR(G1111="alpha",G1111="beta",G1111="sd",G1111="mean"),"--",VLOOKUP(C1111,Default!$B$5:$H$114,7,FALSE))</f>
        <v>2.5</v>
      </c>
      <c r="J1111" s="4" t="str">
        <f ca="1">VLOOKUP(F1111,Lookup!$C$5:$D$110,2, FALSE)</f>
        <v>Travel values</v>
      </c>
      <c r="K1111" s="4">
        <f ca="1">VLOOKUP(C1111,Default!$B$4:$E$114,4, FALSE)</f>
        <v>0</v>
      </c>
      <c r="L1111" s="21" t="str" cm="1">
        <f t="array" aca="1" ref="L1111" ca="1">IF(ISNA(VLOOKUP($D1111,Grouped_Sources!$C:$C,1,FALSE)),"", INDIRECT(VLOOKUP($D1111,Grouped_Sources!$C:$I,5,FALSE)))</f>
        <v>VehicleSpeeds_Summary_vxxx.docx on OneDrive Ali Abbas - ITHIM Global\Methods and Processes\Input Parameters\VehicleSpeeds</v>
      </c>
      <c r="M1111" s="21" cm="1">
        <f t="array" aca="1" ref="M1111" ca="1">IF(ISNA(VLOOKUP($D1111,Grouped_Sources!$C:$C,1,FALSE)),"", INDIRECT(VLOOKUP($D1111,Grouped_Sources!$C:$I,6,FALSE)))</f>
        <v>0</v>
      </c>
      <c r="N1111" s="21" cm="1">
        <f t="array" aca="1" ref="N1111" ca="1">IF(ISNA(VLOOKUP($D1111,Grouped_Sources!$C:$C,1,FALSE)),"", INDIRECT(VLOOKUP($D1111,Grouped_Sources!$C:$I,7,FALSE)))</f>
        <v>0</v>
      </c>
    </row>
    <row r="1112" spans="1:14" hidden="1" x14ac:dyDescent="0.25">
      <c r="A1112" s="5">
        <f t="shared" si="173"/>
        <v>14</v>
      </c>
      <c r="B1112" s="5">
        <f t="shared" si="174"/>
        <v>10</v>
      </c>
      <c r="C1112" s="5" t="str">
        <f t="shared" ca="1" si="172"/>
        <v>speeds rail</v>
      </c>
      <c r="D1112" s="5" t="str">
        <f t="shared" ca="1" si="184"/>
        <v>speeds_medellin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speeds</v>
      </c>
      <c r="G1112" s="4" t="str" cm="1">
        <f t="array" aca="1" ref="G1112" ca="1">IF(AND(ISBLANK(INDIRECT(ADDRESS(B1112,3,1,1,"all_city_parameter_inputs"))),ISBLANK(INDIRECT(ADDRESS(B1112,2,1,1,"all_city_parameter_inputs")))),"",IF(ISBLANK(INDIRECT(ADDRESS(B1112,2,1,1,"all_city_parameter_inputs"))),"",INDIRECT(ADDRESS(B1112,2,1,1,"all_city_parameter_inputs"))))</f>
        <v>rail</v>
      </c>
      <c r="H1112" s="17" cm="1">
        <f t="array" aca="1" ref="H1112" ca="1">IF(ISBLANK(INDIRECT(ADDRESS(B1112,A1112,1,1,"all_city_parameter_inputs"))), "--",INDIRECT(ADDRESS(B1112,A1112,1,1,"all_city_parameter_inputs")))</f>
        <v>23.2</v>
      </c>
      <c r="I1112" s="17">
        <f ca="1">IF(OR(G1112="alpha",G1112="beta",G1112="sd",G1112="mean"),"--",VLOOKUP(C1112,Default!$B$5:$H$114,7,FALSE))</f>
        <v>21.9</v>
      </c>
      <c r="J1112" s="4" t="str">
        <f ca="1">VLOOKUP(F1112,Lookup!$C$5:$D$110,2, FALSE)</f>
        <v>Travel values</v>
      </c>
      <c r="K1112" s="4">
        <f ca="1">VLOOKUP(C1112,Default!$B$4:$E$114,4, FALSE)</f>
        <v>0</v>
      </c>
      <c r="L1112" s="21" t="str" cm="1">
        <f t="array" aca="1" ref="L1112" ca="1">IF(ISNA(VLOOKUP($D1112,Grouped_Sources!$C:$C,1,FALSE)),"", INDIRECT(VLOOKUP($D1112,Grouped_Sources!$C:$I,5,FALSE)))</f>
        <v>VehicleSpeeds_Summary_vxxx.docx on OneDrive Ali Abbas - ITHIM Global\Methods and Processes\Input Parameters\VehicleSpeeds</v>
      </c>
      <c r="M1112" s="21" cm="1">
        <f t="array" aca="1" ref="M1112" ca="1">IF(ISNA(VLOOKUP($D1112,Grouped_Sources!$C:$C,1,FALSE)),"", INDIRECT(VLOOKUP($D1112,Grouped_Sources!$C:$I,6,FALSE)))</f>
        <v>0</v>
      </c>
      <c r="N1112" s="21" cm="1">
        <f t="array" aca="1" ref="N1112" ca="1">IF(ISNA(VLOOKUP($D1112,Grouped_Sources!$C:$C,1,FALSE)),"", INDIRECT(VLOOKUP($D1112,Grouped_Sources!$C:$I,7,FALSE)))</f>
        <v>0</v>
      </c>
    </row>
    <row r="1113" spans="1:14" hidden="1" x14ac:dyDescent="0.25">
      <c r="A1113" s="5">
        <f t="shared" si="173"/>
        <v>14</v>
      </c>
      <c r="B1113" s="5">
        <f t="shared" si="174"/>
        <v>11</v>
      </c>
      <c r="C1113" s="5" t="str">
        <f t="shared" ca="1" si="172"/>
        <v>speeds taxi</v>
      </c>
      <c r="D1113" s="5" t="str">
        <f t="shared" ca="1" si="184"/>
        <v>speeds_medellin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speeds</v>
      </c>
      <c r="G1113" s="4" t="str" cm="1">
        <f t="array" aca="1" ref="G1113" ca="1">IF(AND(ISBLANK(INDIRECT(ADDRESS(B1113,3,1,1,"all_city_parameter_inputs"))),ISBLANK(INDIRECT(ADDRESS(B1113,2,1,1,"all_city_parameter_inputs")))),"",IF(ISBLANK(INDIRECT(ADDRESS(B1113,2,1,1,"all_city_parameter_inputs"))),"",INDIRECT(ADDRESS(B1113,2,1,1,"all_city_parameter_inputs"))))</f>
        <v>taxi</v>
      </c>
      <c r="H1113" s="17" cm="1">
        <f t="array" aca="1" ref="H1113" ca="1">IF(ISBLANK(INDIRECT(ADDRESS(B1113,A1113,1,1,"all_city_parameter_inputs"))), "--",INDIRECT(ADDRESS(B1113,A1113,1,1,"all_city_parameter_inputs")))</f>
        <v>13.1</v>
      </c>
      <c r="I1113" s="17">
        <f ca="1">IF(OR(G1113="alpha",G1113="beta",G1113="sd",G1113="mean"),"--",VLOOKUP(C1113,Default!$B$5:$H$114,7,FALSE))</f>
        <v>13.8</v>
      </c>
      <c r="J1113" s="4" t="str">
        <f ca="1">VLOOKUP(F1113,Lookup!$C$5:$D$110,2, FALSE)</f>
        <v>Travel values</v>
      </c>
      <c r="K1113" s="4">
        <f ca="1">VLOOKUP(C1113,Default!$B$4:$E$114,4, FALSE)</f>
        <v>0</v>
      </c>
      <c r="L1113" s="21" t="str" cm="1">
        <f t="array" aca="1" ref="L1113" ca="1">IF(ISNA(VLOOKUP($D1113,Grouped_Sources!$C:$C,1,FALSE)),"", INDIRECT(VLOOKUP($D1113,Grouped_Sources!$C:$I,5,FALSE)))</f>
        <v>VehicleSpeeds_Summary_vxxx.docx on OneDrive Ali Abbas - ITHIM Global\Methods and Processes\Input Parameters\VehicleSpeeds</v>
      </c>
      <c r="M1113" s="21" cm="1">
        <f t="array" aca="1" ref="M1113" ca="1">IF(ISNA(VLOOKUP($D1113,Grouped_Sources!$C:$C,1,FALSE)),"", INDIRECT(VLOOKUP($D1113,Grouped_Sources!$C:$I,6,FALSE)))</f>
        <v>0</v>
      </c>
      <c r="N1113" s="21" cm="1">
        <f t="array" aca="1" ref="N1113" ca="1">IF(ISNA(VLOOKUP($D1113,Grouped_Sources!$C:$C,1,FALSE)),"", INDIRECT(VLOOKUP($D1113,Grouped_Sources!$C:$I,7,FALSE)))</f>
        <v>0</v>
      </c>
    </row>
    <row r="1114" spans="1:14" hidden="1" x14ac:dyDescent="0.25">
      <c r="A1114" s="5">
        <f t="shared" si="173"/>
        <v>14</v>
      </c>
      <c r="B1114" s="5">
        <f t="shared" si="174"/>
        <v>12</v>
      </c>
      <c r="C1114" s="5" t="str">
        <f t="shared" ca="1" si="172"/>
        <v>speeds truck</v>
      </c>
      <c r="D1114" s="5" t="str">
        <f t="shared" ca="1" si="184"/>
        <v>speeds_medellin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speeds</v>
      </c>
      <c r="G1114" s="4" t="str" cm="1">
        <f t="array" aca="1" ref="G1114" ca="1">IF(AND(ISBLANK(INDIRECT(ADDRESS(B1114,3,1,1,"all_city_parameter_inputs"))),ISBLANK(INDIRECT(ADDRESS(B1114,2,1,1,"all_city_parameter_inputs")))),"",IF(ISBLANK(INDIRECT(ADDRESS(B1114,2,1,1,"all_city_parameter_inputs"))),"",INDIRECT(ADDRESS(B1114,2,1,1,"all_city_parameter_inputs"))))</f>
        <v>truck</v>
      </c>
      <c r="H1114" s="17" cm="1">
        <f t="array" aca="1" ref="H1114" ca="1">IF(ISBLANK(INDIRECT(ADDRESS(B1114,A1114,1,1,"all_city_parameter_inputs"))), "--",INDIRECT(ADDRESS(B1114,A1114,1,1,"all_city_parameter_inputs")))</f>
        <v>8.1</v>
      </c>
      <c r="I1114" s="17">
        <f ca="1">IF(OR(G1114="alpha",G1114="beta",G1114="sd",G1114="mean"),"--",VLOOKUP(C1114,Default!$B$5:$H$114,7,FALSE))</f>
        <v>8.1</v>
      </c>
      <c r="J1114" s="4" t="str">
        <f ca="1">VLOOKUP(F1114,Lookup!$C$5:$D$110,2, FALSE)</f>
        <v>Travel values</v>
      </c>
      <c r="K1114" s="4">
        <f ca="1">VLOOKUP(C1114,Default!$B$4:$E$114,4, FALSE)</f>
        <v>0</v>
      </c>
      <c r="L1114" s="21" t="str" cm="1">
        <f t="array" aca="1" ref="L1114" ca="1">IF(ISNA(VLOOKUP($D1114,Grouped_Sources!$C:$C,1,FALSE)),"", INDIRECT(VLOOKUP($D1114,Grouped_Sources!$C:$I,5,FALSE)))</f>
        <v>VehicleSpeeds_Summary_vxxx.docx on OneDrive Ali Abbas - ITHIM Global\Methods and Processes\Input Parameters\VehicleSpeeds</v>
      </c>
      <c r="M1114" s="21" cm="1">
        <f t="array" aca="1" ref="M1114" ca="1">IF(ISNA(VLOOKUP($D1114,Grouped_Sources!$C:$C,1,FALSE)),"", INDIRECT(VLOOKUP($D1114,Grouped_Sources!$C:$I,6,FALSE)))</f>
        <v>0</v>
      </c>
      <c r="N1114" s="21" cm="1">
        <f t="array" aca="1" ref="N1114" ca="1">IF(ISNA(VLOOKUP($D1114,Grouped_Sources!$C:$C,1,FALSE)),"", INDIRECT(VLOOKUP($D1114,Grouped_Sources!$C:$I,7,FALSE)))</f>
        <v>0</v>
      </c>
    </row>
    <row r="1115" spans="1:14" hidden="1" x14ac:dyDescent="0.25">
      <c r="A1115" s="5">
        <f t="shared" si="173"/>
        <v>14</v>
      </c>
      <c r="B1115" s="5">
        <f t="shared" si="174"/>
        <v>13</v>
      </c>
      <c r="C1115" s="5" t="str">
        <f t="shared" ca="1" si="172"/>
        <v>speeds van</v>
      </c>
      <c r="D1115" s="5" t="str">
        <f t="shared" ref="D1115" ca="1" si="185">F1115&amp;"_"&amp;E1115</f>
        <v>speeds_medellin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speeds</v>
      </c>
      <c r="G1115" s="4" t="str" cm="1">
        <f t="array" aca="1" ref="G1115" ca="1">IF(AND(ISBLANK(INDIRECT(ADDRESS(B1115,3,1,1,"all_city_parameter_inputs"))),ISBLANK(INDIRECT(ADDRESS(B1115,2,1,1,"all_city_parameter_inputs")))),"",IF(ISBLANK(INDIRECT(ADDRESS(B1115,2,1,1,"all_city_parameter_inputs"))),"",INDIRECT(ADDRESS(B1115,2,1,1,"all_city_parameter_inputs"))))</f>
        <v>van</v>
      </c>
      <c r="H1115" s="17" cm="1">
        <f t="array" aca="1" ref="H1115" ca="1">IF(ISBLANK(INDIRECT(ADDRESS(B1115,A1115,1,1,"all_city_parameter_inputs"))), "--",INDIRECT(ADDRESS(B1115,A1115,1,1,"all_city_parameter_inputs")))</f>
        <v>13.8</v>
      </c>
      <c r="I1115" s="17">
        <f ca="1">IF(OR(G1115="alpha",G1115="beta",G1115="sd",G1115="mean"),"--",VLOOKUP(C1115,Default!$B$5:$H$114,7,FALSE))</f>
        <v>13.8</v>
      </c>
      <c r="J1115" s="4" t="str">
        <f ca="1">VLOOKUP(F1115,Lookup!$C$5:$D$110,2, FALSE)</f>
        <v>Travel values</v>
      </c>
      <c r="K1115" s="4">
        <f ca="1">VLOOKUP(C1115,Default!$B$4:$E$114,4, FALSE)</f>
        <v>0</v>
      </c>
      <c r="L1115" s="21" t="str" cm="1">
        <f t="array" aca="1" ref="L1115" ca="1">IF(ISNA(VLOOKUP($D1115,Grouped_Sources!$C:$C,1,FALSE)),"", INDIRECT(VLOOKUP($D1115,Grouped_Sources!$C:$I,5,FALSE)))</f>
        <v>VehicleSpeeds_Summary_vxxx.docx on OneDrive Ali Abbas - ITHIM Global\Methods and Processes\Input Parameters\VehicleSpeeds</v>
      </c>
      <c r="M1115" s="21" cm="1">
        <f t="array" aca="1" ref="M1115" ca="1">IF(ISNA(VLOOKUP($D1115,Grouped_Sources!$C:$C,1,FALSE)),"", INDIRECT(VLOOKUP($D1115,Grouped_Sources!$C:$I,6,FALSE)))</f>
        <v>0</v>
      </c>
      <c r="N1115" s="21" cm="1">
        <f t="array" aca="1" ref="N1115" ca="1">IF(ISNA(VLOOKUP($D1115,Grouped_Sources!$C:$C,1,FALSE)),"", INDIRECT(VLOOKUP($D1115,Grouped_Sources!$C:$I,7,FALSE)))</f>
        <v>0</v>
      </c>
    </row>
    <row r="1116" spans="1:14" hidden="1" x14ac:dyDescent="0.25">
      <c r="A1116" s="5">
        <f t="shared" si="173"/>
        <v>14</v>
      </c>
      <c r="B1116" s="5">
        <f t="shared" si="174"/>
        <v>14</v>
      </c>
      <c r="C1116" s="5" t="str">
        <f t="shared" ca="1" si="172"/>
        <v>PM_emission_inventories motorcycle</v>
      </c>
      <c r="D1116" s="5" t="str">
        <f t="shared" ca="1" si="175"/>
        <v>PM_emission_inventories_medellin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All_city_list!F1105,INDIRECT(ADDRESS(B1116,1,1,1,"all_city_parameter_inputs"))))</f>
        <v>PM_emission_inventories</v>
      </c>
      <c r="G1116" s="4" t="str" cm="1">
        <f t="array" aca="1" ref="G1116" ca="1">IF(AND(ISBLANK(INDIRECT(ADDRESS(B1116,3,1,1,"all_city_parameter_inputs"))),ISBLANK(INDIRECT(ADDRESS(B1116,2,1,1,"all_city_parameter_inputs")))),"",IF(ISBLANK(INDIRECT(ADDRESS(B1116,2,1,1,"all_city_parameter_inputs"))),"",INDIRECT(ADDRESS(B1116,2,1,1,"all_city_parameter_inputs"))))</f>
        <v>motorcycle</v>
      </c>
      <c r="H1116" s="17" cm="1">
        <f t="array" aca="1" ref="H1116" ca="1">IF(ISBLANK(INDIRECT(ADDRESS(B1116,A1116,1,1,"all_city_parameter_inputs"))), "--",INDIRECT(ADDRESS(B1116,A1116,1,1,"all_city_parameter_inputs")))</f>
        <v>1.6582894804984198E-3</v>
      </c>
      <c r="I1116" s="17">
        <f ca="1">IF(OR(G1116="alpha",G1116="beta",G1116="sd",G1116="mean"),"--",VLOOKUP(C1116,Default!$B$5:$H$114,7,FALSE))</f>
        <v>2.3031654375338189E-3</v>
      </c>
      <c r="J1116" s="4" t="str">
        <f ca="1">VLOOKUP(F1116,Lookup!$C$5:$D$110,2, FALSE)</f>
        <v>Pollution values</v>
      </c>
      <c r="K1116" s="4" t="str">
        <f ca="1">VLOOKUP(C1116,Default!$B$4:$E$114,4,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116" s="21" t="str" cm="1">
        <f t="array" aca="1" ref="L1116" ca="1">IF(ISNA(VLOOKUP($D1116,Grouped_Sources!$C:$C,1,FALSE)),"", INDIRECT(VLOOKUP($D1116,Grouped_Sources!$C:$I,5,FALSE)))</f>
        <v>air pollution and CO2 write-up_only table_V4.docx (dropbox.com)</v>
      </c>
      <c r="M1116" s="21" t="str" cm="1">
        <f t="array" aca="1" ref="M1116" ca="1">IF(ISNA(VLOOKUP($D1116,Grouped_Sources!$C:$C,1,FALSE)),"", INDIRECT(VLOOKUP($D1116,Grouped_Sources!$C:$I,6,FALSE)))</f>
        <v>EDGAR and various other sources, detailed in document</v>
      </c>
      <c r="N1116" s="21" cm="1">
        <f t="array" aca="1" ref="N1116" ca="1">IF(ISNA(VLOOKUP($D1116,Grouped_Sources!$C:$C,1,FALSE)),"", INDIRECT(VLOOKUP($D1116,Grouped_Sources!$C:$I,7,FALSE)))</f>
        <v>0</v>
      </c>
    </row>
    <row r="1117" spans="1:14" hidden="1" x14ac:dyDescent="0.25">
      <c r="A1117" s="5">
        <f t="shared" si="173"/>
        <v>14</v>
      </c>
      <c r="B1117" s="5">
        <f t="shared" si="174"/>
        <v>15</v>
      </c>
      <c r="C1117" s="5" t="str">
        <f t="shared" ca="1" si="172"/>
        <v>PM_emission_inventories car</v>
      </c>
      <c r="D1117" s="5" t="str">
        <f t="shared" ca="1" si="175"/>
        <v>PM_emission_inventories_medellin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PM_emission_inventories</v>
      </c>
      <c r="G1117" s="4" t="str" cm="1">
        <f t="array" aca="1" ref="G1117" ca="1">IF(AND(ISBLANK(INDIRECT(ADDRESS(B1117,3,1,1,"all_city_parameter_inputs"))),ISBLANK(INDIRECT(ADDRESS(B1117,2,1,1,"all_city_parameter_inputs")))),"",IF(ISBLANK(INDIRECT(ADDRESS(B1117,2,1,1,"all_city_parameter_inputs"))),"",INDIRECT(ADDRESS(B1117,2,1,1,"all_city_parameter_inputs"))))</f>
        <v>car</v>
      </c>
      <c r="H1117" s="17" cm="1">
        <f t="array" aca="1" ref="H1117" ca="1">IF(ISBLANK(INDIRECT(ADDRESS(B1117,A1117,1,1,"all_city_parameter_inputs"))), "--",INDIRECT(ADDRESS(B1117,A1117,1,1,"all_city_parameter_inputs")))</f>
        <v>5.9026311640997663E-2</v>
      </c>
      <c r="I1117" s="17">
        <f ca="1">IF(OR(G1117="alpha",G1117="beta",G1117="sd",G1117="mean"),"--",VLOOKUP(C1117,Default!$B$5:$H$114,7,FALSE))</f>
        <v>8.1980352806225759E-2</v>
      </c>
      <c r="J1117" s="4" t="str">
        <f ca="1">VLOOKUP(F1117,Lookup!$C$5:$D$110,2, FALSE)</f>
        <v>Pollution values</v>
      </c>
      <c r="K1117" s="4">
        <f ca="1">VLOOKUP(C1117,Default!$B$4:$E$114,4, FALSE)</f>
        <v>0</v>
      </c>
      <c r="L1117" s="21" t="str" cm="1">
        <f t="array" aca="1" ref="L1117" ca="1">IF(ISNA(VLOOKUP($D1117,Grouped_Sources!$C:$C,1,FALSE)),"", INDIRECT(VLOOKUP($D1117,Grouped_Sources!$C:$I,5,FALSE)))</f>
        <v>air pollution and CO2 write-up_only table_V4.docx (dropbox.com)</v>
      </c>
      <c r="M1117" s="21" t="str" cm="1">
        <f t="array" aca="1" ref="M1117" ca="1">IF(ISNA(VLOOKUP($D1117,Grouped_Sources!$C:$C,1,FALSE)),"", INDIRECT(VLOOKUP($D1117,Grouped_Sources!$C:$I,6,FALSE)))</f>
        <v>EDGAR and various other sources, detailed in document</v>
      </c>
      <c r="N1117" s="21" cm="1">
        <f t="array" aca="1" ref="N1117" ca="1">IF(ISNA(VLOOKUP($D1117,Grouped_Sources!$C:$C,1,FALSE)),"", INDIRECT(VLOOKUP($D1117,Grouped_Sources!$C:$I,7,FALSE)))</f>
        <v>0</v>
      </c>
    </row>
    <row r="1118" spans="1:14" hidden="1" x14ac:dyDescent="0.25">
      <c r="A1118" s="5">
        <f t="shared" si="173"/>
        <v>14</v>
      </c>
      <c r="B1118" s="5">
        <f t="shared" si="174"/>
        <v>16</v>
      </c>
      <c r="C1118" s="5" t="str">
        <f t="shared" ca="1" si="172"/>
        <v>PM_emission_inventories bus_driver</v>
      </c>
      <c r="D1118" s="5" t="str">
        <f t="shared" ca="1" si="175"/>
        <v>PM_emission_inventories_medellin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PM_emission_inventories</v>
      </c>
      <c r="G1118" s="4" t="str" cm="1">
        <f t="array" aca="1" ref="G1118" ca="1">IF(AND(ISBLANK(INDIRECT(ADDRESS(B1118,3,1,1,"all_city_parameter_inputs"))),ISBLANK(INDIRECT(ADDRESS(B1118,2,1,1,"all_city_parameter_inputs")))),"",IF(ISBLANK(INDIRECT(ADDRESS(B1118,2,1,1,"all_city_parameter_inputs"))),"",INDIRECT(ADDRESS(B1118,2,1,1,"all_city_parameter_inputs"))))</f>
        <v>bus_driver</v>
      </c>
      <c r="H1118" s="17" cm="1">
        <f t="array" aca="1" ref="H1118" ca="1">IF(ISBLANK(INDIRECT(ADDRESS(B1118,A1118,1,1,"all_city_parameter_inputs"))), "--",INDIRECT(ADDRESS(B1118,A1118,1,1,"all_city_parameter_inputs")))</f>
        <v>0.1324222039479388</v>
      </c>
      <c r="I1118" s="17">
        <f ca="1">IF(OR(G1118="alpha",G1118="beta",G1118="sd",G1118="mean"),"--",VLOOKUP(C1118,Default!$B$5:$H$114,7,FALSE))</f>
        <v>0.12246677425253254</v>
      </c>
      <c r="J1118" s="4" t="str">
        <f ca="1">VLOOKUP(F1118,Lookup!$C$5:$D$110,2, FALSE)</f>
        <v>Pollution values</v>
      </c>
      <c r="K1118" s="4">
        <f ca="1">VLOOKUP(C1118,Default!$B$4:$E$114,4, FALSE)</f>
        <v>0</v>
      </c>
      <c r="L1118" s="21" t="str" cm="1">
        <f t="array" aca="1" ref="L1118" ca="1">IF(ISNA(VLOOKUP($D1118,Grouped_Sources!$C:$C,1,FALSE)),"", INDIRECT(VLOOKUP($D1118,Grouped_Sources!$C:$I,5,FALSE)))</f>
        <v>air pollution and CO2 write-up_only table_V4.docx (dropbox.com)</v>
      </c>
      <c r="M1118" s="21" t="str" cm="1">
        <f t="array" aca="1" ref="M1118" ca="1">IF(ISNA(VLOOKUP($D1118,Grouped_Sources!$C:$C,1,FALSE)),"", INDIRECT(VLOOKUP($D1118,Grouped_Sources!$C:$I,6,FALSE)))</f>
        <v>EDGAR and various other sources, detailed in document</v>
      </c>
      <c r="N1118" s="21" cm="1">
        <f t="array" aca="1" ref="N1118" ca="1">IF(ISNA(VLOOKUP($D1118,Grouped_Sources!$C:$C,1,FALSE)),"", INDIRECT(VLOOKUP($D1118,Grouped_Sources!$C:$I,7,FALSE)))</f>
        <v>0</v>
      </c>
    </row>
    <row r="1119" spans="1:14" hidden="1" x14ac:dyDescent="0.25">
      <c r="A1119" s="5">
        <f t="shared" si="173"/>
        <v>14</v>
      </c>
      <c r="B1119" s="5">
        <f t="shared" si="174"/>
        <v>17</v>
      </c>
      <c r="C1119" s="5" t="str">
        <f t="shared" ca="1" si="172"/>
        <v>PM_emission_inventories heavy_truck</v>
      </c>
      <c r="D1119" s="5" t="str">
        <f t="shared" ca="1" si="175"/>
        <v>PM_emission_inventories_medellin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PM_emission_inventories</v>
      </c>
      <c r="G1119" s="4" t="str" cm="1">
        <f t="array" aca="1" ref="G1119" ca="1">IF(AND(ISBLANK(INDIRECT(ADDRESS(B1119,3,1,1,"all_city_parameter_inputs"))),ISBLANK(INDIRECT(ADDRESS(B1119,2,1,1,"all_city_parameter_inputs")))),"",IF(ISBLANK(INDIRECT(ADDRESS(B1119,2,1,1,"all_city_parameter_inputs"))),"",INDIRECT(ADDRESS(B1119,2,1,1,"all_city_parameter_inputs"))))</f>
        <v>heavy_truck</v>
      </c>
      <c r="H1119" s="17" cm="1">
        <f t="array" aca="1" ref="H1119" ca="1">IF(ISBLANK(INDIRECT(ADDRESS(B1119,A1119,1,1,"all_city_parameter_inputs"))), "--",INDIRECT(ADDRESS(B1119,A1119,1,1,"all_city_parameter_inputs")))</f>
        <v>0.44055713634514082</v>
      </c>
      <c r="I1119" s="17">
        <f ca="1">IF(OR(G1119="alpha",G1119="beta",G1119="sd",G1119="mean"),"--",VLOOKUP(C1119,Default!$B$5:$H$114,7,FALSE))</f>
        <v>0.45445403783708543</v>
      </c>
      <c r="J1119" s="4" t="str">
        <f ca="1">VLOOKUP(F1119,Lookup!$C$5:$D$110,2, FALSE)</f>
        <v>Pollution values</v>
      </c>
      <c r="K1119" s="4">
        <f ca="1">VLOOKUP(C1119,Default!$B$4:$E$114,4, FALSE)</f>
        <v>0</v>
      </c>
      <c r="L1119" s="21" t="str" cm="1">
        <f t="array" aca="1" ref="L1119" ca="1">IF(ISNA(VLOOKUP($D1119,Grouped_Sources!$C:$C,1,FALSE)),"", INDIRECT(VLOOKUP($D1119,Grouped_Sources!$C:$I,5,FALSE)))</f>
        <v>air pollution and CO2 write-up_only table_V4.docx (dropbox.com)</v>
      </c>
      <c r="M1119" s="21" t="str" cm="1">
        <f t="array" aca="1" ref="M1119" ca="1">IF(ISNA(VLOOKUP($D1119,Grouped_Sources!$C:$C,1,FALSE)),"", INDIRECT(VLOOKUP($D1119,Grouped_Sources!$C:$I,6,FALSE)))</f>
        <v>EDGAR and various other sources, detailed in document</v>
      </c>
      <c r="N1119" s="21" cm="1">
        <f t="array" aca="1" ref="N1119" ca="1">IF(ISNA(VLOOKUP($D1119,Grouped_Sources!$C:$C,1,FALSE)),"", INDIRECT(VLOOKUP($D1119,Grouped_Sources!$C:$I,7,FALSE)))</f>
        <v>0</v>
      </c>
    </row>
    <row r="1120" spans="1:14" hidden="1" x14ac:dyDescent="0.25">
      <c r="A1120" s="5">
        <f t="shared" si="173"/>
        <v>14</v>
      </c>
      <c r="B1120" s="5">
        <f t="shared" si="174"/>
        <v>18</v>
      </c>
      <c r="C1120" s="5" t="str">
        <f t="shared" ca="1" si="172"/>
        <v>PM_emission_inventories truck</v>
      </c>
      <c r="D1120" s="5" t="str">
        <f t="shared" ca="1" si="175"/>
        <v>PM_emission_inventories_medellin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PM_emission_inventories</v>
      </c>
      <c r="G1120" s="4" t="str" cm="1">
        <f t="array" aca="1" ref="G1120" ca="1">IF(AND(ISBLANK(INDIRECT(ADDRESS(B1120,3,1,1,"all_city_parameter_inputs"))),ISBLANK(INDIRECT(ADDRESS(B1120,2,1,1,"all_city_parameter_inputs")))),"",IF(ISBLANK(INDIRECT(ADDRESS(B1120,2,1,1,"all_city_parameter_inputs"))),"",INDIRECT(ADDRESS(B1120,2,1,1,"all_city_parameter_inputs"))))</f>
        <v>truck</v>
      </c>
      <c r="H1120" s="17" cm="1">
        <f t="array" aca="1" ref="H1120" ca="1">IF(ISBLANK(INDIRECT(ADDRESS(B1120,A1120,1,1,"all_city_parameter_inputs"))), "--",INDIRECT(ADDRESS(B1120,A1120,1,1,"all_city_parameter_inputs")))</f>
        <v>0.36633605858542417</v>
      </c>
      <c r="I1120" s="17">
        <f ca="1">IF(OR(G1120="alpha",G1120="beta",G1120="sd",G1120="mean"),"--",VLOOKUP(C1120,Default!$B$5:$H$114,7,FALSE))</f>
        <v>0.33879566966662278</v>
      </c>
      <c r="J1120" s="4" t="str">
        <f ca="1">VLOOKUP(F1120,Lookup!$C$5:$D$110,2, FALSE)</f>
        <v>Pollution values</v>
      </c>
      <c r="K1120" s="4">
        <f ca="1">VLOOKUP(C1120,Default!$B$4:$E$114,4, FALSE)</f>
        <v>0</v>
      </c>
      <c r="L1120" s="21" t="str" cm="1">
        <f t="array" aca="1" ref="L1120" ca="1">IF(ISNA(VLOOKUP($D1120,Grouped_Sources!$C:$C,1,FALSE)),"", INDIRECT(VLOOKUP($D1120,Grouped_Sources!$C:$I,5,FALSE)))</f>
        <v>air pollution and CO2 write-up_only table_V4.docx (dropbox.com)</v>
      </c>
      <c r="M1120" s="21" t="str" cm="1">
        <f t="array" aca="1" ref="M1120" ca="1">IF(ISNA(VLOOKUP($D1120,Grouped_Sources!$C:$C,1,FALSE)),"", INDIRECT(VLOOKUP($D1120,Grouped_Sources!$C:$I,6,FALSE)))</f>
        <v>EDGAR and various other sources, detailed in document</v>
      </c>
      <c r="N1120" s="21" cm="1">
        <f t="array" aca="1" ref="N1120" ca="1">IF(ISNA(VLOOKUP($D1120,Grouped_Sources!$C:$C,1,FALSE)),"", INDIRECT(VLOOKUP($D1120,Grouped_Sources!$C:$I,7,FALSE)))</f>
        <v>0</v>
      </c>
    </row>
    <row r="1121" spans="1:14" hidden="1" x14ac:dyDescent="0.25">
      <c r="A1121" s="5">
        <f t="shared" si="173"/>
        <v>14</v>
      </c>
      <c r="B1121" s="5">
        <f t="shared" si="174"/>
        <v>19</v>
      </c>
      <c r="C1121" s="5" t="str">
        <f t="shared" ca="1" si="172"/>
        <v>PM_emission_inventories van</v>
      </c>
      <c r="D1121" s="5" t="str">
        <f t="shared" ca="1" si="175"/>
        <v>PM_emission_inventories_medellin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PM_emission_inventories</v>
      </c>
      <c r="G1121" s="4" t="str" cm="1">
        <f t="array" aca="1" ref="G1121" ca="1">IF(AND(ISBLANK(INDIRECT(ADDRESS(B1121,3,1,1,"all_city_parameter_inputs"))),ISBLANK(INDIRECT(ADDRESS(B1121,2,1,1,"all_city_parameter_inputs")))),"",IF(ISBLANK(INDIRECT(ADDRESS(B1121,2,1,1,"all_city_parameter_inputs"))),"",INDIRECT(ADDRESS(B1121,2,1,1,"all_city_parameter_inputs"))))</f>
        <v>van</v>
      </c>
      <c r="H1121" s="17" cm="1">
        <f t="array" aca="1" ref="H1121" ca="1">IF(ISBLANK(INDIRECT(ADDRESS(B1121,A1121,1,1,"all_city_parameter_inputs"))), "--",INDIRECT(ADDRESS(B1121,A1121,1,1,"all_city_parameter_inputs")))</f>
        <v>0</v>
      </c>
      <c r="I1121" s="17">
        <f ca="1">IF(OR(G1121="alpha",G1121="beta",G1121="sd",G1121="mean"),"--",VLOOKUP(C1121,Default!$B$5:$H$114,7,FALSE))</f>
        <v>0</v>
      </c>
      <c r="J1121" s="4" t="str">
        <f ca="1">VLOOKUP(F1121,Lookup!$C$5:$D$110,2, FALSE)</f>
        <v>Pollution values</v>
      </c>
      <c r="K1121" s="4">
        <f ca="1">VLOOKUP(C1121,Default!$B$4:$E$114,4, FALSE)</f>
        <v>0</v>
      </c>
      <c r="L1121" s="21" t="str" cm="1">
        <f t="array" aca="1" ref="L1121" ca="1">IF(ISNA(VLOOKUP($D1121,Grouped_Sources!$C:$C,1,FALSE)),"", INDIRECT(VLOOKUP($D1121,Grouped_Sources!$C:$I,5,FALSE)))</f>
        <v>air pollution and CO2 write-up_only table_V4.docx (dropbox.com)</v>
      </c>
      <c r="M1121" s="21" t="str" cm="1">
        <f t="array" aca="1" ref="M1121" ca="1">IF(ISNA(VLOOKUP($D1121,Grouped_Sources!$C:$C,1,FALSE)),"", INDIRECT(VLOOKUP($D1121,Grouped_Sources!$C:$I,6,FALSE)))</f>
        <v>EDGAR and various other sources, detailed in document</v>
      </c>
      <c r="N1121" s="21" cm="1">
        <f t="array" aca="1" ref="N1121" ca="1">IF(ISNA(VLOOKUP($D1121,Grouped_Sources!$C:$C,1,FALSE)),"", INDIRECT(VLOOKUP($D1121,Grouped_Sources!$C:$I,7,FALSE)))</f>
        <v>0</v>
      </c>
    </row>
    <row r="1122" spans="1:14" hidden="1" x14ac:dyDescent="0.25">
      <c r="A1122" s="5">
        <f t="shared" si="173"/>
        <v>14</v>
      </c>
      <c r="B1122" s="5">
        <f t="shared" si="174"/>
        <v>20</v>
      </c>
      <c r="C1122" s="5" t="str">
        <f t="shared" ca="1" si="172"/>
        <v>PM_emission_inventories other</v>
      </c>
      <c r="D1122" s="5" t="str">
        <f t="shared" ca="1" si="175"/>
        <v>PM_emission_inventories_medellin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PM_emission_inventories</v>
      </c>
      <c r="G1122" s="4" t="str" cm="1">
        <f t="array" aca="1" ref="G1122" ca="1">IF(AND(ISBLANK(INDIRECT(ADDRESS(B1122,3,1,1,"all_city_parameter_inputs"))),ISBLANK(INDIRECT(ADDRESS(B1122,2,1,1,"all_city_parameter_inputs")))),"",IF(ISBLANK(INDIRECT(ADDRESS(B1122,2,1,1,"all_city_parameter_inputs"))),"",INDIRECT(ADDRESS(B1122,2,1,1,"all_city_parameter_inputs"))))</f>
        <v>other</v>
      </c>
      <c r="H1122" s="17" cm="1">
        <f t="array" aca="1" ref="H1122" ca="1">IF(ISBLANK(INDIRECT(ADDRESS(B1122,A1122,1,1,"all_city_parameter_inputs"))), "--",INDIRECT(ADDRESS(B1122,A1122,1,1,"all_city_parameter_inputs")))</f>
        <v>0</v>
      </c>
      <c r="I1122" s="17">
        <f ca="1">IF(OR(G1122="alpha",G1122="beta",G1122="sd",G1122="mean"),"--",VLOOKUP(C1122,Default!$B$5:$H$114,7,FALSE))</f>
        <v>0</v>
      </c>
      <c r="J1122" s="4" t="str">
        <f ca="1">VLOOKUP(F1122,Lookup!$C$5:$D$110,2, FALSE)</f>
        <v>Pollution values</v>
      </c>
      <c r="K1122" s="4">
        <f ca="1">VLOOKUP(C1122,Default!$B$4:$E$114,4, FALSE)</f>
        <v>0</v>
      </c>
      <c r="L1122" s="21" t="str" cm="1">
        <f t="array" aca="1" ref="L1122" ca="1">IF(ISNA(VLOOKUP($D1122,Grouped_Sources!$C:$C,1,FALSE)),"", INDIRECT(VLOOKUP($D1122,Grouped_Sources!$C:$I,5,FALSE)))</f>
        <v>air pollution and CO2 write-up_only table_V4.docx (dropbox.com)</v>
      </c>
      <c r="M1122" s="21" t="str" cm="1">
        <f t="array" aca="1" ref="M1122" ca="1">IF(ISNA(VLOOKUP($D1122,Grouped_Sources!$C:$C,1,FALSE)),"", INDIRECT(VLOOKUP($D1122,Grouped_Sources!$C:$I,6,FALSE)))</f>
        <v>EDGAR and various other sources, detailed in document</v>
      </c>
      <c r="N1122" s="21" cm="1">
        <f t="array" aca="1" ref="N1122" ca="1">IF(ISNA(VLOOKUP($D1122,Grouped_Sources!$C:$C,1,FALSE)),"", INDIRECT(VLOOKUP($D1122,Grouped_Sources!$C:$I,7,FALSE)))</f>
        <v>0</v>
      </c>
    </row>
    <row r="1123" spans="1:14" hidden="1" x14ac:dyDescent="0.25">
      <c r="A1123" s="5">
        <f t="shared" si="173"/>
        <v>14</v>
      </c>
      <c r="B1123" s="5">
        <f t="shared" si="174"/>
        <v>21</v>
      </c>
      <c r="C1123" s="5" t="str">
        <f t="shared" ca="1" si="172"/>
        <v>PM_emission_inventories taxi</v>
      </c>
      <c r="D1123" s="5" t="str">
        <f t="shared" ca="1" si="175"/>
        <v>PM_emission_inventories_medellin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PM_emission_inventories</v>
      </c>
      <c r="G1123" s="4" t="str" cm="1">
        <f t="array" aca="1" ref="G1123" ca="1">IF(AND(ISBLANK(INDIRECT(ADDRESS(B1123,3,1,1,"all_city_parameter_inputs"))),ISBLANK(INDIRECT(ADDRESS(B1123,2,1,1,"all_city_parameter_inputs")))),"",IF(ISBLANK(INDIRECT(ADDRESS(B1123,2,1,1,"all_city_parameter_inputs"))),"",INDIRECT(ADDRESS(B1123,2,1,1,"all_city_parameter_inputs"))))</f>
        <v>taxi</v>
      </c>
      <c r="H1123" s="17" cm="1">
        <f t="array" aca="1" ref="H1123" ca="1">IF(ISBLANK(INDIRECT(ADDRESS(B1123,A1123,1,1,"all_city_parameter_inputs"))), "--",INDIRECT(ADDRESS(B1123,A1123,1,1,"all_city_parameter_inputs")))</f>
        <v>0</v>
      </c>
      <c r="I1123" s="17">
        <f ca="1">IF(OR(G1123="alpha",G1123="beta",G1123="sd",G1123="mean"),"--",VLOOKUP(C1123,Default!$B$5:$H$114,7,FALSE))</f>
        <v>0</v>
      </c>
      <c r="J1123" s="4" t="str">
        <f ca="1">VLOOKUP(F1123,Lookup!$C$5:$D$110,2, FALSE)</f>
        <v>Pollution values</v>
      </c>
      <c r="K1123" s="4">
        <f ca="1">VLOOKUP(C1123,Default!$B$4:$E$114,4, FALSE)</f>
        <v>0</v>
      </c>
      <c r="L1123" s="21" t="str" cm="1">
        <f t="array" aca="1" ref="L1123" ca="1">IF(ISNA(VLOOKUP($D1123,Grouped_Sources!$C:$C,1,FALSE)),"", INDIRECT(VLOOKUP($D1123,Grouped_Sources!$C:$I,5,FALSE)))</f>
        <v>air pollution and CO2 write-up_only table_V4.docx (dropbox.com)</v>
      </c>
      <c r="M1123" s="21" t="str" cm="1">
        <f t="array" aca="1" ref="M1123" ca="1">IF(ISNA(VLOOKUP($D1123,Grouped_Sources!$C:$C,1,FALSE)),"", INDIRECT(VLOOKUP($D1123,Grouped_Sources!$C:$I,6,FALSE)))</f>
        <v>EDGAR and various other sources, detailed in document</v>
      </c>
      <c r="N1123" s="21" cm="1">
        <f t="array" aca="1" ref="N1123" ca="1">IF(ISNA(VLOOKUP($D1123,Grouped_Sources!$C:$C,1,FALSE)),"", INDIRECT(VLOOKUP($D1123,Grouped_Sources!$C:$I,7,FALSE)))</f>
        <v>0</v>
      </c>
    </row>
    <row r="1124" spans="1:14" hidden="1" x14ac:dyDescent="0.25">
      <c r="A1124" s="5">
        <f t="shared" si="173"/>
        <v>14</v>
      </c>
      <c r="B1124" s="5">
        <f t="shared" si="174"/>
        <v>22</v>
      </c>
      <c r="C1124" s="5" t="str">
        <f t="shared" ca="1" si="172"/>
        <v>PM_emission_inventories auto_rickshaw</v>
      </c>
      <c r="D1124" s="5" t="str">
        <f t="shared" ca="1" si="175"/>
        <v>PM_emission_inventories_medellin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PM_emission_inventories</v>
      </c>
      <c r="G1124" s="4" t="str" cm="1">
        <f t="array" aca="1" ref="G1124" ca="1">IF(AND(ISBLANK(INDIRECT(ADDRESS(B1124,3,1,1,"all_city_parameter_inputs"))),ISBLANK(INDIRECT(ADDRESS(B1124,2,1,1,"all_city_parameter_inputs")))),"",IF(ISBLANK(INDIRECT(ADDRESS(B1124,2,1,1,"all_city_parameter_inputs"))),"",INDIRECT(ADDRESS(B1124,2,1,1,"all_city_parameter_inputs"))))</f>
        <v>auto_rickshaw</v>
      </c>
      <c r="H1124" s="17" cm="1">
        <f t="array" aca="1" ref="H1124" ca="1">IF(ISBLANK(INDIRECT(ADDRESS(B1124,A1124,1,1,"all_city_parameter_inputs"))), "--",INDIRECT(ADDRESS(B1124,A1124,1,1,"all_city_parameter_inputs")))</f>
        <v>0</v>
      </c>
      <c r="I1124" s="17">
        <f ca="1">IF(OR(G1124="alpha",G1124="beta",G1124="sd",G1124="mean"),"--",VLOOKUP(C1124,Default!$B$5:$H$114,7,FALSE))</f>
        <v>0</v>
      </c>
      <c r="J1124" s="4" t="str">
        <f ca="1">VLOOKUP(F1124,Lookup!$C$5:$D$110,2, FALSE)</f>
        <v>Pollution values</v>
      </c>
      <c r="K1124" s="4">
        <f ca="1">VLOOKUP(C1124,Default!$B$4:$E$114,4, FALSE)</f>
        <v>0</v>
      </c>
      <c r="L1124" s="21" t="str" cm="1">
        <f t="array" aca="1" ref="L1124" ca="1">IF(ISNA(VLOOKUP($D1124,Grouped_Sources!$C:$C,1,FALSE)),"", INDIRECT(VLOOKUP($D1124,Grouped_Sources!$C:$I,5,FALSE)))</f>
        <v>air pollution and CO2 write-up_only table_V4.docx (dropbox.com)</v>
      </c>
      <c r="M1124" s="21" t="str" cm="1">
        <f t="array" aca="1" ref="M1124" ca="1">IF(ISNA(VLOOKUP($D1124,Grouped_Sources!$C:$C,1,FALSE)),"", INDIRECT(VLOOKUP($D1124,Grouped_Sources!$C:$I,6,FALSE)))</f>
        <v>EDGAR and various other sources, detailed in document</v>
      </c>
      <c r="N1124" s="21" cm="1">
        <f t="array" aca="1" ref="N1124" ca="1">IF(ISNA(VLOOKUP($D1124,Grouped_Sources!$C:$C,1,FALSE)),"", INDIRECT(VLOOKUP($D1124,Grouped_Sources!$C:$I,7,FALSE)))</f>
        <v>0</v>
      </c>
    </row>
    <row r="1125" spans="1:14" hidden="1" x14ac:dyDescent="0.25">
      <c r="A1125" s="5">
        <f t="shared" ref="A1125:A1188" si="186">A1025+1</f>
        <v>14</v>
      </c>
      <c r="B1125" s="5">
        <f t="shared" ref="B1125:B1188" si="187">B1025</f>
        <v>23</v>
      </c>
      <c r="C1125" s="5" t="str">
        <f t="shared" ca="1" si="172"/>
        <v>injury_reporting_rate</v>
      </c>
      <c r="D1125" s="5" t="str">
        <f t="shared" ca="1" si="175"/>
        <v>injury_reporting_rate_medellin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injury_reporting_rate</v>
      </c>
      <c r="G1125" s="4" t="str" cm="1">
        <f t="array" aca="1" ref="G1125" ca="1">IF(AND(ISBLANK(INDIRECT(ADDRESS(B1125,3,1,1,"all_city_parameter_inputs"))),ISBLANK(INDIRECT(ADDRESS(B1125,2,1,1,"all_city_parameter_inputs")))),"",IF(ISBLANK(INDIRECT(ADDRESS(B1125,2,1,1,"all_city_parameter_inputs"))),"",INDIRECT(ADDRESS(B1125,2,1,1,"all_city_parameter_inputs"))))</f>
        <v>constant</v>
      </c>
      <c r="H1125" s="17" cm="1">
        <f t="array" aca="1" ref="H1125" ca="1">IF(ISBLANK(INDIRECT(ADDRESS(B1125,A1125,1,1,"all_city_parameter_inputs"))), "--",INDIRECT(ADDRESS(B1125,A1125,1,1,"all_city_parameter_inputs")))</f>
        <v>0.89824190497385104</v>
      </c>
      <c r="I1125" s="17">
        <f ca="1">IF(OR(G1125="alpha",G1125="beta",G1125="sd",G1125="mean"),"--",VLOOKUP(C1125,Default!$B$5:$H$114,7,FALSE))</f>
        <v>1</v>
      </c>
      <c r="J1125" s="4" t="str">
        <f ca="1">VLOOKUP(F1125,Lookup!$C$5:$D$110,2, FALSE)</f>
        <v>Injury values</v>
      </c>
      <c r="K1125" s="4" t="str">
        <f ca="1">VLOOKUP(C1125,Default!$B$4:$E$114,4, FALSE)</f>
        <v>rate at which injuries are reported</v>
      </c>
      <c r="L1125" s="21" t="str" cm="1">
        <f t="array" aca="1" ref="L1125" ca="1">IF(ISNA(VLOOKUP($D1125,Grouped_Sources!$C:$C,1,FALSE)),"", INDIRECT(VLOOKUP($D1125,Grouped_Sources!$C:$I,5,FALSE)))</f>
        <v>InjuryReportingRate_WriteUp_vxx.docx on OneDrive Ali Abbas - ITHIM Global\Methods and Processes\Input Parameters\InjuryReportingRate</v>
      </c>
      <c r="M1125" s="21" cm="1">
        <f t="array" aca="1" ref="M1125" ca="1">IF(ISNA(VLOOKUP($D1125,Grouped_Sources!$C:$C,1,FALSE)),"", INDIRECT(VLOOKUP($D1125,Grouped_Sources!$C:$I,6,FALSE)))</f>
        <v>0</v>
      </c>
      <c r="N1125" s="21" cm="1">
        <f t="array" aca="1" ref="N1125" ca="1">IF(ISNA(VLOOKUP($D1125,Grouped_Sources!$C:$C,1,FALSE)),"", INDIRECT(VLOOKUP($D1125,Grouped_Sources!$C:$I,7,FALSE)))</f>
        <v>0</v>
      </c>
    </row>
    <row r="1126" spans="1:14" hidden="1" x14ac:dyDescent="0.25">
      <c r="A1126" s="5">
        <f t="shared" si="186"/>
        <v>14</v>
      </c>
      <c r="B1126" s="5">
        <f t="shared" si="187"/>
        <v>24</v>
      </c>
      <c r="C1126" s="5" t="str">
        <f t="shared" ca="1" si="172"/>
        <v>injury_reporting_rate</v>
      </c>
      <c r="D1126" s="5" t="str">
        <f t="shared" ca="1" si="175"/>
        <v>injury_reporting_rate_medellin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injury_reporting_rate</v>
      </c>
      <c r="G1126" s="4" t="str" cm="1">
        <f t="array" aca="1" ref="G1126" ca="1">IF(AND(ISBLANK(INDIRECT(ADDRESS(B1126,3,1,1,"all_city_parameter_inputs"))),ISBLANK(INDIRECT(ADDRESS(B1126,2,1,1,"all_city_parameter_inputs")))),"",IF(ISBLANK(INDIRECT(ADDRESS(B1126,2,1,1,"all_city_parameter_inputs"))),"",INDIRECT(ADDRESS(B1126,2,1,1,"all_city_parameter_inputs"))))</f>
        <v>alpha</v>
      </c>
      <c r="H1126" s="17" cm="1">
        <f t="array" aca="1" ref="H1126" ca="1">IF(ISBLANK(INDIRECT(ADDRESS(B1126,A1126,1,1,"all_city_parameter_inputs"))), "--",INDIRECT(ADDRESS(B1126,A1126,1,1,"all_city_parameter_inputs")))</f>
        <v>7.3119931724022349</v>
      </c>
      <c r="I1126" s="17" t="str">
        <f ca="1">IF(OR(G1126="alpha",G1126="beta",G1126="sd",G1126="mean"),"--",VLOOKUP(C1126,Default!$B$5:$H$114,7,FALSE))</f>
        <v>--</v>
      </c>
      <c r="J1126" s="4" t="str">
        <f ca="1">VLOOKUP(F1126,Lookup!$C$5:$D$110,2, FALSE)</f>
        <v>Injury values</v>
      </c>
      <c r="K1126" s="4" t="str">
        <f ca="1">VLOOKUP(C1126,Default!$B$4:$E$114,4, FALSE)</f>
        <v>rate at which injuries are reported</v>
      </c>
      <c r="L1126" s="21" t="str" cm="1">
        <f t="array" aca="1" ref="L1126" ca="1">IF(ISNA(VLOOKUP($D1126,Grouped_Sources!$C:$C,1,FALSE)),"", INDIRECT(VLOOKUP($D1126,Grouped_Sources!$C:$I,5,FALSE)))</f>
        <v>InjuryReportingRate_WriteUp_vxx.docx on OneDrive Ali Abbas - ITHIM Global\Methods and Processes\Input Parameters\InjuryReportingRate</v>
      </c>
      <c r="M1126" s="21" cm="1">
        <f t="array" aca="1" ref="M1126" ca="1">IF(ISNA(VLOOKUP($D1126,Grouped_Sources!$C:$C,1,FALSE)),"", INDIRECT(VLOOKUP($D1126,Grouped_Sources!$C:$I,6,FALSE)))</f>
        <v>0</v>
      </c>
      <c r="N1126" s="21" cm="1">
        <f t="array" aca="1" ref="N1126" ca="1">IF(ISNA(VLOOKUP($D1126,Grouped_Sources!$C:$C,1,FALSE)),"", INDIRECT(VLOOKUP($D1126,Grouped_Sources!$C:$I,7,FALSE)))</f>
        <v>0</v>
      </c>
    </row>
    <row r="1127" spans="1:14" hidden="1" x14ac:dyDescent="0.25">
      <c r="A1127" s="5">
        <f t="shared" si="186"/>
        <v>14</v>
      </c>
      <c r="B1127" s="5">
        <f t="shared" si="187"/>
        <v>25</v>
      </c>
      <c r="C1127" s="5" t="str">
        <f t="shared" ca="1" si="172"/>
        <v>injury_reporting_rate</v>
      </c>
      <c r="D1127" s="5" t="str">
        <f t="shared" ca="1" si="175"/>
        <v>injury_reporting_rate_medellin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injury_reporting_rate</v>
      </c>
      <c r="G1127" s="4" t="str" cm="1">
        <f t="array" aca="1" ref="G1127" ca="1">IF(AND(ISBLANK(INDIRECT(ADDRESS(B1127,3,1,1,"all_city_parameter_inputs"))),ISBLANK(INDIRECT(ADDRESS(B1127,2,1,1,"all_city_parameter_inputs")))),"",IF(ISBLANK(INDIRECT(ADDRESS(B1127,2,1,1,"all_city_parameter_inputs"))),"",INDIRECT(ADDRESS(B1127,2,1,1,"all_city_parameter_inputs"))))</f>
        <v>beta</v>
      </c>
      <c r="H1127" s="17" cm="1">
        <f t="array" aca="1" ref="H1127" ca="1">IF(ISBLANK(INDIRECT(ADDRESS(B1127,A1127,1,1,"all_city_parameter_inputs"))), "--",INDIRECT(ADDRESS(B1127,A1127,1,1,"all_city_parameter_inputs")))</f>
        <v>0.82834533987759063</v>
      </c>
      <c r="I1127" s="17" t="str">
        <f ca="1">IF(OR(G1127="alpha",G1127="beta",G1127="sd",G1127="mean"),"--",VLOOKUP(C1127,Default!$B$5:$H$114,7,FALSE))</f>
        <v>--</v>
      </c>
      <c r="J1127" s="4" t="str">
        <f ca="1">VLOOKUP(F1127,Lookup!$C$5:$D$110,2, FALSE)</f>
        <v>Injury values</v>
      </c>
      <c r="K1127" s="4" t="str">
        <f ca="1">VLOOKUP(C1127,Default!$B$4:$E$114,4, FALSE)</f>
        <v>rate at which injuries are reported</v>
      </c>
      <c r="L1127" s="21" t="str" cm="1">
        <f t="array" aca="1" ref="L1127" ca="1">IF(ISNA(VLOOKUP($D1127,Grouped_Sources!$C:$C,1,FALSE)),"", INDIRECT(VLOOKUP($D1127,Grouped_Sources!$C:$I,5,FALSE)))</f>
        <v>InjuryReportingRate_WriteUp_vxx.docx on OneDrive Ali Abbas - ITHIM Global\Methods and Processes\Input Parameters\InjuryReportingRate</v>
      </c>
      <c r="M1127" s="21" cm="1">
        <f t="array" aca="1" ref="M1127" ca="1">IF(ISNA(VLOOKUP($D1127,Grouped_Sources!$C:$C,1,FALSE)),"", INDIRECT(VLOOKUP($D1127,Grouped_Sources!$C:$I,6,FALSE)))</f>
        <v>0</v>
      </c>
      <c r="N1127" s="21" cm="1">
        <f t="array" aca="1" ref="N1127" ca="1">IF(ISNA(VLOOKUP($D1127,Grouped_Sources!$C:$C,1,FALSE)),"", INDIRECT(VLOOKUP($D1127,Grouped_Sources!$C:$I,7,FALSE)))</f>
        <v>0</v>
      </c>
    </row>
    <row r="1128" spans="1:14" hidden="1" x14ac:dyDescent="0.25">
      <c r="A1128" s="5">
        <f t="shared" si="186"/>
        <v>14</v>
      </c>
      <c r="B1128" s="5">
        <f t="shared" si="187"/>
        <v>26</v>
      </c>
      <c r="C1128" s="5" t="str">
        <f t="shared" ca="1" si="172"/>
        <v>chronic_disease_scalar</v>
      </c>
      <c r="D1128" s="5" t="str">
        <f t="shared" ca="1" si="175"/>
        <v>chronic_disease_scalar_medellin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chronic_disease_scalar</v>
      </c>
      <c r="G1128" s="4" t="str" cm="1">
        <f t="array" aca="1" ref="G1128" ca="1">IF(AND(ISBLANK(INDIRECT(ADDRESS(B1128,3,1,1,"all_city_parameter_inputs"))),ISBLANK(INDIRECT(ADDRESS(B1128,2,1,1,"all_city_parameter_inputs")))),"",IF(ISBLANK(INDIRECT(ADDRESS(B1128,2,1,1,"all_city_parameter_inputs"))),"",INDIRECT(ADDRESS(B1128,2,1,1,"all_city_parameter_inputs"))))</f>
        <v>constant</v>
      </c>
      <c r="H1128" s="17" cm="1">
        <f t="array" aca="1" ref="H1128" ca="1">IF(ISBLANK(INDIRECT(ADDRESS(B1128,A1128,1,1,"all_city_parameter_inputs"))), "--",INDIRECT(ADDRESS(B1128,A1128,1,1,"all_city_parameter_inputs")))</f>
        <v>1</v>
      </c>
      <c r="I1128" s="17">
        <f ca="1">IF(OR(G1128="alpha",G1128="beta",G1128="sd",G1128="mean"),"--",VLOOKUP(C1128,Default!$B$5:$H$114,7,FALSE))</f>
        <v>1</v>
      </c>
      <c r="J1128" s="4" t="str">
        <f ca="1">VLOOKUP(F1128,Lookup!$C$5:$D$110,2, FALSE)</f>
        <v>Health values</v>
      </c>
      <c r="K1128" s="4" t="str">
        <f ca="1">VLOOKUP(C1128,Default!$B$4:$E$114,4, FALSE)</f>
        <v>scalar to deal with bias in GBD data</v>
      </c>
      <c r="L1128" s="21" t="str" cm="1">
        <f t="array" aca="1" ref="L1128" ca="1">IF(ISNA(VLOOKUP($D1128,Grouped_Sources!$C:$C,1,FALSE)),"", INDIRECT(VLOOKUP($D1128,Grouped_Sources!$C:$I,5,FALSE)))</f>
        <v>assumes no bias in the disease data, distribution values need updating</v>
      </c>
      <c r="M1128" s="21" cm="1">
        <f t="array" aca="1" ref="M1128" ca="1">IF(ISNA(VLOOKUP($D1128,Grouped_Sources!$C:$C,1,FALSE)),"", INDIRECT(VLOOKUP($D1128,Grouped_Sources!$C:$I,6,FALSE)))</f>
        <v>0</v>
      </c>
      <c r="N1128" s="21" cm="1">
        <f t="array" aca="1" ref="N1128" ca="1">IF(ISNA(VLOOKUP($D1128,Grouped_Sources!$C:$C,1,FALSE)),"", INDIRECT(VLOOKUP($D1128,Grouped_Sources!$C:$I,7,FALSE)))</f>
        <v>0</v>
      </c>
    </row>
    <row r="1129" spans="1:14" hidden="1" x14ac:dyDescent="0.25">
      <c r="A1129" s="5">
        <f t="shared" si="186"/>
        <v>14</v>
      </c>
      <c r="B1129" s="5">
        <f t="shared" si="187"/>
        <v>27</v>
      </c>
      <c r="C1129" s="5" t="str">
        <f t="shared" ca="1" si="172"/>
        <v>chronic_disease_scalar</v>
      </c>
      <c r="D1129" s="5" t="str">
        <f t="shared" ca="1" si="175"/>
        <v>chronic_disease_scalar_medellin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chronic_disease_scalar</v>
      </c>
      <c r="G1129" s="4" t="str" cm="1">
        <f t="array" aca="1" ref="G1129" ca="1">IF(AND(ISBLANK(INDIRECT(ADDRESS(B1129,3,1,1,"all_city_parameter_inputs"))),ISBLANK(INDIRECT(ADDRESS(B1129,2,1,1,"all_city_parameter_inputs")))),"",IF(ISBLANK(INDIRECT(ADDRESS(B1129,2,1,1,"all_city_parameter_inputs"))),"",INDIRECT(ADDRESS(B1129,2,1,1,"all_city_parameter_inputs"))))</f>
        <v>mean</v>
      </c>
      <c r="H1129" s="17" cm="1">
        <f t="array" aca="1" ref="H1129" ca="1">IF(ISBLANK(INDIRECT(ADDRESS(B1129,A1129,1,1,"all_city_parameter_inputs"))), "--",INDIRECT(ADDRESS(B1129,A1129,1,1,"all_city_parameter_inputs")))</f>
        <v>1</v>
      </c>
      <c r="I1129" s="17" t="str">
        <f ca="1">IF(OR(G1129="alpha",G1129="beta",G1129="sd",G1129="mean"),"--",VLOOKUP(C1129,Default!$B$5:$H$114,7,FALSE))</f>
        <v>--</v>
      </c>
      <c r="J1129" s="4" t="str">
        <f ca="1">VLOOKUP(F1129,Lookup!$C$5:$D$110,2, FALSE)</f>
        <v>Health values</v>
      </c>
      <c r="K1129" s="4" t="str">
        <f ca="1">VLOOKUP(C1129,Default!$B$4:$E$114,4, FALSE)</f>
        <v>scalar to deal with bias in GBD data</v>
      </c>
      <c r="L1129" s="21" t="str" cm="1">
        <f t="array" aca="1" ref="L1129" ca="1">IF(ISNA(VLOOKUP($D1129,Grouped_Sources!$C:$C,1,FALSE)),"", INDIRECT(VLOOKUP($D1129,Grouped_Sources!$C:$I,5,FALSE)))</f>
        <v>assumes no bias in the disease data, distribution values need updating</v>
      </c>
      <c r="M1129" s="21" cm="1">
        <f t="array" aca="1" ref="M1129" ca="1">IF(ISNA(VLOOKUP($D1129,Grouped_Sources!$C:$C,1,FALSE)),"", INDIRECT(VLOOKUP($D1129,Grouped_Sources!$C:$I,6,FALSE)))</f>
        <v>0</v>
      </c>
      <c r="N1129" s="21" cm="1">
        <f t="array" aca="1" ref="N1129" ca="1">IF(ISNA(VLOOKUP($D1129,Grouped_Sources!$C:$C,1,FALSE)),"", INDIRECT(VLOOKUP($D1129,Grouped_Sources!$C:$I,7,FALSE)))</f>
        <v>0</v>
      </c>
    </row>
    <row r="1130" spans="1:14" hidden="1" x14ac:dyDescent="0.25">
      <c r="A1130" s="5">
        <f t="shared" si="186"/>
        <v>14</v>
      </c>
      <c r="B1130" s="5">
        <f t="shared" si="187"/>
        <v>28</v>
      </c>
      <c r="C1130" s="5" t="str">
        <f t="shared" ca="1" si="172"/>
        <v>chronic_disease_scalar</v>
      </c>
      <c r="D1130" s="5" t="str">
        <f t="shared" ca="1" si="175"/>
        <v>chronic_disease_scalar_medellin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chronic_disease_scalar</v>
      </c>
      <c r="G1130" s="4" t="str" cm="1">
        <f t="array" aca="1" ref="G1130" ca="1">IF(AND(ISBLANK(INDIRECT(ADDRESS(B1130,3,1,1,"all_city_parameter_inputs"))),ISBLANK(INDIRECT(ADDRESS(B1130,2,1,1,"all_city_parameter_inputs")))),"",IF(ISBLANK(INDIRECT(ADDRESS(B1130,2,1,1,"all_city_parameter_inputs"))),"",INDIRECT(ADDRESS(B1130,2,1,1,"all_city_parameter_inputs"))))</f>
        <v>sd</v>
      </c>
      <c r="H1130" s="17" cm="1">
        <f t="array" aca="1" ref="H1130" ca="1">IF(ISBLANK(INDIRECT(ADDRESS(B1130,A1130,1,1,"all_city_parameter_inputs"))), "--",INDIRECT(ADDRESS(B1130,A1130,1,1,"all_city_parameter_inputs")))</f>
        <v>1.2</v>
      </c>
      <c r="I1130" s="17" t="str">
        <f ca="1">IF(OR(G1130="alpha",G1130="beta",G1130="sd",G1130="mean"),"--",VLOOKUP(C1130,Default!$B$5:$H$114,7,FALSE))</f>
        <v>--</v>
      </c>
      <c r="J1130" s="4" t="str">
        <f ca="1">VLOOKUP(F1130,Lookup!$C$5:$D$110,2, FALSE)</f>
        <v>Health values</v>
      </c>
      <c r="K1130" s="4" t="str">
        <f ca="1">VLOOKUP(C1130,Default!$B$4:$E$114,4, FALSE)</f>
        <v>scalar to deal with bias in GBD data</v>
      </c>
      <c r="L1130" s="21" t="str" cm="1">
        <f t="array" aca="1" ref="L1130" ca="1">IF(ISNA(VLOOKUP($D1130,Grouped_Sources!$C:$C,1,FALSE)),"", INDIRECT(VLOOKUP($D1130,Grouped_Sources!$C:$I,5,FALSE)))</f>
        <v>assumes no bias in the disease data, distribution values need updating</v>
      </c>
      <c r="M1130" s="21" cm="1">
        <f t="array" aca="1" ref="M1130" ca="1">IF(ISNA(VLOOKUP($D1130,Grouped_Sources!$C:$C,1,FALSE)),"", INDIRECT(VLOOKUP($D1130,Grouped_Sources!$C:$I,6,FALSE)))</f>
        <v>0</v>
      </c>
      <c r="N1130" s="21" cm="1">
        <f t="array" aca="1" ref="N1130" ca="1">IF(ISNA(VLOOKUP($D1130,Grouped_Sources!$C:$C,1,FALSE)),"", INDIRECT(VLOOKUP($D1130,Grouped_Sources!$C:$I,7,FALSE)))</f>
        <v>0</v>
      </c>
    </row>
    <row r="1131" spans="1:14" hidden="1" x14ac:dyDescent="0.25">
      <c r="A1131" s="5">
        <f t="shared" si="186"/>
        <v>14</v>
      </c>
      <c r="B1131" s="5">
        <f t="shared" si="187"/>
        <v>29</v>
      </c>
      <c r="C1131" s="5" t="str">
        <f t="shared" ca="1" si="172"/>
        <v>pm_conc_base</v>
      </c>
      <c r="D1131" s="5" t="str">
        <f t="shared" ca="1" si="175"/>
        <v>pm_conc_base_medellin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pm_conc_base</v>
      </c>
      <c r="G1131" s="4" t="str" cm="1">
        <f t="array" aca="1" ref="G1131" ca="1">IF(AND(ISBLANK(INDIRECT(ADDRESS(B1131,3,1,1,"all_city_parameter_inputs"))),ISBLANK(INDIRECT(ADDRESS(B1131,2,1,1,"all_city_parameter_inputs")))),"",IF(ISBLANK(INDIRECT(ADDRESS(B1131,2,1,1,"all_city_parameter_inputs"))),"",INDIRECT(ADDRESS(B1131,2,1,1,"all_city_parameter_inputs"))))</f>
        <v>constant</v>
      </c>
      <c r="H1131" s="17" cm="1">
        <f t="array" aca="1" ref="H1131" ca="1">IF(ISBLANK(INDIRECT(ADDRESS(B1131,A1131,1,1,"all_city_parameter_inputs"))), "--",INDIRECT(ADDRESS(B1131,A1131,1,1,"all_city_parameter_inputs")))</f>
        <v>21.09</v>
      </c>
      <c r="I1131" s="17">
        <f ca="1">IF(OR(G1131="alpha",G1131="beta",G1131="sd",G1131="mean"),"--",VLOOKUP(C1131,Default!$B$5:$H$114,7,FALSE))</f>
        <v>12.69</v>
      </c>
      <c r="J1131" s="4" t="str">
        <f ca="1">VLOOKUP(F1131,Lookup!$C$5:$D$110,2, FALSE)</f>
        <v>Pollution values</v>
      </c>
      <c r="K1131" s="4" t="str">
        <f ca="1">VLOOKUP(C1131,Default!$B$4:$E$114,4, FALSE)</f>
        <v>background PM2.5 concentration</v>
      </c>
      <c r="L1131" s="21" t="str" cm="1">
        <f t="array" aca="1" ref="L1131" ca="1">IF(ISNA(VLOOKUP($D1131,Grouped_Sources!$C:$C,1,FALSE)),"", INDIRECT(VLOOKUP($D1131,Grouped_Sources!$C:$I,5,FALSE)))</f>
        <v>…Dropbox\ITHIM Global\Methods and Processes\Air Pollution\Emissions and air pollution calculations - Rahul &amp; Haneen\Databases used\database_source_apport_studies_v2_0_26_9_2015.xls</v>
      </c>
      <c r="M1131" s="21" t="str" cm="1">
        <f t="array" aca="1" ref="M1131" ca="1">IF(ISNA(VLOOKUP($D1131,Grouped_Sources!$C:$C,1,FALSE)),"", INDIRECT(VLOOKUP($D1131,Grouped_Sources!$C:$I,6,FALSE)))</f>
        <v>EDGAR and various other sources, detailed in document</v>
      </c>
      <c r="N1131" s="21" cm="1">
        <f t="array" aca="1" ref="N1131" ca="1">IF(ISNA(VLOOKUP($D1131,Grouped_Sources!$C:$C,1,FALSE)),"", INDIRECT(VLOOKUP($D1131,Grouped_Sources!$C:$I,7,FALSE)))</f>
        <v>0</v>
      </c>
    </row>
    <row r="1132" spans="1:14" hidden="1" x14ac:dyDescent="0.25">
      <c r="A1132" s="5">
        <f t="shared" si="186"/>
        <v>14</v>
      </c>
      <c r="B1132" s="5">
        <f t="shared" si="187"/>
        <v>30</v>
      </c>
      <c r="C1132" s="5" t="str">
        <f t="shared" ref="C1132:C1206" ca="1" si="188">IF(G1132 = "",F1132,IF(OR(G1132="alpha",G1132="beta",G1132="constant",G1132="sd",G1132="mean",G1132="sample"),F1132,F1132&amp;" "&amp;G1132))</f>
        <v>pm_conc_base</v>
      </c>
      <c r="D1132" s="5" t="str">
        <f t="shared" ca="1" si="175"/>
        <v>pm_conc_base_medellin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pm_conc_base</v>
      </c>
      <c r="G1132" s="4" t="str" cm="1">
        <f t="array" aca="1" ref="G1132" ca="1">IF(AND(ISBLANK(INDIRECT(ADDRESS(B1132,3,1,1,"all_city_parameter_inputs"))),ISBLANK(INDIRECT(ADDRESS(B1132,2,1,1,"all_city_parameter_inputs")))),"",IF(ISBLANK(INDIRECT(ADDRESS(B1132,2,1,1,"all_city_parameter_inputs"))),"",INDIRECT(ADDRESS(B1132,2,1,1,"all_city_parameter_inputs"))))</f>
        <v>mean</v>
      </c>
      <c r="H1132" s="17" t="str" cm="1">
        <f t="array" aca="1" ref="H1132" ca="1">IF(ISBLANK(INDIRECT(ADDRESS(B1132,A1132,1,1,"all_city_parameter_inputs"))), "--",INDIRECT(ADDRESS(B1132,A1132,1,1,"all_city_parameter_inputs")))</f>
        <v>--</v>
      </c>
      <c r="I1132" s="17" t="str">
        <f ca="1">IF(OR(G1132="alpha",G1132="beta",G1132="sd",G1132="mean"),"--",VLOOKUP(C1132,Default!$B$5:$H$114,7,FALSE))</f>
        <v>--</v>
      </c>
      <c r="J1132" s="4" t="str">
        <f ca="1">VLOOKUP(F1132,Lookup!$C$5:$D$110,2, FALSE)</f>
        <v>Pollution values</v>
      </c>
      <c r="K1132" s="4" t="str">
        <f ca="1">VLOOKUP(C1132,Default!$B$4:$E$114,4, FALSE)</f>
        <v>background PM2.5 concentration</v>
      </c>
      <c r="L1132" s="21" t="str" cm="1">
        <f t="array" aca="1" ref="L1132" ca="1">IF(ISNA(VLOOKUP($D1132,Grouped_Sources!$C:$C,1,FALSE)),"", INDIRECT(VLOOKUP($D1132,Grouped_Sources!$C:$I,5,FALSE)))</f>
        <v>…Dropbox\ITHIM Global\Methods and Processes\Air Pollution\Emissions and air pollution calculations - Rahul &amp; Haneen\Databases used\database_source_apport_studies_v2_0_26_9_2015.xls</v>
      </c>
      <c r="M1132" s="21" t="str" cm="1">
        <f t="array" aca="1" ref="M1132" ca="1">IF(ISNA(VLOOKUP($D1132,Grouped_Sources!$C:$C,1,FALSE)),"", INDIRECT(VLOOKUP($D1132,Grouped_Sources!$C:$I,6,FALSE)))</f>
        <v>EDGAR and various other sources, detailed in document</v>
      </c>
      <c r="N1132" s="21" cm="1">
        <f t="array" aca="1" ref="N1132" ca="1">IF(ISNA(VLOOKUP($D1132,Grouped_Sources!$C:$C,1,FALSE)),"", INDIRECT(VLOOKUP($D1132,Grouped_Sources!$C:$I,7,FALSE)))</f>
        <v>0</v>
      </c>
    </row>
    <row r="1133" spans="1:14" hidden="1" x14ac:dyDescent="0.25">
      <c r="A1133" s="5">
        <f t="shared" si="186"/>
        <v>14</v>
      </c>
      <c r="B1133" s="5">
        <f t="shared" si="187"/>
        <v>31</v>
      </c>
      <c r="C1133" s="5" t="str">
        <f t="shared" ca="1" si="188"/>
        <v>pm_conc_base</v>
      </c>
      <c r="D1133" s="5" t="str">
        <f t="shared" ca="1" si="175"/>
        <v>pm_conc_base_medellin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pm_conc_base</v>
      </c>
      <c r="G1133" s="4" t="str" cm="1">
        <f t="array" aca="1" ref="G1133" ca="1">IF(AND(ISBLANK(INDIRECT(ADDRESS(B1133,3,1,1,"all_city_parameter_inputs"))),ISBLANK(INDIRECT(ADDRESS(B1133,2,1,1,"all_city_parameter_inputs")))),"",IF(ISBLANK(INDIRECT(ADDRESS(B1133,2,1,1,"all_city_parameter_inputs"))),"",INDIRECT(ADDRESS(B1133,2,1,1,"all_city_parameter_inputs"))))</f>
        <v>sd</v>
      </c>
      <c r="H1133" s="17" t="str" cm="1">
        <f t="array" aca="1" ref="H1133" ca="1">IF(ISBLANK(INDIRECT(ADDRESS(B1133,A1133,1,1,"all_city_parameter_inputs"))), "--",INDIRECT(ADDRESS(B1133,A1133,1,1,"all_city_parameter_inputs")))</f>
        <v>--</v>
      </c>
      <c r="I1133" s="17" t="str">
        <f ca="1">IF(OR(G1133="alpha",G1133="beta",G1133="sd",G1133="mean"),"--",VLOOKUP(C1133,Default!$B$5:$H$114,7,FALSE))</f>
        <v>--</v>
      </c>
      <c r="J1133" s="4" t="str">
        <f ca="1">VLOOKUP(F1133,Lookup!$C$5:$D$110,2, FALSE)</f>
        <v>Pollution values</v>
      </c>
      <c r="K1133" s="4" t="str">
        <f ca="1">VLOOKUP(C1133,Default!$B$4:$E$114,4, FALSE)</f>
        <v>background PM2.5 concentration</v>
      </c>
      <c r="L1133" s="21" t="str" cm="1">
        <f t="array" aca="1" ref="L1133" ca="1">IF(ISNA(VLOOKUP($D1133,Grouped_Sources!$C:$C,1,FALSE)),"", INDIRECT(VLOOKUP($D1133,Grouped_Sources!$C:$I,5,FALSE)))</f>
        <v>…Dropbox\ITHIM Global\Methods and Processes\Air Pollution\Emissions and air pollution calculations - Rahul &amp; Haneen\Databases used\database_source_apport_studies_v2_0_26_9_2015.xls</v>
      </c>
      <c r="M1133" s="21" t="str" cm="1">
        <f t="array" aca="1" ref="M1133" ca="1">IF(ISNA(VLOOKUP($D1133,Grouped_Sources!$C:$C,1,FALSE)),"", INDIRECT(VLOOKUP($D1133,Grouped_Sources!$C:$I,6,FALSE)))</f>
        <v>EDGAR and various other sources, detailed in document</v>
      </c>
      <c r="N1133" s="21" cm="1">
        <f t="array" aca="1" ref="N1133" ca="1">IF(ISNA(VLOOKUP($D1133,Grouped_Sources!$C:$C,1,FALSE)),"", INDIRECT(VLOOKUP($D1133,Grouped_Sources!$C:$I,7,FALSE)))</f>
        <v>0</v>
      </c>
    </row>
    <row r="1134" spans="1:14" hidden="1" x14ac:dyDescent="0.25">
      <c r="A1134" s="5">
        <f t="shared" si="186"/>
        <v>14</v>
      </c>
      <c r="B1134" s="5">
        <f t="shared" si="187"/>
        <v>32</v>
      </c>
      <c r="C1134" s="5" t="str">
        <f t="shared" ca="1" si="188"/>
        <v>pm_trans_share</v>
      </c>
      <c r="D1134" s="5" t="str">
        <f t="shared" ca="1" si="175"/>
        <v>pm_trans_share_medellin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pm_trans_share</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0.41</v>
      </c>
      <c r="I1134" s="17">
        <f ca="1">IF(OR(G1134="alpha",G1134="beta",G1134="sd",G1134="mean"),"--",VLOOKUP(C1134,Default!$B$5:$H$114,7,FALSE))</f>
        <v>0.42</v>
      </c>
      <c r="J1134" s="4" t="str">
        <f ca="1">VLOOKUP(F1134,Lookup!$C$5:$D$110,2, FALSE)</f>
        <v>Pollution values</v>
      </c>
      <c r="K1134" s="4" t="str">
        <f ca="1">VLOOKUP(C1134,Default!$B$4:$E$114,4, FALSE)</f>
        <v>proportion of background PM2.5 attributable to transport</v>
      </c>
      <c r="L1134" s="21" t="str" cm="1">
        <f t="array" aca="1" ref="L1134" ca="1">IF(ISNA(VLOOKUP($D1134,Grouped_Sources!$C:$C,1,FALSE)),"", INDIRECT(VLOOKUP($D1134,Grouped_Sources!$C:$I,5,FALSE)))</f>
        <v>…Dropbox\ITHIM Global\Methods and Processes\Air Pollution\Emissions and air pollution calculations - Rahul &amp; Haneen\Databases used\database_source_apport_studies_v2_0_26_9_2015.xls</v>
      </c>
      <c r="M1134" s="21" t="str" cm="1">
        <f t="array" aca="1" ref="M1134" ca="1">IF(ISNA(VLOOKUP($D1134,Grouped_Sources!$C:$C,1,FALSE)),"", INDIRECT(VLOOKUP($D1134,Grouped_Sources!$C:$I,6,FALSE)))</f>
        <v>EDGAR and various other sources, detailed in document</v>
      </c>
      <c r="N1134" s="21" cm="1">
        <f t="array" aca="1" ref="N1134" ca="1">IF(ISNA(VLOOKUP($D1134,Grouped_Sources!$C:$C,1,FALSE)),"", INDIRECT(VLOOKUP($D1134,Grouped_Sources!$C:$I,7,FALSE)))</f>
        <v>0</v>
      </c>
    </row>
    <row r="1135" spans="1:14" hidden="1" x14ac:dyDescent="0.25">
      <c r="A1135" s="5">
        <f t="shared" si="186"/>
        <v>14</v>
      </c>
      <c r="B1135" s="5">
        <f t="shared" si="187"/>
        <v>33</v>
      </c>
      <c r="C1135" s="5" t="str">
        <f t="shared" ca="1" si="188"/>
        <v>pm_trans_share</v>
      </c>
      <c r="D1135" s="5" t="str">
        <f t="shared" ca="1" si="175"/>
        <v>pm_trans_share_medellin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pm_trans_share</v>
      </c>
      <c r="G1135" s="4" t="str" cm="1">
        <f t="array" aca="1" ref="G1135" ca="1">IF(AND(ISBLANK(INDIRECT(ADDRESS(B1135,3,1,1,"all_city_parameter_inputs"))),ISBLANK(INDIRECT(ADDRESS(B1135,2,1,1,"all_city_parameter_inputs")))),"",IF(ISBLANK(INDIRECT(ADDRESS(B1135,2,1,1,"all_city_parameter_inputs"))),"",INDIRECT(ADDRESS(B1135,2,1,1,"all_city_parameter_inputs"))))</f>
        <v>alpha</v>
      </c>
      <c r="H1135" s="17" t="str" cm="1">
        <f t="array" aca="1" ref="H1135" ca="1">IF(ISBLANK(INDIRECT(ADDRESS(B1135,A1135,1,1,"all_city_parameter_inputs"))), "--",INDIRECT(ADDRESS(B1135,A1135,1,1,"all_city_parameter_inputs")))</f>
        <v>--</v>
      </c>
      <c r="I1135" s="17" t="str">
        <f ca="1">IF(OR(G1135="alpha",G1135="beta",G1135="sd",G1135="mean"),"--",VLOOKUP(C1135,Default!$B$5:$H$114,7,FALSE))</f>
        <v>--</v>
      </c>
      <c r="J1135" s="4" t="str">
        <f ca="1">VLOOKUP(F1135,Lookup!$C$5:$D$110,2, FALSE)</f>
        <v>Pollution values</v>
      </c>
      <c r="K1135" s="4" t="str">
        <f ca="1">VLOOKUP(C1135,Default!$B$4:$E$114,4, FALSE)</f>
        <v>proportion of background PM2.5 attributable to transport</v>
      </c>
      <c r="L1135" s="21" t="str" cm="1">
        <f t="array" aca="1" ref="L1135" ca="1">IF(ISNA(VLOOKUP($D1135,Grouped_Sources!$C:$C,1,FALSE)),"", INDIRECT(VLOOKUP($D1135,Grouped_Sources!$C:$I,5,FALSE)))</f>
        <v>…Dropbox\ITHIM Global\Methods and Processes\Air Pollution\Emissions and air pollution calculations - Rahul &amp; Haneen\Databases used\database_source_apport_studies_v2_0_26_9_2015.xls</v>
      </c>
      <c r="M1135" s="21" t="str" cm="1">
        <f t="array" aca="1" ref="M1135" ca="1">IF(ISNA(VLOOKUP($D1135,Grouped_Sources!$C:$C,1,FALSE)),"", INDIRECT(VLOOKUP($D1135,Grouped_Sources!$C:$I,6,FALSE)))</f>
        <v>EDGAR and various other sources, detailed in document</v>
      </c>
      <c r="N1135" s="21" cm="1">
        <f t="array" aca="1" ref="N1135" ca="1">IF(ISNA(VLOOKUP($D1135,Grouped_Sources!$C:$C,1,FALSE)),"", INDIRECT(VLOOKUP($D1135,Grouped_Sources!$C:$I,7,FALSE)))</f>
        <v>0</v>
      </c>
    </row>
    <row r="1136" spans="1:14" hidden="1" x14ac:dyDescent="0.25">
      <c r="A1136" s="5">
        <f t="shared" si="186"/>
        <v>14</v>
      </c>
      <c r="B1136" s="5">
        <f t="shared" si="187"/>
        <v>34</v>
      </c>
      <c r="C1136" s="5" t="str">
        <f t="shared" ca="1" si="188"/>
        <v>pm_trans_share</v>
      </c>
      <c r="D1136" s="5" t="str">
        <f t="shared" ca="1" si="175"/>
        <v>pm_trans_share_medellin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pm_trans_share</v>
      </c>
      <c r="G1136" s="4" t="str" cm="1">
        <f t="array" aca="1" ref="G1136" ca="1">IF(AND(ISBLANK(INDIRECT(ADDRESS(B1136,3,1,1,"all_city_parameter_inputs"))),ISBLANK(INDIRECT(ADDRESS(B1136,2,1,1,"all_city_parameter_inputs")))),"",IF(ISBLANK(INDIRECT(ADDRESS(B1136,2,1,1,"all_city_parameter_inputs"))),"",INDIRECT(ADDRESS(B1136,2,1,1,"all_city_parameter_inputs"))))</f>
        <v>beta</v>
      </c>
      <c r="H1136" s="17" t="str" cm="1">
        <f t="array" aca="1" ref="H1136" ca="1">IF(ISBLANK(INDIRECT(ADDRESS(B1136,A1136,1,1,"all_city_parameter_inputs"))), "--",INDIRECT(ADDRESS(B1136,A1136,1,1,"all_city_parameter_inputs")))</f>
        <v>--</v>
      </c>
      <c r="I1136" s="17" t="str">
        <f ca="1">IF(OR(G1136="alpha",G1136="beta",G1136="sd",G1136="mean"),"--",VLOOKUP(C1136,Default!$B$5:$H$114,7,FALSE))</f>
        <v>--</v>
      </c>
      <c r="J1136" s="4" t="str">
        <f ca="1">VLOOKUP(F1136,Lookup!$C$5:$D$110,2, FALSE)</f>
        <v>Pollution values</v>
      </c>
      <c r="K1136" s="4" t="str">
        <f ca="1">VLOOKUP(C1136,Default!$B$4:$E$114,4, FALSE)</f>
        <v>proportion of background PM2.5 attributable to transport</v>
      </c>
      <c r="L1136" s="21" t="str" cm="1">
        <f t="array" aca="1" ref="L1136" ca="1">IF(ISNA(VLOOKUP($D1136,Grouped_Sources!$C:$C,1,FALSE)),"", INDIRECT(VLOOKUP($D1136,Grouped_Sources!$C:$I,5,FALSE)))</f>
        <v>…Dropbox\ITHIM Global\Methods and Processes\Air Pollution\Emissions and air pollution calculations - Rahul &amp; Haneen\Databases used\database_source_apport_studies_v2_0_26_9_2015.xls</v>
      </c>
      <c r="M1136" s="21" t="str" cm="1">
        <f t="array" aca="1" ref="M1136" ca="1">IF(ISNA(VLOOKUP($D1136,Grouped_Sources!$C:$C,1,FALSE)),"", INDIRECT(VLOOKUP($D1136,Grouped_Sources!$C:$I,6,FALSE)))</f>
        <v>EDGAR and various other sources, detailed in document</v>
      </c>
      <c r="N1136" s="21" cm="1">
        <f t="array" aca="1" ref="N1136" ca="1">IF(ISNA(VLOOKUP($D1136,Grouped_Sources!$C:$C,1,FALSE)),"", INDIRECT(VLOOKUP($D1136,Grouped_Sources!$C:$I,7,FALSE)))</f>
        <v>0</v>
      </c>
    </row>
    <row r="1137" spans="1:14" hidden="1" x14ac:dyDescent="0.25">
      <c r="A1137" s="5">
        <f t="shared" si="186"/>
        <v>14</v>
      </c>
      <c r="B1137" s="5">
        <f t="shared" si="187"/>
        <v>35</v>
      </c>
      <c r="C1137" s="5" t="str">
        <f t="shared" ca="1" si="188"/>
        <v>background_pa_scalar</v>
      </c>
      <c r="D1137" s="5" t="str">
        <f t="shared" ca="1" si="175"/>
        <v>background_pa_scalar_medellin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background_pa_scalar</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1</v>
      </c>
      <c r="I1137" s="17">
        <f ca="1">IF(OR(G1137="alpha",G1137="beta",G1137="sd",G1137="mean"),"--",VLOOKUP(C1137,Default!$B$5:$H$114,7,FALSE))</f>
        <v>1</v>
      </c>
      <c r="J1137" s="4" t="str">
        <f ca="1">VLOOKUP(F1137,Lookup!$C$5:$D$110,2, FALSE)</f>
        <v>PA values</v>
      </c>
      <c r="K1137" s="4" t="str">
        <f ca="1">VLOOKUP(C1137,Default!$B$4:$E$114,4, FALSE)</f>
        <v>scalar to deal with bias in MMET values from non-occupational physical activity survey</v>
      </c>
      <c r="L1137" s="21" t="str" cm="1">
        <f t="array" aca="1" ref="L1137" ca="1">IF(ISNA(VLOOKUP($D1137,Grouped_Sources!$C:$C,1,FALSE)),"", INDIRECT(VLOOKUP($D1137,Grouped_Sources!$C:$I,5,FALSE)))</f>
        <v>assumes no bias in PA data (could be improved by looking at PA surveys) - distribution parameters need updating</v>
      </c>
      <c r="M1137" s="21" cm="1">
        <f t="array" aca="1" ref="M1137" ca="1">IF(ISNA(VLOOKUP($D1137,Grouped_Sources!$C:$C,1,FALSE)),"", INDIRECT(VLOOKUP($D1137,Grouped_Sources!$C:$I,6,FALSE)))</f>
        <v>0</v>
      </c>
      <c r="N1137" s="21" cm="1">
        <f t="array" aca="1" ref="N1137" ca="1">IF(ISNA(VLOOKUP($D1137,Grouped_Sources!$C:$C,1,FALSE)),"", INDIRECT(VLOOKUP($D1137,Grouped_Sources!$C:$I,7,FALSE)))</f>
        <v>0</v>
      </c>
    </row>
    <row r="1138" spans="1:14" hidden="1" x14ac:dyDescent="0.25">
      <c r="A1138" s="5">
        <f t="shared" si="186"/>
        <v>14</v>
      </c>
      <c r="B1138" s="5">
        <f t="shared" si="187"/>
        <v>36</v>
      </c>
      <c r="C1138" s="5" t="str">
        <f t="shared" ca="1" si="188"/>
        <v>background_pa_scalar</v>
      </c>
      <c r="D1138" s="5" t="str">
        <f t="shared" ca="1" si="175"/>
        <v>background_pa_scalar_medellin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background_pa_scalar</v>
      </c>
      <c r="G1138" s="4" t="str" cm="1">
        <f t="array" aca="1" ref="G1138" ca="1">IF(AND(ISBLANK(INDIRECT(ADDRESS(B1138,3,1,1,"all_city_parameter_inputs"))),ISBLANK(INDIRECT(ADDRESS(B1138,2,1,1,"all_city_parameter_inputs")))),"",IF(ISBLANK(INDIRECT(ADDRESS(B1138,2,1,1,"all_city_parameter_inputs"))),"",INDIRECT(ADDRESS(B1138,2,1,1,"all_city_parameter_inputs"))))</f>
        <v>mean</v>
      </c>
      <c r="H1138" s="17" cm="1">
        <f t="array" aca="1" ref="H1138" ca="1">IF(ISBLANK(INDIRECT(ADDRESS(B1138,A1138,1,1,"all_city_parameter_inputs"))), "--",INDIRECT(ADDRESS(B1138,A1138,1,1,"all_city_parameter_inputs")))</f>
        <v>1</v>
      </c>
      <c r="I1138" s="17" t="str">
        <f ca="1">IF(OR(G1138="alpha",G1138="beta",G1138="sd",G1138="mean"),"--",VLOOKUP(C1138,Default!$B$5:$H$114,7,FALSE))</f>
        <v>--</v>
      </c>
      <c r="J1138" s="4" t="str">
        <f ca="1">VLOOKUP(F1138,Lookup!$C$5:$D$110,2, FALSE)</f>
        <v>PA values</v>
      </c>
      <c r="K1138" s="4" t="str">
        <f ca="1">VLOOKUP(C1138,Default!$B$4:$E$114,4, FALSE)</f>
        <v>scalar to deal with bias in MMET values from non-occupational physical activity survey</v>
      </c>
      <c r="L1138" s="21" t="str" cm="1">
        <f t="array" aca="1" ref="L1138" ca="1">IF(ISNA(VLOOKUP($D1138,Grouped_Sources!$C:$C,1,FALSE)),"", INDIRECT(VLOOKUP($D1138,Grouped_Sources!$C:$I,5,FALSE)))</f>
        <v>assumes no bias in PA data (could be improved by looking at PA surveys) - distribution parameters need updating</v>
      </c>
      <c r="M1138" s="21" cm="1">
        <f t="array" aca="1" ref="M1138" ca="1">IF(ISNA(VLOOKUP($D1138,Grouped_Sources!$C:$C,1,FALSE)),"", INDIRECT(VLOOKUP($D1138,Grouped_Sources!$C:$I,6,FALSE)))</f>
        <v>0</v>
      </c>
      <c r="N1138" s="21" cm="1">
        <f t="array" aca="1" ref="N1138" ca="1">IF(ISNA(VLOOKUP($D1138,Grouped_Sources!$C:$C,1,FALSE)),"", INDIRECT(VLOOKUP($D1138,Grouped_Sources!$C:$I,7,FALSE)))</f>
        <v>0</v>
      </c>
    </row>
    <row r="1139" spans="1:14" hidden="1" x14ac:dyDescent="0.25">
      <c r="A1139" s="5">
        <f t="shared" si="186"/>
        <v>14</v>
      </c>
      <c r="B1139" s="5">
        <f t="shared" si="187"/>
        <v>37</v>
      </c>
      <c r="C1139" s="5" t="str">
        <f t="shared" ca="1" si="188"/>
        <v>background_pa_scalar</v>
      </c>
      <c r="D1139" s="5" t="str">
        <f t="shared" ca="1" si="175"/>
        <v>background_pa_scalar_medellin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background_pa_scalar</v>
      </c>
      <c r="G1139" s="4" t="str" cm="1">
        <f t="array" aca="1" ref="G1139" ca="1">IF(AND(ISBLANK(INDIRECT(ADDRESS(B1139,3,1,1,"all_city_parameter_inputs"))),ISBLANK(INDIRECT(ADDRESS(B1139,2,1,1,"all_city_parameter_inputs")))),"",IF(ISBLANK(INDIRECT(ADDRESS(B1139,2,1,1,"all_city_parameter_inputs"))),"",INDIRECT(ADDRESS(B1139,2,1,1,"all_city_parameter_inputs"))))</f>
        <v>sd</v>
      </c>
      <c r="H1139" s="17" cm="1">
        <f t="array" aca="1" ref="H1139" ca="1">IF(ISBLANK(INDIRECT(ADDRESS(B1139,A1139,1,1,"all_city_parameter_inputs"))), "--",INDIRECT(ADDRESS(B1139,A1139,1,1,"all_city_parameter_inputs")))</f>
        <v>1.2</v>
      </c>
      <c r="I1139" s="17" t="str">
        <f ca="1">IF(OR(G1139="alpha",G1139="beta",G1139="sd",G1139="mean"),"--",VLOOKUP(C1139,Default!$B$5:$H$114,7,FALSE))</f>
        <v>--</v>
      </c>
      <c r="J1139" s="4" t="str">
        <f ca="1">VLOOKUP(F1139,Lookup!$C$5:$D$110,2, FALSE)</f>
        <v>PA values</v>
      </c>
      <c r="K1139" s="4" t="str">
        <f ca="1">VLOOKUP(C1139,Default!$B$4:$E$114,4, FALSE)</f>
        <v>scalar to deal with bias in MMET values from non-occupational physical activity survey</v>
      </c>
      <c r="L1139" s="21" t="str" cm="1">
        <f t="array" aca="1" ref="L1139" ca="1">IF(ISNA(VLOOKUP($D1139,Grouped_Sources!$C:$C,1,FALSE)),"", INDIRECT(VLOOKUP($D1139,Grouped_Sources!$C:$I,5,FALSE)))</f>
        <v>assumes no bias in PA data (could be improved by looking at PA surveys) - distribution parameters need updating</v>
      </c>
      <c r="M1139" s="21" cm="1">
        <f t="array" aca="1" ref="M1139" ca="1">IF(ISNA(VLOOKUP($D1139,Grouped_Sources!$C:$C,1,FALSE)),"", INDIRECT(VLOOKUP($D1139,Grouped_Sources!$C:$I,6,FALSE)))</f>
        <v>0</v>
      </c>
      <c r="N1139" s="21" cm="1">
        <f t="array" aca="1" ref="N1139" ca="1">IF(ISNA(VLOOKUP($D1139,Grouped_Sources!$C:$C,1,FALSE)),"", INDIRECT(VLOOKUP($D1139,Grouped_Sources!$C:$I,7,FALSE)))</f>
        <v>0</v>
      </c>
    </row>
    <row r="1140" spans="1:14" hidden="1" x14ac:dyDescent="0.25">
      <c r="A1140" s="5">
        <f t="shared" si="186"/>
        <v>14</v>
      </c>
      <c r="B1140" s="5">
        <f t="shared" si="187"/>
        <v>38</v>
      </c>
      <c r="C1140" s="5" t="str">
        <f t="shared" ca="1" si="188"/>
        <v>bus_walk_time</v>
      </c>
      <c r="D1140" s="5" t="str">
        <f t="shared" ca="1" si="175"/>
        <v>bus_walk_time_medellin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bus_walk_time</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12</v>
      </c>
      <c r="I1140" s="17">
        <f ca="1">IF(OR(G1140="alpha",G1140="beta",G1140="sd",G1140="mean"),"--",VLOOKUP(C1140,Default!$B$5:$H$114,7,FALSE))</f>
        <v>16</v>
      </c>
      <c r="J1140" s="4" t="str">
        <f ca="1">VLOOKUP(F1140,Lookup!$C$5:$D$110,2, FALSE)</f>
        <v>Travel values</v>
      </c>
      <c r="K1140" s="4" t="str">
        <f ca="1">VLOOKUP(C1140,Default!$B$4:$E$114,4, FALSE)</f>
        <v>time taken to walk to bus stop, added to each trip with main mode bus unless there is already a walking component in the travel survey</v>
      </c>
      <c r="L1140" s="21" t="str" cm="1">
        <f t="array" aca="1" ref="L1140" ca="1">IF(ISNA(VLOOKUP($D1140,Grouped_Sources!$C:$C,1,FALSE)),"", INDIRECT(VLOOKUP($D1140,Grouped_Sources!$C:$I,5,FALSE)))</f>
        <v xml:space="preserve"> on OneDrive Ali Abbas - ITHIM Global\Methods and Processes\Input Parameters\Walk_to_PT</v>
      </c>
      <c r="M1140" s="21" cm="1">
        <f t="array" aca="1" ref="M1140" ca="1">IF(ISNA(VLOOKUP($D1140,Grouped_Sources!$C:$C,1,FALSE)),"", INDIRECT(VLOOKUP($D1140,Grouped_Sources!$C:$I,6,FALSE)))</f>
        <v>0</v>
      </c>
      <c r="N1140" s="21" cm="1">
        <f t="array" aca="1" ref="N1140" ca="1">IF(ISNA(VLOOKUP($D1140,Grouped_Sources!$C:$C,1,FALSE)),"", INDIRECT(VLOOKUP($D1140,Grouped_Sources!$C:$I,7,FALSE)))</f>
        <v>0</v>
      </c>
    </row>
    <row r="1141" spans="1:14" hidden="1" x14ac:dyDescent="0.25">
      <c r="A1141" s="5">
        <f t="shared" si="186"/>
        <v>14</v>
      </c>
      <c r="B1141" s="5">
        <f t="shared" si="187"/>
        <v>39</v>
      </c>
      <c r="C1141" s="5" t="str">
        <f t="shared" ca="1" si="188"/>
        <v>bus_walk_time</v>
      </c>
      <c r="D1141" s="5" t="str">
        <f t="shared" ca="1" si="175"/>
        <v>bus_walk_time_medellin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bus_walk_time</v>
      </c>
      <c r="G1141" s="4" t="str" cm="1">
        <f t="array" aca="1" ref="G1141" ca="1">IF(AND(ISBLANK(INDIRECT(ADDRESS(B1141,3,1,1,"all_city_parameter_inputs"))),ISBLANK(INDIRECT(ADDRESS(B1141,2,1,1,"all_city_parameter_inputs")))),"",IF(ISBLANK(INDIRECT(ADDRESS(B1141,2,1,1,"all_city_parameter_inputs"))),"",INDIRECT(ADDRESS(B1141,2,1,1,"all_city_parameter_inputs"))))</f>
        <v>mean</v>
      </c>
      <c r="H1141" s="17" cm="1">
        <f t="array" aca="1" ref="H1141" ca="1">IF(ISBLANK(INDIRECT(ADDRESS(B1141,A1141,1,1,"all_city_parameter_inputs"))), "--",INDIRECT(ADDRESS(B1141,A1141,1,1,"all_city_parameter_inputs")))</f>
        <v>8.4119516701366308</v>
      </c>
      <c r="I1141" s="17" t="str">
        <f ca="1">IF(OR(G1141="alpha",G1141="beta",G1141="sd",G1141="mean"),"--",VLOOKUP(C1141,Default!$B$5:$H$114,7,FALSE))</f>
        <v>--</v>
      </c>
      <c r="J1141" s="4" t="str">
        <f ca="1">VLOOKUP(F1141,Lookup!$C$5:$D$110,2, FALSE)</f>
        <v>Travel values</v>
      </c>
      <c r="K1141" s="4" t="str">
        <f ca="1">VLOOKUP(C1141,Default!$B$4:$E$114,4, FALSE)</f>
        <v>time taken to walk to bus stop, added to each trip with main mode bus unless there is already a walking component in the travel survey</v>
      </c>
      <c r="L1141" s="21" t="str" cm="1">
        <f t="array" aca="1" ref="L1141" ca="1">IF(ISNA(VLOOKUP($D1141,Grouped_Sources!$C:$C,1,FALSE)),"", INDIRECT(VLOOKUP($D1141,Grouped_Sources!$C:$I,5,FALSE)))</f>
        <v xml:space="preserve"> on OneDrive Ali Abbas - ITHIM Global\Methods and Processes\Input Parameters\Walk_to_PT</v>
      </c>
      <c r="M1141" s="21" cm="1">
        <f t="array" aca="1" ref="M1141" ca="1">IF(ISNA(VLOOKUP($D1141,Grouped_Sources!$C:$C,1,FALSE)),"", INDIRECT(VLOOKUP($D1141,Grouped_Sources!$C:$I,6,FALSE)))</f>
        <v>0</v>
      </c>
      <c r="N1141" s="21" cm="1">
        <f t="array" aca="1" ref="N1141" ca="1">IF(ISNA(VLOOKUP($D1141,Grouped_Sources!$C:$C,1,FALSE)),"", INDIRECT(VLOOKUP($D1141,Grouped_Sources!$C:$I,7,FALSE)))</f>
        <v>0</v>
      </c>
    </row>
    <row r="1142" spans="1:14" hidden="1" x14ac:dyDescent="0.25">
      <c r="A1142" s="5">
        <f t="shared" si="186"/>
        <v>14</v>
      </c>
      <c r="B1142" s="5">
        <f t="shared" si="187"/>
        <v>40</v>
      </c>
      <c r="C1142" s="5" t="str">
        <f t="shared" ca="1" si="188"/>
        <v>bus_walk_time</v>
      </c>
      <c r="D1142" s="5" t="str">
        <f t="shared" ca="1" si="175"/>
        <v>bus_walk_time_medellin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bus_walk_time</v>
      </c>
      <c r="G1142" s="4" t="str" cm="1">
        <f t="array" aca="1" ref="G1142" ca="1">IF(AND(ISBLANK(INDIRECT(ADDRESS(B1142,3,1,1,"all_city_parameter_inputs"))),ISBLANK(INDIRECT(ADDRESS(B1142,2,1,1,"all_city_parameter_inputs")))),"",IF(ISBLANK(INDIRECT(ADDRESS(B1142,2,1,1,"all_city_parameter_inputs"))),"",INDIRECT(ADDRESS(B1142,2,1,1,"all_city_parameter_inputs"))))</f>
        <v>sd</v>
      </c>
      <c r="H1142" s="17" cm="1">
        <f t="array" aca="1" ref="H1142" ca="1">IF(ISBLANK(INDIRECT(ADDRESS(B1142,A1142,1,1,"all_city_parameter_inputs"))), "--",INDIRECT(ADDRESS(B1142,A1142,1,1,"all_city_parameter_inputs")))</f>
        <v>2.3231298331071466</v>
      </c>
      <c r="I1142" s="17" t="str">
        <f ca="1">IF(OR(G1142="alpha",G1142="beta",G1142="sd",G1142="mean"),"--",VLOOKUP(C1142,Default!$B$5:$H$114,7,FALSE))</f>
        <v>--</v>
      </c>
      <c r="J1142" s="4" t="str">
        <f ca="1">VLOOKUP(F1142,Lookup!$C$5:$D$110,2, FALSE)</f>
        <v>Travel values</v>
      </c>
      <c r="K1142" s="4" t="str">
        <f ca="1">VLOOKUP(C1142,Default!$B$4:$E$114,4, FALSE)</f>
        <v>time taken to walk to bus stop, added to each trip with main mode bus unless there is already a walking component in the travel survey</v>
      </c>
      <c r="L1142" s="21" t="str" cm="1">
        <f t="array" aca="1" ref="L1142" ca="1">IF(ISNA(VLOOKUP($D1142,Grouped_Sources!$C:$C,1,FALSE)),"", INDIRECT(VLOOKUP($D1142,Grouped_Sources!$C:$I,5,FALSE)))</f>
        <v xml:space="preserve"> on OneDrive Ali Abbas - ITHIM Global\Methods and Processes\Input Parameters\Walk_to_PT</v>
      </c>
      <c r="M1142" s="21" cm="1">
        <f t="array" aca="1" ref="M1142" ca="1">IF(ISNA(VLOOKUP($D1142,Grouped_Sources!$C:$C,1,FALSE)),"", INDIRECT(VLOOKUP($D1142,Grouped_Sources!$C:$I,6,FALSE)))</f>
        <v>0</v>
      </c>
      <c r="N1142" s="21" cm="1">
        <f t="array" aca="1" ref="N1142" ca="1">IF(ISNA(VLOOKUP($D1142,Grouped_Sources!$C:$C,1,FALSE)),"", INDIRECT(VLOOKUP($D1142,Grouped_Sources!$C:$I,7,FALSE)))</f>
        <v>0</v>
      </c>
    </row>
    <row r="1143" spans="1:14" hidden="1" x14ac:dyDescent="0.25">
      <c r="A1143" s="5">
        <f t="shared" si="186"/>
        <v>14</v>
      </c>
      <c r="B1143" s="5">
        <f t="shared" si="187"/>
        <v>41</v>
      </c>
      <c r="C1143" s="5" t="str">
        <f t="shared" ca="1" si="188"/>
        <v>rail_walk_time</v>
      </c>
      <c r="D1143" s="5" t="str">
        <f t="shared" ca="1" si="175"/>
        <v>rail_walk_time_medellin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rail_walk_time</v>
      </c>
      <c r="G1143" s="4" t="str" cm="1">
        <f t="array" aca="1" ref="G1143" ca="1">IF(AND(ISBLANK(INDIRECT(ADDRESS(B1143,3,1,1,"all_city_parameter_inputs"))),ISBLANK(INDIRECT(ADDRESS(B1143,2,1,1,"all_city_parameter_inputs")))),"",IF(ISBLANK(INDIRECT(ADDRESS(B1143,2,1,1,"all_city_parameter_inputs"))),"",INDIRECT(ADDRESS(B1143,2,1,1,"all_city_parameter_inputs"))))</f>
        <v>constant</v>
      </c>
      <c r="H1143" s="17" cm="1">
        <f t="array" aca="1" ref="H1143" ca="1">IF(ISBLANK(INDIRECT(ADDRESS(B1143,A1143,1,1,"all_city_parameter_inputs"))), "--",INDIRECT(ADDRESS(B1143,A1143,1,1,"all_city_parameter_inputs")))</f>
        <v>12.5</v>
      </c>
      <c r="I1143" s="17">
        <f ca="1">IF(OR(G1143="alpha",G1143="beta",G1143="sd",G1143="mean"),"--",VLOOKUP(C1143,Default!$B$5:$H$114,7,FALSE))</f>
        <v>12.5</v>
      </c>
      <c r="J1143" s="4" t="str">
        <f ca="1">VLOOKUP(F1143,Lookup!$C$5:$D$110,2, FALSE)</f>
        <v>Travel values</v>
      </c>
      <c r="K1143" s="4" t="str">
        <f ca="1">VLOOKUP(C1143,Default!$B$4:$E$114,4, FALSE)</f>
        <v>time taken to walk to train station</v>
      </c>
      <c r="L1143" s="21" t="str" cm="1">
        <f t="array" aca="1" ref="L1143" ca="1">IF(ISNA(VLOOKUP($D1143,Grouped_Sources!$C:$C,1,FALSE)),"", INDIRECT(VLOOKUP($D1143,Grouped_Sources!$C:$I,5,FALSE)))</f>
        <v xml:space="preserve"> on OneDrive Ali Abbas - ITHIM Global\Methods and Processes\Input Parameters\Walk_to_PT</v>
      </c>
      <c r="M1143" s="21" cm="1">
        <f t="array" aca="1" ref="M1143" ca="1">IF(ISNA(VLOOKUP($D1143,Grouped_Sources!$C:$C,1,FALSE)),"", INDIRECT(VLOOKUP($D1143,Grouped_Sources!$C:$I,6,FALSE)))</f>
        <v>0</v>
      </c>
      <c r="N1143" s="21" cm="1">
        <f t="array" aca="1" ref="N1143" ca="1">IF(ISNA(VLOOKUP($D1143,Grouped_Sources!$C:$C,1,FALSE)),"", INDIRECT(VLOOKUP($D1143,Grouped_Sources!$C:$I,7,FALSE)))</f>
        <v>0</v>
      </c>
    </row>
    <row r="1144" spans="1:14" hidden="1" x14ac:dyDescent="0.25">
      <c r="A1144" s="5">
        <f t="shared" si="186"/>
        <v>14</v>
      </c>
      <c r="B1144" s="5">
        <f t="shared" si="187"/>
        <v>42</v>
      </c>
      <c r="C1144" s="5" t="str">
        <f t="shared" ca="1" si="188"/>
        <v>rail_walk_time</v>
      </c>
      <c r="D1144" s="5" t="str">
        <f t="shared" ca="1" si="175"/>
        <v>rail_walk_time_medellin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rail_walk_time</v>
      </c>
      <c r="G1144" s="4" t="str" cm="1">
        <f t="array" aca="1" ref="G1144" ca="1">IF(AND(ISBLANK(INDIRECT(ADDRESS(B1144,3,1,1,"all_city_parameter_inputs"))),ISBLANK(INDIRECT(ADDRESS(B1144,2,1,1,"all_city_parameter_inputs")))),"",IF(ISBLANK(INDIRECT(ADDRESS(B1144,2,1,1,"all_city_parameter_inputs"))),"",INDIRECT(ADDRESS(B1144,2,1,1,"all_city_parameter_inputs"))))</f>
        <v>mean</v>
      </c>
      <c r="H1144" s="17" cm="1">
        <f t="array" aca="1" ref="H1144" ca="1">IF(ISBLANK(INDIRECT(ADDRESS(B1144,A1144,1,1,"all_city_parameter_inputs"))), "--",INDIRECT(ADDRESS(B1144,A1144,1,1,"all_city_parameter_inputs")))</f>
        <v>9.0292418035802307</v>
      </c>
      <c r="I1144" s="17" t="str">
        <f ca="1">IF(OR(G1144="alpha",G1144="beta",G1144="sd",G1144="mean"),"--",VLOOKUP(C1144,Default!$B$5:$H$114,7,FALSE))</f>
        <v>--</v>
      </c>
      <c r="J1144" s="4" t="str">
        <f ca="1">VLOOKUP(F1144,Lookup!$C$5:$D$110,2, FALSE)</f>
        <v>Travel values</v>
      </c>
      <c r="K1144" s="4" t="str">
        <f ca="1">VLOOKUP(C1144,Default!$B$4:$E$114,4, FALSE)</f>
        <v>time taken to walk to train station</v>
      </c>
      <c r="L1144" s="21" t="str" cm="1">
        <f t="array" aca="1" ref="L1144" ca="1">IF(ISNA(VLOOKUP($D1144,Grouped_Sources!$C:$C,1,FALSE)),"", INDIRECT(VLOOKUP($D1144,Grouped_Sources!$C:$I,5,FALSE)))</f>
        <v xml:space="preserve"> on OneDrive Ali Abbas - ITHIM Global\Methods and Processes\Input Parameters\Walk_to_PT</v>
      </c>
      <c r="M1144" s="21" cm="1">
        <f t="array" aca="1" ref="M1144" ca="1">IF(ISNA(VLOOKUP($D1144,Grouped_Sources!$C:$C,1,FALSE)),"", INDIRECT(VLOOKUP($D1144,Grouped_Sources!$C:$I,6,FALSE)))</f>
        <v>0</v>
      </c>
      <c r="N1144" s="21" cm="1">
        <f t="array" aca="1" ref="N1144" ca="1">IF(ISNA(VLOOKUP($D1144,Grouped_Sources!$C:$C,1,FALSE)),"", INDIRECT(VLOOKUP($D1144,Grouped_Sources!$C:$I,7,FALSE)))</f>
        <v>0</v>
      </c>
    </row>
    <row r="1145" spans="1:14" hidden="1" x14ac:dyDescent="0.25">
      <c r="A1145" s="5">
        <f t="shared" si="186"/>
        <v>14</v>
      </c>
      <c r="B1145" s="5">
        <f t="shared" si="187"/>
        <v>43</v>
      </c>
      <c r="C1145" s="5" t="str">
        <f t="shared" ca="1" si="188"/>
        <v>rail_walk_time</v>
      </c>
      <c r="D1145" s="5" t="str">
        <f t="shared" ca="1" si="175"/>
        <v>rail_walk_time_medellin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rail_walk_time</v>
      </c>
      <c r="G1145" s="4" t="str" cm="1">
        <f t="array" aca="1" ref="G1145" ca="1">IF(AND(ISBLANK(INDIRECT(ADDRESS(B1145,3,1,1,"all_city_parameter_inputs"))),ISBLANK(INDIRECT(ADDRESS(B1145,2,1,1,"all_city_parameter_inputs")))),"",IF(ISBLANK(INDIRECT(ADDRESS(B1145,2,1,1,"all_city_parameter_inputs"))),"",INDIRECT(ADDRESS(B1145,2,1,1,"all_city_parameter_inputs"))))</f>
        <v>sd</v>
      </c>
      <c r="H1145" s="17" cm="1">
        <f t="array" aca="1" ref="H1145" ca="1">IF(ISBLANK(INDIRECT(ADDRESS(B1145,A1145,1,1,"all_city_parameter_inputs"))), "--",INDIRECT(ADDRESS(B1145,A1145,1,1,"all_city_parameter_inputs")))</f>
        <v>2.2401627151007628</v>
      </c>
      <c r="I1145" s="17" t="str">
        <f ca="1">IF(OR(G1145="alpha",G1145="beta",G1145="sd",G1145="mean"),"--",VLOOKUP(C1145,Default!$B$5:$H$114,7,FALSE))</f>
        <v>--</v>
      </c>
      <c r="J1145" s="4" t="str">
        <f ca="1">VLOOKUP(F1145,Lookup!$C$5:$D$110,2, FALSE)</f>
        <v>Travel values</v>
      </c>
      <c r="K1145" s="4" t="str">
        <f ca="1">VLOOKUP(C1145,Default!$B$4:$E$114,4, FALSE)</f>
        <v>time taken to walk to train station</v>
      </c>
      <c r="L1145" s="21" t="str" cm="1">
        <f t="array" aca="1" ref="L1145" ca="1">IF(ISNA(VLOOKUP($D1145,Grouped_Sources!$C:$C,1,FALSE)),"", INDIRECT(VLOOKUP($D1145,Grouped_Sources!$C:$I,5,FALSE)))</f>
        <v xml:space="preserve"> on OneDrive Ali Abbas - ITHIM Global\Methods and Processes\Input Parameters\Walk_to_PT</v>
      </c>
      <c r="M1145" s="21" cm="1">
        <f t="array" aca="1" ref="M1145" ca="1">IF(ISNA(VLOOKUP($D1145,Grouped_Sources!$C:$C,1,FALSE)),"", INDIRECT(VLOOKUP($D1145,Grouped_Sources!$C:$I,6,FALSE)))</f>
        <v>0</v>
      </c>
      <c r="N1145" s="21" cm="1">
        <f t="array" aca="1" ref="N1145" ca="1">IF(ISNA(VLOOKUP($D1145,Grouped_Sources!$C:$C,1,FALSE)),"", INDIRECT(VLOOKUP($D1145,Grouped_Sources!$C:$I,7,FALSE)))</f>
        <v>0</v>
      </c>
    </row>
    <row r="1146" spans="1:14" hidden="1" x14ac:dyDescent="0.25">
      <c r="A1146" s="5">
        <f t="shared" si="186"/>
        <v>14</v>
      </c>
      <c r="B1146" s="5">
        <f t="shared" si="187"/>
        <v>44</v>
      </c>
      <c r="C1146" s="5" t="str">
        <f t="shared" ca="1" si="188"/>
        <v>add_personal_motorcycle_trips</v>
      </c>
      <c r="D1146" s="5" t="str">
        <f t="shared" ref="D1146:D1149" ca="1" si="189">F1146&amp;"_"&amp;E1146</f>
        <v>add_personal_motorcycle_trips_medellin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add_personal_motorcycle_trips</v>
      </c>
      <c r="G1146" s="4" t="str" cm="1">
        <f t="array" aca="1" ref="G1146" ca="1">IF(AND(ISBLANK(INDIRECT(ADDRESS(B1146,3,1,1,"all_city_parameter_inputs"))),ISBLANK(INDIRECT(ADDRESS(B1146,2,1,1,"all_city_parameter_inputs")))),"",IF(ISBLANK(INDIRECT(ADDRESS(B1146,2,1,1,"all_city_parameter_inputs"))),"",INDIRECT(ADDRESS(B1146,2,1,1,"all_city_parameter_inputs"))))</f>
        <v/>
      </c>
      <c r="H1146" s="17" t="str" cm="1">
        <f t="array" aca="1" ref="H1146" ca="1">IF(ISBLANK(INDIRECT(ADDRESS(B1146,A1146,1,1,"all_city_parameter_inputs"))), "--",INDIRECT(ADDRESS(B1146,A1146,1,1,"all_city_parameter_inputs")))</f>
        <v>no</v>
      </c>
      <c r="I1146" s="17" t="str">
        <f ca="1">IF(OR(G1146="alpha",G1146="beta",G1146="sd",G1146="mean"),"--",VLOOKUP(C1146,Default!$B$5:$H$114,7,FALSE))</f>
        <v>no</v>
      </c>
      <c r="J1146" s="4" t="str">
        <f ca="1">VLOOKUP(F1146,Lookup!$C$5:$D$110,2, FALSE)</f>
        <v>Travel values</v>
      </c>
      <c r="K1146" s="4" t="str">
        <f ca="1">VLOOKUP(C1146,Default!$B$4:$E$114,4, FALSE)</f>
        <v>if set to 'no', does not add any personal journey motorcycle trip. If set to 'Chile' add motorcycle trips based on Chilean data. Used if no motorcycle trips exist in the travel survey at all</v>
      </c>
      <c r="L1146" s="21" t="str" cm="1">
        <f t="array" aca="1" ref="L1146" ca="1">IF(ISNA(VLOOKUP($D1146,Grouped_Sources!$C:$C,1,FALSE)),"", INDIRECT(VLOOKUP($D1146,Grouped_Sources!$C:$I,5,FALSE)))</f>
        <v xml:space="preserve"> on OneDrive Ali Abbas - ITHIM Global\Methods and Processes\Input Parameters\NewMotorcycleTrips</v>
      </c>
      <c r="M1146" s="21" cm="1">
        <f t="array" aca="1" ref="M1146" ca="1">IF(ISNA(VLOOKUP($D1146,Grouped_Sources!$C:$C,1,FALSE)),"", INDIRECT(VLOOKUP($D1146,Grouped_Sources!$C:$I,6,FALSE)))</f>
        <v>0</v>
      </c>
      <c r="N1146" s="21" cm="1">
        <f t="array" aca="1" ref="N1146" ca="1">IF(ISNA(VLOOKUP($D1146,Grouped_Sources!$C:$C,1,FALSE)),"", INDIRECT(VLOOKUP($D1146,Grouped_Sources!$C:$I,7,FALSE)))</f>
        <v>0</v>
      </c>
    </row>
    <row r="1147" spans="1:14" hidden="1" x14ac:dyDescent="0.25">
      <c r="A1147" s="5">
        <f t="shared" si="186"/>
        <v>14</v>
      </c>
      <c r="B1147" s="5">
        <f t="shared" si="187"/>
        <v>45</v>
      </c>
      <c r="C1147" s="5" t="str">
        <f t="shared" ca="1" si="188"/>
        <v>proportion_motorcycle_trips</v>
      </c>
      <c r="D1147" s="5" t="str">
        <f t="shared" ca="1" si="189"/>
        <v>proportion_motorcycle_trips_medellin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proportion_motorcycle_trips</v>
      </c>
      <c r="G1147" s="4" t="str" cm="1">
        <f t="array" aca="1" ref="G1147" ca="1">IF(AND(ISBLANK(INDIRECT(ADDRESS(B1147,3,1,1,"all_city_parameter_inputs"))),ISBLANK(INDIRECT(ADDRESS(B1147,2,1,1,"all_city_parameter_inputs")))),"",IF(ISBLANK(INDIRECT(ADDRESS(B1147,2,1,1,"all_city_parameter_inputs"))),"",INDIRECT(ADDRESS(B1147,2,1,1,"all_city_parameter_inputs"))))</f>
        <v>constant</v>
      </c>
      <c r="H1147" s="17" cm="1">
        <f t="array" aca="1" ref="H1147" ca="1">IF(ISBLANK(INDIRECT(ADDRESS(B1147,A1147,1,1,"all_city_parameter_inputs"))), "--",INDIRECT(ADDRESS(B1147,A1147,1,1,"all_city_parameter_inputs")))</f>
        <v>0</v>
      </c>
      <c r="I1147" s="17">
        <f ca="1">IF(OR(G1147="alpha",G1147="beta",G1147="sd",G1147="mean"),"--",VLOOKUP(C1147,Default!$B$5:$H$114,7,FALSE))</f>
        <v>0</v>
      </c>
      <c r="J1147" s="4" t="str">
        <f ca="1">VLOOKUP(F1147,Lookup!$C$5:$D$110,2, FALSE)</f>
        <v>Travel values</v>
      </c>
      <c r="K1147" s="4" t="str">
        <f ca="1">VLOOKUP(C1147,Default!$B$4:$E$114,4, FALSE)</f>
        <v>proportion of travel survey trips that should be added as motorcycle trips</v>
      </c>
      <c r="L1147" s="21" t="str" cm="1">
        <f t="array" aca="1" ref="L1147" ca="1">IF(ISNA(VLOOKUP($D1147,Grouped_Sources!$C:$C,1,FALSE)),"", INDIRECT(VLOOKUP($D1147,Grouped_Sources!$C:$I,5,FALSE)))</f>
        <v xml:space="preserve"> on OneDrive Ali Abbas - ITHIM Global\Methods and Processes\Input Parameters\NewMotorcycleTrips</v>
      </c>
      <c r="M1147" s="21" cm="1">
        <f t="array" aca="1" ref="M1147" ca="1">IF(ISNA(VLOOKUP($D1147,Grouped_Sources!$C:$C,1,FALSE)),"", INDIRECT(VLOOKUP($D1147,Grouped_Sources!$C:$I,6,FALSE)))</f>
        <v>0</v>
      </c>
      <c r="N1147" s="21" cm="1">
        <f t="array" aca="1" ref="N1147" ca="1">IF(ISNA(VLOOKUP($D1147,Grouped_Sources!$C:$C,1,FALSE)),"", INDIRECT(VLOOKUP($D1147,Grouped_Sources!$C:$I,7,FALSE)))</f>
        <v>0</v>
      </c>
    </row>
    <row r="1148" spans="1:14" hidden="1" x14ac:dyDescent="0.25">
      <c r="A1148" s="5">
        <f t="shared" si="186"/>
        <v>14</v>
      </c>
      <c r="B1148" s="5">
        <f t="shared" si="187"/>
        <v>46</v>
      </c>
      <c r="C1148" s="5" t="str">
        <f t="shared" ca="1" si="188"/>
        <v>proportion_motorcycle_trips</v>
      </c>
      <c r="D1148" s="5" t="str">
        <f t="shared" ca="1" si="189"/>
        <v>proportion_motorcycle_trips_medellin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proportion_motorcycle_trips</v>
      </c>
      <c r="G1148" s="4" t="str" cm="1">
        <f t="array" aca="1" ref="G1148" ca="1">IF(AND(ISBLANK(INDIRECT(ADDRESS(B1148,3,1,1,"all_city_parameter_inputs"))),ISBLANK(INDIRECT(ADDRESS(B1148,2,1,1,"all_city_parameter_inputs")))),"",IF(ISBLANK(INDIRECT(ADDRESS(B1148,2,1,1,"all_city_parameter_inputs"))),"",INDIRECT(ADDRESS(B1148,2,1,1,"all_city_parameter_inputs"))))</f>
        <v>alpha</v>
      </c>
      <c r="H1148" s="17" t="str" cm="1">
        <f t="array" aca="1" ref="H1148" ca="1">IF(ISBLANK(INDIRECT(ADDRESS(B1148,A1148,1,1,"all_city_parameter_inputs"))), "--",INDIRECT(ADDRESS(B1148,A1148,1,1,"all_city_parameter_inputs")))</f>
        <v>--</v>
      </c>
      <c r="I1148" s="17" t="str">
        <f ca="1">IF(OR(G1148="alpha",G1148="beta",G1148="sd",G1148="mean"),"--",VLOOKUP(C1148,Default!$B$5:$H$114,7,FALSE))</f>
        <v>--</v>
      </c>
      <c r="J1148" s="4" t="str">
        <f ca="1">VLOOKUP(F1148,Lookup!$C$5:$D$110,2, FALSE)</f>
        <v>Travel values</v>
      </c>
      <c r="K1148" s="4" t="str">
        <f ca="1">VLOOKUP(C1148,Default!$B$4:$E$114,4, FALSE)</f>
        <v>proportion of travel survey trips that should be added as motorcycle trips</v>
      </c>
      <c r="L1148" s="21" t="str" cm="1">
        <f t="array" aca="1" ref="L1148" ca="1">IF(ISNA(VLOOKUP($D1148,Grouped_Sources!$C:$C,1,FALSE)),"", INDIRECT(VLOOKUP($D1148,Grouped_Sources!$C:$I,5,FALSE)))</f>
        <v xml:space="preserve"> on OneDrive Ali Abbas - ITHIM Global\Methods and Processes\Input Parameters\NewMotorcycleTrips</v>
      </c>
      <c r="M1148" s="21" cm="1">
        <f t="array" aca="1" ref="M1148" ca="1">IF(ISNA(VLOOKUP($D1148,Grouped_Sources!$C:$C,1,FALSE)),"", INDIRECT(VLOOKUP($D1148,Grouped_Sources!$C:$I,6,FALSE)))</f>
        <v>0</v>
      </c>
      <c r="N1148" s="21" cm="1">
        <f t="array" aca="1" ref="N1148" ca="1">IF(ISNA(VLOOKUP($D1148,Grouped_Sources!$C:$C,1,FALSE)),"", INDIRECT(VLOOKUP($D1148,Grouped_Sources!$C:$I,7,FALSE)))</f>
        <v>0</v>
      </c>
    </row>
    <row r="1149" spans="1:14" hidden="1" x14ac:dyDescent="0.25">
      <c r="A1149" s="5">
        <f t="shared" si="186"/>
        <v>14</v>
      </c>
      <c r="B1149" s="5">
        <f t="shared" si="187"/>
        <v>47</v>
      </c>
      <c r="C1149" s="5" t="str">
        <f t="shared" ca="1" si="188"/>
        <v>proportion_motorcycle_trips</v>
      </c>
      <c r="D1149" s="5" t="str">
        <f t="shared" ca="1" si="189"/>
        <v>proportion_motorcycle_trips_medellin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proportion_motorcycle_trips</v>
      </c>
      <c r="G1149" s="4" t="str" cm="1">
        <f t="array" aca="1" ref="G1149" ca="1">IF(AND(ISBLANK(INDIRECT(ADDRESS(B1149,3,1,1,"all_city_parameter_inputs"))),ISBLANK(INDIRECT(ADDRESS(B1149,2,1,1,"all_city_parameter_inputs")))),"",IF(ISBLANK(INDIRECT(ADDRESS(B1149,2,1,1,"all_city_parameter_inputs"))),"",INDIRECT(ADDRESS(B1149,2,1,1,"all_city_parameter_inputs"))))</f>
        <v>beta</v>
      </c>
      <c r="H1149" s="17" t="str" cm="1">
        <f t="array" aca="1" ref="H1149" ca="1">IF(ISBLANK(INDIRECT(ADDRESS(B1149,A1149,1,1,"all_city_parameter_inputs"))), "--",INDIRECT(ADDRESS(B1149,A1149,1,1,"all_city_parameter_inputs")))</f>
        <v>--</v>
      </c>
      <c r="I1149" s="17" t="str">
        <f ca="1">IF(OR(G1149="alpha",G1149="beta",G1149="sd",G1149="mean"),"--",VLOOKUP(C1149,Default!$B$5:$H$114,7,FALSE))</f>
        <v>--</v>
      </c>
      <c r="J1149" s="4" t="str">
        <f ca="1">VLOOKUP(F1149,Lookup!$C$5:$D$110,2, FALSE)</f>
        <v>Travel values</v>
      </c>
      <c r="K1149" s="4" t="str">
        <f ca="1">VLOOKUP(C1149,Default!$B$4:$E$114,4, FALSE)</f>
        <v>proportion of travel survey trips that should be added as motorcycle trips</v>
      </c>
      <c r="L1149" s="21" t="str" cm="1">
        <f t="array" aca="1" ref="L1149" ca="1">IF(ISNA(VLOOKUP($D1149,Grouped_Sources!$C:$C,1,FALSE)),"", INDIRECT(VLOOKUP($D1149,Grouped_Sources!$C:$I,5,FALSE)))</f>
        <v xml:space="preserve"> on OneDrive Ali Abbas - ITHIM Global\Methods and Processes\Input Parameters\NewMotorcycleTrips</v>
      </c>
      <c r="M1149" s="21" cm="1">
        <f t="array" aca="1" ref="M1149" ca="1">IF(ISNA(VLOOKUP($D1149,Grouped_Sources!$C:$C,1,FALSE)),"", INDIRECT(VLOOKUP($D1149,Grouped_Sources!$C:$I,6,FALSE)))</f>
        <v>0</v>
      </c>
      <c r="N1149" s="21" cm="1">
        <f t="array" aca="1" ref="N1149" ca="1">IF(ISNA(VLOOKUP($D1149,Grouped_Sources!$C:$C,1,FALSE)),"", INDIRECT(VLOOKUP($D1149,Grouped_Sources!$C:$I,7,FALSE)))</f>
        <v>0</v>
      </c>
    </row>
    <row r="1150" spans="1:14" hidden="1" x14ac:dyDescent="0.25">
      <c r="A1150" s="5">
        <f t="shared" si="186"/>
        <v>14</v>
      </c>
      <c r="B1150" s="5">
        <f t="shared" si="187"/>
        <v>48</v>
      </c>
      <c r="C1150" s="5" t="str">
        <f t="shared" ca="1" si="188"/>
        <v>add_motorcycle_fleet</v>
      </c>
      <c r="D1150" s="5" t="str">
        <f t="shared" ca="1" si="175"/>
        <v>add_motorcycle_fleet_medellin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All_city_list!F1145,INDIRECT(ADDRESS(B1150,1,1,1,"all_city_parameter_inputs"))))</f>
        <v>add_motorcycle_fleet</v>
      </c>
      <c r="G1150" s="4" t="str" cm="1">
        <f t="array" aca="1" ref="G1150" ca="1">IF(AND(ISBLANK(INDIRECT(ADDRESS(B1150,3,1,1,"all_city_parameter_inputs"))),ISBLANK(INDIRECT(ADDRESS(B1150,2,1,1,"all_city_parameter_inputs")))),"",IF(ISBLANK(INDIRECT(ADDRESS(B1150,2,1,1,"all_city_parameter_inputs"))),"",INDIRECT(ADDRESS(B1150,2,1,1,"all_city_parameter_inputs"))))</f>
        <v/>
      </c>
      <c r="H1150" s="17" t="str" cm="1">
        <f t="array" aca="1" ref="H1150" ca="1">IF(ISBLANK(INDIRECT(ADDRESS(B1150,A1150,1,1,"all_city_parameter_inputs"))), "--",INDIRECT(ADDRESS(B1150,A1150,1,1,"all_city_parameter_inputs")))</f>
        <v>T</v>
      </c>
      <c r="I1150" s="17" t="str">
        <f ca="1">IF(OR(G1150="alpha",G1150="beta",G1150="sd",G1150="mean"),"--",VLOOKUP(C1150,Default!$B$5:$H$114,7,FALSE))</f>
        <v>T</v>
      </c>
      <c r="J1150" s="4" t="str">
        <f ca="1">VLOOKUP(F1150,Lookup!$C$5:$D$110,2, FALSE)</f>
        <v>Travel values</v>
      </c>
      <c r="K1150" s="4" t="str">
        <f ca="1">VLOOKUP(C1150,Default!$B$4:$E$114,4, FALSE)</f>
        <v>whether to add motorcylce ghost trips</v>
      </c>
      <c r="L1150" s="21" t="str" cm="1">
        <f t="array" aca="1" ref="L1150" ca="1">IF(ISNA(VLOOKUP($D1150,Grouped_Sources!$C:$C,1,FALSE)),"", INDIRECT(VLOOKUP($D1150,Grouped_Sources!$C:$I,5,FALSE)))</f>
        <v xml:space="preserve"> on OneDrive Ali Abbas - ITHIM Global\Methods and Processes\Input Parameters\MotorcycleFleetRatio</v>
      </c>
      <c r="M1150" s="21" cm="1">
        <f t="array" aca="1" ref="M1150" ca="1">IF(ISNA(VLOOKUP($D1150,Grouped_Sources!$C:$C,1,FALSE)),"", INDIRECT(VLOOKUP($D1150,Grouped_Sources!$C:$I,6,FALSE)))</f>
        <v>0</v>
      </c>
      <c r="N1150" s="21" cm="1">
        <f t="array" aca="1" ref="N1150" ca="1">IF(ISNA(VLOOKUP($D1150,Grouped_Sources!$C:$C,1,FALSE)),"", INDIRECT(VLOOKUP($D1150,Grouped_Sources!$C:$I,7,FALSE)))</f>
        <v>0</v>
      </c>
    </row>
    <row r="1151" spans="1:14" hidden="1" x14ac:dyDescent="0.25">
      <c r="A1151" s="5">
        <f t="shared" si="186"/>
        <v>14</v>
      </c>
      <c r="B1151" s="5">
        <f t="shared" si="187"/>
        <v>49</v>
      </c>
      <c r="C1151" s="5" t="str">
        <f t="shared" ca="1" si="188"/>
        <v>fleet_to_motorcycle_ratio</v>
      </c>
      <c r="D1151" s="5" t="str">
        <f t="shared" ca="1" si="175"/>
        <v>fleet_to_motorcycle_ratio_medellin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fleet_to_motorcycle_ratio</v>
      </c>
      <c r="G1151" s="4" t="str" cm="1">
        <f t="array" aca="1" ref="G1151" ca="1">IF(AND(ISBLANK(INDIRECT(ADDRESS(B1151,3,1,1,"all_city_parameter_inputs"))),ISBLANK(INDIRECT(ADDRESS(B1151,2,1,1,"all_city_parameter_inputs")))),"",IF(ISBLANK(INDIRECT(ADDRESS(B1151,2,1,1,"all_city_parameter_inputs"))),"",INDIRECT(ADDRESS(B1151,2,1,1,"all_city_parameter_inputs"))))</f>
        <v>constant</v>
      </c>
      <c r="H1151" s="17" cm="1">
        <f t="array" aca="1" ref="H1151" ca="1">IF(ISBLANK(INDIRECT(ADDRESS(B1151,A1151,1,1,"all_city_parameter_inputs"))), "--",INDIRECT(ADDRESS(B1151,A1151,1,1,"all_city_parameter_inputs")))</f>
        <v>0.16</v>
      </c>
      <c r="I1151" s="17">
        <f ca="1">IF(OR(G1151="alpha",G1151="beta",G1151="sd",G1151="mean"),"--",VLOOKUP(C1151,Default!$B$5:$H$114,7,FALSE))</f>
        <v>0.441176470588235</v>
      </c>
      <c r="J1151" s="4" t="str">
        <f ca="1">VLOOKUP(F1151,Lookup!$C$5:$D$110,2, FALSE)</f>
        <v>Travel values</v>
      </c>
      <c r="K1151" s="4" t="str">
        <f ca="1">VLOOKUP(C1151,Default!$B$4:$E$114,4, FALSE)</f>
        <v xml:space="preserve">ratio of missing motorbike trips, e.g. if ratio = 0.6 and total trip distance in survey is 400, then want to add 600 km of motorbike trips. </v>
      </c>
      <c r="L1151" s="21" t="str" cm="1">
        <f t="array" aca="1" ref="L1151" ca="1">IF(ISNA(VLOOKUP($D1151,Grouped_Sources!$C:$C,1,FALSE)),"", INDIRECT(VLOOKUP($D1151,Grouped_Sources!$C:$I,5,FALSE)))</f>
        <v xml:space="preserve"> on OneDrive Ali Abbas - ITHIM Global\Methods and Processes\Input Parameters\MotorcycleFleetRatio</v>
      </c>
      <c r="M1151" s="21" cm="1">
        <f t="array" aca="1" ref="M1151" ca="1">IF(ISNA(VLOOKUP($D1151,Grouped_Sources!$C:$C,1,FALSE)),"", INDIRECT(VLOOKUP($D1151,Grouped_Sources!$C:$I,6,FALSE)))</f>
        <v>0</v>
      </c>
      <c r="N1151" s="21" cm="1">
        <f t="array" aca="1" ref="N1151" ca="1">IF(ISNA(VLOOKUP($D1151,Grouped_Sources!$C:$C,1,FALSE)),"", INDIRECT(VLOOKUP($D1151,Grouped_Sources!$C:$I,7,FALSE)))</f>
        <v>0</v>
      </c>
    </row>
    <row r="1152" spans="1:14" hidden="1" x14ac:dyDescent="0.25">
      <c r="A1152" s="5">
        <f t="shared" si="186"/>
        <v>14</v>
      </c>
      <c r="B1152" s="5">
        <f t="shared" si="187"/>
        <v>50</v>
      </c>
      <c r="C1152" s="5" t="str">
        <f t="shared" ca="1" si="188"/>
        <v>fleet_to_motorcycle_ratio</v>
      </c>
      <c r="D1152" s="5" t="str">
        <f t="shared" ca="1" si="175"/>
        <v>fleet_to_motorcycle_ratio_medellin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fleet_to_motorcycle_ratio</v>
      </c>
      <c r="G1152" s="4" t="str" cm="1">
        <f t="array" aca="1" ref="G1152" ca="1">IF(AND(ISBLANK(INDIRECT(ADDRESS(B1152,3,1,1,"all_city_parameter_inputs"))),ISBLANK(INDIRECT(ADDRESS(B1152,2,1,1,"all_city_parameter_inputs")))),"",IF(ISBLANK(INDIRECT(ADDRESS(B1152,2,1,1,"all_city_parameter_inputs"))),"",INDIRECT(ADDRESS(B1152,2,1,1,"all_city_parameter_inputs"))))</f>
        <v>alpha</v>
      </c>
      <c r="H1152" s="17" cm="1">
        <f t="array" aca="1" ref="H1152" ca="1">IF(ISBLANK(INDIRECT(ADDRESS(B1152,A1152,1,1,"all_city_parameter_inputs"))), "--",INDIRECT(ADDRESS(B1152,A1152,1,1,"all_city_parameter_inputs")))</f>
        <v>1.3081935993782603</v>
      </c>
      <c r="I1152" s="17" t="str">
        <f ca="1">IF(OR(G1152="alpha",G1152="beta",G1152="sd",G1152="mean"),"--",VLOOKUP(C1152,Default!$B$5:$H$114,7,FALSE))</f>
        <v>--</v>
      </c>
      <c r="J1152" s="4" t="str">
        <f ca="1">VLOOKUP(F1152,Lookup!$C$5:$D$110,2, FALSE)</f>
        <v>Travel values</v>
      </c>
      <c r="K1152" s="4" t="str">
        <f ca="1">VLOOKUP(C1152,Default!$B$4:$E$114,4, FALSE)</f>
        <v xml:space="preserve">ratio of missing motorbike trips, e.g. if ratio = 0.6 and total trip distance in survey is 400, then want to add 600 km of motorbike trips. </v>
      </c>
      <c r="L1152" s="21" t="str" cm="1">
        <f t="array" aca="1" ref="L1152" ca="1">IF(ISNA(VLOOKUP($D1152,Grouped_Sources!$C:$C,1,FALSE)),"", INDIRECT(VLOOKUP($D1152,Grouped_Sources!$C:$I,5,FALSE)))</f>
        <v xml:space="preserve"> on OneDrive Ali Abbas - ITHIM Global\Methods and Processes\Input Parameters\MotorcycleFleetRatio</v>
      </c>
      <c r="M1152" s="21" cm="1">
        <f t="array" aca="1" ref="M1152" ca="1">IF(ISNA(VLOOKUP($D1152,Grouped_Sources!$C:$C,1,FALSE)),"", INDIRECT(VLOOKUP($D1152,Grouped_Sources!$C:$I,6,FALSE)))</f>
        <v>0</v>
      </c>
      <c r="N1152" s="21" cm="1">
        <f t="array" aca="1" ref="N1152" ca="1">IF(ISNA(VLOOKUP($D1152,Grouped_Sources!$C:$C,1,FALSE)),"", INDIRECT(VLOOKUP($D1152,Grouped_Sources!$C:$I,7,FALSE)))</f>
        <v>0</v>
      </c>
    </row>
    <row r="1153" spans="1:14" hidden="1" x14ac:dyDescent="0.25">
      <c r="A1153" s="5">
        <f t="shared" si="186"/>
        <v>14</v>
      </c>
      <c r="B1153" s="5">
        <f t="shared" si="187"/>
        <v>51</v>
      </c>
      <c r="C1153" s="5" t="str">
        <f t="shared" ca="1" si="188"/>
        <v>fleet_to_motorcycle_ratio</v>
      </c>
      <c r="D1153" s="5" t="str">
        <f t="shared" ca="1" si="175"/>
        <v>fleet_to_motorcycle_ratio_medellin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fleet_to_motorcycle_ratio</v>
      </c>
      <c r="G1153" s="4" t="str" cm="1">
        <f t="array" aca="1" ref="G1153" ca="1">IF(AND(ISBLANK(INDIRECT(ADDRESS(B1153,3,1,1,"all_city_parameter_inputs"))),ISBLANK(INDIRECT(ADDRESS(B1153,2,1,1,"all_city_parameter_inputs")))),"",IF(ISBLANK(INDIRECT(ADDRESS(B1153,2,1,1,"all_city_parameter_inputs"))),"",INDIRECT(ADDRESS(B1153,2,1,1,"all_city_parameter_inputs"))))</f>
        <v>beta</v>
      </c>
      <c r="H1153" s="17" cm="1">
        <f t="array" aca="1" ref="H1153" ca="1">IF(ISBLANK(INDIRECT(ADDRESS(B1153,A1153,1,1,"all_city_parameter_inputs"))), "--",INDIRECT(ADDRESS(B1153,A1153,1,1,"all_city_parameter_inputs")))</f>
        <v>6.8680163967358663</v>
      </c>
      <c r="I1153" s="17" t="str">
        <f ca="1">IF(OR(G1153="alpha",G1153="beta",G1153="sd",G1153="mean"),"--",VLOOKUP(C1153,Default!$B$5:$H$114,7,FALSE))</f>
        <v>--</v>
      </c>
      <c r="J1153" s="4" t="str">
        <f ca="1">VLOOKUP(F1153,Lookup!$C$5:$D$110,2, FALSE)</f>
        <v>Travel values</v>
      </c>
      <c r="K1153" s="4" t="str">
        <f ca="1">VLOOKUP(C1153,Default!$B$4:$E$114,4, FALSE)</f>
        <v xml:space="preserve">ratio of missing motorbike trips, e.g. if ratio = 0.6 and total trip distance in survey is 400, then want to add 600 km of motorbike trips. </v>
      </c>
      <c r="L1153" s="21" t="str" cm="1">
        <f t="array" aca="1" ref="L1153" ca="1">IF(ISNA(VLOOKUP($D1153,Grouped_Sources!$C:$C,1,FALSE)),"", INDIRECT(VLOOKUP($D1153,Grouped_Sources!$C:$I,5,FALSE)))</f>
        <v xml:space="preserve"> on OneDrive Ali Abbas - ITHIM Global\Methods and Processes\Input Parameters\MotorcycleFleetRatio</v>
      </c>
      <c r="M1153" s="21" cm="1">
        <f t="array" aca="1" ref="M1153" ca="1">IF(ISNA(VLOOKUP($D1153,Grouped_Sources!$C:$C,1,FALSE)),"", INDIRECT(VLOOKUP($D1153,Grouped_Sources!$C:$I,6,FALSE)))</f>
        <v>0</v>
      </c>
      <c r="N1153" s="21" cm="1">
        <f t="array" aca="1" ref="N1153" ca="1">IF(ISNA(VLOOKUP($D1153,Grouped_Sources!$C:$C,1,FALSE)),"", INDIRECT(VLOOKUP($D1153,Grouped_Sources!$C:$I,7,FALSE)))</f>
        <v>0</v>
      </c>
    </row>
    <row r="1154" spans="1:14" hidden="1" x14ac:dyDescent="0.25">
      <c r="A1154" s="5">
        <f t="shared" si="186"/>
        <v>14</v>
      </c>
      <c r="B1154" s="5">
        <f t="shared" si="187"/>
        <v>52</v>
      </c>
      <c r="C1154" s="5" t="str">
        <f t="shared" ca="1" si="188"/>
        <v>background_pa_confidence</v>
      </c>
      <c r="D1154" s="5" t="str">
        <f t="shared" ca="1" si="175"/>
        <v>background_pa_confidence_medellin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background_pa_confidence</v>
      </c>
      <c r="G1154" s="4" t="str" cm="1">
        <f t="array" aca="1" ref="G1154" ca="1">IF(AND(ISBLANK(INDIRECT(ADDRESS(B1154,3,1,1,"all_city_parameter_inputs"))),ISBLANK(INDIRECT(ADDRESS(B1154,2,1,1,"all_city_parameter_inputs")))),"",IF(ISBLANK(INDIRECT(ADDRESS(B1154,2,1,1,"all_city_parameter_inputs"))),"",INDIRECT(ADDRESS(B1154,2,1,1,"all_city_parameter_inputs"))))</f>
        <v>sample</v>
      </c>
      <c r="H1154" s="17" cm="1">
        <f t="array" aca="1" ref="H1154" ca="1">IF(ISBLANK(INDIRECT(ADDRESS(B1154,A1154,1,1,"all_city_parameter_inputs"))), "--",INDIRECT(ADDRESS(B1154,A1154,1,1,"all_city_parameter_inputs")))</f>
        <v>0.3</v>
      </c>
      <c r="I1154" s="17">
        <f ca="1">IF(OR(G1154="alpha",G1154="beta",G1154="sd",G1154="mean"),"--",VLOOKUP(C1154,Default!$B$5:$H$114,7,FALSE))</f>
        <v>1</v>
      </c>
      <c r="J1154" s="4" t="str">
        <f ca="1">VLOOKUP(F1154,Lookup!$C$5:$D$110,2, FALSE)</f>
        <v>PA values</v>
      </c>
      <c r="K1154" s="4" t="str">
        <f ca="1">VLOOKUP(C1154,Default!$B$4:$E$114,4, FALSE)</f>
        <v>how confident we are in the PA survey (in terms of number of people who report zero PA)</v>
      </c>
      <c r="L1154" s="21" t="str" cm="1">
        <f t="array" aca="1" ref="L1154" ca="1">IF(ISNA(VLOOKUP($D1154,Grouped_Sources!$C:$C,1,FALSE)),"", INDIRECT(VLOOKUP($D1154,Grouped_Sources!$C:$I,5,FALSE)))</f>
        <v/>
      </c>
      <c r="M1154" s="21" t="str" cm="1">
        <f t="array" aca="1" ref="M1154" ca="1">IF(ISNA(VLOOKUP($D1154,Grouped_Sources!$C:$C,1,FALSE)),"", INDIRECT(VLOOKUP($D1154,Grouped_Sources!$C:$I,6,FALSE)))</f>
        <v/>
      </c>
      <c r="N1154" s="21" t="str" cm="1">
        <f t="array" aca="1" ref="N1154" ca="1">IF(ISNA(VLOOKUP($D1154,Grouped_Sources!$C:$C,1,FALSE)),"", INDIRECT(VLOOKUP($D1154,Grouped_Sources!$C:$I,7,FALSE)))</f>
        <v/>
      </c>
    </row>
    <row r="1155" spans="1:14" hidden="1" x14ac:dyDescent="0.25">
      <c r="A1155" s="5">
        <f t="shared" si="186"/>
        <v>14</v>
      </c>
      <c r="B1155" s="5">
        <f t="shared" si="187"/>
        <v>53</v>
      </c>
      <c r="C1155" s="5" t="str">
        <f t="shared" ca="1" si="188"/>
        <v>add_walk_to_pt_trips</v>
      </c>
      <c r="D1155" s="5" t="str">
        <f t="shared" ca="1" si="175"/>
        <v>add_walk_to_pt_trips_medellin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add_walk_to_pt_trips</v>
      </c>
      <c r="G1155" s="4" t="str" cm="1">
        <f t="array" aca="1" ref="G1155" ca="1">IF(AND(ISBLANK(INDIRECT(ADDRESS(B1155,3,1,1,"all_city_parameter_inputs"))),ISBLANK(INDIRECT(ADDRESS(B1155,2,1,1,"all_city_parameter_inputs")))),"",IF(ISBLANK(INDIRECT(ADDRESS(B1155,2,1,1,"all_city_parameter_inputs"))),"",INDIRECT(ADDRESS(B1155,2,1,1,"all_city_parameter_inputs"))))</f>
        <v/>
      </c>
      <c r="H1155" s="17" t="str" cm="1">
        <f t="array" aca="1" ref="H1155" ca="1">IF(ISBLANK(INDIRECT(ADDRESS(B1155,A1155,1,1,"all_city_parameter_inputs"))), "--",INDIRECT(ADDRESS(B1155,A1155,1,1,"all_city_parameter_inputs")))</f>
        <v>T</v>
      </c>
      <c r="I1155" s="17" t="str">
        <f ca="1">IF(OR(G1155="alpha",G1155="beta",G1155="sd",G1155="mean"),"--",VLOOKUP(C1155,Default!$B$5:$H$114,7,FALSE))</f>
        <v>T</v>
      </c>
      <c r="J1155" s="4" t="str">
        <f ca="1">VLOOKUP(F1155,Lookup!$C$5:$D$110,2, FALSE)</f>
        <v>Travel values</v>
      </c>
      <c r="K1155" s="4" t="str">
        <f ca="1">VLOOKUP(C1155,Default!$B$4:$E$114,4, FALSE)</f>
        <v>whether to add walk component to trips with main mode bus</v>
      </c>
      <c r="L1155" s="21" t="str" cm="1">
        <f t="array" aca="1" ref="L1155" ca="1">IF(ISNA(VLOOKUP($D1155,Grouped_Sources!$C:$C,1,FALSE)),"", INDIRECT(VLOOKUP($D1155,Grouped_Sources!$C:$I,5,FALSE)))</f>
        <v>usually set to T</v>
      </c>
      <c r="M1155" s="21" cm="1">
        <f t="array" aca="1" ref="M1155" ca="1">IF(ISNA(VLOOKUP($D1155,Grouped_Sources!$C:$C,1,FALSE)),"", INDIRECT(VLOOKUP($D1155,Grouped_Sources!$C:$I,6,FALSE)))</f>
        <v>0</v>
      </c>
      <c r="N1155" s="21" cm="1">
        <f t="array" aca="1" ref="N1155" ca="1">IF(ISNA(VLOOKUP($D1155,Grouped_Sources!$C:$C,1,FALSE)),"", INDIRECT(VLOOKUP($D1155,Grouped_Sources!$C:$I,7,FALSE)))</f>
        <v>0</v>
      </c>
    </row>
    <row r="1156" spans="1:14" hidden="1" x14ac:dyDescent="0.25">
      <c r="A1156" s="5">
        <f t="shared" si="186"/>
        <v>14</v>
      </c>
      <c r="B1156" s="5">
        <f t="shared" si="187"/>
        <v>54</v>
      </c>
      <c r="C1156" s="5" t="str">
        <f t="shared" ca="1" si="188"/>
        <v>bus_to_passenger_ratio</v>
      </c>
      <c r="D1156" s="5" t="str">
        <f t="shared" ca="1" si="175"/>
        <v>bus_to_passenger_ratio_medellin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bus_to_passenger_ratio</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3.8910505836575876E-2</v>
      </c>
      <c r="I1156" s="17">
        <f ca="1">IF(OR(G1156="alpha",G1156="beta",G1156="sd",G1156="mean"),"--",VLOOKUP(C1156,Default!$B$5:$H$114,7,FALSE))</f>
        <v>3.8910505836575897E-2</v>
      </c>
      <c r="J1156" s="4" t="str">
        <f ca="1">VLOOKUP(F1156,Lookup!$C$5:$D$110,2, FALSE)</f>
        <v>Travel values</v>
      </c>
      <c r="K1156" s="4" t="str">
        <f ca="1">VLOOKUP(C1156,Default!$B$4:$E$114,4, FALSE)</f>
        <v>number of buses per passenger</v>
      </c>
      <c r="L1156" s="21" t="str" cm="1">
        <f t="array" aca="1" ref="L1156" ca="1">IF(ISNA(VLOOKUP($D1156,Grouped_Sources!$C:$C,1,FALSE)),"", INDIRECT(VLOOKUP($D1156,Grouped_Sources!$C:$I,5,FALSE)))</f>
        <v>BusPassengerRatios_WriteUp_v.xx.docx on  on OneDrive Ali Abbas - ITHIM Global\Methods and Processes\Input Parameters\BusPassengerRatio</v>
      </c>
      <c r="M1156" s="21" cm="1">
        <f t="array" aca="1" ref="M1156" ca="1">IF(ISNA(VLOOKUP($D1156,Grouped_Sources!$C:$C,1,FALSE)),"", INDIRECT(VLOOKUP($D1156,Grouped_Sources!$C:$I,6,FALSE)))</f>
        <v>0</v>
      </c>
      <c r="N1156" s="21" cm="1">
        <f t="array" aca="1" ref="N1156" ca="1">IF(ISNA(VLOOKUP($D1156,Grouped_Sources!$C:$C,1,FALSE)),"", INDIRECT(VLOOKUP($D1156,Grouped_Sources!$C:$I,7,FALSE)))</f>
        <v>0</v>
      </c>
    </row>
    <row r="1157" spans="1:14" hidden="1" x14ac:dyDescent="0.25">
      <c r="A1157" s="5">
        <f t="shared" si="186"/>
        <v>14</v>
      </c>
      <c r="B1157" s="5">
        <f t="shared" si="187"/>
        <v>55</v>
      </c>
      <c r="C1157" s="5" t="str">
        <f t="shared" ca="1" si="188"/>
        <v>bus_to_passenger_ratio</v>
      </c>
      <c r="D1157" s="5" t="str">
        <f t="shared" ca="1" si="175"/>
        <v>bus_to_passenger_ratio_medellin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bus_to_passenger_ratio</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28.263936359706005</v>
      </c>
      <c r="I1157" s="17" t="str">
        <f ca="1">IF(OR(G1157="alpha",G1157="beta",G1157="sd",G1157="mean"),"--",VLOOKUP(C1157,Default!$B$5:$H$114,7,FALSE))</f>
        <v>--</v>
      </c>
      <c r="J1157" s="4" t="str">
        <f ca="1">VLOOKUP(F1157,Lookup!$C$5:$D$110,2, FALSE)</f>
        <v>Travel values</v>
      </c>
      <c r="K1157" s="4" t="str">
        <f ca="1">VLOOKUP(C1157,Default!$B$4:$E$114,4, FALSE)</f>
        <v>number of buses per passenger</v>
      </c>
      <c r="L1157" s="21" t="str" cm="1">
        <f t="array" aca="1" ref="L1157" ca="1">IF(ISNA(VLOOKUP($D1157,Grouped_Sources!$C:$C,1,FALSE)),"", INDIRECT(VLOOKUP($D1157,Grouped_Sources!$C:$I,5,FALSE)))</f>
        <v>BusPassengerRatios_WriteUp_v.xx.docx on  on OneDrive Ali Abbas - ITHIM Global\Methods and Processes\Input Parameters\BusPassengerRatio</v>
      </c>
      <c r="M1157" s="21" cm="1">
        <f t="array" aca="1" ref="M1157" ca="1">IF(ISNA(VLOOKUP($D1157,Grouped_Sources!$C:$C,1,FALSE)),"", INDIRECT(VLOOKUP($D1157,Grouped_Sources!$C:$I,6,FALSE)))</f>
        <v>0</v>
      </c>
      <c r="N1157" s="21" cm="1">
        <f t="array" aca="1" ref="N1157" ca="1">IF(ISNA(VLOOKUP($D1157,Grouped_Sources!$C:$C,1,FALSE)),"", INDIRECT(VLOOKUP($D1157,Grouped_Sources!$C:$I,7,FALSE)))</f>
        <v>0</v>
      </c>
    </row>
    <row r="1158" spans="1:14" hidden="1" x14ac:dyDescent="0.25">
      <c r="A1158" s="5">
        <f t="shared" si="186"/>
        <v>14</v>
      </c>
      <c r="B1158" s="5">
        <f t="shared" si="187"/>
        <v>56</v>
      </c>
      <c r="C1158" s="5" t="str">
        <f t="shared" ca="1" si="188"/>
        <v>bus_to_passenger_ratio</v>
      </c>
      <c r="D1158" s="5" t="str">
        <f t="shared" ca="1" si="175"/>
        <v>bus_to_passenger_ratio_medellin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bus_to_passenger_ratio</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698.11922808473832</v>
      </c>
      <c r="I1158" s="17" t="str">
        <f ca="1">IF(OR(G1158="alpha",G1158="beta",G1158="sd",G1158="mean"),"--",VLOOKUP(C1158,Default!$B$5:$H$114,7,FALSE))</f>
        <v>--</v>
      </c>
      <c r="J1158" s="4" t="str">
        <f ca="1">VLOOKUP(F1158,Lookup!$C$5:$D$110,2, FALSE)</f>
        <v>Travel values</v>
      </c>
      <c r="K1158" s="4" t="str">
        <f ca="1">VLOOKUP(C1158,Default!$B$4:$E$114,4, FALSE)</f>
        <v>number of buses per passenger</v>
      </c>
      <c r="L1158" s="21" t="str" cm="1">
        <f t="array" aca="1" ref="L1158" ca="1">IF(ISNA(VLOOKUP($D1158,Grouped_Sources!$C:$C,1,FALSE)),"", INDIRECT(VLOOKUP($D1158,Grouped_Sources!$C:$I,5,FALSE)))</f>
        <v>BusPassengerRatios_WriteUp_v.xx.docx on  on OneDrive Ali Abbas - ITHIM Global\Methods and Processes\Input Parameters\BusPassengerRatio</v>
      </c>
      <c r="M1158" s="21" cm="1">
        <f t="array" aca="1" ref="M1158" ca="1">IF(ISNA(VLOOKUP($D1158,Grouped_Sources!$C:$C,1,FALSE)),"", INDIRECT(VLOOKUP($D1158,Grouped_Sources!$C:$I,6,FALSE)))</f>
        <v>0</v>
      </c>
      <c r="N1158" s="21" cm="1">
        <f t="array" aca="1" ref="N1158" ca="1">IF(ISNA(VLOOKUP($D1158,Grouped_Sources!$C:$C,1,FALSE)),"", INDIRECT(VLOOKUP($D1158,Grouped_Sources!$C:$I,7,FALSE)))</f>
        <v>0</v>
      </c>
    </row>
    <row r="1159" spans="1:14" hidden="1" x14ac:dyDescent="0.25">
      <c r="A1159" s="5">
        <f t="shared" si="186"/>
        <v>14</v>
      </c>
      <c r="B1159" s="5">
        <f t="shared" si="187"/>
        <v>57</v>
      </c>
      <c r="C1159" s="5" t="str">
        <f t="shared" ca="1" si="188"/>
        <v>truck_to_car_ratio</v>
      </c>
      <c r="D1159" s="5" t="str">
        <f t="shared" ca="1" si="175"/>
        <v>truck_to_car_ratio_medellin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truck_to_car_ratio</v>
      </c>
      <c r="G1159" s="4" t="str" cm="1">
        <f t="array" aca="1" ref="G1159" ca="1">IF(AND(ISBLANK(INDIRECT(ADDRESS(B1159,3,1,1,"all_city_parameter_inputs"))),ISBLANK(INDIRECT(ADDRESS(B1159,2,1,1,"all_city_parameter_inputs")))),"",IF(ISBLANK(INDIRECT(ADDRESS(B1159,2,1,1,"all_city_parameter_inputs"))),"",INDIRECT(ADDRESS(B1159,2,1,1,"all_city_parameter_inputs"))))</f>
        <v>constant</v>
      </c>
      <c r="H1159" s="17" cm="1">
        <f t="array" aca="1" ref="H1159" ca="1">IF(ISBLANK(INDIRECT(ADDRESS(B1159,A1159,1,1,"all_city_parameter_inputs"))), "--",INDIRECT(ADDRESS(B1159,A1159,1,1,"all_city_parameter_inputs")))</f>
        <v>0.3</v>
      </c>
      <c r="I1159" s="17">
        <f ca="1">IF(OR(G1159="alpha",G1159="beta",G1159="sd",G1159="mean"),"--",VLOOKUP(C1159,Default!$B$5:$H$114,7,FALSE))</f>
        <v>0.3</v>
      </c>
      <c r="J1159" s="4" t="str">
        <f ca="1">VLOOKUP(F1159,Lookup!$C$5:$D$110,2, FALSE)</f>
        <v>Travel values</v>
      </c>
      <c r="K1159" s="4" t="str">
        <f ca="1">VLOOKUP(C1159,Default!$B$4:$E$114,4, FALSE)</f>
        <v>ratio of truck kilometers to car km travelled, used to add ghost trips that are not changed between the different scenarios</v>
      </c>
      <c r="L1159" s="21" t="str" cm="1">
        <f t="array" aca="1" ref="L1159" ca="1">IF(ISNA(VLOOKUP($D1159,Grouped_Sources!$C:$C,1,FALSE)),"", INDIRECT(VLOOKUP($D1159,Grouped_Sources!$C:$I,5,FALSE)))</f>
        <v>TruckCarRatio_WriteUp_v.xx.docx on  on OneDrive Ali Abbas - ITHIM Global\Methods and Processes\Input Parameters\TruckCarRatio</v>
      </c>
      <c r="M1159" s="21" cm="1">
        <f t="array" aca="1" ref="M1159" ca="1">IF(ISNA(VLOOKUP($D1159,Grouped_Sources!$C:$C,1,FALSE)),"", INDIRECT(VLOOKUP($D1159,Grouped_Sources!$C:$I,6,FALSE)))</f>
        <v>0</v>
      </c>
      <c r="N1159" s="21" cm="1">
        <f t="array" aca="1" ref="N1159" ca="1">IF(ISNA(VLOOKUP($D1159,Grouped_Sources!$C:$C,1,FALSE)),"", INDIRECT(VLOOKUP($D1159,Grouped_Sources!$C:$I,7,FALSE)))</f>
        <v>0</v>
      </c>
    </row>
    <row r="1160" spans="1:14" hidden="1" x14ac:dyDescent="0.25">
      <c r="A1160" s="5">
        <f t="shared" si="186"/>
        <v>14</v>
      </c>
      <c r="B1160" s="5">
        <f t="shared" si="187"/>
        <v>58</v>
      </c>
      <c r="C1160" s="5" t="str">
        <f t="shared" ca="1" si="188"/>
        <v>truck_to_car_ratio</v>
      </c>
      <c r="D1160" s="5" t="str">
        <f t="shared" ca="1" si="175"/>
        <v>truck_to_car_ratio_medellin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truck_to_car_ratio</v>
      </c>
      <c r="G1160" s="4" t="str" cm="1">
        <f t="array" aca="1" ref="G1160" ca="1">IF(AND(ISBLANK(INDIRECT(ADDRESS(B1160,3,1,1,"all_city_parameter_inputs"))),ISBLANK(INDIRECT(ADDRESS(B1160,2,1,1,"all_city_parameter_inputs")))),"",IF(ISBLANK(INDIRECT(ADDRESS(B1160,2,1,1,"all_city_parameter_inputs"))),"",INDIRECT(ADDRESS(B1160,2,1,1,"all_city_parameter_inputs"))))</f>
        <v>alpha</v>
      </c>
      <c r="H1160" s="17" cm="1">
        <f t="array" aca="1" ref="H1160" ca="1">IF(ISBLANK(INDIRECT(ADDRESS(B1160,A1160,1,1,"all_city_parameter_inputs"))), "--",INDIRECT(ADDRESS(B1160,A1160,1,1,"all_city_parameter_inputs")))</f>
        <v>3.731999999999998</v>
      </c>
      <c r="I1160" s="17" t="str">
        <f ca="1">IF(OR(G1160="alpha",G1160="beta",G1160="sd",G1160="mean"),"--",VLOOKUP(C1160,Default!$B$5:$H$114,7,FALSE))</f>
        <v>--</v>
      </c>
      <c r="J1160" s="4" t="str">
        <f ca="1">VLOOKUP(F1160,Lookup!$C$5:$D$110,2, FALSE)</f>
        <v>Travel values</v>
      </c>
      <c r="K1160" s="4" t="str">
        <f ca="1">VLOOKUP(C1160,Default!$B$4:$E$114,4, FALSE)</f>
        <v>ratio of truck kilometers to car km travelled, used to add ghost trips that are not changed between the different scenarios</v>
      </c>
      <c r="L1160" s="21" t="str" cm="1">
        <f t="array" aca="1" ref="L1160" ca="1">IF(ISNA(VLOOKUP($D1160,Grouped_Sources!$C:$C,1,FALSE)),"", INDIRECT(VLOOKUP($D1160,Grouped_Sources!$C:$I,5,FALSE)))</f>
        <v>TruckCarRatio_WriteUp_v.xx.docx on  on OneDrive Ali Abbas - ITHIM Global\Methods and Processes\Input Parameters\TruckCarRatio</v>
      </c>
      <c r="M1160" s="21" cm="1">
        <f t="array" aca="1" ref="M1160" ca="1">IF(ISNA(VLOOKUP($D1160,Grouped_Sources!$C:$C,1,FALSE)),"", INDIRECT(VLOOKUP($D1160,Grouped_Sources!$C:$I,6,FALSE)))</f>
        <v>0</v>
      </c>
      <c r="N1160" s="21" cm="1">
        <f t="array" aca="1" ref="N1160" ca="1">IF(ISNA(VLOOKUP($D1160,Grouped_Sources!$C:$C,1,FALSE)),"", INDIRECT(VLOOKUP($D1160,Grouped_Sources!$C:$I,7,FALSE)))</f>
        <v>0</v>
      </c>
    </row>
    <row r="1161" spans="1:14" hidden="1" x14ac:dyDescent="0.25">
      <c r="A1161" s="5">
        <f t="shared" si="186"/>
        <v>14</v>
      </c>
      <c r="B1161" s="5">
        <f t="shared" si="187"/>
        <v>59</v>
      </c>
      <c r="C1161" s="5" t="str">
        <f t="shared" ca="1" si="188"/>
        <v>truck_to_car_ratio</v>
      </c>
      <c r="D1161" s="5" t="str">
        <f t="shared" ca="1" si="175"/>
        <v>truck_to_car_ratio_medellin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truck_to_car_ratio</v>
      </c>
      <c r="G1161" s="4" t="str" cm="1">
        <f t="array" aca="1" ref="G1161" ca="1">IF(AND(ISBLANK(INDIRECT(ADDRESS(B1161,3,1,1,"all_city_parameter_inputs"))),ISBLANK(INDIRECT(ADDRESS(B1161,2,1,1,"all_city_parameter_inputs")))),"",IF(ISBLANK(INDIRECT(ADDRESS(B1161,2,1,1,"all_city_parameter_inputs"))),"",INDIRECT(ADDRESS(B1161,2,1,1,"all_city_parameter_inputs"))))</f>
        <v>beta</v>
      </c>
      <c r="H1161" s="17" cm="1">
        <f t="array" aca="1" ref="H1161" ca="1">IF(ISBLANK(INDIRECT(ADDRESS(B1161,A1161,1,1,"all_city_parameter_inputs"))), "--",INDIRECT(ADDRESS(B1161,A1161,1,1,"all_city_parameter_inputs")))</f>
        <v>8.7079999999999949</v>
      </c>
      <c r="I1161" s="17" t="str">
        <f ca="1">IF(OR(G1161="alpha",G1161="beta",G1161="sd",G1161="mean"),"--",VLOOKUP(C1161,Default!$B$5:$H$114,7,FALSE))</f>
        <v>--</v>
      </c>
      <c r="J1161" s="4" t="str">
        <f ca="1">VLOOKUP(F1161,Lookup!$C$5:$D$110,2, FALSE)</f>
        <v>Travel values</v>
      </c>
      <c r="K1161" s="4" t="str">
        <f ca="1">VLOOKUP(C1161,Default!$B$4:$E$114,4, FALSE)</f>
        <v>ratio of truck kilometers to car km travelled, used to add ghost trips that are not changed between the different scenarios</v>
      </c>
      <c r="L1161" s="21" t="str" cm="1">
        <f t="array" aca="1" ref="L1161" ca="1">IF(ISNA(VLOOKUP($D1161,Grouped_Sources!$C:$C,1,FALSE)),"", INDIRECT(VLOOKUP($D1161,Grouped_Sources!$C:$I,5,FALSE)))</f>
        <v>TruckCarRatio_WriteUp_v.xx.docx on  on OneDrive Ali Abbas - ITHIM Global\Methods and Processes\Input Parameters\TruckCarRatio</v>
      </c>
      <c r="M1161" s="21" cm="1">
        <f t="array" aca="1" ref="M1161" ca="1">IF(ISNA(VLOOKUP($D1161,Grouped_Sources!$C:$C,1,FALSE)),"", INDIRECT(VLOOKUP($D1161,Grouped_Sources!$C:$I,6,FALSE)))</f>
        <v>0</v>
      </c>
      <c r="N1161" s="21" cm="1">
        <f t="array" aca="1" ref="N1161" ca="1">IF(ISNA(VLOOKUP($D1161,Grouped_Sources!$C:$C,1,FALSE)),"", INDIRECT(VLOOKUP($D1161,Grouped_Sources!$C:$I,7,FALSE)))</f>
        <v>0</v>
      </c>
    </row>
    <row r="1162" spans="1:14" hidden="1" x14ac:dyDescent="0.25">
      <c r="A1162" s="5">
        <f t="shared" si="186"/>
        <v>14</v>
      </c>
      <c r="B1162" s="5">
        <f t="shared" si="187"/>
        <v>60</v>
      </c>
      <c r="C1162" s="5" t="str">
        <f t="shared" ca="1" si="188"/>
        <v>PM_emission_confidence</v>
      </c>
      <c r="D1162" s="5" t="str">
        <f t="shared" ca="1" si="175"/>
        <v>PM_emission_confidence_medellin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PM_emission_confidence</v>
      </c>
      <c r="G1162" s="4" t="str" cm="1">
        <f t="array" aca="1" ref="G1162" ca="1">IF(AND(ISBLANK(INDIRECT(ADDRESS(B1162,3,1,1,"all_city_parameter_inputs"))),ISBLANK(INDIRECT(ADDRESS(B1162,2,1,1,"all_city_parameter_inputs")))),"",IF(ISBLANK(INDIRECT(ADDRESS(B1162,2,1,1,"all_city_parameter_inputs"))),"",INDIRECT(ADDRESS(B1162,2,1,1,"all_city_parameter_inputs"))))</f>
        <v>sample</v>
      </c>
      <c r="H1162" s="17" cm="1">
        <f t="array" aca="1" ref="H1162" ca="1">IF(ISBLANK(INDIRECT(ADDRESS(B1162,A1162,1,1,"all_city_parameter_inputs"))), "--",INDIRECT(ADDRESS(B1162,A1162,1,1,"all_city_parameter_inputs")))</f>
        <v>0.8</v>
      </c>
      <c r="I1162" s="17">
        <f ca="1">IF(OR(G1162="alpha",G1162="beta",G1162="sd",G1162="mean"),"--",VLOOKUP(C1162,Default!$B$5:$H$114,7,FALSE))</f>
        <v>1</v>
      </c>
      <c r="J1162" s="4" t="str">
        <f ca="1">VLOOKUP(F1162,Lookup!$C$5:$D$110,2, FALSE)</f>
        <v>Pollution values</v>
      </c>
      <c r="K1162" s="4" t="str">
        <f ca="1">VLOOKUP(C1162,Default!$B$4:$E$114,4,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62" s="21" t="str" cm="1">
        <f t="array" aca="1" ref="L1162" ca="1">IF(ISNA(VLOOKUP($D1162,Grouped_Sources!$C:$C,1,FALSE)),"", INDIRECT(VLOOKUP($D1162,Grouped_Sources!$C:$I,5,FALSE)))</f>
        <v/>
      </c>
      <c r="M1162" s="21" t="str" cm="1">
        <f t="array" aca="1" ref="M1162" ca="1">IF(ISNA(VLOOKUP($D1162,Grouped_Sources!$C:$C,1,FALSE)),"", INDIRECT(VLOOKUP($D1162,Grouped_Sources!$C:$I,6,FALSE)))</f>
        <v/>
      </c>
      <c r="N1162" s="21" t="str" cm="1">
        <f t="array" aca="1" ref="N1162" ca="1">IF(ISNA(VLOOKUP($D1162,Grouped_Sources!$C:$C,1,FALSE)),"", INDIRECT(VLOOKUP($D1162,Grouped_Sources!$C:$I,7,FALSE)))</f>
        <v/>
      </c>
    </row>
    <row r="1163" spans="1:14" hidden="1" x14ac:dyDescent="0.25">
      <c r="A1163" s="5">
        <f t="shared" si="186"/>
        <v>14</v>
      </c>
      <c r="B1163" s="5">
        <f t="shared" si="187"/>
        <v>61</v>
      </c>
      <c r="C1163" s="5" t="str">
        <f t="shared" ca="1" si="188"/>
        <v>distance_scalar_car_taxi</v>
      </c>
      <c r="D1163" s="5" t="str">
        <f t="shared" ca="1" si="175"/>
        <v>distance_scalar_car_taxi_medellin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distance_scalar_car_taxi</v>
      </c>
      <c r="G1163" s="4" t="str" cm="1">
        <f t="array" aca="1" ref="G1163" ca="1">IF(AND(ISBLANK(INDIRECT(ADDRESS(B1163,3,1,1,"all_city_parameter_inputs"))),ISBLANK(INDIRECT(ADDRESS(B1163,2,1,1,"all_city_parameter_inputs")))),"",IF(ISBLANK(INDIRECT(ADDRESS(B1163,2,1,1,"all_city_parameter_inputs"))),"",INDIRECT(ADDRESS(B1163,2,1,1,"all_city_parameter_inputs"))))</f>
        <v>constant</v>
      </c>
      <c r="H1163" s="17" cm="1">
        <f t="array" aca="1" ref="H1163" ca="1">IF(ISBLANK(INDIRECT(ADDRESS(B1163,A1163,1,1,"all_city_parameter_inputs"))), "--",INDIRECT(ADDRESS(B1163,A1163,1,1,"all_city_parameter_inputs")))</f>
        <v>1</v>
      </c>
      <c r="I1163" s="17">
        <f ca="1">IF(OR(G1163="alpha",G1163="beta",G1163="sd",G1163="mean"),"--",VLOOKUP(C1163,Default!$B$5:$H$114,7,FALSE))</f>
        <v>1</v>
      </c>
      <c r="J1163" s="4" t="str">
        <f ca="1">VLOOKUP(F1163,Lookup!$C$5:$D$110,2, FALSE)</f>
        <v>Travel values</v>
      </c>
      <c r="K1163" s="4" t="str">
        <f ca="1">VLOOKUP(C1163,Default!$B$4:$E$114,4, FALSE)</f>
        <v>scalar for car/taxi distance, i.e. all car and taxi trips get scaled by this scalar</v>
      </c>
      <c r="L1163" s="21" t="str" cm="1">
        <f t="array" aca="1" ref="L1163" ca="1">IF(ISNA(VLOOKUP($D1163,Grouped_Sources!$C:$C,1,FALSE)),"", INDIRECT(VLOOKUP($D1163,Grouped_Sources!$C:$I,5,FALSE)))</f>
        <v xml:space="preserve"> on OneDrive Ali Abbas - ITHIM Global\Methods and Processes\Input Parameters\DistanceScalars</v>
      </c>
      <c r="M1163" s="21" cm="1">
        <f t="array" aca="1" ref="M1163" ca="1">IF(ISNA(VLOOKUP($D1163,Grouped_Sources!$C:$C,1,FALSE)),"", INDIRECT(VLOOKUP($D1163,Grouped_Sources!$C:$I,6,FALSE)))</f>
        <v>0</v>
      </c>
      <c r="N1163" s="21" cm="1">
        <f t="array" aca="1" ref="N1163" ca="1">IF(ISNA(VLOOKUP($D1163,Grouped_Sources!$C:$C,1,FALSE)),"", INDIRECT(VLOOKUP($D1163,Grouped_Sources!$C:$I,7,FALSE)))</f>
        <v>0</v>
      </c>
    </row>
    <row r="1164" spans="1:14" hidden="1" x14ac:dyDescent="0.25">
      <c r="A1164" s="5">
        <f t="shared" si="186"/>
        <v>14</v>
      </c>
      <c r="B1164" s="5">
        <f t="shared" si="187"/>
        <v>62</v>
      </c>
      <c r="C1164" s="5" t="str">
        <f t="shared" ca="1" si="188"/>
        <v>distance_scalar_car_taxi</v>
      </c>
      <c r="D1164" s="5" t="str">
        <f t="shared" ca="1" si="175"/>
        <v>distance_scalar_car_taxi_medellin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distance_scalar_car_taxi</v>
      </c>
      <c r="G1164" s="4" t="str" cm="1">
        <f t="array" aca="1" ref="G1164" ca="1">IF(AND(ISBLANK(INDIRECT(ADDRESS(B1164,3,1,1,"all_city_parameter_inputs"))),ISBLANK(INDIRECT(ADDRESS(B1164,2,1,1,"all_city_parameter_inputs")))),"",IF(ISBLANK(INDIRECT(ADDRESS(B1164,2,1,1,"all_city_parameter_inputs"))),"",INDIRECT(ADDRESS(B1164,2,1,1,"all_city_parameter_inputs"))))</f>
        <v>mean</v>
      </c>
      <c r="H1164" s="17" cm="1">
        <f t="array" aca="1" ref="H1164" ca="1">IF(ISBLANK(INDIRECT(ADDRESS(B1164,A1164,1,1,"all_city_parameter_inputs"))), "--",INDIRECT(ADDRESS(B1164,A1164,1,1,"all_city_parameter_inputs")))</f>
        <v>0.999959961017582</v>
      </c>
      <c r="I1164" s="17" t="str">
        <f ca="1">IF(OR(G1164="alpha",G1164="beta",G1164="sd",G1164="mean"),"--",VLOOKUP(C1164,Default!$B$5:$H$114,7,FALSE))</f>
        <v>--</v>
      </c>
      <c r="J1164" s="4" t="str">
        <f ca="1">VLOOKUP(F1164,Lookup!$C$5:$D$110,2, FALSE)</f>
        <v>Travel values</v>
      </c>
      <c r="K1164" s="4" t="str">
        <f ca="1">VLOOKUP(C1164,Default!$B$4:$E$114,4, FALSE)</f>
        <v>scalar for car/taxi distance, i.e. all car and taxi trips get scaled by this scalar</v>
      </c>
      <c r="L1164" s="21" t="str" cm="1">
        <f t="array" aca="1" ref="L1164" ca="1">IF(ISNA(VLOOKUP($D1164,Grouped_Sources!$C:$C,1,FALSE)),"", INDIRECT(VLOOKUP($D1164,Grouped_Sources!$C:$I,5,FALSE)))</f>
        <v xml:space="preserve"> on OneDrive Ali Abbas - ITHIM Global\Methods and Processes\Input Parameters\DistanceScalars</v>
      </c>
      <c r="M1164" s="21" cm="1">
        <f t="array" aca="1" ref="M1164" ca="1">IF(ISNA(VLOOKUP($D1164,Grouped_Sources!$C:$C,1,FALSE)),"", INDIRECT(VLOOKUP($D1164,Grouped_Sources!$C:$I,6,FALSE)))</f>
        <v>0</v>
      </c>
      <c r="N1164" s="21" cm="1">
        <f t="array" aca="1" ref="N1164" ca="1">IF(ISNA(VLOOKUP($D1164,Grouped_Sources!$C:$C,1,FALSE)),"", INDIRECT(VLOOKUP($D1164,Grouped_Sources!$C:$I,7,FALSE)))</f>
        <v>0</v>
      </c>
    </row>
    <row r="1165" spans="1:14" hidden="1" x14ac:dyDescent="0.25">
      <c r="A1165" s="5">
        <f t="shared" si="186"/>
        <v>14</v>
      </c>
      <c r="B1165" s="5">
        <f t="shared" si="187"/>
        <v>63</v>
      </c>
      <c r="C1165" s="5" t="str">
        <f t="shared" ca="1" si="188"/>
        <v>distance_scalar_car_taxi</v>
      </c>
      <c r="D1165" s="5" t="str">
        <f t="shared" ca="1" si="175"/>
        <v>distance_scalar_car_taxi_medellin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distance_scalar_car_taxi</v>
      </c>
      <c r="G1165" s="4" t="str" cm="1">
        <f t="array" aca="1" ref="G1165" ca="1">IF(AND(ISBLANK(INDIRECT(ADDRESS(B1165,3,1,1,"all_city_parameter_inputs"))),ISBLANK(INDIRECT(ADDRESS(B1165,2,1,1,"all_city_parameter_inputs")))),"",IF(ISBLANK(INDIRECT(ADDRESS(B1165,2,1,1,"all_city_parameter_inputs"))),"",INDIRECT(ADDRESS(B1165,2,1,1,"all_city_parameter_inputs"))))</f>
        <v>sd</v>
      </c>
      <c r="H1165" s="17" cm="1">
        <f t="array" aca="1" ref="H1165" ca="1">IF(ISBLANK(INDIRECT(ADDRESS(B1165,A1165,1,1,"all_city_parameter_inputs"))), "--",INDIRECT(ADDRESS(B1165,A1165,1,1,"all_city_parameter_inputs")))</f>
        <v>1.0089888782774701</v>
      </c>
      <c r="I1165" s="17" t="str">
        <f ca="1">IF(OR(G1165="alpha",G1165="beta",G1165="sd",G1165="mean"),"--",VLOOKUP(C1165,Default!$B$5:$H$114,7,FALSE))</f>
        <v>--</v>
      </c>
      <c r="J1165" s="4" t="str">
        <f ca="1">VLOOKUP(F1165,Lookup!$C$5:$D$110,2, FALSE)</f>
        <v>Travel values</v>
      </c>
      <c r="K1165" s="4" t="str">
        <f ca="1">VLOOKUP(C1165,Default!$B$4:$E$114,4, FALSE)</f>
        <v>scalar for car/taxi distance, i.e. all car and taxi trips get scaled by this scalar</v>
      </c>
      <c r="L1165" s="21" t="str" cm="1">
        <f t="array" aca="1" ref="L1165" ca="1">IF(ISNA(VLOOKUP($D1165,Grouped_Sources!$C:$C,1,FALSE)),"", INDIRECT(VLOOKUP($D1165,Grouped_Sources!$C:$I,5,FALSE)))</f>
        <v xml:space="preserve"> on OneDrive Ali Abbas - ITHIM Global\Methods and Processes\Input Parameters\DistanceScalars</v>
      </c>
      <c r="M1165" s="21" cm="1">
        <f t="array" aca="1" ref="M1165" ca="1">IF(ISNA(VLOOKUP($D1165,Grouped_Sources!$C:$C,1,FALSE)),"", INDIRECT(VLOOKUP($D1165,Grouped_Sources!$C:$I,6,FALSE)))</f>
        <v>0</v>
      </c>
      <c r="N1165" s="21" cm="1">
        <f t="array" aca="1" ref="N1165" ca="1">IF(ISNA(VLOOKUP($D1165,Grouped_Sources!$C:$C,1,FALSE)),"", INDIRECT(VLOOKUP($D1165,Grouped_Sources!$C:$I,7,FALSE)))</f>
        <v>0</v>
      </c>
    </row>
    <row r="1166" spans="1:14" hidden="1" x14ac:dyDescent="0.25">
      <c r="A1166" s="5">
        <f t="shared" si="186"/>
        <v>14</v>
      </c>
      <c r="B1166" s="5">
        <f t="shared" si="187"/>
        <v>64</v>
      </c>
      <c r="C1166" s="5" t="str">
        <f t="shared" ca="1" si="188"/>
        <v>distance_scalar_motorcycle</v>
      </c>
      <c r="D1166" s="5" t="str">
        <f t="shared" ca="1" si="175"/>
        <v>distance_scalar_motorcycle_medellin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distance_scalar_motorcycle</v>
      </c>
      <c r="G1166" s="4" t="str" cm="1">
        <f t="array" aca="1" ref="G1166" ca="1">IF(AND(ISBLANK(INDIRECT(ADDRESS(B1166,3,1,1,"all_city_parameter_inputs"))),ISBLANK(INDIRECT(ADDRESS(B1166,2,1,1,"all_city_parameter_inputs")))),"",IF(ISBLANK(INDIRECT(ADDRESS(B1166,2,1,1,"all_city_parameter_inputs"))),"",INDIRECT(ADDRESS(B1166,2,1,1,"all_city_parameter_inputs"))))</f>
        <v>constant</v>
      </c>
      <c r="H1166" s="17" cm="1">
        <f t="array" aca="1" ref="H1166" ca="1">IF(ISBLANK(INDIRECT(ADDRESS(B1166,A1166,1,1,"all_city_parameter_inputs"))), "--",INDIRECT(ADDRESS(B1166,A1166,1,1,"all_city_parameter_inputs")))</f>
        <v>1</v>
      </c>
      <c r="I1166" s="17">
        <f ca="1">IF(OR(G1166="alpha",G1166="beta",G1166="sd",G1166="mean"),"--",VLOOKUP(C1166,Default!$B$5:$H$114,7,FALSE))</f>
        <v>1</v>
      </c>
      <c r="J1166" s="4" t="str">
        <f ca="1">VLOOKUP(F1166,Lookup!$C$5:$D$110,2, FALSE)</f>
        <v>Travel values</v>
      </c>
      <c r="K1166" s="4" t="str">
        <f ca="1">VLOOKUP(C1166,Default!$B$4:$E$114,4, FALSE)</f>
        <v>scalar for motorcycle distance, i.e. all motorbike trips are scaled by this scalar</v>
      </c>
      <c r="L1166" s="21" t="str" cm="1">
        <f t="array" aca="1" ref="L1166" ca="1">IF(ISNA(VLOOKUP($D1166,Grouped_Sources!$C:$C,1,FALSE)),"", INDIRECT(VLOOKUP($D1166,Grouped_Sources!$C:$I,5,FALSE)))</f>
        <v xml:space="preserve"> on OneDrive Ali Abbas - ITHIM Global\Methods and Processes\Input Parameters\DistanceScalars</v>
      </c>
      <c r="M1166" s="21" cm="1">
        <f t="array" aca="1" ref="M1166" ca="1">IF(ISNA(VLOOKUP($D1166,Grouped_Sources!$C:$C,1,FALSE)),"", INDIRECT(VLOOKUP($D1166,Grouped_Sources!$C:$I,6,FALSE)))</f>
        <v>0</v>
      </c>
      <c r="N1166" s="21" cm="1">
        <f t="array" aca="1" ref="N1166" ca="1">IF(ISNA(VLOOKUP($D1166,Grouped_Sources!$C:$C,1,FALSE)),"", INDIRECT(VLOOKUP($D1166,Grouped_Sources!$C:$I,7,FALSE)))</f>
        <v>0</v>
      </c>
    </row>
    <row r="1167" spans="1:14" hidden="1" x14ac:dyDescent="0.25">
      <c r="A1167" s="5">
        <f t="shared" si="186"/>
        <v>14</v>
      </c>
      <c r="B1167" s="5">
        <f t="shared" si="187"/>
        <v>65</v>
      </c>
      <c r="C1167" s="5" t="str">
        <f t="shared" ca="1" si="188"/>
        <v>distance_scalar_motorcycle</v>
      </c>
      <c r="D1167" s="5" t="str">
        <f t="shared" ca="1" si="175"/>
        <v>distance_scalar_motorcycle_medellin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distance_scalar_motorcycle</v>
      </c>
      <c r="G1167" s="4" t="str" cm="1">
        <f t="array" aca="1" ref="G1167" ca="1">IF(AND(ISBLANK(INDIRECT(ADDRESS(B1167,3,1,1,"all_city_parameter_inputs"))),ISBLANK(INDIRECT(ADDRESS(B1167,2,1,1,"all_city_parameter_inputs")))),"",IF(ISBLANK(INDIRECT(ADDRESS(B1167,2,1,1,"all_city_parameter_inputs"))),"",INDIRECT(ADDRESS(B1167,2,1,1,"all_city_parameter_inputs"))))</f>
        <v>mean</v>
      </c>
      <c r="H1167" s="17" cm="1">
        <f t="array" aca="1" ref="H1167" ca="1">IF(ISBLANK(INDIRECT(ADDRESS(B1167,A1167,1,1,"all_city_parameter_inputs"))), "--",INDIRECT(ADDRESS(B1167,A1167,1,1,"all_city_parameter_inputs")))</f>
        <v>0.99996114126516</v>
      </c>
      <c r="I1167" s="17" t="str">
        <f ca="1">IF(OR(G1167="alpha",G1167="beta",G1167="sd",G1167="mean"),"--",VLOOKUP(C1167,Default!$B$5:$H$114,7,FALSE))</f>
        <v>--</v>
      </c>
      <c r="J1167" s="4" t="str">
        <f ca="1">VLOOKUP(F1167,Lookup!$C$5:$D$110,2, FALSE)</f>
        <v>Travel values</v>
      </c>
      <c r="K1167" s="4" t="str">
        <f ca="1">VLOOKUP(C1167,Default!$B$4:$E$114,4, FALSE)</f>
        <v>scalar for motorcycle distance, i.e. all motorbike trips are scaled by this scalar</v>
      </c>
      <c r="L1167" s="21" t="str" cm="1">
        <f t="array" aca="1" ref="L1167" ca="1">IF(ISNA(VLOOKUP($D1167,Grouped_Sources!$C:$C,1,FALSE)),"", INDIRECT(VLOOKUP($D1167,Grouped_Sources!$C:$I,5,FALSE)))</f>
        <v xml:space="preserve"> on OneDrive Ali Abbas - ITHIM Global\Methods and Processes\Input Parameters\DistanceScalars</v>
      </c>
      <c r="M1167" s="21" cm="1">
        <f t="array" aca="1" ref="M1167" ca="1">IF(ISNA(VLOOKUP($D1167,Grouped_Sources!$C:$C,1,FALSE)),"", INDIRECT(VLOOKUP($D1167,Grouped_Sources!$C:$I,6,FALSE)))</f>
        <v>0</v>
      </c>
      <c r="N1167" s="21" cm="1">
        <f t="array" aca="1" ref="N1167" ca="1">IF(ISNA(VLOOKUP($D1167,Grouped_Sources!$C:$C,1,FALSE)),"", INDIRECT(VLOOKUP($D1167,Grouped_Sources!$C:$I,7,FALSE)))</f>
        <v>0</v>
      </c>
    </row>
    <row r="1168" spans="1:14" hidden="1" x14ac:dyDescent="0.25">
      <c r="A1168" s="5">
        <f t="shared" si="186"/>
        <v>14</v>
      </c>
      <c r="B1168" s="5">
        <f t="shared" si="187"/>
        <v>66</v>
      </c>
      <c r="C1168" s="5" t="str">
        <f t="shared" ca="1" si="188"/>
        <v>distance_scalar_motorcycle</v>
      </c>
      <c r="D1168" s="5" t="str">
        <f t="shared" ca="1" si="175"/>
        <v>distance_scalar_motorcycle_medellin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distance_scalar_motorcycle</v>
      </c>
      <c r="G1168" s="4" t="str" cm="1">
        <f t="array" aca="1" ref="G1168" ca="1">IF(AND(ISBLANK(INDIRECT(ADDRESS(B1168,3,1,1,"all_city_parameter_inputs"))),ISBLANK(INDIRECT(ADDRESS(B1168,2,1,1,"all_city_parameter_inputs")))),"",IF(ISBLANK(INDIRECT(ADDRESS(B1168,2,1,1,"all_city_parameter_inputs"))),"",INDIRECT(ADDRESS(B1168,2,1,1,"all_city_parameter_inputs"))))</f>
        <v>sd</v>
      </c>
      <c r="H1168" s="17" cm="1">
        <f t="array" aca="1" ref="H1168" ca="1">IF(ISBLANK(INDIRECT(ADDRESS(B1168,A1168,1,1,"all_city_parameter_inputs"))), "--",INDIRECT(ADDRESS(B1168,A1168,1,1,"all_city_parameter_inputs")))</f>
        <v>1.0088548108050499</v>
      </c>
      <c r="I1168" s="17" t="str">
        <f ca="1">IF(OR(G1168="alpha",G1168="beta",G1168="sd",G1168="mean"),"--",VLOOKUP(C1168,Default!$B$5:$H$114,7,FALSE))</f>
        <v>--</v>
      </c>
      <c r="J1168" s="4" t="str">
        <f ca="1">VLOOKUP(F1168,Lookup!$C$5:$D$110,2, FALSE)</f>
        <v>Travel values</v>
      </c>
      <c r="K1168" s="4" t="str">
        <f ca="1">VLOOKUP(C1168,Default!$B$4:$E$114,4, FALSE)</f>
        <v>scalar for motorcycle distance, i.e. all motorbike trips are scaled by this scalar</v>
      </c>
      <c r="L1168" s="21" t="str" cm="1">
        <f t="array" aca="1" ref="L1168" ca="1">IF(ISNA(VLOOKUP($D1168,Grouped_Sources!$C:$C,1,FALSE)),"", INDIRECT(VLOOKUP($D1168,Grouped_Sources!$C:$I,5,FALSE)))</f>
        <v xml:space="preserve"> on OneDrive Ali Abbas - ITHIM Global\Methods and Processes\Input Parameters\DistanceScalars</v>
      </c>
      <c r="M1168" s="21" cm="1">
        <f t="array" aca="1" ref="M1168" ca="1">IF(ISNA(VLOOKUP($D1168,Grouped_Sources!$C:$C,1,FALSE)),"", INDIRECT(VLOOKUP($D1168,Grouped_Sources!$C:$I,6,FALSE)))</f>
        <v>0</v>
      </c>
      <c r="N1168" s="21" cm="1">
        <f t="array" aca="1" ref="N1168" ca="1">IF(ISNA(VLOOKUP($D1168,Grouped_Sources!$C:$C,1,FALSE)),"", INDIRECT(VLOOKUP($D1168,Grouped_Sources!$C:$I,7,FALSE)))</f>
        <v>0</v>
      </c>
    </row>
    <row r="1169" spans="1:14" hidden="1" x14ac:dyDescent="0.25">
      <c r="A1169" s="5">
        <f t="shared" si="186"/>
        <v>14</v>
      </c>
      <c r="B1169" s="5">
        <f t="shared" si="187"/>
        <v>67</v>
      </c>
      <c r="C1169" s="5" t="str">
        <f t="shared" ca="1" si="188"/>
        <v>distance_scalar_pt</v>
      </c>
      <c r="D1169" s="5" t="str">
        <f t="shared" ca="1" si="175"/>
        <v>distance_scalar_pt_medellin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distance_scalar_pt</v>
      </c>
      <c r="G1169" s="4" t="str" cm="1">
        <f t="array" aca="1" ref="G1169" ca="1">IF(AND(ISBLANK(INDIRECT(ADDRESS(B1169,3,1,1,"all_city_parameter_inputs"))),ISBLANK(INDIRECT(ADDRESS(B1169,2,1,1,"all_city_parameter_inputs")))),"",IF(ISBLANK(INDIRECT(ADDRESS(B1169,2,1,1,"all_city_parameter_inputs"))),"",INDIRECT(ADDRESS(B1169,2,1,1,"all_city_parameter_inputs"))))</f>
        <v>constant</v>
      </c>
      <c r="H1169" s="17" cm="1">
        <f t="array" aca="1" ref="H1169" ca="1">IF(ISBLANK(INDIRECT(ADDRESS(B1169,A1169,1,1,"all_city_parameter_inputs"))), "--",INDIRECT(ADDRESS(B1169,A1169,1,1,"all_city_parameter_inputs")))</f>
        <v>1</v>
      </c>
      <c r="I1169" s="17">
        <f ca="1">IF(OR(G1169="alpha",G1169="beta",G1169="sd",G1169="mean"),"--",VLOOKUP(C1169,Default!$B$5:$H$114,7,FALSE))</f>
        <v>1</v>
      </c>
      <c r="J1169" s="4" t="str">
        <f ca="1">VLOOKUP(F1169,Lookup!$C$5:$D$110,2, FALSE)</f>
        <v>Travel values</v>
      </c>
      <c r="K1169" s="4" t="str">
        <f ca="1">VLOOKUP(C1169,Default!$B$4:$E$114,4, FALSE)</f>
        <v>scalar for PT distance, i.e. all public transport journey (incl bus driver if added) are scaled by this scalar</v>
      </c>
      <c r="L1169" s="21" t="str" cm="1">
        <f t="array" aca="1" ref="L1169" ca="1">IF(ISNA(VLOOKUP($D1169,Grouped_Sources!$C:$C,1,FALSE)),"", INDIRECT(VLOOKUP($D1169,Grouped_Sources!$C:$I,5,FALSE)))</f>
        <v xml:space="preserve"> on OneDrive Ali Abbas - ITHIM Global\Methods and Processes\Input Parameters\DistanceScalars</v>
      </c>
      <c r="M1169" s="21" cm="1">
        <f t="array" aca="1" ref="M1169" ca="1">IF(ISNA(VLOOKUP($D1169,Grouped_Sources!$C:$C,1,FALSE)),"", INDIRECT(VLOOKUP($D1169,Grouped_Sources!$C:$I,6,FALSE)))</f>
        <v>0</v>
      </c>
      <c r="N1169" s="21" cm="1">
        <f t="array" aca="1" ref="N1169" ca="1">IF(ISNA(VLOOKUP($D1169,Grouped_Sources!$C:$C,1,FALSE)),"", INDIRECT(VLOOKUP($D1169,Grouped_Sources!$C:$I,7,FALSE)))</f>
        <v>0</v>
      </c>
    </row>
    <row r="1170" spans="1:14" hidden="1" x14ac:dyDescent="0.25">
      <c r="A1170" s="5">
        <f t="shared" si="186"/>
        <v>14</v>
      </c>
      <c r="B1170" s="5">
        <f t="shared" si="187"/>
        <v>68</v>
      </c>
      <c r="C1170" s="5" t="str">
        <f t="shared" ca="1" si="188"/>
        <v>distance_scalar_pt</v>
      </c>
      <c r="D1170" s="5" t="str">
        <f t="shared" ca="1" si="175"/>
        <v>distance_scalar_pt_medellin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distance_scalar_pt</v>
      </c>
      <c r="G1170" s="4" t="str" cm="1">
        <f t="array" aca="1" ref="G1170" ca="1">IF(AND(ISBLANK(INDIRECT(ADDRESS(B1170,3,1,1,"all_city_parameter_inputs"))),ISBLANK(INDIRECT(ADDRESS(B1170,2,1,1,"all_city_parameter_inputs")))),"",IF(ISBLANK(INDIRECT(ADDRESS(B1170,2,1,1,"all_city_parameter_inputs"))),"",INDIRECT(ADDRESS(B1170,2,1,1,"all_city_parameter_inputs"))))</f>
        <v>mean</v>
      </c>
      <c r="H1170" s="17" cm="1">
        <f t="array" aca="1" ref="H1170" ca="1">IF(ISBLANK(INDIRECT(ADDRESS(B1170,A1170,1,1,"all_city_parameter_inputs"))), "--",INDIRECT(ADDRESS(B1170,A1170,1,1,"all_city_parameter_inputs")))</f>
        <v>0.99996734462481096</v>
      </c>
      <c r="I1170" s="17" t="str">
        <f ca="1">IF(OR(G1170="alpha",G1170="beta",G1170="sd",G1170="mean"),"--",VLOOKUP(C1170,Default!$B$5:$H$114,7,FALSE))</f>
        <v>--</v>
      </c>
      <c r="J1170" s="4" t="str">
        <f ca="1">VLOOKUP(F1170,Lookup!$C$5:$D$110,2, FALSE)</f>
        <v>Travel values</v>
      </c>
      <c r="K1170" s="4" t="str">
        <f ca="1">VLOOKUP(C1170,Default!$B$4:$E$114,4, FALSE)</f>
        <v>scalar for PT distance, i.e. all public transport journey (incl bus driver if added) are scaled by this scalar</v>
      </c>
      <c r="L1170" s="21" t="str" cm="1">
        <f t="array" aca="1" ref="L1170" ca="1">IF(ISNA(VLOOKUP($D1170,Grouped_Sources!$C:$C,1,FALSE)),"", INDIRECT(VLOOKUP($D1170,Grouped_Sources!$C:$I,5,FALSE)))</f>
        <v xml:space="preserve"> on OneDrive Ali Abbas - ITHIM Global\Methods and Processes\Input Parameters\DistanceScalars</v>
      </c>
      <c r="M1170" s="21" cm="1">
        <f t="array" aca="1" ref="M1170" ca="1">IF(ISNA(VLOOKUP($D1170,Grouped_Sources!$C:$C,1,FALSE)),"", INDIRECT(VLOOKUP($D1170,Grouped_Sources!$C:$I,6,FALSE)))</f>
        <v>0</v>
      </c>
      <c r="N1170" s="21" cm="1">
        <f t="array" aca="1" ref="N1170" ca="1">IF(ISNA(VLOOKUP($D1170,Grouped_Sources!$C:$C,1,FALSE)),"", INDIRECT(VLOOKUP($D1170,Grouped_Sources!$C:$I,7,FALSE)))</f>
        <v>0</v>
      </c>
    </row>
    <row r="1171" spans="1:14" hidden="1" x14ac:dyDescent="0.25">
      <c r="A1171" s="5">
        <f t="shared" si="186"/>
        <v>14</v>
      </c>
      <c r="B1171" s="5">
        <f t="shared" si="187"/>
        <v>69</v>
      </c>
      <c r="C1171" s="5" t="str">
        <f t="shared" ca="1" si="188"/>
        <v>distance_scalar_pt</v>
      </c>
      <c r="D1171" s="5" t="str">
        <f t="shared" ca="1" si="175"/>
        <v>distance_scalar_pt_medellin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distance_scalar_pt</v>
      </c>
      <c r="G1171" s="4" t="str" cm="1">
        <f t="array" aca="1" ref="G1171" ca="1">IF(AND(ISBLANK(INDIRECT(ADDRESS(B1171,3,1,1,"all_city_parameter_inputs"))),ISBLANK(INDIRECT(ADDRESS(B1171,2,1,1,"all_city_parameter_inputs")))),"",IF(ISBLANK(INDIRECT(ADDRESS(B1171,2,1,1,"all_city_parameter_inputs"))),"",INDIRECT(ADDRESS(B1171,2,1,1,"all_city_parameter_inputs"))))</f>
        <v>sd</v>
      </c>
      <c r="H1171" s="17" cm="1">
        <f t="array" aca="1" ref="H1171" ca="1">IF(ISBLANK(INDIRECT(ADDRESS(B1171,A1171,1,1,"all_city_parameter_inputs"))), "--",INDIRECT(ADDRESS(B1171,A1171,1,1,"all_city_parameter_inputs")))</f>
        <v>1.0081143167239399</v>
      </c>
      <c r="I1171" s="17" t="str">
        <f ca="1">IF(OR(G1171="alpha",G1171="beta",G1171="sd",G1171="mean"),"--",VLOOKUP(C1171,Default!$B$5:$H$114,7,FALSE))</f>
        <v>--</v>
      </c>
      <c r="J1171" s="4" t="str">
        <f ca="1">VLOOKUP(F1171,Lookup!$C$5:$D$110,2, FALSE)</f>
        <v>Travel values</v>
      </c>
      <c r="K1171" s="4" t="str">
        <f ca="1">VLOOKUP(C1171,Default!$B$4:$E$114,4, FALSE)</f>
        <v>scalar for PT distance, i.e. all public transport journey (incl bus driver if added) are scaled by this scalar</v>
      </c>
      <c r="L1171" s="21" t="str" cm="1">
        <f t="array" aca="1" ref="L1171" ca="1">IF(ISNA(VLOOKUP($D1171,Grouped_Sources!$C:$C,1,FALSE)),"", INDIRECT(VLOOKUP($D1171,Grouped_Sources!$C:$I,5,FALSE)))</f>
        <v xml:space="preserve"> on OneDrive Ali Abbas - ITHIM Global\Methods and Processes\Input Parameters\DistanceScalars</v>
      </c>
      <c r="M1171" s="21" cm="1">
        <f t="array" aca="1" ref="M1171" ca="1">IF(ISNA(VLOOKUP($D1171,Grouped_Sources!$C:$C,1,FALSE)),"", INDIRECT(VLOOKUP($D1171,Grouped_Sources!$C:$I,6,FALSE)))</f>
        <v>0</v>
      </c>
      <c r="N1171" s="21" cm="1">
        <f t="array" aca="1" ref="N1171" ca="1">IF(ISNA(VLOOKUP($D1171,Grouped_Sources!$C:$C,1,FALSE)),"", INDIRECT(VLOOKUP($D1171,Grouped_Sources!$C:$I,7,FALSE)))</f>
        <v>0</v>
      </c>
    </row>
    <row r="1172" spans="1:14" hidden="1" x14ac:dyDescent="0.25">
      <c r="A1172" s="5">
        <f t="shared" si="186"/>
        <v>14</v>
      </c>
      <c r="B1172" s="5">
        <f t="shared" si="187"/>
        <v>70</v>
      </c>
      <c r="C1172" s="5" t="str">
        <f t="shared" ca="1" si="188"/>
        <v>distance_scalar_walking</v>
      </c>
      <c r="D1172" s="5" t="str">
        <f t="shared" ca="1" si="175"/>
        <v>distance_scalar_walking_medellin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distance_scalar_walking</v>
      </c>
      <c r="G1172" s="4" t="str" cm="1">
        <f t="array" aca="1" ref="G1172" ca="1">IF(AND(ISBLANK(INDIRECT(ADDRESS(B1172,3,1,1,"all_city_parameter_inputs"))),ISBLANK(INDIRECT(ADDRESS(B1172,2,1,1,"all_city_parameter_inputs")))),"",IF(ISBLANK(INDIRECT(ADDRESS(B1172,2,1,1,"all_city_parameter_inputs"))),"",INDIRECT(ADDRESS(B1172,2,1,1,"all_city_parameter_inputs"))))</f>
        <v>constant</v>
      </c>
      <c r="H1172" s="17" cm="1">
        <f t="array" aca="1" ref="H1172" ca="1">IF(ISBLANK(INDIRECT(ADDRESS(B1172,A1172,1,1,"all_city_parameter_inputs"))), "--",INDIRECT(ADDRESS(B1172,A1172,1,1,"all_city_parameter_inputs")))</f>
        <v>1</v>
      </c>
      <c r="I1172" s="17">
        <f ca="1">IF(OR(G1172="alpha",G1172="beta",G1172="sd",G1172="mean"),"--",VLOOKUP(C1172,Default!$B$5:$H$114,7,FALSE))</f>
        <v>1</v>
      </c>
      <c r="J1172" s="4" t="str">
        <f ca="1">VLOOKUP(F1172,Lookup!$C$5:$D$110,2, FALSE)</f>
        <v>Travel values</v>
      </c>
      <c r="K1172" s="4" t="str">
        <f ca="1">VLOOKUP(C1172,Default!$B$4:$E$114,4, FALSE)</f>
        <v>scalar for walking distance, i.e. all walking trips are scaled by this scalar</v>
      </c>
      <c r="L1172" s="21" t="str" cm="1">
        <f t="array" aca="1" ref="L1172" ca="1">IF(ISNA(VLOOKUP($D1172,Grouped_Sources!$C:$C,1,FALSE)),"", INDIRECT(VLOOKUP($D1172,Grouped_Sources!$C:$I,5,FALSE)))</f>
        <v xml:space="preserve"> on OneDrive Ali Abbas - ITHIM Global\Methods and Processes\Input Parameters\DistanceScalars</v>
      </c>
      <c r="M1172" s="21" cm="1">
        <f t="array" aca="1" ref="M1172" ca="1">IF(ISNA(VLOOKUP($D1172,Grouped_Sources!$C:$C,1,FALSE)),"", INDIRECT(VLOOKUP($D1172,Grouped_Sources!$C:$I,6,FALSE)))</f>
        <v>0</v>
      </c>
      <c r="N1172" s="21" cm="1">
        <f t="array" aca="1" ref="N1172" ca="1">IF(ISNA(VLOOKUP($D1172,Grouped_Sources!$C:$C,1,FALSE)),"", INDIRECT(VLOOKUP($D1172,Grouped_Sources!$C:$I,7,FALSE)))</f>
        <v>0</v>
      </c>
    </row>
    <row r="1173" spans="1:14" hidden="1" x14ac:dyDescent="0.25">
      <c r="A1173" s="5">
        <f t="shared" si="186"/>
        <v>14</v>
      </c>
      <c r="B1173" s="5">
        <f t="shared" si="187"/>
        <v>71</v>
      </c>
      <c r="C1173" s="5" t="str">
        <f t="shared" ca="1" si="188"/>
        <v>distance_scalar_walking</v>
      </c>
      <c r="D1173" s="5" t="str">
        <f t="shared" ca="1" si="175"/>
        <v>distance_scalar_walking_medellin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distance_scalar_walking</v>
      </c>
      <c r="G1173" s="4" t="str" cm="1">
        <f t="array" aca="1" ref="G1173" ca="1">IF(AND(ISBLANK(INDIRECT(ADDRESS(B1173,3,1,1,"all_city_parameter_inputs"))),ISBLANK(INDIRECT(ADDRESS(B1173,2,1,1,"all_city_parameter_inputs")))),"",IF(ISBLANK(INDIRECT(ADDRESS(B1173,2,1,1,"all_city_parameter_inputs"))),"",INDIRECT(ADDRESS(B1173,2,1,1,"all_city_parameter_inputs"))))</f>
        <v>mean</v>
      </c>
      <c r="H1173" s="17" cm="1">
        <f t="array" aca="1" ref="H1173" ca="1">IF(ISBLANK(INDIRECT(ADDRESS(B1173,A1173,1,1,"all_city_parameter_inputs"))), "--",INDIRECT(ADDRESS(B1173,A1173,1,1,"all_city_parameter_inputs")))</f>
        <v>0.99998279860314898</v>
      </c>
      <c r="I1173" s="17" t="str">
        <f ca="1">IF(OR(G1173="alpha",G1173="beta",G1173="sd",G1173="mean"),"--",VLOOKUP(C1173,Default!$B$5:$H$114,7,FALSE))</f>
        <v>--</v>
      </c>
      <c r="J1173" s="4" t="str">
        <f ca="1">VLOOKUP(F1173,Lookup!$C$5:$D$110,2, FALSE)</f>
        <v>Travel values</v>
      </c>
      <c r="K1173" s="4" t="str">
        <f ca="1">VLOOKUP(C1173,Default!$B$4:$E$114,4, FALSE)</f>
        <v>scalar for walking distance, i.e. all walking trips are scaled by this scalar</v>
      </c>
      <c r="L1173" s="21" t="str" cm="1">
        <f t="array" aca="1" ref="L1173" ca="1">IF(ISNA(VLOOKUP($D1173,Grouped_Sources!$C:$C,1,FALSE)),"", INDIRECT(VLOOKUP($D1173,Grouped_Sources!$C:$I,5,FALSE)))</f>
        <v xml:space="preserve"> on OneDrive Ali Abbas - ITHIM Global\Methods and Processes\Input Parameters\DistanceScalars</v>
      </c>
      <c r="M1173" s="21" cm="1">
        <f t="array" aca="1" ref="M1173" ca="1">IF(ISNA(VLOOKUP($D1173,Grouped_Sources!$C:$C,1,FALSE)),"", INDIRECT(VLOOKUP($D1173,Grouped_Sources!$C:$I,6,FALSE)))</f>
        <v>0</v>
      </c>
      <c r="N1173" s="21" cm="1">
        <f t="array" aca="1" ref="N1173" ca="1">IF(ISNA(VLOOKUP($D1173,Grouped_Sources!$C:$C,1,FALSE)),"", INDIRECT(VLOOKUP($D1173,Grouped_Sources!$C:$I,7,FALSE)))</f>
        <v>0</v>
      </c>
    </row>
    <row r="1174" spans="1:14" hidden="1" x14ac:dyDescent="0.25">
      <c r="A1174" s="5">
        <f t="shared" si="186"/>
        <v>14</v>
      </c>
      <c r="B1174" s="5">
        <f t="shared" si="187"/>
        <v>72</v>
      </c>
      <c r="C1174" s="5" t="str">
        <f t="shared" ca="1" si="188"/>
        <v>distance_scalar_walking</v>
      </c>
      <c r="D1174" s="5" t="str">
        <f t="shared" ca="1" si="175"/>
        <v>distance_scalar_walking_medellin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distance_scalar_walking</v>
      </c>
      <c r="G1174" s="4" t="str" cm="1">
        <f t="array" aca="1" ref="G1174" ca="1">IF(AND(ISBLANK(INDIRECT(ADDRESS(B1174,3,1,1,"all_city_parameter_inputs"))),ISBLANK(INDIRECT(ADDRESS(B1174,2,1,1,"all_city_parameter_inputs")))),"",IF(ISBLANK(INDIRECT(ADDRESS(B1174,2,1,1,"all_city_parameter_inputs"))),"",INDIRECT(ADDRESS(B1174,2,1,1,"all_city_parameter_inputs"))))</f>
        <v>sd</v>
      </c>
      <c r="H1174" s="17" cm="1">
        <f t="array" aca="1" ref="H1174" ca="1">IF(ISBLANK(INDIRECT(ADDRESS(B1174,A1174,1,1,"all_city_parameter_inputs"))), "--",INDIRECT(ADDRESS(B1174,A1174,1,1,"all_city_parameter_inputs")))</f>
        <v>1.0058826499248199</v>
      </c>
      <c r="I1174" s="17" t="str">
        <f ca="1">IF(OR(G1174="alpha",G1174="beta",G1174="sd",G1174="mean"),"--",VLOOKUP(C1174,Default!$B$5:$H$114,7,FALSE))</f>
        <v>--</v>
      </c>
      <c r="J1174" s="4" t="str">
        <f ca="1">VLOOKUP(F1174,Lookup!$C$5:$D$110,2, FALSE)</f>
        <v>Travel values</v>
      </c>
      <c r="K1174" s="4" t="str">
        <f ca="1">VLOOKUP(C1174,Default!$B$4:$E$114,4, FALSE)</f>
        <v>scalar for walking distance, i.e. all walking trips are scaled by this scalar</v>
      </c>
      <c r="L1174" s="21" t="str" cm="1">
        <f t="array" aca="1" ref="L1174" ca="1">IF(ISNA(VLOOKUP($D1174,Grouped_Sources!$C:$C,1,FALSE)),"", INDIRECT(VLOOKUP($D1174,Grouped_Sources!$C:$I,5,FALSE)))</f>
        <v xml:space="preserve"> on OneDrive Ali Abbas - ITHIM Global\Methods and Processes\Input Parameters\DistanceScalars</v>
      </c>
      <c r="M1174" s="21" cm="1">
        <f t="array" aca="1" ref="M1174" ca="1">IF(ISNA(VLOOKUP($D1174,Grouped_Sources!$C:$C,1,FALSE)),"", INDIRECT(VLOOKUP($D1174,Grouped_Sources!$C:$I,6,FALSE)))</f>
        <v>0</v>
      </c>
      <c r="N1174" s="21" cm="1">
        <f t="array" aca="1" ref="N1174" ca="1">IF(ISNA(VLOOKUP($D1174,Grouped_Sources!$C:$C,1,FALSE)),"", INDIRECT(VLOOKUP($D1174,Grouped_Sources!$C:$I,7,FALSE)))</f>
        <v>0</v>
      </c>
    </row>
    <row r="1175" spans="1:14" hidden="1" x14ac:dyDescent="0.25">
      <c r="A1175" s="5">
        <f t="shared" si="186"/>
        <v>14</v>
      </c>
      <c r="B1175" s="5">
        <f t="shared" si="187"/>
        <v>73</v>
      </c>
      <c r="C1175" s="5" t="str">
        <f t="shared" ca="1" si="188"/>
        <v>distance_scalar_cycling</v>
      </c>
      <c r="D1175" s="5" t="str">
        <f t="shared" ca="1" si="175"/>
        <v>distance_scalar_cycling_medellin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distance_scalar_cycling</v>
      </c>
      <c r="G1175" s="4" t="str" cm="1">
        <f t="array" aca="1" ref="G1175" ca="1">IF(AND(ISBLANK(INDIRECT(ADDRESS(B1175,3,1,1,"all_city_parameter_inputs"))),ISBLANK(INDIRECT(ADDRESS(B1175,2,1,1,"all_city_parameter_inputs")))),"",IF(ISBLANK(INDIRECT(ADDRESS(B1175,2,1,1,"all_city_parameter_inputs"))),"",INDIRECT(ADDRESS(B1175,2,1,1,"all_city_parameter_inputs"))))</f>
        <v>constant</v>
      </c>
      <c r="H1175" s="17" cm="1">
        <f t="array" aca="1" ref="H1175" ca="1">IF(ISBLANK(INDIRECT(ADDRESS(B1175,A1175,1,1,"all_city_parameter_inputs"))), "--",INDIRECT(ADDRESS(B1175,A1175,1,1,"all_city_parameter_inputs")))</f>
        <v>1</v>
      </c>
      <c r="I1175" s="17">
        <f ca="1">IF(OR(G1175="alpha",G1175="beta",G1175="sd",G1175="mean"),"--",VLOOKUP(C1175,Default!$B$5:$H$114,7,FALSE))</f>
        <v>1</v>
      </c>
      <c r="J1175" s="4" t="str">
        <f ca="1">VLOOKUP(F1175,Lookup!$C$5:$D$110,2, FALSE)</f>
        <v>Travel values</v>
      </c>
      <c r="K1175" s="4" t="str">
        <f ca="1">VLOOKUP(C1175,Default!$B$4:$E$114,4, FALSE)</f>
        <v>scalar for cycling distance, i.e. all cycling trips are scaled by this scalar</v>
      </c>
      <c r="L1175" s="21" t="str" cm="1">
        <f t="array" aca="1" ref="L1175" ca="1">IF(ISNA(VLOOKUP($D1175,Grouped_Sources!$C:$C,1,FALSE)),"", INDIRECT(VLOOKUP($D1175,Grouped_Sources!$C:$I,5,FALSE)))</f>
        <v xml:space="preserve"> on OneDrive Ali Abbas - ITHIM Global\Methods and Processes\Input Parameters\DistanceScalars</v>
      </c>
      <c r="M1175" s="21" cm="1">
        <f t="array" aca="1" ref="M1175" ca="1">IF(ISNA(VLOOKUP($D1175,Grouped_Sources!$C:$C,1,FALSE)),"", INDIRECT(VLOOKUP($D1175,Grouped_Sources!$C:$I,6,FALSE)))</f>
        <v>0</v>
      </c>
      <c r="N1175" s="21" cm="1">
        <f t="array" aca="1" ref="N1175" ca="1">IF(ISNA(VLOOKUP($D1175,Grouped_Sources!$C:$C,1,FALSE)),"", INDIRECT(VLOOKUP($D1175,Grouped_Sources!$C:$I,7,FALSE)))</f>
        <v>0</v>
      </c>
    </row>
    <row r="1176" spans="1:14" hidden="1" x14ac:dyDescent="0.25">
      <c r="A1176" s="5">
        <f t="shared" si="186"/>
        <v>14</v>
      </c>
      <c r="B1176" s="5">
        <f t="shared" si="187"/>
        <v>74</v>
      </c>
      <c r="C1176" s="5" t="str">
        <f t="shared" ca="1" si="188"/>
        <v>distance_scalar_cycling</v>
      </c>
      <c r="D1176" s="5" t="str">
        <f t="shared" ca="1" si="175"/>
        <v>distance_scalar_cycling_medellin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distance_scalar_cycling</v>
      </c>
      <c r="G1176" s="4" t="str" cm="1">
        <f t="array" aca="1" ref="G1176" ca="1">IF(AND(ISBLANK(INDIRECT(ADDRESS(B1176,3,1,1,"all_city_parameter_inputs"))),ISBLANK(INDIRECT(ADDRESS(B1176,2,1,1,"all_city_parameter_inputs")))),"",IF(ISBLANK(INDIRECT(ADDRESS(B1176,2,1,1,"all_city_parameter_inputs"))),"",INDIRECT(ADDRESS(B1176,2,1,1,"all_city_parameter_inputs"))))</f>
        <v>mean</v>
      </c>
      <c r="H1176" s="17" cm="1">
        <f t="array" aca="1" ref="H1176" ca="1">IF(ISBLANK(INDIRECT(ADDRESS(B1176,A1176,1,1,"all_city_parameter_inputs"))), "--",INDIRECT(ADDRESS(B1176,A1176,1,1,"all_city_parameter_inputs")))</f>
        <v>0.99943288540068898</v>
      </c>
      <c r="I1176" s="17" t="str">
        <f ca="1">IF(OR(G1176="alpha",G1176="beta",G1176="sd",G1176="mean"),"--",VLOOKUP(C1176,Default!$B$5:$H$114,7,FALSE))</f>
        <v>--</v>
      </c>
      <c r="J1176" s="4" t="str">
        <f ca="1">VLOOKUP(F1176,Lookup!$C$5:$D$110,2, FALSE)</f>
        <v>Travel values</v>
      </c>
      <c r="K1176" s="4" t="str">
        <f ca="1">VLOOKUP(C1176,Default!$B$4:$E$114,4, FALSE)</f>
        <v>scalar for cycling distance, i.e. all cycling trips are scaled by this scalar</v>
      </c>
      <c r="L1176" s="21" t="str" cm="1">
        <f t="array" aca="1" ref="L1176" ca="1">IF(ISNA(VLOOKUP($D1176,Grouped_Sources!$C:$C,1,FALSE)),"", INDIRECT(VLOOKUP($D1176,Grouped_Sources!$C:$I,5,FALSE)))</f>
        <v xml:space="preserve"> on OneDrive Ali Abbas - ITHIM Global\Methods and Processes\Input Parameters\DistanceScalars</v>
      </c>
      <c r="M1176" s="21" cm="1">
        <f t="array" aca="1" ref="M1176" ca="1">IF(ISNA(VLOOKUP($D1176,Grouped_Sources!$C:$C,1,FALSE)),"", INDIRECT(VLOOKUP($D1176,Grouped_Sources!$C:$I,6,FALSE)))</f>
        <v>0</v>
      </c>
      <c r="N1176" s="21" cm="1">
        <f t="array" aca="1" ref="N1176" ca="1">IF(ISNA(VLOOKUP($D1176,Grouped_Sources!$C:$C,1,FALSE)),"", INDIRECT(VLOOKUP($D1176,Grouped_Sources!$C:$I,7,FALSE)))</f>
        <v>0</v>
      </c>
    </row>
    <row r="1177" spans="1:14" hidden="1" x14ac:dyDescent="0.25">
      <c r="A1177" s="5">
        <f t="shared" si="186"/>
        <v>14</v>
      </c>
      <c r="B1177" s="5">
        <f t="shared" si="187"/>
        <v>75</v>
      </c>
      <c r="C1177" s="5" t="str">
        <f t="shared" ca="1" si="188"/>
        <v>distance_scalar_cycling</v>
      </c>
      <c r="D1177" s="5" t="str">
        <f t="shared" ca="1" si="175"/>
        <v>distance_scalar_cycling_medellin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distance_scalar_cycling</v>
      </c>
      <c r="G1177" s="4" t="str" cm="1">
        <f t="array" aca="1" ref="G1177" ca="1">IF(AND(ISBLANK(INDIRECT(ADDRESS(B1177,3,1,1,"all_city_parameter_inputs"))),ISBLANK(INDIRECT(ADDRESS(B1177,2,1,1,"all_city_parameter_inputs")))),"",IF(ISBLANK(INDIRECT(ADDRESS(B1177,2,1,1,"all_city_parameter_inputs"))),"",INDIRECT(ADDRESS(B1177,2,1,1,"all_city_parameter_inputs"))))</f>
        <v>sd</v>
      </c>
      <c r="H1177" s="17" cm="1">
        <f t="array" aca="1" ref="H1177" ca="1">IF(ISBLANK(INDIRECT(ADDRESS(B1177,A1177,1,1,"all_city_parameter_inputs"))), "--",INDIRECT(ADDRESS(B1177,A1177,1,1,"all_city_parameter_inputs")))</f>
        <v>1.0342567944135701</v>
      </c>
      <c r="I1177" s="17" t="str">
        <f ca="1">IF(OR(G1177="alpha",G1177="beta",G1177="sd",G1177="mean"),"--",VLOOKUP(C1177,Default!$B$5:$H$114,7,FALSE))</f>
        <v>--</v>
      </c>
      <c r="J1177" s="4" t="str">
        <f ca="1">VLOOKUP(F1177,Lookup!$C$5:$D$110,2, FALSE)</f>
        <v>Travel values</v>
      </c>
      <c r="K1177" s="4" t="str">
        <f ca="1">VLOOKUP(C1177,Default!$B$4:$E$114,4, FALSE)</f>
        <v>scalar for cycling distance, i.e. all cycling trips are scaled by this scalar</v>
      </c>
      <c r="L1177" s="21" t="str" cm="1">
        <f t="array" aca="1" ref="L1177" ca="1">IF(ISNA(VLOOKUP($D1177,Grouped_Sources!$C:$C,1,FALSE)),"", INDIRECT(VLOOKUP($D1177,Grouped_Sources!$C:$I,5,FALSE)))</f>
        <v xml:space="preserve"> on OneDrive Ali Abbas - ITHIM Global\Methods and Processes\Input Parameters\DistanceScalars</v>
      </c>
      <c r="M1177" s="21" cm="1">
        <f t="array" aca="1" ref="M1177" ca="1">IF(ISNA(VLOOKUP($D1177,Grouped_Sources!$C:$C,1,FALSE)),"", INDIRECT(VLOOKUP($D1177,Grouped_Sources!$C:$I,6,FALSE)))</f>
        <v>0</v>
      </c>
      <c r="N1177" s="21" cm="1">
        <f t="array" aca="1" ref="N1177" ca="1">IF(ISNA(VLOOKUP($D1177,Grouped_Sources!$C:$C,1,FALSE)),"", INDIRECT(VLOOKUP($D1177,Grouped_Sources!$C:$I,7,FALSE)))</f>
        <v>0</v>
      </c>
    </row>
    <row r="1178" spans="1:14" hidden="1" x14ac:dyDescent="0.25">
      <c r="A1178" s="5">
        <f t="shared" si="186"/>
        <v>14</v>
      </c>
      <c r="B1178" s="5">
        <f t="shared" si="187"/>
        <v>76</v>
      </c>
      <c r="C1178" s="5" t="str">
        <f t="shared" ca="1" si="188"/>
        <v>CO2_emission_inventories motorcycle</v>
      </c>
      <c r="D1178" s="5" t="str">
        <f t="shared" ca="1" si="175"/>
        <v>CO2_emission_inventories_medellin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CO2_emission_inventories</v>
      </c>
      <c r="G1178" s="4" t="str" cm="1">
        <f t="array" aca="1" ref="G1178" ca="1">IF(AND(ISBLANK(INDIRECT(ADDRESS(B1178,3,1,1,"all_city_parameter_inputs"))),ISBLANK(INDIRECT(ADDRESS(B1178,2,1,1,"all_city_parameter_inputs")))),"",IF(ISBLANK(INDIRECT(ADDRESS(B1178,2,1,1,"all_city_parameter_inputs"))),"",INDIRECT(ADDRESS(B1178,2,1,1,"all_city_parameter_inputs"))))</f>
        <v>motorcycle</v>
      </c>
      <c r="H1178" s="17" cm="1">
        <f t="array" aca="1" ref="H1178" ca="1">IF(ISBLANK(INDIRECT(ADDRESS(B1178,A1178,1,1,"all_city_parameter_inputs"))), "--",INDIRECT(ADDRESS(B1178,A1178,1,1,"all_city_parameter_inputs")))</f>
        <v>8322.5640000000003</v>
      </c>
      <c r="I1178" s="17">
        <f ca="1">IF(OR(G1178="alpha",G1178="beta",G1178="sd",G1178="mean"),"--",VLOOKUP(C1178,Default!$B$5:$H$114,7,FALSE))</f>
        <v>30033.571810000001</v>
      </c>
      <c r="J1178" s="4" t="str">
        <f ca="1">VLOOKUP(F1178,Lookup!$C$5:$D$110,2, FALSE)</f>
        <v>Pollution values</v>
      </c>
      <c r="K1178" s="4" t="str">
        <f ca="1">VLOOKUP(C1178,Default!$B$4:$E$114,4, FALSE)</f>
        <v>- used to estimate the CO2 for scenarios (function "scenario_co2_calculations").
- used to create the VEHICLE_INVENTORY, with speeds, PM and CO2 emissions (function "set_vehicle_inventory").</v>
      </c>
      <c r="L1178" s="21" t="str" cm="1">
        <f t="array" aca="1" ref="L1178" ca="1">IF(ISNA(VLOOKUP($D1178,Grouped_Sources!$C:$C,1,FALSE)),"", INDIRECT(VLOOKUP($D1178,Grouped_Sources!$C:$I,5,FALSE)))</f>
        <v>EDGAR but proper documentation still missing</v>
      </c>
      <c r="M1178" s="21" cm="1">
        <f t="array" aca="1" ref="M1178" ca="1">IF(ISNA(VLOOKUP($D1178,Grouped_Sources!$C:$C,1,FALSE)),"", INDIRECT(VLOOKUP($D1178,Grouped_Sources!$C:$I,6,FALSE)))</f>
        <v>0</v>
      </c>
      <c r="N1178" s="21" cm="1">
        <f t="array" aca="1" ref="N1178" ca="1">IF(ISNA(VLOOKUP($D1178,Grouped_Sources!$C:$C,1,FALSE)),"", INDIRECT(VLOOKUP($D1178,Grouped_Sources!$C:$I,7,FALSE)))</f>
        <v>0</v>
      </c>
    </row>
    <row r="1179" spans="1:14" hidden="1" x14ac:dyDescent="0.25">
      <c r="A1179" s="5">
        <f t="shared" si="186"/>
        <v>14</v>
      </c>
      <c r="B1179" s="5">
        <f t="shared" si="187"/>
        <v>77</v>
      </c>
      <c r="C1179" s="5" t="str">
        <f t="shared" ca="1" si="188"/>
        <v>CO2_emission_inventories car</v>
      </c>
      <c r="D1179" s="5" t="str">
        <f t="shared" ca="1" si="175"/>
        <v>CO2_emission_inventories_medellin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CO2_emission_inventories</v>
      </c>
      <c r="G1179" s="4" t="str" cm="1">
        <f t="array" aca="1" ref="G1179" ca="1">IF(AND(ISBLANK(INDIRECT(ADDRESS(B1179,3,1,1,"all_city_parameter_inputs"))),ISBLANK(INDIRECT(ADDRESS(B1179,2,1,1,"all_city_parameter_inputs")))),"",IF(ISBLANK(INDIRECT(ADDRESS(B1179,2,1,1,"all_city_parameter_inputs"))),"",INDIRECT(ADDRESS(B1179,2,1,1,"all_city_parameter_inputs"))))</f>
        <v>car</v>
      </c>
      <c r="H1179" s="17" cm="1">
        <f t="array" aca="1" ref="H1179" ca="1">IF(ISBLANK(INDIRECT(ADDRESS(B1179,A1179,1,1,"all_city_parameter_inputs"))), "--",INDIRECT(ADDRESS(B1179,A1179,1,1,"all_city_parameter_inputs")))</f>
        <v>285718.27</v>
      </c>
      <c r="I1179" s="17">
        <f ca="1">IF(OR(G1179="alpha",G1179="beta",G1179="sd",G1179="mean"),"--",VLOOKUP(C1179,Default!$B$5:$H$114,7,FALSE))</f>
        <v>1033377.341</v>
      </c>
      <c r="J1179" s="4" t="str">
        <f ca="1">VLOOKUP(F1179,Lookup!$C$5:$D$110,2, FALSE)</f>
        <v>Pollution values</v>
      </c>
      <c r="K1179" s="4">
        <f ca="1">VLOOKUP(C1179,Default!$B$4:$E$114,4, FALSE)</f>
        <v>0</v>
      </c>
      <c r="L1179" s="21" t="str" cm="1">
        <f t="array" aca="1" ref="L1179" ca="1">IF(ISNA(VLOOKUP($D1179,Grouped_Sources!$C:$C,1,FALSE)),"", INDIRECT(VLOOKUP($D1179,Grouped_Sources!$C:$I,5,FALSE)))</f>
        <v>EDGAR but proper documentation still missing</v>
      </c>
      <c r="M1179" s="21" cm="1">
        <f t="array" aca="1" ref="M1179" ca="1">IF(ISNA(VLOOKUP($D1179,Grouped_Sources!$C:$C,1,FALSE)),"", INDIRECT(VLOOKUP($D1179,Grouped_Sources!$C:$I,6,FALSE)))</f>
        <v>0</v>
      </c>
      <c r="N1179" s="21" cm="1">
        <f t="array" aca="1" ref="N1179" ca="1">IF(ISNA(VLOOKUP($D1179,Grouped_Sources!$C:$C,1,FALSE)),"", INDIRECT(VLOOKUP($D1179,Grouped_Sources!$C:$I,7,FALSE)))</f>
        <v>0</v>
      </c>
    </row>
    <row r="1180" spans="1:14" hidden="1" x14ac:dyDescent="0.25">
      <c r="A1180" s="5">
        <f t="shared" si="186"/>
        <v>14</v>
      </c>
      <c r="B1180" s="5">
        <f t="shared" si="187"/>
        <v>78</v>
      </c>
      <c r="C1180" s="5" t="str">
        <f t="shared" ca="1" si="188"/>
        <v>CO2_emission_inventories bus_driver</v>
      </c>
      <c r="D1180" s="5" t="str">
        <f t="shared" ca="1" si="175"/>
        <v>CO2_emission_inventories_medellin</v>
      </c>
      <c r="E1180" s="4" t="str" cm="1">
        <f t="array" aca="1" ref="E1180" ca="1">INDIRECT(ADDRESS(1,A1180,1,1,"all_city_parameter_inputs"))</f>
        <v>medellin</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CO2_emission_inventories</v>
      </c>
      <c r="G1180" s="4" t="str" cm="1">
        <f t="array" aca="1" ref="G1180" ca="1">IF(AND(ISBLANK(INDIRECT(ADDRESS(B1180,3,1,1,"all_city_parameter_inputs"))),ISBLANK(INDIRECT(ADDRESS(B1180,2,1,1,"all_city_parameter_inputs")))),"",IF(ISBLANK(INDIRECT(ADDRESS(B1180,2,1,1,"all_city_parameter_inputs"))),"",INDIRECT(ADDRESS(B1180,2,1,1,"all_city_parameter_inputs"))))</f>
        <v>bus_driver</v>
      </c>
      <c r="H1180" s="17" cm="1">
        <f t="array" aca="1" ref="H1180" ca="1">IF(ISBLANK(INDIRECT(ADDRESS(B1180,A1180,1,1,"all_city_parameter_inputs"))), "--",INDIRECT(ADDRESS(B1180,A1180,1,1,"all_city_parameter_inputs")))</f>
        <v>40742.449999999997</v>
      </c>
      <c r="I1180" s="17">
        <f ca="1">IF(OR(G1180="alpha",G1180="beta",G1180="sd",G1180="mean"),"--",VLOOKUP(C1180,Default!$B$5:$H$114,7,FALSE))</f>
        <v>100429.7216</v>
      </c>
      <c r="J1180" s="4" t="str">
        <f ca="1">VLOOKUP(F1180,Lookup!$C$5:$D$110,2, FALSE)</f>
        <v>Pollution values</v>
      </c>
      <c r="K1180" s="4">
        <f ca="1">VLOOKUP(C1180,Default!$B$4:$E$114,4, FALSE)</f>
        <v>0</v>
      </c>
      <c r="L1180" s="21" t="str" cm="1">
        <f t="array" aca="1" ref="L1180" ca="1">IF(ISNA(VLOOKUP($D1180,Grouped_Sources!$C:$C,1,FALSE)),"", INDIRECT(VLOOKUP($D1180,Grouped_Sources!$C:$I,5,FALSE)))</f>
        <v>EDGAR but proper documentation still missing</v>
      </c>
      <c r="M1180" s="21" cm="1">
        <f t="array" aca="1" ref="M1180" ca="1">IF(ISNA(VLOOKUP($D1180,Grouped_Sources!$C:$C,1,FALSE)),"", INDIRECT(VLOOKUP($D1180,Grouped_Sources!$C:$I,6,FALSE)))</f>
        <v>0</v>
      </c>
      <c r="N1180" s="21" cm="1">
        <f t="array" aca="1" ref="N1180" ca="1">IF(ISNA(VLOOKUP($D1180,Grouped_Sources!$C:$C,1,FALSE)),"", INDIRECT(VLOOKUP($D1180,Grouped_Sources!$C:$I,7,FALSE)))</f>
        <v>0</v>
      </c>
    </row>
    <row r="1181" spans="1:14" hidden="1" x14ac:dyDescent="0.25">
      <c r="A1181" s="5">
        <f t="shared" si="186"/>
        <v>14</v>
      </c>
      <c r="B1181" s="5">
        <f t="shared" si="187"/>
        <v>79</v>
      </c>
      <c r="C1181" s="5" t="str">
        <f t="shared" ca="1" si="188"/>
        <v>CO2_emission_inventories heavy_truck</v>
      </c>
      <c r="D1181" s="5" t="str">
        <f t="shared" ref="D1181:D1274" ca="1" si="190">F1181&amp;"_"&amp;E1181</f>
        <v>CO2_emission_inventories_medellin</v>
      </c>
      <c r="E1181" s="4" t="str" cm="1">
        <f t="array" aca="1" ref="E1181" ca="1">INDIRECT(ADDRESS(1,A1181,1,1,"all_city_parameter_inputs"))</f>
        <v>medellin</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CO2_emission_inventories</v>
      </c>
      <c r="G1181" s="4" t="str" cm="1">
        <f t="array" aca="1" ref="G1181" ca="1">IF(AND(ISBLANK(INDIRECT(ADDRESS(B1181,3,1,1,"all_city_parameter_inputs"))),ISBLANK(INDIRECT(ADDRESS(B1181,2,1,1,"all_city_parameter_inputs")))),"",IF(ISBLANK(INDIRECT(ADDRESS(B1181,2,1,1,"all_city_parameter_inputs"))),"",INDIRECT(ADDRESS(B1181,2,1,1,"all_city_parameter_inputs"))))</f>
        <v>heavy_truck</v>
      </c>
      <c r="H1181" s="17" cm="1">
        <f t="array" aca="1" ref="H1181" ca="1">IF(ISBLANK(INDIRECT(ADDRESS(B1181,A1181,1,1,"all_city_parameter_inputs"))), "--",INDIRECT(ADDRESS(B1181,A1181,1,1,"all_city_parameter_inputs")))</f>
        <v>95885.74</v>
      </c>
      <c r="I1181" s="17">
        <f ca="1">IF(OR(G1181="alpha",G1181="beta",G1181="sd",G1181="mean"),"--",VLOOKUP(C1181,Default!$B$5:$H$114,7,FALSE))</f>
        <v>259655.32449999999</v>
      </c>
      <c r="J1181" s="4" t="str">
        <f ca="1">VLOOKUP(F1181,Lookup!$C$5:$D$110,2, FALSE)</f>
        <v>Pollution values</v>
      </c>
      <c r="K1181" s="4">
        <f ca="1">VLOOKUP(C1181,Default!$B$4:$E$114,4, FALSE)</f>
        <v>0</v>
      </c>
      <c r="L1181" s="21" t="str" cm="1">
        <f t="array" aca="1" ref="L1181" ca="1">IF(ISNA(VLOOKUP($D1181,Grouped_Sources!$C:$C,1,FALSE)),"", INDIRECT(VLOOKUP($D1181,Grouped_Sources!$C:$I,5,FALSE)))</f>
        <v>EDGAR but proper documentation still missing</v>
      </c>
      <c r="M1181" s="21" cm="1">
        <f t="array" aca="1" ref="M1181" ca="1">IF(ISNA(VLOOKUP($D1181,Grouped_Sources!$C:$C,1,FALSE)),"", INDIRECT(VLOOKUP($D1181,Grouped_Sources!$C:$I,6,FALSE)))</f>
        <v>0</v>
      </c>
      <c r="N1181" s="21" cm="1">
        <f t="array" aca="1" ref="N1181" ca="1">IF(ISNA(VLOOKUP($D1181,Grouped_Sources!$C:$C,1,FALSE)),"", INDIRECT(VLOOKUP($D1181,Grouped_Sources!$C:$I,7,FALSE)))</f>
        <v>0</v>
      </c>
    </row>
    <row r="1182" spans="1:14" hidden="1" x14ac:dyDescent="0.25">
      <c r="A1182" s="5">
        <f t="shared" si="186"/>
        <v>14</v>
      </c>
      <c r="B1182" s="5">
        <f t="shared" si="187"/>
        <v>80</v>
      </c>
      <c r="C1182" s="5" t="str">
        <f t="shared" ca="1" si="188"/>
        <v>CO2_emission_inventories truck</v>
      </c>
      <c r="D1182" s="5" t="str">
        <f t="shared" ca="1" si="190"/>
        <v>CO2_emission_inventories_medellin</v>
      </c>
      <c r="E1182" s="4" t="str" cm="1">
        <f t="array" aca="1" ref="E1182" ca="1">INDIRECT(ADDRESS(1,A1182,1,1,"all_city_parameter_inputs"))</f>
        <v>medellin</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CO2_emission_inventories</v>
      </c>
      <c r="G1182" s="4" t="str" cm="1">
        <f t="array" aca="1" ref="G1182" ca="1">IF(AND(ISBLANK(INDIRECT(ADDRESS(B1182,3,1,1,"all_city_parameter_inputs"))),ISBLANK(INDIRECT(ADDRESS(B1182,2,1,1,"all_city_parameter_inputs")))),"",IF(ISBLANK(INDIRECT(ADDRESS(B1182,2,1,1,"all_city_parameter_inputs"))),"",INDIRECT(ADDRESS(B1182,2,1,1,"all_city_parameter_inputs"))))</f>
        <v>truck</v>
      </c>
      <c r="H1182" s="17" cm="1">
        <f t="array" aca="1" ref="H1182" ca="1">IF(ISBLANK(INDIRECT(ADDRESS(B1182,A1182,1,1,"all_city_parameter_inputs"))), "--",INDIRECT(ADDRESS(B1182,A1182,1,1,"all_city_parameter_inputs")))</f>
        <v>66331.570000000007</v>
      </c>
      <c r="I1182" s="17">
        <f ca="1">IF(OR(G1182="alpha",G1182="beta",G1182="sd",G1182="mean"),"--",VLOOKUP(C1182,Default!$B$5:$H$114,7,FALSE))</f>
        <v>163516.11319999999</v>
      </c>
      <c r="J1182" s="4" t="str">
        <f ca="1">VLOOKUP(F1182,Lookup!$C$5:$D$110,2, FALSE)</f>
        <v>Pollution values</v>
      </c>
      <c r="K1182" s="4">
        <f ca="1">VLOOKUP(C1182,Default!$B$4:$E$114,4, FALSE)</f>
        <v>0</v>
      </c>
      <c r="L1182" s="21" t="str" cm="1">
        <f t="array" aca="1" ref="L1182" ca="1">IF(ISNA(VLOOKUP($D1182,Grouped_Sources!$C:$C,1,FALSE)),"", INDIRECT(VLOOKUP($D1182,Grouped_Sources!$C:$I,5,FALSE)))</f>
        <v>EDGAR but proper documentation still missing</v>
      </c>
      <c r="M1182" s="21" cm="1">
        <f t="array" aca="1" ref="M1182" ca="1">IF(ISNA(VLOOKUP($D1182,Grouped_Sources!$C:$C,1,FALSE)),"", INDIRECT(VLOOKUP($D1182,Grouped_Sources!$C:$I,6,FALSE)))</f>
        <v>0</v>
      </c>
      <c r="N1182" s="21" cm="1">
        <f t="array" aca="1" ref="N1182" ca="1">IF(ISNA(VLOOKUP($D1182,Grouped_Sources!$C:$C,1,FALSE)),"", INDIRECT(VLOOKUP($D1182,Grouped_Sources!$C:$I,7,FALSE)))</f>
        <v>0</v>
      </c>
    </row>
    <row r="1183" spans="1:14" hidden="1" x14ac:dyDescent="0.25">
      <c r="A1183" s="5">
        <f t="shared" si="186"/>
        <v>14</v>
      </c>
      <c r="B1183" s="5">
        <f t="shared" si="187"/>
        <v>81</v>
      </c>
      <c r="C1183" s="5" t="str">
        <f t="shared" ca="1" si="188"/>
        <v>CO2_emission_inventories van</v>
      </c>
      <c r="D1183" s="5" t="str">
        <f t="shared" ca="1" si="190"/>
        <v>CO2_emission_inventories_medellin</v>
      </c>
      <c r="E1183" s="4" t="str" cm="1">
        <f t="array" aca="1" ref="E1183" ca="1">INDIRECT(ADDRESS(1,A1183,1,1,"all_city_parameter_inputs"))</f>
        <v>medellin</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CO2_emission_inventories</v>
      </c>
      <c r="G1183" s="4" t="str" cm="1">
        <f t="array" aca="1" ref="G1183" ca="1">IF(AND(ISBLANK(INDIRECT(ADDRESS(B1183,3,1,1,"all_city_parameter_inputs"))),ISBLANK(INDIRECT(ADDRESS(B1183,2,1,1,"all_city_parameter_inputs")))),"",IF(ISBLANK(INDIRECT(ADDRESS(B1183,2,1,1,"all_city_parameter_inputs"))),"",INDIRECT(ADDRESS(B1183,2,1,1,"all_city_parameter_inputs"))))</f>
        <v>van</v>
      </c>
      <c r="H1183" s="17" t="str" cm="1">
        <f t="array" aca="1" ref="H1183" ca="1">IF(ISBLANK(INDIRECT(ADDRESS(B1183,A1183,1,1,"all_city_parameter_inputs"))), "--",INDIRECT(ADDRESS(B1183,A1183,1,1,"all_city_parameter_inputs")))</f>
        <v>--</v>
      </c>
      <c r="I1183" s="17">
        <f ca="1">IF(OR(G1183="alpha",G1183="beta",G1183="sd",G1183="mean"),"--",VLOOKUP(C1183,Default!$B$5:$H$114,7,FALSE))</f>
        <v>0</v>
      </c>
      <c r="J1183" s="4" t="str">
        <f ca="1">VLOOKUP(F1183,Lookup!$C$5:$D$110,2, FALSE)</f>
        <v>Pollution values</v>
      </c>
      <c r="K1183" s="4">
        <f ca="1">VLOOKUP(C1183,Default!$B$4:$E$114,4, FALSE)</f>
        <v>0</v>
      </c>
      <c r="L1183" s="21" t="str" cm="1">
        <f t="array" aca="1" ref="L1183" ca="1">IF(ISNA(VLOOKUP($D1183,Grouped_Sources!$C:$C,1,FALSE)),"", INDIRECT(VLOOKUP($D1183,Grouped_Sources!$C:$I,5,FALSE)))</f>
        <v>EDGAR but proper documentation still missing</v>
      </c>
      <c r="M1183" s="21" cm="1">
        <f t="array" aca="1" ref="M1183" ca="1">IF(ISNA(VLOOKUP($D1183,Grouped_Sources!$C:$C,1,FALSE)),"", INDIRECT(VLOOKUP($D1183,Grouped_Sources!$C:$I,6,FALSE)))</f>
        <v>0</v>
      </c>
      <c r="N1183" s="21" cm="1">
        <f t="array" aca="1" ref="N1183" ca="1">IF(ISNA(VLOOKUP($D1183,Grouped_Sources!$C:$C,1,FALSE)),"", INDIRECT(VLOOKUP($D1183,Grouped_Sources!$C:$I,7,FALSE)))</f>
        <v>0</v>
      </c>
    </row>
    <row r="1184" spans="1:14" hidden="1" x14ac:dyDescent="0.25">
      <c r="A1184" s="5">
        <f t="shared" si="186"/>
        <v>14</v>
      </c>
      <c r="B1184" s="5">
        <f t="shared" si="187"/>
        <v>82</v>
      </c>
      <c r="C1184" s="5" t="str">
        <f t="shared" ca="1" si="188"/>
        <v>CO2_emission_inventories other</v>
      </c>
      <c r="D1184" s="5" t="str">
        <f t="shared" ca="1" si="190"/>
        <v>CO2_emission_inventories_medellin</v>
      </c>
      <c r="E1184" s="4" t="str" cm="1">
        <f t="array" aca="1" ref="E1184" ca="1">INDIRECT(ADDRESS(1,A1184,1,1,"all_city_parameter_inputs"))</f>
        <v>medellin</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CO2_emission_inventories</v>
      </c>
      <c r="G1184" s="4" t="str" cm="1">
        <f t="array" aca="1" ref="G1184" ca="1">IF(AND(ISBLANK(INDIRECT(ADDRESS(B1184,3,1,1,"all_city_parameter_inputs"))),ISBLANK(INDIRECT(ADDRESS(B1184,2,1,1,"all_city_parameter_inputs")))),"",IF(ISBLANK(INDIRECT(ADDRESS(B1184,2,1,1,"all_city_parameter_inputs"))),"",INDIRECT(ADDRESS(B1184,2,1,1,"all_city_parameter_inputs"))))</f>
        <v>other</v>
      </c>
      <c r="H1184" s="17" cm="1">
        <f t="array" aca="1" ref="H1184" ca="1">IF(ISBLANK(INDIRECT(ADDRESS(B1184,A1184,1,1,"all_city_parameter_inputs"))), "--",INDIRECT(ADDRESS(B1184,A1184,1,1,"all_city_parameter_inputs")))</f>
        <v>1968.9349999999999</v>
      </c>
      <c r="I1184" s="17">
        <f ca="1">IF(OR(G1184="alpha",G1184="beta",G1184="sd",G1184="mean"),"--",VLOOKUP(C1184,Default!$B$5:$H$114,7,FALSE))</f>
        <v>1906.893448</v>
      </c>
      <c r="J1184" s="4" t="str">
        <f ca="1">VLOOKUP(F1184,Lookup!$C$5:$D$110,2, FALSE)</f>
        <v>Pollution values</v>
      </c>
      <c r="K1184" s="4">
        <f ca="1">VLOOKUP(C1184,Default!$B$4:$E$114,4, FALSE)</f>
        <v>0</v>
      </c>
      <c r="L1184" s="21" t="str" cm="1">
        <f t="array" aca="1" ref="L1184" ca="1">IF(ISNA(VLOOKUP($D1184,Grouped_Sources!$C:$C,1,FALSE)),"", INDIRECT(VLOOKUP($D1184,Grouped_Sources!$C:$I,5,FALSE)))</f>
        <v>EDGAR but proper documentation still missing</v>
      </c>
      <c r="M1184" s="21" cm="1">
        <f t="array" aca="1" ref="M1184" ca="1">IF(ISNA(VLOOKUP($D1184,Grouped_Sources!$C:$C,1,FALSE)),"", INDIRECT(VLOOKUP($D1184,Grouped_Sources!$C:$I,6,FALSE)))</f>
        <v>0</v>
      </c>
      <c r="N1184" s="21" cm="1">
        <f t="array" aca="1" ref="N1184" ca="1">IF(ISNA(VLOOKUP($D1184,Grouped_Sources!$C:$C,1,FALSE)),"", INDIRECT(VLOOKUP($D1184,Grouped_Sources!$C:$I,7,FALSE)))</f>
        <v>0</v>
      </c>
    </row>
    <row r="1185" spans="1:14" hidden="1" x14ac:dyDescent="0.25">
      <c r="A1185" s="5">
        <f t="shared" si="186"/>
        <v>14</v>
      </c>
      <c r="B1185" s="5">
        <f t="shared" si="187"/>
        <v>83</v>
      </c>
      <c r="C1185" s="5" t="str">
        <f t="shared" ca="1" si="188"/>
        <v>CO2_emission_inventories taxi</v>
      </c>
      <c r="D1185" s="5" t="str">
        <f t="shared" ca="1" si="190"/>
        <v>CO2_emission_inventories_medellin</v>
      </c>
      <c r="E1185" s="4" t="str" cm="1">
        <f t="array" aca="1" ref="E1185" ca="1">INDIRECT(ADDRESS(1,A1185,1,1,"all_city_parameter_inputs"))</f>
        <v>medellin</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CO2_emission_inventories</v>
      </c>
      <c r="G1185" s="4" t="str" cm="1">
        <f t="array" aca="1" ref="G1185" ca="1">IF(AND(ISBLANK(INDIRECT(ADDRESS(B1185,3,1,1,"all_city_parameter_inputs"))),ISBLANK(INDIRECT(ADDRESS(B1185,2,1,1,"all_city_parameter_inputs")))),"",IF(ISBLANK(INDIRECT(ADDRESS(B1185,2,1,1,"all_city_parameter_inputs"))),"",INDIRECT(ADDRESS(B1185,2,1,1,"all_city_parameter_inputs"))))</f>
        <v>taxi</v>
      </c>
      <c r="H1185" s="17" t="str" cm="1">
        <f t="array" aca="1" ref="H1185" ca="1">IF(ISBLANK(INDIRECT(ADDRESS(B1185,A1185,1,1,"all_city_parameter_inputs"))), "--",INDIRECT(ADDRESS(B1185,A1185,1,1,"all_city_parameter_inputs")))</f>
        <v>--</v>
      </c>
      <c r="I1185" s="17">
        <f ca="1">IF(OR(G1185="alpha",G1185="beta",G1185="sd",G1185="mean"),"--",VLOOKUP(C1185,Default!$B$5:$H$114,7,FALSE))</f>
        <v>0</v>
      </c>
      <c r="J1185" s="4" t="str">
        <f ca="1">VLOOKUP(F1185,Lookup!$C$5:$D$110,2, FALSE)</f>
        <v>Pollution values</v>
      </c>
      <c r="K1185" s="4">
        <f ca="1">VLOOKUP(C1185,Default!$B$4:$E$114,4, FALSE)</f>
        <v>0</v>
      </c>
      <c r="L1185" s="21" t="str" cm="1">
        <f t="array" aca="1" ref="L1185" ca="1">IF(ISNA(VLOOKUP($D1185,Grouped_Sources!$C:$C,1,FALSE)),"", INDIRECT(VLOOKUP($D1185,Grouped_Sources!$C:$I,5,FALSE)))</f>
        <v>EDGAR but proper documentation still missing</v>
      </c>
      <c r="M1185" s="21" cm="1">
        <f t="array" aca="1" ref="M1185" ca="1">IF(ISNA(VLOOKUP($D1185,Grouped_Sources!$C:$C,1,FALSE)),"", INDIRECT(VLOOKUP($D1185,Grouped_Sources!$C:$I,6,FALSE)))</f>
        <v>0</v>
      </c>
      <c r="N1185" s="21" cm="1">
        <f t="array" aca="1" ref="N1185" ca="1">IF(ISNA(VLOOKUP($D1185,Grouped_Sources!$C:$C,1,FALSE)),"", INDIRECT(VLOOKUP($D1185,Grouped_Sources!$C:$I,7,FALSE)))</f>
        <v>0</v>
      </c>
    </row>
    <row r="1186" spans="1:14" hidden="1" x14ac:dyDescent="0.25">
      <c r="A1186" s="5">
        <f t="shared" si="186"/>
        <v>14</v>
      </c>
      <c r="B1186" s="5">
        <f t="shared" si="187"/>
        <v>84</v>
      </c>
      <c r="C1186" s="5" t="str">
        <f t="shared" ca="1" si="188"/>
        <v>CO2_emission_inventories auto_rickshaw</v>
      </c>
      <c r="D1186" s="5" t="str">
        <f t="shared" ca="1" si="190"/>
        <v>CO2_emission_inventories_medellin</v>
      </c>
      <c r="E1186" s="4" t="str" cm="1">
        <f t="array" aca="1" ref="E1186" ca="1">INDIRECT(ADDRESS(1,A1186,1,1,"all_city_parameter_inputs"))</f>
        <v>medellin</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CO2_emission_inventories</v>
      </c>
      <c r="G1186" s="4" t="str" cm="1">
        <f t="array" aca="1" ref="G1186" ca="1">IF(AND(ISBLANK(INDIRECT(ADDRESS(B1186,3,1,1,"all_city_parameter_inputs"))),ISBLANK(INDIRECT(ADDRESS(B1186,2,1,1,"all_city_parameter_inputs")))),"",IF(ISBLANK(INDIRECT(ADDRESS(B1186,2,1,1,"all_city_parameter_inputs"))),"",INDIRECT(ADDRESS(B1186,2,1,1,"all_city_parameter_inputs"))))</f>
        <v>auto_rickshaw</v>
      </c>
      <c r="H1186" s="17" t="str" cm="1">
        <f t="array" aca="1" ref="H1186" ca="1">IF(ISBLANK(INDIRECT(ADDRESS(B1186,A1186,1,1,"all_city_parameter_inputs"))), "--",INDIRECT(ADDRESS(B1186,A1186,1,1,"all_city_parameter_inputs")))</f>
        <v>--</v>
      </c>
      <c r="I1186" s="17">
        <f ca="1">IF(OR(G1186="alpha",G1186="beta",G1186="sd",G1186="mean"),"--",VLOOKUP(C1186,Default!$B$5:$H$114,7,FALSE))</f>
        <v>0</v>
      </c>
      <c r="J1186" s="4" t="str">
        <f ca="1">VLOOKUP(F1186,Lookup!$C$5:$D$110,2, FALSE)</f>
        <v>Pollution values</v>
      </c>
      <c r="K1186" s="4">
        <f ca="1">VLOOKUP(C1186,Default!$B$4:$E$114,4, FALSE)</f>
        <v>0</v>
      </c>
      <c r="L1186" s="21" t="str" cm="1">
        <f t="array" aca="1" ref="L1186" ca="1">IF(ISNA(VLOOKUP($D1186,Grouped_Sources!$C:$C,1,FALSE)),"", INDIRECT(VLOOKUP($D1186,Grouped_Sources!$C:$I,5,FALSE)))</f>
        <v>EDGAR but proper documentation still missing</v>
      </c>
      <c r="M1186" s="21" cm="1">
        <f t="array" aca="1" ref="M1186" ca="1">IF(ISNA(VLOOKUP($D1186,Grouped_Sources!$C:$C,1,FALSE)),"", INDIRECT(VLOOKUP($D1186,Grouped_Sources!$C:$I,6,FALSE)))</f>
        <v>0</v>
      </c>
      <c r="N1186" s="21" cm="1">
        <f t="array" aca="1" ref="N1186" ca="1">IF(ISNA(VLOOKUP($D1186,Grouped_Sources!$C:$C,1,FALSE)),"", INDIRECT(VLOOKUP($D1186,Grouped_Sources!$C:$I,7,FALSE)))</f>
        <v>0</v>
      </c>
    </row>
    <row r="1187" spans="1:14" hidden="1" x14ac:dyDescent="0.25">
      <c r="A1187" s="5">
        <f t="shared" si="186"/>
        <v>14</v>
      </c>
      <c r="B1187" s="5">
        <f t="shared" si="187"/>
        <v>85</v>
      </c>
      <c r="C1187" s="5" t="str">
        <f t="shared" ca="1" si="188"/>
        <v>CO2_emission_confidence</v>
      </c>
      <c r="D1187" s="5" t="str">
        <f t="shared" ca="1" si="190"/>
        <v>CO2_emission_confidence_medellin</v>
      </c>
      <c r="E1187" s="4" t="str" cm="1">
        <f t="array" aca="1" ref="E1187" ca="1">INDIRECT(ADDRESS(1,A1187,1,1,"all_city_parameter_inputs"))</f>
        <v>medellin</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CO2_emission_confidence</v>
      </c>
      <c r="G1187" s="4" t="str" cm="1">
        <f t="array" aca="1" ref="G1187" ca="1">IF(AND(ISBLANK(INDIRECT(ADDRESS(B1187,3,1,1,"all_city_parameter_inputs"))),ISBLANK(INDIRECT(ADDRESS(B1187,2,1,1,"all_city_parameter_inputs")))),"",IF(ISBLANK(INDIRECT(ADDRESS(B1187,2,1,1,"all_city_parameter_inputs"))),"",INDIRECT(ADDRESS(B1187,2,1,1,"all_city_parameter_inputs"))))</f>
        <v>sample</v>
      </c>
      <c r="H1187" s="17" cm="1">
        <f t="array" aca="1" ref="H1187" ca="1">IF(ISBLANK(INDIRECT(ADDRESS(B1187,A1187,1,1,"all_city_parameter_inputs"))), "--",INDIRECT(ADDRESS(B1187,A1187,1,1,"all_city_parameter_inputs")))</f>
        <v>0.8</v>
      </c>
      <c r="I1187" s="17">
        <f ca="1">IF(OR(G1187="alpha",G1187="beta",G1187="sd",G1187="mean"),"--",VLOOKUP(C1187,Default!$B$5:$H$114,7,FALSE))</f>
        <v>1</v>
      </c>
      <c r="J1187" s="4" t="str">
        <f ca="1">VLOOKUP(F1187,Lookup!$C$5:$D$110,2, FALSE)</f>
        <v>Pollution values</v>
      </c>
      <c r="K1187" s="4" t="str">
        <f ca="1">VLOOKUP(C1187,Default!$B$4:$E$114,4, FALSE)</f>
        <v>how confident we are about the CO2 emissions inventory (equivalent to PM_EMISSION_INVENTORY_CONFIDENCE)</v>
      </c>
      <c r="L1187" s="21" t="str" cm="1">
        <f t="array" aca="1" ref="L1187" ca="1">IF(ISNA(VLOOKUP($D1187,Grouped_Sources!$C:$C,1,FALSE)),"", INDIRECT(VLOOKUP($D1187,Grouped_Sources!$C:$I,5,FALSE)))</f>
        <v/>
      </c>
      <c r="M1187" s="21" t="str" cm="1">
        <f t="array" aca="1" ref="M1187" ca="1">IF(ISNA(VLOOKUP($D1187,Grouped_Sources!$C:$C,1,FALSE)),"", INDIRECT(VLOOKUP($D1187,Grouped_Sources!$C:$I,6,FALSE)))</f>
        <v/>
      </c>
      <c r="N1187" s="21" t="str" cm="1">
        <f t="array" aca="1" ref="N1187" ca="1">IF(ISNA(VLOOKUP($D1187,Grouped_Sources!$C:$C,1,FALSE)),"", INDIRECT(VLOOKUP($D1187,Grouped_Sources!$C:$I,7,FALSE)))</f>
        <v/>
      </c>
    </row>
    <row r="1188" spans="1:14" hidden="1" x14ac:dyDescent="0.25">
      <c r="A1188" s="5">
        <f t="shared" si="186"/>
        <v>14</v>
      </c>
      <c r="B1188" s="5">
        <f t="shared" si="187"/>
        <v>86</v>
      </c>
      <c r="C1188" s="5" t="str">
        <f t="shared" ca="1" si="188"/>
        <v>car_occupancy_ratio</v>
      </c>
      <c r="D1188" s="5" t="str">
        <f t="shared" ref="D1188:D1190" ca="1" si="191">F1188&amp;"_"&amp;E1188</f>
        <v>car_occupancy_ratio_medellin</v>
      </c>
      <c r="E1188" s="4" t="str" cm="1">
        <f t="array" aca="1" ref="E1188" ca="1">INDIRECT(ADDRESS(1,A1188,1,1,"all_city_parameter_inputs"))</f>
        <v>medellin</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car_occupancy_ratio</v>
      </c>
      <c r="G1188" s="4" t="str" cm="1">
        <f t="array" aca="1" ref="G1188" ca="1">IF(AND(ISBLANK(INDIRECT(ADDRESS(B1188,3,1,1,"all_city_parameter_inputs"))),ISBLANK(INDIRECT(ADDRESS(B1188,2,1,1,"all_city_parameter_inputs")))),"",IF(ISBLANK(INDIRECT(ADDRESS(B1188,2,1,1,"all_city_parameter_inputs"))),"",INDIRECT(ADDRESS(B1188,2,1,1,"all_city_parameter_inputs"))))</f>
        <v>constant</v>
      </c>
      <c r="H1188" s="17" cm="1">
        <f t="array" aca="1" ref="H1188" ca="1">IF(ISBLANK(INDIRECT(ADDRESS(B1188,A1188,1,1,"all_city_parameter_inputs"))), "--",INDIRECT(ADDRESS(B1188,A1188,1,1,"all_city_parameter_inputs")))</f>
        <v>0.625</v>
      </c>
      <c r="I1188" s="17">
        <f ca="1">IF(OR(G1188="alpha",G1188="beta",G1188="sd",G1188="mean"),"--",VLOOKUP(C1188,Default!$B$5:$H$114,7,FALSE))</f>
        <v>0.625</v>
      </c>
      <c r="J1188" s="4" t="str">
        <f ca="1">VLOOKUP(F1188,Lookup!$C$5:$D$110,2, FALSE)</f>
        <v>Travel values</v>
      </c>
      <c r="K1188" s="4" t="str">
        <f ca="1">VLOOKUP(C1188,Default!$B$4:$E$114,4, FALSE)</f>
        <v>ratio of cars to passengers (incl driver)</v>
      </c>
      <c r="L1188" s="21" t="str" cm="1">
        <f t="array" aca="1" ref="L1188" ca="1">IF(ISNA(VLOOKUP($D1188,Grouped_Sources!$C:$C,1,FALSE)),"", INDIRECT(VLOOKUP($D1188,Grouped_Sources!$C:$I,5,FALSE)))</f>
        <v>CarOccupancyRatio_vxx.docx on on OneDrive Ali Abbas - ITHIM Global\Methods and Processes\Input Parameters\CarOccupancyRate</v>
      </c>
      <c r="M1188" s="21" cm="1">
        <f t="array" aca="1" ref="M1188" ca="1">IF(ISNA(VLOOKUP($D1188,Grouped_Sources!$C:$C,1,FALSE)),"", INDIRECT(VLOOKUP($D1188,Grouped_Sources!$C:$I,6,FALSE)))</f>
        <v>0</v>
      </c>
      <c r="N1188" s="21" cm="1">
        <f t="array" aca="1" ref="N1188" ca="1">IF(ISNA(VLOOKUP($D1188,Grouped_Sources!$C:$C,1,FALSE)),"", INDIRECT(VLOOKUP($D1188,Grouped_Sources!$C:$I,7,FALSE)))</f>
        <v>0</v>
      </c>
    </row>
    <row r="1189" spans="1:14" hidden="1" x14ac:dyDescent="0.25">
      <c r="A1189" s="5">
        <f t="shared" ref="A1189:A1249" si="192">A1089+1</f>
        <v>14</v>
      </c>
      <c r="B1189" s="5">
        <f t="shared" ref="B1189:B1249" si="193">B1089</f>
        <v>87</v>
      </c>
      <c r="C1189" s="5" t="str">
        <f t="shared" ca="1" si="188"/>
        <v>car_occupancy_ratio</v>
      </c>
      <c r="D1189" s="5" t="str">
        <f t="shared" ca="1" si="191"/>
        <v>car_occupancy_ratio_medellin</v>
      </c>
      <c r="E1189" s="4" t="str" cm="1">
        <f t="array" aca="1" ref="E1189" ca="1">INDIRECT(ADDRESS(1,A1189,1,1,"all_city_parameter_inputs"))</f>
        <v>medellin</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car_occupancy_ratio</v>
      </c>
      <c r="G1189" s="4" t="str" cm="1">
        <f t="array" aca="1" ref="G1189" ca="1">IF(AND(ISBLANK(INDIRECT(ADDRESS(B1189,3,1,1,"all_city_parameter_inputs"))),ISBLANK(INDIRECT(ADDRESS(B1189,2,1,1,"all_city_parameter_inputs")))),"",IF(ISBLANK(INDIRECT(ADDRESS(B1189,2,1,1,"all_city_parameter_inputs"))),"",INDIRECT(ADDRESS(B1189,2,1,1,"all_city_parameter_inputs"))))</f>
        <v>alpha</v>
      </c>
      <c r="H1189" s="17" cm="1">
        <f t="array" aca="1" ref="H1189" ca="1">IF(ISBLANK(INDIRECT(ADDRESS(B1189,A1189,1,1,"all_city_parameter_inputs"))), "--",INDIRECT(ADDRESS(B1189,A1189,1,1,"all_city_parameter_inputs")))</f>
        <v>36.875</v>
      </c>
      <c r="I1189" s="17" t="str">
        <f ca="1">IF(OR(G1189="alpha",G1189="beta",G1189="sd",G1189="mean"),"--",VLOOKUP(C1189,Default!$B$5:$H$114,7,FALSE))</f>
        <v>--</v>
      </c>
      <c r="J1189" s="4" t="str">
        <f ca="1">VLOOKUP(F1189,Lookup!$C$5:$D$110,2, FALSE)</f>
        <v>Travel values</v>
      </c>
      <c r="K1189" s="4" t="str">
        <f ca="1">VLOOKUP(C1189,Default!$B$4:$E$114,4, FALSE)</f>
        <v>ratio of cars to passengers (incl driver)</v>
      </c>
      <c r="L1189" s="21" t="str" cm="1">
        <f t="array" aca="1" ref="L1189" ca="1">IF(ISNA(VLOOKUP($D1189,Grouped_Sources!$C:$C,1,FALSE)),"", INDIRECT(VLOOKUP($D1189,Grouped_Sources!$C:$I,5,FALSE)))</f>
        <v>CarOccupancyRatio_vxx.docx on on OneDrive Ali Abbas - ITHIM Global\Methods and Processes\Input Parameters\CarOccupancyRate</v>
      </c>
      <c r="M1189" s="21" cm="1">
        <f t="array" aca="1" ref="M1189" ca="1">IF(ISNA(VLOOKUP($D1189,Grouped_Sources!$C:$C,1,FALSE)),"", INDIRECT(VLOOKUP($D1189,Grouped_Sources!$C:$I,6,FALSE)))</f>
        <v>0</v>
      </c>
      <c r="N1189" s="21" cm="1">
        <f t="array" aca="1" ref="N1189" ca="1">IF(ISNA(VLOOKUP($D1189,Grouped_Sources!$C:$C,1,FALSE)),"", INDIRECT(VLOOKUP($D1189,Grouped_Sources!$C:$I,7,FALSE)))</f>
        <v>0</v>
      </c>
    </row>
    <row r="1190" spans="1:14" hidden="1" x14ac:dyDescent="0.25">
      <c r="A1190" s="5">
        <f t="shared" si="192"/>
        <v>14</v>
      </c>
      <c r="B1190" s="5">
        <f t="shared" si="193"/>
        <v>88</v>
      </c>
      <c r="C1190" s="5" t="str">
        <f t="shared" ca="1" si="188"/>
        <v>car_occupancy_ratio</v>
      </c>
      <c r="D1190" s="5" t="str">
        <f t="shared" ca="1" si="191"/>
        <v>car_occupancy_ratio_medellin</v>
      </c>
      <c r="E1190" s="4" t="str" cm="1">
        <f t="array" aca="1" ref="E1190" ca="1">INDIRECT(ADDRESS(1,A1190,1,1,"all_city_parameter_inputs"))</f>
        <v>medellin</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car_occupancy_ratio</v>
      </c>
      <c r="G1190" s="4" t="str" cm="1">
        <f t="array" aca="1" ref="G1190" ca="1">IF(AND(ISBLANK(INDIRECT(ADDRESS(B1190,3,1,1,"all_city_parameter_inputs"))),ISBLANK(INDIRECT(ADDRESS(B1190,2,1,1,"all_city_parameter_inputs")))),"",IF(ISBLANK(INDIRECT(ADDRESS(B1190,2,1,1,"all_city_parameter_inputs"))),"",INDIRECT(ADDRESS(B1190,2,1,1,"all_city_parameter_inputs"))))</f>
        <v>beta</v>
      </c>
      <c r="H1190" s="17" cm="1">
        <f t="array" aca="1" ref="H1190" ca="1">IF(ISBLANK(INDIRECT(ADDRESS(B1190,A1190,1,1,"all_city_parameter_inputs"))), "--",INDIRECT(ADDRESS(B1190,A1190,1,1,"all_city_parameter_inputs")))</f>
        <v>22.125</v>
      </c>
      <c r="I1190" s="17" t="str">
        <f ca="1">IF(OR(G1190="alpha",G1190="beta",G1190="sd",G1190="mean"),"--",VLOOKUP(C1190,Default!$B$5:$H$114,7,FALSE))</f>
        <v>--</v>
      </c>
      <c r="J1190" s="4" t="str">
        <f ca="1">VLOOKUP(F1190,Lookup!$C$5:$D$110,2, FALSE)</f>
        <v>Travel values</v>
      </c>
      <c r="K1190" s="4" t="str">
        <f ca="1">VLOOKUP(C1190,Default!$B$4:$E$114,4, FALSE)</f>
        <v>ratio of cars to passengers (incl driver)</v>
      </c>
      <c r="L1190" s="21" t="str" cm="1">
        <f t="array" aca="1" ref="L1190" ca="1">IF(ISNA(VLOOKUP($D1190,Grouped_Sources!$C:$C,1,FALSE)),"", INDIRECT(VLOOKUP($D1190,Grouped_Sources!$C:$I,5,FALSE)))</f>
        <v>CarOccupancyRatio_vxx.docx on on OneDrive Ali Abbas - ITHIM Global\Methods and Processes\Input Parameters\CarOccupancyRate</v>
      </c>
      <c r="M1190" s="21" cm="1">
        <f t="array" aca="1" ref="M1190" ca="1">IF(ISNA(VLOOKUP($D1190,Grouped_Sources!$C:$C,1,FALSE)),"", INDIRECT(VLOOKUP($D1190,Grouped_Sources!$C:$I,6,FALSE)))</f>
        <v>0</v>
      </c>
      <c r="N1190" s="21" cm="1">
        <f t="array" aca="1" ref="N1190" ca="1">IF(ISNA(VLOOKUP($D1190,Grouped_Sources!$C:$C,1,FALSE)),"", INDIRECT(VLOOKUP($D1190,Grouped_Sources!$C:$I,7,FALSE)))</f>
        <v>0</v>
      </c>
    </row>
    <row r="1191" spans="1:14" hidden="1" x14ac:dyDescent="0.25">
      <c r="A1191" s="5">
        <f t="shared" si="192"/>
        <v>14</v>
      </c>
      <c r="B1191" s="5">
        <f t="shared" si="193"/>
        <v>89</v>
      </c>
      <c r="C1191" s="5" t="str">
        <f t="shared" ca="1" si="188"/>
        <v>country</v>
      </c>
      <c r="D1191" s="5" t="str">
        <f t="shared" ref="D1191:D1195" ca="1" si="194">F1191&amp;"_"&amp;E1191</f>
        <v>country_medellin</v>
      </c>
      <c r="E1191" s="4" t="str" cm="1">
        <f t="array" aca="1" ref="E1191" ca="1">INDIRECT(ADDRESS(1,A1191,1,1,"all_city_parameter_inputs"))</f>
        <v>medellin</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country</v>
      </c>
      <c r="G1191" s="4" t="str" cm="1">
        <f t="array" aca="1" ref="G1191" ca="1">IF(AND(ISBLANK(INDIRECT(ADDRESS(B1191,3,1,1,"all_city_parameter_inputs"))),ISBLANK(INDIRECT(ADDRESS(B1191,2,1,1,"all_city_parameter_inputs")))),"",IF(ISBLANK(INDIRECT(ADDRESS(B1191,2,1,1,"all_city_parameter_inputs"))),"",INDIRECT(ADDRESS(B1191,2,1,1,"all_city_parameter_inputs"))))</f>
        <v/>
      </c>
      <c r="H1191" s="17" t="str" cm="1">
        <f t="array" aca="1" ref="H1191" ca="1">IF(ISBLANK(INDIRECT(ADDRESS(B1191,A1191,1,1,"all_city_parameter_inputs"))), "--",INDIRECT(ADDRESS(B1191,A1191,1,1,"all_city_parameter_inputs")))</f>
        <v>Colombia</v>
      </c>
      <c r="I1191" s="17" t="str">
        <f ca="1">IF(OR(G1191="alpha",G1191="beta",G1191="sd",G1191="mean"),"--",VLOOKUP(C1191,Default!$B$5:$H$114,7,FALSE))</f>
        <v>Colombia</v>
      </c>
      <c r="J1191" s="4" t="str">
        <f ca="1">VLOOKUP(F1191,Lookup!$C$5:$D$110,2, FALSE)</f>
        <v>Miscellaneous</v>
      </c>
      <c r="K1191" s="4" t="str">
        <f ca="1">VLOOKUP(C1191,Default!$B$4:$E$114,4, FALSE)</f>
        <v>country where city lies in</v>
      </c>
      <c r="L1191" s="21" t="str" cm="1">
        <f t="array" aca="1" ref="L1191" ca="1">IF(ISNA(VLOOKUP($D1191,Grouped_Sources!$C:$C,1,FALSE)),"", INDIRECT(VLOOKUP($D1191,Grouped_Sources!$C:$I,5,FALSE)))</f>
        <v/>
      </c>
      <c r="M1191" s="21" t="str" cm="1">
        <f t="array" aca="1" ref="M1191" ca="1">IF(ISNA(VLOOKUP($D1191,Grouped_Sources!$C:$C,1,FALSE)),"", INDIRECT(VLOOKUP($D1191,Grouped_Sources!$C:$I,6,FALSE)))</f>
        <v/>
      </c>
      <c r="N1191" s="21" t="str" cm="1">
        <f t="array" aca="1" ref="N1191" ca="1">IF(ISNA(VLOOKUP($D1191,Grouped_Sources!$C:$C,1,FALSE)),"", INDIRECT(VLOOKUP($D1191,Grouped_Sources!$C:$I,7,FALSE)))</f>
        <v/>
      </c>
    </row>
    <row r="1192" spans="1:14" hidden="1" x14ac:dyDescent="0.25">
      <c r="A1192" s="5">
        <f t="shared" si="192"/>
        <v>14</v>
      </c>
      <c r="B1192" s="5">
        <f t="shared" si="193"/>
        <v>90</v>
      </c>
      <c r="C1192" s="5" t="str">
        <f t="shared" ca="1" si="188"/>
        <v>continent</v>
      </c>
      <c r="D1192" s="5" t="str">
        <f t="shared" ca="1" si="194"/>
        <v>continent_medellin</v>
      </c>
      <c r="E1192" s="4" t="str" cm="1">
        <f t="array" aca="1" ref="E1192" ca="1">INDIRECT(ADDRESS(1,A1192,1,1,"all_city_parameter_inputs"))</f>
        <v>medellin</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continent</v>
      </c>
      <c r="G1192" s="4" t="str" cm="1">
        <f t="array" aca="1" ref="G1192" ca="1">IF(AND(ISBLANK(INDIRECT(ADDRESS(B1192,3,1,1,"all_city_parameter_inputs"))),ISBLANK(INDIRECT(ADDRESS(B1192,2,1,1,"all_city_parameter_inputs")))),"",IF(ISBLANK(INDIRECT(ADDRESS(B1192,2,1,1,"all_city_parameter_inputs"))),"",INDIRECT(ADDRESS(B1192,2,1,1,"all_city_parameter_inputs"))))</f>
        <v/>
      </c>
      <c r="H1192" s="17" t="str" cm="1">
        <f t="array" aca="1" ref="H1192" ca="1">IF(ISBLANK(INDIRECT(ADDRESS(B1192,A1192,1,1,"all_city_parameter_inputs"))), "--",INDIRECT(ADDRESS(B1192,A1192,1,1,"all_city_parameter_inputs")))</f>
        <v>Latin_America</v>
      </c>
      <c r="I1192" s="17" t="str">
        <f ca="1">IF(OR(G1192="alpha",G1192="beta",G1192="sd",G1192="mean"),"--",VLOOKUP(C1192,Default!$B$5:$H$114,7,FALSE))</f>
        <v>Latin_America</v>
      </c>
      <c r="J1192" s="4" t="str">
        <f ca="1">VLOOKUP(F1192,Lookup!$C$5:$D$110,2, FALSE)</f>
        <v>Miscellaneous</v>
      </c>
      <c r="K1192" s="4" t="str">
        <f ca="1">VLOOKUP(C1192,Default!$B$4:$E$114,4, FALSE)</f>
        <v>continent</v>
      </c>
      <c r="L1192" s="21" t="str" cm="1">
        <f t="array" aca="1" ref="L1192" ca="1">IF(ISNA(VLOOKUP($D1192,Grouped_Sources!$C:$C,1,FALSE)),"", INDIRECT(VLOOKUP($D1192,Grouped_Sources!$C:$I,5,FALSE)))</f>
        <v/>
      </c>
      <c r="M1192" s="21" t="str" cm="1">
        <f t="array" aca="1" ref="M1192" ca="1">IF(ISNA(VLOOKUP($D1192,Grouped_Sources!$C:$C,1,FALSE)),"", INDIRECT(VLOOKUP($D1192,Grouped_Sources!$C:$I,6,FALSE)))</f>
        <v/>
      </c>
      <c r="N1192" s="21" t="str" cm="1">
        <f t="array" aca="1" ref="N1192" ca="1">IF(ISNA(VLOOKUP($D1192,Grouped_Sources!$C:$C,1,FALSE)),"", INDIRECT(VLOOKUP($D1192,Grouped_Sources!$C:$I,7,FALSE)))</f>
        <v/>
      </c>
    </row>
    <row r="1193" spans="1:14" hidden="1" x14ac:dyDescent="0.25">
      <c r="A1193" s="5">
        <f t="shared" si="192"/>
        <v>14</v>
      </c>
      <c r="B1193" s="5">
        <f t="shared" si="193"/>
        <v>91</v>
      </c>
      <c r="C1193" s="5" t="str">
        <f t="shared" ref="C1193:C1201" ca="1" si="195">IF(G1193 = "",F1193,IF(OR(G1193="alpha",G1193="beta",G1193="constant",G1193="sd",G1193="mean",G1193="sample"),F1193,F1193&amp;" "&amp;G1193))</f>
        <v>bus_driver_prop_male</v>
      </c>
      <c r="D1193" s="5" t="str">
        <f t="shared" ca="1" si="194"/>
        <v>bus_driver_prop_male_medellin</v>
      </c>
      <c r="E1193" s="4" t="str" cm="1">
        <f t="array" aca="1" ref="E1193" ca="1">INDIRECT(ADDRESS(1,A1193,1,1,"all_city_parameter_inputs"))</f>
        <v>medellin</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bus_driver_prop_male</v>
      </c>
      <c r="G1193" s="4" t="str" cm="1">
        <f t="array" aca="1" ref="G1193" ca="1">IF(AND(ISBLANK(INDIRECT(ADDRESS(B1193,3,1,1,"all_city_parameter_inputs"))),ISBLANK(INDIRECT(ADDRESS(B1193,2,1,1,"all_city_parameter_inputs")))),"",IF(ISBLANK(INDIRECT(ADDRESS(B1193,2,1,1,"all_city_parameter_inputs"))),"",INDIRECT(ADDRESS(B1193,2,1,1,"all_city_parameter_inputs"))))</f>
        <v/>
      </c>
      <c r="H1193" s="17" cm="1">
        <f t="array" aca="1" ref="H1193" ca="1">IF(ISBLANK(INDIRECT(ADDRESS(B1193,A1193,1,1,"all_city_parameter_inputs"))), "--",INDIRECT(ADDRESS(B1193,A1193,1,1,"all_city_parameter_inputs")))</f>
        <v>0.98</v>
      </c>
      <c r="I1193" s="17">
        <f ca="1">IF(OR(G1193="alpha",G1193="beta",G1193="sd",G1193="mean"),"--",VLOOKUP(C1193,Default!$B$5:$H$114,7,FALSE))</f>
        <v>0.98</v>
      </c>
      <c r="J1193" s="4" t="str">
        <f ca="1">VLOOKUP(F1193,Lookup!$C$5:$D$110,2, FALSE)</f>
        <v>Travel values</v>
      </c>
      <c r="K1193" s="4" t="str">
        <f ca="1">VLOOKUP(C1193,Default!$B$4:$E$114,4, FALSE)</f>
        <v>proportion of bus drivers that are male</v>
      </c>
      <c r="L1193" s="21" t="str" cm="1">
        <f t="array" aca="1" ref="L1193" ca="1">IF(ISNA(VLOOKUP($D1193,Grouped_Sources!$C:$C,1,FALSE)),"", INDIRECT(VLOOKUP($D1193,Grouped_Sources!$C:$I,5,FALSE)))</f>
        <v>on OneDrive Ali Abbas - ITHIM Global\Methods and Processes\Input Parameters\GhostTrip_demographics</v>
      </c>
      <c r="M1193" s="21" cm="1">
        <f t="array" aca="1" ref="M1193" ca="1">IF(ISNA(VLOOKUP($D1193,Grouped_Sources!$C:$C,1,FALSE)),"", INDIRECT(VLOOKUP($D1193,Grouped_Sources!$C:$I,6,FALSE)))</f>
        <v>0</v>
      </c>
      <c r="N1193" s="21" cm="1">
        <f t="array" aca="1" ref="N1193" ca="1">IF(ISNA(VLOOKUP($D1193,Grouped_Sources!$C:$C,1,FALSE)),"", INDIRECT(VLOOKUP($D1193,Grouped_Sources!$C:$I,7,FALSE)))</f>
        <v>0</v>
      </c>
    </row>
    <row r="1194" spans="1:14" hidden="1" x14ac:dyDescent="0.25">
      <c r="A1194" s="5">
        <f t="shared" si="192"/>
        <v>14</v>
      </c>
      <c r="B1194" s="5">
        <f t="shared" si="193"/>
        <v>92</v>
      </c>
      <c r="C1194" s="5" t="str">
        <f t="shared" ca="1" si="195"/>
        <v>bus_driver_male_agerange</v>
      </c>
      <c r="D1194" s="5" t="str">
        <f t="shared" ca="1" si="194"/>
        <v>bus_driver_male_agerange_medellin</v>
      </c>
      <c r="E1194" s="4" t="str" cm="1">
        <f t="array" aca="1" ref="E1194" ca="1">INDIRECT(ADDRESS(1,A1194,1,1,"all_city_parameter_inputs"))</f>
        <v>medellin</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bus_driver_male_agerange</v>
      </c>
      <c r="G1194" s="4" t="str" cm="1">
        <f t="array" aca="1" ref="G1194" ca="1">IF(AND(ISBLANK(INDIRECT(ADDRESS(B1194,3,1,1,"all_city_parameter_inputs"))),ISBLANK(INDIRECT(ADDRESS(B1194,2,1,1,"all_city_parameter_inputs")))),"",IF(ISBLANK(INDIRECT(ADDRESS(B1194,2,1,1,"all_city_parameter_inputs"))),"",INDIRECT(ADDRESS(B1194,2,1,1,"all_city_parameter_inputs"))))</f>
        <v/>
      </c>
      <c r="H1194" s="17" t="str" cm="1">
        <f t="array" aca="1" ref="H1194" ca="1">IF(ISBLANK(INDIRECT(ADDRESS(B1194,A1194,1,1,"all_city_parameter_inputs"))), "--",INDIRECT(ADDRESS(B1194,A1194,1,1,"all_city_parameter_inputs")))</f>
        <v>19, 65</v>
      </c>
      <c r="I1194" s="17" t="str">
        <f ca="1">IF(OR(G1194="alpha",G1194="beta",G1194="sd",G1194="mean"),"--",VLOOKUP(C1194,Default!$B$5:$H$114,7,FALSE))</f>
        <v>19, 65</v>
      </c>
      <c r="J1194" s="4" t="str">
        <f ca="1">VLOOKUP(F1194,Lookup!$C$5:$D$110,2, FALSE)</f>
        <v>Travel values</v>
      </c>
      <c r="K1194" s="4" t="str">
        <f ca="1">VLOOKUP(C1194,Default!$B$4:$E$114,4, FALSE)</f>
        <v>age range of male bus drivers</v>
      </c>
      <c r="L1194" s="21" t="str" cm="1">
        <f t="array" aca="1" ref="L1194" ca="1">IF(ISNA(VLOOKUP($D1194,Grouped_Sources!$C:$C,1,FALSE)),"", INDIRECT(VLOOKUP($D1194,Grouped_Sources!$C:$I,5,FALSE)))</f>
        <v>on OneDrive Ali Abbas - ITHIM Global\Methods and Processes\Input Parameters\GhostTrip_demographics</v>
      </c>
      <c r="M1194" s="21" cm="1">
        <f t="array" aca="1" ref="M1194" ca="1">IF(ISNA(VLOOKUP($D1194,Grouped_Sources!$C:$C,1,FALSE)),"", INDIRECT(VLOOKUP($D1194,Grouped_Sources!$C:$I,6,FALSE)))</f>
        <v>0</v>
      </c>
      <c r="N1194" s="21" cm="1">
        <f t="array" aca="1" ref="N1194" ca="1">IF(ISNA(VLOOKUP($D1194,Grouped_Sources!$C:$C,1,FALSE)),"", INDIRECT(VLOOKUP($D1194,Grouped_Sources!$C:$I,7,FALSE)))</f>
        <v>0</v>
      </c>
    </row>
    <row r="1195" spans="1:14" hidden="1" x14ac:dyDescent="0.25">
      <c r="A1195" s="5">
        <f t="shared" si="192"/>
        <v>14</v>
      </c>
      <c r="B1195" s="5">
        <f t="shared" si="193"/>
        <v>93</v>
      </c>
      <c r="C1195" s="5" t="str">
        <f t="shared" ca="1" si="195"/>
        <v>bus_driver_female_agerange</v>
      </c>
      <c r="D1195" s="5" t="str">
        <f t="shared" ca="1" si="194"/>
        <v>bus_driver_female_agerange_medellin</v>
      </c>
      <c r="E1195" s="4" t="str" cm="1">
        <f t="array" aca="1" ref="E1195" ca="1">INDIRECT(ADDRESS(1,A1195,1,1,"all_city_parameter_inputs"))</f>
        <v>medellin</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bus_driver_female_agerange</v>
      </c>
      <c r="G1195" s="4" t="str" cm="1">
        <f t="array" aca="1" ref="G1195" ca="1">IF(AND(ISBLANK(INDIRECT(ADDRESS(B1195,3,1,1,"all_city_parameter_inputs"))),ISBLANK(INDIRECT(ADDRESS(B1195,2,1,1,"all_city_parameter_inputs")))),"",IF(ISBLANK(INDIRECT(ADDRESS(B1195,2,1,1,"all_city_parameter_inputs"))),"",INDIRECT(ADDRESS(B1195,2,1,1,"all_city_parameter_inputs"))))</f>
        <v/>
      </c>
      <c r="H1195" s="17" t="str" cm="1">
        <f t="array" aca="1" ref="H1195" ca="1">IF(ISBLANK(INDIRECT(ADDRESS(B1195,A1195,1,1,"all_city_parameter_inputs"))), "--",INDIRECT(ADDRESS(B1195,A1195,1,1,"all_city_parameter_inputs")))</f>
        <v>19, 65</v>
      </c>
      <c r="I1195" s="17" t="str">
        <f ca="1">IF(OR(G1195="alpha",G1195="beta",G1195="sd",G1195="mean"),"--",VLOOKUP(C1195,Default!$B$5:$H$114,7,FALSE))</f>
        <v>19, 65</v>
      </c>
      <c r="J1195" s="4" t="str">
        <f ca="1">VLOOKUP(F1195,Lookup!$C$5:$D$110,2, FALSE)</f>
        <v>Travel values</v>
      </c>
      <c r="K1195" s="4" t="str">
        <f ca="1">VLOOKUP(C1195,Default!$B$4:$E$114,4, FALSE)</f>
        <v>age range of female bus drivers</v>
      </c>
      <c r="L1195" s="21" t="str" cm="1">
        <f t="array" aca="1" ref="L1195" ca="1">IF(ISNA(VLOOKUP($D1195,Grouped_Sources!$C:$C,1,FALSE)),"", INDIRECT(VLOOKUP($D1195,Grouped_Sources!$C:$I,5,FALSE)))</f>
        <v>on OneDrive Ali Abbas - ITHIM Global\Methods and Processes\Input Parameters\GhostTrip_demographics</v>
      </c>
      <c r="M1195" s="21" cm="1">
        <f t="array" aca="1" ref="M1195" ca="1">IF(ISNA(VLOOKUP($D1195,Grouped_Sources!$C:$C,1,FALSE)),"", INDIRECT(VLOOKUP($D1195,Grouped_Sources!$C:$I,6,FALSE)))</f>
        <v>0</v>
      </c>
      <c r="N1195" s="21" cm="1">
        <f t="array" aca="1" ref="N1195" ca="1">IF(ISNA(VLOOKUP($D1195,Grouped_Sources!$C:$C,1,FALSE)),"", INDIRECT(VLOOKUP($D1195,Grouped_Sources!$C:$I,7,FALSE)))</f>
        <v>0</v>
      </c>
    </row>
    <row r="1196" spans="1:14" hidden="1" x14ac:dyDescent="0.25">
      <c r="A1196" s="5">
        <f t="shared" si="192"/>
        <v>14</v>
      </c>
      <c r="B1196" s="5">
        <f t="shared" si="193"/>
        <v>94</v>
      </c>
      <c r="C1196" s="5" t="str">
        <f t="shared" ca="1" si="195"/>
        <v>truck_driver_prop_male</v>
      </c>
      <c r="D1196" s="5" t="str">
        <f t="shared" ref="D1196:D1201" ca="1" si="196">F1196&amp;"_"&amp;E1196</f>
        <v>truck_driver_prop_male_medellin</v>
      </c>
      <c r="E1196" s="4" t="str" cm="1">
        <f t="array" aca="1" ref="E1196" ca="1">INDIRECT(ADDRESS(1,A1196,1,1,"all_city_parameter_inputs"))</f>
        <v>medellin</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truck_driver_prop_male</v>
      </c>
      <c r="G1196" s="4" t="str" cm="1">
        <f t="array" aca="1" ref="G1196" ca="1">IF(AND(ISBLANK(INDIRECT(ADDRESS(B1196,3,1,1,"all_city_parameter_inputs"))),ISBLANK(INDIRECT(ADDRESS(B1196,2,1,1,"all_city_parameter_inputs")))),"",IF(ISBLANK(INDIRECT(ADDRESS(B1196,2,1,1,"all_city_parameter_inputs"))),"",INDIRECT(ADDRESS(B1196,2,1,1,"all_city_parameter_inputs"))))</f>
        <v/>
      </c>
      <c r="H1196" s="17" cm="1">
        <f t="array" aca="1" ref="H1196" ca="1">IF(ISBLANK(INDIRECT(ADDRESS(B1196,A1196,1,1,"all_city_parameter_inputs"))), "--",INDIRECT(ADDRESS(B1196,A1196,1,1,"all_city_parameter_inputs")))</f>
        <v>0.98</v>
      </c>
      <c r="I1196" s="17">
        <f ca="1">IF(OR(G1196="alpha",G1196="beta",G1196="sd",G1196="mean"),"--",VLOOKUP(C1196,Default!$B$5:$H$114,7,FALSE))</f>
        <v>0.98</v>
      </c>
      <c r="J1196" s="4" t="str">
        <f ca="1">VLOOKUP(F1196,Lookup!$C$5:$D$110,2, FALSE)</f>
        <v>Travel values</v>
      </c>
      <c r="K1196" s="4" t="str">
        <f ca="1">VLOOKUP(C1196,Default!$B$4:$E$114,4, FALSE)</f>
        <v>proportion of male truck drivers</v>
      </c>
      <c r="L1196" s="21" t="str" cm="1">
        <f t="array" aca="1" ref="L1196" ca="1">IF(ISNA(VLOOKUP($D1196,Grouped_Sources!$C:$C,1,FALSE)),"", INDIRECT(VLOOKUP($D1196,Grouped_Sources!$C:$I,5,FALSE)))</f>
        <v>on OneDrive Ali Abbas - ITHIM Global\Methods and Processes\Input Parameters\GhostTrip_demographics</v>
      </c>
      <c r="M1196" s="21" cm="1">
        <f t="array" aca="1" ref="M1196" ca="1">IF(ISNA(VLOOKUP($D1196,Grouped_Sources!$C:$C,1,FALSE)),"", INDIRECT(VLOOKUP($D1196,Grouped_Sources!$C:$I,6,FALSE)))</f>
        <v>0</v>
      </c>
      <c r="N1196" s="21" cm="1">
        <f t="array" aca="1" ref="N1196" ca="1">IF(ISNA(VLOOKUP($D1196,Grouped_Sources!$C:$C,1,FALSE)),"", INDIRECT(VLOOKUP($D1196,Grouped_Sources!$C:$I,7,FALSE)))</f>
        <v>0</v>
      </c>
    </row>
    <row r="1197" spans="1:14" hidden="1" x14ac:dyDescent="0.25">
      <c r="A1197" s="5">
        <f t="shared" si="192"/>
        <v>14</v>
      </c>
      <c r="B1197" s="5">
        <f t="shared" si="193"/>
        <v>95</v>
      </c>
      <c r="C1197" s="5" t="str">
        <f t="shared" ca="1" si="195"/>
        <v>truck_driver_male_agerange</v>
      </c>
      <c r="D1197" s="5" t="str">
        <f t="shared" ca="1" si="196"/>
        <v>truck_driver_male_agerange_medellin</v>
      </c>
      <c r="E1197" s="4" t="str" cm="1">
        <f t="array" aca="1" ref="E1197" ca="1">INDIRECT(ADDRESS(1,A1197,1,1,"all_city_parameter_inputs"))</f>
        <v>medellin</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truck_driver_male_agerange</v>
      </c>
      <c r="G1197" s="4" t="str" cm="1">
        <f t="array" aca="1" ref="G1197" ca="1">IF(AND(ISBLANK(INDIRECT(ADDRESS(B1197,3,1,1,"all_city_parameter_inputs"))),ISBLANK(INDIRECT(ADDRESS(B1197,2,1,1,"all_city_parameter_inputs")))),"",IF(ISBLANK(INDIRECT(ADDRESS(B1197,2,1,1,"all_city_parameter_inputs"))),"",INDIRECT(ADDRESS(B1197,2,1,1,"all_city_parameter_inputs"))))</f>
        <v/>
      </c>
      <c r="H1197" s="17" t="str" cm="1">
        <f t="array" aca="1" ref="H1197" ca="1">IF(ISBLANK(INDIRECT(ADDRESS(B1197,A1197,1,1,"all_city_parameter_inputs"))), "--",INDIRECT(ADDRESS(B1197,A1197,1,1,"all_city_parameter_inputs")))</f>
        <v>18, 65</v>
      </c>
      <c r="I1197" s="17" t="str">
        <f ca="1">IF(OR(G1197="alpha",G1197="beta",G1197="sd",G1197="mean"),"--",VLOOKUP(C1197,Default!$B$5:$H$114,7,FALSE))</f>
        <v>18, 65</v>
      </c>
      <c r="J1197" s="4" t="str">
        <f ca="1">VLOOKUP(F1197,Lookup!$C$5:$D$110,2, FALSE)</f>
        <v>Travel values</v>
      </c>
      <c r="K1197" s="4" t="str">
        <f ca="1">VLOOKUP(C1197,Default!$B$4:$E$114,4, FALSE)</f>
        <v>age range of male truck drivers</v>
      </c>
      <c r="L1197" s="21" t="str" cm="1">
        <f t="array" aca="1" ref="L1197" ca="1">IF(ISNA(VLOOKUP($D1197,Grouped_Sources!$C:$C,1,FALSE)),"", INDIRECT(VLOOKUP($D1197,Grouped_Sources!$C:$I,5,FALSE)))</f>
        <v>on OneDrive Ali Abbas - ITHIM Global\Methods and Processes\Input Parameters\GhostTrip_demographics</v>
      </c>
      <c r="M1197" s="21" cm="1">
        <f t="array" aca="1" ref="M1197" ca="1">IF(ISNA(VLOOKUP($D1197,Grouped_Sources!$C:$C,1,FALSE)),"", INDIRECT(VLOOKUP($D1197,Grouped_Sources!$C:$I,6,FALSE)))</f>
        <v>0</v>
      </c>
      <c r="N1197" s="21" cm="1">
        <f t="array" aca="1" ref="N1197" ca="1">IF(ISNA(VLOOKUP($D1197,Grouped_Sources!$C:$C,1,FALSE)),"", INDIRECT(VLOOKUP($D1197,Grouped_Sources!$C:$I,7,FALSE)))</f>
        <v>0</v>
      </c>
    </row>
    <row r="1198" spans="1:14" hidden="1" x14ac:dyDescent="0.25">
      <c r="A1198" s="5">
        <f t="shared" si="192"/>
        <v>14</v>
      </c>
      <c r="B1198" s="5">
        <f t="shared" si="193"/>
        <v>96</v>
      </c>
      <c r="C1198" s="5" t="str">
        <f t="shared" ca="1" si="195"/>
        <v>truck_driver_female_agerange</v>
      </c>
      <c r="D1198" s="5" t="str">
        <f t="shared" ca="1" si="196"/>
        <v>truck_driver_female_agerange_medellin</v>
      </c>
      <c r="E1198" s="4" t="str" cm="1">
        <f t="array" aca="1" ref="E1198" ca="1">INDIRECT(ADDRESS(1,A1198,1,1,"all_city_parameter_inputs"))</f>
        <v>medellin</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truck_driver_female_agerange</v>
      </c>
      <c r="G1198" s="4" t="str" cm="1">
        <f t="array" aca="1" ref="G1198" ca="1">IF(AND(ISBLANK(INDIRECT(ADDRESS(B1198,3,1,1,"all_city_parameter_inputs"))),ISBLANK(INDIRECT(ADDRESS(B1198,2,1,1,"all_city_parameter_inputs")))),"",IF(ISBLANK(INDIRECT(ADDRESS(B1198,2,1,1,"all_city_parameter_inputs"))),"",INDIRECT(ADDRESS(B1198,2,1,1,"all_city_parameter_inputs"))))</f>
        <v/>
      </c>
      <c r="H1198" s="17" t="str" cm="1">
        <f t="array" aca="1" ref="H1198" ca="1">IF(ISBLANK(INDIRECT(ADDRESS(B1198,A1198,1,1,"all_city_parameter_inputs"))), "--",INDIRECT(ADDRESS(B1198,A1198,1,1,"all_city_parameter_inputs")))</f>
        <v>18, 65</v>
      </c>
      <c r="I1198" s="17" t="str">
        <f ca="1">IF(OR(G1198="alpha",G1198="beta",G1198="sd",G1198="mean"),"--",VLOOKUP(C1198,Default!$B$5:$H$114,7,FALSE))</f>
        <v>18, 65</v>
      </c>
      <c r="J1198" s="4" t="str">
        <f ca="1">VLOOKUP(F1198,Lookup!$C$5:$D$110,2, FALSE)</f>
        <v>Travel values</v>
      </c>
      <c r="K1198" s="4" t="str">
        <f ca="1">VLOOKUP(C1198,Default!$B$4:$E$114,4, FALSE)</f>
        <v>age range of female truck drivers</v>
      </c>
      <c r="L1198" s="21" t="str" cm="1">
        <f t="array" aca="1" ref="L1198" ca="1">IF(ISNA(VLOOKUP($D1198,Grouped_Sources!$C:$C,1,FALSE)),"", INDIRECT(VLOOKUP($D1198,Grouped_Sources!$C:$I,5,FALSE)))</f>
        <v>on OneDrive Ali Abbas - ITHIM Global\Methods and Processes\Input Parameters\GhostTrip_demographics</v>
      </c>
      <c r="M1198" s="21" cm="1">
        <f t="array" aca="1" ref="M1198" ca="1">IF(ISNA(VLOOKUP($D1198,Grouped_Sources!$C:$C,1,FALSE)),"", INDIRECT(VLOOKUP($D1198,Grouped_Sources!$C:$I,6,FALSE)))</f>
        <v>0</v>
      </c>
      <c r="N1198" s="21" cm="1">
        <f t="array" aca="1" ref="N1198" ca="1">IF(ISNA(VLOOKUP($D1198,Grouped_Sources!$C:$C,1,FALSE)),"", INDIRECT(VLOOKUP($D1198,Grouped_Sources!$C:$I,7,FALSE)))</f>
        <v>0</v>
      </c>
    </row>
    <row r="1199" spans="1:14" hidden="1" x14ac:dyDescent="0.25">
      <c r="A1199" s="5">
        <f t="shared" si="192"/>
        <v>14</v>
      </c>
      <c r="B1199" s="5">
        <f t="shared" si="193"/>
        <v>97</v>
      </c>
      <c r="C1199" s="5" t="str">
        <f t="shared" ca="1" si="195"/>
        <v>commerical_mbike_prop_male</v>
      </c>
      <c r="D1199" s="5" t="str">
        <f t="shared" ca="1" si="196"/>
        <v>commerical_mbike_prop_male_medellin</v>
      </c>
      <c r="E1199" s="4" t="str" cm="1">
        <f t="array" aca="1" ref="E1199" ca="1">INDIRECT(ADDRESS(1,A1199,1,1,"all_city_parameter_inputs"))</f>
        <v>medellin</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commerical_mbike_prop_male</v>
      </c>
      <c r="G1199" s="4" t="str" cm="1">
        <f t="array" aca="1" ref="G1199" ca="1">IF(AND(ISBLANK(INDIRECT(ADDRESS(B1199,3,1,1,"all_city_parameter_inputs"))),ISBLANK(INDIRECT(ADDRESS(B1199,2,1,1,"all_city_parameter_inputs")))),"",IF(ISBLANK(INDIRECT(ADDRESS(B1199,2,1,1,"all_city_parameter_inputs"))),"",INDIRECT(ADDRESS(B1199,2,1,1,"all_city_parameter_inputs"))))</f>
        <v/>
      </c>
      <c r="H1199" s="17" cm="1">
        <f t="array" aca="1" ref="H1199" ca="1">IF(ISBLANK(INDIRECT(ADDRESS(B1199,A1199,1,1,"all_city_parameter_inputs"))), "--",INDIRECT(ADDRESS(B1199,A1199,1,1,"all_city_parameter_inputs")))</f>
        <v>0.98</v>
      </c>
      <c r="I1199" s="17">
        <f ca="1">IF(OR(G1199="alpha",G1199="beta",G1199="sd",G1199="mean"),"--",VLOOKUP(C1199,Default!$B$5:$H$114,7,FALSE))</f>
        <v>0.99</v>
      </c>
      <c r="J1199" s="4" t="str">
        <f ca="1">VLOOKUP(F1199,Lookup!$C$5:$D$110,2, FALSE)</f>
        <v>Travel values</v>
      </c>
      <c r="K1199" s="4" t="str">
        <f ca="1">VLOOKUP(C1199,Default!$B$4:$E$114,4, FALSE)</f>
        <v>proportion of male commercial motorcycle drivers</v>
      </c>
      <c r="L1199" s="21" t="str" cm="1">
        <f t="array" aca="1" ref="L1199" ca="1">IF(ISNA(VLOOKUP($D1199,Grouped_Sources!$C:$C,1,FALSE)),"", INDIRECT(VLOOKUP($D1199,Grouped_Sources!$C:$I,5,FALSE)))</f>
        <v>on OneDrive Ali Abbas - ITHIM Global\Methods and Processes\Input Parameters\GhostTrip_demographics</v>
      </c>
      <c r="M1199" s="21" cm="1">
        <f t="array" aca="1" ref="M1199" ca="1">IF(ISNA(VLOOKUP($D1199,Grouped_Sources!$C:$C,1,FALSE)),"", INDIRECT(VLOOKUP($D1199,Grouped_Sources!$C:$I,6,FALSE)))</f>
        <v>0</v>
      </c>
      <c r="N1199" s="21" cm="1">
        <f t="array" aca="1" ref="N1199" ca="1">IF(ISNA(VLOOKUP($D1199,Grouped_Sources!$C:$C,1,FALSE)),"", INDIRECT(VLOOKUP($D1199,Grouped_Sources!$C:$I,7,FALSE)))</f>
        <v>0</v>
      </c>
    </row>
    <row r="1200" spans="1:14" hidden="1" x14ac:dyDescent="0.25">
      <c r="A1200" s="5">
        <f t="shared" si="192"/>
        <v>14</v>
      </c>
      <c r="B1200" s="5">
        <f t="shared" si="193"/>
        <v>98</v>
      </c>
      <c r="C1200" s="5" t="str">
        <f t="shared" ca="1" si="195"/>
        <v>commerical_mbike_male_agerange</v>
      </c>
      <c r="D1200" s="5" t="str">
        <f t="shared" ca="1" si="196"/>
        <v>commerical_mbike_male_agerange_medellin</v>
      </c>
      <c r="E1200" s="4" t="str" cm="1">
        <f t="array" aca="1" ref="E1200" ca="1">INDIRECT(ADDRESS(1,A1200,1,1,"all_city_parameter_inputs"))</f>
        <v>medellin</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commerical_mbike_male_agerange</v>
      </c>
      <c r="G1200" s="4" t="str" cm="1">
        <f t="array" aca="1" ref="G1200" ca="1">IF(AND(ISBLANK(INDIRECT(ADDRESS(B1200,3,1,1,"all_city_parameter_inputs"))),ISBLANK(INDIRECT(ADDRESS(B1200,2,1,1,"all_city_parameter_inputs")))),"",IF(ISBLANK(INDIRECT(ADDRESS(B1200,2,1,1,"all_city_parameter_inputs"))),"",INDIRECT(ADDRESS(B1200,2,1,1,"all_city_parameter_inputs"))))</f>
        <v/>
      </c>
      <c r="H1200" s="17" t="str" cm="1">
        <f t="array" aca="1" ref="H1200" ca="1">IF(ISBLANK(INDIRECT(ADDRESS(B1200,A1200,1,1,"all_city_parameter_inputs"))), "--",INDIRECT(ADDRESS(B1200,A1200,1,1,"all_city_parameter_inputs")))</f>
        <v>18, 65</v>
      </c>
      <c r="I1200" s="17" t="str">
        <f ca="1">IF(OR(G1200="alpha",G1200="beta",G1200="sd",G1200="mean"),"--",VLOOKUP(C1200,Default!$B$5:$H$114,7,FALSE))</f>
        <v>18, 65</v>
      </c>
      <c r="J1200" s="4" t="str">
        <f ca="1">VLOOKUP(F1200,Lookup!$C$5:$D$110,2, FALSE)</f>
        <v>Travel values</v>
      </c>
      <c r="K1200" s="4" t="str">
        <f ca="1">VLOOKUP(C1200,Default!$B$4:$E$114,4, FALSE)</f>
        <v>age range of male commercial motorcycle drivers</v>
      </c>
      <c r="L1200" s="21" t="str" cm="1">
        <f t="array" aca="1" ref="L1200" ca="1">IF(ISNA(VLOOKUP($D1200,Grouped_Sources!$C:$C,1,FALSE)),"", INDIRECT(VLOOKUP($D1200,Grouped_Sources!$C:$I,5,FALSE)))</f>
        <v>on OneDrive Ali Abbas - ITHIM Global\Methods and Processes\Input Parameters\GhostTrip_demographics</v>
      </c>
      <c r="M1200" s="21" cm="1">
        <f t="array" aca="1" ref="M1200" ca="1">IF(ISNA(VLOOKUP($D1200,Grouped_Sources!$C:$C,1,FALSE)),"", INDIRECT(VLOOKUP($D1200,Grouped_Sources!$C:$I,6,FALSE)))</f>
        <v>0</v>
      </c>
      <c r="N1200" s="21" cm="1">
        <f t="array" aca="1" ref="N1200" ca="1">IF(ISNA(VLOOKUP($D1200,Grouped_Sources!$C:$C,1,FALSE)),"", INDIRECT(VLOOKUP($D1200,Grouped_Sources!$C:$I,7,FALSE)))</f>
        <v>0</v>
      </c>
    </row>
    <row r="1201" spans="1:14" hidden="1" x14ac:dyDescent="0.25">
      <c r="A1201" s="5">
        <f t="shared" si="192"/>
        <v>14</v>
      </c>
      <c r="B1201" s="5">
        <f t="shared" si="193"/>
        <v>99</v>
      </c>
      <c r="C1201" s="5" t="str">
        <f t="shared" ca="1" si="195"/>
        <v>commerical_mbike_female_agerange</v>
      </c>
      <c r="D1201" s="5" t="str">
        <f t="shared" ca="1" si="196"/>
        <v>commerical_mbike_female_agerange_medellin</v>
      </c>
      <c r="E1201" s="4" t="str" cm="1">
        <f t="array" aca="1" ref="E1201" ca="1">INDIRECT(ADDRESS(1,A1201,1,1,"all_city_parameter_inputs"))</f>
        <v>medellin</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commerical_mbike_female_agerange</v>
      </c>
      <c r="G1201" s="4" t="str" cm="1">
        <f t="array" aca="1" ref="G1201" ca="1">IF(AND(ISBLANK(INDIRECT(ADDRESS(B1201,3,1,1,"all_city_parameter_inputs"))),ISBLANK(INDIRECT(ADDRESS(B1201,2,1,1,"all_city_parameter_inputs")))),"",IF(ISBLANK(INDIRECT(ADDRESS(B1201,2,1,1,"all_city_parameter_inputs"))),"",INDIRECT(ADDRESS(B1201,2,1,1,"all_city_parameter_inputs"))))</f>
        <v/>
      </c>
      <c r="H1201" s="17" t="str" cm="1">
        <f t="array" aca="1" ref="H1201" ca="1">IF(ISBLANK(INDIRECT(ADDRESS(B1201,A1201,1,1,"all_city_parameter_inputs"))), "--",INDIRECT(ADDRESS(B1201,A1201,1,1,"all_city_parameter_inputs")))</f>
        <v>18, 65</v>
      </c>
      <c r="I1201" s="17" t="str">
        <f ca="1">IF(OR(G1201="alpha",G1201="beta",G1201="sd",G1201="mean"),"--",VLOOKUP(C1201,Default!$B$5:$H$114,7,FALSE))</f>
        <v>18, 65</v>
      </c>
      <c r="J1201" s="4" t="str">
        <f ca="1">VLOOKUP(F1201,Lookup!$C$5:$D$110,2, FALSE)</f>
        <v>Travel values</v>
      </c>
      <c r="K1201" s="4" t="str">
        <f ca="1">VLOOKUP(C1201,Default!$B$4:$E$114,4, FALSE)</f>
        <v>age range of female commercial motorcycle drivers</v>
      </c>
      <c r="L1201" s="21" t="str" cm="1">
        <f t="array" aca="1" ref="L1201" ca="1">IF(ISNA(VLOOKUP($D1201,Grouped_Sources!$C:$C,1,FALSE)),"", INDIRECT(VLOOKUP($D1201,Grouped_Sources!$C:$I,5,FALSE)))</f>
        <v>on OneDrive Ali Abbas - ITHIM Global\Methods and Processes\Input Parameters\GhostTrip_demographics</v>
      </c>
      <c r="M1201" s="21" cm="1">
        <f t="array" aca="1" ref="M1201" ca="1">IF(ISNA(VLOOKUP($D1201,Grouped_Sources!$C:$C,1,FALSE)),"", INDIRECT(VLOOKUP($D1201,Grouped_Sources!$C:$I,6,FALSE)))</f>
        <v>0</v>
      </c>
      <c r="N1201" s="21" cm="1">
        <f t="array" aca="1" ref="N1201" ca="1">IF(ISNA(VLOOKUP($D1201,Grouped_Sources!$C:$C,1,FALSE)),"", INDIRECT(VLOOKUP($D1201,Grouped_Sources!$C:$I,7,FALSE)))</f>
        <v>0</v>
      </c>
    </row>
    <row r="1202" spans="1:14" hidden="1" x14ac:dyDescent="0.25">
      <c r="A1202" s="5">
        <f t="shared" si="192"/>
        <v>14</v>
      </c>
      <c r="B1202" s="5">
        <f t="shared" si="193"/>
        <v>100</v>
      </c>
      <c r="C1202" s="5" t="str">
        <f t="shared" ref="C1202" ca="1" si="197">IF(G1202 = "",F1202,IF(OR(G1202="alpha",G1202="beta",G1202="constant",G1202="sd",G1202="mean",G1202="sample"),F1202,F1202&amp;" "&amp;G1202))</f>
        <v>day_to_week_scalar</v>
      </c>
      <c r="D1202" s="5" t="str">
        <f t="shared" ref="D1202" ca="1" si="198">F1202&amp;"_"&amp;E1202</f>
        <v>day_to_week_scalar_medellin</v>
      </c>
      <c r="E1202" s="4" t="str" cm="1">
        <f t="array" aca="1" ref="E1202" ca="1">INDIRECT(ADDRESS(1,A1202,1,1,"all_city_parameter_inputs"))</f>
        <v>medellin</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day_to_week_scalar</v>
      </c>
      <c r="G1202" s="4" t="str" cm="1">
        <f t="array" aca="1" ref="G1202" ca="1">IF(AND(ISBLANK(INDIRECT(ADDRESS(B1202,3,1,1,"all_city_parameter_inputs"))),ISBLANK(INDIRECT(ADDRESS(B1202,2,1,1,"all_city_parameter_inputs")))),"",IF(ISBLANK(INDIRECT(ADDRESS(B1202,2,1,1,"all_city_parameter_inputs"))),"",INDIRECT(ADDRESS(B1202,2,1,1,"all_city_parameter_inputs"))))</f>
        <v/>
      </c>
      <c r="H1202" s="17" cm="1">
        <f t="array" aca="1" ref="H1202" ca="1">IF(ISBLANK(INDIRECT(ADDRESS(B1202,A1202,1,1,"all_city_parameter_inputs"))), "--",INDIRECT(ADDRESS(B1202,A1202,1,1,"all_city_parameter_inputs")))</f>
        <v>7</v>
      </c>
      <c r="I1202" s="17">
        <f ca="1">IF(OR(G1202="alpha",G1202="beta",G1202="sd",G1202="mean"),"--",VLOOKUP(C1202,Default!$B$5:$H$114,7,FALSE))</f>
        <v>7</v>
      </c>
      <c r="J1202" s="4" t="str">
        <f ca="1">VLOOKUP(F1202,Lookup!$C$5:$D$110,2, FALSE)</f>
        <v>Travel values</v>
      </c>
      <c r="K1202" s="4" t="str">
        <f ca="1">VLOOKUP(C1202,Default!$B$4:$E$114,4, FALSE)</f>
        <v>how daily travel scales to a week</v>
      </c>
      <c r="L1202" s="37" t="s">
        <v>298</v>
      </c>
      <c r="M1202" s="21"/>
      <c r="N1202" s="21"/>
    </row>
    <row r="1203" spans="1:14" hidden="1" x14ac:dyDescent="0.25">
      <c r="A1203" s="5">
        <f t="shared" si="192"/>
        <v>14</v>
      </c>
      <c r="B1203" s="5">
        <f t="shared" si="193"/>
        <v>101</v>
      </c>
      <c r="C1203" s="5" t="str">
        <f t="shared" ref="C1203" ca="1" si="199">IF(G1203 = "",F1203,IF(OR(G1203="alpha",G1203="beta",G1203="constant",G1203="sd",G1203="mean",G1203="sample"),F1203,F1203&amp;" "&amp;G1203))</f>
        <v>treat_taxi_as_car</v>
      </c>
      <c r="D1203" s="5" t="str">
        <f t="shared" ref="D1203" ca="1" si="200">F1203&amp;"_"&amp;E1203</f>
        <v>treat_taxi_as_car_medellin</v>
      </c>
      <c r="E1203" s="4" t="str" cm="1">
        <f t="array" aca="1" ref="E1203" ca="1">INDIRECT(ADDRESS(1,A1203,1,1,"all_city_parameter_inputs"))</f>
        <v>medellin</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treat_taxi_as_car</v>
      </c>
      <c r="G1203" s="4" t="str" cm="1">
        <f t="array" aca="1" ref="G1203" ca="1">IF(AND(ISBLANK(INDIRECT(ADDRESS(B1203,3,1,1,"all_city_parameter_inputs"))),ISBLANK(INDIRECT(ADDRESS(B1203,2,1,1,"all_city_parameter_inputs")))),"",IF(ISBLANK(INDIRECT(ADDRESS(B1203,2,1,1,"all_city_parameter_inputs"))),"",INDIRECT(ADDRESS(B1203,2,1,1,"all_city_parameter_inputs"))))</f>
        <v/>
      </c>
      <c r="H1203" s="17" t="str" cm="1">
        <f t="array" aca="1" ref="H1203" ca="1">IF(ISBLANK(INDIRECT(ADDRESS(B1203,A1203,1,1,"all_city_parameter_inputs"))), "--",INDIRECT(ADDRESS(B1203,A1203,1,1,"all_city_parameter_inputs")))</f>
        <v>F</v>
      </c>
      <c r="I1203" s="17" t="str">
        <f ca="1">IF(OR(G1203="alpha",G1203="beta",G1203="sd",G1203="mean"),"--",VLOOKUP(C1203,Default!$B$5:$H$114,7,FALSE))</f>
        <v>F</v>
      </c>
      <c r="J1203" s="4" t="str">
        <f ca="1">VLOOKUP(F1203,Lookup!$C$5:$D$110,2, FALSE)</f>
        <v>Pollution values</v>
      </c>
      <c r="K1203" s="4" t="str">
        <f ca="1">VLOOKUP(C1203,Default!$B$4:$E$114,4, FALSE)</f>
        <v>If set to false do not add taxi km when calculating car emission factors</v>
      </c>
      <c r="L1203" s="37"/>
      <c r="M1203" s="21"/>
      <c r="N1203" s="21"/>
    </row>
    <row r="1204" spans="1:14" hidden="1" x14ac:dyDescent="0.25">
      <c r="A1204" s="5">
        <f t="shared" si="192"/>
        <v>15</v>
      </c>
      <c r="B1204" s="5">
        <f t="shared" si="193"/>
        <v>2</v>
      </c>
      <c r="C1204" s="5" t="str">
        <f t="shared" ca="1" si="188"/>
        <v>speeds auto_rickshaw</v>
      </c>
      <c r="D1204" s="5" t="str">
        <f t="shared" ca="1" si="190"/>
        <v>speeds_cali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All_city_list!F1187,INDIRECT(ADDRESS(B1204,1,1,1,"all_city_parameter_inputs"))))</f>
        <v>speeds</v>
      </c>
      <c r="G1204" s="4" t="str" cm="1">
        <f t="array" aca="1" ref="G1204" ca="1">IF(AND(ISBLANK(INDIRECT(ADDRESS(B1204,3,1,1,"all_city_parameter_inputs"))),ISBLANK(INDIRECT(ADDRESS(B1204,2,1,1,"all_city_parameter_inputs")))),"",IF(ISBLANK(INDIRECT(ADDRESS(B1204,2,1,1,"all_city_parameter_inputs"))),"",INDIRECT(ADDRESS(B1204,2,1,1,"all_city_parameter_inputs"))))</f>
        <v>auto_rickshaw</v>
      </c>
      <c r="H1204" s="17" t="str" cm="1">
        <f t="array" aca="1" ref="H1204" ca="1">IF(ISBLANK(INDIRECT(ADDRESS(B1204,A1204,1,1,"all_city_parameter_inputs"))), "--",INDIRECT(ADDRESS(B1204,A1204,1,1,"all_city_parameter_inputs")))</f>
        <v>--</v>
      </c>
      <c r="I1204" s="17">
        <f ca="1">IF(OR(G1204="alpha",G1204="beta",G1204="sd",G1204="mean"),"--",VLOOKUP(C1204,Default!$B$5:$H$114,7,FALSE))</f>
        <v>4</v>
      </c>
      <c r="J1204" s="4" t="str">
        <f ca="1">VLOOKUP(F1204,Lookup!$C$5:$D$110,2, FALSE)</f>
        <v>Travel values</v>
      </c>
      <c r="K1204" s="4">
        <f ca="1">VLOOKUP(C1204,Default!$B$4:$E$114,4, FALSE)</f>
        <v>0</v>
      </c>
      <c r="L1204" s="21" t="str" cm="1">
        <f t="array" aca="1" ref="L1204" ca="1">IF(ISNA(VLOOKUP($D1204,Grouped_Sources!$C:$C,1,FALSE)),"", INDIRECT(VLOOKUP($D1204,Grouped_Sources!$C:$I,5,FALSE)))</f>
        <v>VehicleSpeeds_Summary_vxxx.docx on OneDrive Ali Abbas - ITHIM Global\Methods and Processes\Input Parameters\VehicleSpeeds</v>
      </c>
      <c r="M1204" s="21" cm="1">
        <f t="array" aca="1" ref="M1204" ca="1">IF(ISNA(VLOOKUP($D1204,Grouped_Sources!$C:$C,1,FALSE)),"", INDIRECT(VLOOKUP($D1204,Grouped_Sources!$C:$I,6,FALSE)))</f>
        <v>0</v>
      </c>
      <c r="N1204" s="21" cm="1">
        <f t="array" aca="1" ref="N1204" ca="1">IF(ISNA(VLOOKUP($D1204,Grouped_Sources!$C:$C,1,FALSE)),"", INDIRECT(VLOOKUP($D1204,Grouped_Sources!$C:$I,7,FALSE)))</f>
        <v>0</v>
      </c>
    </row>
    <row r="1205" spans="1:14" hidden="1" x14ac:dyDescent="0.25">
      <c r="A1205" s="5">
        <f t="shared" si="192"/>
        <v>15</v>
      </c>
      <c r="B1205" s="5">
        <f t="shared" si="193"/>
        <v>3</v>
      </c>
      <c r="C1205" s="5" t="str">
        <f t="shared" ca="1" si="188"/>
        <v>speeds bus</v>
      </c>
      <c r="D1205" s="5" t="str">
        <f t="shared" ca="1" si="190"/>
        <v>speeds_cali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speeds</v>
      </c>
      <c r="G1205" s="4" t="str" cm="1">
        <f t="array" aca="1" ref="G1205" ca="1">IF(AND(ISBLANK(INDIRECT(ADDRESS(B1205,3,1,1,"all_city_parameter_inputs"))),ISBLANK(INDIRECT(ADDRESS(B1205,2,1,1,"all_city_parameter_inputs")))),"",IF(ISBLANK(INDIRECT(ADDRESS(B1205,2,1,1,"all_city_parameter_inputs"))),"",INDIRECT(ADDRESS(B1205,2,1,1,"all_city_parameter_inputs"))))</f>
        <v>bus</v>
      </c>
      <c r="H1205" s="17" cm="1">
        <f t="array" aca="1" ref="H1205" ca="1">IF(ISBLANK(INDIRECT(ADDRESS(B1205,A1205,1,1,"all_city_parameter_inputs"))), "--",INDIRECT(ADDRESS(B1205,A1205,1,1,"all_city_parameter_inputs")))</f>
        <v>8.1</v>
      </c>
      <c r="I1205" s="17">
        <f ca="1">IF(OR(G1205="alpha",G1205="beta",G1205="sd",G1205="mean"),"--",VLOOKUP(C1205,Default!$B$5:$H$114,7,FALSE))</f>
        <v>8.1</v>
      </c>
      <c r="J1205" s="4" t="str">
        <f ca="1">VLOOKUP(F1205,Lookup!$C$5:$D$110,2, FALSE)</f>
        <v>Travel values</v>
      </c>
      <c r="K1205" s="4" t="str">
        <f ca="1">VLOOKUP(C1205,Default!$B$4:$E$114,4,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05" s="21" t="str" cm="1">
        <f t="array" aca="1" ref="L1205" ca="1">IF(ISNA(VLOOKUP($D1205,Grouped_Sources!$C:$C,1,FALSE)),"", INDIRECT(VLOOKUP($D1205,Grouped_Sources!$C:$I,5,FALSE)))</f>
        <v>VehicleSpeeds_Summary_vxxx.docx on OneDrive Ali Abbas - ITHIM Global\Methods and Processes\Input Parameters\VehicleSpeeds</v>
      </c>
      <c r="M1205" s="21" cm="1">
        <f t="array" aca="1" ref="M1205" ca="1">IF(ISNA(VLOOKUP($D1205,Grouped_Sources!$C:$C,1,FALSE)),"", INDIRECT(VLOOKUP($D1205,Grouped_Sources!$C:$I,6,FALSE)))</f>
        <v>0</v>
      </c>
      <c r="N1205" s="21" cm="1">
        <f t="array" aca="1" ref="N1205" ca="1">IF(ISNA(VLOOKUP($D1205,Grouped_Sources!$C:$C,1,FALSE)),"", INDIRECT(VLOOKUP($D1205,Grouped_Sources!$C:$I,7,FALSE)))</f>
        <v>0</v>
      </c>
    </row>
    <row r="1206" spans="1:14" hidden="1" x14ac:dyDescent="0.25">
      <c r="A1206" s="5">
        <f t="shared" si="192"/>
        <v>15</v>
      </c>
      <c r="B1206" s="5">
        <f t="shared" si="193"/>
        <v>4</v>
      </c>
      <c r="C1206" s="5" t="str">
        <f t="shared" ca="1" si="188"/>
        <v>speeds car</v>
      </c>
      <c r="D1206" s="5" t="str">
        <f t="shared" ref="D1206:D1215" ca="1" si="201">F1206&amp;"_"&amp;E1206</f>
        <v>speeds_cali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speeds</v>
      </c>
      <c r="G1206" s="4" t="str" cm="1">
        <f t="array" aca="1" ref="G1206" ca="1">IF(AND(ISBLANK(INDIRECT(ADDRESS(B1206,3,1,1,"all_city_parameter_inputs"))),ISBLANK(INDIRECT(ADDRESS(B1206,2,1,1,"all_city_parameter_inputs")))),"",IF(ISBLANK(INDIRECT(ADDRESS(B1206,2,1,1,"all_city_parameter_inputs"))),"",INDIRECT(ADDRESS(B1206,2,1,1,"all_city_parameter_inputs"))))</f>
        <v>car</v>
      </c>
      <c r="H1206" s="17" cm="1">
        <f t="array" aca="1" ref="H1206" ca="1">IF(ISBLANK(INDIRECT(ADDRESS(B1206,A1206,1,1,"all_city_parameter_inputs"))), "--",INDIRECT(ADDRESS(B1206,A1206,1,1,"all_city_parameter_inputs")))</f>
        <v>13.8</v>
      </c>
      <c r="I1206" s="17">
        <f ca="1">IF(OR(G1206="alpha",G1206="beta",G1206="sd",G1206="mean"),"--",VLOOKUP(C1206,Default!$B$5:$H$114,7,FALSE))</f>
        <v>13.8</v>
      </c>
      <c r="J1206" s="4" t="str">
        <f ca="1">VLOOKUP(F1206,Lookup!$C$5:$D$110,2, FALSE)</f>
        <v>Travel values</v>
      </c>
      <c r="K1206" s="4">
        <f ca="1">VLOOKUP(C1206,Default!$B$4:$E$114,4, FALSE)</f>
        <v>0</v>
      </c>
      <c r="L1206" s="21" t="str" cm="1">
        <f t="array" aca="1" ref="L1206" ca="1">IF(ISNA(VLOOKUP($D1206,Grouped_Sources!$C:$C,1,FALSE)),"", INDIRECT(VLOOKUP($D1206,Grouped_Sources!$C:$I,5,FALSE)))</f>
        <v>VehicleSpeeds_Summary_vxxx.docx on OneDrive Ali Abbas - ITHIM Global\Methods and Processes\Input Parameters\VehicleSpeeds</v>
      </c>
      <c r="M1206" s="21" cm="1">
        <f t="array" aca="1" ref="M1206" ca="1">IF(ISNA(VLOOKUP($D1206,Grouped_Sources!$C:$C,1,FALSE)),"", INDIRECT(VLOOKUP($D1206,Grouped_Sources!$C:$I,6,FALSE)))</f>
        <v>0</v>
      </c>
      <c r="N1206" s="21" cm="1">
        <f t="array" aca="1" ref="N1206" ca="1">IF(ISNA(VLOOKUP($D1206,Grouped_Sources!$C:$C,1,FALSE)),"", INDIRECT(VLOOKUP($D1206,Grouped_Sources!$C:$I,7,FALSE)))</f>
        <v>0</v>
      </c>
    </row>
    <row r="1207" spans="1:14" hidden="1" x14ac:dyDescent="0.25">
      <c r="A1207" s="5">
        <f t="shared" si="192"/>
        <v>15</v>
      </c>
      <c r="B1207" s="5">
        <f t="shared" si="193"/>
        <v>5</v>
      </c>
      <c r="C1207" s="5" t="str">
        <f t="shared" ref="C1207:C1270" ca="1" si="202">IF(G1207 = "",F1207,IF(OR(G1207="alpha",G1207="beta",G1207="constant",G1207="sd",G1207="mean",G1207="sample"),F1207,F1207&amp;" "&amp;G1207))</f>
        <v>speeds cycle</v>
      </c>
      <c r="D1207" s="5" t="str">
        <f t="shared" ca="1" si="201"/>
        <v>speeds_cali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speeds</v>
      </c>
      <c r="G1207" s="4" t="str" cm="1">
        <f t="array" aca="1" ref="G1207" ca="1">IF(AND(ISBLANK(INDIRECT(ADDRESS(B1207,3,1,1,"all_city_parameter_inputs"))),ISBLANK(INDIRECT(ADDRESS(B1207,2,1,1,"all_city_parameter_inputs")))),"",IF(ISBLANK(INDIRECT(ADDRESS(B1207,2,1,1,"all_city_parameter_inputs"))),"",INDIRECT(ADDRESS(B1207,2,1,1,"all_city_parameter_inputs"))))</f>
        <v>cycle</v>
      </c>
      <c r="H1207" s="17" cm="1">
        <f t="array" aca="1" ref="H1207" ca="1">IF(ISBLANK(INDIRECT(ADDRESS(B1207,A1207,1,1,"all_city_parameter_inputs"))), "--",INDIRECT(ADDRESS(B1207,A1207,1,1,"all_city_parameter_inputs")))</f>
        <v>8.4</v>
      </c>
      <c r="I1207" s="17">
        <f ca="1">IF(OR(G1207="alpha",G1207="beta",G1207="sd",G1207="mean"),"--",VLOOKUP(C1207,Default!$B$5:$H$114,7,FALSE))</f>
        <v>7.2</v>
      </c>
      <c r="J1207" s="4" t="str">
        <f ca="1">VLOOKUP(F1207,Lookup!$C$5:$D$110,2, FALSE)</f>
        <v>Travel values</v>
      </c>
      <c r="K1207" s="4">
        <f ca="1">VLOOKUP(C1207,Default!$B$4:$E$114,4, FALSE)</f>
        <v>0</v>
      </c>
      <c r="L1207" s="21" t="str" cm="1">
        <f t="array" aca="1" ref="L1207" ca="1">IF(ISNA(VLOOKUP($D1207,Grouped_Sources!$C:$C,1,FALSE)),"", INDIRECT(VLOOKUP($D1207,Grouped_Sources!$C:$I,5,FALSE)))</f>
        <v>VehicleSpeeds_Summary_vxxx.docx on OneDrive Ali Abbas - ITHIM Global\Methods and Processes\Input Parameters\VehicleSpeeds</v>
      </c>
      <c r="M1207" s="21" cm="1">
        <f t="array" aca="1" ref="M1207" ca="1">IF(ISNA(VLOOKUP($D1207,Grouped_Sources!$C:$C,1,FALSE)),"", INDIRECT(VLOOKUP($D1207,Grouped_Sources!$C:$I,6,FALSE)))</f>
        <v>0</v>
      </c>
      <c r="N1207" s="21" cm="1">
        <f t="array" aca="1" ref="N1207" ca="1">IF(ISNA(VLOOKUP($D1207,Grouped_Sources!$C:$C,1,FALSE)),"", INDIRECT(VLOOKUP($D1207,Grouped_Sources!$C:$I,7,FALSE)))</f>
        <v>0</v>
      </c>
    </row>
    <row r="1208" spans="1:14" hidden="1" x14ac:dyDescent="0.25">
      <c r="A1208" s="5">
        <f t="shared" si="192"/>
        <v>15</v>
      </c>
      <c r="B1208" s="5">
        <f t="shared" si="193"/>
        <v>6</v>
      </c>
      <c r="C1208" s="5" t="str">
        <f t="shared" ca="1" si="202"/>
        <v>speeds subway</v>
      </c>
      <c r="D1208" s="5" t="str">
        <f t="shared" ca="1" si="201"/>
        <v>speeds_cali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speeds</v>
      </c>
      <c r="G1208" s="4" t="str" cm="1">
        <f t="array" aca="1" ref="G1208" ca="1">IF(AND(ISBLANK(INDIRECT(ADDRESS(B1208,3,1,1,"all_city_parameter_inputs"))),ISBLANK(INDIRECT(ADDRESS(B1208,2,1,1,"all_city_parameter_inputs")))),"",IF(ISBLANK(INDIRECT(ADDRESS(B1208,2,1,1,"all_city_parameter_inputs"))),"",INDIRECT(ADDRESS(B1208,2,1,1,"all_city_parameter_inputs"))))</f>
        <v>subway</v>
      </c>
      <c r="H1208" s="17" cm="1">
        <f t="array" aca="1" ref="H1208" ca="1">IF(ISBLANK(INDIRECT(ADDRESS(B1208,A1208,1,1,"all_city_parameter_inputs"))), "--",INDIRECT(ADDRESS(B1208,A1208,1,1,"all_city_parameter_inputs")))</f>
        <v>18.100000000000001</v>
      </c>
      <c r="I1208" s="17">
        <f ca="1">IF(OR(G1208="alpha",G1208="beta",G1208="sd",G1208="mean"),"--",VLOOKUP(C1208,Default!$B$5:$H$114,7,FALSE))</f>
        <v>18.100000000000001</v>
      </c>
      <c r="J1208" s="4" t="str">
        <f ca="1">VLOOKUP(F1208,Lookup!$C$5:$D$110,2, FALSE)</f>
        <v>Travel values</v>
      </c>
      <c r="K1208" s="4">
        <f ca="1">VLOOKUP(C1208,Default!$B$4:$E$114,4, FALSE)</f>
        <v>0</v>
      </c>
      <c r="L1208" s="21" t="str" cm="1">
        <f t="array" aca="1" ref="L1208" ca="1">IF(ISNA(VLOOKUP($D1208,Grouped_Sources!$C:$C,1,FALSE)),"", INDIRECT(VLOOKUP($D1208,Grouped_Sources!$C:$I,5,FALSE)))</f>
        <v>VehicleSpeeds_Summary_vxxx.docx on OneDrive Ali Abbas - ITHIM Global\Methods and Processes\Input Parameters\VehicleSpeeds</v>
      </c>
      <c r="M1208" s="21" cm="1">
        <f t="array" aca="1" ref="M1208" ca="1">IF(ISNA(VLOOKUP($D1208,Grouped_Sources!$C:$C,1,FALSE)),"", INDIRECT(VLOOKUP($D1208,Grouped_Sources!$C:$I,6,FALSE)))</f>
        <v>0</v>
      </c>
      <c r="N1208" s="21" cm="1">
        <f t="array" aca="1" ref="N1208" ca="1">IF(ISNA(VLOOKUP($D1208,Grouped_Sources!$C:$C,1,FALSE)),"", INDIRECT(VLOOKUP($D1208,Grouped_Sources!$C:$I,7,FALSE)))</f>
        <v>0</v>
      </c>
    </row>
    <row r="1209" spans="1:14" hidden="1" x14ac:dyDescent="0.25">
      <c r="A1209" s="5">
        <f t="shared" si="192"/>
        <v>15</v>
      </c>
      <c r="B1209" s="5">
        <f t="shared" si="193"/>
        <v>7</v>
      </c>
      <c r="C1209" s="5" t="str">
        <f t="shared" ca="1" si="202"/>
        <v>speeds motorcycle</v>
      </c>
      <c r="D1209" s="5" t="str">
        <f t="shared" ca="1" si="201"/>
        <v>speeds_cali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speeds</v>
      </c>
      <c r="G1209" s="4" t="str" cm="1">
        <f t="array" aca="1" ref="G1209" ca="1">IF(AND(ISBLANK(INDIRECT(ADDRESS(B1209,3,1,1,"all_city_parameter_inputs"))),ISBLANK(INDIRECT(ADDRESS(B1209,2,1,1,"all_city_parameter_inputs")))),"",IF(ISBLANK(INDIRECT(ADDRESS(B1209,2,1,1,"all_city_parameter_inputs"))),"",INDIRECT(ADDRESS(B1209,2,1,1,"all_city_parameter_inputs"))))</f>
        <v>motorcycle</v>
      </c>
      <c r="H1209" s="17" cm="1">
        <f t="array" aca="1" ref="H1209" ca="1">IF(ISBLANK(INDIRECT(ADDRESS(B1209,A1209,1,1,"all_city_parameter_inputs"))), "--",INDIRECT(ADDRESS(B1209,A1209,1,1,"all_city_parameter_inputs")))</f>
        <v>18.399999999999999</v>
      </c>
      <c r="I1209" s="17">
        <f ca="1">IF(OR(G1209="alpha",G1209="beta",G1209="sd",G1209="mean"),"--",VLOOKUP(C1209,Default!$B$5:$H$114,7,FALSE))</f>
        <v>15.2</v>
      </c>
      <c r="J1209" s="4" t="str">
        <f ca="1">VLOOKUP(F1209,Lookup!$C$5:$D$110,2, FALSE)</f>
        <v>Travel values</v>
      </c>
      <c r="K1209" s="4">
        <f ca="1">VLOOKUP(C1209,Default!$B$4:$E$114,4, FALSE)</f>
        <v>0</v>
      </c>
      <c r="L1209" s="21" t="str" cm="1">
        <f t="array" aca="1" ref="L1209" ca="1">IF(ISNA(VLOOKUP($D1209,Grouped_Sources!$C:$C,1,FALSE)),"", INDIRECT(VLOOKUP($D1209,Grouped_Sources!$C:$I,5,FALSE)))</f>
        <v>VehicleSpeeds_Summary_vxxx.docx on OneDrive Ali Abbas - ITHIM Global\Methods and Processes\Input Parameters\VehicleSpeeds</v>
      </c>
      <c r="M1209" s="21" cm="1">
        <f t="array" aca="1" ref="M1209" ca="1">IF(ISNA(VLOOKUP($D1209,Grouped_Sources!$C:$C,1,FALSE)),"", INDIRECT(VLOOKUP($D1209,Grouped_Sources!$C:$I,6,FALSE)))</f>
        <v>0</v>
      </c>
      <c r="N1209" s="21" cm="1">
        <f t="array" aca="1" ref="N1209" ca="1">IF(ISNA(VLOOKUP($D1209,Grouped_Sources!$C:$C,1,FALSE)),"", INDIRECT(VLOOKUP($D1209,Grouped_Sources!$C:$I,7,FALSE)))</f>
        <v>0</v>
      </c>
    </row>
    <row r="1210" spans="1:14" hidden="1" x14ac:dyDescent="0.25">
      <c r="A1210" s="5">
        <f t="shared" si="192"/>
        <v>15</v>
      </c>
      <c r="B1210" s="5">
        <f t="shared" si="193"/>
        <v>8</v>
      </c>
      <c r="C1210" s="5" t="str">
        <f t="shared" ca="1" si="202"/>
        <v>speeds other</v>
      </c>
      <c r="D1210" s="5" t="str">
        <f t="shared" ca="1" si="201"/>
        <v>speeds_cali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speeds</v>
      </c>
      <c r="G1210" s="4" t="str" cm="1">
        <f t="array" aca="1" ref="G1210" ca="1">IF(AND(ISBLANK(INDIRECT(ADDRESS(B1210,3,1,1,"all_city_parameter_inputs"))),ISBLANK(INDIRECT(ADDRESS(B1210,2,1,1,"all_city_parameter_inputs")))),"",IF(ISBLANK(INDIRECT(ADDRESS(B1210,2,1,1,"all_city_parameter_inputs"))),"",INDIRECT(ADDRESS(B1210,2,1,1,"all_city_parameter_inputs"))))</f>
        <v>other</v>
      </c>
      <c r="H1210" s="17" cm="1">
        <f t="array" aca="1" ref="H1210" ca="1">IF(ISBLANK(INDIRECT(ADDRESS(B1210,A1210,1,1,"all_city_parameter_inputs"))), "--",INDIRECT(ADDRESS(B1210,A1210,1,1,"all_city_parameter_inputs")))</f>
        <v>9.1</v>
      </c>
      <c r="I1210" s="17">
        <f ca="1">IF(OR(G1210="alpha",G1210="beta",G1210="sd",G1210="mean"),"--",VLOOKUP(C1210,Default!$B$5:$H$114,7,FALSE))</f>
        <v>9.1</v>
      </c>
      <c r="J1210" s="4" t="str">
        <f ca="1">VLOOKUP(F1210,Lookup!$C$5:$D$110,2, FALSE)</f>
        <v>Travel values</v>
      </c>
      <c r="K1210" s="4">
        <f ca="1">VLOOKUP(C1210,Default!$B$4:$E$114,4, FALSE)</f>
        <v>0</v>
      </c>
      <c r="L1210" s="21" t="str" cm="1">
        <f t="array" aca="1" ref="L1210" ca="1">IF(ISNA(VLOOKUP($D1210,Grouped_Sources!$C:$C,1,FALSE)),"", INDIRECT(VLOOKUP($D1210,Grouped_Sources!$C:$I,5,FALSE)))</f>
        <v>VehicleSpeeds_Summary_vxxx.docx on OneDrive Ali Abbas - ITHIM Global\Methods and Processes\Input Parameters\VehicleSpeeds</v>
      </c>
      <c r="M1210" s="21" cm="1">
        <f t="array" aca="1" ref="M1210" ca="1">IF(ISNA(VLOOKUP($D1210,Grouped_Sources!$C:$C,1,FALSE)),"", INDIRECT(VLOOKUP($D1210,Grouped_Sources!$C:$I,6,FALSE)))</f>
        <v>0</v>
      </c>
      <c r="N1210" s="21" cm="1">
        <f t="array" aca="1" ref="N1210" ca="1">IF(ISNA(VLOOKUP($D1210,Grouped_Sources!$C:$C,1,FALSE)),"", INDIRECT(VLOOKUP($D1210,Grouped_Sources!$C:$I,7,FALSE)))</f>
        <v>0</v>
      </c>
    </row>
    <row r="1211" spans="1:14" hidden="1" x14ac:dyDescent="0.25">
      <c r="A1211" s="5">
        <f t="shared" si="192"/>
        <v>15</v>
      </c>
      <c r="B1211" s="5">
        <f t="shared" si="193"/>
        <v>9</v>
      </c>
      <c r="C1211" s="5" t="str">
        <f t="shared" ca="1" si="202"/>
        <v>speeds pedestrian</v>
      </c>
      <c r="D1211" s="5" t="str">
        <f t="shared" ca="1" si="201"/>
        <v>speeds_cali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speeds</v>
      </c>
      <c r="G1211" s="4" t="str" cm="1">
        <f t="array" aca="1" ref="G1211" ca="1">IF(AND(ISBLANK(INDIRECT(ADDRESS(B1211,3,1,1,"all_city_parameter_inputs"))),ISBLANK(INDIRECT(ADDRESS(B1211,2,1,1,"all_city_parameter_inputs")))),"",IF(ISBLANK(INDIRECT(ADDRESS(B1211,2,1,1,"all_city_parameter_inputs"))),"",INDIRECT(ADDRESS(B1211,2,1,1,"all_city_parameter_inputs"))))</f>
        <v>pedestrian</v>
      </c>
      <c r="H1211" s="17" cm="1">
        <f t="array" aca="1" ref="H1211" ca="1">IF(ISBLANK(INDIRECT(ADDRESS(B1211,A1211,1,1,"all_city_parameter_inputs"))), "--",INDIRECT(ADDRESS(B1211,A1211,1,1,"all_city_parameter_inputs")))</f>
        <v>3</v>
      </c>
      <c r="I1211" s="17">
        <f ca="1">IF(OR(G1211="alpha",G1211="beta",G1211="sd",G1211="mean"),"--",VLOOKUP(C1211,Default!$B$5:$H$114,7,FALSE))</f>
        <v>2.5</v>
      </c>
      <c r="J1211" s="4" t="str">
        <f ca="1">VLOOKUP(F1211,Lookup!$C$5:$D$110,2, FALSE)</f>
        <v>Travel values</v>
      </c>
      <c r="K1211" s="4">
        <f ca="1">VLOOKUP(C1211,Default!$B$4:$E$114,4, FALSE)</f>
        <v>0</v>
      </c>
      <c r="L1211" s="21" t="str" cm="1">
        <f t="array" aca="1" ref="L1211" ca="1">IF(ISNA(VLOOKUP($D1211,Grouped_Sources!$C:$C,1,FALSE)),"", INDIRECT(VLOOKUP($D1211,Grouped_Sources!$C:$I,5,FALSE)))</f>
        <v>VehicleSpeeds_Summary_vxxx.docx on OneDrive Ali Abbas - ITHIM Global\Methods and Processes\Input Parameters\VehicleSpeeds</v>
      </c>
      <c r="M1211" s="21" cm="1">
        <f t="array" aca="1" ref="M1211" ca="1">IF(ISNA(VLOOKUP($D1211,Grouped_Sources!$C:$C,1,FALSE)),"", INDIRECT(VLOOKUP($D1211,Grouped_Sources!$C:$I,6,FALSE)))</f>
        <v>0</v>
      </c>
      <c r="N1211" s="21" cm="1">
        <f t="array" aca="1" ref="N1211" ca="1">IF(ISNA(VLOOKUP($D1211,Grouped_Sources!$C:$C,1,FALSE)),"", INDIRECT(VLOOKUP($D1211,Grouped_Sources!$C:$I,7,FALSE)))</f>
        <v>0</v>
      </c>
    </row>
    <row r="1212" spans="1:14" hidden="1" x14ac:dyDescent="0.25">
      <c r="A1212" s="5">
        <f t="shared" si="192"/>
        <v>15</v>
      </c>
      <c r="B1212" s="5">
        <f t="shared" si="193"/>
        <v>10</v>
      </c>
      <c r="C1212" s="5" t="str">
        <f t="shared" ca="1" si="202"/>
        <v>speeds rail</v>
      </c>
      <c r="D1212" s="5" t="str">
        <f t="shared" ca="1" si="201"/>
        <v>speeds_cali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speeds</v>
      </c>
      <c r="G1212" s="4" t="str" cm="1">
        <f t="array" aca="1" ref="G1212" ca="1">IF(AND(ISBLANK(INDIRECT(ADDRESS(B1212,3,1,1,"all_city_parameter_inputs"))),ISBLANK(INDIRECT(ADDRESS(B1212,2,1,1,"all_city_parameter_inputs")))),"",IF(ISBLANK(INDIRECT(ADDRESS(B1212,2,1,1,"all_city_parameter_inputs"))),"",INDIRECT(ADDRESS(B1212,2,1,1,"all_city_parameter_inputs"))))</f>
        <v>rail</v>
      </c>
      <c r="H1212" s="17" cm="1">
        <f t="array" aca="1" ref="H1212" ca="1">IF(ISBLANK(INDIRECT(ADDRESS(B1212,A1212,1,1,"all_city_parameter_inputs"))), "--",INDIRECT(ADDRESS(B1212,A1212,1,1,"all_city_parameter_inputs")))</f>
        <v>23.2</v>
      </c>
      <c r="I1212" s="17">
        <f ca="1">IF(OR(G1212="alpha",G1212="beta",G1212="sd",G1212="mean"),"--",VLOOKUP(C1212,Default!$B$5:$H$114,7,FALSE))</f>
        <v>21.9</v>
      </c>
      <c r="J1212" s="4" t="str">
        <f ca="1">VLOOKUP(F1212,Lookup!$C$5:$D$110,2, FALSE)</f>
        <v>Travel values</v>
      </c>
      <c r="K1212" s="4">
        <f ca="1">VLOOKUP(C1212,Default!$B$4:$E$114,4, FALSE)</f>
        <v>0</v>
      </c>
      <c r="L1212" s="21" t="str" cm="1">
        <f t="array" aca="1" ref="L1212" ca="1">IF(ISNA(VLOOKUP($D1212,Grouped_Sources!$C:$C,1,FALSE)),"", INDIRECT(VLOOKUP($D1212,Grouped_Sources!$C:$I,5,FALSE)))</f>
        <v>VehicleSpeeds_Summary_vxxx.docx on OneDrive Ali Abbas - ITHIM Global\Methods and Processes\Input Parameters\VehicleSpeeds</v>
      </c>
      <c r="M1212" s="21" cm="1">
        <f t="array" aca="1" ref="M1212" ca="1">IF(ISNA(VLOOKUP($D1212,Grouped_Sources!$C:$C,1,FALSE)),"", INDIRECT(VLOOKUP($D1212,Grouped_Sources!$C:$I,6,FALSE)))</f>
        <v>0</v>
      </c>
      <c r="N1212" s="21" cm="1">
        <f t="array" aca="1" ref="N1212" ca="1">IF(ISNA(VLOOKUP($D1212,Grouped_Sources!$C:$C,1,FALSE)),"", INDIRECT(VLOOKUP($D1212,Grouped_Sources!$C:$I,7,FALSE)))</f>
        <v>0</v>
      </c>
    </row>
    <row r="1213" spans="1:14" hidden="1" x14ac:dyDescent="0.25">
      <c r="A1213" s="5">
        <f t="shared" si="192"/>
        <v>15</v>
      </c>
      <c r="B1213" s="5">
        <f t="shared" si="193"/>
        <v>11</v>
      </c>
      <c r="C1213" s="5" t="str">
        <f t="shared" ca="1" si="202"/>
        <v>speeds taxi</v>
      </c>
      <c r="D1213" s="5" t="str">
        <f t="shared" ca="1" si="201"/>
        <v>speeds_cali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speeds</v>
      </c>
      <c r="G1213" s="4" t="str" cm="1">
        <f t="array" aca="1" ref="G1213" ca="1">IF(AND(ISBLANK(INDIRECT(ADDRESS(B1213,3,1,1,"all_city_parameter_inputs"))),ISBLANK(INDIRECT(ADDRESS(B1213,2,1,1,"all_city_parameter_inputs")))),"",IF(ISBLANK(INDIRECT(ADDRESS(B1213,2,1,1,"all_city_parameter_inputs"))),"",INDIRECT(ADDRESS(B1213,2,1,1,"all_city_parameter_inputs"))))</f>
        <v>taxi</v>
      </c>
      <c r="H1213" s="17" cm="1">
        <f t="array" aca="1" ref="H1213" ca="1">IF(ISBLANK(INDIRECT(ADDRESS(B1213,A1213,1,1,"all_city_parameter_inputs"))), "--",INDIRECT(ADDRESS(B1213,A1213,1,1,"all_city_parameter_inputs")))</f>
        <v>13.1</v>
      </c>
      <c r="I1213" s="17">
        <f ca="1">IF(OR(G1213="alpha",G1213="beta",G1213="sd",G1213="mean"),"--",VLOOKUP(C1213,Default!$B$5:$H$114,7,FALSE))</f>
        <v>13.8</v>
      </c>
      <c r="J1213" s="4" t="str">
        <f ca="1">VLOOKUP(F1213,Lookup!$C$5:$D$110,2, FALSE)</f>
        <v>Travel values</v>
      </c>
      <c r="K1213" s="4">
        <f ca="1">VLOOKUP(C1213,Default!$B$4:$E$114,4, FALSE)</f>
        <v>0</v>
      </c>
      <c r="L1213" s="21" t="str" cm="1">
        <f t="array" aca="1" ref="L1213" ca="1">IF(ISNA(VLOOKUP($D1213,Grouped_Sources!$C:$C,1,FALSE)),"", INDIRECT(VLOOKUP($D1213,Grouped_Sources!$C:$I,5,FALSE)))</f>
        <v>VehicleSpeeds_Summary_vxxx.docx on OneDrive Ali Abbas - ITHIM Global\Methods and Processes\Input Parameters\VehicleSpeeds</v>
      </c>
      <c r="M1213" s="21" cm="1">
        <f t="array" aca="1" ref="M1213" ca="1">IF(ISNA(VLOOKUP($D1213,Grouped_Sources!$C:$C,1,FALSE)),"", INDIRECT(VLOOKUP($D1213,Grouped_Sources!$C:$I,6,FALSE)))</f>
        <v>0</v>
      </c>
      <c r="N1213" s="21" cm="1">
        <f t="array" aca="1" ref="N1213" ca="1">IF(ISNA(VLOOKUP($D1213,Grouped_Sources!$C:$C,1,FALSE)),"", INDIRECT(VLOOKUP($D1213,Grouped_Sources!$C:$I,7,FALSE)))</f>
        <v>0</v>
      </c>
    </row>
    <row r="1214" spans="1:14" hidden="1" x14ac:dyDescent="0.25">
      <c r="A1214" s="5">
        <f t="shared" si="192"/>
        <v>15</v>
      </c>
      <c r="B1214" s="5">
        <f t="shared" si="193"/>
        <v>12</v>
      </c>
      <c r="C1214" s="5" t="str">
        <f t="shared" ca="1" si="202"/>
        <v>speeds truck</v>
      </c>
      <c r="D1214" s="5" t="str">
        <f t="shared" ca="1" si="201"/>
        <v>speeds_cali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speeds</v>
      </c>
      <c r="G1214" s="4" t="str" cm="1">
        <f t="array" aca="1" ref="G1214" ca="1">IF(AND(ISBLANK(INDIRECT(ADDRESS(B1214,3,1,1,"all_city_parameter_inputs"))),ISBLANK(INDIRECT(ADDRESS(B1214,2,1,1,"all_city_parameter_inputs")))),"",IF(ISBLANK(INDIRECT(ADDRESS(B1214,2,1,1,"all_city_parameter_inputs"))),"",INDIRECT(ADDRESS(B1214,2,1,1,"all_city_parameter_inputs"))))</f>
        <v>truck</v>
      </c>
      <c r="H1214" s="17" cm="1">
        <f t="array" aca="1" ref="H1214" ca="1">IF(ISBLANK(INDIRECT(ADDRESS(B1214,A1214,1,1,"all_city_parameter_inputs"))), "--",INDIRECT(ADDRESS(B1214,A1214,1,1,"all_city_parameter_inputs")))</f>
        <v>8.1</v>
      </c>
      <c r="I1214" s="17">
        <f ca="1">IF(OR(G1214="alpha",G1214="beta",G1214="sd",G1214="mean"),"--",VLOOKUP(C1214,Default!$B$5:$H$114,7,FALSE))</f>
        <v>8.1</v>
      </c>
      <c r="J1214" s="4" t="str">
        <f ca="1">VLOOKUP(F1214,Lookup!$C$5:$D$110,2, FALSE)</f>
        <v>Travel values</v>
      </c>
      <c r="K1214" s="4">
        <f ca="1">VLOOKUP(C1214,Default!$B$4:$E$114,4, FALSE)</f>
        <v>0</v>
      </c>
      <c r="L1214" s="21" t="str" cm="1">
        <f t="array" aca="1" ref="L1214" ca="1">IF(ISNA(VLOOKUP($D1214,Grouped_Sources!$C:$C,1,FALSE)),"", INDIRECT(VLOOKUP($D1214,Grouped_Sources!$C:$I,5,FALSE)))</f>
        <v>VehicleSpeeds_Summary_vxxx.docx on OneDrive Ali Abbas - ITHIM Global\Methods and Processes\Input Parameters\VehicleSpeeds</v>
      </c>
      <c r="M1214" s="21" cm="1">
        <f t="array" aca="1" ref="M1214" ca="1">IF(ISNA(VLOOKUP($D1214,Grouped_Sources!$C:$C,1,FALSE)),"", INDIRECT(VLOOKUP($D1214,Grouped_Sources!$C:$I,6,FALSE)))</f>
        <v>0</v>
      </c>
      <c r="N1214" s="21" cm="1">
        <f t="array" aca="1" ref="N1214" ca="1">IF(ISNA(VLOOKUP($D1214,Grouped_Sources!$C:$C,1,FALSE)),"", INDIRECT(VLOOKUP($D1214,Grouped_Sources!$C:$I,7,FALSE)))</f>
        <v>0</v>
      </c>
    </row>
    <row r="1215" spans="1:14" hidden="1" x14ac:dyDescent="0.25">
      <c r="A1215" s="5">
        <f t="shared" si="192"/>
        <v>15</v>
      </c>
      <c r="B1215" s="5">
        <f t="shared" si="193"/>
        <v>13</v>
      </c>
      <c r="C1215" s="5" t="str">
        <f t="shared" ca="1" si="202"/>
        <v>speeds van</v>
      </c>
      <c r="D1215" s="5" t="str">
        <f t="shared" ca="1" si="201"/>
        <v>speeds_cali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speeds</v>
      </c>
      <c r="G1215" s="4" t="str" cm="1">
        <f t="array" aca="1" ref="G1215" ca="1">IF(AND(ISBLANK(INDIRECT(ADDRESS(B1215,3,1,1,"all_city_parameter_inputs"))),ISBLANK(INDIRECT(ADDRESS(B1215,2,1,1,"all_city_parameter_inputs")))),"",IF(ISBLANK(INDIRECT(ADDRESS(B1215,2,1,1,"all_city_parameter_inputs"))),"",INDIRECT(ADDRESS(B1215,2,1,1,"all_city_parameter_inputs"))))</f>
        <v>van</v>
      </c>
      <c r="H1215" s="17" cm="1">
        <f t="array" aca="1" ref="H1215" ca="1">IF(ISBLANK(INDIRECT(ADDRESS(B1215,A1215,1,1,"all_city_parameter_inputs"))), "--",INDIRECT(ADDRESS(B1215,A1215,1,1,"all_city_parameter_inputs")))</f>
        <v>13.8</v>
      </c>
      <c r="I1215" s="17">
        <f ca="1">IF(OR(G1215="alpha",G1215="beta",G1215="sd",G1215="mean"),"--",VLOOKUP(C1215,Default!$B$5:$H$114,7,FALSE))</f>
        <v>13.8</v>
      </c>
      <c r="J1215" s="4" t="str">
        <f ca="1">VLOOKUP(F1215,Lookup!$C$5:$D$110,2, FALSE)</f>
        <v>Travel values</v>
      </c>
      <c r="K1215" s="4">
        <f ca="1">VLOOKUP(C1215,Default!$B$4:$E$114,4, FALSE)</f>
        <v>0</v>
      </c>
      <c r="L1215" s="21" t="str" cm="1">
        <f t="array" aca="1" ref="L1215" ca="1">IF(ISNA(VLOOKUP($D1215,Grouped_Sources!$C:$C,1,FALSE)),"", INDIRECT(VLOOKUP($D1215,Grouped_Sources!$C:$I,5,FALSE)))</f>
        <v>VehicleSpeeds_Summary_vxxx.docx on OneDrive Ali Abbas - ITHIM Global\Methods and Processes\Input Parameters\VehicleSpeeds</v>
      </c>
      <c r="M1215" s="21" cm="1">
        <f t="array" aca="1" ref="M1215" ca="1">IF(ISNA(VLOOKUP($D1215,Grouped_Sources!$C:$C,1,FALSE)),"", INDIRECT(VLOOKUP($D1215,Grouped_Sources!$C:$I,6,FALSE)))</f>
        <v>0</v>
      </c>
      <c r="N1215" s="21" cm="1">
        <f t="array" aca="1" ref="N1215" ca="1">IF(ISNA(VLOOKUP($D1215,Grouped_Sources!$C:$C,1,FALSE)),"", INDIRECT(VLOOKUP($D1215,Grouped_Sources!$C:$I,7,FALSE)))</f>
        <v>0</v>
      </c>
    </row>
    <row r="1216" spans="1:14" hidden="1" x14ac:dyDescent="0.25">
      <c r="A1216" s="5">
        <f t="shared" si="192"/>
        <v>15</v>
      </c>
      <c r="B1216" s="5">
        <f t="shared" si="193"/>
        <v>14</v>
      </c>
      <c r="C1216" s="5" t="str">
        <f t="shared" ca="1" si="202"/>
        <v>PM_emission_inventories motorcycle</v>
      </c>
      <c r="D1216" s="5" t="str">
        <f t="shared" ca="1" si="190"/>
        <v>PM_emission_inventories_cali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All_city_list!F1205,INDIRECT(ADDRESS(B1216,1,1,1,"all_city_parameter_inputs"))))</f>
        <v>PM_emission_inventories</v>
      </c>
      <c r="G1216" s="4" t="str" cm="1">
        <f t="array" aca="1" ref="G1216" ca="1">IF(AND(ISBLANK(INDIRECT(ADDRESS(B1216,3,1,1,"all_city_parameter_inputs"))),ISBLANK(INDIRECT(ADDRESS(B1216,2,1,1,"all_city_parameter_inputs")))),"",IF(ISBLANK(INDIRECT(ADDRESS(B1216,2,1,1,"all_city_parameter_inputs"))),"",INDIRECT(ADDRESS(B1216,2,1,1,"all_city_parameter_inputs"))))</f>
        <v>motorcycle</v>
      </c>
      <c r="H1216" s="17" cm="1">
        <f t="array" aca="1" ref="H1216" ca="1">IF(ISBLANK(INDIRECT(ADDRESS(B1216,A1216,1,1,"all_city_parameter_inputs"))), "--",INDIRECT(ADDRESS(B1216,A1216,1,1,"all_city_parameter_inputs")))</f>
        <v>2.2620858229688875E-3</v>
      </c>
      <c r="I1216" s="17">
        <f ca="1">IF(OR(G1216="alpha",G1216="beta",G1216="sd",G1216="mean"),"--",VLOOKUP(C1216,Default!$B$5:$H$114,7,FALSE))</f>
        <v>2.3031654375338189E-3</v>
      </c>
      <c r="J1216" s="4" t="str">
        <f ca="1">VLOOKUP(F1216,Lookup!$C$5:$D$110,2, FALSE)</f>
        <v>Pollution values</v>
      </c>
      <c r="K1216" s="4" t="str">
        <f ca="1">VLOOKUP(C1216,Default!$B$4:$E$114,4,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216" s="21" t="str" cm="1">
        <f t="array" aca="1" ref="L1216" ca="1">IF(ISNA(VLOOKUP($D1216,Grouped_Sources!$C:$C,1,FALSE)),"", INDIRECT(VLOOKUP($D1216,Grouped_Sources!$C:$I,5,FALSE)))</f>
        <v>air pollution and CO2 write-up_only table_V4.docx (dropbox.com)</v>
      </c>
      <c r="M1216" s="21" t="str" cm="1">
        <f t="array" aca="1" ref="M1216" ca="1">IF(ISNA(VLOOKUP($D1216,Grouped_Sources!$C:$C,1,FALSE)),"", INDIRECT(VLOOKUP($D1216,Grouped_Sources!$C:$I,6,FALSE)))</f>
        <v>EDGAR and various other sources, detailed in document</v>
      </c>
      <c r="N1216" s="21" cm="1">
        <f t="array" aca="1" ref="N1216" ca="1">IF(ISNA(VLOOKUP($D1216,Grouped_Sources!$C:$C,1,FALSE)),"", INDIRECT(VLOOKUP($D1216,Grouped_Sources!$C:$I,7,FALSE)))</f>
        <v>0</v>
      </c>
    </row>
    <row r="1217" spans="1:14" hidden="1" x14ac:dyDescent="0.25">
      <c r="A1217" s="5">
        <f t="shared" si="192"/>
        <v>15</v>
      </c>
      <c r="B1217" s="5">
        <f t="shared" si="193"/>
        <v>15</v>
      </c>
      <c r="C1217" s="5" t="str">
        <f t="shared" ca="1" si="202"/>
        <v>PM_emission_inventories car</v>
      </c>
      <c r="D1217" s="5" t="str">
        <f t="shared" ca="1" si="190"/>
        <v>PM_emission_inventories_cali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PM_emission_inventories</v>
      </c>
      <c r="G1217" s="4" t="str" cm="1">
        <f t="array" aca="1" ref="G1217" ca="1">IF(AND(ISBLANK(INDIRECT(ADDRESS(B1217,3,1,1,"all_city_parameter_inputs"))),ISBLANK(INDIRECT(ADDRESS(B1217,2,1,1,"all_city_parameter_inputs")))),"",IF(ISBLANK(INDIRECT(ADDRESS(B1217,2,1,1,"all_city_parameter_inputs"))),"",INDIRECT(ADDRESS(B1217,2,1,1,"all_city_parameter_inputs"))))</f>
        <v>car</v>
      </c>
      <c r="H1217" s="17" cm="1">
        <f t="array" aca="1" ref="H1217" ca="1">IF(ISBLANK(INDIRECT(ADDRESS(B1217,A1217,1,1,"all_city_parameter_inputs"))), "--",INDIRECT(ADDRESS(B1217,A1217,1,1,"all_city_parameter_inputs")))</f>
        <v>8.0518122101379264E-2</v>
      </c>
      <c r="I1217" s="17">
        <f ca="1">IF(OR(G1217="alpha",G1217="beta",G1217="sd",G1217="mean"),"--",VLOOKUP(C1217,Default!$B$5:$H$114,7,FALSE))</f>
        <v>8.1980352806225759E-2</v>
      </c>
      <c r="J1217" s="4" t="str">
        <f ca="1">VLOOKUP(F1217,Lookup!$C$5:$D$110,2, FALSE)</f>
        <v>Pollution values</v>
      </c>
      <c r="K1217" s="4">
        <f ca="1">VLOOKUP(C1217,Default!$B$4:$E$114,4, FALSE)</f>
        <v>0</v>
      </c>
      <c r="L1217" s="21" t="str" cm="1">
        <f t="array" aca="1" ref="L1217" ca="1">IF(ISNA(VLOOKUP($D1217,Grouped_Sources!$C:$C,1,FALSE)),"", INDIRECT(VLOOKUP($D1217,Grouped_Sources!$C:$I,5,FALSE)))</f>
        <v>air pollution and CO2 write-up_only table_V4.docx (dropbox.com)</v>
      </c>
      <c r="M1217" s="21" t="str" cm="1">
        <f t="array" aca="1" ref="M1217" ca="1">IF(ISNA(VLOOKUP($D1217,Grouped_Sources!$C:$C,1,FALSE)),"", INDIRECT(VLOOKUP($D1217,Grouped_Sources!$C:$I,6,FALSE)))</f>
        <v>EDGAR and various other sources, detailed in document</v>
      </c>
      <c r="N1217" s="21" cm="1">
        <f t="array" aca="1" ref="N1217" ca="1">IF(ISNA(VLOOKUP($D1217,Grouped_Sources!$C:$C,1,FALSE)),"", INDIRECT(VLOOKUP($D1217,Grouped_Sources!$C:$I,7,FALSE)))</f>
        <v>0</v>
      </c>
    </row>
    <row r="1218" spans="1:14" hidden="1" x14ac:dyDescent="0.25">
      <c r="A1218" s="5">
        <f t="shared" si="192"/>
        <v>15</v>
      </c>
      <c r="B1218" s="5">
        <f t="shared" si="193"/>
        <v>16</v>
      </c>
      <c r="C1218" s="5" t="str">
        <f t="shared" ca="1" si="202"/>
        <v>PM_emission_inventories bus_driver</v>
      </c>
      <c r="D1218" s="5" t="str">
        <f t="shared" ca="1" si="190"/>
        <v>PM_emission_inventories_cali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PM_emission_inventories</v>
      </c>
      <c r="G1218" s="4" t="str" cm="1">
        <f t="array" aca="1" ref="G1218" ca="1">IF(AND(ISBLANK(INDIRECT(ADDRESS(B1218,3,1,1,"all_city_parameter_inputs"))),ISBLANK(INDIRECT(ADDRESS(B1218,2,1,1,"all_city_parameter_inputs")))),"",IF(ISBLANK(INDIRECT(ADDRESS(B1218,2,1,1,"all_city_parameter_inputs"))),"",INDIRECT(ADDRESS(B1218,2,1,1,"all_city_parameter_inputs"))))</f>
        <v>bus_driver</v>
      </c>
      <c r="H1218" s="17" cm="1">
        <f t="array" aca="1" ref="H1218" ca="1">IF(ISBLANK(INDIRECT(ADDRESS(B1218,A1218,1,1,"all_city_parameter_inputs"))), "--",INDIRECT(ADDRESS(B1218,A1218,1,1,"all_city_parameter_inputs")))</f>
        <v>0.11069151710809438</v>
      </c>
      <c r="I1218" s="17">
        <f ca="1">IF(OR(G1218="alpha",G1218="beta",G1218="sd",G1218="mean"),"--",VLOOKUP(C1218,Default!$B$5:$H$114,7,FALSE))</f>
        <v>0.12246677425253254</v>
      </c>
      <c r="J1218" s="4" t="str">
        <f ca="1">VLOOKUP(F1218,Lookup!$C$5:$D$110,2, FALSE)</f>
        <v>Pollution values</v>
      </c>
      <c r="K1218" s="4">
        <f ca="1">VLOOKUP(C1218,Default!$B$4:$E$114,4, FALSE)</f>
        <v>0</v>
      </c>
      <c r="L1218" s="21" t="str" cm="1">
        <f t="array" aca="1" ref="L1218" ca="1">IF(ISNA(VLOOKUP($D1218,Grouped_Sources!$C:$C,1,FALSE)),"", INDIRECT(VLOOKUP($D1218,Grouped_Sources!$C:$I,5,FALSE)))</f>
        <v>air pollution and CO2 write-up_only table_V4.docx (dropbox.com)</v>
      </c>
      <c r="M1218" s="21" t="str" cm="1">
        <f t="array" aca="1" ref="M1218" ca="1">IF(ISNA(VLOOKUP($D1218,Grouped_Sources!$C:$C,1,FALSE)),"", INDIRECT(VLOOKUP($D1218,Grouped_Sources!$C:$I,6,FALSE)))</f>
        <v>EDGAR and various other sources, detailed in document</v>
      </c>
      <c r="N1218" s="21" cm="1">
        <f t="array" aca="1" ref="N1218" ca="1">IF(ISNA(VLOOKUP($D1218,Grouped_Sources!$C:$C,1,FALSE)),"", INDIRECT(VLOOKUP($D1218,Grouped_Sources!$C:$I,7,FALSE)))</f>
        <v>0</v>
      </c>
    </row>
    <row r="1219" spans="1:14" hidden="1" x14ac:dyDescent="0.25">
      <c r="A1219" s="5">
        <f t="shared" si="192"/>
        <v>15</v>
      </c>
      <c r="B1219" s="5">
        <f t="shared" si="193"/>
        <v>17</v>
      </c>
      <c r="C1219" s="5" t="str">
        <f t="shared" ca="1" si="202"/>
        <v>PM_emission_inventories heavy_truck</v>
      </c>
      <c r="D1219" s="5" t="str">
        <f t="shared" ca="1" si="190"/>
        <v>PM_emission_inventories_cali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PM_emission_inventories</v>
      </c>
      <c r="G1219" s="4" t="str" cm="1">
        <f t="array" aca="1" ref="G1219" ca="1">IF(AND(ISBLANK(INDIRECT(ADDRESS(B1219,3,1,1,"all_city_parameter_inputs"))),ISBLANK(INDIRECT(ADDRESS(B1219,2,1,1,"all_city_parameter_inputs")))),"",IF(ISBLANK(INDIRECT(ADDRESS(B1219,2,1,1,"all_city_parameter_inputs"))),"",INDIRECT(ADDRESS(B1219,2,1,1,"all_city_parameter_inputs"))))</f>
        <v>heavy_truck</v>
      </c>
      <c r="H1219" s="17" cm="1">
        <f t="array" aca="1" ref="H1219" ca="1">IF(ISBLANK(INDIRECT(ADDRESS(B1219,A1219,1,1,"all_city_parameter_inputs"))), "--",INDIRECT(ADDRESS(B1219,A1219,1,1,"all_city_parameter_inputs")))</f>
        <v>0.50030803878556773</v>
      </c>
      <c r="I1219" s="17">
        <f ca="1">IF(OR(G1219="alpha",G1219="beta",G1219="sd",G1219="mean"),"--",VLOOKUP(C1219,Default!$B$5:$H$114,7,FALSE))</f>
        <v>0.45445403783708543</v>
      </c>
      <c r="J1219" s="4" t="str">
        <f ca="1">VLOOKUP(F1219,Lookup!$C$5:$D$110,2, FALSE)</f>
        <v>Pollution values</v>
      </c>
      <c r="K1219" s="4">
        <f ca="1">VLOOKUP(C1219,Default!$B$4:$E$114,4, FALSE)</f>
        <v>0</v>
      </c>
      <c r="L1219" s="21" t="str" cm="1">
        <f t="array" aca="1" ref="L1219" ca="1">IF(ISNA(VLOOKUP($D1219,Grouped_Sources!$C:$C,1,FALSE)),"", INDIRECT(VLOOKUP($D1219,Grouped_Sources!$C:$I,5,FALSE)))</f>
        <v>air pollution and CO2 write-up_only table_V4.docx (dropbox.com)</v>
      </c>
      <c r="M1219" s="21" t="str" cm="1">
        <f t="array" aca="1" ref="M1219" ca="1">IF(ISNA(VLOOKUP($D1219,Grouped_Sources!$C:$C,1,FALSE)),"", INDIRECT(VLOOKUP($D1219,Grouped_Sources!$C:$I,6,FALSE)))</f>
        <v>EDGAR and various other sources, detailed in document</v>
      </c>
      <c r="N1219" s="21" cm="1">
        <f t="array" aca="1" ref="N1219" ca="1">IF(ISNA(VLOOKUP($D1219,Grouped_Sources!$C:$C,1,FALSE)),"", INDIRECT(VLOOKUP($D1219,Grouped_Sources!$C:$I,7,FALSE)))</f>
        <v>0</v>
      </c>
    </row>
    <row r="1220" spans="1:14" hidden="1" x14ac:dyDescent="0.25">
      <c r="A1220" s="5">
        <f t="shared" si="192"/>
        <v>15</v>
      </c>
      <c r="B1220" s="5">
        <f t="shared" si="193"/>
        <v>18</v>
      </c>
      <c r="C1220" s="5" t="str">
        <f t="shared" ca="1" si="202"/>
        <v>PM_emission_inventories truck</v>
      </c>
      <c r="D1220" s="5" t="str">
        <f t="shared" ca="1" si="190"/>
        <v>PM_emission_inventories_cali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PM_emission_inventories</v>
      </c>
      <c r="G1220" s="4" t="str" cm="1">
        <f t="array" aca="1" ref="G1220" ca="1">IF(AND(ISBLANK(INDIRECT(ADDRESS(B1220,3,1,1,"all_city_parameter_inputs"))),ISBLANK(INDIRECT(ADDRESS(B1220,2,1,1,"all_city_parameter_inputs")))),"",IF(ISBLANK(INDIRECT(ADDRESS(B1220,2,1,1,"all_city_parameter_inputs"))),"",INDIRECT(ADDRESS(B1220,2,1,1,"all_city_parameter_inputs"))))</f>
        <v>truck</v>
      </c>
      <c r="H1220" s="17" cm="1">
        <f t="array" aca="1" ref="H1220" ca="1">IF(ISBLANK(INDIRECT(ADDRESS(B1220,A1220,1,1,"all_city_parameter_inputs"))), "--",INDIRECT(ADDRESS(B1220,A1220,1,1,"all_city_parameter_inputs")))</f>
        <v>0.30622023618198968</v>
      </c>
      <c r="I1220" s="17">
        <f ca="1">IF(OR(G1220="alpha",G1220="beta",G1220="sd",G1220="mean"),"--",VLOOKUP(C1220,Default!$B$5:$H$114,7,FALSE))</f>
        <v>0.33879566966662278</v>
      </c>
      <c r="J1220" s="4" t="str">
        <f ca="1">VLOOKUP(F1220,Lookup!$C$5:$D$110,2, FALSE)</f>
        <v>Pollution values</v>
      </c>
      <c r="K1220" s="4">
        <f ca="1">VLOOKUP(C1220,Default!$B$4:$E$114,4, FALSE)</f>
        <v>0</v>
      </c>
      <c r="L1220" s="21" t="str" cm="1">
        <f t="array" aca="1" ref="L1220" ca="1">IF(ISNA(VLOOKUP($D1220,Grouped_Sources!$C:$C,1,FALSE)),"", INDIRECT(VLOOKUP($D1220,Grouped_Sources!$C:$I,5,FALSE)))</f>
        <v>air pollution and CO2 write-up_only table_V4.docx (dropbox.com)</v>
      </c>
      <c r="M1220" s="21" t="str" cm="1">
        <f t="array" aca="1" ref="M1220" ca="1">IF(ISNA(VLOOKUP($D1220,Grouped_Sources!$C:$C,1,FALSE)),"", INDIRECT(VLOOKUP($D1220,Grouped_Sources!$C:$I,6,FALSE)))</f>
        <v>EDGAR and various other sources, detailed in document</v>
      </c>
      <c r="N1220" s="21" cm="1">
        <f t="array" aca="1" ref="N1220" ca="1">IF(ISNA(VLOOKUP($D1220,Grouped_Sources!$C:$C,1,FALSE)),"", INDIRECT(VLOOKUP($D1220,Grouped_Sources!$C:$I,7,FALSE)))</f>
        <v>0</v>
      </c>
    </row>
    <row r="1221" spans="1:14" hidden="1" x14ac:dyDescent="0.25">
      <c r="A1221" s="5">
        <f t="shared" si="192"/>
        <v>15</v>
      </c>
      <c r="B1221" s="5">
        <f t="shared" si="193"/>
        <v>19</v>
      </c>
      <c r="C1221" s="5" t="str">
        <f t="shared" ca="1" si="202"/>
        <v>PM_emission_inventories van</v>
      </c>
      <c r="D1221" s="5" t="str">
        <f t="shared" ca="1" si="190"/>
        <v>PM_emission_inventories_cali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PM_emission_inventories</v>
      </c>
      <c r="G1221" s="4" t="str" cm="1">
        <f t="array" aca="1" ref="G1221" ca="1">IF(AND(ISBLANK(INDIRECT(ADDRESS(B1221,3,1,1,"all_city_parameter_inputs"))),ISBLANK(INDIRECT(ADDRESS(B1221,2,1,1,"all_city_parameter_inputs")))),"",IF(ISBLANK(INDIRECT(ADDRESS(B1221,2,1,1,"all_city_parameter_inputs"))),"",INDIRECT(ADDRESS(B1221,2,1,1,"all_city_parameter_inputs"))))</f>
        <v>van</v>
      </c>
      <c r="H1221" s="17" cm="1">
        <f t="array" aca="1" ref="H1221" ca="1">IF(ISBLANK(INDIRECT(ADDRESS(B1221,A1221,1,1,"all_city_parameter_inputs"))), "--",INDIRECT(ADDRESS(B1221,A1221,1,1,"all_city_parameter_inputs")))</f>
        <v>0</v>
      </c>
      <c r="I1221" s="17">
        <f ca="1">IF(OR(G1221="alpha",G1221="beta",G1221="sd",G1221="mean"),"--",VLOOKUP(C1221,Default!$B$5:$H$114,7,FALSE))</f>
        <v>0</v>
      </c>
      <c r="J1221" s="4" t="str">
        <f ca="1">VLOOKUP(F1221,Lookup!$C$5:$D$110,2, FALSE)</f>
        <v>Pollution values</v>
      </c>
      <c r="K1221" s="4">
        <f ca="1">VLOOKUP(C1221,Default!$B$4:$E$114,4, FALSE)</f>
        <v>0</v>
      </c>
      <c r="L1221" s="21" t="str" cm="1">
        <f t="array" aca="1" ref="L1221" ca="1">IF(ISNA(VLOOKUP($D1221,Grouped_Sources!$C:$C,1,FALSE)),"", INDIRECT(VLOOKUP($D1221,Grouped_Sources!$C:$I,5,FALSE)))</f>
        <v>air pollution and CO2 write-up_only table_V4.docx (dropbox.com)</v>
      </c>
      <c r="M1221" s="21" t="str" cm="1">
        <f t="array" aca="1" ref="M1221" ca="1">IF(ISNA(VLOOKUP($D1221,Grouped_Sources!$C:$C,1,FALSE)),"", INDIRECT(VLOOKUP($D1221,Grouped_Sources!$C:$I,6,FALSE)))</f>
        <v>EDGAR and various other sources, detailed in document</v>
      </c>
      <c r="N1221" s="21" cm="1">
        <f t="array" aca="1" ref="N1221" ca="1">IF(ISNA(VLOOKUP($D1221,Grouped_Sources!$C:$C,1,FALSE)),"", INDIRECT(VLOOKUP($D1221,Grouped_Sources!$C:$I,7,FALSE)))</f>
        <v>0</v>
      </c>
    </row>
    <row r="1222" spans="1:14" hidden="1" x14ac:dyDescent="0.25">
      <c r="A1222" s="5">
        <f t="shared" si="192"/>
        <v>15</v>
      </c>
      <c r="B1222" s="5">
        <f t="shared" si="193"/>
        <v>20</v>
      </c>
      <c r="C1222" s="5" t="str">
        <f t="shared" ca="1" si="202"/>
        <v>PM_emission_inventories other</v>
      </c>
      <c r="D1222" s="5" t="str">
        <f t="shared" ca="1" si="190"/>
        <v>PM_emission_inventories_cali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PM_emission_inventories</v>
      </c>
      <c r="G1222" s="4" t="str" cm="1">
        <f t="array" aca="1" ref="G1222" ca="1">IF(AND(ISBLANK(INDIRECT(ADDRESS(B1222,3,1,1,"all_city_parameter_inputs"))),ISBLANK(INDIRECT(ADDRESS(B1222,2,1,1,"all_city_parameter_inputs")))),"",IF(ISBLANK(INDIRECT(ADDRESS(B1222,2,1,1,"all_city_parameter_inputs"))),"",INDIRECT(ADDRESS(B1222,2,1,1,"all_city_parameter_inputs"))))</f>
        <v>other</v>
      </c>
      <c r="H1222" s="17" cm="1">
        <f t="array" aca="1" ref="H1222" ca="1">IF(ISBLANK(INDIRECT(ADDRESS(B1222,A1222,1,1,"all_city_parameter_inputs"))), "--",INDIRECT(ADDRESS(B1222,A1222,1,1,"all_city_parameter_inputs")))</f>
        <v>0</v>
      </c>
      <c r="I1222" s="17">
        <f ca="1">IF(OR(G1222="alpha",G1222="beta",G1222="sd",G1222="mean"),"--",VLOOKUP(C1222,Default!$B$5:$H$114,7,FALSE))</f>
        <v>0</v>
      </c>
      <c r="J1222" s="4" t="str">
        <f ca="1">VLOOKUP(F1222,Lookup!$C$5:$D$110,2, FALSE)</f>
        <v>Pollution values</v>
      </c>
      <c r="K1222" s="4">
        <f ca="1">VLOOKUP(C1222,Default!$B$4:$E$114,4, FALSE)</f>
        <v>0</v>
      </c>
      <c r="L1222" s="21" t="str" cm="1">
        <f t="array" aca="1" ref="L1222" ca="1">IF(ISNA(VLOOKUP($D1222,Grouped_Sources!$C:$C,1,FALSE)),"", INDIRECT(VLOOKUP($D1222,Grouped_Sources!$C:$I,5,FALSE)))</f>
        <v>air pollution and CO2 write-up_only table_V4.docx (dropbox.com)</v>
      </c>
      <c r="M1222" s="21" t="str" cm="1">
        <f t="array" aca="1" ref="M1222" ca="1">IF(ISNA(VLOOKUP($D1222,Grouped_Sources!$C:$C,1,FALSE)),"", INDIRECT(VLOOKUP($D1222,Grouped_Sources!$C:$I,6,FALSE)))</f>
        <v>EDGAR and various other sources, detailed in document</v>
      </c>
      <c r="N1222" s="21" cm="1">
        <f t="array" aca="1" ref="N1222" ca="1">IF(ISNA(VLOOKUP($D1222,Grouped_Sources!$C:$C,1,FALSE)),"", INDIRECT(VLOOKUP($D1222,Grouped_Sources!$C:$I,7,FALSE)))</f>
        <v>0</v>
      </c>
    </row>
    <row r="1223" spans="1:14" hidden="1" x14ac:dyDescent="0.25">
      <c r="A1223" s="5">
        <f t="shared" si="192"/>
        <v>15</v>
      </c>
      <c r="B1223" s="5">
        <f t="shared" si="193"/>
        <v>21</v>
      </c>
      <c r="C1223" s="5" t="str">
        <f t="shared" ca="1" si="202"/>
        <v>PM_emission_inventories taxi</v>
      </c>
      <c r="D1223" s="5" t="str">
        <f t="shared" ca="1" si="190"/>
        <v>PM_emission_inventories_cali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PM_emission_inventories</v>
      </c>
      <c r="G1223" s="4" t="str" cm="1">
        <f t="array" aca="1" ref="G1223" ca="1">IF(AND(ISBLANK(INDIRECT(ADDRESS(B1223,3,1,1,"all_city_parameter_inputs"))),ISBLANK(INDIRECT(ADDRESS(B1223,2,1,1,"all_city_parameter_inputs")))),"",IF(ISBLANK(INDIRECT(ADDRESS(B1223,2,1,1,"all_city_parameter_inputs"))),"",INDIRECT(ADDRESS(B1223,2,1,1,"all_city_parameter_inputs"))))</f>
        <v>taxi</v>
      </c>
      <c r="H1223" s="17" cm="1">
        <f t="array" aca="1" ref="H1223" ca="1">IF(ISBLANK(INDIRECT(ADDRESS(B1223,A1223,1,1,"all_city_parameter_inputs"))), "--",INDIRECT(ADDRESS(B1223,A1223,1,1,"all_city_parameter_inputs")))</f>
        <v>0</v>
      </c>
      <c r="I1223" s="17">
        <f ca="1">IF(OR(G1223="alpha",G1223="beta",G1223="sd",G1223="mean"),"--",VLOOKUP(C1223,Default!$B$5:$H$114,7,FALSE))</f>
        <v>0</v>
      </c>
      <c r="J1223" s="4" t="str">
        <f ca="1">VLOOKUP(F1223,Lookup!$C$5:$D$110,2, FALSE)</f>
        <v>Pollution values</v>
      </c>
      <c r="K1223" s="4">
        <f ca="1">VLOOKUP(C1223,Default!$B$4:$E$114,4, FALSE)</f>
        <v>0</v>
      </c>
      <c r="L1223" s="21" t="str" cm="1">
        <f t="array" aca="1" ref="L1223" ca="1">IF(ISNA(VLOOKUP($D1223,Grouped_Sources!$C:$C,1,FALSE)),"", INDIRECT(VLOOKUP($D1223,Grouped_Sources!$C:$I,5,FALSE)))</f>
        <v>air pollution and CO2 write-up_only table_V4.docx (dropbox.com)</v>
      </c>
      <c r="M1223" s="21" t="str" cm="1">
        <f t="array" aca="1" ref="M1223" ca="1">IF(ISNA(VLOOKUP($D1223,Grouped_Sources!$C:$C,1,FALSE)),"", INDIRECT(VLOOKUP($D1223,Grouped_Sources!$C:$I,6,FALSE)))</f>
        <v>EDGAR and various other sources, detailed in document</v>
      </c>
      <c r="N1223" s="21" cm="1">
        <f t="array" aca="1" ref="N1223" ca="1">IF(ISNA(VLOOKUP($D1223,Grouped_Sources!$C:$C,1,FALSE)),"", INDIRECT(VLOOKUP($D1223,Grouped_Sources!$C:$I,7,FALSE)))</f>
        <v>0</v>
      </c>
    </row>
    <row r="1224" spans="1:14" hidden="1" x14ac:dyDescent="0.25">
      <c r="A1224" s="5">
        <f t="shared" si="192"/>
        <v>15</v>
      </c>
      <c r="B1224" s="5">
        <f t="shared" si="193"/>
        <v>22</v>
      </c>
      <c r="C1224" s="5" t="str">
        <f t="shared" ca="1" si="202"/>
        <v>PM_emission_inventories auto_rickshaw</v>
      </c>
      <c r="D1224" s="5" t="str">
        <f t="shared" ca="1" si="190"/>
        <v>PM_emission_inventories_cali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PM_emission_inventories</v>
      </c>
      <c r="G1224" s="4" t="str" cm="1">
        <f t="array" aca="1" ref="G1224" ca="1">IF(AND(ISBLANK(INDIRECT(ADDRESS(B1224,3,1,1,"all_city_parameter_inputs"))),ISBLANK(INDIRECT(ADDRESS(B1224,2,1,1,"all_city_parameter_inputs")))),"",IF(ISBLANK(INDIRECT(ADDRESS(B1224,2,1,1,"all_city_parameter_inputs"))),"",INDIRECT(ADDRESS(B1224,2,1,1,"all_city_parameter_inputs"))))</f>
        <v>auto_rickshaw</v>
      </c>
      <c r="H1224" s="17" cm="1">
        <f t="array" aca="1" ref="H1224" ca="1">IF(ISBLANK(INDIRECT(ADDRESS(B1224,A1224,1,1,"all_city_parameter_inputs"))), "--",INDIRECT(ADDRESS(B1224,A1224,1,1,"all_city_parameter_inputs")))</f>
        <v>0</v>
      </c>
      <c r="I1224" s="17">
        <f ca="1">IF(OR(G1224="alpha",G1224="beta",G1224="sd",G1224="mean"),"--",VLOOKUP(C1224,Default!$B$5:$H$114,7,FALSE))</f>
        <v>0</v>
      </c>
      <c r="J1224" s="4" t="str">
        <f ca="1">VLOOKUP(F1224,Lookup!$C$5:$D$110,2, FALSE)</f>
        <v>Pollution values</v>
      </c>
      <c r="K1224" s="4">
        <f ca="1">VLOOKUP(C1224,Default!$B$4:$E$114,4, FALSE)</f>
        <v>0</v>
      </c>
      <c r="L1224" s="21" t="str" cm="1">
        <f t="array" aca="1" ref="L1224" ca="1">IF(ISNA(VLOOKUP($D1224,Grouped_Sources!$C:$C,1,FALSE)),"", INDIRECT(VLOOKUP($D1224,Grouped_Sources!$C:$I,5,FALSE)))</f>
        <v>air pollution and CO2 write-up_only table_V4.docx (dropbox.com)</v>
      </c>
      <c r="M1224" s="21" t="str" cm="1">
        <f t="array" aca="1" ref="M1224" ca="1">IF(ISNA(VLOOKUP($D1224,Grouped_Sources!$C:$C,1,FALSE)),"", INDIRECT(VLOOKUP($D1224,Grouped_Sources!$C:$I,6,FALSE)))</f>
        <v>EDGAR and various other sources, detailed in document</v>
      </c>
      <c r="N1224" s="21" cm="1">
        <f t="array" aca="1" ref="N1224" ca="1">IF(ISNA(VLOOKUP($D1224,Grouped_Sources!$C:$C,1,FALSE)),"", INDIRECT(VLOOKUP($D1224,Grouped_Sources!$C:$I,7,FALSE)))</f>
        <v>0</v>
      </c>
    </row>
    <row r="1225" spans="1:14" hidden="1" x14ac:dyDescent="0.25">
      <c r="A1225" s="5">
        <f t="shared" si="192"/>
        <v>15</v>
      </c>
      <c r="B1225" s="5">
        <f t="shared" si="193"/>
        <v>23</v>
      </c>
      <c r="C1225" s="5" t="str">
        <f t="shared" ca="1" si="202"/>
        <v>injury_reporting_rate</v>
      </c>
      <c r="D1225" s="5" t="str">
        <f t="shared" ca="1" si="190"/>
        <v>injury_reporting_rate_cali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injury_reporting_rate</v>
      </c>
      <c r="G1225" s="4" t="str" cm="1">
        <f t="array" aca="1" ref="G1225" ca="1">IF(AND(ISBLANK(INDIRECT(ADDRESS(B1225,3,1,1,"all_city_parameter_inputs"))),ISBLANK(INDIRECT(ADDRESS(B1225,2,1,1,"all_city_parameter_inputs")))),"",IF(ISBLANK(INDIRECT(ADDRESS(B1225,2,1,1,"all_city_parameter_inputs"))),"",INDIRECT(ADDRESS(B1225,2,1,1,"all_city_parameter_inputs"))))</f>
        <v>constant</v>
      </c>
      <c r="H1225" s="17" cm="1">
        <f t="array" aca="1" ref="H1225" ca="1">IF(ISBLANK(INDIRECT(ADDRESS(B1225,A1225,1,1,"all_city_parameter_inputs"))), "--",INDIRECT(ADDRESS(B1225,A1225,1,1,"all_city_parameter_inputs")))</f>
        <v>0.89824190497385104</v>
      </c>
      <c r="I1225" s="17">
        <f ca="1">IF(OR(G1225="alpha",G1225="beta",G1225="sd",G1225="mean"),"--",VLOOKUP(C1225,Default!$B$5:$H$114,7,FALSE))</f>
        <v>1</v>
      </c>
      <c r="J1225" s="4" t="str">
        <f ca="1">VLOOKUP(F1225,Lookup!$C$5:$D$110,2, FALSE)</f>
        <v>Injury values</v>
      </c>
      <c r="K1225" s="4" t="str">
        <f ca="1">VLOOKUP(C1225,Default!$B$4:$E$114,4, FALSE)</f>
        <v>rate at which injuries are reported</v>
      </c>
      <c r="L1225" s="21" t="str" cm="1">
        <f t="array" aca="1" ref="L1225" ca="1">IF(ISNA(VLOOKUP($D1225,Grouped_Sources!$C:$C,1,FALSE)),"", INDIRECT(VLOOKUP($D1225,Grouped_Sources!$C:$I,5,FALSE)))</f>
        <v>InjuryReportingRate_WriteUp_vxx.docx on OneDrive Ali Abbas - ITHIM Global\Methods and Processes\Input Parameters\InjuryReportingRate</v>
      </c>
      <c r="M1225" s="21" cm="1">
        <f t="array" aca="1" ref="M1225" ca="1">IF(ISNA(VLOOKUP($D1225,Grouped_Sources!$C:$C,1,FALSE)),"", INDIRECT(VLOOKUP($D1225,Grouped_Sources!$C:$I,6,FALSE)))</f>
        <v>0</v>
      </c>
      <c r="N1225" s="21" cm="1">
        <f t="array" aca="1" ref="N1225" ca="1">IF(ISNA(VLOOKUP($D1225,Grouped_Sources!$C:$C,1,FALSE)),"", INDIRECT(VLOOKUP($D1225,Grouped_Sources!$C:$I,7,FALSE)))</f>
        <v>0</v>
      </c>
    </row>
    <row r="1226" spans="1:14" hidden="1" x14ac:dyDescent="0.25">
      <c r="A1226" s="5">
        <f t="shared" si="192"/>
        <v>15</v>
      </c>
      <c r="B1226" s="5">
        <f t="shared" si="193"/>
        <v>24</v>
      </c>
      <c r="C1226" s="5" t="str">
        <f t="shared" ca="1" si="202"/>
        <v>injury_reporting_rate</v>
      </c>
      <c r="D1226" s="5" t="str">
        <f t="shared" ca="1" si="190"/>
        <v>injury_reporting_rate_cali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injury_reporting_rate</v>
      </c>
      <c r="G1226" s="4" t="str" cm="1">
        <f t="array" aca="1" ref="G1226" ca="1">IF(AND(ISBLANK(INDIRECT(ADDRESS(B1226,3,1,1,"all_city_parameter_inputs"))),ISBLANK(INDIRECT(ADDRESS(B1226,2,1,1,"all_city_parameter_inputs")))),"",IF(ISBLANK(INDIRECT(ADDRESS(B1226,2,1,1,"all_city_parameter_inputs"))),"",INDIRECT(ADDRESS(B1226,2,1,1,"all_city_parameter_inputs"))))</f>
        <v>alpha</v>
      </c>
      <c r="H1226" s="17" cm="1">
        <f t="array" aca="1" ref="H1226" ca="1">IF(ISBLANK(INDIRECT(ADDRESS(B1226,A1226,1,1,"all_city_parameter_inputs"))), "--",INDIRECT(ADDRESS(B1226,A1226,1,1,"all_city_parameter_inputs")))</f>
        <v>7.3119931724022349</v>
      </c>
      <c r="I1226" s="17" t="str">
        <f ca="1">IF(OR(G1226="alpha",G1226="beta",G1226="sd",G1226="mean"),"--",VLOOKUP(C1226,Default!$B$5:$H$114,7,FALSE))</f>
        <v>--</v>
      </c>
      <c r="J1226" s="4" t="str">
        <f ca="1">VLOOKUP(F1226,Lookup!$C$5:$D$110,2, FALSE)</f>
        <v>Injury values</v>
      </c>
      <c r="K1226" s="4" t="str">
        <f ca="1">VLOOKUP(C1226,Default!$B$4:$E$114,4, FALSE)</f>
        <v>rate at which injuries are reported</v>
      </c>
      <c r="L1226" s="21" t="str" cm="1">
        <f t="array" aca="1" ref="L1226" ca="1">IF(ISNA(VLOOKUP($D1226,Grouped_Sources!$C:$C,1,FALSE)),"", INDIRECT(VLOOKUP($D1226,Grouped_Sources!$C:$I,5,FALSE)))</f>
        <v>InjuryReportingRate_WriteUp_vxx.docx on OneDrive Ali Abbas - ITHIM Global\Methods and Processes\Input Parameters\InjuryReportingRate</v>
      </c>
      <c r="M1226" s="21" cm="1">
        <f t="array" aca="1" ref="M1226" ca="1">IF(ISNA(VLOOKUP($D1226,Grouped_Sources!$C:$C,1,FALSE)),"", INDIRECT(VLOOKUP($D1226,Grouped_Sources!$C:$I,6,FALSE)))</f>
        <v>0</v>
      </c>
      <c r="N1226" s="21" cm="1">
        <f t="array" aca="1" ref="N1226" ca="1">IF(ISNA(VLOOKUP($D1226,Grouped_Sources!$C:$C,1,FALSE)),"", INDIRECT(VLOOKUP($D1226,Grouped_Sources!$C:$I,7,FALSE)))</f>
        <v>0</v>
      </c>
    </row>
    <row r="1227" spans="1:14" hidden="1" x14ac:dyDescent="0.25">
      <c r="A1227" s="5">
        <f t="shared" si="192"/>
        <v>15</v>
      </c>
      <c r="B1227" s="5">
        <f t="shared" si="193"/>
        <v>25</v>
      </c>
      <c r="C1227" s="5" t="str">
        <f t="shared" ca="1" si="202"/>
        <v>injury_reporting_rate</v>
      </c>
      <c r="D1227" s="5" t="str">
        <f t="shared" ca="1" si="190"/>
        <v>injury_reporting_rate_cali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injury_reporting_rate</v>
      </c>
      <c r="G1227" s="4" t="str" cm="1">
        <f t="array" aca="1" ref="G1227" ca="1">IF(AND(ISBLANK(INDIRECT(ADDRESS(B1227,3,1,1,"all_city_parameter_inputs"))),ISBLANK(INDIRECT(ADDRESS(B1227,2,1,1,"all_city_parameter_inputs")))),"",IF(ISBLANK(INDIRECT(ADDRESS(B1227,2,1,1,"all_city_parameter_inputs"))),"",INDIRECT(ADDRESS(B1227,2,1,1,"all_city_parameter_inputs"))))</f>
        <v>beta</v>
      </c>
      <c r="H1227" s="17" cm="1">
        <f t="array" aca="1" ref="H1227" ca="1">IF(ISBLANK(INDIRECT(ADDRESS(B1227,A1227,1,1,"all_city_parameter_inputs"))), "--",INDIRECT(ADDRESS(B1227,A1227,1,1,"all_city_parameter_inputs")))</f>
        <v>0.82834533987759063</v>
      </c>
      <c r="I1227" s="17" t="str">
        <f ca="1">IF(OR(G1227="alpha",G1227="beta",G1227="sd",G1227="mean"),"--",VLOOKUP(C1227,Default!$B$5:$H$114,7,FALSE))</f>
        <v>--</v>
      </c>
      <c r="J1227" s="4" t="str">
        <f ca="1">VLOOKUP(F1227,Lookup!$C$5:$D$110,2, FALSE)</f>
        <v>Injury values</v>
      </c>
      <c r="K1227" s="4" t="str">
        <f ca="1">VLOOKUP(C1227,Default!$B$4:$E$114,4, FALSE)</f>
        <v>rate at which injuries are reported</v>
      </c>
      <c r="L1227" s="21" t="str" cm="1">
        <f t="array" aca="1" ref="L1227" ca="1">IF(ISNA(VLOOKUP($D1227,Grouped_Sources!$C:$C,1,FALSE)),"", INDIRECT(VLOOKUP($D1227,Grouped_Sources!$C:$I,5,FALSE)))</f>
        <v>InjuryReportingRate_WriteUp_vxx.docx on OneDrive Ali Abbas - ITHIM Global\Methods and Processes\Input Parameters\InjuryReportingRate</v>
      </c>
      <c r="M1227" s="21" cm="1">
        <f t="array" aca="1" ref="M1227" ca="1">IF(ISNA(VLOOKUP($D1227,Grouped_Sources!$C:$C,1,FALSE)),"", INDIRECT(VLOOKUP($D1227,Grouped_Sources!$C:$I,6,FALSE)))</f>
        <v>0</v>
      </c>
      <c r="N1227" s="21" cm="1">
        <f t="array" aca="1" ref="N1227" ca="1">IF(ISNA(VLOOKUP($D1227,Grouped_Sources!$C:$C,1,FALSE)),"", INDIRECT(VLOOKUP($D1227,Grouped_Sources!$C:$I,7,FALSE)))</f>
        <v>0</v>
      </c>
    </row>
    <row r="1228" spans="1:14" hidden="1" x14ac:dyDescent="0.25">
      <c r="A1228" s="5">
        <f t="shared" si="192"/>
        <v>15</v>
      </c>
      <c r="B1228" s="5">
        <f t="shared" si="193"/>
        <v>26</v>
      </c>
      <c r="C1228" s="5" t="str">
        <f t="shared" ca="1" si="202"/>
        <v>chronic_disease_scalar</v>
      </c>
      <c r="D1228" s="5" t="str">
        <f t="shared" ca="1" si="190"/>
        <v>chronic_disease_scalar_cali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chronic_disease_scalar</v>
      </c>
      <c r="G1228" s="4" t="str" cm="1">
        <f t="array" aca="1" ref="G1228" ca="1">IF(AND(ISBLANK(INDIRECT(ADDRESS(B1228,3,1,1,"all_city_parameter_inputs"))),ISBLANK(INDIRECT(ADDRESS(B1228,2,1,1,"all_city_parameter_inputs")))),"",IF(ISBLANK(INDIRECT(ADDRESS(B1228,2,1,1,"all_city_parameter_inputs"))),"",INDIRECT(ADDRESS(B1228,2,1,1,"all_city_parameter_inputs"))))</f>
        <v>constant</v>
      </c>
      <c r="H1228" s="17" cm="1">
        <f t="array" aca="1" ref="H1228" ca="1">IF(ISBLANK(INDIRECT(ADDRESS(B1228,A1228,1,1,"all_city_parameter_inputs"))), "--",INDIRECT(ADDRESS(B1228,A1228,1,1,"all_city_parameter_inputs")))</f>
        <v>1</v>
      </c>
      <c r="I1228" s="17">
        <f ca="1">IF(OR(G1228="alpha",G1228="beta",G1228="sd",G1228="mean"),"--",VLOOKUP(C1228,Default!$B$5:$H$114,7,FALSE))</f>
        <v>1</v>
      </c>
      <c r="J1228" s="4" t="str">
        <f ca="1">VLOOKUP(F1228,Lookup!$C$5:$D$110,2, FALSE)</f>
        <v>Health values</v>
      </c>
      <c r="K1228" s="4" t="str">
        <f ca="1">VLOOKUP(C1228,Default!$B$4:$E$114,4, FALSE)</f>
        <v>scalar to deal with bias in GBD data</v>
      </c>
      <c r="L1228" s="21" t="str" cm="1">
        <f t="array" aca="1" ref="L1228" ca="1">IF(ISNA(VLOOKUP($D1228,Grouped_Sources!$C:$C,1,FALSE)),"", INDIRECT(VLOOKUP($D1228,Grouped_Sources!$C:$I,5,FALSE)))</f>
        <v>assumes no bias in the disease data, distribution values need updating</v>
      </c>
      <c r="M1228" s="21" cm="1">
        <f t="array" aca="1" ref="M1228" ca="1">IF(ISNA(VLOOKUP($D1228,Grouped_Sources!$C:$C,1,FALSE)),"", INDIRECT(VLOOKUP($D1228,Grouped_Sources!$C:$I,6,FALSE)))</f>
        <v>0</v>
      </c>
      <c r="N1228" s="21" cm="1">
        <f t="array" aca="1" ref="N1228" ca="1">IF(ISNA(VLOOKUP($D1228,Grouped_Sources!$C:$C,1,FALSE)),"", INDIRECT(VLOOKUP($D1228,Grouped_Sources!$C:$I,7,FALSE)))</f>
        <v>0</v>
      </c>
    </row>
    <row r="1229" spans="1:14" hidden="1" x14ac:dyDescent="0.25">
      <c r="A1229" s="5">
        <f t="shared" si="192"/>
        <v>15</v>
      </c>
      <c r="B1229" s="5">
        <f t="shared" si="193"/>
        <v>27</v>
      </c>
      <c r="C1229" s="5" t="str">
        <f t="shared" ca="1" si="202"/>
        <v>chronic_disease_scalar</v>
      </c>
      <c r="D1229" s="5" t="str">
        <f t="shared" ca="1" si="190"/>
        <v>chronic_disease_scalar_cali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chronic_disease_scalar</v>
      </c>
      <c r="G1229" s="4" t="str" cm="1">
        <f t="array" aca="1" ref="G1229" ca="1">IF(AND(ISBLANK(INDIRECT(ADDRESS(B1229,3,1,1,"all_city_parameter_inputs"))),ISBLANK(INDIRECT(ADDRESS(B1229,2,1,1,"all_city_parameter_inputs")))),"",IF(ISBLANK(INDIRECT(ADDRESS(B1229,2,1,1,"all_city_parameter_inputs"))),"",INDIRECT(ADDRESS(B1229,2,1,1,"all_city_parameter_inputs"))))</f>
        <v>mean</v>
      </c>
      <c r="H1229" s="17" cm="1">
        <f t="array" aca="1" ref="H1229" ca="1">IF(ISBLANK(INDIRECT(ADDRESS(B1229,A1229,1,1,"all_city_parameter_inputs"))), "--",INDIRECT(ADDRESS(B1229,A1229,1,1,"all_city_parameter_inputs")))</f>
        <v>1</v>
      </c>
      <c r="I1229" s="17" t="str">
        <f ca="1">IF(OR(G1229="alpha",G1229="beta",G1229="sd",G1229="mean"),"--",VLOOKUP(C1229,Default!$B$5:$H$114,7,FALSE))</f>
        <v>--</v>
      </c>
      <c r="J1229" s="4" t="str">
        <f ca="1">VLOOKUP(F1229,Lookup!$C$5:$D$110,2, FALSE)</f>
        <v>Health values</v>
      </c>
      <c r="K1229" s="4" t="str">
        <f ca="1">VLOOKUP(C1229,Default!$B$4:$E$114,4, FALSE)</f>
        <v>scalar to deal with bias in GBD data</v>
      </c>
      <c r="L1229" s="21" t="str" cm="1">
        <f t="array" aca="1" ref="L1229" ca="1">IF(ISNA(VLOOKUP($D1229,Grouped_Sources!$C:$C,1,FALSE)),"", INDIRECT(VLOOKUP($D1229,Grouped_Sources!$C:$I,5,FALSE)))</f>
        <v>assumes no bias in the disease data, distribution values need updating</v>
      </c>
      <c r="M1229" s="21" cm="1">
        <f t="array" aca="1" ref="M1229" ca="1">IF(ISNA(VLOOKUP($D1229,Grouped_Sources!$C:$C,1,FALSE)),"", INDIRECT(VLOOKUP($D1229,Grouped_Sources!$C:$I,6,FALSE)))</f>
        <v>0</v>
      </c>
      <c r="N1229" s="21" cm="1">
        <f t="array" aca="1" ref="N1229" ca="1">IF(ISNA(VLOOKUP($D1229,Grouped_Sources!$C:$C,1,FALSE)),"", INDIRECT(VLOOKUP($D1229,Grouped_Sources!$C:$I,7,FALSE)))</f>
        <v>0</v>
      </c>
    </row>
    <row r="1230" spans="1:14" hidden="1" x14ac:dyDescent="0.25">
      <c r="A1230" s="5">
        <f t="shared" si="192"/>
        <v>15</v>
      </c>
      <c r="B1230" s="5">
        <f t="shared" si="193"/>
        <v>28</v>
      </c>
      <c r="C1230" s="5" t="str">
        <f t="shared" ca="1" si="202"/>
        <v>chronic_disease_scalar</v>
      </c>
      <c r="D1230" s="5" t="str">
        <f t="shared" ca="1" si="190"/>
        <v>chronic_disease_scalar_cali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chronic_disease_scalar</v>
      </c>
      <c r="G1230" s="4" t="str" cm="1">
        <f t="array" aca="1" ref="G1230" ca="1">IF(AND(ISBLANK(INDIRECT(ADDRESS(B1230,3,1,1,"all_city_parameter_inputs"))),ISBLANK(INDIRECT(ADDRESS(B1230,2,1,1,"all_city_parameter_inputs")))),"",IF(ISBLANK(INDIRECT(ADDRESS(B1230,2,1,1,"all_city_parameter_inputs"))),"",INDIRECT(ADDRESS(B1230,2,1,1,"all_city_parameter_inputs"))))</f>
        <v>sd</v>
      </c>
      <c r="H1230" s="17" cm="1">
        <f t="array" aca="1" ref="H1230" ca="1">IF(ISBLANK(INDIRECT(ADDRESS(B1230,A1230,1,1,"all_city_parameter_inputs"))), "--",INDIRECT(ADDRESS(B1230,A1230,1,1,"all_city_parameter_inputs")))</f>
        <v>1.2</v>
      </c>
      <c r="I1230" s="17" t="str">
        <f ca="1">IF(OR(G1230="alpha",G1230="beta",G1230="sd",G1230="mean"),"--",VLOOKUP(C1230,Default!$B$5:$H$114,7,FALSE))</f>
        <v>--</v>
      </c>
      <c r="J1230" s="4" t="str">
        <f ca="1">VLOOKUP(F1230,Lookup!$C$5:$D$110,2, FALSE)</f>
        <v>Health values</v>
      </c>
      <c r="K1230" s="4" t="str">
        <f ca="1">VLOOKUP(C1230,Default!$B$4:$E$114,4, FALSE)</f>
        <v>scalar to deal with bias in GBD data</v>
      </c>
      <c r="L1230" s="21" t="str" cm="1">
        <f t="array" aca="1" ref="L1230" ca="1">IF(ISNA(VLOOKUP($D1230,Grouped_Sources!$C:$C,1,FALSE)),"", INDIRECT(VLOOKUP($D1230,Grouped_Sources!$C:$I,5,FALSE)))</f>
        <v>assumes no bias in the disease data, distribution values need updating</v>
      </c>
      <c r="M1230" s="21" cm="1">
        <f t="array" aca="1" ref="M1230" ca="1">IF(ISNA(VLOOKUP($D1230,Grouped_Sources!$C:$C,1,FALSE)),"", INDIRECT(VLOOKUP($D1230,Grouped_Sources!$C:$I,6,FALSE)))</f>
        <v>0</v>
      </c>
      <c r="N1230" s="21" cm="1">
        <f t="array" aca="1" ref="N1230" ca="1">IF(ISNA(VLOOKUP($D1230,Grouped_Sources!$C:$C,1,FALSE)),"", INDIRECT(VLOOKUP($D1230,Grouped_Sources!$C:$I,7,FALSE)))</f>
        <v>0</v>
      </c>
    </row>
    <row r="1231" spans="1:14" hidden="1" x14ac:dyDescent="0.25">
      <c r="A1231" s="5">
        <f t="shared" si="192"/>
        <v>15</v>
      </c>
      <c r="B1231" s="5">
        <f t="shared" si="193"/>
        <v>29</v>
      </c>
      <c r="C1231" s="5" t="str">
        <f t="shared" ca="1" si="202"/>
        <v>pm_conc_base</v>
      </c>
      <c r="D1231" s="5" t="str">
        <f t="shared" ca="1" si="190"/>
        <v>pm_conc_base_cali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pm_conc_base</v>
      </c>
      <c r="G1231" s="4" t="str" cm="1">
        <f t="array" aca="1" ref="G1231" ca="1">IF(AND(ISBLANK(INDIRECT(ADDRESS(B1231,3,1,1,"all_city_parameter_inputs"))),ISBLANK(INDIRECT(ADDRESS(B1231,2,1,1,"all_city_parameter_inputs")))),"",IF(ISBLANK(INDIRECT(ADDRESS(B1231,2,1,1,"all_city_parameter_inputs"))),"",INDIRECT(ADDRESS(B1231,2,1,1,"all_city_parameter_inputs"))))</f>
        <v>constant</v>
      </c>
      <c r="H1231" s="17" cm="1">
        <f t="array" aca="1" ref="H1231" ca="1">IF(ISBLANK(INDIRECT(ADDRESS(B1231,A1231,1,1,"all_city_parameter_inputs"))), "--",INDIRECT(ADDRESS(B1231,A1231,1,1,"all_city_parameter_inputs")))</f>
        <v>24.05</v>
      </c>
      <c r="I1231" s="17">
        <f ca="1">IF(OR(G1231="alpha",G1231="beta",G1231="sd",G1231="mean"),"--",VLOOKUP(C1231,Default!$B$5:$H$114,7,FALSE))</f>
        <v>12.69</v>
      </c>
      <c r="J1231" s="4" t="str">
        <f ca="1">VLOOKUP(F1231,Lookup!$C$5:$D$110,2, FALSE)</f>
        <v>Pollution values</v>
      </c>
      <c r="K1231" s="4" t="str">
        <f ca="1">VLOOKUP(C1231,Default!$B$4:$E$114,4, FALSE)</f>
        <v>background PM2.5 concentration</v>
      </c>
      <c r="L1231" s="21" t="str" cm="1">
        <f t="array" aca="1" ref="L1231" ca="1">IF(ISNA(VLOOKUP($D1231,Grouped_Sources!$C:$C,1,FALSE)),"", INDIRECT(VLOOKUP($D1231,Grouped_Sources!$C:$I,5,FALSE)))</f>
        <v>…Dropbox\ITHIM Global\Methods and Processes\Air Pollution\Emissions and air pollution calculations - Rahul &amp; Haneen\Databases used\database_source_apport_studies_v2_0_26_9_2015.xls</v>
      </c>
      <c r="M1231" s="21" t="str" cm="1">
        <f t="array" aca="1" ref="M1231" ca="1">IF(ISNA(VLOOKUP($D1231,Grouped_Sources!$C:$C,1,FALSE)),"", INDIRECT(VLOOKUP($D1231,Grouped_Sources!$C:$I,6,FALSE)))</f>
        <v>EDGAR and various other sources, detailed in document</v>
      </c>
      <c r="N1231" s="21" cm="1">
        <f t="array" aca="1" ref="N1231" ca="1">IF(ISNA(VLOOKUP($D1231,Grouped_Sources!$C:$C,1,FALSE)),"", INDIRECT(VLOOKUP($D1231,Grouped_Sources!$C:$I,7,FALSE)))</f>
        <v>0</v>
      </c>
    </row>
    <row r="1232" spans="1:14" hidden="1" x14ac:dyDescent="0.25">
      <c r="A1232" s="5">
        <f t="shared" si="192"/>
        <v>15</v>
      </c>
      <c r="B1232" s="5">
        <f t="shared" si="193"/>
        <v>30</v>
      </c>
      <c r="C1232" s="5" t="str">
        <f t="shared" ca="1" si="202"/>
        <v>pm_conc_base</v>
      </c>
      <c r="D1232" s="5" t="str">
        <f t="shared" ca="1" si="190"/>
        <v>pm_conc_base_cali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pm_conc_base</v>
      </c>
      <c r="G1232" s="4" t="str" cm="1">
        <f t="array" aca="1" ref="G1232" ca="1">IF(AND(ISBLANK(INDIRECT(ADDRESS(B1232,3,1,1,"all_city_parameter_inputs"))),ISBLANK(INDIRECT(ADDRESS(B1232,2,1,1,"all_city_parameter_inputs")))),"",IF(ISBLANK(INDIRECT(ADDRESS(B1232,2,1,1,"all_city_parameter_inputs"))),"",INDIRECT(ADDRESS(B1232,2,1,1,"all_city_parameter_inputs"))))</f>
        <v>mean</v>
      </c>
      <c r="H1232" s="17" t="str" cm="1">
        <f t="array" aca="1" ref="H1232" ca="1">IF(ISBLANK(INDIRECT(ADDRESS(B1232,A1232,1,1,"all_city_parameter_inputs"))), "--",INDIRECT(ADDRESS(B1232,A1232,1,1,"all_city_parameter_inputs")))</f>
        <v>--</v>
      </c>
      <c r="I1232" s="17" t="str">
        <f ca="1">IF(OR(G1232="alpha",G1232="beta",G1232="sd",G1232="mean"),"--",VLOOKUP(C1232,Default!$B$5:$H$114,7,FALSE))</f>
        <v>--</v>
      </c>
      <c r="J1232" s="4" t="str">
        <f ca="1">VLOOKUP(F1232,Lookup!$C$5:$D$110,2, FALSE)</f>
        <v>Pollution values</v>
      </c>
      <c r="K1232" s="4" t="str">
        <f ca="1">VLOOKUP(C1232,Default!$B$4:$E$114,4, FALSE)</f>
        <v>background PM2.5 concentration</v>
      </c>
      <c r="L1232" s="21" t="str" cm="1">
        <f t="array" aca="1" ref="L1232" ca="1">IF(ISNA(VLOOKUP($D1232,Grouped_Sources!$C:$C,1,FALSE)),"", INDIRECT(VLOOKUP($D1232,Grouped_Sources!$C:$I,5,FALSE)))</f>
        <v>…Dropbox\ITHIM Global\Methods and Processes\Air Pollution\Emissions and air pollution calculations - Rahul &amp; Haneen\Databases used\database_source_apport_studies_v2_0_26_9_2015.xls</v>
      </c>
      <c r="M1232" s="21" t="str" cm="1">
        <f t="array" aca="1" ref="M1232" ca="1">IF(ISNA(VLOOKUP($D1232,Grouped_Sources!$C:$C,1,FALSE)),"", INDIRECT(VLOOKUP($D1232,Grouped_Sources!$C:$I,6,FALSE)))</f>
        <v>EDGAR and various other sources, detailed in document</v>
      </c>
      <c r="N1232" s="21" cm="1">
        <f t="array" aca="1" ref="N1232" ca="1">IF(ISNA(VLOOKUP($D1232,Grouped_Sources!$C:$C,1,FALSE)),"", INDIRECT(VLOOKUP($D1232,Grouped_Sources!$C:$I,7,FALSE)))</f>
        <v>0</v>
      </c>
    </row>
    <row r="1233" spans="1:14" hidden="1" x14ac:dyDescent="0.25">
      <c r="A1233" s="5">
        <f t="shared" si="192"/>
        <v>15</v>
      </c>
      <c r="B1233" s="5">
        <f t="shared" si="193"/>
        <v>31</v>
      </c>
      <c r="C1233" s="5" t="str">
        <f t="shared" ca="1" si="202"/>
        <v>pm_conc_base</v>
      </c>
      <c r="D1233" s="5" t="str">
        <f t="shared" ca="1" si="190"/>
        <v>pm_conc_base_cali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pm_conc_base</v>
      </c>
      <c r="G1233" s="4" t="str" cm="1">
        <f t="array" aca="1" ref="G1233" ca="1">IF(AND(ISBLANK(INDIRECT(ADDRESS(B1233,3,1,1,"all_city_parameter_inputs"))),ISBLANK(INDIRECT(ADDRESS(B1233,2,1,1,"all_city_parameter_inputs")))),"",IF(ISBLANK(INDIRECT(ADDRESS(B1233,2,1,1,"all_city_parameter_inputs"))),"",INDIRECT(ADDRESS(B1233,2,1,1,"all_city_parameter_inputs"))))</f>
        <v>sd</v>
      </c>
      <c r="H1233" s="17" t="str" cm="1">
        <f t="array" aca="1" ref="H1233" ca="1">IF(ISBLANK(INDIRECT(ADDRESS(B1233,A1233,1,1,"all_city_parameter_inputs"))), "--",INDIRECT(ADDRESS(B1233,A1233,1,1,"all_city_parameter_inputs")))</f>
        <v>--</v>
      </c>
      <c r="I1233" s="17" t="str">
        <f ca="1">IF(OR(G1233="alpha",G1233="beta",G1233="sd",G1233="mean"),"--",VLOOKUP(C1233,Default!$B$5:$H$114,7,FALSE))</f>
        <v>--</v>
      </c>
      <c r="J1233" s="4" t="str">
        <f ca="1">VLOOKUP(F1233,Lookup!$C$5:$D$110,2, FALSE)</f>
        <v>Pollution values</v>
      </c>
      <c r="K1233" s="4" t="str">
        <f ca="1">VLOOKUP(C1233,Default!$B$4:$E$114,4, FALSE)</f>
        <v>background PM2.5 concentration</v>
      </c>
      <c r="L1233" s="21" t="str" cm="1">
        <f t="array" aca="1" ref="L1233" ca="1">IF(ISNA(VLOOKUP($D1233,Grouped_Sources!$C:$C,1,FALSE)),"", INDIRECT(VLOOKUP($D1233,Grouped_Sources!$C:$I,5,FALSE)))</f>
        <v>…Dropbox\ITHIM Global\Methods and Processes\Air Pollution\Emissions and air pollution calculations - Rahul &amp; Haneen\Databases used\database_source_apport_studies_v2_0_26_9_2015.xls</v>
      </c>
      <c r="M1233" s="21" t="str" cm="1">
        <f t="array" aca="1" ref="M1233" ca="1">IF(ISNA(VLOOKUP($D1233,Grouped_Sources!$C:$C,1,FALSE)),"", INDIRECT(VLOOKUP($D1233,Grouped_Sources!$C:$I,6,FALSE)))</f>
        <v>EDGAR and various other sources, detailed in document</v>
      </c>
      <c r="N1233" s="21" cm="1">
        <f t="array" aca="1" ref="N1233" ca="1">IF(ISNA(VLOOKUP($D1233,Grouped_Sources!$C:$C,1,FALSE)),"", INDIRECT(VLOOKUP($D1233,Grouped_Sources!$C:$I,7,FALSE)))</f>
        <v>0</v>
      </c>
    </row>
    <row r="1234" spans="1:14" hidden="1" x14ac:dyDescent="0.25">
      <c r="A1234" s="5">
        <f t="shared" si="192"/>
        <v>15</v>
      </c>
      <c r="B1234" s="5">
        <f t="shared" si="193"/>
        <v>32</v>
      </c>
      <c r="C1234" s="5" t="str">
        <f t="shared" ca="1" si="202"/>
        <v>pm_trans_share</v>
      </c>
      <c r="D1234" s="5" t="str">
        <f t="shared" ca="1" si="190"/>
        <v>pm_trans_share_cali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pm_trans_share</v>
      </c>
      <c r="G1234" s="4" t="str" cm="1">
        <f t="array" aca="1" ref="G1234" ca="1">IF(AND(ISBLANK(INDIRECT(ADDRESS(B1234,3,1,1,"all_city_parameter_inputs"))),ISBLANK(INDIRECT(ADDRESS(B1234,2,1,1,"all_city_parameter_inputs")))),"",IF(ISBLANK(INDIRECT(ADDRESS(B1234,2,1,1,"all_city_parameter_inputs"))),"",INDIRECT(ADDRESS(B1234,2,1,1,"all_city_parameter_inputs"))))</f>
        <v>constant</v>
      </c>
      <c r="H1234" s="17" cm="1">
        <f t="array" aca="1" ref="H1234" ca="1">IF(ISBLANK(INDIRECT(ADDRESS(B1234,A1234,1,1,"all_city_parameter_inputs"))), "--",INDIRECT(ADDRESS(B1234,A1234,1,1,"all_city_parameter_inputs")))</f>
        <v>0.41</v>
      </c>
      <c r="I1234" s="17">
        <f ca="1">IF(OR(G1234="alpha",G1234="beta",G1234="sd",G1234="mean"),"--",VLOOKUP(C1234,Default!$B$5:$H$114,7,FALSE))</f>
        <v>0.42</v>
      </c>
      <c r="J1234" s="4" t="str">
        <f ca="1">VLOOKUP(F1234,Lookup!$C$5:$D$110,2, FALSE)</f>
        <v>Pollution values</v>
      </c>
      <c r="K1234" s="4" t="str">
        <f ca="1">VLOOKUP(C1234,Default!$B$4:$E$114,4, FALSE)</f>
        <v>proportion of background PM2.5 attributable to transport</v>
      </c>
      <c r="L1234" s="21" t="str" cm="1">
        <f t="array" aca="1" ref="L1234" ca="1">IF(ISNA(VLOOKUP($D1234,Grouped_Sources!$C:$C,1,FALSE)),"", INDIRECT(VLOOKUP($D1234,Grouped_Sources!$C:$I,5,FALSE)))</f>
        <v>…Dropbox\ITHIM Global\Methods and Processes\Air Pollution\Emissions and air pollution calculations - Rahul &amp; Haneen\Databases used\database_source_apport_studies_v2_0_26_9_2015.xls</v>
      </c>
      <c r="M1234" s="21" t="str" cm="1">
        <f t="array" aca="1" ref="M1234" ca="1">IF(ISNA(VLOOKUP($D1234,Grouped_Sources!$C:$C,1,FALSE)),"", INDIRECT(VLOOKUP($D1234,Grouped_Sources!$C:$I,6,FALSE)))</f>
        <v>EDGAR and various other sources, detailed in document</v>
      </c>
      <c r="N1234" s="21" cm="1">
        <f t="array" aca="1" ref="N1234" ca="1">IF(ISNA(VLOOKUP($D1234,Grouped_Sources!$C:$C,1,FALSE)),"", INDIRECT(VLOOKUP($D1234,Grouped_Sources!$C:$I,7,FALSE)))</f>
        <v>0</v>
      </c>
    </row>
    <row r="1235" spans="1:14" hidden="1" x14ac:dyDescent="0.25">
      <c r="A1235" s="5">
        <f t="shared" si="192"/>
        <v>15</v>
      </c>
      <c r="B1235" s="5">
        <f t="shared" si="193"/>
        <v>33</v>
      </c>
      <c r="C1235" s="5" t="str">
        <f t="shared" ca="1" si="202"/>
        <v>pm_trans_share</v>
      </c>
      <c r="D1235" s="5" t="str">
        <f t="shared" ca="1" si="190"/>
        <v>pm_trans_share_cali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pm_trans_share</v>
      </c>
      <c r="G1235" s="4" t="str" cm="1">
        <f t="array" aca="1" ref="G1235" ca="1">IF(AND(ISBLANK(INDIRECT(ADDRESS(B1235,3,1,1,"all_city_parameter_inputs"))),ISBLANK(INDIRECT(ADDRESS(B1235,2,1,1,"all_city_parameter_inputs")))),"",IF(ISBLANK(INDIRECT(ADDRESS(B1235,2,1,1,"all_city_parameter_inputs"))),"",INDIRECT(ADDRESS(B1235,2,1,1,"all_city_parameter_inputs"))))</f>
        <v>alpha</v>
      </c>
      <c r="H1235" s="17" t="str" cm="1">
        <f t="array" aca="1" ref="H1235" ca="1">IF(ISBLANK(INDIRECT(ADDRESS(B1235,A1235,1,1,"all_city_parameter_inputs"))), "--",INDIRECT(ADDRESS(B1235,A1235,1,1,"all_city_parameter_inputs")))</f>
        <v>--</v>
      </c>
      <c r="I1235" s="17" t="str">
        <f ca="1">IF(OR(G1235="alpha",G1235="beta",G1235="sd",G1235="mean"),"--",VLOOKUP(C1235,Default!$B$5:$H$114,7,FALSE))</f>
        <v>--</v>
      </c>
      <c r="J1235" s="4" t="str">
        <f ca="1">VLOOKUP(F1235,Lookup!$C$5:$D$110,2, FALSE)</f>
        <v>Pollution values</v>
      </c>
      <c r="K1235" s="4" t="str">
        <f ca="1">VLOOKUP(C1235,Default!$B$4:$E$114,4, FALSE)</f>
        <v>proportion of background PM2.5 attributable to transport</v>
      </c>
      <c r="L1235" s="21" t="str" cm="1">
        <f t="array" aca="1" ref="L1235" ca="1">IF(ISNA(VLOOKUP($D1235,Grouped_Sources!$C:$C,1,FALSE)),"", INDIRECT(VLOOKUP($D1235,Grouped_Sources!$C:$I,5,FALSE)))</f>
        <v>…Dropbox\ITHIM Global\Methods and Processes\Air Pollution\Emissions and air pollution calculations - Rahul &amp; Haneen\Databases used\database_source_apport_studies_v2_0_26_9_2015.xls</v>
      </c>
      <c r="M1235" s="21" t="str" cm="1">
        <f t="array" aca="1" ref="M1235" ca="1">IF(ISNA(VLOOKUP($D1235,Grouped_Sources!$C:$C,1,FALSE)),"", INDIRECT(VLOOKUP($D1235,Grouped_Sources!$C:$I,6,FALSE)))</f>
        <v>EDGAR and various other sources, detailed in document</v>
      </c>
      <c r="N1235" s="21" cm="1">
        <f t="array" aca="1" ref="N1235" ca="1">IF(ISNA(VLOOKUP($D1235,Grouped_Sources!$C:$C,1,FALSE)),"", INDIRECT(VLOOKUP($D1235,Grouped_Sources!$C:$I,7,FALSE)))</f>
        <v>0</v>
      </c>
    </row>
    <row r="1236" spans="1:14" hidden="1" x14ac:dyDescent="0.25">
      <c r="A1236" s="5">
        <f t="shared" si="192"/>
        <v>15</v>
      </c>
      <c r="B1236" s="5">
        <f t="shared" si="193"/>
        <v>34</v>
      </c>
      <c r="C1236" s="5" t="str">
        <f t="shared" ca="1" si="202"/>
        <v>pm_trans_share</v>
      </c>
      <c r="D1236" s="5" t="str">
        <f t="shared" ca="1" si="190"/>
        <v>pm_trans_share_cali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pm_trans_share</v>
      </c>
      <c r="G1236" s="4" t="str" cm="1">
        <f t="array" aca="1" ref="G1236" ca="1">IF(AND(ISBLANK(INDIRECT(ADDRESS(B1236,3,1,1,"all_city_parameter_inputs"))),ISBLANK(INDIRECT(ADDRESS(B1236,2,1,1,"all_city_parameter_inputs")))),"",IF(ISBLANK(INDIRECT(ADDRESS(B1236,2,1,1,"all_city_parameter_inputs"))),"",INDIRECT(ADDRESS(B1236,2,1,1,"all_city_parameter_inputs"))))</f>
        <v>beta</v>
      </c>
      <c r="H1236" s="17" t="str" cm="1">
        <f t="array" aca="1" ref="H1236" ca="1">IF(ISBLANK(INDIRECT(ADDRESS(B1236,A1236,1,1,"all_city_parameter_inputs"))), "--",INDIRECT(ADDRESS(B1236,A1236,1,1,"all_city_parameter_inputs")))</f>
        <v>--</v>
      </c>
      <c r="I1236" s="17" t="str">
        <f ca="1">IF(OR(G1236="alpha",G1236="beta",G1236="sd",G1236="mean"),"--",VLOOKUP(C1236,Default!$B$5:$H$114,7,FALSE))</f>
        <v>--</v>
      </c>
      <c r="J1236" s="4" t="str">
        <f ca="1">VLOOKUP(F1236,Lookup!$C$5:$D$110,2, FALSE)</f>
        <v>Pollution values</v>
      </c>
      <c r="K1236" s="4" t="str">
        <f ca="1">VLOOKUP(C1236,Default!$B$4:$E$114,4, FALSE)</f>
        <v>proportion of background PM2.5 attributable to transport</v>
      </c>
      <c r="L1236" s="21" t="str" cm="1">
        <f t="array" aca="1" ref="L1236" ca="1">IF(ISNA(VLOOKUP($D1236,Grouped_Sources!$C:$C,1,FALSE)),"", INDIRECT(VLOOKUP($D1236,Grouped_Sources!$C:$I,5,FALSE)))</f>
        <v>…Dropbox\ITHIM Global\Methods and Processes\Air Pollution\Emissions and air pollution calculations - Rahul &amp; Haneen\Databases used\database_source_apport_studies_v2_0_26_9_2015.xls</v>
      </c>
      <c r="M1236" s="21" t="str" cm="1">
        <f t="array" aca="1" ref="M1236" ca="1">IF(ISNA(VLOOKUP($D1236,Grouped_Sources!$C:$C,1,FALSE)),"", INDIRECT(VLOOKUP($D1236,Grouped_Sources!$C:$I,6,FALSE)))</f>
        <v>EDGAR and various other sources, detailed in document</v>
      </c>
      <c r="N1236" s="21" cm="1">
        <f t="array" aca="1" ref="N1236" ca="1">IF(ISNA(VLOOKUP($D1236,Grouped_Sources!$C:$C,1,FALSE)),"", INDIRECT(VLOOKUP($D1236,Grouped_Sources!$C:$I,7,FALSE)))</f>
        <v>0</v>
      </c>
    </row>
    <row r="1237" spans="1:14" hidden="1" x14ac:dyDescent="0.25">
      <c r="A1237" s="5">
        <f t="shared" si="192"/>
        <v>15</v>
      </c>
      <c r="B1237" s="5">
        <f t="shared" si="193"/>
        <v>35</v>
      </c>
      <c r="C1237" s="5" t="str">
        <f t="shared" ca="1" si="202"/>
        <v>background_pa_scalar</v>
      </c>
      <c r="D1237" s="5" t="str">
        <f t="shared" ca="1" si="190"/>
        <v>background_pa_scalar_cali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background_pa_scalar</v>
      </c>
      <c r="G1237" s="4" t="str" cm="1">
        <f t="array" aca="1" ref="G1237" ca="1">IF(AND(ISBLANK(INDIRECT(ADDRESS(B1237,3,1,1,"all_city_parameter_inputs"))),ISBLANK(INDIRECT(ADDRESS(B1237,2,1,1,"all_city_parameter_inputs")))),"",IF(ISBLANK(INDIRECT(ADDRESS(B1237,2,1,1,"all_city_parameter_inputs"))),"",INDIRECT(ADDRESS(B1237,2,1,1,"all_city_parameter_inputs"))))</f>
        <v>constant</v>
      </c>
      <c r="H1237" s="17" cm="1">
        <f t="array" aca="1" ref="H1237" ca="1">IF(ISBLANK(INDIRECT(ADDRESS(B1237,A1237,1,1,"all_city_parameter_inputs"))), "--",INDIRECT(ADDRESS(B1237,A1237,1,1,"all_city_parameter_inputs")))</f>
        <v>1</v>
      </c>
      <c r="I1237" s="17">
        <f ca="1">IF(OR(G1237="alpha",G1237="beta",G1237="sd",G1237="mean"),"--",VLOOKUP(C1237,Default!$B$5:$H$114,7,FALSE))</f>
        <v>1</v>
      </c>
      <c r="J1237" s="4" t="str">
        <f ca="1">VLOOKUP(F1237,Lookup!$C$5:$D$110,2, FALSE)</f>
        <v>PA values</v>
      </c>
      <c r="K1237" s="4" t="str">
        <f ca="1">VLOOKUP(C1237,Default!$B$4:$E$114,4, FALSE)</f>
        <v>scalar to deal with bias in MMET values from non-occupational physical activity survey</v>
      </c>
      <c r="L1237" s="21" t="str" cm="1">
        <f t="array" aca="1" ref="L1237" ca="1">IF(ISNA(VLOOKUP($D1237,Grouped_Sources!$C:$C,1,FALSE)),"", INDIRECT(VLOOKUP($D1237,Grouped_Sources!$C:$I,5,FALSE)))</f>
        <v>assumes no bias in PA data (could be improved by looking at PA surveys) - distribution parameters need updating</v>
      </c>
      <c r="M1237" s="21" cm="1">
        <f t="array" aca="1" ref="M1237" ca="1">IF(ISNA(VLOOKUP($D1237,Grouped_Sources!$C:$C,1,FALSE)),"", INDIRECT(VLOOKUP($D1237,Grouped_Sources!$C:$I,6,FALSE)))</f>
        <v>0</v>
      </c>
      <c r="N1237" s="21" cm="1">
        <f t="array" aca="1" ref="N1237" ca="1">IF(ISNA(VLOOKUP($D1237,Grouped_Sources!$C:$C,1,FALSE)),"", INDIRECT(VLOOKUP($D1237,Grouped_Sources!$C:$I,7,FALSE)))</f>
        <v>0</v>
      </c>
    </row>
    <row r="1238" spans="1:14" hidden="1" x14ac:dyDescent="0.25">
      <c r="A1238" s="5">
        <f t="shared" si="192"/>
        <v>15</v>
      </c>
      <c r="B1238" s="5">
        <f t="shared" si="193"/>
        <v>36</v>
      </c>
      <c r="C1238" s="5" t="str">
        <f t="shared" ca="1" si="202"/>
        <v>background_pa_scalar</v>
      </c>
      <c r="D1238" s="5" t="str">
        <f t="shared" ca="1" si="190"/>
        <v>background_pa_scalar_cali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background_pa_scalar</v>
      </c>
      <c r="G1238" s="4" t="str" cm="1">
        <f t="array" aca="1" ref="G1238" ca="1">IF(AND(ISBLANK(INDIRECT(ADDRESS(B1238,3,1,1,"all_city_parameter_inputs"))),ISBLANK(INDIRECT(ADDRESS(B1238,2,1,1,"all_city_parameter_inputs")))),"",IF(ISBLANK(INDIRECT(ADDRESS(B1238,2,1,1,"all_city_parameter_inputs"))),"",INDIRECT(ADDRESS(B1238,2,1,1,"all_city_parameter_inputs"))))</f>
        <v>mean</v>
      </c>
      <c r="H1238" s="17" cm="1">
        <f t="array" aca="1" ref="H1238" ca="1">IF(ISBLANK(INDIRECT(ADDRESS(B1238,A1238,1,1,"all_city_parameter_inputs"))), "--",INDIRECT(ADDRESS(B1238,A1238,1,1,"all_city_parameter_inputs")))</f>
        <v>1</v>
      </c>
      <c r="I1238" s="17" t="str">
        <f ca="1">IF(OR(G1238="alpha",G1238="beta",G1238="sd",G1238="mean"),"--",VLOOKUP(C1238,Default!$B$5:$H$114,7,FALSE))</f>
        <v>--</v>
      </c>
      <c r="J1238" s="4" t="str">
        <f ca="1">VLOOKUP(F1238,Lookup!$C$5:$D$110,2, FALSE)</f>
        <v>PA values</v>
      </c>
      <c r="K1238" s="4" t="str">
        <f ca="1">VLOOKUP(C1238,Default!$B$4:$E$114,4, FALSE)</f>
        <v>scalar to deal with bias in MMET values from non-occupational physical activity survey</v>
      </c>
      <c r="L1238" s="21" t="str" cm="1">
        <f t="array" aca="1" ref="L1238" ca="1">IF(ISNA(VLOOKUP($D1238,Grouped_Sources!$C:$C,1,FALSE)),"", INDIRECT(VLOOKUP($D1238,Grouped_Sources!$C:$I,5,FALSE)))</f>
        <v>assumes no bias in PA data (could be improved by looking at PA surveys) - distribution parameters need updating</v>
      </c>
      <c r="M1238" s="21" cm="1">
        <f t="array" aca="1" ref="M1238" ca="1">IF(ISNA(VLOOKUP($D1238,Grouped_Sources!$C:$C,1,FALSE)),"", INDIRECT(VLOOKUP($D1238,Grouped_Sources!$C:$I,6,FALSE)))</f>
        <v>0</v>
      </c>
      <c r="N1238" s="21" cm="1">
        <f t="array" aca="1" ref="N1238" ca="1">IF(ISNA(VLOOKUP($D1238,Grouped_Sources!$C:$C,1,FALSE)),"", INDIRECT(VLOOKUP($D1238,Grouped_Sources!$C:$I,7,FALSE)))</f>
        <v>0</v>
      </c>
    </row>
    <row r="1239" spans="1:14" hidden="1" x14ac:dyDescent="0.25">
      <c r="A1239" s="5">
        <f t="shared" si="192"/>
        <v>15</v>
      </c>
      <c r="B1239" s="5">
        <f t="shared" si="193"/>
        <v>37</v>
      </c>
      <c r="C1239" s="5" t="str">
        <f t="shared" ca="1" si="202"/>
        <v>background_pa_scalar</v>
      </c>
      <c r="D1239" s="5" t="str">
        <f t="shared" ca="1" si="190"/>
        <v>background_pa_scalar_cali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background_pa_scalar</v>
      </c>
      <c r="G1239" s="4" t="str" cm="1">
        <f t="array" aca="1" ref="G1239" ca="1">IF(AND(ISBLANK(INDIRECT(ADDRESS(B1239,3,1,1,"all_city_parameter_inputs"))),ISBLANK(INDIRECT(ADDRESS(B1239,2,1,1,"all_city_parameter_inputs")))),"",IF(ISBLANK(INDIRECT(ADDRESS(B1239,2,1,1,"all_city_parameter_inputs"))),"",INDIRECT(ADDRESS(B1239,2,1,1,"all_city_parameter_inputs"))))</f>
        <v>sd</v>
      </c>
      <c r="H1239" s="17" cm="1">
        <f t="array" aca="1" ref="H1239" ca="1">IF(ISBLANK(INDIRECT(ADDRESS(B1239,A1239,1,1,"all_city_parameter_inputs"))), "--",INDIRECT(ADDRESS(B1239,A1239,1,1,"all_city_parameter_inputs")))</f>
        <v>1.2</v>
      </c>
      <c r="I1239" s="17" t="str">
        <f ca="1">IF(OR(G1239="alpha",G1239="beta",G1239="sd",G1239="mean"),"--",VLOOKUP(C1239,Default!$B$5:$H$114,7,FALSE))</f>
        <v>--</v>
      </c>
      <c r="J1239" s="4" t="str">
        <f ca="1">VLOOKUP(F1239,Lookup!$C$5:$D$110,2, FALSE)</f>
        <v>PA values</v>
      </c>
      <c r="K1239" s="4" t="str">
        <f ca="1">VLOOKUP(C1239,Default!$B$4:$E$114,4, FALSE)</f>
        <v>scalar to deal with bias in MMET values from non-occupational physical activity survey</v>
      </c>
      <c r="L1239" s="21" t="str" cm="1">
        <f t="array" aca="1" ref="L1239" ca="1">IF(ISNA(VLOOKUP($D1239,Grouped_Sources!$C:$C,1,FALSE)),"", INDIRECT(VLOOKUP($D1239,Grouped_Sources!$C:$I,5,FALSE)))</f>
        <v>assumes no bias in PA data (could be improved by looking at PA surveys) - distribution parameters need updating</v>
      </c>
      <c r="M1239" s="21" cm="1">
        <f t="array" aca="1" ref="M1239" ca="1">IF(ISNA(VLOOKUP($D1239,Grouped_Sources!$C:$C,1,FALSE)),"", INDIRECT(VLOOKUP($D1239,Grouped_Sources!$C:$I,6,FALSE)))</f>
        <v>0</v>
      </c>
      <c r="N1239" s="21" cm="1">
        <f t="array" aca="1" ref="N1239" ca="1">IF(ISNA(VLOOKUP($D1239,Grouped_Sources!$C:$C,1,FALSE)),"", INDIRECT(VLOOKUP($D1239,Grouped_Sources!$C:$I,7,FALSE)))</f>
        <v>0</v>
      </c>
    </row>
    <row r="1240" spans="1:14" hidden="1" x14ac:dyDescent="0.25">
      <c r="A1240" s="5">
        <f t="shared" si="192"/>
        <v>15</v>
      </c>
      <c r="B1240" s="5">
        <f t="shared" si="193"/>
        <v>38</v>
      </c>
      <c r="C1240" s="5" t="str">
        <f t="shared" ca="1" si="202"/>
        <v>bus_walk_time</v>
      </c>
      <c r="D1240" s="5" t="str">
        <f t="shared" ca="1" si="190"/>
        <v>bus_walk_time_cali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bus_walk_time</v>
      </c>
      <c r="G1240" s="4" t="str" cm="1">
        <f t="array" aca="1" ref="G1240" ca="1">IF(AND(ISBLANK(INDIRECT(ADDRESS(B1240,3,1,1,"all_city_parameter_inputs"))),ISBLANK(INDIRECT(ADDRESS(B1240,2,1,1,"all_city_parameter_inputs")))),"",IF(ISBLANK(INDIRECT(ADDRESS(B1240,2,1,1,"all_city_parameter_inputs"))),"",INDIRECT(ADDRESS(B1240,2,1,1,"all_city_parameter_inputs"))))</f>
        <v>constant</v>
      </c>
      <c r="H1240" s="17" cm="1">
        <f t="array" aca="1" ref="H1240" ca="1">IF(ISBLANK(INDIRECT(ADDRESS(B1240,A1240,1,1,"all_city_parameter_inputs"))), "--",INDIRECT(ADDRESS(B1240,A1240,1,1,"all_city_parameter_inputs")))</f>
        <v>12</v>
      </c>
      <c r="I1240" s="17">
        <f ca="1">IF(OR(G1240="alpha",G1240="beta",G1240="sd",G1240="mean"),"--",VLOOKUP(C1240,Default!$B$5:$H$114,7,FALSE))</f>
        <v>16</v>
      </c>
      <c r="J1240" s="4" t="str">
        <f ca="1">VLOOKUP(F1240,Lookup!$C$5:$D$110,2, FALSE)</f>
        <v>Travel values</v>
      </c>
      <c r="K1240" s="4" t="str">
        <f ca="1">VLOOKUP(C1240,Default!$B$4:$E$114,4, FALSE)</f>
        <v>time taken to walk to bus stop, added to each trip with main mode bus unless there is already a walking component in the travel survey</v>
      </c>
      <c r="L1240" s="21" t="str" cm="1">
        <f t="array" aca="1" ref="L1240" ca="1">IF(ISNA(VLOOKUP($D1240,Grouped_Sources!$C:$C,1,FALSE)),"", INDIRECT(VLOOKUP($D1240,Grouped_Sources!$C:$I,5,FALSE)))</f>
        <v xml:space="preserve"> on OneDrive Ali Abbas - ITHIM Global\Methods and Processes\Input Parameters\Walk_to_PT</v>
      </c>
      <c r="M1240" s="21" cm="1">
        <f t="array" aca="1" ref="M1240" ca="1">IF(ISNA(VLOOKUP($D1240,Grouped_Sources!$C:$C,1,FALSE)),"", INDIRECT(VLOOKUP($D1240,Grouped_Sources!$C:$I,6,FALSE)))</f>
        <v>0</v>
      </c>
      <c r="N1240" s="21" cm="1">
        <f t="array" aca="1" ref="N1240" ca="1">IF(ISNA(VLOOKUP($D1240,Grouped_Sources!$C:$C,1,FALSE)),"", INDIRECT(VLOOKUP($D1240,Grouped_Sources!$C:$I,7,FALSE)))</f>
        <v>0</v>
      </c>
    </row>
    <row r="1241" spans="1:14" hidden="1" x14ac:dyDescent="0.25">
      <c r="A1241" s="5">
        <f t="shared" si="192"/>
        <v>15</v>
      </c>
      <c r="B1241" s="5">
        <f t="shared" si="193"/>
        <v>39</v>
      </c>
      <c r="C1241" s="5" t="str">
        <f t="shared" ca="1" si="202"/>
        <v>bus_walk_time</v>
      </c>
      <c r="D1241" s="5" t="str">
        <f t="shared" ca="1" si="190"/>
        <v>bus_walk_time_cali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bus_walk_time</v>
      </c>
      <c r="G1241" s="4" t="str" cm="1">
        <f t="array" aca="1" ref="G1241" ca="1">IF(AND(ISBLANK(INDIRECT(ADDRESS(B1241,3,1,1,"all_city_parameter_inputs"))),ISBLANK(INDIRECT(ADDRESS(B1241,2,1,1,"all_city_parameter_inputs")))),"",IF(ISBLANK(INDIRECT(ADDRESS(B1241,2,1,1,"all_city_parameter_inputs"))),"",INDIRECT(ADDRESS(B1241,2,1,1,"all_city_parameter_inputs"))))</f>
        <v>mean</v>
      </c>
      <c r="H1241" s="17" cm="1">
        <f t="array" aca="1" ref="H1241" ca="1">IF(ISBLANK(INDIRECT(ADDRESS(B1241,A1241,1,1,"all_city_parameter_inputs"))), "--",INDIRECT(ADDRESS(B1241,A1241,1,1,"all_city_parameter_inputs")))</f>
        <v>8.4119516701366308</v>
      </c>
      <c r="I1241" s="17" t="str">
        <f ca="1">IF(OR(G1241="alpha",G1241="beta",G1241="sd",G1241="mean"),"--",VLOOKUP(C1241,Default!$B$5:$H$114,7,FALSE))</f>
        <v>--</v>
      </c>
      <c r="J1241" s="4" t="str">
        <f ca="1">VLOOKUP(F1241,Lookup!$C$5:$D$110,2, FALSE)</f>
        <v>Travel values</v>
      </c>
      <c r="K1241" s="4" t="str">
        <f ca="1">VLOOKUP(C1241,Default!$B$4:$E$114,4, FALSE)</f>
        <v>time taken to walk to bus stop, added to each trip with main mode bus unless there is already a walking component in the travel survey</v>
      </c>
      <c r="L1241" s="21" t="str" cm="1">
        <f t="array" aca="1" ref="L1241" ca="1">IF(ISNA(VLOOKUP($D1241,Grouped_Sources!$C:$C,1,FALSE)),"", INDIRECT(VLOOKUP($D1241,Grouped_Sources!$C:$I,5,FALSE)))</f>
        <v xml:space="preserve"> on OneDrive Ali Abbas - ITHIM Global\Methods and Processes\Input Parameters\Walk_to_PT</v>
      </c>
      <c r="M1241" s="21" cm="1">
        <f t="array" aca="1" ref="M1241" ca="1">IF(ISNA(VLOOKUP($D1241,Grouped_Sources!$C:$C,1,FALSE)),"", INDIRECT(VLOOKUP($D1241,Grouped_Sources!$C:$I,6,FALSE)))</f>
        <v>0</v>
      </c>
      <c r="N1241" s="21" cm="1">
        <f t="array" aca="1" ref="N1241" ca="1">IF(ISNA(VLOOKUP($D1241,Grouped_Sources!$C:$C,1,FALSE)),"", INDIRECT(VLOOKUP($D1241,Grouped_Sources!$C:$I,7,FALSE)))</f>
        <v>0</v>
      </c>
    </row>
    <row r="1242" spans="1:14" hidden="1" x14ac:dyDescent="0.25">
      <c r="A1242" s="5">
        <f t="shared" si="192"/>
        <v>15</v>
      </c>
      <c r="B1242" s="5">
        <f t="shared" si="193"/>
        <v>40</v>
      </c>
      <c r="C1242" s="5" t="str">
        <f t="shared" ca="1" si="202"/>
        <v>bus_walk_time</v>
      </c>
      <c r="D1242" s="5" t="str">
        <f t="shared" ca="1" si="190"/>
        <v>bus_walk_time_cali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bus_walk_time</v>
      </c>
      <c r="G1242" s="4" t="str" cm="1">
        <f t="array" aca="1" ref="G1242" ca="1">IF(AND(ISBLANK(INDIRECT(ADDRESS(B1242,3,1,1,"all_city_parameter_inputs"))),ISBLANK(INDIRECT(ADDRESS(B1242,2,1,1,"all_city_parameter_inputs")))),"",IF(ISBLANK(INDIRECT(ADDRESS(B1242,2,1,1,"all_city_parameter_inputs"))),"",INDIRECT(ADDRESS(B1242,2,1,1,"all_city_parameter_inputs"))))</f>
        <v>sd</v>
      </c>
      <c r="H1242" s="17" cm="1">
        <f t="array" aca="1" ref="H1242" ca="1">IF(ISBLANK(INDIRECT(ADDRESS(B1242,A1242,1,1,"all_city_parameter_inputs"))), "--",INDIRECT(ADDRESS(B1242,A1242,1,1,"all_city_parameter_inputs")))</f>
        <v>2.3231298331071466</v>
      </c>
      <c r="I1242" s="17" t="str">
        <f ca="1">IF(OR(G1242="alpha",G1242="beta",G1242="sd",G1242="mean"),"--",VLOOKUP(C1242,Default!$B$5:$H$114,7,FALSE))</f>
        <v>--</v>
      </c>
      <c r="J1242" s="4" t="str">
        <f ca="1">VLOOKUP(F1242,Lookup!$C$5:$D$110,2, FALSE)</f>
        <v>Travel values</v>
      </c>
      <c r="K1242" s="4" t="str">
        <f ca="1">VLOOKUP(C1242,Default!$B$4:$E$114,4, FALSE)</f>
        <v>time taken to walk to bus stop, added to each trip with main mode bus unless there is already a walking component in the travel survey</v>
      </c>
      <c r="L1242" s="21" t="str" cm="1">
        <f t="array" aca="1" ref="L1242" ca="1">IF(ISNA(VLOOKUP($D1242,Grouped_Sources!$C:$C,1,FALSE)),"", INDIRECT(VLOOKUP($D1242,Grouped_Sources!$C:$I,5,FALSE)))</f>
        <v xml:space="preserve"> on OneDrive Ali Abbas - ITHIM Global\Methods and Processes\Input Parameters\Walk_to_PT</v>
      </c>
      <c r="M1242" s="21" cm="1">
        <f t="array" aca="1" ref="M1242" ca="1">IF(ISNA(VLOOKUP($D1242,Grouped_Sources!$C:$C,1,FALSE)),"", INDIRECT(VLOOKUP($D1242,Grouped_Sources!$C:$I,6,FALSE)))</f>
        <v>0</v>
      </c>
      <c r="N1242" s="21" cm="1">
        <f t="array" aca="1" ref="N1242" ca="1">IF(ISNA(VLOOKUP($D1242,Grouped_Sources!$C:$C,1,FALSE)),"", INDIRECT(VLOOKUP($D1242,Grouped_Sources!$C:$I,7,FALSE)))</f>
        <v>0</v>
      </c>
    </row>
    <row r="1243" spans="1:14" hidden="1" x14ac:dyDescent="0.25">
      <c r="A1243" s="5">
        <f t="shared" si="192"/>
        <v>15</v>
      </c>
      <c r="B1243" s="5">
        <f t="shared" si="193"/>
        <v>41</v>
      </c>
      <c r="C1243" s="5" t="str">
        <f t="shared" ca="1" si="202"/>
        <v>rail_walk_time</v>
      </c>
      <c r="D1243" s="5" t="str">
        <f t="shared" ca="1" si="190"/>
        <v>rail_walk_time_cali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rail_walk_time</v>
      </c>
      <c r="G1243" s="4" t="str" cm="1">
        <f t="array" aca="1" ref="G1243" ca="1">IF(AND(ISBLANK(INDIRECT(ADDRESS(B1243,3,1,1,"all_city_parameter_inputs"))),ISBLANK(INDIRECT(ADDRESS(B1243,2,1,1,"all_city_parameter_inputs")))),"",IF(ISBLANK(INDIRECT(ADDRESS(B1243,2,1,1,"all_city_parameter_inputs"))),"",INDIRECT(ADDRESS(B1243,2,1,1,"all_city_parameter_inputs"))))</f>
        <v>constant</v>
      </c>
      <c r="H1243" s="17" cm="1">
        <f t="array" aca="1" ref="H1243" ca="1">IF(ISBLANK(INDIRECT(ADDRESS(B1243,A1243,1,1,"all_city_parameter_inputs"))), "--",INDIRECT(ADDRESS(B1243,A1243,1,1,"all_city_parameter_inputs")))</f>
        <v>12.5</v>
      </c>
      <c r="I1243" s="17">
        <f ca="1">IF(OR(G1243="alpha",G1243="beta",G1243="sd",G1243="mean"),"--",VLOOKUP(C1243,Default!$B$5:$H$114,7,FALSE))</f>
        <v>12.5</v>
      </c>
      <c r="J1243" s="4" t="str">
        <f ca="1">VLOOKUP(F1243,Lookup!$C$5:$D$110,2, FALSE)</f>
        <v>Travel values</v>
      </c>
      <c r="K1243" s="4" t="str">
        <f ca="1">VLOOKUP(C1243,Default!$B$4:$E$114,4, FALSE)</f>
        <v>time taken to walk to train station</v>
      </c>
      <c r="L1243" s="21" t="str" cm="1">
        <f t="array" aca="1" ref="L1243" ca="1">IF(ISNA(VLOOKUP($D1243,Grouped_Sources!$C:$C,1,FALSE)),"", INDIRECT(VLOOKUP($D1243,Grouped_Sources!$C:$I,5,FALSE)))</f>
        <v xml:space="preserve"> on OneDrive Ali Abbas - ITHIM Global\Methods and Processes\Input Parameters\Walk_to_PT</v>
      </c>
      <c r="M1243" s="21" cm="1">
        <f t="array" aca="1" ref="M1243" ca="1">IF(ISNA(VLOOKUP($D1243,Grouped_Sources!$C:$C,1,FALSE)),"", INDIRECT(VLOOKUP($D1243,Grouped_Sources!$C:$I,6,FALSE)))</f>
        <v>0</v>
      </c>
      <c r="N1243" s="21" cm="1">
        <f t="array" aca="1" ref="N1243" ca="1">IF(ISNA(VLOOKUP($D1243,Grouped_Sources!$C:$C,1,FALSE)),"", INDIRECT(VLOOKUP($D1243,Grouped_Sources!$C:$I,7,FALSE)))</f>
        <v>0</v>
      </c>
    </row>
    <row r="1244" spans="1:14" hidden="1" x14ac:dyDescent="0.25">
      <c r="A1244" s="5">
        <f t="shared" si="192"/>
        <v>15</v>
      </c>
      <c r="B1244" s="5">
        <f t="shared" si="193"/>
        <v>42</v>
      </c>
      <c r="C1244" s="5" t="str">
        <f t="shared" ca="1" si="202"/>
        <v>rail_walk_time</v>
      </c>
      <c r="D1244" s="5" t="str">
        <f t="shared" ca="1" si="190"/>
        <v>rail_walk_time_cali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rail_walk_time</v>
      </c>
      <c r="G1244" s="4" t="str" cm="1">
        <f t="array" aca="1" ref="G1244" ca="1">IF(AND(ISBLANK(INDIRECT(ADDRESS(B1244,3,1,1,"all_city_parameter_inputs"))),ISBLANK(INDIRECT(ADDRESS(B1244,2,1,1,"all_city_parameter_inputs")))),"",IF(ISBLANK(INDIRECT(ADDRESS(B1244,2,1,1,"all_city_parameter_inputs"))),"",INDIRECT(ADDRESS(B1244,2,1,1,"all_city_parameter_inputs"))))</f>
        <v>mean</v>
      </c>
      <c r="H1244" s="17" cm="1">
        <f t="array" aca="1" ref="H1244" ca="1">IF(ISBLANK(INDIRECT(ADDRESS(B1244,A1244,1,1,"all_city_parameter_inputs"))), "--",INDIRECT(ADDRESS(B1244,A1244,1,1,"all_city_parameter_inputs")))</f>
        <v>9.0292418035802307</v>
      </c>
      <c r="I1244" s="17" t="str">
        <f ca="1">IF(OR(G1244="alpha",G1244="beta",G1244="sd",G1244="mean"),"--",VLOOKUP(C1244,Default!$B$5:$H$114,7,FALSE))</f>
        <v>--</v>
      </c>
      <c r="J1244" s="4" t="str">
        <f ca="1">VLOOKUP(F1244,Lookup!$C$5:$D$110,2, FALSE)</f>
        <v>Travel values</v>
      </c>
      <c r="K1244" s="4" t="str">
        <f ca="1">VLOOKUP(C1244,Default!$B$4:$E$114,4, FALSE)</f>
        <v>time taken to walk to train station</v>
      </c>
      <c r="L1244" s="21" t="str" cm="1">
        <f t="array" aca="1" ref="L1244" ca="1">IF(ISNA(VLOOKUP($D1244,Grouped_Sources!$C:$C,1,FALSE)),"", INDIRECT(VLOOKUP($D1244,Grouped_Sources!$C:$I,5,FALSE)))</f>
        <v xml:space="preserve"> on OneDrive Ali Abbas - ITHIM Global\Methods and Processes\Input Parameters\Walk_to_PT</v>
      </c>
      <c r="M1244" s="21" cm="1">
        <f t="array" aca="1" ref="M1244" ca="1">IF(ISNA(VLOOKUP($D1244,Grouped_Sources!$C:$C,1,FALSE)),"", INDIRECT(VLOOKUP($D1244,Grouped_Sources!$C:$I,6,FALSE)))</f>
        <v>0</v>
      </c>
      <c r="N1244" s="21" cm="1">
        <f t="array" aca="1" ref="N1244" ca="1">IF(ISNA(VLOOKUP($D1244,Grouped_Sources!$C:$C,1,FALSE)),"", INDIRECT(VLOOKUP($D1244,Grouped_Sources!$C:$I,7,FALSE)))</f>
        <v>0</v>
      </c>
    </row>
    <row r="1245" spans="1:14" hidden="1" x14ac:dyDescent="0.25">
      <c r="A1245" s="5">
        <f t="shared" si="192"/>
        <v>15</v>
      </c>
      <c r="B1245" s="5">
        <f t="shared" si="193"/>
        <v>43</v>
      </c>
      <c r="C1245" s="5" t="str">
        <f t="shared" ca="1" si="202"/>
        <v>rail_walk_time</v>
      </c>
      <c r="D1245" s="5" t="str">
        <f t="shared" ca="1" si="190"/>
        <v>rail_walk_time_cali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rail_walk_time</v>
      </c>
      <c r="G1245" s="4" t="str" cm="1">
        <f t="array" aca="1" ref="G1245" ca="1">IF(AND(ISBLANK(INDIRECT(ADDRESS(B1245,3,1,1,"all_city_parameter_inputs"))),ISBLANK(INDIRECT(ADDRESS(B1245,2,1,1,"all_city_parameter_inputs")))),"",IF(ISBLANK(INDIRECT(ADDRESS(B1245,2,1,1,"all_city_parameter_inputs"))),"",INDIRECT(ADDRESS(B1245,2,1,1,"all_city_parameter_inputs"))))</f>
        <v>sd</v>
      </c>
      <c r="H1245" s="17" cm="1">
        <f t="array" aca="1" ref="H1245" ca="1">IF(ISBLANK(INDIRECT(ADDRESS(B1245,A1245,1,1,"all_city_parameter_inputs"))), "--",INDIRECT(ADDRESS(B1245,A1245,1,1,"all_city_parameter_inputs")))</f>
        <v>2.2401627151007628</v>
      </c>
      <c r="I1245" s="17" t="str">
        <f ca="1">IF(OR(G1245="alpha",G1245="beta",G1245="sd",G1245="mean"),"--",VLOOKUP(C1245,Default!$B$5:$H$114,7,FALSE))</f>
        <v>--</v>
      </c>
      <c r="J1245" s="4" t="str">
        <f ca="1">VLOOKUP(F1245,Lookup!$C$5:$D$110,2, FALSE)</f>
        <v>Travel values</v>
      </c>
      <c r="K1245" s="4" t="str">
        <f ca="1">VLOOKUP(C1245,Default!$B$4:$E$114,4, FALSE)</f>
        <v>time taken to walk to train station</v>
      </c>
      <c r="L1245" s="21" t="str" cm="1">
        <f t="array" aca="1" ref="L1245" ca="1">IF(ISNA(VLOOKUP($D1245,Grouped_Sources!$C:$C,1,FALSE)),"", INDIRECT(VLOOKUP($D1245,Grouped_Sources!$C:$I,5,FALSE)))</f>
        <v xml:space="preserve"> on OneDrive Ali Abbas - ITHIM Global\Methods and Processes\Input Parameters\Walk_to_PT</v>
      </c>
      <c r="M1245" s="21" cm="1">
        <f t="array" aca="1" ref="M1245" ca="1">IF(ISNA(VLOOKUP($D1245,Grouped_Sources!$C:$C,1,FALSE)),"", INDIRECT(VLOOKUP($D1245,Grouped_Sources!$C:$I,6,FALSE)))</f>
        <v>0</v>
      </c>
      <c r="N1245" s="21" cm="1">
        <f t="array" aca="1" ref="N1245" ca="1">IF(ISNA(VLOOKUP($D1245,Grouped_Sources!$C:$C,1,FALSE)),"", INDIRECT(VLOOKUP($D1245,Grouped_Sources!$C:$I,7,FALSE)))</f>
        <v>0</v>
      </c>
    </row>
    <row r="1246" spans="1:14" hidden="1" x14ac:dyDescent="0.25">
      <c r="A1246" s="5">
        <f t="shared" si="192"/>
        <v>15</v>
      </c>
      <c r="B1246" s="5">
        <f t="shared" si="193"/>
        <v>44</v>
      </c>
      <c r="C1246" s="5" t="str">
        <f t="shared" ca="1" si="202"/>
        <v>add_personal_motorcycle_trips</v>
      </c>
      <c r="D1246" s="5" t="str">
        <f t="shared" ref="D1246:D1249" ca="1" si="203">F1246&amp;"_"&amp;E1246</f>
        <v>add_personal_motorcycle_trips_cali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add_personal_motorcycle_trips</v>
      </c>
      <c r="G1246" s="4" t="str" cm="1">
        <f t="array" aca="1" ref="G1246" ca="1">IF(AND(ISBLANK(INDIRECT(ADDRESS(B1246,3,1,1,"all_city_parameter_inputs"))),ISBLANK(INDIRECT(ADDRESS(B1246,2,1,1,"all_city_parameter_inputs")))),"",IF(ISBLANK(INDIRECT(ADDRESS(B1246,2,1,1,"all_city_parameter_inputs"))),"",INDIRECT(ADDRESS(B1246,2,1,1,"all_city_parameter_inputs"))))</f>
        <v/>
      </c>
      <c r="H1246" s="17" t="str" cm="1">
        <f t="array" aca="1" ref="H1246" ca="1">IF(ISBLANK(INDIRECT(ADDRESS(B1246,A1246,1,1,"all_city_parameter_inputs"))), "--",INDIRECT(ADDRESS(B1246,A1246,1,1,"all_city_parameter_inputs")))</f>
        <v>no</v>
      </c>
      <c r="I1246" s="17" t="str">
        <f ca="1">IF(OR(G1246="alpha",G1246="beta",G1246="sd",G1246="mean"),"--",VLOOKUP(C1246,Default!$B$5:$H$114,7,FALSE))</f>
        <v>no</v>
      </c>
      <c r="J1246" s="4" t="str">
        <f ca="1">VLOOKUP(F1246,Lookup!$C$5:$D$110,2, FALSE)</f>
        <v>Travel values</v>
      </c>
      <c r="K1246" s="4" t="str">
        <f ca="1">VLOOKUP(C1246,Default!$B$4:$E$114,4, FALSE)</f>
        <v>if set to 'no', does not add any personal journey motorcycle trip. If set to 'Chile' add motorcycle trips based on Chilean data. Used if no motorcycle trips exist in the travel survey at all</v>
      </c>
      <c r="L1246" s="21" t="str" cm="1">
        <f t="array" aca="1" ref="L1246" ca="1">IF(ISNA(VLOOKUP($D1246,Grouped_Sources!$C:$C,1,FALSE)),"", INDIRECT(VLOOKUP($D1246,Grouped_Sources!$C:$I,5,FALSE)))</f>
        <v xml:space="preserve"> on OneDrive Ali Abbas - ITHIM Global\Methods and Processes\Input Parameters\NewMotorcycleTrips</v>
      </c>
      <c r="M1246" s="21" cm="1">
        <f t="array" aca="1" ref="M1246" ca="1">IF(ISNA(VLOOKUP($D1246,Grouped_Sources!$C:$C,1,FALSE)),"", INDIRECT(VLOOKUP($D1246,Grouped_Sources!$C:$I,6,FALSE)))</f>
        <v>0</v>
      </c>
      <c r="N1246" s="21" cm="1">
        <f t="array" aca="1" ref="N1246" ca="1">IF(ISNA(VLOOKUP($D1246,Grouped_Sources!$C:$C,1,FALSE)),"", INDIRECT(VLOOKUP($D1246,Grouped_Sources!$C:$I,7,FALSE)))</f>
        <v>0</v>
      </c>
    </row>
    <row r="1247" spans="1:14" hidden="1" x14ac:dyDescent="0.25">
      <c r="A1247" s="5">
        <f t="shared" si="192"/>
        <v>15</v>
      </c>
      <c r="B1247" s="5">
        <f t="shared" si="193"/>
        <v>45</v>
      </c>
      <c r="C1247" s="5" t="str">
        <f t="shared" ca="1" si="202"/>
        <v>proportion_motorcycle_trips</v>
      </c>
      <c r="D1247" s="5" t="str">
        <f t="shared" ca="1" si="203"/>
        <v>proportion_motorcycle_trips_cali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proportion_motorcycle_trips</v>
      </c>
      <c r="G1247" s="4" t="str" cm="1">
        <f t="array" aca="1" ref="G1247" ca="1">IF(AND(ISBLANK(INDIRECT(ADDRESS(B1247,3,1,1,"all_city_parameter_inputs"))),ISBLANK(INDIRECT(ADDRESS(B1247,2,1,1,"all_city_parameter_inputs")))),"",IF(ISBLANK(INDIRECT(ADDRESS(B1247,2,1,1,"all_city_parameter_inputs"))),"",INDIRECT(ADDRESS(B1247,2,1,1,"all_city_parameter_inputs"))))</f>
        <v>constant</v>
      </c>
      <c r="H1247" s="17" cm="1">
        <f t="array" aca="1" ref="H1247" ca="1">IF(ISBLANK(INDIRECT(ADDRESS(B1247,A1247,1,1,"all_city_parameter_inputs"))), "--",INDIRECT(ADDRESS(B1247,A1247,1,1,"all_city_parameter_inputs")))</f>
        <v>0</v>
      </c>
      <c r="I1247" s="17">
        <f ca="1">IF(OR(G1247="alpha",G1247="beta",G1247="sd",G1247="mean"),"--",VLOOKUP(C1247,Default!$B$5:$H$114,7,FALSE))</f>
        <v>0</v>
      </c>
      <c r="J1247" s="4" t="str">
        <f ca="1">VLOOKUP(F1247,Lookup!$C$5:$D$110,2, FALSE)</f>
        <v>Travel values</v>
      </c>
      <c r="K1247" s="4" t="str">
        <f ca="1">VLOOKUP(C1247,Default!$B$4:$E$114,4, FALSE)</f>
        <v>proportion of travel survey trips that should be added as motorcycle trips</v>
      </c>
      <c r="L1247" s="21" t="str" cm="1">
        <f t="array" aca="1" ref="L1247" ca="1">IF(ISNA(VLOOKUP($D1247,Grouped_Sources!$C:$C,1,FALSE)),"", INDIRECT(VLOOKUP($D1247,Grouped_Sources!$C:$I,5,FALSE)))</f>
        <v xml:space="preserve"> on OneDrive Ali Abbas - ITHIM Global\Methods and Processes\Input Parameters\NewMotorcycleTrips</v>
      </c>
      <c r="M1247" s="21" cm="1">
        <f t="array" aca="1" ref="M1247" ca="1">IF(ISNA(VLOOKUP($D1247,Grouped_Sources!$C:$C,1,FALSE)),"", INDIRECT(VLOOKUP($D1247,Grouped_Sources!$C:$I,6,FALSE)))</f>
        <v>0</v>
      </c>
      <c r="N1247" s="21" cm="1">
        <f t="array" aca="1" ref="N1247" ca="1">IF(ISNA(VLOOKUP($D1247,Grouped_Sources!$C:$C,1,FALSE)),"", INDIRECT(VLOOKUP($D1247,Grouped_Sources!$C:$I,7,FALSE)))</f>
        <v>0</v>
      </c>
    </row>
    <row r="1248" spans="1:14" hidden="1" x14ac:dyDescent="0.25">
      <c r="A1248" s="5">
        <f t="shared" si="192"/>
        <v>15</v>
      </c>
      <c r="B1248" s="5">
        <f t="shared" si="193"/>
        <v>46</v>
      </c>
      <c r="C1248" s="5" t="str">
        <f t="shared" ca="1" si="202"/>
        <v>proportion_motorcycle_trips</v>
      </c>
      <c r="D1248" s="5" t="str">
        <f t="shared" ca="1" si="203"/>
        <v>proportion_motorcycle_trips_cali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proportion_motorcycle_trips</v>
      </c>
      <c r="G1248" s="4" t="str" cm="1">
        <f t="array" aca="1" ref="G1248" ca="1">IF(AND(ISBLANK(INDIRECT(ADDRESS(B1248,3,1,1,"all_city_parameter_inputs"))),ISBLANK(INDIRECT(ADDRESS(B1248,2,1,1,"all_city_parameter_inputs")))),"",IF(ISBLANK(INDIRECT(ADDRESS(B1248,2,1,1,"all_city_parameter_inputs"))),"",INDIRECT(ADDRESS(B1248,2,1,1,"all_city_parameter_inputs"))))</f>
        <v>alpha</v>
      </c>
      <c r="H1248" s="17" t="str" cm="1">
        <f t="array" aca="1" ref="H1248" ca="1">IF(ISBLANK(INDIRECT(ADDRESS(B1248,A1248,1,1,"all_city_parameter_inputs"))), "--",INDIRECT(ADDRESS(B1248,A1248,1,1,"all_city_parameter_inputs")))</f>
        <v>--</v>
      </c>
      <c r="I1248" s="17" t="str">
        <f ca="1">IF(OR(G1248="alpha",G1248="beta",G1248="sd",G1248="mean"),"--",VLOOKUP(C1248,Default!$B$5:$H$114,7,FALSE))</f>
        <v>--</v>
      </c>
      <c r="J1248" s="4" t="str">
        <f ca="1">VLOOKUP(F1248,Lookup!$C$5:$D$110,2, FALSE)</f>
        <v>Travel values</v>
      </c>
      <c r="K1248" s="4" t="str">
        <f ca="1">VLOOKUP(C1248,Default!$B$4:$E$114,4, FALSE)</f>
        <v>proportion of travel survey trips that should be added as motorcycle trips</v>
      </c>
      <c r="L1248" s="21" t="str" cm="1">
        <f t="array" aca="1" ref="L1248" ca="1">IF(ISNA(VLOOKUP($D1248,Grouped_Sources!$C:$C,1,FALSE)),"", INDIRECT(VLOOKUP($D1248,Grouped_Sources!$C:$I,5,FALSE)))</f>
        <v xml:space="preserve"> on OneDrive Ali Abbas - ITHIM Global\Methods and Processes\Input Parameters\NewMotorcycleTrips</v>
      </c>
      <c r="M1248" s="21" cm="1">
        <f t="array" aca="1" ref="M1248" ca="1">IF(ISNA(VLOOKUP($D1248,Grouped_Sources!$C:$C,1,FALSE)),"", INDIRECT(VLOOKUP($D1248,Grouped_Sources!$C:$I,6,FALSE)))</f>
        <v>0</v>
      </c>
      <c r="N1248" s="21" cm="1">
        <f t="array" aca="1" ref="N1248" ca="1">IF(ISNA(VLOOKUP($D1248,Grouped_Sources!$C:$C,1,FALSE)),"", INDIRECT(VLOOKUP($D1248,Grouped_Sources!$C:$I,7,FALSE)))</f>
        <v>0</v>
      </c>
    </row>
    <row r="1249" spans="1:14" hidden="1" x14ac:dyDescent="0.25">
      <c r="A1249" s="5">
        <f t="shared" si="192"/>
        <v>15</v>
      </c>
      <c r="B1249" s="5">
        <f t="shared" si="193"/>
        <v>47</v>
      </c>
      <c r="C1249" s="5" t="str">
        <f t="shared" ca="1" si="202"/>
        <v>proportion_motorcycle_trips</v>
      </c>
      <c r="D1249" s="5" t="str">
        <f t="shared" ca="1" si="203"/>
        <v>proportion_motorcycle_trips_cali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proportion_motorcycle_trips</v>
      </c>
      <c r="G1249" s="4" t="str" cm="1">
        <f t="array" aca="1" ref="G1249" ca="1">IF(AND(ISBLANK(INDIRECT(ADDRESS(B1249,3,1,1,"all_city_parameter_inputs"))),ISBLANK(INDIRECT(ADDRESS(B1249,2,1,1,"all_city_parameter_inputs")))),"",IF(ISBLANK(INDIRECT(ADDRESS(B1249,2,1,1,"all_city_parameter_inputs"))),"",INDIRECT(ADDRESS(B1249,2,1,1,"all_city_parameter_inputs"))))</f>
        <v>beta</v>
      </c>
      <c r="H1249" s="17" t="str" cm="1">
        <f t="array" aca="1" ref="H1249" ca="1">IF(ISBLANK(INDIRECT(ADDRESS(B1249,A1249,1,1,"all_city_parameter_inputs"))), "--",INDIRECT(ADDRESS(B1249,A1249,1,1,"all_city_parameter_inputs")))</f>
        <v>--</v>
      </c>
      <c r="I1249" s="17" t="str">
        <f ca="1">IF(OR(G1249="alpha",G1249="beta",G1249="sd",G1249="mean"),"--",VLOOKUP(C1249,Default!$B$5:$H$114,7,FALSE))</f>
        <v>--</v>
      </c>
      <c r="J1249" s="4" t="str">
        <f ca="1">VLOOKUP(F1249,Lookup!$C$5:$D$110,2, FALSE)</f>
        <v>Travel values</v>
      </c>
      <c r="K1249" s="4" t="str">
        <f ca="1">VLOOKUP(C1249,Default!$B$4:$E$114,4, FALSE)</f>
        <v>proportion of travel survey trips that should be added as motorcycle trips</v>
      </c>
      <c r="L1249" s="21" t="str" cm="1">
        <f t="array" aca="1" ref="L1249" ca="1">IF(ISNA(VLOOKUP($D1249,Grouped_Sources!$C:$C,1,FALSE)),"", INDIRECT(VLOOKUP($D1249,Grouped_Sources!$C:$I,5,FALSE)))</f>
        <v xml:space="preserve"> on OneDrive Ali Abbas - ITHIM Global\Methods and Processes\Input Parameters\NewMotorcycleTrips</v>
      </c>
      <c r="M1249" s="21" cm="1">
        <f t="array" aca="1" ref="M1249" ca="1">IF(ISNA(VLOOKUP($D1249,Grouped_Sources!$C:$C,1,FALSE)),"", INDIRECT(VLOOKUP($D1249,Grouped_Sources!$C:$I,6,FALSE)))</f>
        <v>0</v>
      </c>
      <c r="N1249" s="21" cm="1">
        <f t="array" aca="1" ref="N1249" ca="1">IF(ISNA(VLOOKUP($D1249,Grouped_Sources!$C:$C,1,FALSE)),"", INDIRECT(VLOOKUP($D1249,Grouped_Sources!$C:$I,7,FALSE)))</f>
        <v>0</v>
      </c>
    </row>
    <row r="1250" spans="1:14" hidden="1" x14ac:dyDescent="0.25">
      <c r="A1250" s="5">
        <f t="shared" ref="A1250" si="204">A1150+1</f>
        <v>15</v>
      </c>
      <c r="B1250" s="5">
        <f t="shared" ref="B1250" si="205">B1150</f>
        <v>48</v>
      </c>
      <c r="C1250" s="5" t="str">
        <f t="shared" ca="1" si="202"/>
        <v>add_motorcycle_fleet</v>
      </c>
      <c r="D1250" s="5" t="str">
        <f t="shared" ca="1" si="190"/>
        <v>add_motorcycle_fleet_cali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All_city_list!F1245,INDIRECT(ADDRESS(B1250,1,1,1,"all_city_parameter_inputs"))))</f>
        <v>add_motorcycle_fleet</v>
      </c>
      <c r="G1250" s="4" t="str" cm="1">
        <f t="array" aca="1" ref="G1250" ca="1">IF(AND(ISBLANK(INDIRECT(ADDRESS(B1250,3,1,1,"all_city_parameter_inputs"))),ISBLANK(INDIRECT(ADDRESS(B1250,2,1,1,"all_city_parameter_inputs")))),"",IF(ISBLANK(INDIRECT(ADDRESS(B1250,2,1,1,"all_city_parameter_inputs"))),"",INDIRECT(ADDRESS(B1250,2,1,1,"all_city_parameter_inputs"))))</f>
        <v/>
      </c>
      <c r="H1250" s="17" t="str" cm="1">
        <f t="array" aca="1" ref="H1250" ca="1">IF(ISBLANK(INDIRECT(ADDRESS(B1250,A1250,1,1,"all_city_parameter_inputs"))), "--",INDIRECT(ADDRESS(B1250,A1250,1,1,"all_city_parameter_inputs")))</f>
        <v>T</v>
      </c>
      <c r="I1250" s="17" t="str">
        <f ca="1">IF(OR(G1250="alpha",G1250="beta",G1250="sd",G1250="mean"),"--",VLOOKUP(C1250,Default!$B$5:$H$114,7,FALSE))</f>
        <v>T</v>
      </c>
      <c r="J1250" s="4" t="str">
        <f ca="1">VLOOKUP(F1250,Lookup!$C$5:$D$110,2, FALSE)</f>
        <v>Travel values</v>
      </c>
      <c r="K1250" s="4" t="str">
        <f ca="1">VLOOKUP(C1250,Default!$B$4:$E$114,4, FALSE)</f>
        <v>whether to add motorcylce ghost trips</v>
      </c>
      <c r="L1250" s="21" t="str" cm="1">
        <f t="array" aca="1" ref="L1250" ca="1">IF(ISNA(VLOOKUP($D1250,Grouped_Sources!$C:$C,1,FALSE)),"", INDIRECT(VLOOKUP($D1250,Grouped_Sources!$C:$I,5,FALSE)))</f>
        <v xml:space="preserve"> on OneDrive Ali Abbas - ITHIM Global\Methods and Processes\Input Parameters\MotorcycleFleetRatio</v>
      </c>
      <c r="M1250" s="21" cm="1">
        <f t="array" aca="1" ref="M1250" ca="1">IF(ISNA(VLOOKUP($D1250,Grouped_Sources!$C:$C,1,FALSE)),"", INDIRECT(VLOOKUP($D1250,Grouped_Sources!$C:$I,6,FALSE)))</f>
        <v>0</v>
      </c>
      <c r="N1250" s="21" cm="1">
        <f t="array" aca="1" ref="N1250" ca="1">IF(ISNA(VLOOKUP($D1250,Grouped_Sources!$C:$C,1,FALSE)),"", INDIRECT(VLOOKUP($D1250,Grouped_Sources!$C:$I,7,FALSE)))</f>
        <v>0</v>
      </c>
    </row>
    <row r="1251" spans="1:14" hidden="1" x14ac:dyDescent="0.25">
      <c r="A1251" s="5">
        <f t="shared" ref="A1251:A1314" si="206">A1151+1</f>
        <v>15</v>
      </c>
      <c r="B1251" s="5">
        <f t="shared" ref="B1251:B1314" si="207">B1151</f>
        <v>49</v>
      </c>
      <c r="C1251" s="5" t="str">
        <f t="shared" ca="1" si="202"/>
        <v>fleet_to_motorcycle_ratio</v>
      </c>
      <c r="D1251" s="5" t="str">
        <f t="shared" ca="1" si="190"/>
        <v>fleet_to_motorcycle_ratio_cali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fleet_to_motorcycle_ratio</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0.30499999999999999</v>
      </c>
      <c r="I1251" s="17">
        <f ca="1">IF(OR(G1251="alpha",G1251="beta",G1251="sd",G1251="mean"),"--",VLOOKUP(C1251,Default!$B$5:$H$114,7,FALSE))</f>
        <v>0.441176470588235</v>
      </c>
      <c r="J1251" s="4" t="str">
        <f ca="1">VLOOKUP(F1251,Lookup!$C$5:$D$110,2, FALSE)</f>
        <v>Travel values</v>
      </c>
      <c r="K1251" s="4" t="str">
        <f ca="1">VLOOKUP(C1251,Default!$B$4:$E$114,4, FALSE)</f>
        <v xml:space="preserve">ratio of missing motorbike trips, e.g. if ratio = 0.6 and total trip distance in survey is 400, then want to add 600 km of motorbike trips. </v>
      </c>
      <c r="L1251" s="21" t="str" cm="1">
        <f t="array" aca="1" ref="L1251" ca="1">IF(ISNA(VLOOKUP($D1251,Grouped_Sources!$C:$C,1,FALSE)),"", INDIRECT(VLOOKUP($D1251,Grouped_Sources!$C:$I,5,FALSE)))</f>
        <v xml:space="preserve"> on OneDrive Ali Abbas - ITHIM Global\Methods and Processes\Input Parameters\MotorcycleFleetRatio</v>
      </c>
      <c r="M1251" s="21" cm="1">
        <f t="array" aca="1" ref="M1251" ca="1">IF(ISNA(VLOOKUP($D1251,Grouped_Sources!$C:$C,1,FALSE)),"", INDIRECT(VLOOKUP($D1251,Grouped_Sources!$C:$I,6,FALSE)))</f>
        <v>0</v>
      </c>
      <c r="N1251" s="21" cm="1">
        <f t="array" aca="1" ref="N1251" ca="1">IF(ISNA(VLOOKUP($D1251,Grouped_Sources!$C:$C,1,FALSE)),"", INDIRECT(VLOOKUP($D1251,Grouped_Sources!$C:$I,7,FALSE)))</f>
        <v>0</v>
      </c>
    </row>
    <row r="1252" spans="1:14" hidden="1" x14ac:dyDescent="0.25">
      <c r="A1252" s="5">
        <f t="shared" si="206"/>
        <v>15</v>
      </c>
      <c r="B1252" s="5">
        <f t="shared" si="207"/>
        <v>50</v>
      </c>
      <c r="C1252" s="5" t="str">
        <f t="shared" ca="1" si="202"/>
        <v>fleet_to_motorcycle_ratio</v>
      </c>
      <c r="D1252" s="5" t="str">
        <f t="shared" ca="1" si="190"/>
        <v>fleet_to_motorcycle_ratio_cali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fleet_to_motorcycle_ratio</v>
      </c>
      <c r="G1252" s="4" t="str" cm="1">
        <f t="array" aca="1" ref="G1252" ca="1">IF(AND(ISBLANK(INDIRECT(ADDRESS(B1252,3,1,1,"all_city_parameter_inputs"))),ISBLANK(INDIRECT(ADDRESS(B1252,2,1,1,"all_city_parameter_inputs")))),"",IF(ISBLANK(INDIRECT(ADDRESS(B1252,2,1,1,"all_city_parameter_inputs"))),"",INDIRECT(ADDRESS(B1252,2,1,1,"all_city_parameter_inputs"))))</f>
        <v>alpha</v>
      </c>
      <c r="H1252" s="17" cm="1">
        <f t="array" aca="1" ref="H1252" ca="1">IF(ISBLANK(INDIRECT(ADDRESS(B1252,A1252,1,1,"all_city_parameter_inputs"))), "--",INDIRECT(ADDRESS(B1252,A1252,1,1,"all_city_parameter_inputs")))</f>
        <v>4.1091649534785644</v>
      </c>
      <c r="I1252" s="17" t="str">
        <f ca="1">IF(OR(G1252="alpha",G1252="beta",G1252="sd",G1252="mean"),"--",VLOOKUP(C1252,Default!$B$5:$H$114,7,FALSE))</f>
        <v>--</v>
      </c>
      <c r="J1252" s="4" t="str">
        <f ca="1">VLOOKUP(F1252,Lookup!$C$5:$D$110,2, FALSE)</f>
        <v>Travel values</v>
      </c>
      <c r="K1252" s="4" t="str">
        <f ca="1">VLOOKUP(C1252,Default!$B$4:$E$114,4, FALSE)</f>
        <v xml:space="preserve">ratio of missing motorbike trips, e.g. if ratio = 0.6 and total trip distance in survey is 400, then want to add 600 km of motorbike trips. </v>
      </c>
      <c r="L1252" s="21" t="str" cm="1">
        <f t="array" aca="1" ref="L1252" ca="1">IF(ISNA(VLOOKUP($D1252,Grouped_Sources!$C:$C,1,FALSE)),"", INDIRECT(VLOOKUP($D1252,Grouped_Sources!$C:$I,5,FALSE)))</f>
        <v xml:space="preserve"> on OneDrive Ali Abbas - ITHIM Global\Methods and Processes\Input Parameters\MotorcycleFleetRatio</v>
      </c>
      <c r="M1252" s="21" cm="1">
        <f t="array" aca="1" ref="M1252" ca="1">IF(ISNA(VLOOKUP($D1252,Grouped_Sources!$C:$C,1,FALSE)),"", INDIRECT(VLOOKUP($D1252,Grouped_Sources!$C:$I,6,FALSE)))</f>
        <v>0</v>
      </c>
      <c r="N1252" s="21" cm="1">
        <f t="array" aca="1" ref="N1252" ca="1">IF(ISNA(VLOOKUP($D1252,Grouped_Sources!$C:$C,1,FALSE)),"", INDIRECT(VLOOKUP($D1252,Grouped_Sources!$C:$I,7,FALSE)))</f>
        <v>0</v>
      </c>
    </row>
    <row r="1253" spans="1:14" hidden="1" x14ac:dyDescent="0.25">
      <c r="A1253" s="5">
        <f t="shared" si="206"/>
        <v>15</v>
      </c>
      <c r="B1253" s="5">
        <f t="shared" si="207"/>
        <v>51</v>
      </c>
      <c r="C1253" s="5" t="str">
        <f t="shared" ca="1" si="202"/>
        <v>fleet_to_motorcycle_ratio</v>
      </c>
      <c r="D1253" s="5" t="str">
        <f t="shared" ca="1" si="190"/>
        <v>fleet_to_motorcycle_ratio_cali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fleet_to_motorcycle_ratio</v>
      </c>
      <c r="G1253" s="4" t="str" cm="1">
        <f t="array" aca="1" ref="G1253" ca="1">IF(AND(ISBLANK(INDIRECT(ADDRESS(B1253,3,1,1,"all_city_parameter_inputs"))),ISBLANK(INDIRECT(ADDRESS(B1253,2,1,1,"all_city_parameter_inputs")))),"",IF(ISBLANK(INDIRECT(ADDRESS(B1253,2,1,1,"all_city_parameter_inputs"))),"",INDIRECT(ADDRESS(B1253,2,1,1,"all_city_parameter_inputs"))))</f>
        <v>beta</v>
      </c>
      <c r="H1253" s="17" cm="1">
        <f t="array" aca="1" ref="H1253" ca="1">IF(ISBLANK(INDIRECT(ADDRESS(B1253,A1253,1,1,"all_city_parameter_inputs"))), "--",INDIRECT(ADDRESS(B1253,A1253,1,1,"all_city_parameter_inputs")))</f>
        <v>9.3635070251396808</v>
      </c>
      <c r="I1253" s="17" t="str">
        <f ca="1">IF(OR(G1253="alpha",G1253="beta",G1253="sd",G1253="mean"),"--",VLOOKUP(C1253,Default!$B$5:$H$114,7,FALSE))</f>
        <v>--</v>
      </c>
      <c r="J1253" s="4" t="str">
        <f ca="1">VLOOKUP(F1253,Lookup!$C$5:$D$110,2, FALSE)</f>
        <v>Travel values</v>
      </c>
      <c r="K1253" s="4" t="str">
        <f ca="1">VLOOKUP(C1253,Default!$B$4:$E$114,4, FALSE)</f>
        <v xml:space="preserve">ratio of missing motorbike trips, e.g. if ratio = 0.6 and total trip distance in survey is 400, then want to add 600 km of motorbike trips. </v>
      </c>
      <c r="L1253" s="21" t="str" cm="1">
        <f t="array" aca="1" ref="L1253" ca="1">IF(ISNA(VLOOKUP($D1253,Grouped_Sources!$C:$C,1,FALSE)),"", INDIRECT(VLOOKUP($D1253,Grouped_Sources!$C:$I,5,FALSE)))</f>
        <v xml:space="preserve"> on OneDrive Ali Abbas - ITHIM Global\Methods and Processes\Input Parameters\MotorcycleFleetRatio</v>
      </c>
      <c r="M1253" s="21" cm="1">
        <f t="array" aca="1" ref="M1253" ca="1">IF(ISNA(VLOOKUP($D1253,Grouped_Sources!$C:$C,1,FALSE)),"", INDIRECT(VLOOKUP($D1253,Grouped_Sources!$C:$I,6,FALSE)))</f>
        <v>0</v>
      </c>
      <c r="N1253" s="21" cm="1">
        <f t="array" aca="1" ref="N1253" ca="1">IF(ISNA(VLOOKUP($D1253,Grouped_Sources!$C:$C,1,FALSE)),"", INDIRECT(VLOOKUP($D1253,Grouped_Sources!$C:$I,7,FALSE)))</f>
        <v>0</v>
      </c>
    </row>
    <row r="1254" spans="1:14" hidden="1" x14ac:dyDescent="0.25">
      <c r="A1254" s="5">
        <f t="shared" si="206"/>
        <v>15</v>
      </c>
      <c r="B1254" s="5">
        <f t="shared" si="207"/>
        <v>52</v>
      </c>
      <c r="C1254" s="5" t="str">
        <f t="shared" ca="1" si="202"/>
        <v>background_pa_confidence</v>
      </c>
      <c r="D1254" s="5" t="str">
        <f t="shared" ca="1" si="190"/>
        <v>background_pa_confidence_cali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background_pa_confidence</v>
      </c>
      <c r="G1254" s="4" t="str" cm="1">
        <f t="array" aca="1" ref="G1254" ca="1">IF(AND(ISBLANK(INDIRECT(ADDRESS(B1254,3,1,1,"all_city_parameter_inputs"))),ISBLANK(INDIRECT(ADDRESS(B1254,2,1,1,"all_city_parameter_inputs")))),"",IF(ISBLANK(INDIRECT(ADDRESS(B1254,2,1,1,"all_city_parameter_inputs"))),"",INDIRECT(ADDRESS(B1254,2,1,1,"all_city_parameter_inputs"))))</f>
        <v>sample</v>
      </c>
      <c r="H1254" s="17" cm="1">
        <f t="array" aca="1" ref="H1254" ca="1">IF(ISBLANK(INDIRECT(ADDRESS(B1254,A1254,1,1,"all_city_parameter_inputs"))), "--",INDIRECT(ADDRESS(B1254,A1254,1,1,"all_city_parameter_inputs")))</f>
        <v>0.3</v>
      </c>
      <c r="I1254" s="17">
        <f ca="1">IF(OR(G1254="alpha",G1254="beta",G1254="sd",G1254="mean"),"--",VLOOKUP(C1254,Default!$B$5:$H$114,7,FALSE))</f>
        <v>1</v>
      </c>
      <c r="J1254" s="4" t="str">
        <f ca="1">VLOOKUP(F1254,Lookup!$C$5:$D$110,2, FALSE)</f>
        <v>PA values</v>
      </c>
      <c r="K1254" s="4" t="str">
        <f ca="1">VLOOKUP(C1254,Default!$B$4:$E$114,4, FALSE)</f>
        <v>how confident we are in the PA survey (in terms of number of people who report zero PA)</v>
      </c>
      <c r="L1254" s="21" t="str" cm="1">
        <f t="array" aca="1" ref="L1254" ca="1">IF(ISNA(VLOOKUP($D1254,Grouped_Sources!$C:$C,1,FALSE)),"", INDIRECT(VLOOKUP($D1254,Grouped_Sources!$C:$I,5,FALSE)))</f>
        <v/>
      </c>
      <c r="M1254" s="21" t="str" cm="1">
        <f t="array" aca="1" ref="M1254" ca="1">IF(ISNA(VLOOKUP($D1254,Grouped_Sources!$C:$C,1,FALSE)),"", INDIRECT(VLOOKUP($D1254,Grouped_Sources!$C:$I,6,FALSE)))</f>
        <v/>
      </c>
      <c r="N1254" s="21" t="str" cm="1">
        <f t="array" aca="1" ref="N1254" ca="1">IF(ISNA(VLOOKUP($D1254,Grouped_Sources!$C:$C,1,FALSE)),"", INDIRECT(VLOOKUP($D1254,Grouped_Sources!$C:$I,7,FALSE)))</f>
        <v/>
      </c>
    </row>
    <row r="1255" spans="1:14" hidden="1" x14ac:dyDescent="0.25">
      <c r="A1255" s="5">
        <f t="shared" si="206"/>
        <v>15</v>
      </c>
      <c r="B1255" s="5">
        <f t="shared" si="207"/>
        <v>53</v>
      </c>
      <c r="C1255" s="5" t="str">
        <f t="shared" ca="1" si="202"/>
        <v>add_walk_to_pt_trips</v>
      </c>
      <c r="D1255" s="5" t="str">
        <f t="shared" ca="1" si="190"/>
        <v>add_walk_to_pt_trips_cali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add_walk_to_pt_trips</v>
      </c>
      <c r="G1255" s="4" t="str" cm="1">
        <f t="array" aca="1" ref="G1255" ca="1">IF(AND(ISBLANK(INDIRECT(ADDRESS(B1255,3,1,1,"all_city_parameter_inputs"))),ISBLANK(INDIRECT(ADDRESS(B1255,2,1,1,"all_city_parameter_inputs")))),"",IF(ISBLANK(INDIRECT(ADDRESS(B1255,2,1,1,"all_city_parameter_inputs"))),"",INDIRECT(ADDRESS(B1255,2,1,1,"all_city_parameter_inputs"))))</f>
        <v/>
      </c>
      <c r="H1255" s="17" t="str" cm="1">
        <f t="array" aca="1" ref="H1255" ca="1">IF(ISBLANK(INDIRECT(ADDRESS(B1255,A1255,1,1,"all_city_parameter_inputs"))), "--",INDIRECT(ADDRESS(B1255,A1255,1,1,"all_city_parameter_inputs")))</f>
        <v>T</v>
      </c>
      <c r="I1255" s="17" t="str">
        <f ca="1">IF(OR(G1255="alpha",G1255="beta",G1255="sd",G1255="mean"),"--",VLOOKUP(C1255,Default!$B$5:$H$114,7,FALSE))</f>
        <v>T</v>
      </c>
      <c r="J1255" s="4" t="str">
        <f ca="1">VLOOKUP(F1255,Lookup!$C$5:$D$110,2, FALSE)</f>
        <v>Travel values</v>
      </c>
      <c r="K1255" s="4" t="str">
        <f ca="1">VLOOKUP(C1255,Default!$B$4:$E$114,4, FALSE)</f>
        <v>whether to add walk component to trips with main mode bus</v>
      </c>
      <c r="L1255" s="21" t="str" cm="1">
        <f t="array" aca="1" ref="L1255" ca="1">IF(ISNA(VLOOKUP($D1255,Grouped_Sources!$C:$C,1,FALSE)),"", INDIRECT(VLOOKUP($D1255,Grouped_Sources!$C:$I,5,FALSE)))</f>
        <v>usually set to T</v>
      </c>
      <c r="M1255" s="21" cm="1">
        <f t="array" aca="1" ref="M1255" ca="1">IF(ISNA(VLOOKUP($D1255,Grouped_Sources!$C:$C,1,FALSE)),"", INDIRECT(VLOOKUP($D1255,Grouped_Sources!$C:$I,6,FALSE)))</f>
        <v>0</v>
      </c>
      <c r="N1255" s="21" cm="1">
        <f t="array" aca="1" ref="N1255" ca="1">IF(ISNA(VLOOKUP($D1255,Grouped_Sources!$C:$C,1,FALSE)),"", INDIRECT(VLOOKUP($D1255,Grouped_Sources!$C:$I,7,FALSE)))</f>
        <v>0</v>
      </c>
    </row>
    <row r="1256" spans="1:14" hidden="1" x14ac:dyDescent="0.25">
      <c r="A1256" s="5">
        <f t="shared" si="206"/>
        <v>15</v>
      </c>
      <c r="B1256" s="5">
        <f t="shared" si="207"/>
        <v>54</v>
      </c>
      <c r="C1256" s="5" t="str">
        <f t="shared" ca="1" si="202"/>
        <v>bus_to_passenger_ratio</v>
      </c>
      <c r="D1256" s="5" t="str">
        <f t="shared" ca="1" si="190"/>
        <v>bus_to_passenger_ratio_cali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bus_to_passenger_ratio</v>
      </c>
      <c r="G1256" s="4" t="str" cm="1">
        <f t="array" aca="1" ref="G1256" ca="1">IF(AND(ISBLANK(INDIRECT(ADDRESS(B1256,3,1,1,"all_city_parameter_inputs"))),ISBLANK(INDIRECT(ADDRESS(B1256,2,1,1,"all_city_parameter_inputs")))),"",IF(ISBLANK(INDIRECT(ADDRESS(B1256,2,1,1,"all_city_parameter_inputs"))),"",INDIRECT(ADDRESS(B1256,2,1,1,"all_city_parameter_inputs"))))</f>
        <v>constant</v>
      </c>
      <c r="H1256" s="17" cm="1">
        <f t="array" aca="1" ref="H1256" ca="1">IF(ISBLANK(INDIRECT(ADDRESS(B1256,A1256,1,1,"all_city_parameter_inputs"))), "--",INDIRECT(ADDRESS(B1256,A1256,1,1,"all_city_parameter_inputs")))</f>
        <v>3.8910505836575876E-2</v>
      </c>
      <c r="I1256" s="17">
        <f ca="1">IF(OR(G1256="alpha",G1256="beta",G1256="sd",G1256="mean"),"--",VLOOKUP(C1256,Default!$B$5:$H$114,7,FALSE))</f>
        <v>3.8910505836575897E-2</v>
      </c>
      <c r="J1256" s="4" t="str">
        <f ca="1">VLOOKUP(F1256,Lookup!$C$5:$D$110,2, FALSE)</f>
        <v>Travel values</v>
      </c>
      <c r="K1256" s="4" t="str">
        <f ca="1">VLOOKUP(C1256,Default!$B$4:$E$114,4, FALSE)</f>
        <v>number of buses per passenger</v>
      </c>
      <c r="L1256" s="21" t="str" cm="1">
        <f t="array" aca="1" ref="L1256" ca="1">IF(ISNA(VLOOKUP($D1256,Grouped_Sources!$C:$C,1,FALSE)),"", INDIRECT(VLOOKUP($D1256,Grouped_Sources!$C:$I,5,FALSE)))</f>
        <v>BusPassengerRatios_WriteUp_v.xx.docx on  on OneDrive Ali Abbas - ITHIM Global\Methods and Processes\Input Parameters\BusPassengerRatio</v>
      </c>
      <c r="M1256" s="21" cm="1">
        <f t="array" aca="1" ref="M1256" ca="1">IF(ISNA(VLOOKUP($D1256,Grouped_Sources!$C:$C,1,FALSE)),"", INDIRECT(VLOOKUP($D1256,Grouped_Sources!$C:$I,6,FALSE)))</f>
        <v>0</v>
      </c>
      <c r="N1256" s="21" cm="1">
        <f t="array" aca="1" ref="N1256" ca="1">IF(ISNA(VLOOKUP($D1256,Grouped_Sources!$C:$C,1,FALSE)),"", INDIRECT(VLOOKUP($D1256,Grouped_Sources!$C:$I,7,FALSE)))</f>
        <v>0</v>
      </c>
    </row>
    <row r="1257" spans="1:14" hidden="1" x14ac:dyDescent="0.25">
      <c r="A1257" s="5">
        <f t="shared" si="206"/>
        <v>15</v>
      </c>
      <c r="B1257" s="5">
        <f t="shared" si="207"/>
        <v>55</v>
      </c>
      <c r="C1257" s="5" t="str">
        <f t="shared" ca="1" si="202"/>
        <v>bus_to_passenger_ratio</v>
      </c>
      <c r="D1257" s="5" t="str">
        <f t="shared" ca="1" si="190"/>
        <v>bus_to_passenger_ratio_cali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bus_to_passenger_ratio</v>
      </c>
      <c r="G1257" s="4" t="str" cm="1">
        <f t="array" aca="1" ref="G1257" ca="1">IF(AND(ISBLANK(INDIRECT(ADDRESS(B1257,3,1,1,"all_city_parameter_inputs"))),ISBLANK(INDIRECT(ADDRESS(B1257,2,1,1,"all_city_parameter_inputs")))),"",IF(ISBLANK(INDIRECT(ADDRESS(B1257,2,1,1,"all_city_parameter_inputs"))),"",INDIRECT(ADDRESS(B1257,2,1,1,"all_city_parameter_inputs"))))</f>
        <v>alpha</v>
      </c>
      <c r="H1257" s="17" cm="1">
        <f t="array" aca="1" ref="H1257" ca="1">IF(ISBLANK(INDIRECT(ADDRESS(B1257,A1257,1,1,"all_city_parameter_inputs"))), "--",INDIRECT(ADDRESS(B1257,A1257,1,1,"all_city_parameter_inputs")))</f>
        <v>28.263936359706005</v>
      </c>
      <c r="I1257" s="17" t="str">
        <f ca="1">IF(OR(G1257="alpha",G1257="beta",G1257="sd",G1257="mean"),"--",VLOOKUP(C1257,Default!$B$5:$H$114,7,FALSE))</f>
        <v>--</v>
      </c>
      <c r="J1257" s="4" t="str">
        <f ca="1">VLOOKUP(F1257,Lookup!$C$5:$D$110,2, FALSE)</f>
        <v>Travel values</v>
      </c>
      <c r="K1257" s="4" t="str">
        <f ca="1">VLOOKUP(C1257,Default!$B$4:$E$114,4, FALSE)</f>
        <v>number of buses per passenger</v>
      </c>
      <c r="L1257" s="21" t="str" cm="1">
        <f t="array" aca="1" ref="L1257" ca="1">IF(ISNA(VLOOKUP($D1257,Grouped_Sources!$C:$C,1,FALSE)),"", INDIRECT(VLOOKUP($D1257,Grouped_Sources!$C:$I,5,FALSE)))</f>
        <v>BusPassengerRatios_WriteUp_v.xx.docx on  on OneDrive Ali Abbas - ITHIM Global\Methods and Processes\Input Parameters\BusPassengerRatio</v>
      </c>
      <c r="M1257" s="21" cm="1">
        <f t="array" aca="1" ref="M1257" ca="1">IF(ISNA(VLOOKUP($D1257,Grouped_Sources!$C:$C,1,FALSE)),"", INDIRECT(VLOOKUP($D1257,Grouped_Sources!$C:$I,6,FALSE)))</f>
        <v>0</v>
      </c>
      <c r="N1257" s="21" cm="1">
        <f t="array" aca="1" ref="N1257" ca="1">IF(ISNA(VLOOKUP($D1257,Grouped_Sources!$C:$C,1,FALSE)),"", INDIRECT(VLOOKUP($D1257,Grouped_Sources!$C:$I,7,FALSE)))</f>
        <v>0</v>
      </c>
    </row>
    <row r="1258" spans="1:14" hidden="1" x14ac:dyDescent="0.25">
      <c r="A1258" s="5">
        <f t="shared" si="206"/>
        <v>15</v>
      </c>
      <c r="B1258" s="5">
        <f t="shared" si="207"/>
        <v>56</v>
      </c>
      <c r="C1258" s="5" t="str">
        <f t="shared" ca="1" si="202"/>
        <v>bus_to_passenger_ratio</v>
      </c>
      <c r="D1258" s="5" t="str">
        <f t="shared" ca="1" si="190"/>
        <v>bus_to_passenger_ratio_cali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bus_to_passenger_ratio</v>
      </c>
      <c r="G1258" s="4" t="str" cm="1">
        <f t="array" aca="1" ref="G1258" ca="1">IF(AND(ISBLANK(INDIRECT(ADDRESS(B1258,3,1,1,"all_city_parameter_inputs"))),ISBLANK(INDIRECT(ADDRESS(B1258,2,1,1,"all_city_parameter_inputs")))),"",IF(ISBLANK(INDIRECT(ADDRESS(B1258,2,1,1,"all_city_parameter_inputs"))),"",INDIRECT(ADDRESS(B1258,2,1,1,"all_city_parameter_inputs"))))</f>
        <v>beta</v>
      </c>
      <c r="H1258" s="17" cm="1">
        <f t="array" aca="1" ref="H1258" ca="1">IF(ISBLANK(INDIRECT(ADDRESS(B1258,A1258,1,1,"all_city_parameter_inputs"))), "--",INDIRECT(ADDRESS(B1258,A1258,1,1,"all_city_parameter_inputs")))</f>
        <v>698.11922808473832</v>
      </c>
      <c r="I1258" s="17" t="str">
        <f ca="1">IF(OR(G1258="alpha",G1258="beta",G1258="sd",G1258="mean"),"--",VLOOKUP(C1258,Default!$B$5:$H$114,7,FALSE))</f>
        <v>--</v>
      </c>
      <c r="J1258" s="4" t="str">
        <f ca="1">VLOOKUP(F1258,Lookup!$C$5:$D$110,2, FALSE)</f>
        <v>Travel values</v>
      </c>
      <c r="K1258" s="4" t="str">
        <f ca="1">VLOOKUP(C1258,Default!$B$4:$E$114,4, FALSE)</f>
        <v>number of buses per passenger</v>
      </c>
      <c r="L1258" s="21" t="str" cm="1">
        <f t="array" aca="1" ref="L1258" ca="1">IF(ISNA(VLOOKUP($D1258,Grouped_Sources!$C:$C,1,FALSE)),"", INDIRECT(VLOOKUP($D1258,Grouped_Sources!$C:$I,5,FALSE)))</f>
        <v>BusPassengerRatios_WriteUp_v.xx.docx on  on OneDrive Ali Abbas - ITHIM Global\Methods and Processes\Input Parameters\BusPassengerRatio</v>
      </c>
      <c r="M1258" s="21" cm="1">
        <f t="array" aca="1" ref="M1258" ca="1">IF(ISNA(VLOOKUP($D1258,Grouped_Sources!$C:$C,1,FALSE)),"", INDIRECT(VLOOKUP($D1258,Grouped_Sources!$C:$I,6,FALSE)))</f>
        <v>0</v>
      </c>
      <c r="N1258" s="21" cm="1">
        <f t="array" aca="1" ref="N1258" ca="1">IF(ISNA(VLOOKUP($D1258,Grouped_Sources!$C:$C,1,FALSE)),"", INDIRECT(VLOOKUP($D1258,Grouped_Sources!$C:$I,7,FALSE)))</f>
        <v>0</v>
      </c>
    </row>
    <row r="1259" spans="1:14" hidden="1" x14ac:dyDescent="0.25">
      <c r="A1259" s="5">
        <f t="shared" si="206"/>
        <v>15</v>
      </c>
      <c r="B1259" s="5">
        <f t="shared" si="207"/>
        <v>57</v>
      </c>
      <c r="C1259" s="5" t="str">
        <f t="shared" ca="1" si="202"/>
        <v>truck_to_car_ratio</v>
      </c>
      <c r="D1259" s="5" t="str">
        <f t="shared" ca="1" si="190"/>
        <v>truck_to_car_ratio_cali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truck_to_car_ratio</v>
      </c>
      <c r="G1259" s="4" t="str" cm="1">
        <f t="array" aca="1" ref="G1259" ca="1">IF(AND(ISBLANK(INDIRECT(ADDRESS(B1259,3,1,1,"all_city_parameter_inputs"))),ISBLANK(INDIRECT(ADDRESS(B1259,2,1,1,"all_city_parameter_inputs")))),"",IF(ISBLANK(INDIRECT(ADDRESS(B1259,2,1,1,"all_city_parameter_inputs"))),"",INDIRECT(ADDRESS(B1259,2,1,1,"all_city_parameter_inputs"))))</f>
        <v>constant</v>
      </c>
      <c r="H1259" s="17" cm="1">
        <f t="array" aca="1" ref="H1259" ca="1">IF(ISBLANK(INDIRECT(ADDRESS(B1259,A1259,1,1,"all_city_parameter_inputs"))), "--",INDIRECT(ADDRESS(B1259,A1259,1,1,"all_city_parameter_inputs")))</f>
        <v>0.3</v>
      </c>
      <c r="I1259" s="17">
        <f ca="1">IF(OR(G1259="alpha",G1259="beta",G1259="sd",G1259="mean"),"--",VLOOKUP(C1259,Default!$B$5:$H$114,7,FALSE))</f>
        <v>0.3</v>
      </c>
      <c r="J1259" s="4" t="str">
        <f ca="1">VLOOKUP(F1259,Lookup!$C$5:$D$110,2, FALSE)</f>
        <v>Travel values</v>
      </c>
      <c r="K1259" s="4" t="str">
        <f ca="1">VLOOKUP(C1259,Default!$B$4:$E$114,4, FALSE)</f>
        <v>ratio of truck kilometers to car km travelled, used to add ghost trips that are not changed between the different scenarios</v>
      </c>
      <c r="L1259" s="21" t="str" cm="1">
        <f t="array" aca="1" ref="L1259" ca="1">IF(ISNA(VLOOKUP($D1259,Grouped_Sources!$C:$C,1,FALSE)),"", INDIRECT(VLOOKUP($D1259,Grouped_Sources!$C:$I,5,FALSE)))</f>
        <v>TruckCarRatio_WriteUp_v.xx.docx on  on OneDrive Ali Abbas - ITHIM Global\Methods and Processes\Input Parameters\TruckCarRatio</v>
      </c>
      <c r="M1259" s="21" cm="1">
        <f t="array" aca="1" ref="M1259" ca="1">IF(ISNA(VLOOKUP($D1259,Grouped_Sources!$C:$C,1,FALSE)),"", INDIRECT(VLOOKUP($D1259,Grouped_Sources!$C:$I,6,FALSE)))</f>
        <v>0</v>
      </c>
      <c r="N1259" s="21" cm="1">
        <f t="array" aca="1" ref="N1259" ca="1">IF(ISNA(VLOOKUP($D1259,Grouped_Sources!$C:$C,1,FALSE)),"", INDIRECT(VLOOKUP($D1259,Grouped_Sources!$C:$I,7,FALSE)))</f>
        <v>0</v>
      </c>
    </row>
    <row r="1260" spans="1:14" hidden="1" x14ac:dyDescent="0.25">
      <c r="A1260" s="5">
        <f t="shared" si="206"/>
        <v>15</v>
      </c>
      <c r="B1260" s="5">
        <f t="shared" si="207"/>
        <v>58</v>
      </c>
      <c r="C1260" s="5" t="str">
        <f t="shared" ca="1" si="202"/>
        <v>truck_to_car_ratio</v>
      </c>
      <c r="D1260" s="5" t="str">
        <f t="shared" ca="1" si="190"/>
        <v>truck_to_car_ratio_cali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truck_to_car_ratio</v>
      </c>
      <c r="G1260" s="4" t="str" cm="1">
        <f t="array" aca="1" ref="G1260" ca="1">IF(AND(ISBLANK(INDIRECT(ADDRESS(B1260,3,1,1,"all_city_parameter_inputs"))),ISBLANK(INDIRECT(ADDRESS(B1260,2,1,1,"all_city_parameter_inputs")))),"",IF(ISBLANK(INDIRECT(ADDRESS(B1260,2,1,1,"all_city_parameter_inputs"))),"",INDIRECT(ADDRESS(B1260,2,1,1,"all_city_parameter_inputs"))))</f>
        <v>alpha</v>
      </c>
      <c r="H1260" s="17" cm="1">
        <f t="array" aca="1" ref="H1260" ca="1">IF(ISBLANK(INDIRECT(ADDRESS(B1260,A1260,1,1,"all_city_parameter_inputs"))), "--",INDIRECT(ADDRESS(B1260,A1260,1,1,"all_city_parameter_inputs")))</f>
        <v>3.731999999999998</v>
      </c>
      <c r="I1260" s="17" t="str">
        <f ca="1">IF(OR(G1260="alpha",G1260="beta",G1260="sd",G1260="mean"),"--",VLOOKUP(C1260,Default!$B$5:$H$114,7,FALSE))</f>
        <v>--</v>
      </c>
      <c r="J1260" s="4" t="str">
        <f ca="1">VLOOKUP(F1260,Lookup!$C$5:$D$110,2, FALSE)</f>
        <v>Travel values</v>
      </c>
      <c r="K1260" s="4" t="str">
        <f ca="1">VLOOKUP(C1260,Default!$B$4:$E$114,4, FALSE)</f>
        <v>ratio of truck kilometers to car km travelled, used to add ghost trips that are not changed between the different scenarios</v>
      </c>
      <c r="L1260" s="21" t="str" cm="1">
        <f t="array" aca="1" ref="L1260" ca="1">IF(ISNA(VLOOKUP($D1260,Grouped_Sources!$C:$C,1,FALSE)),"", INDIRECT(VLOOKUP($D1260,Grouped_Sources!$C:$I,5,FALSE)))</f>
        <v>TruckCarRatio_WriteUp_v.xx.docx on  on OneDrive Ali Abbas - ITHIM Global\Methods and Processes\Input Parameters\TruckCarRatio</v>
      </c>
      <c r="M1260" s="21" cm="1">
        <f t="array" aca="1" ref="M1260" ca="1">IF(ISNA(VLOOKUP($D1260,Grouped_Sources!$C:$C,1,FALSE)),"", INDIRECT(VLOOKUP($D1260,Grouped_Sources!$C:$I,6,FALSE)))</f>
        <v>0</v>
      </c>
      <c r="N1260" s="21" cm="1">
        <f t="array" aca="1" ref="N1260" ca="1">IF(ISNA(VLOOKUP($D1260,Grouped_Sources!$C:$C,1,FALSE)),"", INDIRECT(VLOOKUP($D1260,Grouped_Sources!$C:$I,7,FALSE)))</f>
        <v>0</v>
      </c>
    </row>
    <row r="1261" spans="1:14" hidden="1" x14ac:dyDescent="0.25">
      <c r="A1261" s="5">
        <f t="shared" si="206"/>
        <v>15</v>
      </c>
      <c r="B1261" s="5">
        <f t="shared" si="207"/>
        <v>59</v>
      </c>
      <c r="C1261" s="5" t="str">
        <f t="shared" ca="1" si="202"/>
        <v>truck_to_car_ratio</v>
      </c>
      <c r="D1261" s="5" t="str">
        <f t="shared" ca="1" si="190"/>
        <v>truck_to_car_ratio_cali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truck_to_car_ratio</v>
      </c>
      <c r="G1261" s="4" t="str" cm="1">
        <f t="array" aca="1" ref="G1261" ca="1">IF(AND(ISBLANK(INDIRECT(ADDRESS(B1261,3,1,1,"all_city_parameter_inputs"))),ISBLANK(INDIRECT(ADDRESS(B1261,2,1,1,"all_city_parameter_inputs")))),"",IF(ISBLANK(INDIRECT(ADDRESS(B1261,2,1,1,"all_city_parameter_inputs"))),"",INDIRECT(ADDRESS(B1261,2,1,1,"all_city_parameter_inputs"))))</f>
        <v>beta</v>
      </c>
      <c r="H1261" s="17" cm="1">
        <f t="array" aca="1" ref="H1261" ca="1">IF(ISBLANK(INDIRECT(ADDRESS(B1261,A1261,1,1,"all_city_parameter_inputs"))), "--",INDIRECT(ADDRESS(B1261,A1261,1,1,"all_city_parameter_inputs")))</f>
        <v>8.7079999999999949</v>
      </c>
      <c r="I1261" s="17" t="str">
        <f ca="1">IF(OR(G1261="alpha",G1261="beta",G1261="sd",G1261="mean"),"--",VLOOKUP(C1261,Default!$B$5:$H$114,7,FALSE))</f>
        <v>--</v>
      </c>
      <c r="J1261" s="4" t="str">
        <f ca="1">VLOOKUP(F1261,Lookup!$C$5:$D$110,2, FALSE)</f>
        <v>Travel values</v>
      </c>
      <c r="K1261" s="4" t="str">
        <f ca="1">VLOOKUP(C1261,Default!$B$4:$E$114,4, FALSE)</f>
        <v>ratio of truck kilometers to car km travelled, used to add ghost trips that are not changed between the different scenarios</v>
      </c>
      <c r="L1261" s="21" t="str" cm="1">
        <f t="array" aca="1" ref="L1261" ca="1">IF(ISNA(VLOOKUP($D1261,Grouped_Sources!$C:$C,1,FALSE)),"", INDIRECT(VLOOKUP($D1261,Grouped_Sources!$C:$I,5,FALSE)))</f>
        <v>TruckCarRatio_WriteUp_v.xx.docx on  on OneDrive Ali Abbas - ITHIM Global\Methods and Processes\Input Parameters\TruckCarRatio</v>
      </c>
      <c r="M1261" s="21" cm="1">
        <f t="array" aca="1" ref="M1261" ca="1">IF(ISNA(VLOOKUP($D1261,Grouped_Sources!$C:$C,1,FALSE)),"", INDIRECT(VLOOKUP($D1261,Grouped_Sources!$C:$I,6,FALSE)))</f>
        <v>0</v>
      </c>
      <c r="N1261" s="21" cm="1">
        <f t="array" aca="1" ref="N1261" ca="1">IF(ISNA(VLOOKUP($D1261,Grouped_Sources!$C:$C,1,FALSE)),"", INDIRECT(VLOOKUP($D1261,Grouped_Sources!$C:$I,7,FALSE)))</f>
        <v>0</v>
      </c>
    </row>
    <row r="1262" spans="1:14" hidden="1" x14ac:dyDescent="0.25">
      <c r="A1262" s="5">
        <f t="shared" si="206"/>
        <v>15</v>
      </c>
      <c r="B1262" s="5">
        <f t="shared" si="207"/>
        <v>60</v>
      </c>
      <c r="C1262" s="5" t="str">
        <f t="shared" ca="1" si="202"/>
        <v>PM_emission_confidence</v>
      </c>
      <c r="D1262" s="5" t="str">
        <f t="shared" ca="1" si="190"/>
        <v>PM_emission_confidence_cali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PM_emission_confidence</v>
      </c>
      <c r="G1262" s="4" t="str" cm="1">
        <f t="array" aca="1" ref="G1262" ca="1">IF(AND(ISBLANK(INDIRECT(ADDRESS(B1262,3,1,1,"all_city_parameter_inputs"))),ISBLANK(INDIRECT(ADDRESS(B1262,2,1,1,"all_city_parameter_inputs")))),"",IF(ISBLANK(INDIRECT(ADDRESS(B1262,2,1,1,"all_city_parameter_inputs"))),"",INDIRECT(ADDRESS(B1262,2,1,1,"all_city_parameter_inputs"))))</f>
        <v>sample</v>
      </c>
      <c r="H1262" s="17" cm="1">
        <f t="array" aca="1" ref="H1262" ca="1">IF(ISBLANK(INDIRECT(ADDRESS(B1262,A1262,1,1,"all_city_parameter_inputs"))), "--",INDIRECT(ADDRESS(B1262,A1262,1,1,"all_city_parameter_inputs")))</f>
        <v>0.8</v>
      </c>
      <c r="I1262" s="17">
        <f ca="1">IF(OR(G1262="alpha",G1262="beta",G1262="sd",G1262="mean"),"--",VLOOKUP(C1262,Default!$B$5:$H$114,7,FALSE))</f>
        <v>1</v>
      </c>
      <c r="J1262" s="4" t="str">
        <f ca="1">VLOOKUP(F1262,Lookup!$C$5:$D$110,2, FALSE)</f>
        <v>Pollution values</v>
      </c>
      <c r="K1262" s="4" t="str">
        <f ca="1">VLOOKUP(C1262,Default!$B$4:$E$114,4,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62" s="21" t="str" cm="1">
        <f t="array" aca="1" ref="L1262" ca="1">IF(ISNA(VLOOKUP($D1262,Grouped_Sources!$C:$C,1,FALSE)),"", INDIRECT(VLOOKUP($D1262,Grouped_Sources!$C:$I,5,FALSE)))</f>
        <v/>
      </c>
      <c r="M1262" s="21" t="str" cm="1">
        <f t="array" aca="1" ref="M1262" ca="1">IF(ISNA(VLOOKUP($D1262,Grouped_Sources!$C:$C,1,FALSE)),"", INDIRECT(VLOOKUP($D1262,Grouped_Sources!$C:$I,6,FALSE)))</f>
        <v/>
      </c>
      <c r="N1262" s="21" t="str" cm="1">
        <f t="array" aca="1" ref="N1262" ca="1">IF(ISNA(VLOOKUP($D1262,Grouped_Sources!$C:$C,1,FALSE)),"", INDIRECT(VLOOKUP($D1262,Grouped_Sources!$C:$I,7,FALSE)))</f>
        <v/>
      </c>
    </row>
    <row r="1263" spans="1:14" hidden="1" x14ac:dyDescent="0.25">
      <c r="A1263" s="5">
        <f t="shared" si="206"/>
        <v>15</v>
      </c>
      <c r="B1263" s="5">
        <f t="shared" si="207"/>
        <v>61</v>
      </c>
      <c r="C1263" s="5" t="str">
        <f t="shared" ca="1" si="202"/>
        <v>distance_scalar_car_taxi</v>
      </c>
      <c r="D1263" s="5" t="str">
        <f t="shared" ca="1" si="190"/>
        <v>distance_scalar_car_taxi_cali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distance_scalar_car_taxi</v>
      </c>
      <c r="G1263" s="4" t="str" cm="1">
        <f t="array" aca="1" ref="G1263" ca="1">IF(AND(ISBLANK(INDIRECT(ADDRESS(B1263,3,1,1,"all_city_parameter_inputs"))),ISBLANK(INDIRECT(ADDRESS(B1263,2,1,1,"all_city_parameter_inputs")))),"",IF(ISBLANK(INDIRECT(ADDRESS(B1263,2,1,1,"all_city_parameter_inputs"))),"",INDIRECT(ADDRESS(B1263,2,1,1,"all_city_parameter_inputs"))))</f>
        <v>constant</v>
      </c>
      <c r="H1263" s="17" cm="1">
        <f t="array" aca="1" ref="H1263" ca="1">IF(ISBLANK(INDIRECT(ADDRESS(B1263,A1263,1,1,"all_city_parameter_inputs"))), "--",INDIRECT(ADDRESS(B1263,A1263,1,1,"all_city_parameter_inputs")))</f>
        <v>1</v>
      </c>
      <c r="I1263" s="17">
        <f ca="1">IF(OR(G1263="alpha",G1263="beta",G1263="sd",G1263="mean"),"--",VLOOKUP(C1263,Default!$B$5:$H$114,7,FALSE))</f>
        <v>1</v>
      </c>
      <c r="J1263" s="4" t="str">
        <f ca="1">VLOOKUP(F1263,Lookup!$C$5:$D$110,2, FALSE)</f>
        <v>Travel values</v>
      </c>
      <c r="K1263" s="4" t="str">
        <f ca="1">VLOOKUP(C1263,Default!$B$4:$E$114,4, FALSE)</f>
        <v>scalar for car/taxi distance, i.e. all car and taxi trips get scaled by this scalar</v>
      </c>
      <c r="L1263" s="21" t="str" cm="1">
        <f t="array" aca="1" ref="L1263" ca="1">IF(ISNA(VLOOKUP($D1263,Grouped_Sources!$C:$C,1,FALSE)),"", INDIRECT(VLOOKUP($D1263,Grouped_Sources!$C:$I,5,FALSE)))</f>
        <v xml:space="preserve"> on OneDrive Ali Abbas - ITHIM Global\Methods and Processes\Input Parameters\DistanceScalars</v>
      </c>
      <c r="M1263" s="21" cm="1">
        <f t="array" aca="1" ref="M1263" ca="1">IF(ISNA(VLOOKUP($D1263,Grouped_Sources!$C:$C,1,FALSE)),"", INDIRECT(VLOOKUP($D1263,Grouped_Sources!$C:$I,6,FALSE)))</f>
        <v>0</v>
      </c>
      <c r="N1263" s="21" cm="1">
        <f t="array" aca="1" ref="N1263" ca="1">IF(ISNA(VLOOKUP($D1263,Grouped_Sources!$C:$C,1,FALSE)),"", INDIRECT(VLOOKUP($D1263,Grouped_Sources!$C:$I,7,FALSE)))</f>
        <v>0</v>
      </c>
    </row>
    <row r="1264" spans="1:14" hidden="1" x14ac:dyDescent="0.25">
      <c r="A1264" s="5">
        <f t="shared" si="206"/>
        <v>15</v>
      </c>
      <c r="B1264" s="5">
        <f t="shared" si="207"/>
        <v>62</v>
      </c>
      <c r="C1264" s="5" t="str">
        <f t="shared" ca="1" si="202"/>
        <v>distance_scalar_car_taxi</v>
      </c>
      <c r="D1264" s="5" t="str">
        <f t="shared" ca="1" si="190"/>
        <v>distance_scalar_car_taxi_cali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distance_scalar_car_taxi</v>
      </c>
      <c r="G1264" s="4" t="str" cm="1">
        <f t="array" aca="1" ref="G1264" ca="1">IF(AND(ISBLANK(INDIRECT(ADDRESS(B1264,3,1,1,"all_city_parameter_inputs"))),ISBLANK(INDIRECT(ADDRESS(B1264,2,1,1,"all_city_parameter_inputs")))),"",IF(ISBLANK(INDIRECT(ADDRESS(B1264,2,1,1,"all_city_parameter_inputs"))),"",INDIRECT(ADDRESS(B1264,2,1,1,"all_city_parameter_inputs"))))</f>
        <v>mean</v>
      </c>
      <c r="H1264" s="17" cm="1">
        <f t="array" aca="1" ref="H1264" ca="1">IF(ISBLANK(INDIRECT(ADDRESS(B1264,A1264,1,1,"all_city_parameter_inputs"))), "--",INDIRECT(ADDRESS(B1264,A1264,1,1,"all_city_parameter_inputs")))</f>
        <v>0.99982297138156095</v>
      </c>
      <c r="I1264" s="17" t="str">
        <f ca="1">IF(OR(G1264="alpha",G1264="beta",G1264="sd",G1264="mean"),"--",VLOOKUP(C1264,Default!$B$5:$H$114,7,FALSE))</f>
        <v>--</v>
      </c>
      <c r="J1264" s="4" t="str">
        <f ca="1">VLOOKUP(F1264,Lookup!$C$5:$D$110,2, FALSE)</f>
        <v>Travel values</v>
      </c>
      <c r="K1264" s="4" t="str">
        <f ca="1">VLOOKUP(C1264,Default!$B$4:$E$114,4, FALSE)</f>
        <v>scalar for car/taxi distance, i.e. all car and taxi trips get scaled by this scalar</v>
      </c>
      <c r="L1264" s="21" t="str" cm="1">
        <f t="array" aca="1" ref="L1264" ca="1">IF(ISNA(VLOOKUP($D1264,Grouped_Sources!$C:$C,1,FALSE)),"", INDIRECT(VLOOKUP($D1264,Grouped_Sources!$C:$I,5,FALSE)))</f>
        <v xml:space="preserve"> on OneDrive Ali Abbas - ITHIM Global\Methods and Processes\Input Parameters\DistanceScalars</v>
      </c>
      <c r="M1264" s="21" cm="1">
        <f t="array" aca="1" ref="M1264" ca="1">IF(ISNA(VLOOKUP($D1264,Grouped_Sources!$C:$C,1,FALSE)),"", INDIRECT(VLOOKUP($D1264,Grouped_Sources!$C:$I,6,FALSE)))</f>
        <v>0</v>
      </c>
      <c r="N1264" s="21" cm="1">
        <f t="array" aca="1" ref="N1264" ca="1">IF(ISNA(VLOOKUP($D1264,Grouped_Sources!$C:$C,1,FALSE)),"", INDIRECT(VLOOKUP($D1264,Grouped_Sources!$C:$I,7,FALSE)))</f>
        <v>0</v>
      </c>
    </row>
    <row r="1265" spans="1:14" hidden="1" x14ac:dyDescent="0.25">
      <c r="A1265" s="5">
        <f t="shared" si="206"/>
        <v>15</v>
      </c>
      <c r="B1265" s="5">
        <f t="shared" si="207"/>
        <v>63</v>
      </c>
      <c r="C1265" s="5" t="str">
        <f t="shared" ca="1" si="202"/>
        <v>distance_scalar_car_taxi</v>
      </c>
      <c r="D1265" s="5" t="str">
        <f t="shared" ca="1" si="190"/>
        <v>distance_scalar_car_taxi_cali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distance_scalar_car_taxi</v>
      </c>
      <c r="G1265" s="4" t="str" cm="1">
        <f t="array" aca="1" ref="G1265" ca="1">IF(AND(ISBLANK(INDIRECT(ADDRESS(B1265,3,1,1,"all_city_parameter_inputs"))),ISBLANK(INDIRECT(ADDRESS(B1265,2,1,1,"all_city_parameter_inputs")))),"",IF(ISBLANK(INDIRECT(ADDRESS(B1265,2,1,1,"all_city_parameter_inputs"))),"",INDIRECT(ADDRESS(B1265,2,1,1,"all_city_parameter_inputs"))))</f>
        <v>sd</v>
      </c>
      <c r="H1265" s="17" cm="1">
        <f t="array" aca="1" ref="H1265" ca="1">IF(ISBLANK(INDIRECT(ADDRESS(B1265,A1265,1,1,"all_city_parameter_inputs"))), "--",INDIRECT(ADDRESS(B1265,A1265,1,1,"all_city_parameter_inputs")))</f>
        <v>1.0189954015829701</v>
      </c>
      <c r="I1265" s="17" t="str">
        <f ca="1">IF(OR(G1265="alpha",G1265="beta",G1265="sd",G1265="mean"),"--",VLOOKUP(C1265,Default!$B$5:$H$114,7,FALSE))</f>
        <v>--</v>
      </c>
      <c r="J1265" s="4" t="str">
        <f ca="1">VLOOKUP(F1265,Lookup!$C$5:$D$110,2, FALSE)</f>
        <v>Travel values</v>
      </c>
      <c r="K1265" s="4" t="str">
        <f ca="1">VLOOKUP(C1265,Default!$B$4:$E$114,4, FALSE)</f>
        <v>scalar for car/taxi distance, i.e. all car and taxi trips get scaled by this scalar</v>
      </c>
      <c r="L1265" s="21" t="str" cm="1">
        <f t="array" aca="1" ref="L1265" ca="1">IF(ISNA(VLOOKUP($D1265,Grouped_Sources!$C:$C,1,FALSE)),"", INDIRECT(VLOOKUP($D1265,Grouped_Sources!$C:$I,5,FALSE)))</f>
        <v xml:space="preserve"> on OneDrive Ali Abbas - ITHIM Global\Methods and Processes\Input Parameters\DistanceScalars</v>
      </c>
      <c r="M1265" s="21" cm="1">
        <f t="array" aca="1" ref="M1265" ca="1">IF(ISNA(VLOOKUP($D1265,Grouped_Sources!$C:$C,1,FALSE)),"", INDIRECT(VLOOKUP($D1265,Grouped_Sources!$C:$I,6,FALSE)))</f>
        <v>0</v>
      </c>
      <c r="N1265" s="21" cm="1">
        <f t="array" aca="1" ref="N1265" ca="1">IF(ISNA(VLOOKUP($D1265,Grouped_Sources!$C:$C,1,FALSE)),"", INDIRECT(VLOOKUP($D1265,Grouped_Sources!$C:$I,7,FALSE)))</f>
        <v>0</v>
      </c>
    </row>
    <row r="1266" spans="1:14" hidden="1" x14ac:dyDescent="0.25">
      <c r="A1266" s="5">
        <f t="shared" si="206"/>
        <v>15</v>
      </c>
      <c r="B1266" s="5">
        <f t="shared" si="207"/>
        <v>64</v>
      </c>
      <c r="C1266" s="5" t="str">
        <f t="shared" ca="1" si="202"/>
        <v>distance_scalar_motorcycle</v>
      </c>
      <c r="D1266" s="5" t="str">
        <f t="shared" ca="1" si="190"/>
        <v>distance_scalar_motorcycle_cali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distance_scalar_motorcycle</v>
      </c>
      <c r="G1266" s="4" t="str" cm="1">
        <f t="array" aca="1" ref="G1266" ca="1">IF(AND(ISBLANK(INDIRECT(ADDRESS(B1266,3,1,1,"all_city_parameter_inputs"))),ISBLANK(INDIRECT(ADDRESS(B1266,2,1,1,"all_city_parameter_inputs")))),"",IF(ISBLANK(INDIRECT(ADDRESS(B1266,2,1,1,"all_city_parameter_inputs"))),"",INDIRECT(ADDRESS(B1266,2,1,1,"all_city_parameter_inputs"))))</f>
        <v>constant</v>
      </c>
      <c r="H1266" s="17" cm="1">
        <f t="array" aca="1" ref="H1266" ca="1">IF(ISBLANK(INDIRECT(ADDRESS(B1266,A1266,1,1,"all_city_parameter_inputs"))), "--",INDIRECT(ADDRESS(B1266,A1266,1,1,"all_city_parameter_inputs")))</f>
        <v>1</v>
      </c>
      <c r="I1266" s="17">
        <f ca="1">IF(OR(G1266="alpha",G1266="beta",G1266="sd",G1266="mean"),"--",VLOOKUP(C1266,Default!$B$5:$H$114,7,FALSE))</f>
        <v>1</v>
      </c>
      <c r="J1266" s="4" t="str">
        <f ca="1">VLOOKUP(F1266,Lookup!$C$5:$D$110,2, FALSE)</f>
        <v>Travel values</v>
      </c>
      <c r="K1266" s="4" t="str">
        <f ca="1">VLOOKUP(C1266,Default!$B$4:$E$114,4, FALSE)</f>
        <v>scalar for motorcycle distance, i.e. all motorbike trips are scaled by this scalar</v>
      </c>
      <c r="L1266" s="21" t="str" cm="1">
        <f t="array" aca="1" ref="L1266" ca="1">IF(ISNA(VLOOKUP($D1266,Grouped_Sources!$C:$C,1,FALSE)),"", INDIRECT(VLOOKUP($D1266,Grouped_Sources!$C:$I,5,FALSE)))</f>
        <v xml:space="preserve"> on OneDrive Ali Abbas - ITHIM Global\Methods and Processes\Input Parameters\DistanceScalars</v>
      </c>
      <c r="M1266" s="21" cm="1">
        <f t="array" aca="1" ref="M1266" ca="1">IF(ISNA(VLOOKUP($D1266,Grouped_Sources!$C:$C,1,FALSE)),"", INDIRECT(VLOOKUP($D1266,Grouped_Sources!$C:$I,6,FALSE)))</f>
        <v>0</v>
      </c>
      <c r="N1266" s="21" cm="1">
        <f t="array" aca="1" ref="N1266" ca="1">IF(ISNA(VLOOKUP($D1266,Grouped_Sources!$C:$C,1,FALSE)),"", INDIRECT(VLOOKUP($D1266,Grouped_Sources!$C:$I,7,FALSE)))</f>
        <v>0</v>
      </c>
    </row>
    <row r="1267" spans="1:14" hidden="1" x14ac:dyDescent="0.25">
      <c r="A1267" s="5">
        <f t="shared" si="206"/>
        <v>15</v>
      </c>
      <c r="B1267" s="5">
        <f t="shared" si="207"/>
        <v>65</v>
      </c>
      <c r="C1267" s="5" t="str">
        <f t="shared" ca="1" si="202"/>
        <v>distance_scalar_motorcycle</v>
      </c>
      <c r="D1267" s="5" t="str">
        <f t="shared" ca="1" si="190"/>
        <v>distance_scalar_motorcycle_cali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distance_scalar_motorcycle</v>
      </c>
      <c r="G1267" s="4" t="str" cm="1">
        <f t="array" aca="1" ref="G1267" ca="1">IF(AND(ISBLANK(INDIRECT(ADDRESS(B1267,3,1,1,"all_city_parameter_inputs"))),ISBLANK(INDIRECT(ADDRESS(B1267,2,1,1,"all_city_parameter_inputs")))),"",IF(ISBLANK(INDIRECT(ADDRESS(B1267,2,1,1,"all_city_parameter_inputs"))),"",INDIRECT(ADDRESS(B1267,2,1,1,"all_city_parameter_inputs"))))</f>
        <v>mean</v>
      </c>
      <c r="H1267" s="17" cm="1">
        <f t="array" aca="1" ref="H1267" ca="1">IF(ISBLANK(INDIRECT(ADDRESS(B1267,A1267,1,1,"all_city_parameter_inputs"))), "--",INDIRECT(ADDRESS(B1267,A1267,1,1,"all_city_parameter_inputs")))</f>
        <v>0.99973622178038801</v>
      </c>
      <c r="I1267" s="17" t="str">
        <f ca="1">IF(OR(G1267="alpha",G1267="beta",G1267="sd",G1267="mean"),"--",VLOOKUP(C1267,Default!$B$5:$H$114,7,FALSE))</f>
        <v>--</v>
      </c>
      <c r="J1267" s="4" t="str">
        <f ca="1">VLOOKUP(F1267,Lookup!$C$5:$D$110,2, FALSE)</f>
        <v>Travel values</v>
      </c>
      <c r="K1267" s="4" t="str">
        <f ca="1">VLOOKUP(C1267,Default!$B$4:$E$114,4, FALSE)</f>
        <v>scalar for motorcycle distance, i.e. all motorbike trips are scaled by this scalar</v>
      </c>
      <c r="L1267" s="21" t="str" cm="1">
        <f t="array" aca="1" ref="L1267" ca="1">IF(ISNA(VLOOKUP($D1267,Grouped_Sources!$C:$C,1,FALSE)),"", INDIRECT(VLOOKUP($D1267,Grouped_Sources!$C:$I,5,FALSE)))</f>
        <v xml:space="preserve"> on OneDrive Ali Abbas - ITHIM Global\Methods and Processes\Input Parameters\DistanceScalars</v>
      </c>
      <c r="M1267" s="21" cm="1">
        <f t="array" aca="1" ref="M1267" ca="1">IF(ISNA(VLOOKUP($D1267,Grouped_Sources!$C:$C,1,FALSE)),"", INDIRECT(VLOOKUP($D1267,Grouped_Sources!$C:$I,6,FALSE)))</f>
        <v>0</v>
      </c>
      <c r="N1267" s="21" cm="1">
        <f t="array" aca="1" ref="N1267" ca="1">IF(ISNA(VLOOKUP($D1267,Grouped_Sources!$C:$C,1,FALSE)),"", INDIRECT(VLOOKUP($D1267,Grouped_Sources!$C:$I,7,FALSE)))</f>
        <v>0</v>
      </c>
    </row>
    <row r="1268" spans="1:14" hidden="1" x14ac:dyDescent="0.25">
      <c r="A1268" s="5">
        <f t="shared" si="206"/>
        <v>15</v>
      </c>
      <c r="B1268" s="5">
        <f t="shared" si="207"/>
        <v>66</v>
      </c>
      <c r="C1268" s="5" t="str">
        <f t="shared" ca="1" si="202"/>
        <v>distance_scalar_motorcycle</v>
      </c>
      <c r="D1268" s="5" t="str">
        <f t="shared" ca="1" si="190"/>
        <v>distance_scalar_motorcycle_cali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distance_scalar_motorcycle</v>
      </c>
      <c r="G1268" s="4" t="str" cm="1">
        <f t="array" aca="1" ref="G1268" ca="1">IF(AND(ISBLANK(INDIRECT(ADDRESS(B1268,3,1,1,"all_city_parameter_inputs"))),ISBLANK(INDIRECT(ADDRESS(B1268,2,1,1,"all_city_parameter_inputs")))),"",IF(ISBLANK(INDIRECT(ADDRESS(B1268,2,1,1,"all_city_parameter_inputs"))),"",INDIRECT(ADDRESS(B1268,2,1,1,"all_city_parameter_inputs"))))</f>
        <v>sd</v>
      </c>
      <c r="H1268" s="17" cm="1">
        <f t="array" aca="1" ref="H1268" ca="1">IF(ISBLANK(INDIRECT(ADDRESS(B1268,A1268,1,1,"all_city_parameter_inputs"))), "--",INDIRECT(ADDRESS(B1268,A1268,1,1,"all_city_parameter_inputs")))</f>
        <v>1.02323595628245</v>
      </c>
      <c r="I1268" s="17" t="str">
        <f ca="1">IF(OR(G1268="alpha",G1268="beta",G1268="sd",G1268="mean"),"--",VLOOKUP(C1268,Default!$B$5:$H$114,7,FALSE))</f>
        <v>--</v>
      </c>
      <c r="J1268" s="4" t="str">
        <f ca="1">VLOOKUP(F1268,Lookup!$C$5:$D$110,2, FALSE)</f>
        <v>Travel values</v>
      </c>
      <c r="K1268" s="4" t="str">
        <f ca="1">VLOOKUP(C1268,Default!$B$4:$E$114,4, FALSE)</f>
        <v>scalar for motorcycle distance, i.e. all motorbike trips are scaled by this scalar</v>
      </c>
      <c r="L1268" s="21" t="str" cm="1">
        <f t="array" aca="1" ref="L1268" ca="1">IF(ISNA(VLOOKUP($D1268,Grouped_Sources!$C:$C,1,FALSE)),"", INDIRECT(VLOOKUP($D1268,Grouped_Sources!$C:$I,5,FALSE)))</f>
        <v xml:space="preserve"> on OneDrive Ali Abbas - ITHIM Global\Methods and Processes\Input Parameters\DistanceScalars</v>
      </c>
      <c r="M1268" s="21" cm="1">
        <f t="array" aca="1" ref="M1268" ca="1">IF(ISNA(VLOOKUP($D1268,Grouped_Sources!$C:$C,1,FALSE)),"", INDIRECT(VLOOKUP($D1268,Grouped_Sources!$C:$I,6,FALSE)))</f>
        <v>0</v>
      </c>
      <c r="N1268" s="21" cm="1">
        <f t="array" aca="1" ref="N1268" ca="1">IF(ISNA(VLOOKUP($D1268,Grouped_Sources!$C:$C,1,FALSE)),"", INDIRECT(VLOOKUP($D1268,Grouped_Sources!$C:$I,7,FALSE)))</f>
        <v>0</v>
      </c>
    </row>
    <row r="1269" spans="1:14" hidden="1" x14ac:dyDescent="0.25">
      <c r="A1269" s="5">
        <f t="shared" si="206"/>
        <v>15</v>
      </c>
      <c r="B1269" s="5">
        <f t="shared" si="207"/>
        <v>67</v>
      </c>
      <c r="C1269" s="5" t="str">
        <f t="shared" ca="1" si="202"/>
        <v>distance_scalar_pt</v>
      </c>
      <c r="D1269" s="5" t="str">
        <f t="shared" ca="1" si="190"/>
        <v>distance_scalar_pt_cali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distance_scalar_pt</v>
      </c>
      <c r="G1269" s="4" t="str" cm="1">
        <f t="array" aca="1" ref="G1269" ca="1">IF(AND(ISBLANK(INDIRECT(ADDRESS(B1269,3,1,1,"all_city_parameter_inputs"))),ISBLANK(INDIRECT(ADDRESS(B1269,2,1,1,"all_city_parameter_inputs")))),"",IF(ISBLANK(INDIRECT(ADDRESS(B1269,2,1,1,"all_city_parameter_inputs"))),"",INDIRECT(ADDRESS(B1269,2,1,1,"all_city_parameter_inputs"))))</f>
        <v>constant</v>
      </c>
      <c r="H1269" s="17" cm="1">
        <f t="array" aca="1" ref="H1269" ca="1">IF(ISBLANK(INDIRECT(ADDRESS(B1269,A1269,1,1,"all_city_parameter_inputs"))), "--",INDIRECT(ADDRESS(B1269,A1269,1,1,"all_city_parameter_inputs")))</f>
        <v>1</v>
      </c>
      <c r="I1269" s="17">
        <f ca="1">IF(OR(G1269="alpha",G1269="beta",G1269="sd",G1269="mean"),"--",VLOOKUP(C1269,Default!$B$5:$H$114,7,FALSE))</f>
        <v>1</v>
      </c>
      <c r="J1269" s="4" t="str">
        <f ca="1">VLOOKUP(F1269,Lookup!$C$5:$D$110,2, FALSE)</f>
        <v>Travel values</v>
      </c>
      <c r="K1269" s="4" t="str">
        <f ca="1">VLOOKUP(C1269,Default!$B$4:$E$114,4, FALSE)</f>
        <v>scalar for PT distance, i.e. all public transport journey (incl bus driver if added) are scaled by this scalar</v>
      </c>
      <c r="L1269" s="21" t="str" cm="1">
        <f t="array" aca="1" ref="L1269" ca="1">IF(ISNA(VLOOKUP($D1269,Grouped_Sources!$C:$C,1,FALSE)),"", INDIRECT(VLOOKUP($D1269,Grouped_Sources!$C:$I,5,FALSE)))</f>
        <v xml:space="preserve"> on OneDrive Ali Abbas - ITHIM Global\Methods and Processes\Input Parameters\DistanceScalars</v>
      </c>
      <c r="M1269" s="21" cm="1">
        <f t="array" aca="1" ref="M1269" ca="1">IF(ISNA(VLOOKUP($D1269,Grouped_Sources!$C:$C,1,FALSE)),"", INDIRECT(VLOOKUP($D1269,Grouped_Sources!$C:$I,6,FALSE)))</f>
        <v>0</v>
      </c>
      <c r="N1269" s="21" cm="1">
        <f t="array" aca="1" ref="N1269" ca="1">IF(ISNA(VLOOKUP($D1269,Grouped_Sources!$C:$C,1,FALSE)),"", INDIRECT(VLOOKUP($D1269,Grouped_Sources!$C:$I,7,FALSE)))</f>
        <v>0</v>
      </c>
    </row>
    <row r="1270" spans="1:14" hidden="1" x14ac:dyDescent="0.25">
      <c r="A1270" s="5">
        <f t="shared" si="206"/>
        <v>15</v>
      </c>
      <c r="B1270" s="5">
        <f t="shared" si="207"/>
        <v>68</v>
      </c>
      <c r="C1270" s="5" t="str">
        <f t="shared" ca="1" si="202"/>
        <v>distance_scalar_pt</v>
      </c>
      <c r="D1270" s="5" t="str">
        <f t="shared" ca="1" si="190"/>
        <v>distance_scalar_pt_cali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distance_scalar_pt</v>
      </c>
      <c r="G1270" s="4" t="str" cm="1">
        <f t="array" aca="1" ref="G1270" ca="1">IF(AND(ISBLANK(INDIRECT(ADDRESS(B1270,3,1,1,"all_city_parameter_inputs"))),ISBLANK(INDIRECT(ADDRESS(B1270,2,1,1,"all_city_parameter_inputs")))),"",IF(ISBLANK(INDIRECT(ADDRESS(B1270,2,1,1,"all_city_parameter_inputs"))),"",INDIRECT(ADDRESS(B1270,2,1,1,"all_city_parameter_inputs"))))</f>
        <v>mean</v>
      </c>
      <c r="H1270" s="17" cm="1">
        <f t="array" aca="1" ref="H1270" ca="1">IF(ISBLANK(INDIRECT(ADDRESS(B1270,A1270,1,1,"all_city_parameter_inputs"))), "--",INDIRECT(ADDRESS(B1270,A1270,1,1,"all_city_parameter_inputs")))</f>
        <v>0.99990147469333801</v>
      </c>
      <c r="I1270" s="17" t="str">
        <f ca="1">IF(OR(G1270="alpha",G1270="beta",G1270="sd",G1270="mean"),"--",VLOOKUP(C1270,Default!$B$5:$H$114,7,FALSE))</f>
        <v>--</v>
      </c>
      <c r="J1270" s="4" t="str">
        <f ca="1">VLOOKUP(F1270,Lookup!$C$5:$D$110,2, FALSE)</f>
        <v>Travel values</v>
      </c>
      <c r="K1270" s="4" t="str">
        <f ca="1">VLOOKUP(C1270,Default!$B$4:$E$114,4, FALSE)</f>
        <v>scalar for PT distance, i.e. all public transport journey (incl bus driver if added) are scaled by this scalar</v>
      </c>
      <c r="L1270" s="21" t="str" cm="1">
        <f t="array" aca="1" ref="L1270" ca="1">IF(ISNA(VLOOKUP($D1270,Grouped_Sources!$C:$C,1,FALSE)),"", INDIRECT(VLOOKUP($D1270,Grouped_Sources!$C:$I,5,FALSE)))</f>
        <v xml:space="preserve"> on OneDrive Ali Abbas - ITHIM Global\Methods and Processes\Input Parameters\DistanceScalars</v>
      </c>
      <c r="M1270" s="21" cm="1">
        <f t="array" aca="1" ref="M1270" ca="1">IF(ISNA(VLOOKUP($D1270,Grouped_Sources!$C:$C,1,FALSE)),"", INDIRECT(VLOOKUP($D1270,Grouped_Sources!$C:$I,6,FALSE)))</f>
        <v>0</v>
      </c>
      <c r="N1270" s="21" cm="1">
        <f t="array" aca="1" ref="N1270" ca="1">IF(ISNA(VLOOKUP($D1270,Grouped_Sources!$C:$C,1,FALSE)),"", INDIRECT(VLOOKUP($D1270,Grouped_Sources!$C:$I,7,FALSE)))</f>
        <v>0</v>
      </c>
    </row>
    <row r="1271" spans="1:14" hidden="1" x14ac:dyDescent="0.25">
      <c r="A1271" s="5">
        <f t="shared" si="206"/>
        <v>15</v>
      </c>
      <c r="B1271" s="5">
        <f t="shared" si="207"/>
        <v>69</v>
      </c>
      <c r="C1271" s="5" t="str">
        <f t="shared" ref="C1271:C1345" ca="1" si="208">IF(G1271 = "",F1271,IF(OR(G1271="alpha",G1271="beta",G1271="constant",G1271="sd",G1271="mean",G1271="sample"),F1271,F1271&amp;" "&amp;G1271))</f>
        <v>distance_scalar_pt</v>
      </c>
      <c r="D1271" s="5" t="str">
        <f t="shared" ca="1" si="190"/>
        <v>distance_scalar_pt_cali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distance_scalar_pt</v>
      </c>
      <c r="G1271" s="4" t="str" cm="1">
        <f t="array" aca="1" ref="G1271" ca="1">IF(AND(ISBLANK(INDIRECT(ADDRESS(B1271,3,1,1,"all_city_parameter_inputs"))),ISBLANK(INDIRECT(ADDRESS(B1271,2,1,1,"all_city_parameter_inputs")))),"",IF(ISBLANK(INDIRECT(ADDRESS(B1271,2,1,1,"all_city_parameter_inputs"))),"",INDIRECT(ADDRESS(B1271,2,1,1,"all_city_parameter_inputs"))))</f>
        <v>sd</v>
      </c>
      <c r="H1271" s="17" cm="1">
        <f t="array" aca="1" ref="H1271" ca="1">IF(ISBLANK(INDIRECT(ADDRESS(B1271,A1271,1,1,"all_city_parameter_inputs"))), "--",INDIRECT(ADDRESS(B1271,A1271,1,1,"all_city_parameter_inputs")))</f>
        <v>1.0141368103695401</v>
      </c>
      <c r="I1271" s="17" t="str">
        <f ca="1">IF(OR(G1271="alpha",G1271="beta",G1271="sd",G1271="mean"),"--",VLOOKUP(C1271,Default!$B$5:$H$114,7,FALSE))</f>
        <v>--</v>
      </c>
      <c r="J1271" s="4" t="str">
        <f ca="1">VLOOKUP(F1271,Lookup!$C$5:$D$110,2, FALSE)</f>
        <v>Travel values</v>
      </c>
      <c r="K1271" s="4" t="str">
        <f ca="1">VLOOKUP(C1271,Default!$B$4:$E$114,4, FALSE)</f>
        <v>scalar for PT distance, i.e. all public transport journey (incl bus driver if added) are scaled by this scalar</v>
      </c>
      <c r="L1271" s="21" t="str" cm="1">
        <f t="array" aca="1" ref="L1271" ca="1">IF(ISNA(VLOOKUP($D1271,Grouped_Sources!$C:$C,1,FALSE)),"", INDIRECT(VLOOKUP($D1271,Grouped_Sources!$C:$I,5,FALSE)))</f>
        <v xml:space="preserve"> on OneDrive Ali Abbas - ITHIM Global\Methods and Processes\Input Parameters\DistanceScalars</v>
      </c>
      <c r="M1271" s="21" cm="1">
        <f t="array" aca="1" ref="M1271" ca="1">IF(ISNA(VLOOKUP($D1271,Grouped_Sources!$C:$C,1,FALSE)),"", INDIRECT(VLOOKUP($D1271,Grouped_Sources!$C:$I,6,FALSE)))</f>
        <v>0</v>
      </c>
      <c r="N1271" s="21" cm="1">
        <f t="array" aca="1" ref="N1271" ca="1">IF(ISNA(VLOOKUP($D1271,Grouped_Sources!$C:$C,1,FALSE)),"", INDIRECT(VLOOKUP($D1271,Grouped_Sources!$C:$I,7,FALSE)))</f>
        <v>0</v>
      </c>
    </row>
    <row r="1272" spans="1:14" hidden="1" x14ac:dyDescent="0.25">
      <c r="A1272" s="5">
        <f t="shared" si="206"/>
        <v>15</v>
      </c>
      <c r="B1272" s="5">
        <f t="shared" si="207"/>
        <v>70</v>
      </c>
      <c r="C1272" s="5" t="str">
        <f t="shared" ca="1" si="208"/>
        <v>distance_scalar_walking</v>
      </c>
      <c r="D1272" s="5" t="str">
        <f t="shared" ca="1" si="190"/>
        <v>distance_scalar_walking_cali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distance_scalar_walking</v>
      </c>
      <c r="G1272" s="4" t="str" cm="1">
        <f t="array" aca="1" ref="G1272" ca="1">IF(AND(ISBLANK(INDIRECT(ADDRESS(B1272,3,1,1,"all_city_parameter_inputs"))),ISBLANK(INDIRECT(ADDRESS(B1272,2,1,1,"all_city_parameter_inputs")))),"",IF(ISBLANK(INDIRECT(ADDRESS(B1272,2,1,1,"all_city_parameter_inputs"))),"",INDIRECT(ADDRESS(B1272,2,1,1,"all_city_parameter_inputs"))))</f>
        <v>constant</v>
      </c>
      <c r="H1272" s="17" cm="1">
        <f t="array" aca="1" ref="H1272" ca="1">IF(ISBLANK(INDIRECT(ADDRESS(B1272,A1272,1,1,"all_city_parameter_inputs"))), "--",INDIRECT(ADDRESS(B1272,A1272,1,1,"all_city_parameter_inputs")))</f>
        <v>1</v>
      </c>
      <c r="I1272" s="17">
        <f ca="1">IF(OR(G1272="alpha",G1272="beta",G1272="sd",G1272="mean"),"--",VLOOKUP(C1272,Default!$B$5:$H$114,7,FALSE))</f>
        <v>1</v>
      </c>
      <c r="J1272" s="4" t="str">
        <f ca="1">VLOOKUP(F1272,Lookup!$C$5:$D$110,2, FALSE)</f>
        <v>Travel values</v>
      </c>
      <c r="K1272" s="4" t="str">
        <f ca="1">VLOOKUP(C1272,Default!$B$4:$E$114,4, FALSE)</f>
        <v>scalar for walking distance, i.e. all walking trips are scaled by this scalar</v>
      </c>
      <c r="L1272" s="21" t="str" cm="1">
        <f t="array" aca="1" ref="L1272" ca="1">IF(ISNA(VLOOKUP($D1272,Grouped_Sources!$C:$C,1,FALSE)),"", INDIRECT(VLOOKUP($D1272,Grouped_Sources!$C:$I,5,FALSE)))</f>
        <v xml:space="preserve"> on OneDrive Ali Abbas - ITHIM Global\Methods and Processes\Input Parameters\DistanceScalars</v>
      </c>
      <c r="M1272" s="21" cm="1">
        <f t="array" aca="1" ref="M1272" ca="1">IF(ISNA(VLOOKUP($D1272,Grouped_Sources!$C:$C,1,FALSE)),"", INDIRECT(VLOOKUP($D1272,Grouped_Sources!$C:$I,6,FALSE)))</f>
        <v>0</v>
      </c>
      <c r="N1272" s="21" cm="1">
        <f t="array" aca="1" ref="N1272" ca="1">IF(ISNA(VLOOKUP($D1272,Grouped_Sources!$C:$C,1,FALSE)),"", INDIRECT(VLOOKUP($D1272,Grouped_Sources!$C:$I,7,FALSE)))</f>
        <v>0</v>
      </c>
    </row>
    <row r="1273" spans="1:14" hidden="1" x14ac:dyDescent="0.25">
      <c r="A1273" s="5">
        <f t="shared" si="206"/>
        <v>15</v>
      </c>
      <c r="B1273" s="5">
        <f t="shared" si="207"/>
        <v>71</v>
      </c>
      <c r="C1273" s="5" t="str">
        <f t="shared" ca="1" si="208"/>
        <v>distance_scalar_walking</v>
      </c>
      <c r="D1273" s="5" t="str">
        <f t="shared" ca="1" si="190"/>
        <v>distance_scalar_walking_cali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distance_scalar_walking</v>
      </c>
      <c r="G1273" s="4" t="str" cm="1">
        <f t="array" aca="1" ref="G1273" ca="1">IF(AND(ISBLANK(INDIRECT(ADDRESS(B1273,3,1,1,"all_city_parameter_inputs"))),ISBLANK(INDIRECT(ADDRESS(B1273,2,1,1,"all_city_parameter_inputs")))),"",IF(ISBLANK(INDIRECT(ADDRESS(B1273,2,1,1,"all_city_parameter_inputs"))),"",INDIRECT(ADDRESS(B1273,2,1,1,"all_city_parameter_inputs"))))</f>
        <v>mean</v>
      </c>
      <c r="H1273" s="17" cm="1">
        <f t="array" aca="1" ref="H1273" ca="1">IF(ISBLANK(INDIRECT(ADDRESS(B1273,A1273,1,1,"all_city_parameter_inputs"))), "--",INDIRECT(ADDRESS(B1273,A1273,1,1,"all_city_parameter_inputs")))</f>
        <v>0.99976883011885997</v>
      </c>
      <c r="I1273" s="17" t="str">
        <f ca="1">IF(OR(G1273="alpha",G1273="beta",G1273="sd",G1273="mean"),"--",VLOOKUP(C1273,Default!$B$5:$H$114,7,FALSE))</f>
        <v>--</v>
      </c>
      <c r="J1273" s="4" t="str">
        <f ca="1">VLOOKUP(F1273,Lookup!$C$5:$D$110,2, FALSE)</f>
        <v>Travel values</v>
      </c>
      <c r="K1273" s="4" t="str">
        <f ca="1">VLOOKUP(C1273,Default!$B$4:$E$114,4, FALSE)</f>
        <v>scalar for walking distance, i.e. all walking trips are scaled by this scalar</v>
      </c>
      <c r="L1273" s="21" t="str" cm="1">
        <f t="array" aca="1" ref="L1273" ca="1">IF(ISNA(VLOOKUP($D1273,Grouped_Sources!$C:$C,1,FALSE)),"", INDIRECT(VLOOKUP($D1273,Grouped_Sources!$C:$I,5,FALSE)))</f>
        <v xml:space="preserve"> on OneDrive Ali Abbas - ITHIM Global\Methods and Processes\Input Parameters\DistanceScalars</v>
      </c>
      <c r="M1273" s="21" cm="1">
        <f t="array" aca="1" ref="M1273" ca="1">IF(ISNA(VLOOKUP($D1273,Grouped_Sources!$C:$C,1,FALSE)),"", INDIRECT(VLOOKUP($D1273,Grouped_Sources!$C:$I,6,FALSE)))</f>
        <v>0</v>
      </c>
      <c r="N1273" s="21" cm="1">
        <f t="array" aca="1" ref="N1273" ca="1">IF(ISNA(VLOOKUP($D1273,Grouped_Sources!$C:$C,1,FALSE)),"", INDIRECT(VLOOKUP($D1273,Grouped_Sources!$C:$I,7,FALSE)))</f>
        <v>0</v>
      </c>
    </row>
    <row r="1274" spans="1:14" hidden="1" x14ac:dyDescent="0.25">
      <c r="A1274" s="5">
        <f t="shared" si="206"/>
        <v>15</v>
      </c>
      <c r="B1274" s="5">
        <f t="shared" si="207"/>
        <v>72</v>
      </c>
      <c r="C1274" s="5" t="str">
        <f t="shared" ca="1" si="208"/>
        <v>distance_scalar_walking</v>
      </c>
      <c r="D1274" s="5" t="str">
        <f t="shared" ca="1" si="190"/>
        <v>distance_scalar_walking_cali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distance_scalar_walking</v>
      </c>
      <c r="G1274" s="4" t="str" cm="1">
        <f t="array" aca="1" ref="G1274" ca="1">IF(AND(ISBLANK(INDIRECT(ADDRESS(B1274,3,1,1,"all_city_parameter_inputs"))),ISBLANK(INDIRECT(ADDRESS(B1274,2,1,1,"all_city_parameter_inputs")))),"",IF(ISBLANK(INDIRECT(ADDRESS(B1274,2,1,1,"all_city_parameter_inputs"))),"",INDIRECT(ADDRESS(B1274,2,1,1,"all_city_parameter_inputs"))))</f>
        <v>sd</v>
      </c>
      <c r="H1274" s="17" cm="1">
        <f t="array" aca="1" ref="H1274" ca="1">IF(ISBLANK(INDIRECT(ADDRESS(B1274,A1274,1,1,"all_city_parameter_inputs"))), "--",INDIRECT(ADDRESS(B1274,A1274,1,1,"all_city_parameter_inputs")))</f>
        <v>1.0217361929256901</v>
      </c>
      <c r="I1274" s="17" t="str">
        <f ca="1">IF(OR(G1274="alpha",G1274="beta",G1274="sd",G1274="mean"),"--",VLOOKUP(C1274,Default!$B$5:$H$114,7,FALSE))</f>
        <v>--</v>
      </c>
      <c r="J1274" s="4" t="str">
        <f ca="1">VLOOKUP(F1274,Lookup!$C$5:$D$110,2, FALSE)</f>
        <v>Travel values</v>
      </c>
      <c r="K1274" s="4" t="str">
        <f ca="1">VLOOKUP(C1274,Default!$B$4:$E$114,4, FALSE)</f>
        <v>scalar for walking distance, i.e. all walking trips are scaled by this scalar</v>
      </c>
      <c r="L1274" s="21" t="str" cm="1">
        <f t="array" aca="1" ref="L1274" ca="1">IF(ISNA(VLOOKUP($D1274,Grouped_Sources!$C:$C,1,FALSE)),"", INDIRECT(VLOOKUP($D1274,Grouped_Sources!$C:$I,5,FALSE)))</f>
        <v xml:space="preserve"> on OneDrive Ali Abbas - ITHIM Global\Methods and Processes\Input Parameters\DistanceScalars</v>
      </c>
      <c r="M1274" s="21" cm="1">
        <f t="array" aca="1" ref="M1274" ca="1">IF(ISNA(VLOOKUP($D1274,Grouped_Sources!$C:$C,1,FALSE)),"", INDIRECT(VLOOKUP($D1274,Grouped_Sources!$C:$I,6,FALSE)))</f>
        <v>0</v>
      </c>
      <c r="N1274" s="21" cm="1">
        <f t="array" aca="1" ref="N1274" ca="1">IF(ISNA(VLOOKUP($D1274,Grouped_Sources!$C:$C,1,FALSE)),"", INDIRECT(VLOOKUP($D1274,Grouped_Sources!$C:$I,7,FALSE)))</f>
        <v>0</v>
      </c>
    </row>
    <row r="1275" spans="1:14" hidden="1" x14ac:dyDescent="0.25">
      <c r="A1275" s="5">
        <f t="shared" si="206"/>
        <v>15</v>
      </c>
      <c r="B1275" s="5">
        <f t="shared" si="207"/>
        <v>73</v>
      </c>
      <c r="C1275" s="5" t="str">
        <f t="shared" ca="1" si="208"/>
        <v>distance_scalar_cycling</v>
      </c>
      <c r="D1275" s="5" t="str">
        <f t="shared" ref="D1275:D1368" ca="1" si="209">F1275&amp;"_"&amp;E1275</f>
        <v>distance_scalar_cycling_cali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distance_scalar_cycling</v>
      </c>
      <c r="G1275" s="4" t="str" cm="1">
        <f t="array" aca="1" ref="G1275" ca="1">IF(AND(ISBLANK(INDIRECT(ADDRESS(B1275,3,1,1,"all_city_parameter_inputs"))),ISBLANK(INDIRECT(ADDRESS(B1275,2,1,1,"all_city_parameter_inputs")))),"",IF(ISBLANK(INDIRECT(ADDRESS(B1275,2,1,1,"all_city_parameter_inputs"))),"",INDIRECT(ADDRESS(B1275,2,1,1,"all_city_parameter_inputs"))))</f>
        <v>constant</v>
      </c>
      <c r="H1275" s="17" cm="1">
        <f t="array" aca="1" ref="H1275" ca="1">IF(ISBLANK(INDIRECT(ADDRESS(B1275,A1275,1,1,"all_city_parameter_inputs"))), "--",INDIRECT(ADDRESS(B1275,A1275,1,1,"all_city_parameter_inputs")))</f>
        <v>1</v>
      </c>
      <c r="I1275" s="17">
        <f ca="1">IF(OR(G1275="alpha",G1275="beta",G1275="sd",G1275="mean"),"--",VLOOKUP(C1275,Default!$B$5:$H$114,7,FALSE))</f>
        <v>1</v>
      </c>
      <c r="J1275" s="4" t="str">
        <f ca="1">VLOOKUP(F1275,Lookup!$C$5:$D$110,2, FALSE)</f>
        <v>Travel values</v>
      </c>
      <c r="K1275" s="4" t="str">
        <f ca="1">VLOOKUP(C1275,Default!$B$4:$E$114,4, FALSE)</f>
        <v>scalar for cycling distance, i.e. all cycling trips are scaled by this scalar</v>
      </c>
      <c r="L1275" s="21" t="str" cm="1">
        <f t="array" aca="1" ref="L1275" ca="1">IF(ISNA(VLOOKUP($D1275,Grouped_Sources!$C:$C,1,FALSE)),"", INDIRECT(VLOOKUP($D1275,Grouped_Sources!$C:$I,5,FALSE)))</f>
        <v xml:space="preserve"> on OneDrive Ali Abbas - ITHIM Global\Methods and Processes\Input Parameters\DistanceScalars</v>
      </c>
      <c r="M1275" s="21" cm="1">
        <f t="array" aca="1" ref="M1275" ca="1">IF(ISNA(VLOOKUP($D1275,Grouped_Sources!$C:$C,1,FALSE)),"", INDIRECT(VLOOKUP($D1275,Grouped_Sources!$C:$I,6,FALSE)))</f>
        <v>0</v>
      </c>
      <c r="N1275" s="21" cm="1">
        <f t="array" aca="1" ref="N1275" ca="1">IF(ISNA(VLOOKUP($D1275,Grouped_Sources!$C:$C,1,FALSE)),"", INDIRECT(VLOOKUP($D1275,Grouped_Sources!$C:$I,7,FALSE)))</f>
        <v>0</v>
      </c>
    </row>
    <row r="1276" spans="1:14" hidden="1" x14ac:dyDescent="0.25">
      <c r="A1276" s="5">
        <f t="shared" si="206"/>
        <v>15</v>
      </c>
      <c r="B1276" s="5">
        <f t="shared" si="207"/>
        <v>74</v>
      </c>
      <c r="C1276" s="5" t="str">
        <f t="shared" ca="1" si="208"/>
        <v>distance_scalar_cycling</v>
      </c>
      <c r="D1276" s="5" t="str">
        <f t="shared" ca="1" si="209"/>
        <v>distance_scalar_cycling_cali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distance_scalar_cycling</v>
      </c>
      <c r="G1276" s="4" t="str" cm="1">
        <f t="array" aca="1" ref="G1276" ca="1">IF(AND(ISBLANK(INDIRECT(ADDRESS(B1276,3,1,1,"all_city_parameter_inputs"))),ISBLANK(INDIRECT(ADDRESS(B1276,2,1,1,"all_city_parameter_inputs")))),"",IF(ISBLANK(INDIRECT(ADDRESS(B1276,2,1,1,"all_city_parameter_inputs"))),"",INDIRECT(ADDRESS(B1276,2,1,1,"all_city_parameter_inputs"))))</f>
        <v>mean</v>
      </c>
      <c r="H1276" s="17" cm="1">
        <f t="array" aca="1" ref="H1276" ca="1">IF(ISBLANK(INDIRECT(ADDRESS(B1276,A1276,1,1,"all_city_parameter_inputs"))), "--",INDIRECT(ADDRESS(B1276,A1276,1,1,"all_city_parameter_inputs")))</f>
        <v>0.99915004454773104</v>
      </c>
      <c r="I1276" s="17" t="str">
        <f ca="1">IF(OR(G1276="alpha",G1276="beta",G1276="sd",G1276="mean"),"--",VLOOKUP(C1276,Default!$B$5:$H$114,7,FALSE))</f>
        <v>--</v>
      </c>
      <c r="J1276" s="4" t="str">
        <f ca="1">VLOOKUP(F1276,Lookup!$C$5:$D$110,2, FALSE)</f>
        <v>Travel values</v>
      </c>
      <c r="K1276" s="4" t="str">
        <f ca="1">VLOOKUP(C1276,Default!$B$4:$E$114,4, FALSE)</f>
        <v>scalar for cycling distance, i.e. all cycling trips are scaled by this scalar</v>
      </c>
      <c r="L1276" s="21" t="str" cm="1">
        <f t="array" aca="1" ref="L1276" ca="1">IF(ISNA(VLOOKUP($D1276,Grouped_Sources!$C:$C,1,FALSE)),"", INDIRECT(VLOOKUP($D1276,Grouped_Sources!$C:$I,5,FALSE)))</f>
        <v xml:space="preserve"> on OneDrive Ali Abbas - ITHIM Global\Methods and Processes\Input Parameters\DistanceScalars</v>
      </c>
      <c r="M1276" s="21" cm="1">
        <f t="array" aca="1" ref="M1276" ca="1">IF(ISNA(VLOOKUP($D1276,Grouped_Sources!$C:$C,1,FALSE)),"", INDIRECT(VLOOKUP($D1276,Grouped_Sources!$C:$I,6,FALSE)))</f>
        <v>0</v>
      </c>
      <c r="N1276" s="21" cm="1">
        <f t="array" aca="1" ref="N1276" ca="1">IF(ISNA(VLOOKUP($D1276,Grouped_Sources!$C:$C,1,FALSE)),"", INDIRECT(VLOOKUP($D1276,Grouped_Sources!$C:$I,7,FALSE)))</f>
        <v>0</v>
      </c>
    </row>
    <row r="1277" spans="1:14" hidden="1" x14ac:dyDescent="0.25">
      <c r="A1277" s="5">
        <f t="shared" si="206"/>
        <v>15</v>
      </c>
      <c r="B1277" s="5">
        <f t="shared" si="207"/>
        <v>75</v>
      </c>
      <c r="C1277" s="5" t="str">
        <f t="shared" ca="1" si="208"/>
        <v>distance_scalar_cycling</v>
      </c>
      <c r="D1277" s="5" t="str">
        <f t="shared" ca="1" si="209"/>
        <v>distance_scalar_cycling_cali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distance_scalar_cycling</v>
      </c>
      <c r="G1277" s="4" t="str" cm="1">
        <f t="array" aca="1" ref="G1277" ca="1">IF(AND(ISBLANK(INDIRECT(ADDRESS(B1277,3,1,1,"all_city_parameter_inputs"))),ISBLANK(INDIRECT(ADDRESS(B1277,2,1,1,"all_city_parameter_inputs")))),"",IF(ISBLANK(INDIRECT(ADDRESS(B1277,2,1,1,"all_city_parameter_inputs"))),"",INDIRECT(ADDRESS(B1277,2,1,1,"all_city_parameter_inputs"))))</f>
        <v>sd</v>
      </c>
      <c r="H1277" s="17" cm="1">
        <f t="array" aca="1" ref="H1277" ca="1">IF(ISBLANK(INDIRECT(ADDRESS(B1277,A1277,1,1,"all_city_parameter_inputs"))), "--",INDIRECT(ADDRESS(B1277,A1277,1,1,"all_city_parameter_inputs")))</f>
        <v>1.0421008677893799</v>
      </c>
      <c r="I1277" s="17" t="str">
        <f ca="1">IF(OR(G1277="alpha",G1277="beta",G1277="sd",G1277="mean"),"--",VLOOKUP(C1277,Default!$B$5:$H$114,7,FALSE))</f>
        <v>--</v>
      </c>
      <c r="J1277" s="4" t="str">
        <f ca="1">VLOOKUP(F1277,Lookup!$C$5:$D$110,2, FALSE)</f>
        <v>Travel values</v>
      </c>
      <c r="K1277" s="4" t="str">
        <f ca="1">VLOOKUP(C1277,Default!$B$4:$E$114,4, FALSE)</f>
        <v>scalar for cycling distance, i.e. all cycling trips are scaled by this scalar</v>
      </c>
      <c r="L1277" s="21" t="str" cm="1">
        <f t="array" aca="1" ref="L1277" ca="1">IF(ISNA(VLOOKUP($D1277,Grouped_Sources!$C:$C,1,FALSE)),"", INDIRECT(VLOOKUP($D1277,Grouped_Sources!$C:$I,5,FALSE)))</f>
        <v xml:space="preserve"> on OneDrive Ali Abbas - ITHIM Global\Methods and Processes\Input Parameters\DistanceScalars</v>
      </c>
      <c r="M1277" s="21" cm="1">
        <f t="array" aca="1" ref="M1277" ca="1">IF(ISNA(VLOOKUP($D1277,Grouped_Sources!$C:$C,1,FALSE)),"", INDIRECT(VLOOKUP($D1277,Grouped_Sources!$C:$I,6,FALSE)))</f>
        <v>0</v>
      </c>
      <c r="N1277" s="21" cm="1">
        <f t="array" aca="1" ref="N1277" ca="1">IF(ISNA(VLOOKUP($D1277,Grouped_Sources!$C:$C,1,FALSE)),"", INDIRECT(VLOOKUP($D1277,Grouped_Sources!$C:$I,7,FALSE)))</f>
        <v>0</v>
      </c>
    </row>
    <row r="1278" spans="1:14" hidden="1" x14ac:dyDescent="0.25">
      <c r="A1278" s="5">
        <f t="shared" si="206"/>
        <v>15</v>
      </c>
      <c r="B1278" s="5">
        <f t="shared" si="207"/>
        <v>76</v>
      </c>
      <c r="C1278" s="5" t="str">
        <f t="shared" ca="1" si="208"/>
        <v>CO2_emission_inventories motorcycle</v>
      </c>
      <c r="D1278" s="5" t="str">
        <f t="shared" ca="1" si="209"/>
        <v>CO2_emission_inventories_cali</v>
      </c>
      <c r="E1278" s="4" t="str" cm="1">
        <f t="array" aca="1" ref="E1278" ca="1">INDIRECT(ADDRESS(1,A1278,1,1,"all_city_parameter_inputs"))</f>
        <v>cali</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CO2_emission_inventories</v>
      </c>
      <c r="G1278" s="4" t="str" cm="1">
        <f t="array" aca="1" ref="G1278" ca="1">IF(AND(ISBLANK(INDIRECT(ADDRESS(B1278,3,1,1,"all_city_parameter_inputs"))),ISBLANK(INDIRECT(ADDRESS(B1278,2,1,1,"all_city_parameter_inputs")))),"",IF(ISBLANK(INDIRECT(ADDRESS(B1278,2,1,1,"all_city_parameter_inputs"))),"",INDIRECT(ADDRESS(B1278,2,1,1,"all_city_parameter_inputs"))))</f>
        <v>motorcycle</v>
      </c>
      <c r="H1278" s="17" cm="1">
        <f t="array" aca="1" ref="H1278" ca="1">IF(ISBLANK(INDIRECT(ADDRESS(B1278,A1278,1,1,"all_city_parameter_inputs"))), "--",INDIRECT(ADDRESS(B1278,A1278,1,1,"all_city_parameter_inputs")))</f>
        <v>9613.9179999999997</v>
      </c>
      <c r="I1278" s="17">
        <f ca="1">IF(OR(G1278="alpha",G1278="beta",G1278="sd",G1278="mean"),"--",VLOOKUP(C1278,Default!$B$5:$H$114,7,FALSE))</f>
        <v>30033.571810000001</v>
      </c>
      <c r="J1278" s="4" t="str">
        <f ca="1">VLOOKUP(F1278,Lookup!$C$5:$D$110,2, FALSE)</f>
        <v>Pollution values</v>
      </c>
      <c r="K1278" s="4" t="str">
        <f ca="1">VLOOKUP(C1278,Default!$B$4:$E$114,4, FALSE)</f>
        <v>- used to estimate the CO2 for scenarios (function "scenario_co2_calculations").
- used to create the VEHICLE_INVENTORY, with speeds, PM and CO2 emissions (function "set_vehicle_inventory").</v>
      </c>
      <c r="L1278" s="21" t="str" cm="1">
        <f t="array" aca="1" ref="L1278" ca="1">IF(ISNA(VLOOKUP($D1278,Grouped_Sources!$C:$C,1,FALSE)),"", INDIRECT(VLOOKUP($D1278,Grouped_Sources!$C:$I,5,FALSE)))</f>
        <v>EDGAR but proper documentation still missing</v>
      </c>
      <c r="M1278" s="21" cm="1">
        <f t="array" aca="1" ref="M1278" ca="1">IF(ISNA(VLOOKUP($D1278,Grouped_Sources!$C:$C,1,FALSE)),"", INDIRECT(VLOOKUP($D1278,Grouped_Sources!$C:$I,6,FALSE)))</f>
        <v>0</v>
      </c>
      <c r="N1278" s="21" cm="1">
        <f t="array" aca="1" ref="N1278" ca="1">IF(ISNA(VLOOKUP($D1278,Grouped_Sources!$C:$C,1,FALSE)),"", INDIRECT(VLOOKUP($D1278,Grouped_Sources!$C:$I,7,FALSE)))</f>
        <v>0</v>
      </c>
    </row>
    <row r="1279" spans="1:14" hidden="1" x14ac:dyDescent="0.25">
      <c r="A1279" s="5">
        <f t="shared" si="206"/>
        <v>15</v>
      </c>
      <c r="B1279" s="5">
        <f t="shared" si="207"/>
        <v>77</v>
      </c>
      <c r="C1279" s="5" t="str">
        <f t="shared" ca="1" si="208"/>
        <v>CO2_emission_inventories car</v>
      </c>
      <c r="D1279" s="5" t="str">
        <f t="shared" ca="1" si="209"/>
        <v>CO2_emission_inventories_cali</v>
      </c>
      <c r="E1279" s="4" t="str" cm="1">
        <f t="array" aca="1" ref="E1279" ca="1">INDIRECT(ADDRESS(1,A1279,1,1,"all_city_parameter_inputs"))</f>
        <v>cali</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CO2_emission_inventories</v>
      </c>
      <c r="G1279" s="4" t="str" cm="1">
        <f t="array" aca="1" ref="G1279" ca="1">IF(AND(ISBLANK(INDIRECT(ADDRESS(B1279,3,1,1,"all_city_parameter_inputs"))),ISBLANK(INDIRECT(ADDRESS(B1279,2,1,1,"all_city_parameter_inputs")))),"",IF(ISBLANK(INDIRECT(ADDRESS(B1279,2,1,1,"all_city_parameter_inputs"))),"",INDIRECT(ADDRESS(B1279,2,1,1,"all_city_parameter_inputs"))))</f>
        <v>car</v>
      </c>
      <c r="H1279" s="17" cm="1">
        <f t="array" aca="1" ref="H1279" ca="1">IF(ISBLANK(INDIRECT(ADDRESS(B1279,A1279,1,1,"all_city_parameter_inputs"))), "--",INDIRECT(ADDRESS(B1279,A1279,1,1,"all_city_parameter_inputs")))</f>
        <v>330051.88</v>
      </c>
      <c r="I1279" s="17">
        <f ca="1">IF(OR(G1279="alpha",G1279="beta",G1279="sd",G1279="mean"),"--",VLOOKUP(C1279,Default!$B$5:$H$114,7,FALSE))</f>
        <v>1033377.341</v>
      </c>
      <c r="J1279" s="4" t="str">
        <f ca="1">VLOOKUP(F1279,Lookup!$C$5:$D$110,2, FALSE)</f>
        <v>Pollution values</v>
      </c>
      <c r="K1279" s="4">
        <f ca="1">VLOOKUP(C1279,Default!$B$4:$E$114,4, FALSE)</f>
        <v>0</v>
      </c>
      <c r="L1279" s="21" t="str" cm="1">
        <f t="array" aca="1" ref="L1279" ca="1">IF(ISNA(VLOOKUP($D1279,Grouped_Sources!$C:$C,1,FALSE)),"", INDIRECT(VLOOKUP($D1279,Grouped_Sources!$C:$I,5,FALSE)))</f>
        <v>EDGAR but proper documentation still missing</v>
      </c>
      <c r="M1279" s="21" cm="1">
        <f t="array" aca="1" ref="M1279" ca="1">IF(ISNA(VLOOKUP($D1279,Grouped_Sources!$C:$C,1,FALSE)),"", INDIRECT(VLOOKUP($D1279,Grouped_Sources!$C:$I,6,FALSE)))</f>
        <v>0</v>
      </c>
      <c r="N1279" s="21" cm="1">
        <f t="array" aca="1" ref="N1279" ca="1">IF(ISNA(VLOOKUP($D1279,Grouped_Sources!$C:$C,1,FALSE)),"", INDIRECT(VLOOKUP($D1279,Grouped_Sources!$C:$I,7,FALSE)))</f>
        <v>0</v>
      </c>
    </row>
    <row r="1280" spans="1:14" hidden="1" x14ac:dyDescent="0.25">
      <c r="A1280" s="5">
        <f t="shared" si="206"/>
        <v>15</v>
      </c>
      <c r="B1280" s="5">
        <f t="shared" si="207"/>
        <v>78</v>
      </c>
      <c r="C1280" s="5" t="str">
        <f t="shared" ca="1" si="208"/>
        <v>CO2_emission_inventories bus_driver</v>
      </c>
      <c r="D1280" s="5" t="str">
        <f t="shared" ca="1" si="209"/>
        <v>CO2_emission_inventories_cali</v>
      </c>
      <c r="E1280" s="4" t="str" cm="1">
        <f t="array" aca="1" ref="E1280" ca="1">INDIRECT(ADDRESS(1,A1280,1,1,"all_city_parameter_inputs"))</f>
        <v>cali</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CO2_emission_inventories</v>
      </c>
      <c r="G1280" s="4" t="str" cm="1">
        <f t="array" aca="1" ref="G1280" ca="1">IF(AND(ISBLANK(INDIRECT(ADDRESS(B1280,3,1,1,"all_city_parameter_inputs"))),ISBLANK(INDIRECT(ADDRESS(B1280,2,1,1,"all_city_parameter_inputs")))),"",IF(ISBLANK(INDIRECT(ADDRESS(B1280,2,1,1,"all_city_parameter_inputs"))),"",INDIRECT(ADDRESS(B1280,2,1,1,"all_city_parameter_inputs"))))</f>
        <v>bus_driver</v>
      </c>
      <c r="H1280" s="17" cm="1">
        <f t="array" aca="1" ref="H1280" ca="1">IF(ISBLANK(INDIRECT(ADDRESS(B1280,A1280,1,1,"all_city_parameter_inputs"))), "--",INDIRECT(ADDRESS(B1280,A1280,1,1,"all_city_parameter_inputs")))</f>
        <v>28840.123</v>
      </c>
      <c r="I1280" s="17">
        <f ca="1">IF(OR(G1280="alpha",G1280="beta",G1280="sd",G1280="mean"),"--",VLOOKUP(C1280,Default!$B$5:$H$114,7,FALSE))</f>
        <v>100429.7216</v>
      </c>
      <c r="J1280" s="4" t="str">
        <f ca="1">VLOOKUP(F1280,Lookup!$C$5:$D$110,2, FALSE)</f>
        <v>Pollution values</v>
      </c>
      <c r="K1280" s="4">
        <f ca="1">VLOOKUP(C1280,Default!$B$4:$E$114,4, FALSE)</f>
        <v>0</v>
      </c>
      <c r="L1280" s="21" t="str" cm="1">
        <f t="array" aca="1" ref="L1280" ca="1">IF(ISNA(VLOOKUP($D1280,Grouped_Sources!$C:$C,1,FALSE)),"", INDIRECT(VLOOKUP($D1280,Grouped_Sources!$C:$I,5,FALSE)))</f>
        <v>EDGAR but proper documentation still missing</v>
      </c>
      <c r="M1280" s="21" cm="1">
        <f t="array" aca="1" ref="M1280" ca="1">IF(ISNA(VLOOKUP($D1280,Grouped_Sources!$C:$C,1,FALSE)),"", INDIRECT(VLOOKUP($D1280,Grouped_Sources!$C:$I,6,FALSE)))</f>
        <v>0</v>
      </c>
      <c r="N1280" s="21" cm="1">
        <f t="array" aca="1" ref="N1280" ca="1">IF(ISNA(VLOOKUP($D1280,Grouped_Sources!$C:$C,1,FALSE)),"", INDIRECT(VLOOKUP($D1280,Grouped_Sources!$C:$I,7,FALSE)))</f>
        <v>0</v>
      </c>
    </row>
    <row r="1281" spans="1:14" hidden="1" x14ac:dyDescent="0.25">
      <c r="A1281" s="5">
        <f t="shared" si="206"/>
        <v>15</v>
      </c>
      <c r="B1281" s="5">
        <f t="shared" si="207"/>
        <v>79</v>
      </c>
      <c r="C1281" s="5" t="str">
        <f t="shared" ca="1" si="208"/>
        <v>CO2_emission_inventories heavy_truck</v>
      </c>
      <c r="D1281" s="5" t="str">
        <f t="shared" ca="1" si="209"/>
        <v>CO2_emission_inventories_cali</v>
      </c>
      <c r="E1281" s="4" t="str" cm="1">
        <f t="array" aca="1" ref="E1281" ca="1">INDIRECT(ADDRESS(1,A1281,1,1,"all_city_parameter_inputs"))</f>
        <v>cali</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CO2_emission_inventories</v>
      </c>
      <c r="G1281" s="4" t="str" cm="1">
        <f t="array" aca="1" ref="G1281" ca="1">IF(AND(ISBLANK(INDIRECT(ADDRESS(B1281,3,1,1,"all_city_parameter_inputs"))),ISBLANK(INDIRECT(ADDRESS(B1281,2,1,1,"all_city_parameter_inputs")))),"",IF(ISBLANK(INDIRECT(ADDRESS(B1281,2,1,1,"all_city_parameter_inputs"))),"",INDIRECT(ADDRESS(B1281,2,1,1,"all_city_parameter_inputs"))))</f>
        <v>heavy_truck</v>
      </c>
      <c r="H1281" s="17" cm="1">
        <f t="array" aca="1" ref="H1281" ca="1">IF(ISBLANK(INDIRECT(ADDRESS(B1281,A1281,1,1,"all_city_parameter_inputs"))), "--",INDIRECT(ADDRESS(B1281,A1281,1,1,"all_city_parameter_inputs")))</f>
        <v>92211.45</v>
      </c>
      <c r="I1281" s="17">
        <f ca="1">IF(OR(G1281="alpha",G1281="beta",G1281="sd",G1281="mean"),"--",VLOOKUP(C1281,Default!$B$5:$H$114,7,FALSE))</f>
        <v>259655.32449999999</v>
      </c>
      <c r="J1281" s="4" t="str">
        <f ca="1">VLOOKUP(F1281,Lookup!$C$5:$D$110,2, FALSE)</f>
        <v>Pollution values</v>
      </c>
      <c r="K1281" s="4">
        <f ca="1">VLOOKUP(C1281,Default!$B$4:$E$114,4, FALSE)</f>
        <v>0</v>
      </c>
      <c r="L1281" s="21" t="str" cm="1">
        <f t="array" aca="1" ref="L1281" ca="1">IF(ISNA(VLOOKUP($D1281,Grouped_Sources!$C:$C,1,FALSE)),"", INDIRECT(VLOOKUP($D1281,Grouped_Sources!$C:$I,5,FALSE)))</f>
        <v>EDGAR but proper documentation still missing</v>
      </c>
      <c r="M1281" s="21" cm="1">
        <f t="array" aca="1" ref="M1281" ca="1">IF(ISNA(VLOOKUP($D1281,Grouped_Sources!$C:$C,1,FALSE)),"", INDIRECT(VLOOKUP($D1281,Grouped_Sources!$C:$I,6,FALSE)))</f>
        <v>0</v>
      </c>
      <c r="N1281" s="21" cm="1">
        <f t="array" aca="1" ref="N1281" ca="1">IF(ISNA(VLOOKUP($D1281,Grouped_Sources!$C:$C,1,FALSE)),"", INDIRECT(VLOOKUP($D1281,Grouped_Sources!$C:$I,7,FALSE)))</f>
        <v>0</v>
      </c>
    </row>
    <row r="1282" spans="1:14" hidden="1" x14ac:dyDescent="0.25">
      <c r="A1282" s="5">
        <f t="shared" si="206"/>
        <v>15</v>
      </c>
      <c r="B1282" s="5">
        <f t="shared" si="207"/>
        <v>80</v>
      </c>
      <c r="C1282" s="5" t="str">
        <f t="shared" ca="1" si="208"/>
        <v>CO2_emission_inventories truck</v>
      </c>
      <c r="D1282" s="5" t="str">
        <f t="shared" ca="1" si="209"/>
        <v>CO2_emission_inventories_cali</v>
      </c>
      <c r="E1282" s="4" t="str" cm="1">
        <f t="array" aca="1" ref="E1282" ca="1">INDIRECT(ADDRESS(1,A1282,1,1,"all_city_parameter_inputs"))</f>
        <v>cali</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CO2_emission_inventories</v>
      </c>
      <c r="G1282" s="4" t="str" cm="1">
        <f t="array" aca="1" ref="G1282" ca="1">IF(AND(ISBLANK(INDIRECT(ADDRESS(B1282,3,1,1,"all_city_parameter_inputs"))),ISBLANK(INDIRECT(ADDRESS(B1282,2,1,1,"all_city_parameter_inputs")))),"",IF(ISBLANK(INDIRECT(ADDRESS(B1282,2,1,1,"all_city_parameter_inputs"))),"",INDIRECT(ADDRESS(B1282,2,1,1,"all_city_parameter_inputs"))))</f>
        <v>truck</v>
      </c>
      <c r="H1282" s="17" cm="1">
        <f t="array" aca="1" ref="H1282" ca="1">IF(ISBLANK(INDIRECT(ADDRESS(B1282,A1282,1,1,"all_city_parameter_inputs"))), "--",INDIRECT(ADDRESS(B1282,A1282,1,1,"all_city_parameter_inputs")))</f>
        <v>46953.71</v>
      </c>
      <c r="I1282" s="17">
        <f ca="1">IF(OR(G1282="alpha",G1282="beta",G1282="sd",G1282="mean"),"--",VLOOKUP(C1282,Default!$B$5:$H$114,7,FALSE))</f>
        <v>163516.11319999999</v>
      </c>
      <c r="J1282" s="4" t="str">
        <f ca="1">VLOOKUP(F1282,Lookup!$C$5:$D$110,2, FALSE)</f>
        <v>Pollution values</v>
      </c>
      <c r="K1282" s="4">
        <f ca="1">VLOOKUP(C1282,Default!$B$4:$E$114,4, FALSE)</f>
        <v>0</v>
      </c>
      <c r="L1282" s="21" t="str" cm="1">
        <f t="array" aca="1" ref="L1282" ca="1">IF(ISNA(VLOOKUP($D1282,Grouped_Sources!$C:$C,1,FALSE)),"", INDIRECT(VLOOKUP($D1282,Grouped_Sources!$C:$I,5,FALSE)))</f>
        <v>EDGAR but proper documentation still missing</v>
      </c>
      <c r="M1282" s="21" cm="1">
        <f t="array" aca="1" ref="M1282" ca="1">IF(ISNA(VLOOKUP($D1282,Grouped_Sources!$C:$C,1,FALSE)),"", INDIRECT(VLOOKUP($D1282,Grouped_Sources!$C:$I,6,FALSE)))</f>
        <v>0</v>
      </c>
      <c r="N1282" s="21" cm="1">
        <f t="array" aca="1" ref="N1282" ca="1">IF(ISNA(VLOOKUP($D1282,Grouped_Sources!$C:$C,1,FALSE)),"", INDIRECT(VLOOKUP($D1282,Grouped_Sources!$C:$I,7,FALSE)))</f>
        <v>0</v>
      </c>
    </row>
    <row r="1283" spans="1:14" hidden="1" x14ac:dyDescent="0.25">
      <c r="A1283" s="5">
        <f t="shared" si="206"/>
        <v>15</v>
      </c>
      <c r="B1283" s="5">
        <f t="shared" si="207"/>
        <v>81</v>
      </c>
      <c r="C1283" s="5" t="str">
        <f t="shared" ca="1" si="208"/>
        <v>CO2_emission_inventories van</v>
      </c>
      <c r="D1283" s="5" t="str">
        <f t="shared" ca="1" si="209"/>
        <v>CO2_emission_inventories_cali</v>
      </c>
      <c r="E1283" s="4" t="str" cm="1">
        <f t="array" aca="1" ref="E1283" ca="1">INDIRECT(ADDRESS(1,A1283,1,1,"all_city_parameter_inputs"))</f>
        <v>cali</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CO2_emission_inventories</v>
      </c>
      <c r="G1283" s="4" t="str" cm="1">
        <f t="array" aca="1" ref="G1283" ca="1">IF(AND(ISBLANK(INDIRECT(ADDRESS(B1283,3,1,1,"all_city_parameter_inputs"))),ISBLANK(INDIRECT(ADDRESS(B1283,2,1,1,"all_city_parameter_inputs")))),"",IF(ISBLANK(INDIRECT(ADDRESS(B1283,2,1,1,"all_city_parameter_inputs"))),"",INDIRECT(ADDRESS(B1283,2,1,1,"all_city_parameter_inputs"))))</f>
        <v>van</v>
      </c>
      <c r="H1283" s="17" t="str" cm="1">
        <f t="array" aca="1" ref="H1283" ca="1">IF(ISBLANK(INDIRECT(ADDRESS(B1283,A1283,1,1,"all_city_parameter_inputs"))), "--",INDIRECT(ADDRESS(B1283,A1283,1,1,"all_city_parameter_inputs")))</f>
        <v>--</v>
      </c>
      <c r="I1283" s="17">
        <f ca="1">IF(OR(G1283="alpha",G1283="beta",G1283="sd",G1283="mean"),"--",VLOOKUP(C1283,Default!$B$5:$H$114,7,FALSE))</f>
        <v>0</v>
      </c>
      <c r="J1283" s="4" t="str">
        <f ca="1">VLOOKUP(F1283,Lookup!$C$5:$D$110,2, FALSE)</f>
        <v>Pollution values</v>
      </c>
      <c r="K1283" s="4">
        <f ca="1">VLOOKUP(C1283,Default!$B$4:$E$114,4, FALSE)</f>
        <v>0</v>
      </c>
      <c r="L1283" s="21" t="str" cm="1">
        <f t="array" aca="1" ref="L1283" ca="1">IF(ISNA(VLOOKUP($D1283,Grouped_Sources!$C:$C,1,FALSE)),"", INDIRECT(VLOOKUP($D1283,Grouped_Sources!$C:$I,5,FALSE)))</f>
        <v>EDGAR but proper documentation still missing</v>
      </c>
      <c r="M1283" s="21" cm="1">
        <f t="array" aca="1" ref="M1283" ca="1">IF(ISNA(VLOOKUP($D1283,Grouped_Sources!$C:$C,1,FALSE)),"", INDIRECT(VLOOKUP($D1283,Grouped_Sources!$C:$I,6,FALSE)))</f>
        <v>0</v>
      </c>
      <c r="N1283" s="21" cm="1">
        <f t="array" aca="1" ref="N1283" ca="1">IF(ISNA(VLOOKUP($D1283,Grouped_Sources!$C:$C,1,FALSE)),"", INDIRECT(VLOOKUP($D1283,Grouped_Sources!$C:$I,7,FALSE)))</f>
        <v>0</v>
      </c>
    </row>
    <row r="1284" spans="1:14" hidden="1" x14ac:dyDescent="0.25">
      <c r="A1284" s="5">
        <f t="shared" si="206"/>
        <v>15</v>
      </c>
      <c r="B1284" s="5">
        <f t="shared" si="207"/>
        <v>82</v>
      </c>
      <c r="C1284" s="5" t="str">
        <f t="shared" ca="1" si="208"/>
        <v>CO2_emission_inventories other</v>
      </c>
      <c r="D1284" s="5" t="str">
        <f t="shared" ca="1" si="209"/>
        <v>CO2_emission_inventories_cali</v>
      </c>
      <c r="E1284" s="4" t="str" cm="1">
        <f t="array" aca="1" ref="E1284" ca="1">INDIRECT(ADDRESS(1,A1284,1,1,"all_city_parameter_inputs"))</f>
        <v>cali</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CO2_emission_inventories</v>
      </c>
      <c r="G1284" s="4" t="str" cm="1">
        <f t="array" aca="1" ref="G1284" ca="1">IF(AND(ISBLANK(INDIRECT(ADDRESS(B1284,3,1,1,"all_city_parameter_inputs"))),ISBLANK(INDIRECT(ADDRESS(B1284,2,1,1,"all_city_parameter_inputs")))),"",IF(ISBLANK(INDIRECT(ADDRESS(B1284,2,1,1,"all_city_parameter_inputs"))),"",INDIRECT(ADDRESS(B1284,2,1,1,"all_city_parameter_inputs"))))</f>
        <v>other</v>
      </c>
      <c r="H1284" s="17" cm="1">
        <f t="array" aca="1" ref="H1284" ca="1">IF(ISBLANK(INDIRECT(ADDRESS(B1284,A1284,1,1,"all_city_parameter_inputs"))), "--",INDIRECT(ADDRESS(B1284,A1284,1,1,"all_city_parameter_inputs")))</f>
        <v>3058.3510000000001</v>
      </c>
      <c r="I1284" s="17">
        <f ca="1">IF(OR(G1284="alpha",G1284="beta",G1284="sd",G1284="mean"),"--",VLOOKUP(C1284,Default!$B$5:$H$114,7,FALSE))</f>
        <v>1906.893448</v>
      </c>
      <c r="J1284" s="4" t="str">
        <f ca="1">VLOOKUP(F1284,Lookup!$C$5:$D$110,2, FALSE)</f>
        <v>Pollution values</v>
      </c>
      <c r="K1284" s="4">
        <f ca="1">VLOOKUP(C1284,Default!$B$4:$E$114,4, FALSE)</f>
        <v>0</v>
      </c>
      <c r="L1284" s="21" t="str" cm="1">
        <f t="array" aca="1" ref="L1284" ca="1">IF(ISNA(VLOOKUP($D1284,Grouped_Sources!$C:$C,1,FALSE)),"", INDIRECT(VLOOKUP($D1284,Grouped_Sources!$C:$I,5,FALSE)))</f>
        <v>EDGAR but proper documentation still missing</v>
      </c>
      <c r="M1284" s="21" cm="1">
        <f t="array" aca="1" ref="M1284" ca="1">IF(ISNA(VLOOKUP($D1284,Grouped_Sources!$C:$C,1,FALSE)),"", INDIRECT(VLOOKUP($D1284,Grouped_Sources!$C:$I,6,FALSE)))</f>
        <v>0</v>
      </c>
      <c r="N1284" s="21" cm="1">
        <f t="array" aca="1" ref="N1284" ca="1">IF(ISNA(VLOOKUP($D1284,Grouped_Sources!$C:$C,1,FALSE)),"", INDIRECT(VLOOKUP($D1284,Grouped_Sources!$C:$I,7,FALSE)))</f>
        <v>0</v>
      </c>
    </row>
    <row r="1285" spans="1:14" hidden="1" x14ac:dyDescent="0.25">
      <c r="A1285" s="5">
        <f t="shared" si="206"/>
        <v>15</v>
      </c>
      <c r="B1285" s="5">
        <f t="shared" si="207"/>
        <v>83</v>
      </c>
      <c r="C1285" s="5" t="str">
        <f t="shared" ca="1" si="208"/>
        <v>CO2_emission_inventories taxi</v>
      </c>
      <c r="D1285" s="5" t="str">
        <f t="shared" ca="1" si="209"/>
        <v>CO2_emission_inventories_cali</v>
      </c>
      <c r="E1285" s="4" t="str" cm="1">
        <f t="array" aca="1" ref="E1285" ca="1">INDIRECT(ADDRESS(1,A1285,1,1,"all_city_parameter_inputs"))</f>
        <v>cali</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CO2_emission_inventories</v>
      </c>
      <c r="G1285" s="4" t="str" cm="1">
        <f t="array" aca="1" ref="G1285" ca="1">IF(AND(ISBLANK(INDIRECT(ADDRESS(B1285,3,1,1,"all_city_parameter_inputs"))),ISBLANK(INDIRECT(ADDRESS(B1285,2,1,1,"all_city_parameter_inputs")))),"",IF(ISBLANK(INDIRECT(ADDRESS(B1285,2,1,1,"all_city_parameter_inputs"))),"",INDIRECT(ADDRESS(B1285,2,1,1,"all_city_parameter_inputs"))))</f>
        <v>taxi</v>
      </c>
      <c r="H1285" s="17" t="str" cm="1">
        <f t="array" aca="1" ref="H1285" ca="1">IF(ISBLANK(INDIRECT(ADDRESS(B1285,A1285,1,1,"all_city_parameter_inputs"))), "--",INDIRECT(ADDRESS(B1285,A1285,1,1,"all_city_parameter_inputs")))</f>
        <v>--</v>
      </c>
      <c r="I1285" s="17">
        <f ca="1">IF(OR(G1285="alpha",G1285="beta",G1285="sd",G1285="mean"),"--",VLOOKUP(C1285,Default!$B$5:$H$114,7,FALSE))</f>
        <v>0</v>
      </c>
      <c r="J1285" s="4" t="str">
        <f ca="1">VLOOKUP(F1285,Lookup!$C$5:$D$110,2, FALSE)</f>
        <v>Pollution values</v>
      </c>
      <c r="K1285" s="4">
        <f ca="1">VLOOKUP(C1285,Default!$B$4:$E$114,4, FALSE)</f>
        <v>0</v>
      </c>
      <c r="L1285" s="21" t="str" cm="1">
        <f t="array" aca="1" ref="L1285" ca="1">IF(ISNA(VLOOKUP($D1285,Grouped_Sources!$C:$C,1,FALSE)),"", INDIRECT(VLOOKUP($D1285,Grouped_Sources!$C:$I,5,FALSE)))</f>
        <v>EDGAR but proper documentation still missing</v>
      </c>
      <c r="M1285" s="21" cm="1">
        <f t="array" aca="1" ref="M1285" ca="1">IF(ISNA(VLOOKUP($D1285,Grouped_Sources!$C:$C,1,FALSE)),"", INDIRECT(VLOOKUP($D1285,Grouped_Sources!$C:$I,6,FALSE)))</f>
        <v>0</v>
      </c>
      <c r="N1285" s="21" cm="1">
        <f t="array" aca="1" ref="N1285" ca="1">IF(ISNA(VLOOKUP($D1285,Grouped_Sources!$C:$C,1,FALSE)),"", INDIRECT(VLOOKUP($D1285,Grouped_Sources!$C:$I,7,FALSE)))</f>
        <v>0</v>
      </c>
    </row>
    <row r="1286" spans="1:14" hidden="1" x14ac:dyDescent="0.25">
      <c r="A1286" s="5">
        <f t="shared" si="206"/>
        <v>15</v>
      </c>
      <c r="B1286" s="5">
        <f t="shared" si="207"/>
        <v>84</v>
      </c>
      <c r="C1286" s="5" t="str">
        <f t="shared" ca="1" si="208"/>
        <v>CO2_emission_inventories auto_rickshaw</v>
      </c>
      <c r="D1286" s="5" t="str">
        <f t="shared" ca="1" si="209"/>
        <v>CO2_emission_inventories_cali</v>
      </c>
      <c r="E1286" s="4" t="str" cm="1">
        <f t="array" aca="1" ref="E1286" ca="1">INDIRECT(ADDRESS(1,A1286,1,1,"all_city_parameter_inputs"))</f>
        <v>cali</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CO2_emission_inventories</v>
      </c>
      <c r="G1286" s="4" t="str" cm="1">
        <f t="array" aca="1" ref="G1286" ca="1">IF(AND(ISBLANK(INDIRECT(ADDRESS(B1286,3,1,1,"all_city_parameter_inputs"))),ISBLANK(INDIRECT(ADDRESS(B1286,2,1,1,"all_city_parameter_inputs")))),"",IF(ISBLANK(INDIRECT(ADDRESS(B1286,2,1,1,"all_city_parameter_inputs"))),"",INDIRECT(ADDRESS(B1286,2,1,1,"all_city_parameter_inputs"))))</f>
        <v>auto_rickshaw</v>
      </c>
      <c r="H1286" s="17" t="str" cm="1">
        <f t="array" aca="1" ref="H1286" ca="1">IF(ISBLANK(INDIRECT(ADDRESS(B1286,A1286,1,1,"all_city_parameter_inputs"))), "--",INDIRECT(ADDRESS(B1286,A1286,1,1,"all_city_parameter_inputs")))</f>
        <v>--</v>
      </c>
      <c r="I1286" s="17">
        <f ca="1">IF(OR(G1286="alpha",G1286="beta",G1286="sd",G1286="mean"),"--",VLOOKUP(C1286,Default!$B$5:$H$114,7,FALSE))</f>
        <v>0</v>
      </c>
      <c r="J1286" s="4" t="str">
        <f ca="1">VLOOKUP(F1286,Lookup!$C$5:$D$110,2, FALSE)</f>
        <v>Pollution values</v>
      </c>
      <c r="K1286" s="4">
        <f ca="1">VLOOKUP(C1286,Default!$B$4:$E$114,4, FALSE)</f>
        <v>0</v>
      </c>
      <c r="L1286" s="21" t="str" cm="1">
        <f t="array" aca="1" ref="L1286" ca="1">IF(ISNA(VLOOKUP($D1286,Grouped_Sources!$C:$C,1,FALSE)),"", INDIRECT(VLOOKUP($D1286,Grouped_Sources!$C:$I,5,FALSE)))</f>
        <v>EDGAR but proper documentation still missing</v>
      </c>
      <c r="M1286" s="21" cm="1">
        <f t="array" aca="1" ref="M1286" ca="1">IF(ISNA(VLOOKUP($D1286,Grouped_Sources!$C:$C,1,FALSE)),"", INDIRECT(VLOOKUP($D1286,Grouped_Sources!$C:$I,6,FALSE)))</f>
        <v>0</v>
      </c>
      <c r="N1286" s="21" cm="1">
        <f t="array" aca="1" ref="N1286" ca="1">IF(ISNA(VLOOKUP($D1286,Grouped_Sources!$C:$C,1,FALSE)),"", INDIRECT(VLOOKUP($D1286,Grouped_Sources!$C:$I,7,FALSE)))</f>
        <v>0</v>
      </c>
    </row>
    <row r="1287" spans="1:14" hidden="1" x14ac:dyDescent="0.25">
      <c r="A1287" s="5">
        <f t="shared" si="206"/>
        <v>15</v>
      </c>
      <c r="B1287" s="5">
        <f t="shared" si="207"/>
        <v>85</v>
      </c>
      <c r="C1287" s="5" t="str">
        <f t="shared" ca="1" si="208"/>
        <v>CO2_emission_confidence</v>
      </c>
      <c r="D1287" s="5" t="str">
        <f t="shared" ca="1" si="209"/>
        <v>CO2_emission_confidence_cali</v>
      </c>
      <c r="E1287" s="4" t="str" cm="1">
        <f t="array" aca="1" ref="E1287" ca="1">INDIRECT(ADDRESS(1,A1287,1,1,"all_city_parameter_inputs"))</f>
        <v>cali</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CO2_emission_confidence</v>
      </c>
      <c r="G1287" s="4" t="str" cm="1">
        <f t="array" aca="1" ref="G1287" ca="1">IF(AND(ISBLANK(INDIRECT(ADDRESS(B1287,3,1,1,"all_city_parameter_inputs"))),ISBLANK(INDIRECT(ADDRESS(B1287,2,1,1,"all_city_parameter_inputs")))),"",IF(ISBLANK(INDIRECT(ADDRESS(B1287,2,1,1,"all_city_parameter_inputs"))),"",INDIRECT(ADDRESS(B1287,2,1,1,"all_city_parameter_inputs"))))</f>
        <v>sample</v>
      </c>
      <c r="H1287" s="17" cm="1">
        <f t="array" aca="1" ref="H1287" ca="1">IF(ISBLANK(INDIRECT(ADDRESS(B1287,A1287,1,1,"all_city_parameter_inputs"))), "--",INDIRECT(ADDRESS(B1287,A1287,1,1,"all_city_parameter_inputs")))</f>
        <v>0.8</v>
      </c>
      <c r="I1287" s="17">
        <f ca="1">IF(OR(G1287="alpha",G1287="beta",G1287="sd",G1287="mean"),"--",VLOOKUP(C1287,Default!$B$5:$H$114,7,FALSE))</f>
        <v>1</v>
      </c>
      <c r="J1287" s="4" t="str">
        <f ca="1">VLOOKUP(F1287,Lookup!$C$5:$D$110,2, FALSE)</f>
        <v>Pollution values</v>
      </c>
      <c r="K1287" s="4" t="str">
        <f ca="1">VLOOKUP(C1287,Default!$B$4:$E$114,4, FALSE)</f>
        <v>how confident we are about the CO2 emissions inventory (equivalent to PM_EMISSION_INVENTORY_CONFIDENCE)</v>
      </c>
      <c r="L1287" s="21" t="str" cm="1">
        <f t="array" aca="1" ref="L1287" ca="1">IF(ISNA(VLOOKUP($D1287,Grouped_Sources!$C:$C,1,FALSE)),"", INDIRECT(VLOOKUP($D1287,Grouped_Sources!$C:$I,5,FALSE)))</f>
        <v/>
      </c>
      <c r="M1287" s="21" t="str" cm="1">
        <f t="array" aca="1" ref="M1287" ca="1">IF(ISNA(VLOOKUP($D1287,Grouped_Sources!$C:$C,1,FALSE)),"", INDIRECT(VLOOKUP($D1287,Grouped_Sources!$C:$I,6,FALSE)))</f>
        <v/>
      </c>
      <c r="N1287" s="21" t="str" cm="1">
        <f t="array" aca="1" ref="N1287" ca="1">IF(ISNA(VLOOKUP($D1287,Grouped_Sources!$C:$C,1,FALSE)),"", INDIRECT(VLOOKUP($D1287,Grouped_Sources!$C:$I,7,FALSE)))</f>
        <v/>
      </c>
    </row>
    <row r="1288" spans="1:14" hidden="1" x14ac:dyDescent="0.25">
      <c r="A1288" s="5">
        <f t="shared" si="206"/>
        <v>15</v>
      </c>
      <c r="B1288" s="5">
        <f t="shared" si="207"/>
        <v>86</v>
      </c>
      <c r="C1288" s="5" t="str">
        <f t="shared" ca="1" si="208"/>
        <v>car_occupancy_ratio</v>
      </c>
      <c r="D1288" s="5" t="str">
        <f t="shared" ref="D1288:D1290" ca="1" si="210">F1288&amp;"_"&amp;E1288</f>
        <v>car_occupancy_ratio_cali</v>
      </c>
      <c r="E1288" s="4" t="str" cm="1">
        <f t="array" aca="1" ref="E1288" ca="1">INDIRECT(ADDRESS(1,A1288,1,1,"all_city_parameter_inputs"))</f>
        <v>cali</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car_occupancy_ratio</v>
      </c>
      <c r="G1288" s="4" t="str" cm="1">
        <f t="array" aca="1" ref="G1288" ca="1">IF(AND(ISBLANK(INDIRECT(ADDRESS(B1288,3,1,1,"all_city_parameter_inputs"))),ISBLANK(INDIRECT(ADDRESS(B1288,2,1,1,"all_city_parameter_inputs")))),"",IF(ISBLANK(INDIRECT(ADDRESS(B1288,2,1,1,"all_city_parameter_inputs"))),"",INDIRECT(ADDRESS(B1288,2,1,1,"all_city_parameter_inputs"))))</f>
        <v>constant</v>
      </c>
      <c r="H1288" s="17" cm="1">
        <f t="array" aca="1" ref="H1288" ca="1">IF(ISBLANK(INDIRECT(ADDRESS(B1288,A1288,1,1,"all_city_parameter_inputs"))), "--",INDIRECT(ADDRESS(B1288,A1288,1,1,"all_city_parameter_inputs")))</f>
        <v>0.625</v>
      </c>
      <c r="I1288" s="17">
        <f ca="1">IF(OR(G1288="alpha",G1288="beta",G1288="sd",G1288="mean"),"--",VLOOKUP(C1288,Default!$B$5:$H$114,7,FALSE))</f>
        <v>0.625</v>
      </c>
      <c r="J1288" s="4" t="str">
        <f ca="1">VLOOKUP(F1288,Lookup!$C$5:$D$110,2, FALSE)</f>
        <v>Travel values</v>
      </c>
      <c r="K1288" s="4" t="str">
        <f ca="1">VLOOKUP(C1288,Default!$B$4:$E$114,4, FALSE)</f>
        <v>ratio of cars to passengers (incl driver)</v>
      </c>
      <c r="L1288" s="21" t="str" cm="1">
        <f t="array" aca="1" ref="L1288" ca="1">IF(ISNA(VLOOKUP($D1288,Grouped_Sources!$C:$C,1,FALSE)),"", INDIRECT(VLOOKUP($D1288,Grouped_Sources!$C:$I,5,FALSE)))</f>
        <v>CarOccupancyRatio_vxx.docx on on OneDrive Ali Abbas - ITHIM Global\Methods and Processes\Input Parameters\CarOccupancyRate</v>
      </c>
      <c r="M1288" s="21" cm="1">
        <f t="array" aca="1" ref="M1288" ca="1">IF(ISNA(VLOOKUP($D1288,Grouped_Sources!$C:$C,1,FALSE)),"", INDIRECT(VLOOKUP($D1288,Grouped_Sources!$C:$I,6,FALSE)))</f>
        <v>0</v>
      </c>
      <c r="N1288" s="21" cm="1">
        <f t="array" aca="1" ref="N1288" ca="1">IF(ISNA(VLOOKUP($D1288,Grouped_Sources!$C:$C,1,FALSE)),"", INDIRECT(VLOOKUP($D1288,Grouped_Sources!$C:$I,7,FALSE)))</f>
        <v>0</v>
      </c>
    </row>
    <row r="1289" spans="1:14" hidden="1" x14ac:dyDescent="0.25">
      <c r="A1289" s="5">
        <f t="shared" si="206"/>
        <v>15</v>
      </c>
      <c r="B1289" s="5">
        <f t="shared" si="207"/>
        <v>87</v>
      </c>
      <c r="C1289" s="5" t="str">
        <f t="shared" ca="1" si="208"/>
        <v>car_occupancy_ratio</v>
      </c>
      <c r="D1289" s="5" t="str">
        <f t="shared" ca="1" si="210"/>
        <v>car_occupancy_ratio_cali</v>
      </c>
      <c r="E1289" s="4" t="str" cm="1">
        <f t="array" aca="1" ref="E1289" ca="1">INDIRECT(ADDRESS(1,A1289,1,1,"all_city_parameter_inputs"))</f>
        <v>cali</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car_occupancy_ratio</v>
      </c>
      <c r="G1289" s="4" t="str" cm="1">
        <f t="array" aca="1" ref="G1289" ca="1">IF(AND(ISBLANK(INDIRECT(ADDRESS(B1289,3,1,1,"all_city_parameter_inputs"))),ISBLANK(INDIRECT(ADDRESS(B1289,2,1,1,"all_city_parameter_inputs")))),"",IF(ISBLANK(INDIRECT(ADDRESS(B1289,2,1,1,"all_city_parameter_inputs"))),"",INDIRECT(ADDRESS(B1289,2,1,1,"all_city_parameter_inputs"))))</f>
        <v>alpha</v>
      </c>
      <c r="H1289" s="17" cm="1">
        <f t="array" aca="1" ref="H1289" ca="1">IF(ISBLANK(INDIRECT(ADDRESS(B1289,A1289,1,1,"all_city_parameter_inputs"))), "--",INDIRECT(ADDRESS(B1289,A1289,1,1,"all_city_parameter_inputs")))</f>
        <v>36.875</v>
      </c>
      <c r="I1289" s="17" t="str">
        <f ca="1">IF(OR(G1289="alpha",G1289="beta",G1289="sd",G1289="mean"),"--",VLOOKUP(C1289,Default!$B$5:$H$114,7,FALSE))</f>
        <v>--</v>
      </c>
      <c r="J1289" s="4" t="str">
        <f ca="1">VLOOKUP(F1289,Lookup!$C$5:$D$110,2, FALSE)</f>
        <v>Travel values</v>
      </c>
      <c r="K1289" s="4" t="str">
        <f ca="1">VLOOKUP(C1289,Default!$B$4:$E$114,4, FALSE)</f>
        <v>ratio of cars to passengers (incl driver)</v>
      </c>
      <c r="L1289" s="21" t="str" cm="1">
        <f t="array" aca="1" ref="L1289" ca="1">IF(ISNA(VLOOKUP($D1289,Grouped_Sources!$C:$C,1,FALSE)),"", INDIRECT(VLOOKUP($D1289,Grouped_Sources!$C:$I,5,FALSE)))</f>
        <v>CarOccupancyRatio_vxx.docx on on OneDrive Ali Abbas - ITHIM Global\Methods and Processes\Input Parameters\CarOccupancyRate</v>
      </c>
      <c r="M1289" s="21" cm="1">
        <f t="array" aca="1" ref="M1289" ca="1">IF(ISNA(VLOOKUP($D1289,Grouped_Sources!$C:$C,1,FALSE)),"", INDIRECT(VLOOKUP($D1289,Grouped_Sources!$C:$I,6,FALSE)))</f>
        <v>0</v>
      </c>
      <c r="N1289" s="21" cm="1">
        <f t="array" aca="1" ref="N1289" ca="1">IF(ISNA(VLOOKUP($D1289,Grouped_Sources!$C:$C,1,FALSE)),"", INDIRECT(VLOOKUP($D1289,Grouped_Sources!$C:$I,7,FALSE)))</f>
        <v>0</v>
      </c>
    </row>
    <row r="1290" spans="1:14" hidden="1" x14ac:dyDescent="0.25">
      <c r="A1290" s="5">
        <f t="shared" si="206"/>
        <v>15</v>
      </c>
      <c r="B1290" s="5">
        <f t="shared" si="207"/>
        <v>88</v>
      </c>
      <c r="C1290" s="5" t="str">
        <f t="shared" ca="1" si="208"/>
        <v>car_occupancy_ratio</v>
      </c>
      <c r="D1290" s="5" t="str">
        <f t="shared" ca="1" si="210"/>
        <v>car_occupancy_ratio_cali</v>
      </c>
      <c r="E1290" s="4" t="str" cm="1">
        <f t="array" aca="1" ref="E1290" ca="1">INDIRECT(ADDRESS(1,A1290,1,1,"all_city_parameter_inputs"))</f>
        <v>cali</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car_occupancy_ratio</v>
      </c>
      <c r="G1290" s="4" t="str" cm="1">
        <f t="array" aca="1" ref="G1290" ca="1">IF(AND(ISBLANK(INDIRECT(ADDRESS(B1290,3,1,1,"all_city_parameter_inputs"))),ISBLANK(INDIRECT(ADDRESS(B1290,2,1,1,"all_city_parameter_inputs")))),"",IF(ISBLANK(INDIRECT(ADDRESS(B1290,2,1,1,"all_city_parameter_inputs"))),"",INDIRECT(ADDRESS(B1290,2,1,1,"all_city_parameter_inputs"))))</f>
        <v>beta</v>
      </c>
      <c r="H1290" s="17" cm="1">
        <f t="array" aca="1" ref="H1290" ca="1">IF(ISBLANK(INDIRECT(ADDRESS(B1290,A1290,1,1,"all_city_parameter_inputs"))), "--",INDIRECT(ADDRESS(B1290,A1290,1,1,"all_city_parameter_inputs")))</f>
        <v>22.125</v>
      </c>
      <c r="I1290" s="17" t="str">
        <f ca="1">IF(OR(G1290="alpha",G1290="beta",G1290="sd",G1290="mean"),"--",VLOOKUP(C1290,Default!$B$5:$H$114,7,FALSE))</f>
        <v>--</v>
      </c>
      <c r="J1290" s="4" t="str">
        <f ca="1">VLOOKUP(F1290,Lookup!$C$5:$D$110,2, FALSE)</f>
        <v>Travel values</v>
      </c>
      <c r="K1290" s="4" t="str">
        <f ca="1">VLOOKUP(C1290,Default!$B$4:$E$114,4, FALSE)</f>
        <v>ratio of cars to passengers (incl driver)</v>
      </c>
      <c r="L1290" s="21" t="str" cm="1">
        <f t="array" aca="1" ref="L1290" ca="1">IF(ISNA(VLOOKUP($D1290,Grouped_Sources!$C:$C,1,FALSE)),"", INDIRECT(VLOOKUP($D1290,Grouped_Sources!$C:$I,5,FALSE)))</f>
        <v>CarOccupancyRatio_vxx.docx on on OneDrive Ali Abbas - ITHIM Global\Methods and Processes\Input Parameters\CarOccupancyRate</v>
      </c>
      <c r="M1290" s="21" cm="1">
        <f t="array" aca="1" ref="M1290" ca="1">IF(ISNA(VLOOKUP($D1290,Grouped_Sources!$C:$C,1,FALSE)),"", INDIRECT(VLOOKUP($D1290,Grouped_Sources!$C:$I,6,FALSE)))</f>
        <v>0</v>
      </c>
      <c r="N1290" s="21" cm="1">
        <f t="array" aca="1" ref="N1290" ca="1">IF(ISNA(VLOOKUP($D1290,Grouped_Sources!$C:$C,1,FALSE)),"", INDIRECT(VLOOKUP($D1290,Grouped_Sources!$C:$I,7,FALSE)))</f>
        <v>0</v>
      </c>
    </row>
    <row r="1291" spans="1:14" hidden="1" x14ac:dyDescent="0.25">
      <c r="A1291" s="5">
        <f t="shared" si="206"/>
        <v>15</v>
      </c>
      <c r="B1291" s="5">
        <f t="shared" si="207"/>
        <v>89</v>
      </c>
      <c r="C1291" s="5" t="str">
        <f t="shared" ca="1" si="208"/>
        <v>country</v>
      </c>
      <c r="D1291" s="5" t="str">
        <f t="shared" ref="D1291:D1294" ca="1" si="211">F1291&amp;"_"&amp;E1291</f>
        <v>country_cali</v>
      </c>
      <c r="E1291" s="4" t="str" cm="1">
        <f t="array" aca="1" ref="E1291" ca="1">INDIRECT(ADDRESS(1,A1291,1,1,"all_city_parameter_inputs"))</f>
        <v>cali</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country</v>
      </c>
      <c r="G1291" s="4" t="str" cm="1">
        <f t="array" aca="1" ref="G1291" ca="1">IF(AND(ISBLANK(INDIRECT(ADDRESS(B1291,3,1,1,"all_city_parameter_inputs"))),ISBLANK(INDIRECT(ADDRESS(B1291,2,1,1,"all_city_parameter_inputs")))),"",IF(ISBLANK(INDIRECT(ADDRESS(B1291,2,1,1,"all_city_parameter_inputs"))),"",INDIRECT(ADDRESS(B1291,2,1,1,"all_city_parameter_inputs"))))</f>
        <v/>
      </c>
      <c r="H1291" s="17" t="str" cm="1">
        <f t="array" aca="1" ref="H1291" ca="1">IF(ISBLANK(INDIRECT(ADDRESS(B1291,A1291,1,1,"all_city_parameter_inputs"))), "--",INDIRECT(ADDRESS(B1291,A1291,1,1,"all_city_parameter_inputs")))</f>
        <v>Colombia</v>
      </c>
      <c r="I1291" s="17" t="str">
        <f ca="1">IF(OR(G1291="alpha",G1291="beta",G1291="sd",G1291="mean"),"--",VLOOKUP(C1291,Default!$B$5:$H$114,7,FALSE))</f>
        <v>Colombia</v>
      </c>
      <c r="J1291" s="4" t="str">
        <f ca="1">VLOOKUP(F1291,Lookup!$C$5:$D$110,2, FALSE)</f>
        <v>Miscellaneous</v>
      </c>
      <c r="K1291" s="4" t="str">
        <f ca="1">VLOOKUP(C1291,Default!$B$4:$E$114,4, FALSE)</f>
        <v>country where city lies in</v>
      </c>
      <c r="L1291" s="21" t="str" cm="1">
        <f t="array" aca="1" ref="L1291" ca="1">IF(ISNA(VLOOKUP($D1291,Grouped_Sources!$C:$C,1,FALSE)),"", INDIRECT(VLOOKUP($D1291,Grouped_Sources!$C:$I,5,FALSE)))</f>
        <v/>
      </c>
      <c r="M1291" s="21" t="str" cm="1">
        <f t="array" aca="1" ref="M1291" ca="1">IF(ISNA(VLOOKUP($D1291,Grouped_Sources!$C:$C,1,FALSE)),"", INDIRECT(VLOOKUP($D1291,Grouped_Sources!$C:$I,6,FALSE)))</f>
        <v/>
      </c>
      <c r="N1291" s="21" t="str" cm="1">
        <f t="array" aca="1" ref="N1291" ca="1">IF(ISNA(VLOOKUP($D1291,Grouped_Sources!$C:$C,1,FALSE)),"", INDIRECT(VLOOKUP($D1291,Grouped_Sources!$C:$I,7,FALSE)))</f>
        <v/>
      </c>
    </row>
    <row r="1292" spans="1:14" hidden="1" x14ac:dyDescent="0.25">
      <c r="A1292" s="5">
        <f t="shared" si="206"/>
        <v>15</v>
      </c>
      <c r="B1292" s="5">
        <f t="shared" si="207"/>
        <v>90</v>
      </c>
      <c r="C1292" s="5" t="str">
        <f t="shared" ca="1" si="208"/>
        <v>continent</v>
      </c>
      <c r="D1292" s="5" t="str">
        <f t="shared" ca="1" si="211"/>
        <v>continent_cali</v>
      </c>
      <c r="E1292" s="4" t="str" cm="1">
        <f t="array" aca="1" ref="E1292" ca="1">INDIRECT(ADDRESS(1,A1292,1,1,"all_city_parameter_inputs"))</f>
        <v>cali</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continent</v>
      </c>
      <c r="G1292" s="4" t="str" cm="1">
        <f t="array" aca="1" ref="G1292" ca="1">IF(AND(ISBLANK(INDIRECT(ADDRESS(B1292,3,1,1,"all_city_parameter_inputs"))),ISBLANK(INDIRECT(ADDRESS(B1292,2,1,1,"all_city_parameter_inputs")))),"",IF(ISBLANK(INDIRECT(ADDRESS(B1292,2,1,1,"all_city_parameter_inputs"))),"",INDIRECT(ADDRESS(B1292,2,1,1,"all_city_parameter_inputs"))))</f>
        <v/>
      </c>
      <c r="H1292" s="17" t="str" cm="1">
        <f t="array" aca="1" ref="H1292" ca="1">IF(ISBLANK(INDIRECT(ADDRESS(B1292,A1292,1,1,"all_city_parameter_inputs"))), "--",INDIRECT(ADDRESS(B1292,A1292,1,1,"all_city_parameter_inputs")))</f>
        <v>Latin_America</v>
      </c>
      <c r="I1292" s="17" t="str">
        <f ca="1">IF(OR(G1292="alpha",G1292="beta",G1292="sd",G1292="mean"),"--",VLOOKUP(C1292,Default!$B$5:$H$114,7,FALSE))</f>
        <v>Latin_America</v>
      </c>
      <c r="J1292" s="4" t="str">
        <f ca="1">VLOOKUP(F1292,Lookup!$C$5:$D$110,2, FALSE)</f>
        <v>Miscellaneous</v>
      </c>
      <c r="K1292" s="4" t="str">
        <f ca="1">VLOOKUP(C1292,Default!$B$4:$E$114,4, FALSE)</f>
        <v>continent</v>
      </c>
      <c r="L1292" s="21" t="str" cm="1">
        <f t="array" aca="1" ref="L1292" ca="1">IF(ISNA(VLOOKUP($D1292,Grouped_Sources!$C:$C,1,FALSE)),"", INDIRECT(VLOOKUP($D1292,Grouped_Sources!$C:$I,5,FALSE)))</f>
        <v/>
      </c>
      <c r="M1292" s="21" t="str" cm="1">
        <f t="array" aca="1" ref="M1292" ca="1">IF(ISNA(VLOOKUP($D1292,Grouped_Sources!$C:$C,1,FALSE)),"", INDIRECT(VLOOKUP($D1292,Grouped_Sources!$C:$I,6,FALSE)))</f>
        <v/>
      </c>
      <c r="N1292" s="21" t="str" cm="1">
        <f t="array" aca="1" ref="N1292" ca="1">IF(ISNA(VLOOKUP($D1292,Grouped_Sources!$C:$C,1,FALSE)),"", INDIRECT(VLOOKUP($D1292,Grouped_Sources!$C:$I,7,FALSE)))</f>
        <v/>
      </c>
    </row>
    <row r="1293" spans="1:14" hidden="1" x14ac:dyDescent="0.25">
      <c r="A1293" s="5">
        <f t="shared" si="206"/>
        <v>15</v>
      </c>
      <c r="B1293" s="5">
        <f t="shared" si="207"/>
        <v>91</v>
      </c>
      <c r="C1293" s="5" t="str">
        <f t="shared" ref="C1293:C1301" ca="1" si="212">IF(G1293 = "",F1293,IF(OR(G1293="alpha",G1293="beta",G1293="constant",G1293="sd",G1293="mean",G1293="sample"),F1293,F1293&amp;" "&amp;G1293))</f>
        <v>bus_driver_prop_male</v>
      </c>
      <c r="D1293" s="5" t="str">
        <f t="shared" ca="1" si="211"/>
        <v>bus_driver_prop_male_cali</v>
      </c>
      <c r="E1293" s="4" t="str" cm="1">
        <f t="array" aca="1" ref="E1293" ca="1">INDIRECT(ADDRESS(1,A1293,1,1,"all_city_parameter_inputs"))</f>
        <v>cali</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bus_driver_prop_male</v>
      </c>
      <c r="G1293" s="4" t="str" cm="1">
        <f t="array" aca="1" ref="G1293" ca="1">IF(AND(ISBLANK(INDIRECT(ADDRESS(B1293,3,1,1,"all_city_parameter_inputs"))),ISBLANK(INDIRECT(ADDRESS(B1293,2,1,1,"all_city_parameter_inputs")))),"",IF(ISBLANK(INDIRECT(ADDRESS(B1293,2,1,1,"all_city_parameter_inputs"))),"",INDIRECT(ADDRESS(B1293,2,1,1,"all_city_parameter_inputs"))))</f>
        <v/>
      </c>
      <c r="H1293" s="17" cm="1">
        <f t="array" aca="1" ref="H1293" ca="1">IF(ISBLANK(INDIRECT(ADDRESS(B1293,A1293,1,1,"all_city_parameter_inputs"))), "--",INDIRECT(ADDRESS(B1293,A1293,1,1,"all_city_parameter_inputs")))</f>
        <v>0.98</v>
      </c>
      <c r="I1293" s="17">
        <f ca="1">IF(OR(G1293="alpha",G1293="beta",G1293="sd",G1293="mean"),"--",VLOOKUP(C1293,Default!$B$5:$H$114,7,FALSE))</f>
        <v>0.98</v>
      </c>
      <c r="J1293" s="4" t="str">
        <f ca="1">VLOOKUP(F1293,Lookup!$C$5:$D$110,2, FALSE)</f>
        <v>Travel values</v>
      </c>
      <c r="K1293" s="4" t="str">
        <f ca="1">VLOOKUP(C1293,Default!$B$4:$E$114,4, FALSE)</f>
        <v>proportion of bus drivers that are male</v>
      </c>
      <c r="L1293" s="21" t="str" cm="1">
        <f t="array" aca="1" ref="L1293" ca="1">IF(ISNA(VLOOKUP($D1293,Grouped_Sources!$C:$C,1,FALSE)),"", INDIRECT(VLOOKUP($D1293,Grouped_Sources!$C:$I,5,FALSE)))</f>
        <v>on OneDrive Ali Abbas - ITHIM Global\Methods and Processes\Input Parameters\GhostTrip_demographics</v>
      </c>
      <c r="M1293" s="21" cm="1">
        <f t="array" aca="1" ref="M1293" ca="1">IF(ISNA(VLOOKUP($D1293,Grouped_Sources!$C:$C,1,FALSE)),"", INDIRECT(VLOOKUP($D1293,Grouped_Sources!$C:$I,6,FALSE)))</f>
        <v>0</v>
      </c>
      <c r="N1293" s="21" cm="1">
        <f t="array" aca="1" ref="N1293" ca="1">IF(ISNA(VLOOKUP($D1293,Grouped_Sources!$C:$C,1,FALSE)),"", INDIRECT(VLOOKUP($D1293,Grouped_Sources!$C:$I,7,FALSE)))</f>
        <v>0</v>
      </c>
    </row>
    <row r="1294" spans="1:14" hidden="1" x14ac:dyDescent="0.25">
      <c r="A1294" s="5">
        <f t="shared" si="206"/>
        <v>15</v>
      </c>
      <c r="B1294" s="5">
        <f t="shared" si="207"/>
        <v>92</v>
      </c>
      <c r="C1294" s="5" t="str">
        <f t="shared" ca="1" si="212"/>
        <v>bus_driver_male_agerange</v>
      </c>
      <c r="D1294" s="5" t="str">
        <f t="shared" ca="1" si="211"/>
        <v>bus_driver_male_agerange_cali</v>
      </c>
      <c r="E1294" s="4" t="str" cm="1">
        <f t="array" aca="1" ref="E1294" ca="1">INDIRECT(ADDRESS(1,A1294,1,1,"all_city_parameter_inputs"))</f>
        <v>cali</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bus_driver_male_agerange</v>
      </c>
      <c r="G1294" s="4" t="str" cm="1">
        <f t="array" aca="1" ref="G1294" ca="1">IF(AND(ISBLANK(INDIRECT(ADDRESS(B1294,3,1,1,"all_city_parameter_inputs"))),ISBLANK(INDIRECT(ADDRESS(B1294,2,1,1,"all_city_parameter_inputs")))),"",IF(ISBLANK(INDIRECT(ADDRESS(B1294,2,1,1,"all_city_parameter_inputs"))),"",INDIRECT(ADDRESS(B1294,2,1,1,"all_city_parameter_inputs"))))</f>
        <v/>
      </c>
      <c r="H1294" s="17" t="str" cm="1">
        <f t="array" aca="1" ref="H1294" ca="1">IF(ISBLANK(INDIRECT(ADDRESS(B1294,A1294,1,1,"all_city_parameter_inputs"))), "--",INDIRECT(ADDRESS(B1294,A1294,1,1,"all_city_parameter_inputs")))</f>
        <v>19, 65</v>
      </c>
      <c r="I1294" s="17" t="str">
        <f ca="1">IF(OR(G1294="alpha",G1294="beta",G1294="sd",G1294="mean"),"--",VLOOKUP(C1294,Default!$B$5:$H$114,7,FALSE))</f>
        <v>19, 65</v>
      </c>
      <c r="J1294" s="4" t="str">
        <f ca="1">VLOOKUP(F1294,Lookup!$C$5:$D$110,2, FALSE)</f>
        <v>Travel values</v>
      </c>
      <c r="K1294" s="4" t="str">
        <f ca="1">VLOOKUP(C1294,Default!$B$4:$E$114,4, FALSE)</f>
        <v>age range of male bus drivers</v>
      </c>
      <c r="L1294" s="21" t="str" cm="1">
        <f t="array" aca="1" ref="L1294" ca="1">IF(ISNA(VLOOKUP($D1294,Grouped_Sources!$C:$C,1,FALSE)),"", INDIRECT(VLOOKUP($D1294,Grouped_Sources!$C:$I,5,FALSE)))</f>
        <v>on OneDrive Ali Abbas - ITHIM Global\Methods and Processes\Input Parameters\GhostTrip_demographics</v>
      </c>
      <c r="M1294" s="21" cm="1">
        <f t="array" aca="1" ref="M1294" ca="1">IF(ISNA(VLOOKUP($D1294,Grouped_Sources!$C:$C,1,FALSE)),"", INDIRECT(VLOOKUP($D1294,Grouped_Sources!$C:$I,6,FALSE)))</f>
        <v>0</v>
      </c>
      <c r="N1294" s="21" cm="1">
        <f t="array" aca="1" ref="N1294" ca="1">IF(ISNA(VLOOKUP($D1294,Grouped_Sources!$C:$C,1,FALSE)),"", INDIRECT(VLOOKUP($D1294,Grouped_Sources!$C:$I,7,FALSE)))</f>
        <v>0</v>
      </c>
    </row>
    <row r="1295" spans="1:14" hidden="1" x14ac:dyDescent="0.25">
      <c r="A1295" s="5">
        <f t="shared" si="206"/>
        <v>15</v>
      </c>
      <c r="B1295" s="5">
        <f t="shared" si="207"/>
        <v>93</v>
      </c>
      <c r="C1295" s="5" t="str">
        <f t="shared" ca="1" si="212"/>
        <v>bus_driver_female_agerange</v>
      </c>
      <c r="D1295" s="5" t="str">
        <f t="shared" ref="D1295:D1301" ca="1" si="213">F1295&amp;"_"&amp;E1295</f>
        <v>bus_driver_female_agerange_cali</v>
      </c>
      <c r="E1295" s="4" t="str" cm="1">
        <f t="array" aca="1" ref="E1295" ca="1">INDIRECT(ADDRESS(1,A1295,1,1,"all_city_parameter_inputs"))</f>
        <v>cali</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bus_driver_female_agerange</v>
      </c>
      <c r="G1295" s="4" t="str" cm="1">
        <f t="array" aca="1" ref="G1295" ca="1">IF(AND(ISBLANK(INDIRECT(ADDRESS(B1295,3,1,1,"all_city_parameter_inputs"))),ISBLANK(INDIRECT(ADDRESS(B1295,2,1,1,"all_city_parameter_inputs")))),"",IF(ISBLANK(INDIRECT(ADDRESS(B1295,2,1,1,"all_city_parameter_inputs"))),"",INDIRECT(ADDRESS(B1295,2,1,1,"all_city_parameter_inputs"))))</f>
        <v/>
      </c>
      <c r="H1295" s="17" t="str" cm="1">
        <f t="array" aca="1" ref="H1295" ca="1">IF(ISBLANK(INDIRECT(ADDRESS(B1295,A1295,1,1,"all_city_parameter_inputs"))), "--",INDIRECT(ADDRESS(B1295,A1295,1,1,"all_city_parameter_inputs")))</f>
        <v>19, 65</v>
      </c>
      <c r="I1295" s="17" t="str">
        <f ca="1">IF(OR(G1295="alpha",G1295="beta",G1295="sd",G1295="mean"),"--",VLOOKUP(C1295,Default!$B$5:$H$114,7,FALSE))</f>
        <v>19, 65</v>
      </c>
      <c r="J1295" s="4" t="str">
        <f ca="1">VLOOKUP(F1295,Lookup!$C$5:$D$110,2, FALSE)</f>
        <v>Travel values</v>
      </c>
      <c r="K1295" s="4" t="str">
        <f ca="1">VLOOKUP(C1295,Default!$B$4:$E$114,4, FALSE)</f>
        <v>age range of female bus drivers</v>
      </c>
      <c r="L1295" s="21" t="str" cm="1">
        <f t="array" aca="1" ref="L1295" ca="1">IF(ISNA(VLOOKUP($D1295,Grouped_Sources!$C:$C,1,FALSE)),"", INDIRECT(VLOOKUP($D1295,Grouped_Sources!$C:$I,5,FALSE)))</f>
        <v>on OneDrive Ali Abbas - ITHIM Global\Methods and Processes\Input Parameters\GhostTrip_demographics</v>
      </c>
      <c r="M1295" s="21" cm="1">
        <f t="array" aca="1" ref="M1295" ca="1">IF(ISNA(VLOOKUP($D1295,Grouped_Sources!$C:$C,1,FALSE)),"", INDIRECT(VLOOKUP($D1295,Grouped_Sources!$C:$I,6,FALSE)))</f>
        <v>0</v>
      </c>
      <c r="N1295" s="21" cm="1">
        <f t="array" aca="1" ref="N1295" ca="1">IF(ISNA(VLOOKUP($D1295,Grouped_Sources!$C:$C,1,FALSE)),"", INDIRECT(VLOOKUP($D1295,Grouped_Sources!$C:$I,7,FALSE)))</f>
        <v>0</v>
      </c>
    </row>
    <row r="1296" spans="1:14" hidden="1" x14ac:dyDescent="0.25">
      <c r="A1296" s="5">
        <f t="shared" si="206"/>
        <v>15</v>
      </c>
      <c r="B1296" s="5">
        <f t="shared" si="207"/>
        <v>94</v>
      </c>
      <c r="C1296" s="5" t="str">
        <f t="shared" ca="1" si="212"/>
        <v>truck_driver_prop_male</v>
      </c>
      <c r="D1296" s="5" t="str">
        <f t="shared" ca="1" si="213"/>
        <v>truck_driver_prop_male_cali</v>
      </c>
      <c r="E1296" s="4" t="str" cm="1">
        <f t="array" aca="1" ref="E1296" ca="1">INDIRECT(ADDRESS(1,A1296,1,1,"all_city_parameter_inputs"))</f>
        <v>cali</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truck_driver_prop_male</v>
      </c>
      <c r="G1296" s="4" t="str" cm="1">
        <f t="array" aca="1" ref="G1296" ca="1">IF(AND(ISBLANK(INDIRECT(ADDRESS(B1296,3,1,1,"all_city_parameter_inputs"))),ISBLANK(INDIRECT(ADDRESS(B1296,2,1,1,"all_city_parameter_inputs")))),"",IF(ISBLANK(INDIRECT(ADDRESS(B1296,2,1,1,"all_city_parameter_inputs"))),"",INDIRECT(ADDRESS(B1296,2,1,1,"all_city_parameter_inputs"))))</f>
        <v/>
      </c>
      <c r="H1296" s="17" cm="1">
        <f t="array" aca="1" ref="H1296" ca="1">IF(ISBLANK(INDIRECT(ADDRESS(B1296,A1296,1,1,"all_city_parameter_inputs"))), "--",INDIRECT(ADDRESS(B1296,A1296,1,1,"all_city_parameter_inputs")))</f>
        <v>0.98</v>
      </c>
      <c r="I1296" s="17">
        <f ca="1">IF(OR(G1296="alpha",G1296="beta",G1296="sd",G1296="mean"),"--",VLOOKUP(C1296,Default!$B$5:$H$114,7,FALSE))</f>
        <v>0.98</v>
      </c>
      <c r="J1296" s="4" t="str">
        <f ca="1">VLOOKUP(F1296,Lookup!$C$5:$D$110,2, FALSE)</f>
        <v>Travel values</v>
      </c>
      <c r="K1296" s="4" t="str">
        <f ca="1">VLOOKUP(C1296,Default!$B$4:$E$114,4, FALSE)</f>
        <v>proportion of male truck drivers</v>
      </c>
      <c r="L1296" s="21" t="str" cm="1">
        <f t="array" aca="1" ref="L1296" ca="1">IF(ISNA(VLOOKUP($D1296,Grouped_Sources!$C:$C,1,FALSE)),"", INDIRECT(VLOOKUP($D1296,Grouped_Sources!$C:$I,5,FALSE)))</f>
        <v>on OneDrive Ali Abbas - ITHIM Global\Methods and Processes\Input Parameters\GhostTrip_demographics</v>
      </c>
      <c r="M1296" s="21" cm="1">
        <f t="array" aca="1" ref="M1296" ca="1">IF(ISNA(VLOOKUP($D1296,Grouped_Sources!$C:$C,1,FALSE)),"", INDIRECT(VLOOKUP($D1296,Grouped_Sources!$C:$I,6,FALSE)))</f>
        <v>0</v>
      </c>
      <c r="N1296" s="21" cm="1">
        <f t="array" aca="1" ref="N1296" ca="1">IF(ISNA(VLOOKUP($D1296,Grouped_Sources!$C:$C,1,FALSE)),"", INDIRECT(VLOOKUP($D1296,Grouped_Sources!$C:$I,7,FALSE)))</f>
        <v>0</v>
      </c>
    </row>
    <row r="1297" spans="1:14" hidden="1" x14ac:dyDescent="0.25">
      <c r="A1297" s="5">
        <f t="shared" si="206"/>
        <v>15</v>
      </c>
      <c r="B1297" s="5">
        <f t="shared" si="207"/>
        <v>95</v>
      </c>
      <c r="C1297" s="5" t="str">
        <f t="shared" ca="1" si="212"/>
        <v>truck_driver_male_agerange</v>
      </c>
      <c r="D1297" s="5" t="str">
        <f t="shared" ca="1" si="213"/>
        <v>truck_driver_male_agerange_cali</v>
      </c>
      <c r="E1297" s="4" t="str" cm="1">
        <f t="array" aca="1" ref="E1297" ca="1">INDIRECT(ADDRESS(1,A1297,1,1,"all_city_parameter_inputs"))</f>
        <v>cali</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truck_driver_male_agerange</v>
      </c>
      <c r="G1297" s="4" t="str" cm="1">
        <f t="array" aca="1" ref="G1297" ca="1">IF(AND(ISBLANK(INDIRECT(ADDRESS(B1297,3,1,1,"all_city_parameter_inputs"))),ISBLANK(INDIRECT(ADDRESS(B1297,2,1,1,"all_city_parameter_inputs")))),"",IF(ISBLANK(INDIRECT(ADDRESS(B1297,2,1,1,"all_city_parameter_inputs"))),"",INDIRECT(ADDRESS(B1297,2,1,1,"all_city_parameter_inputs"))))</f>
        <v/>
      </c>
      <c r="H1297" s="17" t="str" cm="1">
        <f t="array" aca="1" ref="H1297" ca="1">IF(ISBLANK(INDIRECT(ADDRESS(B1297,A1297,1,1,"all_city_parameter_inputs"))), "--",INDIRECT(ADDRESS(B1297,A1297,1,1,"all_city_parameter_inputs")))</f>
        <v>18, 65</v>
      </c>
      <c r="I1297" s="17" t="str">
        <f ca="1">IF(OR(G1297="alpha",G1297="beta",G1297="sd",G1297="mean"),"--",VLOOKUP(C1297,Default!$B$5:$H$114,7,FALSE))</f>
        <v>18, 65</v>
      </c>
      <c r="J1297" s="4" t="str">
        <f ca="1">VLOOKUP(F1297,Lookup!$C$5:$D$110,2, FALSE)</f>
        <v>Travel values</v>
      </c>
      <c r="K1297" s="4" t="str">
        <f ca="1">VLOOKUP(C1297,Default!$B$4:$E$114,4, FALSE)</f>
        <v>age range of male truck drivers</v>
      </c>
      <c r="L1297" s="21" t="str" cm="1">
        <f t="array" aca="1" ref="L1297" ca="1">IF(ISNA(VLOOKUP($D1297,Grouped_Sources!$C:$C,1,FALSE)),"", INDIRECT(VLOOKUP($D1297,Grouped_Sources!$C:$I,5,FALSE)))</f>
        <v>on OneDrive Ali Abbas - ITHIM Global\Methods and Processes\Input Parameters\GhostTrip_demographics</v>
      </c>
      <c r="M1297" s="21" cm="1">
        <f t="array" aca="1" ref="M1297" ca="1">IF(ISNA(VLOOKUP($D1297,Grouped_Sources!$C:$C,1,FALSE)),"", INDIRECT(VLOOKUP($D1297,Grouped_Sources!$C:$I,6,FALSE)))</f>
        <v>0</v>
      </c>
      <c r="N1297" s="21" cm="1">
        <f t="array" aca="1" ref="N1297" ca="1">IF(ISNA(VLOOKUP($D1297,Grouped_Sources!$C:$C,1,FALSE)),"", INDIRECT(VLOOKUP($D1297,Grouped_Sources!$C:$I,7,FALSE)))</f>
        <v>0</v>
      </c>
    </row>
    <row r="1298" spans="1:14" hidden="1" x14ac:dyDescent="0.25">
      <c r="A1298" s="5">
        <f t="shared" si="206"/>
        <v>15</v>
      </c>
      <c r="B1298" s="5">
        <f t="shared" si="207"/>
        <v>96</v>
      </c>
      <c r="C1298" s="5" t="str">
        <f t="shared" ca="1" si="212"/>
        <v>truck_driver_female_agerange</v>
      </c>
      <c r="D1298" s="5" t="str">
        <f t="shared" ca="1" si="213"/>
        <v>truck_driver_female_agerange_cali</v>
      </c>
      <c r="E1298" s="4" t="str" cm="1">
        <f t="array" aca="1" ref="E1298" ca="1">INDIRECT(ADDRESS(1,A1298,1,1,"all_city_parameter_inputs"))</f>
        <v>cali</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truck_driver_female_agerange</v>
      </c>
      <c r="G1298" s="4" t="str" cm="1">
        <f t="array" aca="1" ref="G1298" ca="1">IF(AND(ISBLANK(INDIRECT(ADDRESS(B1298,3,1,1,"all_city_parameter_inputs"))),ISBLANK(INDIRECT(ADDRESS(B1298,2,1,1,"all_city_parameter_inputs")))),"",IF(ISBLANK(INDIRECT(ADDRESS(B1298,2,1,1,"all_city_parameter_inputs"))),"",INDIRECT(ADDRESS(B1298,2,1,1,"all_city_parameter_inputs"))))</f>
        <v/>
      </c>
      <c r="H1298" s="17" t="str" cm="1">
        <f t="array" aca="1" ref="H1298" ca="1">IF(ISBLANK(INDIRECT(ADDRESS(B1298,A1298,1,1,"all_city_parameter_inputs"))), "--",INDIRECT(ADDRESS(B1298,A1298,1,1,"all_city_parameter_inputs")))</f>
        <v>18, 65</v>
      </c>
      <c r="I1298" s="17" t="str">
        <f ca="1">IF(OR(G1298="alpha",G1298="beta",G1298="sd",G1298="mean"),"--",VLOOKUP(C1298,Default!$B$5:$H$114,7,FALSE))</f>
        <v>18, 65</v>
      </c>
      <c r="J1298" s="4" t="str">
        <f ca="1">VLOOKUP(F1298,Lookup!$C$5:$D$110,2, FALSE)</f>
        <v>Travel values</v>
      </c>
      <c r="K1298" s="4" t="str">
        <f ca="1">VLOOKUP(C1298,Default!$B$4:$E$114,4, FALSE)</f>
        <v>age range of female truck drivers</v>
      </c>
      <c r="L1298" s="21" t="str" cm="1">
        <f t="array" aca="1" ref="L1298" ca="1">IF(ISNA(VLOOKUP($D1298,Grouped_Sources!$C:$C,1,FALSE)),"", INDIRECT(VLOOKUP($D1298,Grouped_Sources!$C:$I,5,FALSE)))</f>
        <v>on OneDrive Ali Abbas - ITHIM Global\Methods and Processes\Input Parameters\GhostTrip_demographics</v>
      </c>
      <c r="M1298" s="21" cm="1">
        <f t="array" aca="1" ref="M1298" ca="1">IF(ISNA(VLOOKUP($D1298,Grouped_Sources!$C:$C,1,FALSE)),"", INDIRECT(VLOOKUP($D1298,Grouped_Sources!$C:$I,6,FALSE)))</f>
        <v>0</v>
      </c>
      <c r="N1298" s="21" cm="1">
        <f t="array" aca="1" ref="N1298" ca="1">IF(ISNA(VLOOKUP($D1298,Grouped_Sources!$C:$C,1,FALSE)),"", INDIRECT(VLOOKUP($D1298,Grouped_Sources!$C:$I,7,FALSE)))</f>
        <v>0</v>
      </c>
    </row>
    <row r="1299" spans="1:14" hidden="1" x14ac:dyDescent="0.25">
      <c r="A1299" s="5">
        <f t="shared" si="206"/>
        <v>15</v>
      </c>
      <c r="B1299" s="5">
        <f t="shared" si="207"/>
        <v>97</v>
      </c>
      <c r="C1299" s="5" t="str">
        <f t="shared" ca="1" si="212"/>
        <v>commerical_mbike_prop_male</v>
      </c>
      <c r="D1299" s="5" t="str">
        <f t="shared" ca="1" si="213"/>
        <v>commerical_mbike_prop_male_cali</v>
      </c>
      <c r="E1299" s="4" t="str" cm="1">
        <f t="array" aca="1" ref="E1299" ca="1">INDIRECT(ADDRESS(1,A1299,1,1,"all_city_parameter_inputs"))</f>
        <v>cali</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commerical_mbike_prop_male</v>
      </c>
      <c r="G1299" s="4" t="str" cm="1">
        <f t="array" aca="1" ref="G1299" ca="1">IF(AND(ISBLANK(INDIRECT(ADDRESS(B1299,3,1,1,"all_city_parameter_inputs"))),ISBLANK(INDIRECT(ADDRESS(B1299,2,1,1,"all_city_parameter_inputs")))),"",IF(ISBLANK(INDIRECT(ADDRESS(B1299,2,1,1,"all_city_parameter_inputs"))),"",INDIRECT(ADDRESS(B1299,2,1,1,"all_city_parameter_inputs"))))</f>
        <v/>
      </c>
      <c r="H1299" s="17" cm="1">
        <f t="array" aca="1" ref="H1299" ca="1">IF(ISBLANK(INDIRECT(ADDRESS(B1299,A1299,1,1,"all_city_parameter_inputs"))), "--",INDIRECT(ADDRESS(B1299,A1299,1,1,"all_city_parameter_inputs")))</f>
        <v>0.98</v>
      </c>
      <c r="I1299" s="17">
        <f ca="1">IF(OR(G1299="alpha",G1299="beta",G1299="sd",G1299="mean"),"--",VLOOKUP(C1299,Default!$B$5:$H$114,7,FALSE))</f>
        <v>0.99</v>
      </c>
      <c r="J1299" s="4" t="str">
        <f ca="1">VLOOKUP(F1299,Lookup!$C$5:$D$110,2, FALSE)</f>
        <v>Travel values</v>
      </c>
      <c r="K1299" s="4" t="str">
        <f ca="1">VLOOKUP(C1299,Default!$B$4:$E$114,4, FALSE)</f>
        <v>proportion of male commercial motorcycle drivers</v>
      </c>
      <c r="L1299" s="21" t="str" cm="1">
        <f t="array" aca="1" ref="L1299" ca="1">IF(ISNA(VLOOKUP($D1299,Grouped_Sources!$C:$C,1,FALSE)),"", INDIRECT(VLOOKUP($D1299,Grouped_Sources!$C:$I,5,FALSE)))</f>
        <v>on OneDrive Ali Abbas - ITHIM Global\Methods and Processes\Input Parameters\GhostTrip_demographics</v>
      </c>
      <c r="M1299" s="21" cm="1">
        <f t="array" aca="1" ref="M1299" ca="1">IF(ISNA(VLOOKUP($D1299,Grouped_Sources!$C:$C,1,FALSE)),"", INDIRECT(VLOOKUP($D1299,Grouped_Sources!$C:$I,6,FALSE)))</f>
        <v>0</v>
      </c>
      <c r="N1299" s="21" cm="1">
        <f t="array" aca="1" ref="N1299" ca="1">IF(ISNA(VLOOKUP($D1299,Grouped_Sources!$C:$C,1,FALSE)),"", INDIRECT(VLOOKUP($D1299,Grouped_Sources!$C:$I,7,FALSE)))</f>
        <v>0</v>
      </c>
    </row>
    <row r="1300" spans="1:14" hidden="1" x14ac:dyDescent="0.25">
      <c r="A1300" s="5">
        <f t="shared" si="206"/>
        <v>15</v>
      </c>
      <c r="B1300" s="5">
        <f t="shared" si="207"/>
        <v>98</v>
      </c>
      <c r="C1300" s="5" t="str">
        <f t="shared" ca="1" si="212"/>
        <v>commerical_mbike_male_agerange</v>
      </c>
      <c r="D1300" s="5" t="str">
        <f t="shared" ca="1" si="213"/>
        <v>commerical_mbike_male_agerange_cali</v>
      </c>
      <c r="E1300" s="4" t="str" cm="1">
        <f t="array" aca="1" ref="E1300" ca="1">INDIRECT(ADDRESS(1,A1300,1,1,"all_city_parameter_inputs"))</f>
        <v>cali</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commerical_mbike_male_agerange</v>
      </c>
      <c r="G1300" s="4" t="str" cm="1">
        <f t="array" aca="1" ref="G1300" ca="1">IF(AND(ISBLANK(INDIRECT(ADDRESS(B1300,3,1,1,"all_city_parameter_inputs"))),ISBLANK(INDIRECT(ADDRESS(B1300,2,1,1,"all_city_parameter_inputs")))),"",IF(ISBLANK(INDIRECT(ADDRESS(B1300,2,1,1,"all_city_parameter_inputs"))),"",INDIRECT(ADDRESS(B1300,2,1,1,"all_city_parameter_inputs"))))</f>
        <v/>
      </c>
      <c r="H1300" s="17" t="str" cm="1">
        <f t="array" aca="1" ref="H1300" ca="1">IF(ISBLANK(INDIRECT(ADDRESS(B1300,A1300,1,1,"all_city_parameter_inputs"))), "--",INDIRECT(ADDRESS(B1300,A1300,1,1,"all_city_parameter_inputs")))</f>
        <v>18, 65</v>
      </c>
      <c r="I1300" s="17" t="str">
        <f ca="1">IF(OR(G1300="alpha",G1300="beta",G1300="sd",G1300="mean"),"--",VLOOKUP(C1300,Default!$B$5:$H$114,7,FALSE))</f>
        <v>18, 65</v>
      </c>
      <c r="J1300" s="4" t="str">
        <f ca="1">VLOOKUP(F1300,Lookup!$C$5:$D$110,2, FALSE)</f>
        <v>Travel values</v>
      </c>
      <c r="K1300" s="4" t="str">
        <f ca="1">VLOOKUP(C1300,Default!$B$4:$E$114,4, FALSE)</f>
        <v>age range of male commercial motorcycle drivers</v>
      </c>
      <c r="L1300" s="21" t="str" cm="1">
        <f t="array" aca="1" ref="L1300" ca="1">IF(ISNA(VLOOKUP($D1300,Grouped_Sources!$C:$C,1,FALSE)),"", INDIRECT(VLOOKUP($D1300,Grouped_Sources!$C:$I,5,FALSE)))</f>
        <v>on OneDrive Ali Abbas - ITHIM Global\Methods and Processes\Input Parameters\GhostTrip_demographics</v>
      </c>
      <c r="M1300" s="21" cm="1">
        <f t="array" aca="1" ref="M1300" ca="1">IF(ISNA(VLOOKUP($D1300,Grouped_Sources!$C:$C,1,FALSE)),"", INDIRECT(VLOOKUP($D1300,Grouped_Sources!$C:$I,6,FALSE)))</f>
        <v>0</v>
      </c>
      <c r="N1300" s="21" cm="1">
        <f t="array" aca="1" ref="N1300" ca="1">IF(ISNA(VLOOKUP($D1300,Grouped_Sources!$C:$C,1,FALSE)),"", INDIRECT(VLOOKUP($D1300,Grouped_Sources!$C:$I,7,FALSE)))</f>
        <v>0</v>
      </c>
    </row>
    <row r="1301" spans="1:14" hidden="1" x14ac:dyDescent="0.25">
      <c r="A1301" s="5">
        <f t="shared" si="206"/>
        <v>15</v>
      </c>
      <c r="B1301" s="5">
        <f t="shared" si="207"/>
        <v>99</v>
      </c>
      <c r="C1301" s="5" t="str">
        <f t="shared" ca="1" si="212"/>
        <v>commerical_mbike_female_agerange</v>
      </c>
      <c r="D1301" s="5" t="str">
        <f t="shared" ca="1" si="213"/>
        <v>commerical_mbike_female_agerange_cali</v>
      </c>
      <c r="E1301" s="4" t="str" cm="1">
        <f t="array" aca="1" ref="E1301" ca="1">INDIRECT(ADDRESS(1,A1301,1,1,"all_city_parameter_inputs"))</f>
        <v>cali</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commerical_mbike_female_agerange</v>
      </c>
      <c r="G1301" s="4" t="str" cm="1">
        <f t="array" aca="1" ref="G1301" ca="1">IF(AND(ISBLANK(INDIRECT(ADDRESS(B1301,3,1,1,"all_city_parameter_inputs"))),ISBLANK(INDIRECT(ADDRESS(B1301,2,1,1,"all_city_parameter_inputs")))),"",IF(ISBLANK(INDIRECT(ADDRESS(B1301,2,1,1,"all_city_parameter_inputs"))),"",INDIRECT(ADDRESS(B1301,2,1,1,"all_city_parameter_inputs"))))</f>
        <v/>
      </c>
      <c r="H1301" s="17" t="str" cm="1">
        <f t="array" aca="1" ref="H1301" ca="1">IF(ISBLANK(INDIRECT(ADDRESS(B1301,A1301,1,1,"all_city_parameter_inputs"))), "--",INDIRECT(ADDRESS(B1301,A1301,1,1,"all_city_parameter_inputs")))</f>
        <v>18, 65</v>
      </c>
      <c r="I1301" s="17" t="str">
        <f ca="1">IF(OR(G1301="alpha",G1301="beta",G1301="sd",G1301="mean"),"--",VLOOKUP(C1301,Default!$B$5:$H$114,7,FALSE))</f>
        <v>18, 65</v>
      </c>
      <c r="J1301" s="4" t="str">
        <f ca="1">VLOOKUP(F1301,Lookup!$C$5:$D$110,2, FALSE)</f>
        <v>Travel values</v>
      </c>
      <c r="K1301" s="4" t="str">
        <f ca="1">VLOOKUP(C1301,Default!$B$4:$E$114,4, FALSE)</f>
        <v>age range of female commercial motorcycle drivers</v>
      </c>
      <c r="L1301" s="21" t="str" cm="1">
        <f t="array" aca="1" ref="L1301" ca="1">IF(ISNA(VLOOKUP($D1301,Grouped_Sources!$C:$C,1,FALSE)),"", INDIRECT(VLOOKUP($D1301,Grouped_Sources!$C:$I,5,FALSE)))</f>
        <v>on OneDrive Ali Abbas - ITHIM Global\Methods and Processes\Input Parameters\GhostTrip_demographics</v>
      </c>
      <c r="M1301" s="21" cm="1">
        <f t="array" aca="1" ref="M1301" ca="1">IF(ISNA(VLOOKUP($D1301,Grouped_Sources!$C:$C,1,FALSE)),"", INDIRECT(VLOOKUP($D1301,Grouped_Sources!$C:$I,6,FALSE)))</f>
        <v>0</v>
      </c>
      <c r="N1301" s="21" cm="1">
        <f t="array" aca="1" ref="N1301" ca="1">IF(ISNA(VLOOKUP($D1301,Grouped_Sources!$C:$C,1,FALSE)),"", INDIRECT(VLOOKUP($D1301,Grouped_Sources!$C:$I,7,FALSE)))</f>
        <v>0</v>
      </c>
    </row>
    <row r="1302" spans="1:14" hidden="1" x14ac:dyDescent="0.25">
      <c r="A1302" s="5">
        <f t="shared" si="206"/>
        <v>15</v>
      </c>
      <c r="B1302" s="5">
        <f t="shared" si="207"/>
        <v>100</v>
      </c>
      <c r="C1302" s="5" t="str">
        <f t="shared" ref="C1302" ca="1" si="214">IF(G1302 = "",F1302,IF(OR(G1302="alpha",G1302="beta",G1302="constant",G1302="sd",G1302="mean",G1302="sample"),F1302,F1302&amp;" "&amp;G1302))</f>
        <v>day_to_week_scalar</v>
      </c>
      <c r="D1302" s="5" t="str">
        <f t="shared" ref="D1302" ca="1" si="215">F1302&amp;"_"&amp;E1302</f>
        <v>day_to_week_scalar_cali</v>
      </c>
      <c r="E1302" s="4" t="str" cm="1">
        <f t="array" aca="1" ref="E1302" ca="1">INDIRECT(ADDRESS(1,A1302,1,1,"all_city_parameter_inputs"))</f>
        <v>cali</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day_to_week_scalar</v>
      </c>
      <c r="G1302" s="4" t="str" cm="1">
        <f t="array" aca="1" ref="G1302" ca="1">IF(AND(ISBLANK(INDIRECT(ADDRESS(B1302,3,1,1,"all_city_parameter_inputs"))),ISBLANK(INDIRECT(ADDRESS(B1302,2,1,1,"all_city_parameter_inputs")))),"",IF(ISBLANK(INDIRECT(ADDRESS(B1302,2,1,1,"all_city_parameter_inputs"))),"",INDIRECT(ADDRESS(B1302,2,1,1,"all_city_parameter_inputs"))))</f>
        <v/>
      </c>
      <c r="H1302" s="17" cm="1">
        <f t="array" aca="1" ref="H1302" ca="1">IF(ISBLANK(INDIRECT(ADDRESS(B1302,A1302,1,1,"all_city_parameter_inputs"))), "--",INDIRECT(ADDRESS(B1302,A1302,1,1,"all_city_parameter_inputs")))</f>
        <v>7</v>
      </c>
      <c r="I1302" s="17">
        <f ca="1">IF(OR(G1302="alpha",G1302="beta",G1302="sd",G1302="mean"),"--",VLOOKUP(C1302,Default!$B$5:$H$114,7,FALSE))</f>
        <v>7</v>
      </c>
      <c r="J1302" s="4" t="str">
        <f ca="1">VLOOKUP(F1302,Lookup!$C$5:$D$110,2, FALSE)</f>
        <v>Travel values</v>
      </c>
      <c r="K1302" s="4" t="str">
        <f ca="1">VLOOKUP(C1302,Default!$B$4:$E$114,4, FALSE)</f>
        <v>how daily travel scales to a week</v>
      </c>
      <c r="L1302" s="37" t="s">
        <v>298</v>
      </c>
      <c r="M1302" s="21"/>
      <c r="N1302" s="21"/>
    </row>
    <row r="1303" spans="1:14" hidden="1" x14ac:dyDescent="0.25">
      <c r="A1303" s="5">
        <f t="shared" si="206"/>
        <v>15</v>
      </c>
      <c r="B1303" s="5">
        <f t="shared" si="207"/>
        <v>101</v>
      </c>
      <c r="C1303" s="5" t="str">
        <f t="shared" ref="C1303" ca="1" si="216">IF(G1303 = "",F1303,IF(OR(G1303="alpha",G1303="beta",G1303="constant",G1303="sd",G1303="mean",G1303="sample"),F1303,F1303&amp;" "&amp;G1303))</f>
        <v>treat_taxi_as_car</v>
      </c>
      <c r="D1303" s="5" t="str">
        <f t="shared" ref="D1303" ca="1" si="217">F1303&amp;"_"&amp;E1303</f>
        <v>treat_taxi_as_car_cali</v>
      </c>
      <c r="E1303" s="4" t="str" cm="1">
        <f t="array" aca="1" ref="E1303" ca="1">INDIRECT(ADDRESS(1,A1303,1,1,"all_city_parameter_inputs"))</f>
        <v>cali</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treat_taxi_as_car</v>
      </c>
      <c r="G1303" s="4" t="str" cm="1">
        <f t="array" aca="1" ref="G1303" ca="1">IF(AND(ISBLANK(INDIRECT(ADDRESS(B1303,3,1,1,"all_city_parameter_inputs"))),ISBLANK(INDIRECT(ADDRESS(B1303,2,1,1,"all_city_parameter_inputs")))),"",IF(ISBLANK(INDIRECT(ADDRESS(B1303,2,1,1,"all_city_parameter_inputs"))),"",INDIRECT(ADDRESS(B1303,2,1,1,"all_city_parameter_inputs"))))</f>
        <v/>
      </c>
      <c r="H1303" s="17" t="str" cm="1">
        <f t="array" aca="1" ref="H1303" ca="1">IF(ISBLANK(INDIRECT(ADDRESS(B1303,A1303,1,1,"all_city_parameter_inputs"))), "--",INDIRECT(ADDRESS(B1303,A1303,1,1,"all_city_parameter_inputs")))</f>
        <v>F</v>
      </c>
      <c r="I1303" s="17" t="str">
        <f ca="1">IF(OR(G1303="alpha",G1303="beta",G1303="sd",G1303="mean"),"--",VLOOKUP(C1303,Default!$B$5:$H$114,7,FALSE))</f>
        <v>F</v>
      </c>
      <c r="J1303" s="4" t="str">
        <f ca="1">VLOOKUP(F1303,Lookup!$C$5:$D$110,2, FALSE)</f>
        <v>Pollution values</v>
      </c>
      <c r="K1303" s="4" t="str">
        <f ca="1">VLOOKUP(C1303,Default!$B$4:$E$114,4, FALSE)</f>
        <v>If set to false do not add taxi km when calculating car emission factors</v>
      </c>
      <c r="L1303" s="37"/>
      <c r="M1303" s="21"/>
      <c r="N1303" s="21"/>
    </row>
    <row r="1304" spans="1:14" hidden="1" x14ac:dyDescent="0.25">
      <c r="A1304" s="5">
        <f t="shared" si="206"/>
        <v>16</v>
      </c>
      <c r="B1304" s="5">
        <f t="shared" si="207"/>
        <v>2</v>
      </c>
      <c r="C1304" s="5" t="str">
        <f t="shared" ca="1" si="208"/>
        <v>speeds auto_rickshaw</v>
      </c>
      <c r="D1304" s="5" t="str">
        <f t="shared" ca="1" si="209"/>
        <v>speeds_montevideo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All_city_list!F1287,INDIRECT(ADDRESS(B1304,1,1,1,"all_city_parameter_inputs"))))</f>
        <v>speeds</v>
      </c>
      <c r="G1304" s="4" t="str" cm="1">
        <f t="array" aca="1" ref="G1304" ca="1">IF(AND(ISBLANK(INDIRECT(ADDRESS(B1304,3,1,1,"all_city_parameter_inputs"))),ISBLANK(INDIRECT(ADDRESS(B1304,2,1,1,"all_city_parameter_inputs")))),"",IF(ISBLANK(INDIRECT(ADDRESS(B1304,2,1,1,"all_city_parameter_inputs"))),"",INDIRECT(ADDRESS(B1304,2,1,1,"all_city_parameter_inputs"))))</f>
        <v>auto_rickshaw</v>
      </c>
      <c r="H1304" s="17" t="str" cm="1">
        <f t="array" aca="1" ref="H1304" ca="1">IF(ISBLANK(INDIRECT(ADDRESS(B1304,A1304,1,1,"all_city_parameter_inputs"))), "--",INDIRECT(ADDRESS(B1304,A1304,1,1,"all_city_parameter_inputs")))</f>
        <v>--</v>
      </c>
      <c r="I1304" s="17">
        <f ca="1">IF(OR(G1304="alpha",G1304="beta",G1304="sd",G1304="mean"),"--",VLOOKUP(C1304,Default!$B$5:$H$114,7,FALSE))</f>
        <v>4</v>
      </c>
      <c r="J1304" s="4" t="str">
        <f ca="1">VLOOKUP(F1304,Lookup!$C$5:$D$110,2, FALSE)</f>
        <v>Travel values</v>
      </c>
      <c r="K1304" s="4">
        <f ca="1">VLOOKUP(C1304,Default!$B$4:$E$114,4, FALSE)</f>
        <v>0</v>
      </c>
      <c r="L1304" s="21" t="str" cm="1">
        <f t="array" aca="1" ref="L1304" ca="1">IF(ISNA(VLOOKUP($D1304,Grouped_Sources!$C:$C,1,FALSE)),"", INDIRECT(VLOOKUP($D1304,Grouped_Sources!$C:$I,5,FALSE)))</f>
        <v>VehicleSpeeds_Summary_vxxx.docx on OneDrive Ali Abbas - ITHIM Global\Methods and Processes\Input Parameters\VehicleSpeeds</v>
      </c>
      <c r="M1304" s="21" cm="1">
        <f t="array" aca="1" ref="M1304" ca="1">IF(ISNA(VLOOKUP($D1304,Grouped_Sources!$C:$C,1,FALSE)),"", INDIRECT(VLOOKUP($D1304,Grouped_Sources!$C:$I,6,FALSE)))</f>
        <v>0</v>
      </c>
      <c r="N1304" s="21" cm="1">
        <f t="array" aca="1" ref="N1304" ca="1">IF(ISNA(VLOOKUP($D1304,Grouped_Sources!$C:$C,1,FALSE)),"", INDIRECT(VLOOKUP($D1304,Grouped_Sources!$C:$I,7,FALSE)))</f>
        <v>0</v>
      </c>
    </row>
    <row r="1305" spans="1:14" hidden="1" x14ac:dyDescent="0.25">
      <c r="A1305" s="5">
        <f t="shared" si="206"/>
        <v>16</v>
      </c>
      <c r="B1305" s="5">
        <f t="shared" si="207"/>
        <v>3</v>
      </c>
      <c r="C1305" s="5" t="str">
        <f t="shared" ca="1" si="208"/>
        <v>speeds bus</v>
      </c>
      <c r="D1305" s="5" t="str">
        <f t="shared" ca="1" si="209"/>
        <v>speeds_montevideo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speeds</v>
      </c>
      <c r="G1305" s="4" t="str" cm="1">
        <f t="array" aca="1" ref="G1305" ca="1">IF(AND(ISBLANK(INDIRECT(ADDRESS(B1305,3,1,1,"all_city_parameter_inputs"))),ISBLANK(INDIRECT(ADDRESS(B1305,2,1,1,"all_city_parameter_inputs")))),"",IF(ISBLANK(INDIRECT(ADDRESS(B1305,2,1,1,"all_city_parameter_inputs"))),"",INDIRECT(ADDRESS(B1305,2,1,1,"all_city_parameter_inputs"))))</f>
        <v>bus</v>
      </c>
      <c r="H1305" s="17" cm="1">
        <f t="array" aca="1" ref="H1305" ca="1">IF(ISBLANK(INDIRECT(ADDRESS(B1305,A1305,1,1,"all_city_parameter_inputs"))), "--",INDIRECT(ADDRESS(B1305,A1305,1,1,"all_city_parameter_inputs")))</f>
        <v>8.1</v>
      </c>
      <c r="I1305" s="17">
        <f ca="1">IF(OR(G1305="alpha",G1305="beta",G1305="sd",G1305="mean"),"--",VLOOKUP(C1305,Default!$B$5:$H$114,7,FALSE))</f>
        <v>8.1</v>
      </c>
      <c r="J1305" s="4" t="str">
        <f ca="1">VLOOKUP(F1305,Lookup!$C$5:$D$110,2, FALSE)</f>
        <v>Travel values</v>
      </c>
      <c r="K1305" s="4" t="str">
        <f ca="1">VLOOKUP(C1305,Default!$B$4:$E$114,4,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05" s="21" t="str" cm="1">
        <f t="array" aca="1" ref="L1305" ca="1">IF(ISNA(VLOOKUP($D1305,Grouped_Sources!$C:$C,1,FALSE)),"", INDIRECT(VLOOKUP($D1305,Grouped_Sources!$C:$I,5,FALSE)))</f>
        <v>VehicleSpeeds_Summary_vxxx.docx on OneDrive Ali Abbas - ITHIM Global\Methods and Processes\Input Parameters\VehicleSpeeds</v>
      </c>
      <c r="M1305" s="21" cm="1">
        <f t="array" aca="1" ref="M1305" ca="1">IF(ISNA(VLOOKUP($D1305,Grouped_Sources!$C:$C,1,FALSE)),"", INDIRECT(VLOOKUP($D1305,Grouped_Sources!$C:$I,6,FALSE)))</f>
        <v>0</v>
      </c>
      <c r="N1305" s="21" cm="1">
        <f t="array" aca="1" ref="N1305" ca="1">IF(ISNA(VLOOKUP($D1305,Grouped_Sources!$C:$C,1,FALSE)),"", INDIRECT(VLOOKUP($D1305,Grouped_Sources!$C:$I,7,FALSE)))</f>
        <v>0</v>
      </c>
    </row>
    <row r="1306" spans="1:14" hidden="1" x14ac:dyDescent="0.25">
      <c r="A1306" s="5">
        <f t="shared" si="206"/>
        <v>16</v>
      </c>
      <c r="B1306" s="5">
        <f t="shared" si="207"/>
        <v>4</v>
      </c>
      <c r="C1306" s="5" t="str">
        <f t="shared" ca="1" si="208"/>
        <v>speeds car</v>
      </c>
      <c r="D1306" s="5" t="str">
        <f t="shared" ref="D1306:D1315" ca="1" si="218">F1306&amp;"_"&amp;E1306</f>
        <v>speeds_montevideo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speeds</v>
      </c>
      <c r="G1306" s="4" t="str" cm="1">
        <f t="array" aca="1" ref="G1306" ca="1">IF(AND(ISBLANK(INDIRECT(ADDRESS(B1306,3,1,1,"all_city_parameter_inputs"))),ISBLANK(INDIRECT(ADDRESS(B1306,2,1,1,"all_city_parameter_inputs")))),"",IF(ISBLANK(INDIRECT(ADDRESS(B1306,2,1,1,"all_city_parameter_inputs"))),"",INDIRECT(ADDRESS(B1306,2,1,1,"all_city_parameter_inputs"))))</f>
        <v>car</v>
      </c>
      <c r="H1306" s="17" cm="1">
        <f t="array" aca="1" ref="H1306" ca="1">IF(ISBLANK(INDIRECT(ADDRESS(B1306,A1306,1,1,"all_city_parameter_inputs"))), "--",INDIRECT(ADDRESS(B1306,A1306,1,1,"all_city_parameter_inputs")))</f>
        <v>13.8</v>
      </c>
      <c r="I1306" s="17">
        <f ca="1">IF(OR(G1306="alpha",G1306="beta",G1306="sd",G1306="mean"),"--",VLOOKUP(C1306,Default!$B$5:$H$114,7,FALSE))</f>
        <v>13.8</v>
      </c>
      <c r="J1306" s="4" t="str">
        <f ca="1">VLOOKUP(F1306,Lookup!$C$5:$D$110,2, FALSE)</f>
        <v>Travel values</v>
      </c>
      <c r="K1306" s="4">
        <f ca="1">VLOOKUP(C1306,Default!$B$4:$E$114,4, FALSE)</f>
        <v>0</v>
      </c>
      <c r="L1306" s="21" t="str" cm="1">
        <f t="array" aca="1" ref="L1306" ca="1">IF(ISNA(VLOOKUP($D1306,Grouped_Sources!$C:$C,1,FALSE)),"", INDIRECT(VLOOKUP($D1306,Grouped_Sources!$C:$I,5,FALSE)))</f>
        <v>VehicleSpeeds_Summary_vxxx.docx on OneDrive Ali Abbas - ITHIM Global\Methods and Processes\Input Parameters\VehicleSpeeds</v>
      </c>
      <c r="M1306" s="21" cm="1">
        <f t="array" aca="1" ref="M1306" ca="1">IF(ISNA(VLOOKUP($D1306,Grouped_Sources!$C:$C,1,FALSE)),"", INDIRECT(VLOOKUP($D1306,Grouped_Sources!$C:$I,6,FALSE)))</f>
        <v>0</v>
      </c>
      <c r="N1306" s="21" cm="1">
        <f t="array" aca="1" ref="N1306" ca="1">IF(ISNA(VLOOKUP($D1306,Grouped_Sources!$C:$C,1,FALSE)),"", INDIRECT(VLOOKUP($D1306,Grouped_Sources!$C:$I,7,FALSE)))</f>
        <v>0</v>
      </c>
    </row>
    <row r="1307" spans="1:14" hidden="1" x14ac:dyDescent="0.25">
      <c r="A1307" s="5">
        <f t="shared" si="206"/>
        <v>16</v>
      </c>
      <c r="B1307" s="5">
        <f t="shared" si="207"/>
        <v>5</v>
      </c>
      <c r="C1307" s="5" t="str">
        <f t="shared" ca="1" si="208"/>
        <v>speeds cycle</v>
      </c>
      <c r="D1307" s="5" t="str">
        <f t="shared" ca="1" si="218"/>
        <v>speeds_montevideo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speeds</v>
      </c>
      <c r="G1307" s="4" t="str" cm="1">
        <f t="array" aca="1" ref="G1307" ca="1">IF(AND(ISBLANK(INDIRECT(ADDRESS(B1307,3,1,1,"all_city_parameter_inputs"))),ISBLANK(INDIRECT(ADDRESS(B1307,2,1,1,"all_city_parameter_inputs")))),"",IF(ISBLANK(INDIRECT(ADDRESS(B1307,2,1,1,"all_city_parameter_inputs"))),"",INDIRECT(ADDRESS(B1307,2,1,1,"all_city_parameter_inputs"))))</f>
        <v>cycle</v>
      </c>
      <c r="H1307" s="17" cm="1">
        <f t="array" aca="1" ref="H1307" ca="1">IF(ISBLANK(INDIRECT(ADDRESS(B1307,A1307,1,1,"all_city_parameter_inputs"))), "--",INDIRECT(ADDRESS(B1307,A1307,1,1,"all_city_parameter_inputs")))</f>
        <v>8.4</v>
      </c>
      <c r="I1307" s="17">
        <f ca="1">IF(OR(G1307="alpha",G1307="beta",G1307="sd",G1307="mean"),"--",VLOOKUP(C1307,Default!$B$5:$H$114,7,FALSE))</f>
        <v>7.2</v>
      </c>
      <c r="J1307" s="4" t="str">
        <f ca="1">VLOOKUP(F1307,Lookup!$C$5:$D$110,2, FALSE)</f>
        <v>Travel values</v>
      </c>
      <c r="K1307" s="4">
        <f ca="1">VLOOKUP(C1307,Default!$B$4:$E$114,4, FALSE)</f>
        <v>0</v>
      </c>
      <c r="L1307" s="21" t="str" cm="1">
        <f t="array" aca="1" ref="L1307" ca="1">IF(ISNA(VLOOKUP($D1307,Grouped_Sources!$C:$C,1,FALSE)),"", INDIRECT(VLOOKUP($D1307,Grouped_Sources!$C:$I,5,FALSE)))</f>
        <v>VehicleSpeeds_Summary_vxxx.docx on OneDrive Ali Abbas - ITHIM Global\Methods and Processes\Input Parameters\VehicleSpeeds</v>
      </c>
      <c r="M1307" s="21" cm="1">
        <f t="array" aca="1" ref="M1307" ca="1">IF(ISNA(VLOOKUP($D1307,Grouped_Sources!$C:$C,1,FALSE)),"", INDIRECT(VLOOKUP($D1307,Grouped_Sources!$C:$I,6,FALSE)))</f>
        <v>0</v>
      </c>
      <c r="N1307" s="21" cm="1">
        <f t="array" aca="1" ref="N1307" ca="1">IF(ISNA(VLOOKUP($D1307,Grouped_Sources!$C:$C,1,FALSE)),"", INDIRECT(VLOOKUP($D1307,Grouped_Sources!$C:$I,7,FALSE)))</f>
        <v>0</v>
      </c>
    </row>
    <row r="1308" spans="1:14" hidden="1" x14ac:dyDescent="0.25">
      <c r="A1308" s="5">
        <f t="shared" si="206"/>
        <v>16</v>
      </c>
      <c r="B1308" s="5">
        <f t="shared" si="207"/>
        <v>6</v>
      </c>
      <c r="C1308" s="5" t="str">
        <f t="shared" ca="1" si="208"/>
        <v>speeds subway</v>
      </c>
      <c r="D1308" s="5" t="str">
        <f t="shared" ca="1" si="218"/>
        <v>speeds_montevideo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speeds</v>
      </c>
      <c r="G1308" s="4" t="str" cm="1">
        <f t="array" aca="1" ref="G1308" ca="1">IF(AND(ISBLANK(INDIRECT(ADDRESS(B1308,3,1,1,"all_city_parameter_inputs"))),ISBLANK(INDIRECT(ADDRESS(B1308,2,1,1,"all_city_parameter_inputs")))),"",IF(ISBLANK(INDIRECT(ADDRESS(B1308,2,1,1,"all_city_parameter_inputs"))),"",INDIRECT(ADDRESS(B1308,2,1,1,"all_city_parameter_inputs"))))</f>
        <v>subway</v>
      </c>
      <c r="H1308" s="17" cm="1">
        <f t="array" aca="1" ref="H1308" ca="1">IF(ISBLANK(INDIRECT(ADDRESS(B1308,A1308,1,1,"all_city_parameter_inputs"))), "--",INDIRECT(ADDRESS(B1308,A1308,1,1,"all_city_parameter_inputs")))</f>
        <v>18.100000000000001</v>
      </c>
      <c r="I1308" s="17">
        <f ca="1">IF(OR(G1308="alpha",G1308="beta",G1308="sd",G1308="mean"),"--",VLOOKUP(C1308,Default!$B$5:$H$114,7,FALSE))</f>
        <v>18.100000000000001</v>
      </c>
      <c r="J1308" s="4" t="str">
        <f ca="1">VLOOKUP(F1308,Lookup!$C$5:$D$110,2, FALSE)</f>
        <v>Travel values</v>
      </c>
      <c r="K1308" s="4">
        <f ca="1">VLOOKUP(C1308,Default!$B$4:$E$114,4, FALSE)</f>
        <v>0</v>
      </c>
      <c r="L1308" s="21" t="str" cm="1">
        <f t="array" aca="1" ref="L1308" ca="1">IF(ISNA(VLOOKUP($D1308,Grouped_Sources!$C:$C,1,FALSE)),"", INDIRECT(VLOOKUP($D1308,Grouped_Sources!$C:$I,5,FALSE)))</f>
        <v>VehicleSpeeds_Summary_vxxx.docx on OneDrive Ali Abbas - ITHIM Global\Methods and Processes\Input Parameters\VehicleSpeeds</v>
      </c>
      <c r="M1308" s="21" cm="1">
        <f t="array" aca="1" ref="M1308" ca="1">IF(ISNA(VLOOKUP($D1308,Grouped_Sources!$C:$C,1,FALSE)),"", INDIRECT(VLOOKUP($D1308,Grouped_Sources!$C:$I,6,FALSE)))</f>
        <v>0</v>
      </c>
      <c r="N1308" s="21" cm="1">
        <f t="array" aca="1" ref="N1308" ca="1">IF(ISNA(VLOOKUP($D1308,Grouped_Sources!$C:$C,1,FALSE)),"", INDIRECT(VLOOKUP($D1308,Grouped_Sources!$C:$I,7,FALSE)))</f>
        <v>0</v>
      </c>
    </row>
    <row r="1309" spans="1:14" hidden="1" x14ac:dyDescent="0.25">
      <c r="A1309" s="5">
        <f t="shared" si="206"/>
        <v>16</v>
      </c>
      <c r="B1309" s="5">
        <f t="shared" si="207"/>
        <v>7</v>
      </c>
      <c r="C1309" s="5" t="str">
        <f t="shared" ca="1" si="208"/>
        <v>speeds motorcycle</v>
      </c>
      <c r="D1309" s="5" t="str">
        <f t="shared" ca="1" si="218"/>
        <v>speeds_montevideo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speeds</v>
      </c>
      <c r="G1309" s="4" t="str" cm="1">
        <f t="array" aca="1" ref="G1309" ca="1">IF(AND(ISBLANK(INDIRECT(ADDRESS(B1309,3,1,1,"all_city_parameter_inputs"))),ISBLANK(INDIRECT(ADDRESS(B1309,2,1,1,"all_city_parameter_inputs")))),"",IF(ISBLANK(INDIRECT(ADDRESS(B1309,2,1,1,"all_city_parameter_inputs"))),"",INDIRECT(ADDRESS(B1309,2,1,1,"all_city_parameter_inputs"))))</f>
        <v>motorcycle</v>
      </c>
      <c r="H1309" s="17" cm="1">
        <f t="array" aca="1" ref="H1309" ca="1">IF(ISBLANK(INDIRECT(ADDRESS(B1309,A1309,1,1,"all_city_parameter_inputs"))), "--",INDIRECT(ADDRESS(B1309,A1309,1,1,"all_city_parameter_inputs")))</f>
        <v>18.399999999999999</v>
      </c>
      <c r="I1309" s="17">
        <f ca="1">IF(OR(G1309="alpha",G1309="beta",G1309="sd",G1309="mean"),"--",VLOOKUP(C1309,Default!$B$5:$H$114,7,FALSE))</f>
        <v>15.2</v>
      </c>
      <c r="J1309" s="4" t="str">
        <f ca="1">VLOOKUP(F1309,Lookup!$C$5:$D$110,2, FALSE)</f>
        <v>Travel values</v>
      </c>
      <c r="K1309" s="4">
        <f ca="1">VLOOKUP(C1309,Default!$B$4:$E$114,4, FALSE)</f>
        <v>0</v>
      </c>
      <c r="L1309" s="21" t="str" cm="1">
        <f t="array" aca="1" ref="L1309" ca="1">IF(ISNA(VLOOKUP($D1309,Grouped_Sources!$C:$C,1,FALSE)),"", INDIRECT(VLOOKUP($D1309,Grouped_Sources!$C:$I,5,FALSE)))</f>
        <v>VehicleSpeeds_Summary_vxxx.docx on OneDrive Ali Abbas - ITHIM Global\Methods and Processes\Input Parameters\VehicleSpeeds</v>
      </c>
      <c r="M1309" s="21" cm="1">
        <f t="array" aca="1" ref="M1309" ca="1">IF(ISNA(VLOOKUP($D1309,Grouped_Sources!$C:$C,1,FALSE)),"", INDIRECT(VLOOKUP($D1309,Grouped_Sources!$C:$I,6,FALSE)))</f>
        <v>0</v>
      </c>
      <c r="N1309" s="21" cm="1">
        <f t="array" aca="1" ref="N1309" ca="1">IF(ISNA(VLOOKUP($D1309,Grouped_Sources!$C:$C,1,FALSE)),"", INDIRECT(VLOOKUP($D1309,Grouped_Sources!$C:$I,7,FALSE)))</f>
        <v>0</v>
      </c>
    </row>
    <row r="1310" spans="1:14" hidden="1" x14ac:dyDescent="0.25">
      <c r="A1310" s="5">
        <f t="shared" si="206"/>
        <v>16</v>
      </c>
      <c r="B1310" s="5">
        <f t="shared" si="207"/>
        <v>8</v>
      </c>
      <c r="C1310" s="5" t="str">
        <f t="shared" ca="1" si="208"/>
        <v>speeds other</v>
      </c>
      <c r="D1310" s="5" t="str">
        <f t="shared" ca="1" si="218"/>
        <v>speeds_montevideo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speeds</v>
      </c>
      <c r="G1310" s="4" t="str" cm="1">
        <f t="array" aca="1" ref="G1310" ca="1">IF(AND(ISBLANK(INDIRECT(ADDRESS(B1310,3,1,1,"all_city_parameter_inputs"))),ISBLANK(INDIRECT(ADDRESS(B1310,2,1,1,"all_city_parameter_inputs")))),"",IF(ISBLANK(INDIRECT(ADDRESS(B1310,2,1,1,"all_city_parameter_inputs"))),"",INDIRECT(ADDRESS(B1310,2,1,1,"all_city_parameter_inputs"))))</f>
        <v>other</v>
      </c>
      <c r="H1310" s="17" cm="1">
        <f t="array" aca="1" ref="H1310" ca="1">IF(ISBLANK(INDIRECT(ADDRESS(B1310,A1310,1,1,"all_city_parameter_inputs"))), "--",INDIRECT(ADDRESS(B1310,A1310,1,1,"all_city_parameter_inputs")))</f>
        <v>9.1</v>
      </c>
      <c r="I1310" s="17">
        <f ca="1">IF(OR(G1310="alpha",G1310="beta",G1310="sd",G1310="mean"),"--",VLOOKUP(C1310,Default!$B$5:$H$114,7,FALSE))</f>
        <v>9.1</v>
      </c>
      <c r="J1310" s="4" t="str">
        <f ca="1">VLOOKUP(F1310,Lookup!$C$5:$D$110,2, FALSE)</f>
        <v>Travel values</v>
      </c>
      <c r="K1310" s="4">
        <f ca="1">VLOOKUP(C1310,Default!$B$4:$E$114,4, FALSE)</f>
        <v>0</v>
      </c>
      <c r="L1310" s="21" t="str" cm="1">
        <f t="array" aca="1" ref="L1310" ca="1">IF(ISNA(VLOOKUP($D1310,Grouped_Sources!$C:$C,1,FALSE)),"", INDIRECT(VLOOKUP($D1310,Grouped_Sources!$C:$I,5,FALSE)))</f>
        <v>VehicleSpeeds_Summary_vxxx.docx on OneDrive Ali Abbas - ITHIM Global\Methods and Processes\Input Parameters\VehicleSpeeds</v>
      </c>
      <c r="M1310" s="21" cm="1">
        <f t="array" aca="1" ref="M1310" ca="1">IF(ISNA(VLOOKUP($D1310,Grouped_Sources!$C:$C,1,FALSE)),"", INDIRECT(VLOOKUP($D1310,Grouped_Sources!$C:$I,6,FALSE)))</f>
        <v>0</v>
      </c>
      <c r="N1310" s="21" cm="1">
        <f t="array" aca="1" ref="N1310" ca="1">IF(ISNA(VLOOKUP($D1310,Grouped_Sources!$C:$C,1,FALSE)),"", INDIRECT(VLOOKUP($D1310,Grouped_Sources!$C:$I,7,FALSE)))</f>
        <v>0</v>
      </c>
    </row>
    <row r="1311" spans="1:14" hidden="1" x14ac:dyDescent="0.25">
      <c r="A1311" s="5">
        <f t="shared" si="206"/>
        <v>16</v>
      </c>
      <c r="B1311" s="5">
        <f t="shared" si="207"/>
        <v>9</v>
      </c>
      <c r="C1311" s="5" t="str">
        <f t="shared" ca="1" si="208"/>
        <v>speeds pedestrian</v>
      </c>
      <c r="D1311" s="5" t="str">
        <f t="shared" ca="1" si="218"/>
        <v>speeds_montevideo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speeds</v>
      </c>
      <c r="G1311" s="4" t="str" cm="1">
        <f t="array" aca="1" ref="G1311" ca="1">IF(AND(ISBLANK(INDIRECT(ADDRESS(B1311,3,1,1,"all_city_parameter_inputs"))),ISBLANK(INDIRECT(ADDRESS(B1311,2,1,1,"all_city_parameter_inputs")))),"",IF(ISBLANK(INDIRECT(ADDRESS(B1311,2,1,1,"all_city_parameter_inputs"))),"",INDIRECT(ADDRESS(B1311,2,1,1,"all_city_parameter_inputs"))))</f>
        <v>pedestrian</v>
      </c>
      <c r="H1311" s="17" cm="1">
        <f t="array" aca="1" ref="H1311" ca="1">IF(ISBLANK(INDIRECT(ADDRESS(B1311,A1311,1,1,"all_city_parameter_inputs"))), "--",INDIRECT(ADDRESS(B1311,A1311,1,1,"all_city_parameter_inputs")))</f>
        <v>3</v>
      </c>
      <c r="I1311" s="17">
        <f ca="1">IF(OR(G1311="alpha",G1311="beta",G1311="sd",G1311="mean"),"--",VLOOKUP(C1311,Default!$B$5:$H$114,7,FALSE))</f>
        <v>2.5</v>
      </c>
      <c r="J1311" s="4" t="str">
        <f ca="1">VLOOKUP(F1311,Lookup!$C$5:$D$110,2, FALSE)</f>
        <v>Travel values</v>
      </c>
      <c r="K1311" s="4">
        <f ca="1">VLOOKUP(C1311,Default!$B$4:$E$114,4, FALSE)</f>
        <v>0</v>
      </c>
      <c r="L1311" s="21" t="str" cm="1">
        <f t="array" aca="1" ref="L1311" ca="1">IF(ISNA(VLOOKUP($D1311,Grouped_Sources!$C:$C,1,FALSE)),"", INDIRECT(VLOOKUP($D1311,Grouped_Sources!$C:$I,5,FALSE)))</f>
        <v>VehicleSpeeds_Summary_vxxx.docx on OneDrive Ali Abbas - ITHIM Global\Methods and Processes\Input Parameters\VehicleSpeeds</v>
      </c>
      <c r="M1311" s="21" cm="1">
        <f t="array" aca="1" ref="M1311" ca="1">IF(ISNA(VLOOKUP($D1311,Grouped_Sources!$C:$C,1,FALSE)),"", INDIRECT(VLOOKUP($D1311,Grouped_Sources!$C:$I,6,FALSE)))</f>
        <v>0</v>
      </c>
      <c r="N1311" s="21" cm="1">
        <f t="array" aca="1" ref="N1311" ca="1">IF(ISNA(VLOOKUP($D1311,Grouped_Sources!$C:$C,1,FALSE)),"", INDIRECT(VLOOKUP($D1311,Grouped_Sources!$C:$I,7,FALSE)))</f>
        <v>0</v>
      </c>
    </row>
    <row r="1312" spans="1:14" hidden="1" x14ac:dyDescent="0.25">
      <c r="A1312" s="5">
        <f t="shared" si="206"/>
        <v>16</v>
      </c>
      <c r="B1312" s="5">
        <f t="shared" si="207"/>
        <v>10</v>
      </c>
      <c r="C1312" s="5" t="str">
        <f t="shared" ca="1" si="208"/>
        <v>speeds rail</v>
      </c>
      <c r="D1312" s="5" t="str">
        <f t="shared" ca="1" si="218"/>
        <v>speeds_montevideo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speeds</v>
      </c>
      <c r="G1312" s="4" t="str" cm="1">
        <f t="array" aca="1" ref="G1312" ca="1">IF(AND(ISBLANK(INDIRECT(ADDRESS(B1312,3,1,1,"all_city_parameter_inputs"))),ISBLANK(INDIRECT(ADDRESS(B1312,2,1,1,"all_city_parameter_inputs")))),"",IF(ISBLANK(INDIRECT(ADDRESS(B1312,2,1,1,"all_city_parameter_inputs"))),"",INDIRECT(ADDRESS(B1312,2,1,1,"all_city_parameter_inputs"))))</f>
        <v>rail</v>
      </c>
      <c r="H1312" s="17" cm="1">
        <f t="array" aca="1" ref="H1312" ca="1">IF(ISBLANK(INDIRECT(ADDRESS(B1312,A1312,1,1,"all_city_parameter_inputs"))), "--",INDIRECT(ADDRESS(B1312,A1312,1,1,"all_city_parameter_inputs")))</f>
        <v>23.2</v>
      </c>
      <c r="I1312" s="17">
        <f ca="1">IF(OR(G1312="alpha",G1312="beta",G1312="sd",G1312="mean"),"--",VLOOKUP(C1312,Default!$B$5:$H$114,7,FALSE))</f>
        <v>21.9</v>
      </c>
      <c r="J1312" s="4" t="str">
        <f ca="1">VLOOKUP(F1312,Lookup!$C$5:$D$110,2, FALSE)</f>
        <v>Travel values</v>
      </c>
      <c r="K1312" s="4">
        <f ca="1">VLOOKUP(C1312,Default!$B$4:$E$114,4, FALSE)</f>
        <v>0</v>
      </c>
      <c r="L1312" s="21" t="str" cm="1">
        <f t="array" aca="1" ref="L1312" ca="1">IF(ISNA(VLOOKUP($D1312,Grouped_Sources!$C:$C,1,FALSE)),"", INDIRECT(VLOOKUP($D1312,Grouped_Sources!$C:$I,5,FALSE)))</f>
        <v>VehicleSpeeds_Summary_vxxx.docx on OneDrive Ali Abbas - ITHIM Global\Methods and Processes\Input Parameters\VehicleSpeeds</v>
      </c>
      <c r="M1312" s="21" cm="1">
        <f t="array" aca="1" ref="M1312" ca="1">IF(ISNA(VLOOKUP($D1312,Grouped_Sources!$C:$C,1,FALSE)),"", INDIRECT(VLOOKUP($D1312,Grouped_Sources!$C:$I,6,FALSE)))</f>
        <v>0</v>
      </c>
      <c r="N1312" s="21" cm="1">
        <f t="array" aca="1" ref="N1312" ca="1">IF(ISNA(VLOOKUP($D1312,Grouped_Sources!$C:$C,1,FALSE)),"", INDIRECT(VLOOKUP($D1312,Grouped_Sources!$C:$I,7,FALSE)))</f>
        <v>0</v>
      </c>
    </row>
    <row r="1313" spans="1:14" hidden="1" x14ac:dyDescent="0.25">
      <c r="A1313" s="5">
        <f t="shared" si="206"/>
        <v>16</v>
      </c>
      <c r="B1313" s="5">
        <f t="shared" si="207"/>
        <v>11</v>
      </c>
      <c r="C1313" s="5" t="str">
        <f t="shared" ca="1" si="208"/>
        <v>speeds taxi</v>
      </c>
      <c r="D1313" s="5" t="str">
        <f t="shared" ca="1" si="218"/>
        <v>speeds_montevideo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speeds</v>
      </c>
      <c r="G1313" s="4" t="str" cm="1">
        <f t="array" aca="1" ref="G1313" ca="1">IF(AND(ISBLANK(INDIRECT(ADDRESS(B1313,3,1,1,"all_city_parameter_inputs"))),ISBLANK(INDIRECT(ADDRESS(B1313,2,1,1,"all_city_parameter_inputs")))),"",IF(ISBLANK(INDIRECT(ADDRESS(B1313,2,1,1,"all_city_parameter_inputs"))),"",INDIRECT(ADDRESS(B1313,2,1,1,"all_city_parameter_inputs"))))</f>
        <v>taxi</v>
      </c>
      <c r="H1313" s="17" cm="1">
        <f t="array" aca="1" ref="H1313" ca="1">IF(ISBLANK(INDIRECT(ADDRESS(B1313,A1313,1,1,"all_city_parameter_inputs"))), "--",INDIRECT(ADDRESS(B1313,A1313,1,1,"all_city_parameter_inputs")))</f>
        <v>13.1</v>
      </c>
      <c r="I1313" s="17">
        <f ca="1">IF(OR(G1313="alpha",G1313="beta",G1313="sd",G1313="mean"),"--",VLOOKUP(C1313,Default!$B$5:$H$114,7,FALSE))</f>
        <v>13.8</v>
      </c>
      <c r="J1313" s="4" t="str">
        <f ca="1">VLOOKUP(F1313,Lookup!$C$5:$D$110,2, FALSE)</f>
        <v>Travel values</v>
      </c>
      <c r="K1313" s="4">
        <f ca="1">VLOOKUP(C1313,Default!$B$4:$E$114,4, FALSE)</f>
        <v>0</v>
      </c>
      <c r="L1313" s="21" t="str" cm="1">
        <f t="array" aca="1" ref="L1313" ca="1">IF(ISNA(VLOOKUP($D1313,Grouped_Sources!$C:$C,1,FALSE)),"", INDIRECT(VLOOKUP($D1313,Grouped_Sources!$C:$I,5,FALSE)))</f>
        <v>VehicleSpeeds_Summary_vxxx.docx on OneDrive Ali Abbas - ITHIM Global\Methods and Processes\Input Parameters\VehicleSpeeds</v>
      </c>
      <c r="M1313" s="21" cm="1">
        <f t="array" aca="1" ref="M1313" ca="1">IF(ISNA(VLOOKUP($D1313,Grouped_Sources!$C:$C,1,FALSE)),"", INDIRECT(VLOOKUP($D1313,Grouped_Sources!$C:$I,6,FALSE)))</f>
        <v>0</v>
      </c>
      <c r="N1313" s="21" cm="1">
        <f t="array" aca="1" ref="N1313" ca="1">IF(ISNA(VLOOKUP($D1313,Grouped_Sources!$C:$C,1,FALSE)),"", INDIRECT(VLOOKUP($D1313,Grouped_Sources!$C:$I,7,FALSE)))</f>
        <v>0</v>
      </c>
    </row>
    <row r="1314" spans="1:14" hidden="1" x14ac:dyDescent="0.25">
      <c r="A1314" s="5">
        <f t="shared" si="206"/>
        <v>16</v>
      </c>
      <c r="B1314" s="5">
        <f t="shared" si="207"/>
        <v>12</v>
      </c>
      <c r="C1314" s="5" t="str">
        <f t="shared" ca="1" si="208"/>
        <v>speeds truck</v>
      </c>
      <c r="D1314" s="5" t="str">
        <f t="shared" ca="1" si="218"/>
        <v>speeds_montevideo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speeds</v>
      </c>
      <c r="G1314" s="4" t="str" cm="1">
        <f t="array" aca="1" ref="G1314" ca="1">IF(AND(ISBLANK(INDIRECT(ADDRESS(B1314,3,1,1,"all_city_parameter_inputs"))),ISBLANK(INDIRECT(ADDRESS(B1314,2,1,1,"all_city_parameter_inputs")))),"",IF(ISBLANK(INDIRECT(ADDRESS(B1314,2,1,1,"all_city_parameter_inputs"))),"",INDIRECT(ADDRESS(B1314,2,1,1,"all_city_parameter_inputs"))))</f>
        <v>truck</v>
      </c>
      <c r="H1314" s="17" cm="1">
        <f t="array" aca="1" ref="H1314" ca="1">IF(ISBLANK(INDIRECT(ADDRESS(B1314,A1314,1,1,"all_city_parameter_inputs"))), "--",INDIRECT(ADDRESS(B1314,A1314,1,1,"all_city_parameter_inputs")))</f>
        <v>8.1</v>
      </c>
      <c r="I1314" s="17">
        <f ca="1">IF(OR(G1314="alpha",G1314="beta",G1314="sd",G1314="mean"),"--",VLOOKUP(C1314,Default!$B$5:$H$114,7,FALSE))</f>
        <v>8.1</v>
      </c>
      <c r="J1314" s="4" t="str">
        <f ca="1">VLOOKUP(F1314,Lookup!$C$5:$D$110,2, FALSE)</f>
        <v>Travel values</v>
      </c>
      <c r="K1314" s="4">
        <f ca="1">VLOOKUP(C1314,Default!$B$4:$E$114,4, FALSE)</f>
        <v>0</v>
      </c>
      <c r="L1314" s="21" t="str" cm="1">
        <f t="array" aca="1" ref="L1314" ca="1">IF(ISNA(VLOOKUP($D1314,Grouped_Sources!$C:$C,1,FALSE)),"", INDIRECT(VLOOKUP($D1314,Grouped_Sources!$C:$I,5,FALSE)))</f>
        <v>VehicleSpeeds_Summary_vxxx.docx on OneDrive Ali Abbas - ITHIM Global\Methods and Processes\Input Parameters\VehicleSpeeds</v>
      </c>
      <c r="M1314" s="21" cm="1">
        <f t="array" aca="1" ref="M1314" ca="1">IF(ISNA(VLOOKUP($D1314,Grouped_Sources!$C:$C,1,FALSE)),"", INDIRECT(VLOOKUP($D1314,Grouped_Sources!$C:$I,6,FALSE)))</f>
        <v>0</v>
      </c>
      <c r="N1314" s="21" cm="1">
        <f t="array" aca="1" ref="N1314" ca="1">IF(ISNA(VLOOKUP($D1314,Grouped_Sources!$C:$C,1,FALSE)),"", INDIRECT(VLOOKUP($D1314,Grouped_Sources!$C:$I,7,FALSE)))</f>
        <v>0</v>
      </c>
    </row>
    <row r="1315" spans="1:14" hidden="1" x14ac:dyDescent="0.25">
      <c r="A1315" s="5">
        <f t="shared" ref="A1315:A1378" si="219">A1215+1</f>
        <v>16</v>
      </c>
      <c r="B1315" s="5">
        <f t="shared" ref="B1315:B1378" si="220">B1215</f>
        <v>13</v>
      </c>
      <c r="C1315" s="5" t="str">
        <f t="shared" ca="1" si="208"/>
        <v>speeds van</v>
      </c>
      <c r="D1315" s="5" t="str">
        <f t="shared" ca="1" si="218"/>
        <v>speeds_montevideo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speeds</v>
      </c>
      <c r="G1315" s="4" t="str" cm="1">
        <f t="array" aca="1" ref="G1315" ca="1">IF(AND(ISBLANK(INDIRECT(ADDRESS(B1315,3,1,1,"all_city_parameter_inputs"))),ISBLANK(INDIRECT(ADDRESS(B1315,2,1,1,"all_city_parameter_inputs")))),"",IF(ISBLANK(INDIRECT(ADDRESS(B1315,2,1,1,"all_city_parameter_inputs"))),"",INDIRECT(ADDRESS(B1315,2,1,1,"all_city_parameter_inputs"))))</f>
        <v>van</v>
      </c>
      <c r="H1315" s="17" cm="1">
        <f t="array" aca="1" ref="H1315" ca="1">IF(ISBLANK(INDIRECT(ADDRESS(B1315,A1315,1,1,"all_city_parameter_inputs"))), "--",INDIRECT(ADDRESS(B1315,A1315,1,1,"all_city_parameter_inputs")))</f>
        <v>13.8</v>
      </c>
      <c r="I1315" s="17">
        <f ca="1">IF(OR(G1315="alpha",G1315="beta",G1315="sd",G1315="mean"),"--",VLOOKUP(C1315,Default!$B$5:$H$114,7,FALSE))</f>
        <v>13.8</v>
      </c>
      <c r="J1315" s="4" t="str">
        <f ca="1">VLOOKUP(F1315,Lookup!$C$5:$D$110,2, FALSE)</f>
        <v>Travel values</v>
      </c>
      <c r="K1315" s="4">
        <f ca="1">VLOOKUP(C1315,Default!$B$4:$E$114,4, FALSE)</f>
        <v>0</v>
      </c>
      <c r="L1315" s="21" t="str" cm="1">
        <f t="array" aca="1" ref="L1315" ca="1">IF(ISNA(VLOOKUP($D1315,Grouped_Sources!$C:$C,1,FALSE)),"", INDIRECT(VLOOKUP($D1315,Grouped_Sources!$C:$I,5,FALSE)))</f>
        <v>VehicleSpeeds_Summary_vxxx.docx on OneDrive Ali Abbas - ITHIM Global\Methods and Processes\Input Parameters\VehicleSpeeds</v>
      </c>
      <c r="M1315" s="21" cm="1">
        <f t="array" aca="1" ref="M1315" ca="1">IF(ISNA(VLOOKUP($D1315,Grouped_Sources!$C:$C,1,FALSE)),"", INDIRECT(VLOOKUP($D1315,Grouped_Sources!$C:$I,6,FALSE)))</f>
        <v>0</v>
      </c>
      <c r="N1315" s="21" cm="1">
        <f t="array" aca="1" ref="N1315" ca="1">IF(ISNA(VLOOKUP($D1315,Grouped_Sources!$C:$C,1,FALSE)),"", INDIRECT(VLOOKUP($D1315,Grouped_Sources!$C:$I,7,FALSE)))</f>
        <v>0</v>
      </c>
    </row>
    <row r="1316" spans="1:14" hidden="1" x14ac:dyDescent="0.25">
      <c r="A1316" s="5">
        <f t="shared" si="219"/>
        <v>16</v>
      </c>
      <c r="B1316" s="5">
        <f t="shared" si="220"/>
        <v>14</v>
      </c>
      <c r="C1316" s="5" t="str">
        <f t="shared" ca="1" si="208"/>
        <v>PM_emission_inventories motorcycle</v>
      </c>
      <c r="D1316" s="5" t="str">
        <f t="shared" ca="1" si="209"/>
        <v>PM_emission_inventories_montevideo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All_city_list!F1305,INDIRECT(ADDRESS(B1316,1,1,1,"all_city_parameter_inputs"))))</f>
        <v>PM_emission_inventories</v>
      </c>
      <c r="G1316" s="4" t="str" cm="1">
        <f t="array" aca="1" ref="G1316" ca="1">IF(AND(ISBLANK(INDIRECT(ADDRESS(B1316,3,1,1,"all_city_parameter_inputs"))),ISBLANK(INDIRECT(ADDRESS(B1316,2,1,1,"all_city_parameter_inputs")))),"",IF(ISBLANK(INDIRECT(ADDRESS(B1316,2,1,1,"all_city_parameter_inputs"))),"",INDIRECT(ADDRESS(B1316,2,1,1,"all_city_parameter_inputs"))))</f>
        <v>motorcycle</v>
      </c>
      <c r="H1316" s="17" cm="1">
        <f t="array" aca="1" ref="H1316" ca="1">IF(ISBLANK(INDIRECT(ADDRESS(B1316,A1316,1,1,"all_city_parameter_inputs"))), "--",INDIRECT(ADDRESS(B1316,A1316,1,1,"all_city_parameter_inputs")))</f>
        <v>2.8496402502324204E-3</v>
      </c>
      <c r="I1316" s="17">
        <f ca="1">IF(OR(G1316="alpha",G1316="beta",G1316="sd",G1316="mean"),"--",VLOOKUP(C1316,Default!$B$5:$H$114,7,FALSE))</f>
        <v>2.3031654375338189E-3</v>
      </c>
      <c r="J1316" s="4" t="str">
        <f ca="1">VLOOKUP(F1316,Lookup!$C$5:$D$110,2, FALSE)</f>
        <v>Pollution values</v>
      </c>
      <c r="K1316" s="4" t="str">
        <f ca="1">VLOOKUP(C1316,Default!$B$4:$E$114,4,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316" s="21" t="str" cm="1">
        <f t="array" aca="1" ref="L1316" ca="1">IF(ISNA(VLOOKUP($D1316,Grouped_Sources!$C:$C,1,FALSE)),"", INDIRECT(VLOOKUP($D1316,Grouped_Sources!$C:$I,5,FALSE)))</f>
        <v>air pollution and CO2 write-up_only table_V4.docx (dropbox.com)</v>
      </c>
      <c r="M1316" s="21" t="str" cm="1">
        <f t="array" aca="1" ref="M1316" ca="1">IF(ISNA(VLOOKUP($D1316,Grouped_Sources!$C:$C,1,FALSE)),"", INDIRECT(VLOOKUP($D1316,Grouped_Sources!$C:$I,6,FALSE)))</f>
        <v>EDGAR and various other sources, detailed in document</v>
      </c>
      <c r="N1316" s="21" cm="1">
        <f t="array" aca="1" ref="N1316" ca="1">IF(ISNA(VLOOKUP($D1316,Grouped_Sources!$C:$C,1,FALSE)),"", INDIRECT(VLOOKUP($D1316,Grouped_Sources!$C:$I,7,FALSE)))</f>
        <v>0</v>
      </c>
    </row>
    <row r="1317" spans="1:14" hidden="1" x14ac:dyDescent="0.25">
      <c r="A1317" s="5">
        <f t="shared" si="219"/>
        <v>16</v>
      </c>
      <c r="B1317" s="5">
        <f t="shared" si="220"/>
        <v>15</v>
      </c>
      <c r="C1317" s="5" t="str">
        <f t="shared" ca="1" si="208"/>
        <v>PM_emission_inventories car</v>
      </c>
      <c r="D1317" s="5" t="str">
        <f t="shared" ca="1" si="209"/>
        <v>PM_emission_inventories_montevideo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PM_emission_inventories</v>
      </c>
      <c r="G1317" s="4" t="str" cm="1">
        <f t="array" aca="1" ref="G1317" ca="1">IF(AND(ISBLANK(INDIRECT(ADDRESS(B1317,3,1,1,"all_city_parameter_inputs"))),ISBLANK(INDIRECT(ADDRESS(B1317,2,1,1,"all_city_parameter_inputs")))),"",IF(ISBLANK(INDIRECT(ADDRESS(B1317,2,1,1,"all_city_parameter_inputs"))),"",INDIRECT(ADDRESS(B1317,2,1,1,"all_city_parameter_inputs"))))</f>
        <v>car</v>
      </c>
      <c r="H1317" s="17" cm="1">
        <f t="array" aca="1" ref="H1317" ca="1">IF(ISBLANK(INDIRECT(ADDRESS(B1317,A1317,1,1,"all_city_parameter_inputs"))), "--",INDIRECT(ADDRESS(B1317,A1317,1,1,"all_city_parameter_inputs")))</f>
        <v>0.10124173284863959</v>
      </c>
      <c r="I1317" s="17">
        <f ca="1">IF(OR(G1317="alpha",G1317="beta",G1317="sd",G1317="mean"),"--",VLOOKUP(C1317,Default!$B$5:$H$114,7,FALSE))</f>
        <v>8.1980352806225759E-2</v>
      </c>
      <c r="J1317" s="4" t="str">
        <f ca="1">VLOOKUP(F1317,Lookup!$C$5:$D$110,2, FALSE)</f>
        <v>Pollution values</v>
      </c>
      <c r="K1317" s="4">
        <f ca="1">VLOOKUP(C1317,Default!$B$4:$E$114,4, FALSE)</f>
        <v>0</v>
      </c>
      <c r="L1317" s="21" t="str" cm="1">
        <f t="array" aca="1" ref="L1317" ca="1">IF(ISNA(VLOOKUP($D1317,Grouped_Sources!$C:$C,1,FALSE)),"", INDIRECT(VLOOKUP($D1317,Grouped_Sources!$C:$I,5,FALSE)))</f>
        <v>air pollution and CO2 write-up_only table_V4.docx (dropbox.com)</v>
      </c>
      <c r="M1317" s="21" t="str" cm="1">
        <f t="array" aca="1" ref="M1317" ca="1">IF(ISNA(VLOOKUP($D1317,Grouped_Sources!$C:$C,1,FALSE)),"", INDIRECT(VLOOKUP($D1317,Grouped_Sources!$C:$I,6,FALSE)))</f>
        <v>EDGAR and various other sources, detailed in document</v>
      </c>
      <c r="N1317" s="21" cm="1">
        <f t="array" aca="1" ref="N1317" ca="1">IF(ISNA(VLOOKUP($D1317,Grouped_Sources!$C:$C,1,FALSE)),"", INDIRECT(VLOOKUP($D1317,Grouped_Sources!$C:$I,7,FALSE)))</f>
        <v>0</v>
      </c>
    </row>
    <row r="1318" spans="1:14" hidden="1" x14ac:dyDescent="0.25">
      <c r="A1318" s="5">
        <f t="shared" si="219"/>
        <v>16</v>
      </c>
      <c r="B1318" s="5">
        <f t="shared" si="220"/>
        <v>16</v>
      </c>
      <c r="C1318" s="5" t="str">
        <f t="shared" ca="1" si="208"/>
        <v>PM_emission_inventories bus_driver</v>
      </c>
      <c r="D1318" s="5" t="str">
        <f t="shared" ca="1" si="209"/>
        <v>PM_emission_inventories_montevideo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PM_emission_inventories</v>
      </c>
      <c r="G1318" s="4" t="str" cm="1">
        <f t="array" aca="1" ref="G1318" ca="1">IF(AND(ISBLANK(INDIRECT(ADDRESS(B1318,3,1,1,"all_city_parameter_inputs"))),ISBLANK(INDIRECT(ADDRESS(B1318,2,1,1,"all_city_parameter_inputs")))),"",IF(ISBLANK(INDIRECT(ADDRESS(B1318,2,1,1,"all_city_parameter_inputs"))),"",INDIRECT(ADDRESS(B1318,2,1,1,"all_city_parameter_inputs"))))</f>
        <v>bus_driver</v>
      </c>
      <c r="H1318" s="17" cm="1">
        <f t="array" aca="1" ref="H1318" ca="1">IF(ISBLANK(INDIRECT(ADDRESS(B1318,A1318,1,1,"all_city_parameter_inputs"))), "--",INDIRECT(ADDRESS(B1318,A1318,1,1,"all_city_parameter_inputs")))</f>
        <v>0.1141674380440247</v>
      </c>
      <c r="I1318" s="17">
        <f ca="1">IF(OR(G1318="alpha",G1318="beta",G1318="sd",G1318="mean"),"--",VLOOKUP(C1318,Default!$B$5:$H$114,7,FALSE))</f>
        <v>0.12246677425253254</v>
      </c>
      <c r="J1318" s="4" t="str">
        <f ca="1">VLOOKUP(F1318,Lookup!$C$5:$D$110,2, FALSE)</f>
        <v>Pollution values</v>
      </c>
      <c r="K1318" s="4">
        <f ca="1">VLOOKUP(C1318,Default!$B$4:$E$114,4, FALSE)</f>
        <v>0</v>
      </c>
      <c r="L1318" s="21" t="str" cm="1">
        <f t="array" aca="1" ref="L1318" ca="1">IF(ISNA(VLOOKUP($D1318,Grouped_Sources!$C:$C,1,FALSE)),"", INDIRECT(VLOOKUP($D1318,Grouped_Sources!$C:$I,5,FALSE)))</f>
        <v>air pollution and CO2 write-up_only table_V4.docx (dropbox.com)</v>
      </c>
      <c r="M1318" s="21" t="str" cm="1">
        <f t="array" aca="1" ref="M1318" ca="1">IF(ISNA(VLOOKUP($D1318,Grouped_Sources!$C:$C,1,FALSE)),"", INDIRECT(VLOOKUP($D1318,Grouped_Sources!$C:$I,6,FALSE)))</f>
        <v>EDGAR and various other sources, detailed in document</v>
      </c>
      <c r="N1318" s="21" cm="1">
        <f t="array" aca="1" ref="N1318" ca="1">IF(ISNA(VLOOKUP($D1318,Grouped_Sources!$C:$C,1,FALSE)),"", INDIRECT(VLOOKUP($D1318,Grouped_Sources!$C:$I,7,FALSE)))</f>
        <v>0</v>
      </c>
    </row>
    <row r="1319" spans="1:14" hidden="1" x14ac:dyDescent="0.25">
      <c r="A1319" s="5">
        <f t="shared" si="219"/>
        <v>16</v>
      </c>
      <c r="B1319" s="5">
        <f t="shared" si="220"/>
        <v>17</v>
      </c>
      <c r="C1319" s="5" t="str">
        <f t="shared" ca="1" si="208"/>
        <v>PM_emission_inventories heavy_truck</v>
      </c>
      <c r="D1319" s="5" t="str">
        <f t="shared" ca="1" si="209"/>
        <v>PM_emission_inventories_montevideo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PM_emission_inventories</v>
      </c>
      <c r="G1319" s="4" t="str" cm="1">
        <f t="array" aca="1" ref="G1319" ca="1">IF(AND(ISBLANK(INDIRECT(ADDRESS(B1319,3,1,1,"all_city_parameter_inputs"))),ISBLANK(INDIRECT(ADDRESS(B1319,2,1,1,"all_city_parameter_inputs")))),"",IF(ISBLANK(INDIRECT(ADDRESS(B1319,2,1,1,"all_city_parameter_inputs"))),"",INDIRECT(ADDRESS(B1319,2,1,1,"all_city_parameter_inputs"))))</f>
        <v>heavy_truck</v>
      </c>
      <c r="H1319" s="17" cm="1">
        <f t="array" aca="1" ref="H1319" ca="1">IF(ISBLANK(INDIRECT(ADDRESS(B1319,A1319,1,1,"all_city_parameter_inputs"))), "--",INDIRECT(ADDRESS(B1319,A1319,1,1,"all_city_parameter_inputs")))</f>
        <v>0.46368542808595359</v>
      </c>
      <c r="I1319" s="17">
        <f ca="1">IF(OR(G1319="alpha",G1319="beta",G1319="sd",G1319="mean"),"--",VLOOKUP(C1319,Default!$B$5:$H$114,7,FALSE))</f>
        <v>0.45445403783708543</v>
      </c>
      <c r="J1319" s="4" t="str">
        <f ca="1">VLOOKUP(F1319,Lookup!$C$5:$D$110,2, FALSE)</f>
        <v>Pollution values</v>
      </c>
      <c r="K1319" s="4">
        <f ca="1">VLOOKUP(C1319,Default!$B$4:$E$114,4, FALSE)</f>
        <v>0</v>
      </c>
      <c r="L1319" s="21" t="str" cm="1">
        <f t="array" aca="1" ref="L1319" ca="1">IF(ISNA(VLOOKUP($D1319,Grouped_Sources!$C:$C,1,FALSE)),"", INDIRECT(VLOOKUP($D1319,Grouped_Sources!$C:$I,5,FALSE)))</f>
        <v>air pollution and CO2 write-up_only table_V4.docx (dropbox.com)</v>
      </c>
      <c r="M1319" s="21" t="str" cm="1">
        <f t="array" aca="1" ref="M1319" ca="1">IF(ISNA(VLOOKUP($D1319,Grouped_Sources!$C:$C,1,FALSE)),"", INDIRECT(VLOOKUP($D1319,Grouped_Sources!$C:$I,6,FALSE)))</f>
        <v>EDGAR and various other sources, detailed in document</v>
      </c>
      <c r="N1319" s="21" cm="1">
        <f t="array" aca="1" ref="N1319" ca="1">IF(ISNA(VLOOKUP($D1319,Grouped_Sources!$C:$C,1,FALSE)),"", INDIRECT(VLOOKUP($D1319,Grouped_Sources!$C:$I,7,FALSE)))</f>
        <v>0</v>
      </c>
    </row>
    <row r="1320" spans="1:14" hidden="1" x14ac:dyDescent="0.25">
      <c r="A1320" s="5">
        <f t="shared" si="219"/>
        <v>16</v>
      </c>
      <c r="B1320" s="5">
        <f t="shared" si="220"/>
        <v>18</v>
      </c>
      <c r="C1320" s="5" t="str">
        <f t="shared" ca="1" si="208"/>
        <v>PM_emission_inventories truck</v>
      </c>
      <c r="D1320" s="5" t="str">
        <f t="shared" ca="1" si="209"/>
        <v>PM_emission_inventories_montevideo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PM_emission_inventories</v>
      </c>
      <c r="G1320" s="4" t="str" cm="1">
        <f t="array" aca="1" ref="G1320" ca="1">IF(AND(ISBLANK(INDIRECT(ADDRESS(B1320,3,1,1,"all_city_parameter_inputs"))),ISBLANK(INDIRECT(ADDRESS(B1320,2,1,1,"all_city_parameter_inputs")))),"",IF(ISBLANK(INDIRECT(ADDRESS(B1320,2,1,1,"all_city_parameter_inputs"))),"",INDIRECT(ADDRESS(B1320,2,1,1,"all_city_parameter_inputs"))))</f>
        <v>truck</v>
      </c>
      <c r="H1320" s="17" cm="1">
        <f t="array" aca="1" ref="H1320" ca="1">IF(ISBLANK(INDIRECT(ADDRESS(B1320,A1320,1,1,"all_city_parameter_inputs"))), "--",INDIRECT(ADDRESS(B1320,A1320,1,1,"all_city_parameter_inputs")))</f>
        <v>0.31805576077114972</v>
      </c>
      <c r="I1320" s="17">
        <f ca="1">IF(OR(G1320="alpha",G1320="beta",G1320="sd",G1320="mean"),"--",VLOOKUP(C1320,Default!$B$5:$H$114,7,FALSE))</f>
        <v>0.33879566966662278</v>
      </c>
      <c r="J1320" s="4" t="str">
        <f ca="1">VLOOKUP(F1320,Lookup!$C$5:$D$110,2, FALSE)</f>
        <v>Pollution values</v>
      </c>
      <c r="K1320" s="4">
        <f ca="1">VLOOKUP(C1320,Default!$B$4:$E$114,4, FALSE)</f>
        <v>0</v>
      </c>
      <c r="L1320" s="21" t="str" cm="1">
        <f t="array" aca="1" ref="L1320" ca="1">IF(ISNA(VLOOKUP($D1320,Grouped_Sources!$C:$C,1,FALSE)),"", INDIRECT(VLOOKUP($D1320,Grouped_Sources!$C:$I,5,FALSE)))</f>
        <v>air pollution and CO2 write-up_only table_V4.docx (dropbox.com)</v>
      </c>
      <c r="M1320" s="21" t="str" cm="1">
        <f t="array" aca="1" ref="M1320" ca="1">IF(ISNA(VLOOKUP($D1320,Grouped_Sources!$C:$C,1,FALSE)),"", INDIRECT(VLOOKUP($D1320,Grouped_Sources!$C:$I,6,FALSE)))</f>
        <v>EDGAR and various other sources, detailed in document</v>
      </c>
      <c r="N1320" s="21" cm="1">
        <f t="array" aca="1" ref="N1320" ca="1">IF(ISNA(VLOOKUP($D1320,Grouped_Sources!$C:$C,1,FALSE)),"", INDIRECT(VLOOKUP($D1320,Grouped_Sources!$C:$I,7,FALSE)))</f>
        <v>0</v>
      </c>
    </row>
    <row r="1321" spans="1:14" hidden="1" x14ac:dyDescent="0.25">
      <c r="A1321" s="5">
        <f t="shared" si="219"/>
        <v>16</v>
      </c>
      <c r="B1321" s="5">
        <f t="shared" si="220"/>
        <v>19</v>
      </c>
      <c r="C1321" s="5" t="str">
        <f t="shared" ca="1" si="208"/>
        <v>PM_emission_inventories van</v>
      </c>
      <c r="D1321" s="5" t="str">
        <f t="shared" ca="1" si="209"/>
        <v>PM_emission_inventories_montevideo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PM_emission_inventories</v>
      </c>
      <c r="G1321" s="4" t="str" cm="1">
        <f t="array" aca="1" ref="G1321" ca="1">IF(AND(ISBLANK(INDIRECT(ADDRESS(B1321,3,1,1,"all_city_parameter_inputs"))),ISBLANK(INDIRECT(ADDRESS(B1321,2,1,1,"all_city_parameter_inputs")))),"",IF(ISBLANK(INDIRECT(ADDRESS(B1321,2,1,1,"all_city_parameter_inputs"))),"",INDIRECT(ADDRESS(B1321,2,1,1,"all_city_parameter_inputs"))))</f>
        <v>van</v>
      </c>
      <c r="H1321" s="17" cm="1">
        <f t="array" aca="1" ref="H1321" ca="1">IF(ISBLANK(INDIRECT(ADDRESS(B1321,A1321,1,1,"all_city_parameter_inputs"))), "--",INDIRECT(ADDRESS(B1321,A1321,1,1,"all_city_parameter_inputs")))</f>
        <v>0</v>
      </c>
      <c r="I1321" s="17">
        <f ca="1">IF(OR(G1321="alpha",G1321="beta",G1321="sd",G1321="mean"),"--",VLOOKUP(C1321,Default!$B$5:$H$114,7,FALSE))</f>
        <v>0</v>
      </c>
      <c r="J1321" s="4" t="str">
        <f ca="1">VLOOKUP(F1321,Lookup!$C$5:$D$110,2, FALSE)</f>
        <v>Pollution values</v>
      </c>
      <c r="K1321" s="4">
        <f ca="1">VLOOKUP(C1321,Default!$B$4:$E$114,4, FALSE)</f>
        <v>0</v>
      </c>
      <c r="L1321" s="21" t="str" cm="1">
        <f t="array" aca="1" ref="L1321" ca="1">IF(ISNA(VLOOKUP($D1321,Grouped_Sources!$C:$C,1,FALSE)),"", INDIRECT(VLOOKUP($D1321,Grouped_Sources!$C:$I,5,FALSE)))</f>
        <v>air pollution and CO2 write-up_only table_V4.docx (dropbox.com)</v>
      </c>
      <c r="M1321" s="21" t="str" cm="1">
        <f t="array" aca="1" ref="M1321" ca="1">IF(ISNA(VLOOKUP($D1321,Grouped_Sources!$C:$C,1,FALSE)),"", INDIRECT(VLOOKUP($D1321,Grouped_Sources!$C:$I,6,FALSE)))</f>
        <v>EDGAR and various other sources, detailed in document</v>
      </c>
      <c r="N1321" s="21" cm="1">
        <f t="array" aca="1" ref="N1321" ca="1">IF(ISNA(VLOOKUP($D1321,Grouped_Sources!$C:$C,1,FALSE)),"", INDIRECT(VLOOKUP($D1321,Grouped_Sources!$C:$I,7,FALSE)))</f>
        <v>0</v>
      </c>
    </row>
    <row r="1322" spans="1:14" hidden="1" x14ac:dyDescent="0.25">
      <c r="A1322" s="5">
        <f t="shared" si="219"/>
        <v>16</v>
      </c>
      <c r="B1322" s="5">
        <f t="shared" si="220"/>
        <v>20</v>
      </c>
      <c r="C1322" s="5" t="str">
        <f t="shared" ca="1" si="208"/>
        <v>PM_emission_inventories other</v>
      </c>
      <c r="D1322" s="5" t="str">
        <f t="shared" ca="1" si="209"/>
        <v>PM_emission_inventories_montevideo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PM_emission_inventories</v>
      </c>
      <c r="G1322" s="4" t="str" cm="1">
        <f t="array" aca="1" ref="G1322" ca="1">IF(AND(ISBLANK(INDIRECT(ADDRESS(B1322,3,1,1,"all_city_parameter_inputs"))),ISBLANK(INDIRECT(ADDRESS(B1322,2,1,1,"all_city_parameter_inputs")))),"",IF(ISBLANK(INDIRECT(ADDRESS(B1322,2,1,1,"all_city_parameter_inputs"))),"",INDIRECT(ADDRESS(B1322,2,1,1,"all_city_parameter_inputs"))))</f>
        <v>other</v>
      </c>
      <c r="H1322" s="17" cm="1">
        <f t="array" aca="1" ref="H1322" ca="1">IF(ISBLANK(INDIRECT(ADDRESS(B1322,A1322,1,1,"all_city_parameter_inputs"))), "--",INDIRECT(ADDRESS(B1322,A1322,1,1,"all_city_parameter_inputs")))</f>
        <v>0</v>
      </c>
      <c r="I1322" s="17">
        <f ca="1">IF(OR(G1322="alpha",G1322="beta",G1322="sd",G1322="mean"),"--",VLOOKUP(C1322,Default!$B$5:$H$114,7,FALSE))</f>
        <v>0</v>
      </c>
      <c r="J1322" s="4" t="str">
        <f ca="1">VLOOKUP(F1322,Lookup!$C$5:$D$110,2, FALSE)</f>
        <v>Pollution values</v>
      </c>
      <c r="K1322" s="4">
        <f ca="1">VLOOKUP(C1322,Default!$B$4:$E$114,4, FALSE)</f>
        <v>0</v>
      </c>
      <c r="L1322" s="21" t="str" cm="1">
        <f t="array" aca="1" ref="L1322" ca="1">IF(ISNA(VLOOKUP($D1322,Grouped_Sources!$C:$C,1,FALSE)),"", INDIRECT(VLOOKUP($D1322,Grouped_Sources!$C:$I,5,FALSE)))</f>
        <v>air pollution and CO2 write-up_only table_V4.docx (dropbox.com)</v>
      </c>
      <c r="M1322" s="21" t="str" cm="1">
        <f t="array" aca="1" ref="M1322" ca="1">IF(ISNA(VLOOKUP($D1322,Grouped_Sources!$C:$C,1,FALSE)),"", INDIRECT(VLOOKUP($D1322,Grouped_Sources!$C:$I,6,FALSE)))</f>
        <v>EDGAR and various other sources, detailed in document</v>
      </c>
      <c r="N1322" s="21" cm="1">
        <f t="array" aca="1" ref="N1322" ca="1">IF(ISNA(VLOOKUP($D1322,Grouped_Sources!$C:$C,1,FALSE)),"", INDIRECT(VLOOKUP($D1322,Grouped_Sources!$C:$I,7,FALSE)))</f>
        <v>0</v>
      </c>
    </row>
    <row r="1323" spans="1:14" hidden="1" x14ac:dyDescent="0.25">
      <c r="A1323" s="5">
        <f t="shared" si="219"/>
        <v>16</v>
      </c>
      <c r="B1323" s="5">
        <f t="shared" si="220"/>
        <v>21</v>
      </c>
      <c r="C1323" s="5" t="str">
        <f t="shared" ca="1" si="208"/>
        <v>PM_emission_inventories taxi</v>
      </c>
      <c r="D1323" s="5" t="str">
        <f t="shared" ca="1" si="209"/>
        <v>PM_emission_inventories_montevideo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PM_emission_inventories</v>
      </c>
      <c r="G1323" s="4" t="str" cm="1">
        <f t="array" aca="1" ref="G1323" ca="1">IF(AND(ISBLANK(INDIRECT(ADDRESS(B1323,3,1,1,"all_city_parameter_inputs"))),ISBLANK(INDIRECT(ADDRESS(B1323,2,1,1,"all_city_parameter_inputs")))),"",IF(ISBLANK(INDIRECT(ADDRESS(B1323,2,1,1,"all_city_parameter_inputs"))),"",INDIRECT(ADDRESS(B1323,2,1,1,"all_city_parameter_inputs"))))</f>
        <v>taxi</v>
      </c>
      <c r="H1323" s="17" cm="1">
        <f t="array" aca="1" ref="H1323" ca="1">IF(ISBLANK(INDIRECT(ADDRESS(B1323,A1323,1,1,"all_city_parameter_inputs"))), "--",INDIRECT(ADDRESS(B1323,A1323,1,1,"all_city_parameter_inputs")))</f>
        <v>0</v>
      </c>
      <c r="I1323" s="17">
        <f ca="1">IF(OR(G1323="alpha",G1323="beta",G1323="sd",G1323="mean"),"--",VLOOKUP(C1323,Default!$B$5:$H$114,7,FALSE))</f>
        <v>0</v>
      </c>
      <c r="J1323" s="4" t="str">
        <f ca="1">VLOOKUP(F1323,Lookup!$C$5:$D$110,2, FALSE)</f>
        <v>Pollution values</v>
      </c>
      <c r="K1323" s="4">
        <f ca="1">VLOOKUP(C1323,Default!$B$4:$E$114,4, FALSE)</f>
        <v>0</v>
      </c>
      <c r="L1323" s="21" t="str" cm="1">
        <f t="array" aca="1" ref="L1323" ca="1">IF(ISNA(VLOOKUP($D1323,Grouped_Sources!$C:$C,1,FALSE)),"", INDIRECT(VLOOKUP($D1323,Grouped_Sources!$C:$I,5,FALSE)))</f>
        <v>air pollution and CO2 write-up_only table_V4.docx (dropbox.com)</v>
      </c>
      <c r="M1323" s="21" t="str" cm="1">
        <f t="array" aca="1" ref="M1323" ca="1">IF(ISNA(VLOOKUP($D1323,Grouped_Sources!$C:$C,1,FALSE)),"", INDIRECT(VLOOKUP($D1323,Grouped_Sources!$C:$I,6,FALSE)))</f>
        <v>EDGAR and various other sources, detailed in document</v>
      </c>
      <c r="N1323" s="21" cm="1">
        <f t="array" aca="1" ref="N1323" ca="1">IF(ISNA(VLOOKUP($D1323,Grouped_Sources!$C:$C,1,FALSE)),"", INDIRECT(VLOOKUP($D1323,Grouped_Sources!$C:$I,7,FALSE)))</f>
        <v>0</v>
      </c>
    </row>
    <row r="1324" spans="1:14" hidden="1" x14ac:dyDescent="0.25">
      <c r="A1324" s="5">
        <f t="shared" si="219"/>
        <v>16</v>
      </c>
      <c r="B1324" s="5">
        <f t="shared" si="220"/>
        <v>22</v>
      </c>
      <c r="C1324" s="5" t="str">
        <f t="shared" ca="1" si="208"/>
        <v>PM_emission_inventories auto_rickshaw</v>
      </c>
      <c r="D1324" s="5" t="str">
        <f t="shared" ca="1" si="209"/>
        <v>PM_emission_inventories_montevideo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PM_emission_inventories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auto_rickshaw</v>
      </c>
      <c r="H1324" s="17" cm="1">
        <f t="array" aca="1" ref="H1324" ca="1">IF(ISBLANK(INDIRECT(ADDRESS(B1324,A1324,1,1,"all_city_parameter_inputs"))), "--",INDIRECT(ADDRESS(B1324,A1324,1,1,"all_city_parameter_inputs")))</f>
        <v>0</v>
      </c>
      <c r="I1324" s="17">
        <f ca="1">IF(OR(G1324="alpha",G1324="beta",G1324="sd",G1324="mean"),"--",VLOOKUP(C1324,Default!$B$5:$H$114,7,FALSE))</f>
        <v>0</v>
      </c>
      <c r="J1324" s="4" t="str">
        <f ca="1">VLOOKUP(F1324,Lookup!$C$5:$D$110,2, FALSE)</f>
        <v>Pollution values</v>
      </c>
      <c r="K1324" s="4">
        <f ca="1">VLOOKUP(C1324,Default!$B$4:$E$114,4, FALSE)</f>
        <v>0</v>
      </c>
      <c r="L1324" s="21" t="str" cm="1">
        <f t="array" aca="1" ref="L1324" ca="1">IF(ISNA(VLOOKUP($D1324,Grouped_Sources!$C:$C,1,FALSE)),"", INDIRECT(VLOOKUP($D1324,Grouped_Sources!$C:$I,5,FALSE)))</f>
        <v>air pollution and CO2 write-up_only table_V4.docx (dropbox.com)</v>
      </c>
      <c r="M1324" s="21" t="str" cm="1">
        <f t="array" aca="1" ref="M1324" ca="1">IF(ISNA(VLOOKUP($D1324,Grouped_Sources!$C:$C,1,FALSE)),"", INDIRECT(VLOOKUP($D1324,Grouped_Sources!$C:$I,6,FALSE)))</f>
        <v>EDGAR and various other sources, detailed in document</v>
      </c>
      <c r="N1324" s="21" cm="1">
        <f t="array" aca="1" ref="N1324" ca="1">IF(ISNA(VLOOKUP($D1324,Grouped_Sources!$C:$C,1,FALSE)),"", INDIRECT(VLOOKUP($D1324,Grouped_Sources!$C:$I,7,FALSE)))</f>
        <v>0</v>
      </c>
    </row>
    <row r="1325" spans="1:14" hidden="1" x14ac:dyDescent="0.25">
      <c r="A1325" s="5">
        <f t="shared" si="219"/>
        <v>16</v>
      </c>
      <c r="B1325" s="5">
        <f t="shared" si="220"/>
        <v>23</v>
      </c>
      <c r="C1325" s="5" t="str">
        <f t="shared" ca="1" si="208"/>
        <v>injury_reporting_rate</v>
      </c>
      <c r="D1325" s="5" t="str">
        <f t="shared" ca="1" si="209"/>
        <v>injury_reporting_rate_montevideo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injury_reporting_rate</v>
      </c>
      <c r="G1325" s="4" t="str" cm="1">
        <f t="array" aca="1" ref="G1325" ca="1">IF(AND(ISBLANK(INDIRECT(ADDRESS(B1325,3,1,1,"all_city_parameter_inputs"))),ISBLANK(INDIRECT(ADDRESS(B1325,2,1,1,"all_city_parameter_inputs")))),"",IF(ISBLANK(INDIRECT(ADDRESS(B1325,2,1,1,"all_city_parameter_inputs"))),"",INDIRECT(ADDRESS(B1325,2,1,1,"all_city_parameter_inputs"))))</f>
        <v>constant</v>
      </c>
      <c r="H1325" s="17" cm="1">
        <f t="array" aca="1" ref="H1325" ca="1">IF(ISBLANK(INDIRECT(ADDRESS(B1325,A1325,1,1,"all_city_parameter_inputs"))), "--",INDIRECT(ADDRESS(B1325,A1325,1,1,"all_city_parameter_inputs")))</f>
        <v>0.98478260869565215</v>
      </c>
      <c r="I1325" s="17">
        <f ca="1">IF(OR(G1325="alpha",G1325="beta",G1325="sd",G1325="mean"),"--",VLOOKUP(C1325,Default!$B$5:$H$114,7,FALSE))</f>
        <v>1</v>
      </c>
      <c r="J1325" s="4" t="str">
        <f ca="1">VLOOKUP(F1325,Lookup!$C$5:$D$110,2, FALSE)</f>
        <v>Injury values</v>
      </c>
      <c r="K1325" s="4" t="str">
        <f ca="1">VLOOKUP(C1325,Default!$B$4:$E$114,4, FALSE)</f>
        <v>rate at which injuries are reported</v>
      </c>
      <c r="L1325" s="21" t="str" cm="1">
        <f t="array" aca="1" ref="L1325" ca="1">IF(ISNA(VLOOKUP($D1325,Grouped_Sources!$C:$C,1,FALSE)),"", INDIRECT(VLOOKUP($D1325,Grouped_Sources!$C:$I,5,FALSE)))</f>
        <v>InjuryReportingRate_WriteUp_vxx.docx on OneDrive Ali Abbas - ITHIM Global\Methods and Processes\Input Parameters\InjuryReportingRate</v>
      </c>
      <c r="M1325" s="21" cm="1">
        <f t="array" aca="1" ref="M1325" ca="1">IF(ISNA(VLOOKUP($D1325,Grouped_Sources!$C:$C,1,FALSE)),"", INDIRECT(VLOOKUP($D1325,Grouped_Sources!$C:$I,6,FALSE)))</f>
        <v>0</v>
      </c>
      <c r="N1325" s="21" cm="1">
        <f t="array" aca="1" ref="N1325" ca="1">IF(ISNA(VLOOKUP($D1325,Grouped_Sources!$C:$C,1,FALSE)),"", INDIRECT(VLOOKUP($D1325,Grouped_Sources!$C:$I,7,FALSE)))</f>
        <v>0</v>
      </c>
    </row>
    <row r="1326" spans="1:14" hidden="1" x14ac:dyDescent="0.25">
      <c r="A1326" s="5">
        <f t="shared" si="219"/>
        <v>16</v>
      </c>
      <c r="B1326" s="5">
        <f t="shared" si="220"/>
        <v>24</v>
      </c>
      <c r="C1326" s="5" t="str">
        <f t="shared" ca="1" si="208"/>
        <v>injury_reporting_rate</v>
      </c>
      <c r="D1326" s="5" t="str">
        <f t="shared" ca="1" si="209"/>
        <v>injury_reporting_rate_montevideo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injury_reporting_rate</v>
      </c>
      <c r="G1326" s="4" t="str" cm="1">
        <f t="array" aca="1" ref="G1326" ca="1">IF(AND(ISBLANK(INDIRECT(ADDRESS(B1326,3,1,1,"all_city_parameter_inputs"))),ISBLANK(INDIRECT(ADDRESS(B1326,2,1,1,"all_city_parameter_inputs")))),"",IF(ISBLANK(INDIRECT(ADDRESS(B1326,2,1,1,"all_city_parameter_inputs"))),"",INDIRECT(ADDRESS(B1326,2,1,1,"all_city_parameter_inputs"))))</f>
        <v>alpha</v>
      </c>
      <c r="H1326" s="17" cm="1">
        <f t="array" aca="1" ref="H1326" ca="1">IF(ISBLANK(INDIRECT(ADDRESS(B1326,A1326,1,1,"all_city_parameter_inputs"))), "--",INDIRECT(ADDRESS(B1326,A1326,1,1,"all_city_parameter_inputs")))</f>
        <v>4.9183282649790527</v>
      </c>
      <c r="I1326" s="17" t="str">
        <f ca="1">IF(OR(G1326="alpha",G1326="beta",G1326="sd",G1326="mean"),"--",VLOOKUP(C1326,Default!$B$5:$H$114,7,FALSE))</f>
        <v>--</v>
      </c>
      <c r="J1326" s="4" t="str">
        <f ca="1">VLOOKUP(F1326,Lookup!$C$5:$D$110,2, FALSE)</f>
        <v>Injury values</v>
      </c>
      <c r="K1326" s="4" t="str">
        <f ca="1">VLOOKUP(C1326,Default!$B$4:$E$114,4, FALSE)</f>
        <v>rate at which injuries are reported</v>
      </c>
      <c r="L1326" s="21" t="str" cm="1">
        <f t="array" aca="1" ref="L1326" ca="1">IF(ISNA(VLOOKUP($D1326,Grouped_Sources!$C:$C,1,FALSE)),"", INDIRECT(VLOOKUP($D1326,Grouped_Sources!$C:$I,5,FALSE)))</f>
        <v>InjuryReportingRate_WriteUp_vxx.docx on OneDrive Ali Abbas - ITHIM Global\Methods and Processes\Input Parameters\InjuryReportingRate</v>
      </c>
      <c r="M1326" s="21" cm="1">
        <f t="array" aca="1" ref="M1326" ca="1">IF(ISNA(VLOOKUP($D1326,Grouped_Sources!$C:$C,1,FALSE)),"", INDIRECT(VLOOKUP($D1326,Grouped_Sources!$C:$I,6,FALSE)))</f>
        <v>0</v>
      </c>
      <c r="N1326" s="21" cm="1">
        <f t="array" aca="1" ref="N1326" ca="1">IF(ISNA(VLOOKUP($D1326,Grouped_Sources!$C:$C,1,FALSE)),"", INDIRECT(VLOOKUP($D1326,Grouped_Sources!$C:$I,7,FALSE)))</f>
        <v>0</v>
      </c>
    </row>
    <row r="1327" spans="1:14" hidden="1" x14ac:dyDescent="0.25">
      <c r="A1327" s="5">
        <f t="shared" si="219"/>
        <v>16</v>
      </c>
      <c r="B1327" s="5">
        <f t="shared" si="220"/>
        <v>25</v>
      </c>
      <c r="C1327" s="5" t="str">
        <f t="shared" ca="1" si="208"/>
        <v>injury_reporting_rate</v>
      </c>
      <c r="D1327" s="5" t="str">
        <f t="shared" ca="1" si="209"/>
        <v>injury_reporting_rate_montevideo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injury_reporting_rate</v>
      </c>
      <c r="G1327" s="4" t="str" cm="1">
        <f t="array" aca="1" ref="G1327" ca="1">IF(AND(ISBLANK(INDIRECT(ADDRESS(B1327,3,1,1,"all_city_parameter_inputs"))),ISBLANK(INDIRECT(ADDRESS(B1327,2,1,1,"all_city_parameter_inputs")))),"",IF(ISBLANK(INDIRECT(ADDRESS(B1327,2,1,1,"all_city_parameter_inputs"))),"",INDIRECT(ADDRESS(B1327,2,1,1,"all_city_parameter_inputs"))))</f>
        <v>beta</v>
      </c>
      <c r="H1327" s="17" cm="1">
        <f t="array" aca="1" ref="H1327" ca="1">IF(ISBLANK(INDIRECT(ADDRESS(B1327,A1327,1,1,"all_city_parameter_inputs"))), "--",INDIRECT(ADDRESS(B1327,A1327,1,1,"all_city_parameter_inputs")))</f>
        <v>7.6000657516232722E-2</v>
      </c>
      <c r="I1327" s="17" t="str">
        <f ca="1">IF(OR(G1327="alpha",G1327="beta",G1327="sd",G1327="mean"),"--",VLOOKUP(C1327,Default!$B$5:$H$114,7,FALSE))</f>
        <v>--</v>
      </c>
      <c r="J1327" s="4" t="str">
        <f ca="1">VLOOKUP(F1327,Lookup!$C$5:$D$110,2, FALSE)</f>
        <v>Injury values</v>
      </c>
      <c r="K1327" s="4" t="str">
        <f ca="1">VLOOKUP(C1327,Default!$B$4:$E$114,4, FALSE)</f>
        <v>rate at which injuries are reported</v>
      </c>
      <c r="L1327" s="21" t="str" cm="1">
        <f t="array" aca="1" ref="L1327" ca="1">IF(ISNA(VLOOKUP($D1327,Grouped_Sources!$C:$C,1,FALSE)),"", INDIRECT(VLOOKUP($D1327,Grouped_Sources!$C:$I,5,FALSE)))</f>
        <v>InjuryReportingRate_WriteUp_vxx.docx on OneDrive Ali Abbas - ITHIM Global\Methods and Processes\Input Parameters\InjuryReportingRate</v>
      </c>
      <c r="M1327" s="21" cm="1">
        <f t="array" aca="1" ref="M1327" ca="1">IF(ISNA(VLOOKUP($D1327,Grouped_Sources!$C:$C,1,FALSE)),"", INDIRECT(VLOOKUP($D1327,Grouped_Sources!$C:$I,6,FALSE)))</f>
        <v>0</v>
      </c>
      <c r="N1327" s="21" cm="1">
        <f t="array" aca="1" ref="N1327" ca="1">IF(ISNA(VLOOKUP($D1327,Grouped_Sources!$C:$C,1,FALSE)),"", INDIRECT(VLOOKUP($D1327,Grouped_Sources!$C:$I,7,FALSE)))</f>
        <v>0</v>
      </c>
    </row>
    <row r="1328" spans="1:14" hidden="1" x14ac:dyDescent="0.25">
      <c r="A1328" s="5">
        <f t="shared" si="219"/>
        <v>16</v>
      </c>
      <c r="B1328" s="5">
        <f t="shared" si="220"/>
        <v>26</v>
      </c>
      <c r="C1328" s="5" t="str">
        <f t="shared" ca="1" si="208"/>
        <v>chronic_disease_scalar</v>
      </c>
      <c r="D1328" s="5" t="str">
        <f t="shared" ca="1" si="209"/>
        <v>chronic_disease_scalar_montevideo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chronic_disease_scalar</v>
      </c>
      <c r="G1328" s="4" t="str" cm="1">
        <f t="array" aca="1" ref="G1328" ca="1">IF(AND(ISBLANK(INDIRECT(ADDRESS(B1328,3,1,1,"all_city_parameter_inputs"))),ISBLANK(INDIRECT(ADDRESS(B1328,2,1,1,"all_city_parameter_inputs")))),"",IF(ISBLANK(INDIRECT(ADDRESS(B1328,2,1,1,"all_city_parameter_inputs"))),"",INDIRECT(ADDRESS(B1328,2,1,1,"all_city_parameter_inputs"))))</f>
        <v>constant</v>
      </c>
      <c r="H1328" s="17" cm="1">
        <f t="array" aca="1" ref="H1328" ca="1">IF(ISBLANK(INDIRECT(ADDRESS(B1328,A1328,1,1,"all_city_parameter_inputs"))), "--",INDIRECT(ADDRESS(B1328,A1328,1,1,"all_city_parameter_inputs")))</f>
        <v>1</v>
      </c>
      <c r="I1328" s="17">
        <f ca="1">IF(OR(G1328="alpha",G1328="beta",G1328="sd",G1328="mean"),"--",VLOOKUP(C1328,Default!$B$5:$H$114,7,FALSE))</f>
        <v>1</v>
      </c>
      <c r="J1328" s="4" t="str">
        <f ca="1">VLOOKUP(F1328,Lookup!$C$5:$D$110,2, FALSE)</f>
        <v>Health values</v>
      </c>
      <c r="K1328" s="4" t="str">
        <f ca="1">VLOOKUP(C1328,Default!$B$4:$E$114,4, FALSE)</f>
        <v>scalar to deal with bias in GBD data</v>
      </c>
      <c r="L1328" s="21" t="str" cm="1">
        <f t="array" aca="1" ref="L1328" ca="1">IF(ISNA(VLOOKUP($D1328,Grouped_Sources!$C:$C,1,FALSE)),"", INDIRECT(VLOOKUP($D1328,Grouped_Sources!$C:$I,5,FALSE)))</f>
        <v>assumes no bias in the disease data, distribution values need updating</v>
      </c>
      <c r="M1328" s="21" cm="1">
        <f t="array" aca="1" ref="M1328" ca="1">IF(ISNA(VLOOKUP($D1328,Grouped_Sources!$C:$C,1,FALSE)),"", INDIRECT(VLOOKUP($D1328,Grouped_Sources!$C:$I,6,FALSE)))</f>
        <v>0</v>
      </c>
      <c r="N1328" s="21" cm="1">
        <f t="array" aca="1" ref="N1328" ca="1">IF(ISNA(VLOOKUP($D1328,Grouped_Sources!$C:$C,1,FALSE)),"", INDIRECT(VLOOKUP($D1328,Grouped_Sources!$C:$I,7,FALSE)))</f>
        <v>0</v>
      </c>
    </row>
    <row r="1329" spans="1:14" hidden="1" x14ac:dyDescent="0.25">
      <c r="A1329" s="5">
        <f t="shared" si="219"/>
        <v>16</v>
      </c>
      <c r="B1329" s="5">
        <f t="shared" si="220"/>
        <v>27</v>
      </c>
      <c r="C1329" s="5" t="str">
        <f t="shared" ca="1" si="208"/>
        <v>chronic_disease_scalar</v>
      </c>
      <c r="D1329" s="5" t="str">
        <f t="shared" ca="1" si="209"/>
        <v>chronic_disease_scalar_montevideo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chronic_disease_scalar</v>
      </c>
      <c r="G1329" s="4" t="str" cm="1">
        <f t="array" aca="1" ref="G1329" ca="1">IF(AND(ISBLANK(INDIRECT(ADDRESS(B1329,3,1,1,"all_city_parameter_inputs"))),ISBLANK(INDIRECT(ADDRESS(B1329,2,1,1,"all_city_parameter_inputs")))),"",IF(ISBLANK(INDIRECT(ADDRESS(B1329,2,1,1,"all_city_parameter_inputs"))),"",INDIRECT(ADDRESS(B1329,2,1,1,"all_city_parameter_inputs"))))</f>
        <v>mean</v>
      </c>
      <c r="H1329" s="17" cm="1">
        <f t="array" aca="1" ref="H1329" ca="1">IF(ISBLANK(INDIRECT(ADDRESS(B1329,A1329,1,1,"all_city_parameter_inputs"))), "--",INDIRECT(ADDRESS(B1329,A1329,1,1,"all_city_parameter_inputs")))</f>
        <v>1</v>
      </c>
      <c r="I1329" s="17" t="str">
        <f ca="1">IF(OR(G1329="alpha",G1329="beta",G1329="sd",G1329="mean"),"--",VLOOKUP(C1329,Default!$B$5:$H$114,7,FALSE))</f>
        <v>--</v>
      </c>
      <c r="J1329" s="4" t="str">
        <f ca="1">VLOOKUP(F1329,Lookup!$C$5:$D$110,2, FALSE)</f>
        <v>Health values</v>
      </c>
      <c r="K1329" s="4" t="str">
        <f ca="1">VLOOKUP(C1329,Default!$B$4:$E$114,4, FALSE)</f>
        <v>scalar to deal with bias in GBD data</v>
      </c>
      <c r="L1329" s="21" t="str" cm="1">
        <f t="array" aca="1" ref="L1329" ca="1">IF(ISNA(VLOOKUP($D1329,Grouped_Sources!$C:$C,1,FALSE)),"", INDIRECT(VLOOKUP($D1329,Grouped_Sources!$C:$I,5,FALSE)))</f>
        <v>assumes no bias in the disease data, distribution values need updating</v>
      </c>
      <c r="M1329" s="21" cm="1">
        <f t="array" aca="1" ref="M1329" ca="1">IF(ISNA(VLOOKUP($D1329,Grouped_Sources!$C:$C,1,FALSE)),"", INDIRECT(VLOOKUP($D1329,Grouped_Sources!$C:$I,6,FALSE)))</f>
        <v>0</v>
      </c>
      <c r="N1329" s="21" cm="1">
        <f t="array" aca="1" ref="N1329" ca="1">IF(ISNA(VLOOKUP($D1329,Grouped_Sources!$C:$C,1,FALSE)),"", INDIRECT(VLOOKUP($D1329,Grouped_Sources!$C:$I,7,FALSE)))</f>
        <v>0</v>
      </c>
    </row>
    <row r="1330" spans="1:14" hidden="1" x14ac:dyDescent="0.25">
      <c r="A1330" s="5">
        <f t="shared" si="219"/>
        <v>16</v>
      </c>
      <c r="B1330" s="5">
        <f t="shared" si="220"/>
        <v>28</v>
      </c>
      <c r="C1330" s="5" t="str">
        <f t="shared" ca="1" si="208"/>
        <v>chronic_disease_scalar</v>
      </c>
      <c r="D1330" s="5" t="str">
        <f t="shared" ca="1" si="209"/>
        <v>chronic_disease_scalar_montevideo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chronic_disease_scalar</v>
      </c>
      <c r="G1330" s="4" t="str" cm="1">
        <f t="array" aca="1" ref="G1330" ca="1">IF(AND(ISBLANK(INDIRECT(ADDRESS(B1330,3,1,1,"all_city_parameter_inputs"))),ISBLANK(INDIRECT(ADDRESS(B1330,2,1,1,"all_city_parameter_inputs")))),"",IF(ISBLANK(INDIRECT(ADDRESS(B1330,2,1,1,"all_city_parameter_inputs"))),"",INDIRECT(ADDRESS(B1330,2,1,1,"all_city_parameter_inputs"))))</f>
        <v>sd</v>
      </c>
      <c r="H1330" s="17" cm="1">
        <f t="array" aca="1" ref="H1330" ca="1">IF(ISBLANK(INDIRECT(ADDRESS(B1330,A1330,1,1,"all_city_parameter_inputs"))), "--",INDIRECT(ADDRESS(B1330,A1330,1,1,"all_city_parameter_inputs")))</f>
        <v>1.2</v>
      </c>
      <c r="I1330" s="17" t="str">
        <f ca="1">IF(OR(G1330="alpha",G1330="beta",G1330="sd",G1330="mean"),"--",VLOOKUP(C1330,Default!$B$5:$H$114,7,FALSE))</f>
        <v>--</v>
      </c>
      <c r="J1330" s="4" t="str">
        <f ca="1">VLOOKUP(F1330,Lookup!$C$5:$D$110,2, FALSE)</f>
        <v>Health values</v>
      </c>
      <c r="K1330" s="4" t="str">
        <f ca="1">VLOOKUP(C1330,Default!$B$4:$E$114,4, FALSE)</f>
        <v>scalar to deal with bias in GBD data</v>
      </c>
      <c r="L1330" s="21" t="str" cm="1">
        <f t="array" aca="1" ref="L1330" ca="1">IF(ISNA(VLOOKUP($D1330,Grouped_Sources!$C:$C,1,FALSE)),"", INDIRECT(VLOOKUP($D1330,Grouped_Sources!$C:$I,5,FALSE)))</f>
        <v>assumes no bias in the disease data, distribution values need updating</v>
      </c>
      <c r="M1330" s="21" cm="1">
        <f t="array" aca="1" ref="M1330" ca="1">IF(ISNA(VLOOKUP($D1330,Grouped_Sources!$C:$C,1,FALSE)),"", INDIRECT(VLOOKUP($D1330,Grouped_Sources!$C:$I,6,FALSE)))</f>
        <v>0</v>
      </c>
      <c r="N1330" s="21" cm="1">
        <f t="array" aca="1" ref="N1330" ca="1">IF(ISNA(VLOOKUP($D1330,Grouped_Sources!$C:$C,1,FALSE)),"", INDIRECT(VLOOKUP($D1330,Grouped_Sources!$C:$I,7,FALSE)))</f>
        <v>0</v>
      </c>
    </row>
    <row r="1331" spans="1:14" hidden="1" x14ac:dyDescent="0.25">
      <c r="A1331" s="5">
        <f t="shared" si="219"/>
        <v>16</v>
      </c>
      <c r="B1331" s="5">
        <f t="shared" si="220"/>
        <v>29</v>
      </c>
      <c r="C1331" s="5" t="str">
        <f t="shared" ca="1" si="208"/>
        <v>pm_conc_base</v>
      </c>
      <c r="D1331" s="5" t="str">
        <f t="shared" ca="1" si="209"/>
        <v>pm_conc_base_montevideo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pm_conc_base</v>
      </c>
      <c r="G1331" s="4" t="str" cm="1">
        <f t="array" aca="1" ref="G1331" ca="1">IF(AND(ISBLANK(INDIRECT(ADDRESS(B1331,3,1,1,"all_city_parameter_inputs"))),ISBLANK(INDIRECT(ADDRESS(B1331,2,1,1,"all_city_parameter_inputs")))),"",IF(ISBLANK(INDIRECT(ADDRESS(B1331,2,1,1,"all_city_parameter_inputs"))),"",INDIRECT(ADDRESS(B1331,2,1,1,"all_city_parameter_inputs"))))</f>
        <v>constant</v>
      </c>
      <c r="H1331" s="17" cm="1">
        <f t="array" aca="1" ref="H1331" ca="1">IF(ISBLANK(INDIRECT(ADDRESS(B1331,A1331,1,1,"all_city_parameter_inputs"))), "--",INDIRECT(ADDRESS(B1331,A1331,1,1,"all_city_parameter_inputs")))</f>
        <v>15.574999999999999</v>
      </c>
      <c r="I1331" s="17">
        <f ca="1">IF(OR(G1331="alpha",G1331="beta",G1331="sd",G1331="mean"),"--",VLOOKUP(C1331,Default!$B$5:$H$114,7,FALSE))</f>
        <v>12.69</v>
      </c>
      <c r="J1331" s="4" t="str">
        <f ca="1">VLOOKUP(F1331,Lookup!$C$5:$D$110,2, FALSE)</f>
        <v>Pollution values</v>
      </c>
      <c r="K1331" s="4" t="str">
        <f ca="1">VLOOKUP(C1331,Default!$B$4:$E$114,4, FALSE)</f>
        <v>background PM2.5 concentration</v>
      </c>
      <c r="L1331" s="21" t="str" cm="1">
        <f t="array" aca="1" ref="L1331" ca="1">IF(ISNA(VLOOKUP($D1331,Grouped_Sources!$C:$C,1,FALSE)),"", INDIRECT(VLOOKUP($D1331,Grouped_Sources!$C:$I,5,FALSE)))</f>
        <v>…Dropbox\ITHIM Global\Methods and Processes\Air Pollution\Emissions and air pollution calculations - Rahul &amp; Haneen\Databases used\database_source_apport_studies_v2_0_26_9_2015.xls</v>
      </c>
      <c r="M1331" s="21" t="str" cm="1">
        <f t="array" aca="1" ref="M1331" ca="1">IF(ISNA(VLOOKUP($D1331,Grouped_Sources!$C:$C,1,FALSE)),"", INDIRECT(VLOOKUP($D1331,Grouped_Sources!$C:$I,6,FALSE)))</f>
        <v>EDGAR and various other sources, detailed in document</v>
      </c>
      <c r="N1331" s="21" cm="1">
        <f t="array" aca="1" ref="N1331" ca="1">IF(ISNA(VLOOKUP($D1331,Grouped_Sources!$C:$C,1,FALSE)),"", INDIRECT(VLOOKUP($D1331,Grouped_Sources!$C:$I,7,FALSE)))</f>
        <v>0</v>
      </c>
    </row>
    <row r="1332" spans="1:14" hidden="1" x14ac:dyDescent="0.25">
      <c r="A1332" s="5">
        <f t="shared" si="219"/>
        <v>16</v>
      </c>
      <c r="B1332" s="5">
        <f t="shared" si="220"/>
        <v>30</v>
      </c>
      <c r="C1332" s="5" t="str">
        <f t="shared" ca="1" si="208"/>
        <v>pm_conc_base</v>
      </c>
      <c r="D1332" s="5" t="str">
        <f t="shared" ca="1" si="209"/>
        <v>pm_conc_base_montevideo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pm_conc_base</v>
      </c>
      <c r="G1332" s="4" t="str" cm="1">
        <f t="array" aca="1" ref="G1332" ca="1">IF(AND(ISBLANK(INDIRECT(ADDRESS(B1332,3,1,1,"all_city_parameter_inputs"))),ISBLANK(INDIRECT(ADDRESS(B1332,2,1,1,"all_city_parameter_inputs")))),"",IF(ISBLANK(INDIRECT(ADDRESS(B1332,2,1,1,"all_city_parameter_inputs"))),"",INDIRECT(ADDRESS(B1332,2,1,1,"all_city_parameter_inputs"))))</f>
        <v>mean</v>
      </c>
      <c r="H1332" s="17" t="str" cm="1">
        <f t="array" aca="1" ref="H1332" ca="1">IF(ISBLANK(INDIRECT(ADDRESS(B1332,A1332,1,1,"all_city_parameter_inputs"))), "--",INDIRECT(ADDRESS(B1332,A1332,1,1,"all_city_parameter_inputs")))</f>
        <v>--</v>
      </c>
      <c r="I1332" s="17" t="str">
        <f ca="1">IF(OR(G1332="alpha",G1332="beta",G1332="sd",G1332="mean"),"--",VLOOKUP(C1332,Default!$B$5:$H$114,7,FALSE))</f>
        <v>--</v>
      </c>
      <c r="J1332" s="4" t="str">
        <f ca="1">VLOOKUP(F1332,Lookup!$C$5:$D$110,2, FALSE)</f>
        <v>Pollution values</v>
      </c>
      <c r="K1332" s="4" t="str">
        <f ca="1">VLOOKUP(C1332,Default!$B$4:$E$114,4, FALSE)</f>
        <v>background PM2.5 concentration</v>
      </c>
      <c r="L1332" s="21" t="str" cm="1">
        <f t="array" aca="1" ref="L1332" ca="1">IF(ISNA(VLOOKUP($D1332,Grouped_Sources!$C:$C,1,FALSE)),"", INDIRECT(VLOOKUP($D1332,Grouped_Sources!$C:$I,5,FALSE)))</f>
        <v>…Dropbox\ITHIM Global\Methods and Processes\Air Pollution\Emissions and air pollution calculations - Rahul &amp; Haneen\Databases used\database_source_apport_studies_v2_0_26_9_2015.xls</v>
      </c>
      <c r="M1332" s="21" t="str" cm="1">
        <f t="array" aca="1" ref="M1332" ca="1">IF(ISNA(VLOOKUP($D1332,Grouped_Sources!$C:$C,1,FALSE)),"", INDIRECT(VLOOKUP($D1332,Grouped_Sources!$C:$I,6,FALSE)))</f>
        <v>EDGAR and various other sources, detailed in document</v>
      </c>
      <c r="N1332" s="21" cm="1">
        <f t="array" aca="1" ref="N1332" ca="1">IF(ISNA(VLOOKUP($D1332,Grouped_Sources!$C:$C,1,FALSE)),"", INDIRECT(VLOOKUP($D1332,Grouped_Sources!$C:$I,7,FALSE)))</f>
        <v>0</v>
      </c>
    </row>
    <row r="1333" spans="1:14" hidden="1" x14ac:dyDescent="0.25">
      <c r="A1333" s="5">
        <f t="shared" si="219"/>
        <v>16</v>
      </c>
      <c r="B1333" s="5">
        <f t="shared" si="220"/>
        <v>31</v>
      </c>
      <c r="C1333" s="5" t="str">
        <f t="shared" ca="1" si="208"/>
        <v>pm_conc_base</v>
      </c>
      <c r="D1333" s="5" t="str">
        <f t="shared" ca="1" si="209"/>
        <v>pm_conc_base_montevideo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pm_conc_base</v>
      </c>
      <c r="G1333" s="4" t="str" cm="1">
        <f t="array" aca="1" ref="G1333" ca="1">IF(AND(ISBLANK(INDIRECT(ADDRESS(B1333,3,1,1,"all_city_parameter_inputs"))),ISBLANK(INDIRECT(ADDRESS(B1333,2,1,1,"all_city_parameter_inputs")))),"",IF(ISBLANK(INDIRECT(ADDRESS(B1333,2,1,1,"all_city_parameter_inputs"))),"",INDIRECT(ADDRESS(B1333,2,1,1,"all_city_parameter_inputs"))))</f>
        <v>sd</v>
      </c>
      <c r="H1333" s="17" t="str" cm="1">
        <f t="array" aca="1" ref="H1333" ca="1">IF(ISBLANK(INDIRECT(ADDRESS(B1333,A1333,1,1,"all_city_parameter_inputs"))), "--",INDIRECT(ADDRESS(B1333,A1333,1,1,"all_city_parameter_inputs")))</f>
        <v>--</v>
      </c>
      <c r="I1333" s="17" t="str">
        <f ca="1">IF(OR(G1333="alpha",G1333="beta",G1333="sd",G1333="mean"),"--",VLOOKUP(C1333,Default!$B$5:$H$114,7,FALSE))</f>
        <v>--</v>
      </c>
      <c r="J1333" s="4" t="str">
        <f ca="1">VLOOKUP(F1333,Lookup!$C$5:$D$110,2, FALSE)</f>
        <v>Pollution values</v>
      </c>
      <c r="K1333" s="4" t="str">
        <f ca="1">VLOOKUP(C1333,Default!$B$4:$E$114,4, FALSE)</f>
        <v>background PM2.5 concentration</v>
      </c>
      <c r="L1333" s="21" t="str" cm="1">
        <f t="array" aca="1" ref="L1333" ca="1">IF(ISNA(VLOOKUP($D1333,Grouped_Sources!$C:$C,1,FALSE)),"", INDIRECT(VLOOKUP($D1333,Grouped_Sources!$C:$I,5,FALSE)))</f>
        <v>…Dropbox\ITHIM Global\Methods and Processes\Air Pollution\Emissions and air pollution calculations - Rahul &amp; Haneen\Databases used\database_source_apport_studies_v2_0_26_9_2015.xls</v>
      </c>
      <c r="M1333" s="21" t="str" cm="1">
        <f t="array" aca="1" ref="M1333" ca="1">IF(ISNA(VLOOKUP($D1333,Grouped_Sources!$C:$C,1,FALSE)),"", INDIRECT(VLOOKUP($D1333,Grouped_Sources!$C:$I,6,FALSE)))</f>
        <v>EDGAR and various other sources, detailed in document</v>
      </c>
      <c r="N1333" s="21" cm="1">
        <f t="array" aca="1" ref="N1333" ca="1">IF(ISNA(VLOOKUP($D1333,Grouped_Sources!$C:$C,1,FALSE)),"", INDIRECT(VLOOKUP($D1333,Grouped_Sources!$C:$I,7,FALSE)))</f>
        <v>0</v>
      </c>
    </row>
    <row r="1334" spans="1:14" hidden="1" x14ac:dyDescent="0.25">
      <c r="A1334" s="5">
        <f t="shared" si="219"/>
        <v>16</v>
      </c>
      <c r="B1334" s="5">
        <f t="shared" si="220"/>
        <v>32</v>
      </c>
      <c r="C1334" s="5" t="str">
        <f t="shared" ca="1" si="208"/>
        <v>pm_trans_share</v>
      </c>
      <c r="D1334" s="5" t="str">
        <f t="shared" ca="1" si="209"/>
        <v>pm_trans_share_montevideo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pm_trans_share</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0.32</v>
      </c>
      <c r="I1334" s="17">
        <f ca="1">IF(OR(G1334="alpha",G1334="beta",G1334="sd",G1334="mean"),"--",VLOOKUP(C1334,Default!$B$5:$H$114,7,FALSE))</f>
        <v>0.42</v>
      </c>
      <c r="J1334" s="4" t="str">
        <f ca="1">VLOOKUP(F1334,Lookup!$C$5:$D$110,2, FALSE)</f>
        <v>Pollution values</v>
      </c>
      <c r="K1334" s="4" t="str">
        <f ca="1">VLOOKUP(C1334,Default!$B$4:$E$114,4, FALSE)</f>
        <v>proportion of background PM2.5 attributable to transport</v>
      </c>
      <c r="L1334" s="21" t="str" cm="1">
        <f t="array" aca="1" ref="L1334" ca="1">IF(ISNA(VLOOKUP($D1334,Grouped_Sources!$C:$C,1,FALSE)),"", INDIRECT(VLOOKUP($D1334,Grouped_Sources!$C:$I,5,FALSE)))</f>
        <v>…Dropbox\ITHIM Global\Methods and Processes\Air Pollution\Emissions and air pollution calculations - Rahul &amp; Haneen\Databases used\database_source_apport_studies_v2_0_26_9_2015.xls</v>
      </c>
      <c r="M1334" s="21" t="str" cm="1">
        <f t="array" aca="1" ref="M1334" ca="1">IF(ISNA(VLOOKUP($D1334,Grouped_Sources!$C:$C,1,FALSE)),"", INDIRECT(VLOOKUP($D1334,Grouped_Sources!$C:$I,6,FALSE)))</f>
        <v>EDGAR and various other sources, detailed in document</v>
      </c>
      <c r="N1334" s="21" cm="1">
        <f t="array" aca="1" ref="N1334" ca="1">IF(ISNA(VLOOKUP($D1334,Grouped_Sources!$C:$C,1,FALSE)),"", INDIRECT(VLOOKUP($D1334,Grouped_Sources!$C:$I,7,FALSE)))</f>
        <v>0</v>
      </c>
    </row>
    <row r="1335" spans="1:14" hidden="1" x14ac:dyDescent="0.25">
      <c r="A1335" s="5">
        <f t="shared" si="219"/>
        <v>16</v>
      </c>
      <c r="B1335" s="5">
        <f t="shared" si="220"/>
        <v>33</v>
      </c>
      <c r="C1335" s="5" t="str">
        <f t="shared" ca="1" si="208"/>
        <v>pm_trans_share</v>
      </c>
      <c r="D1335" s="5" t="str">
        <f t="shared" ca="1" si="209"/>
        <v>pm_trans_share_montevideo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pm_trans_share</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t="str" cm="1">
        <f t="array" aca="1" ref="H1335" ca="1">IF(ISBLANK(INDIRECT(ADDRESS(B1335,A1335,1,1,"all_city_parameter_inputs"))), "--",INDIRECT(ADDRESS(B1335,A1335,1,1,"all_city_parameter_inputs")))</f>
        <v>--</v>
      </c>
      <c r="I1335" s="17" t="str">
        <f ca="1">IF(OR(G1335="alpha",G1335="beta",G1335="sd",G1335="mean"),"--",VLOOKUP(C1335,Default!$B$5:$H$114,7,FALSE))</f>
        <v>--</v>
      </c>
      <c r="J1335" s="4" t="str">
        <f ca="1">VLOOKUP(F1335,Lookup!$C$5:$D$110,2, FALSE)</f>
        <v>Pollution values</v>
      </c>
      <c r="K1335" s="4" t="str">
        <f ca="1">VLOOKUP(C1335,Default!$B$4:$E$114,4, FALSE)</f>
        <v>proportion of background PM2.5 attributable to transport</v>
      </c>
      <c r="L1335" s="21" t="str" cm="1">
        <f t="array" aca="1" ref="L1335" ca="1">IF(ISNA(VLOOKUP($D1335,Grouped_Sources!$C:$C,1,FALSE)),"", INDIRECT(VLOOKUP($D1335,Grouped_Sources!$C:$I,5,FALSE)))</f>
        <v>…Dropbox\ITHIM Global\Methods and Processes\Air Pollution\Emissions and air pollution calculations - Rahul &amp; Haneen\Databases used\database_source_apport_studies_v2_0_26_9_2015.xls</v>
      </c>
      <c r="M1335" s="21" t="str" cm="1">
        <f t="array" aca="1" ref="M1335" ca="1">IF(ISNA(VLOOKUP($D1335,Grouped_Sources!$C:$C,1,FALSE)),"", INDIRECT(VLOOKUP($D1335,Grouped_Sources!$C:$I,6,FALSE)))</f>
        <v>EDGAR and various other sources, detailed in document</v>
      </c>
      <c r="N1335" s="21" cm="1">
        <f t="array" aca="1" ref="N1335" ca="1">IF(ISNA(VLOOKUP($D1335,Grouped_Sources!$C:$C,1,FALSE)),"", INDIRECT(VLOOKUP($D1335,Grouped_Sources!$C:$I,7,FALSE)))</f>
        <v>0</v>
      </c>
    </row>
    <row r="1336" spans="1:14" hidden="1" x14ac:dyDescent="0.25">
      <c r="A1336" s="5">
        <f t="shared" si="219"/>
        <v>16</v>
      </c>
      <c r="B1336" s="5">
        <f t="shared" si="220"/>
        <v>34</v>
      </c>
      <c r="C1336" s="5" t="str">
        <f t="shared" ca="1" si="208"/>
        <v>pm_trans_share</v>
      </c>
      <c r="D1336" s="5" t="str">
        <f t="shared" ca="1" si="209"/>
        <v>pm_trans_share_montevideo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pm_trans_share</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t="str" cm="1">
        <f t="array" aca="1" ref="H1336" ca="1">IF(ISBLANK(INDIRECT(ADDRESS(B1336,A1336,1,1,"all_city_parameter_inputs"))), "--",INDIRECT(ADDRESS(B1336,A1336,1,1,"all_city_parameter_inputs")))</f>
        <v>--</v>
      </c>
      <c r="I1336" s="17" t="str">
        <f ca="1">IF(OR(G1336="alpha",G1336="beta",G1336="sd",G1336="mean"),"--",VLOOKUP(C1336,Default!$B$5:$H$114,7,FALSE))</f>
        <v>--</v>
      </c>
      <c r="J1336" s="4" t="str">
        <f ca="1">VLOOKUP(F1336,Lookup!$C$5:$D$110,2, FALSE)</f>
        <v>Pollution values</v>
      </c>
      <c r="K1336" s="4" t="str">
        <f ca="1">VLOOKUP(C1336,Default!$B$4:$E$114,4, FALSE)</f>
        <v>proportion of background PM2.5 attributable to transport</v>
      </c>
      <c r="L1336" s="21" t="str" cm="1">
        <f t="array" aca="1" ref="L1336" ca="1">IF(ISNA(VLOOKUP($D1336,Grouped_Sources!$C:$C,1,FALSE)),"", INDIRECT(VLOOKUP($D1336,Grouped_Sources!$C:$I,5,FALSE)))</f>
        <v>…Dropbox\ITHIM Global\Methods and Processes\Air Pollution\Emissions and air pollution calculations - Rahul &amp; Haneen\Databases used\database_source_apport_studies_v2_0_26_9_2015.xls</v>
      </c>
      <c r="M1336" s="21" t="str" cm="1">
        <f t="array" aca="1" ref="M1336" ca="1">IF(ISNA(VLOOKUP($D1336,Grouped_Sources!$C:$C,1,FALSE)),"", INDIRECT(VLOOKUP($D1336,Grouped_Sources!$C:$I,6,FALSE)))</f>
        <v>EDGAR and various other sources, detailed in document</v>
      </c>
      <c r="N1336" s="21" cm="1">
        <f t="array" aca="1" ref="N1336" ca="1">IF(ISNA(VLOOKUP($D1336,Grouped_Sources!$C:$C,1,FALSE)),"", INDIRECT(VLOOKUP($D1336,Grouped_Sources!$C:$I,7,FALSE)))</f>
        <v>0</v>
      </c>
    </row>
    <row r="1337" spans="1:14" hidden="1" x14ac:dyDescent="0.25">
      <c r="A1337" s="5">
        <f t="shared" si="219"/>
        <v>16</v>
      </c>
      <c r="B1337" s="5">
        <f t="shared" si="220"/>
        <v>35</v>
      </c>
      <c r="C1337" s="5" t="str">
        <f t="shared" ca="1" si="208"/>
        <v>background_pa_scalar</v>
      </c>
      <c r="D1337" s="5" t="str">
        <f t="shared" ca="1" si="209"/>
        <v>background_pa_scalar_montevideo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background_pa_scalar</v>
      </c>
      <c r="G1337" s="4" t="str" cm="1">
        <f t="array" aca="1" ref="G1337" ca="1">IF(AND(ISBLANK(INDIRECT(ADDRESS(B1337,3,1,1,"all_city_parameter_inputs"))),ISBLANK(INDIRECT(ADDRESS(B1337,2,1,1,"all_city_parameter_inputs")))),"",IF(ISBLANK(INDIRECT(ADDRESS(B1337,2,1,1,"all_city_parameter_inputs"))),"",INDIRECT(ADDRESS(B1337,2,1,1,"all_city_parameter_inputs"))))</f>
        <v>constant</v>
      </c>
      <c r="H1337" s="17" cm="1">
        <f t="array" aca="1" ref="H1337" ca="1">IF(ISBLANK(INDIRECT(ADDRESS(B1337,A1337,1,1,"all_city_parameter_inputs"))), "--",INDIRECT(ADDRESS(B1337,A1337,1,1,"all_city_parameter_inputs")))</f>
        <v>1</v>
      </c>
      <c r="I1337" s="17">
        <f ca="1">IF(OR(G1337="alpha",G1337="beta",G1337="sd",G1337="mean"),"--",VLOOKUP(C1337,Default!$B$5:$H$114,7,FALSE))</f>
        <v>1</v>
      </c>
      <c r="J1337" s="4" t="str">
        <f ca="1">VLOOKUP(F1337,Lookup!$C$5:$D$110,2, FALSE)</f>
        <v>PA values</v>
      </c>
      <c r="K1337" s="4" t="str">
        <f ca="1">VLOOKUP(C1337,Default!$B$4:$E$114,4, FALSE)</f>
        <v>scalar to deal with bias in MMET values from non-occupational physical activity survey</v>
      </c>
      <c r="L1337" s="21" t="str" cm="1">
        <f t="array" aca="1" ref="L1337" ca="1">IF(ISNA(VLOOKUP($D1337,Grouped_Sources!$C:$C,1,FALSE)),"", INDIRECT(VLOOKUP($D1337,Grouped_Sources!$C:$I,5,FALSE)))</f>
        <v>assumes no bias in PA data (could be improved by looking at PA surveys) - distribution parameters need updating</v>
      </c>
      <c r="M1337" s="21" cm="1">
        <f t="array" aca="1" ref="M1337" ca="1">IF(ISNA(VLOOKUP($D1337,Grouped_Sources!$C:$C,1,FALSE)),"", INDIRECT(VLOOKUP($D1337,Grouped_Sources!$C:$I,6,FALSE)))</f>
        <v>0</v>
      </c>
      <c r="N1337" s="21" cm="1">
        <f t="array" aca="1" ref="N1337" ca="1">IF(ISNA(VLOOKUP($D1337,Grouped_Sources!$C:$C,1,FALSE)),"", INDIRECT(VLOOKUP($D1337,Grouped_Sources!$C:$I,7,FALSE)))</f>
        <v>0</v>
      </c>
    </row>
    <row r="1338" spans="1:14" hidden="1" x14ac:dyDescent="0.25">
      <c r="A1338" s="5">
        <f t="shared" si="219"/>
        <v>16</v>
      </c>
      <c r="B1338" s="5">
        <f t="shared" si="220"/>
        <v>36</v>
      </c>
      <c r="C1338" s="5" t="str">
        <f t="shared" ca="1" si="208"/>
        <v>background_pa_scalar</v>
      </c>
      <c r="D1338" s="5" t="str">
        <f t="shared" ca="1" si="209"/>
        <v>background_pa_scalar_montevideo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background_pa_scalar</v>
      </c>
      <c r="G1338" s="4" t="str" cm="1">
        <f t="array" aca="1" ref="G1338" ca="1">IF(AND(ISBLANK(INDIRECT(ADDRESS(B1338,3,1,1,"all_city_parameter_inputs"))),ISBLANK(INDIRECT(ADDRESS(B1338,2,1,1,"all_city_parameter_inputs")))),"",IF(ISBLANK(INDIRECT(ADDRESS(B1338,2,1,1,"all_city_parameter_inputs"))),"",INDIRECT(ADDRESS(B1338,2,1,1,"all_city_parameter_inputs"))))</f>
        <v>mean</v>
      </c>
      <c r="H1338" s="17" cm="1">
        <f t="array" aca="1" ref="H1338" ca="1">IF(ISBLANK(INDIRECT(ADDRESS(B1338,A1338,1,1,"all_city_parameter_inputs"))), "--",INDIRECT(ADDRESS(B1338,A1338,1,1,"all_city_parameter_inputs")))</f>
        <v>1</v>
      </c>
      <c r="I1338" s="17" t="str">
        <f ca="1">IF(OR(G1338="alpha",G1338="beta",G1338="sd",G1338="mean"),"--",VLOOKUP(C1338,Default!$B$5:$H$114,7,FALSE))</f>
        <v>--</v>
      </c>
      <c r="J1338" s="4" t="str">
        <f ca="1">VLOOKUP(F1338,Lookup!$C$5:$D$110,2, FALSE)</f>
        <v>PA values</v>
      </c>
      <c r="K1338" s="4" t="str">
        <f ca="1">VLOOKUP(C1338,Default!$B$4:$E$114,4, FALSE)</f>
        <v>scalar to deal with bias in MMET values from non-occupational physical activity survey</v>
      </c>
      <c r="L1338" s="21" t="str" cm="1">
        <f t="array" aca="1" ref="L1338" ca="1">IF(ISNA(VLOOKUP($D1338,Grouped_Sources!$C:$C,1,FALSE)),"", INDIRECT(VLOOKUP($D1338,Grouped_Sources!$C:$I,5,FALSE)))</f>
        <v>assumes no bias in PA data (could be improved by looking at PA surveys) - distribution parameters need updating</v>
      </c>
      <c r="M1338" s="21" cm="1">
        <f t="array" aca="1" ref="M1338" ca="1">IF(ISNA(VLOOKUP($D1338,Grouped_Sources!$C:$C,1,FALSE)),"", INDIRECT(VLOOKUP($D1338,Grouped_Sources!$C:$I,6,FALSE)))</f>
        <v>0</v>
      </c>
      <c r="N1338" s="21" cm="1">
        <f t="array" aca="1" ref="N1338" ca="1">IF(ISNA(VLOOKUP($D1338,Grouped_Sources!$C:$C,1,FALSE)),"", INDIRECT(VLOOKUP($D1338,Grouped_Sources!$C:$I,7,FALSE)))</f>
        <v>0</v>
      </c>
    </row>
    <row r="1339" spans="1:14" hidden="1" x14ac:dyDescent="0.25">
      <c r="A1339" s="5">
        <f t="shared" si="219"/>
        <v>16</v>
      </c>
      <c r="B1339" s="5">
        <f t="shared" si="220"/>
        <v>37</v>
      </c>
      <c r="C1339" s="5" t="str">
        <f t="shared" ca="1" si="208"/>
        <v>background_pa_scalar</v>
      </c>
      <c r="D1339" s="5" t="str">
        <f t="shared" ca="1" si="209"/>
        <v>background_pa_scalar_montevideo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background_pa_scalar</v>
      </c>
      <c r="G1339" s="4" t="str" cm="1">
        <f t="array" aca="1" ref="G1339" ca="1">IF(AND(ISBLANK(INDIRECT(ADDRESS(B1339,3,1,1,"all_city_parameter_inputs"))),ISBLANK(INDIRECT(ADDRESS(B1339,2,1,1,"all_city_parameter_inputs")))),"",IF(ISBLANK(INDIRECT(ADDRESS(B1339,2,1,1,"all_city_parameter_inputs"))),"",INDIRECT(ADDRESS(B1339,2,1,1,"all_city_parameter_inputs"))))</f>
        <v>sd</v>
      </c>
      <c r="H1339" s="17" cm="1">
        <f t="array" aca="1" ref="H1339" ca="1">IF(ISBLANK(INDIRECT(ADDRESS(B1339,A1339,1,1,"all_city_parameter_inputs"))), "--",INDIRECT(ADDRESS(B1339,A1339,1,1,"all_city_parameter_inputs")))</f>
        <v>1.2</v>
      </c>
      <c r="I1339" s="17" t="str">
        <f ca="1">IF(OR(G1339="alpha",G1339="beta",G1339="sd",G1339="mean"),"--",VLOOKUP(C1339,Default!$B$5:$H$114,7,FALSE))</f>
        <v>--</v>
      </c>
      <c r="J1339" s="4" t="str">
        <f ca="1">VLOOKUP(F1339,Lookup!$C$5:$D$110,2, FALSE)</f>
        <v>PA values</v>
      </c>
      <c r="K1339" s="4" t="str">
        <f ca="1">VLOOKUP(C1339,Default!$B$4:$E$114,4, FALSE)</f>
        <v>scalar to deal with bias in MMET values from non-occupational physical activity survey</v>
      </c>
      <c r="L1339" s="21" t="str" cm="1">
        <f t="array" aca="1" ref="L1339" ca="1">IF(ISNA(VLOOKUP($D1339,Grouped_Sources!$C:$C,1,FALSE)),"", INDIRECT(VLOOKUP($D1339,Grouped_Sources!$C:$I,5,FALSE)))</f>
        <v>assumes no bias in PA data (could be improved by looking at PA surveys) - distribution parameters need updating</v>
      </c>
      <c r="M1339" s="21" cm="1">
        <f t="array" aca="1" ref="M1339" ca="1">IF(ISNA(VLOOKUP($D1339,Grouped_Sources!$C:$C,1,FALSE)),"", INDIRECT(VLOOKUP($D1339,Grouped_Sources!$C:$I,6,FALSE)))</f>
        <v>0</v>
      </c>
      <c r="N1339" s="21" cm="1">
        <f t="array" aca="1" ref="N1339" ca="1">IF(ISNA(VLOOKUP($D1339,Grouped_Sources!$C:$C,1,FALSE)),"", INDIRECT(VLOOKUP($D1339,Grouped_Sources!$C:$I,7,FALSE)))</f>
        <v>0</v>
      </c>
    </row>
    <row r="1340" spans="1:14" hidden="1" x14ac:dyDescent="0.25">
      <c r="A1340" s="5">
        <f t="shared" si="219"/>
        <v>16</v>
      </c>
      <c r="B1340" s="5">
        <f t="shared" si="220"/>
        <v>38</v>
      </c>
      <c r="C1340" s="5" t="str">
        <f t="shared" ca="1" si="208"/>
        <v>bus_walk_time</v>
      </c>
      <c r="D1340" s="5" t="str">
        <f t="shared" ca="1" si="209"/>
        <v>bus_walk_time_montevideo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bus_walk_time</v>
      </c>
      <c r="G1340" s="4" t="str" cm="1">
        <f t="array" aca="1" ref="G1340" ca="1">IF(AND(ISBLANK(INDIRECT(ADDRESS(B1340,3,1,1,"all_city_parameter_inputs"))),ISBLANK(INDIRECT(ADDRESS(B1340,2,1,1,"all_city_parameter_inputs")))),"",IF(ISBLANK(INDIRECT(ADDRESS(B1340,2,1,1,"all_city_parameter_inputs"))),"",INDIRECT(ADDRESS(B1340,2,1,1,"all_city_parameter_inputs"))))</f>
        <v>constant</v>
      </c>
      <c r="H1340" s="17" cm="1">
        <f t="array" aca="1" ref="H1340" ca="1">IF(ISBLANK(INDIRECT(ADDRESS(B1340,A1340,1,1,"all_city_parameter_inputs"))), "--",INDIRECT(ADDRESS(B1340,A1340,1,1,"all_city_parameter_inputs")))</f>
        <v>12</v>
      </c>
      <c r="I1340" s="17">
        <f ca="1">IF(OR(G1340="alpha",G1340="beta",G1340="sd",G1340="mean"),"--",VLOOKUP(C1340,Default!$B$5:$H$114,7,FALSE))</f>
        <v>16</v>
      </c>
      <c r="J1340" s="4" t="str">
        <f ca="1">VLOOKUP(F1340,Lookup!$C$5:$D$110,2, FALSE)</f>
        <v>Travel values</v>
      </c>
      <c r="K1340" s="4" t="str">
        <f ca="1">VLOOKUP(C1340,Default!$B$4:$E$114,4, FALSE)</f>
        <v>time taken to walk to bus stop, added to each trip with main mode bus unless there is already a walking component in the travel survey</v>
      </c>
      <c r="L1340" s="21" t="str" cm="1">
        <f t="array" aca="1" ref="L1340" ca="1">IF(ISNA(VLOOKUP($D1340,Grouped_Sources!$C:$C,1,FALSE)),"", INDIRECT(VLOOKUP($D1340,Grouped_Sources!$C:$I,5,FALSE)))</f>
        <v xml:space="preserve"> on OneDrive Ali Abbas - ITHIM Global\Methods and Processes\Input Parameters\Walk_to_PT</v>
      </c>
      <c r="M1340" s="21" cm="1">
        <f t="array" aca="1" ref="M1340" ca="1">IF(ISNA(VLOOKUP($D1340,Grouped_Sources!$C:$C,1,FALSE)),"", INDIRECT(VLOOKUP($D1340,Grouped_Sources!$C:$I,6,FALSE)))</f>
        <v>0</v>
      </c>
      <c r="N1340" s="21" cm="1">
        <f t="array" aca="1" ref="N1340" ca="1">IF(ISNA(VLOOKUP($D1340,Grouped_Sources!$C:$C,1,FALSE)),"", INDIRECT(VLOOKUP($D1340,Grouped_Sources!$C:$I,7,FALSE)))</f>
        <v>0</v>
      </c>
    </row>
    <row r="1341" spans="1:14" hidden="1" x14ac:dyDescent="0.25">
      <c r="A1341" s="5">
        <f t="shared" si="219"/>
        <v>16</v>
      </c>
      <c r="B1341" s="5">
        <f t="shared" si="220"/>
        <v>39</v>
      </c>
      <c r="C1341" s="5" t="str">
        <f t="shared" ca="1" si="208"/>
        <v>bus_walk_time</v>
      </c>
      <c r="D1341" s="5" t="str">
        <f t="shared" ca="1" si="209"/>
        <v>bus_walk_time_montevideo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bus_walk_time</v>
      </c>
      <c r="G1341" s="4" t="str" cm="1">
        <f t="array" aca="1" ref="G1341" ca="1">IF(AND(ISBLANK(INDIRECT(ADDRESS(B1341,3,1,1,"all_city_parameter_inputs"))),ISBLANK(INDIRECT(ADDRESS(B1341,2,1,1,"all_city_parameter_inputs")))),"",IF(ISBLANK(INDIRECT(ADDRESS(B1341,2,1,1,"all_city_parameter_inputs"))),"",INDIRECT(ADDRESS(B1341,2,1,1,"all_city_parameter_inputs"))))</f>
        <v>mean</v>
      </c>
      <c r="H1341" s="17" cm="1">
        <f t="array" aca="1" ref="H1341" ca="1">IF(ISBLANK(INDIRECT(ADDRESS(B1341,A1341,1,1,"all_city_parameter_inputs"))), "--",INDIRECT(ADDRESS(B1341,A1341,1,1,"all_city_parameter_inputs")))</f>
        <v>8.4119516701366308</v>
      </c>
      <c r="I1341" s="17" t="str">
        <f ca="1">IF(OR(G1341="alpha",G1341="beta",G1341="sd",G1341="mean"),"--",VLOOKUP(C1341,Default!$B$5:$H$114,7,FALSE))</f>
        <v>--</v>
      </c>
      <c r="J1341" s="4" t="str">
        <f ca="1">VLOOKUP(F1341,Lookup!$C$5:$D$110,2, FALSE)</f>
        <v>Travel values</v>
      </c>
      <c r="K1341" s="4" t="str">
        <f ca="1">VLOOKUP(C1341,Default!$B$4:$E$114,4, FALSE)</f>
        <v>time taken to walk to bus stop, added to each trip with main mode bus unless there is already a walking component in the travel survey</v>
      </c>
      <c r="L1341" s="21" t="str" cm="1">
        <f t="array" aca="1" ref="L1341" ca="1">IF(ISNA(VLOOKUP($D1341,Grouped_Sources!$C:$C,1,FALSE)),"", INDIRECT(VLOOKUP($D1341,Grouped_Sources!$C:$I,5,FALSE)))</f>
        <v xml:space="preserve"> on OneDrive Ali Abbas - ITHIM Global\Methods and Processes\Input Parameters\Walk_to_PT</v>
      </c>
      <c r="M1341" s="21" cm="1">
        <f t="array" aca="1" ref="M1341" ca="1">IF(ISNA(VLOOKUP($D1341,Grouped_Sources!$C:$C,1,FALSE)),"", INDIRECT(VLOOKUP($D1341,Grouped_Sources!$C:$I,6,FALSE)))</f>
        <v>0</v>
      </c>
      <c r="N1341" s="21" cm="1">
        <f t="array" aca="1" ref="N1341" ca="1">IF(ISNA(VLOOKUP($D1341,Grouped_Sources!$C:$C,1,FALSE)),"", INDIRECT(VLOOKUP($D1341,Grouped_Sources!$C:$I,7,FALSE)))</f>
        <v>0</v>
      </c>
    </row>
    <row r="1342" spans="1:14" hidden="1" x14ac:dyDescent="0.25">
      <c r="A1342" s="5">
        <f t="shared" si="219"/>
        <v>16</v>
      </c>
      <c r="B1342" s="5">
        <f t="shared" si="220"/>
        <v>40</v>
      </c>
      <c r="C1342" s="5" t="str">
        <f t="shared" ca="1" si="208"/>
        <v>bus_walk_time</v>
      </c>
      <c r="D1342" s="5" t="str">
        <f t="shared" ca="1" si="209"/>
        <v>bus_walk_time_montevideo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bus_walk_time</v>
      </c>
      <c r="G1342" s="4" t="str" cm="1">
        <f t="array" aca="1" ref="G1342" ca="1">IF(AND(ISBLANK(INDIRECT(ADDRESS(B1342,3,1,1,"all_city_parameter_inputs"))),ISBLANK(INDIRECT(ADDRESS(B1342,2,1,1,"all_city_parameter_inputs")))),"",IF(ISBLANK(INDIRECT(ADDRESS(B1342,2,1,1,"all_city_parameter_inputs"))),"",INDIRECT(ADDRESS(B1342,2,1,1,"all_city_parameter_inputs"))))</f>
        <v>sd</v>
      </c>
      <c r="H1342" s="17" cm="1">
        <f t="array" aca="1" ref="H1342" ca="1">IF(ISBLANK(INDIRECT(ADDRESS(B1342,A1342,1,1,"all_city_parameter_inputs"))), "--",INDIRECT(ADDRESS(B1342,A1342,1,1,"all_city_parameter_inputs")))</f>
        <v>2.3231298331071466</v>
      </c>
      <c r="I1342" s="17" t="str">
        <f ca="1">IF(OR(G1342="alpha",G1342="beta",G1342="sd",G1342="mean"),"--",VLOOKUP(C1342,Default!$B$5:$H$114,7,FALSE))</f>
        <v>--</v>
      </c>
      <c r="J1342" s="4" t="str">
        <f ca="1">VLOOKUP(F1342,Lookup!$C$5:$D$110,2, FALSE)</f>
        <v>Travel values</v>
      </c>
      <c r="K1342" s="4" t="str">
        <f ca="1">VLOOKUP(C1342,Default!$B$4:$E$114,4, FALSE)</f>
        <v>time taken to walk to bus stop, added to each trip with main mode bus unless there is already a walking component in the travel survey</v>
      </c>
      <c r="L1342" s="21" t="str" cm="1">
        <f t="array" aca="1" ref="L1342" ca="1">IF(ISNA(VLOOKUP($D1342,Grouped_Sources!$C:$C,1,FALSE)),"", INDIRECT(VLOOKUP($D1342,Grouped_Sources!$C:$I,5,FALSE)))</f>
        <v xml:space="preserve"> on OneDrive Ali Abbas - ITHIM Global\Methods and Processes\Input Parameters\Walk_to_PT</v>
      </c>
      <c r="M1342" s="21" cm="1">
        <f t="array" aca="1" ref="M1342" ca="1">IF(ISNA(VLOOKUP($D1342,Grouped_Sources!$C:$C,1,FALSE)),"", INDIRECT(VLOOKUP($D1342,Grouped_Sources!$C:$I,6,FALSE)))</f>
        <v>0</v>
      </c>
      <c r="N1342" s="21" cm="1">
        <f t="array" aca="1" ref="N1342" ca="1">IF(ISNA(VLOOKUP($D1342,Grouped_Sources!$C:$C,1,FALSE)),"", INDIRECT(VLOOKUP($D1342,Grouped_Sources!$C:$I,7,FALSE)))</f>
        <v>0</v>
      </c>
    </row>
    <row r="1343" spans="1:14" hidden="1" x14ac:dyDescent="0.25">
      <c r="A1343" s="5">
        <f t="shared" si="219"/>
        <v>16</v>
      </c>
      <c r="B1343" s="5">
        <f t="shared" si="220"/>
        <v>41</v>
      </c>
      <c r="C1343" s="5" t="str">
        <f t="shared" ca="1" si="208"/>
        <v>rail_walk_time</v>
      </c>
      <c r="D1343" s="5" t="str">
        <f t="shared" ca="1" si="209"/>
        <v>rail_walk_time_montevideo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rail_walk_time</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12.5</v>
      </c>
      <c r="I1343" s="17">
        <f ca="1">IF(OR(G1343="alpha",G1343="beta",G1343="sd",G1343="mean"),"--",VLOOKUP(C1343,Default!$B$5:$H$114,7,FALSE))</f>
        <v>12.5</v>
      </c>
      <c r="J1343" s="4" t="str">
        <f ca="1">VLOOKUP(F1343,Lookup!$C$5:$D$110,2, FALSE)</f>
        <v>Travel values</v>
      </c>
      <c r="K1343" s="4" t="str">
        <f ca="1">VLOOKUP(C1343,Default!$B$4:$E$114,4, FALSE)</f>
        <v>time taken to walk to train station</v>
      </c>
      <c r="L1343" s="21" t="str" cm="1">
        <f t="array" aca="1" ref="L1343" ca="1">IF(ISNA(VLOOKUP($D1343,Grouped_Sources!$C:$C,1,FALSE)),"", INDIRECT(VLOOKUP($D1343,Grouped_Sources!$C:$I,5,FALSE)))</f>
        <v xml:space="preserve"> on OneDrive Ali Abbas - ITHIM Global\Methods and Processes\Input Parameters\Walk_to_PT</v>
      </c>
      <c r="M1343" s="21" cm="1">
        <f t="array" aca="1" ref="M1343" ca="1">IF(ISNA(VLOOKUP($D1343,Grouped_Sources!$C:$C,1,FALSE)),"", INDIRECT(VLOOKUP($D1343,Grouped_Sources!$C:$I,6,FALSE)))</f>
        <v>0</v>
      </c>
      <c r="N1343" s="21" cm="1">
        <f t="array" aca="1" ref="N1343" ca="1">IF(ISNA(VLOOKUP($D1343,Grouped_Sources!$C:$C,1,FALSE)),"", INDIRECT(VLOOKUP($D1343,Grouped_Sources!$C:$I,7,FALSE)))</f>
        <v>0</v>
      </c>
    </row>
    <row r="1344" spans="1:14" hidden="1" x14ac:dyDescent="0.25">
      <c r="A1344" s="5">
        <f t="shared" si="219"/>
        <v>16</v>
      </c>
      <c r="B1344" s="5">
        <f t="shared" si="220"/>
        <v>42</v>
      </c>
      <c r="C1344" s="5" t="str">
        <f t="shared" ca="1" si="208"/>
        <v>rail_walk_time</v>
      </c>
      <c r="D1344" s="5" t="str">
        <f t="shared" ca="1" si="209"/>
        <v>rail_walk_time_montevideo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rail_walk_time</v>
      </c>
      <c r="G1344" s="4" t="str" cm="1">
        <f t="array" aca="1" ref="G1344" ca="1">IF(AND(ISBLANK(INDIRECT(ADDRESS(B1344,3,1,1,"all_city_parameter_inputs"))),ISBLANK(INDIRECT(ADDRESS(B1344,2,1,1,"all_city_parameter_inputs")))),"",IF(ISBLANK(INDIRECT(ADDRESS(B1344,2,1,1,"all_city_parameter_inputs"))),"",INDIRECT(ADDRESS(B1344,2,1,1,"all_city_parameter_inputs"))))</f>
        <v>mean</v>
      </c>
      <c r="H1344" s="17" cm="1">
        <f t="array" aca="1" ref="H1344" ca="1">IF(ISBLANK(INDIRECT(ADDRESS(B1344,A1344,1,1,"all_city_parameter_inputs"))), "--",INDIRECT(ADDRESS(B1344,A1344,1,1,"all_city_parameter_inputs")))</f>
        <v>9.0292418035802307</v>
      </c>
      <c r="I1344" s="17" t="str">
        <f ca="1">IF(OR(G1344="alpha",G1344="beta",G1344="sd",G1344="mean"),"--",VLOOKUP(C1344,Default!$B$5:$H$114,7,FALSE))</f>
        <v>--</v>
      </c>
      <c r="J1344" s="4" t="str">
        <f ca="1">VLOOKUP(F1344,Lookup!$C$5:$D$110,2, FALSE)</f>
        <v>Travel values</v>
      </c>
      <c r="K1344" s="4" t="str">
        <f ca="1">VLOOKUP(C1344,Default!$B$4:$E$114,4, FALSE)</f>
        <v>time taken to walk to train station</v>
      </c>
      <c r="L1344" s="21" t="str" cm="1">
        <f t="array" aca="1" ref="L1344" ca="1">IF(ISNA(VLOOKUP($D1344,Grouped_Sources!$C:$C,1,FALSE)),"", INDIRECT(VLOOKUP($D1344,Grouped_Sources!$C:$I,5,FALSE)))</f>
        <v xml:space="preserve"> on OneDrive Ali Abbas - ITHIM Global\Methods and Processes\Input Parameters\Walk_to_PT</v>
      </c>
      <c r="M1344" s="21" cm="1">
        <f t="array" aca="1" ref="M1344" ca="1">IF(ISNA(VLOOKUP($D1344,Grouped_Sources!$C:$C,1,FALSE)),"", INDIRECT(VLOOKUP($D1344,Grouped_Sources!$C:$I,6,FALSE)))</f>
        <v>0</v>
      </c>
      <c r="N1344" s="21" cm="1">
        <f t="array" aca="1" ref="N1344" ca="1">IF(ISNA(VLOOKUP($D1344,Grouped_Sources!$C:$C,1,FALSE)),"", INDIRECT(VLOOKUP($D1344,Grouped_Sources!$C:$I,7,FALSE)))</f>
        <v>0</v>
      </c>
    </row>
    <row r="1345" spans="1:14" hidden="1" x14ac:dyDescent="0.25">
      <c r="A1345" s="5">
        <f t="shared" si="219"/>
        <v>16</v>
      </c>
      <c r="B1345" s="5">
        <f t="shared" si="220"/>
        <v>43</v>
      </c>
      <c r="C1345" s="5" t="str">
        <f t="shared" ca="1" si="208"/>
        <v>rail_walk_time</v>
      </c>
      <c r="D1345" s="5" t="str">
        <f t="shared" ca="1" si="209"/>
        <v>rail_walk_time_montevideo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rail_walk_time</v>
      </c>
      <c r="G1345" s="4" t="str" cm="1">
        <f t="array" aca="1" ref="G1345" ca="1">IF(AND(ISBLANK(INDIRECT(ADDRESS(B1345,3,1,1,"all_city_parameter_inputs"))),ISBLANK(INDIRECT(ADDRESS(B1345,2,1,1,"all_city_parameter_inputs")))),"",IF(ISBLANK(INDIRECT(ADDRESS(B1345,2,1,1,"all_city_parameter_inputs"))),"",INDIRECT(ADDRESS(B1345,2,1,1,"all_city_parameter_inputs"))))</f>
        <v>sd</v>
      </c>
      <c r="H1345" s="17" cm="1">
        <f t="array" aca="1" ref="H1345" ca="1">IF(ISBLANK(INDIRECT(ADDRESS(B1345,A1345,1,1,"all_city_parameter_inputs"))), "--",INDIRECT(ADDRESS(B1345,A1345,1,1,"all_city_parameter_inputs")))</f>
        <v>2.2401627151007628</v>
      </c>
      <c r="I1345" s="17" t="str">
        <f ca="1">IF(OR(G1345="alpha",G1345="beta",G1345="sd",G1345="mean"),"--",VLOOKUP(C1345,Default!$B$5:$H$114,7,FALSE))</f>
        <v>--</v>
      </c>
      <c r="J1345" s="4" t="str">
        <f ca="1">VLOOKUP(F1345,Lookup!$C$5:$D$110,2, FALSE)</f>
        <v>Travel values</v>
      </c>
      <c r="K1345" s="4" t="str">
        <f ca="1">VLOOKUP(C1345,Default!$B$4:$E$114,4, FALSE)</f>
        <v>time taken to walk to train station</v>
      </c>
      <c r="L1345" s="21" t="str" cm="1">
        <f t="array" aca="1" ref="L1345" ca="1">IF(ISNA(VLOOKUP($D1345,Grouped_Sources!$C:$C,1,FALSE)),"", INDIRECT(VLOOKUP($D1345,Grouped_Sources!$C:$I,5,FALSE)))</f>
        <v xml:space="preserve"> on OneDrive Ali Abbas - ITHIM Global\Methods and Processes\Input Parameters\Walk_to_PT</v>
      </c>
      <c r="M1345" s="21" cm="1">
        <f t="array" aca="1" ref="M1345" ca="1">IF(ISNA(VLOOKUP($D1345,Grouped_Sources!$C:$C,1,FALSE)),"", INDIRECT(VLOOKUP($D1345,Grouped_Sources!$C:$I,6,FALSE)))</f>
        <v>0</v>
      </c>
      <c r="N1345" s="21" cm="1">
        <f t="array" aca="1" ref="N1345" ca="1">IF(ISNA(VLOOKUP($D1345,Grouped_Sources!$C:$C,1,FALSE)),"", INDIRECT(VLOOKUP($D1345,Grouped_Sources!$C:$I,7,FALSE)))</f>
        <v>0</v>
      </c>
    </row>
    <row r="1346" spans="1:14" hidden="1" x14ac:dyDescent="0.25">
      <c r="A1346" s="5">
        <f t="shared" si="219"/>
        <v>16</v>
      </c>
      <c r="B1346" s="5">
        <f t="shared" si="220"/>
        <v>44</v>
      </c>
      <c r="C1346" s="5" t="str">
        <f t="shared" ref="C1346:C1420" ca="1" si="221">IF(G1346 = "",F1346,IF(OR(G1346="alpha",G1346="beta",G1346="constant",G1346="sd",G1346="mean",G1346="sample"),F1346,F1346&amp;" "&amp;G1346))</f>
        <v>add_personal_motorcycle_trips</v>
      </c>
      <c r="D1346" s="5" t="str">
        <f t="shared" ref="D1346:D1350" ca="1" si="222">F1346&amp;"_"&amp;E1346</f>
        <v>add_personal_motorcycle_trips_montevideo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add_personal_motorcycle_trips</v>
      </c>
      <c r="G1346" s="4" t="str" cm="1">
        <f t="array" aca="1" ref="G1346" ca="1">IF(AND(ISBLANK(INDIRECT(ADDRESS(B1346,3,1,1,"all_city_parameter_inputs"))),ISBLANK(INDIRECT(ADDRESS(B1346,2,1,1,"all_city_parameter_inputs")))),"",IF(ISBLANK(INDIRECT(ADDRESS(B1346,2,1,1,"all_city_parameter_inputs"))),"",INDIRECT(ADDRESS(B1346,2,1,1,"all_city_parameter_inputs"))))</f>
        <v/>
      </c>
      <c r="H1346" s="17" t="str" cm="1">
        <f t="array" aca="1" ref="H1346" ca="1">IF(ISBLANK(INDIRECT(ADDRESS(B1346,A1346,1,1,"all_city_parameter_inputs"))), "--",INDIRECT(ADDRESS(B1346,A1346,1,1,"all_city_parameter_inputs")))</f>
        <v>no</v>
      </c>
      <c r="I1346" s="17" t="str">
        <f ca="1">IF(OR(G1346="alpha",G1346="beta",G1346="sd",G1346="mean"),"--",VLOOKUP(C1346,Default!$B$5:$H$114,7,FALSE))</f>
        <v>no</v>
      </c>
      <c r="J1346" s="4" t="str">
        <f ca="1">VLOOKUP(F1346,Lookup!$C$5:$D$110,2, FALSE)</f>
        <v>Travel values</v>
      </c>
      <c r="K1346" s="4" t="str">
        <f ca="1">VLOOKUP(C1346,Default!$B$4:$E$114,4, FALSE)</f>
        <v>if set to 'no', does not add any personal journey motorcycle trip. If set to 'Chile' add motorcycle trips based on Chilean data. Used if no motorcycle trips exist in the travel survey at all</v>
      </c>
      <c r="L1346" s="21" t="str" cm="1">
        <f t="array" aca="1" ref="L1346" ca="1">IF(ISNA(VLOOKUP($D1346,Grouped_Sources!$C:$C,1,FALSE)),"", INDIRECT(VLOOKUP($D1346,Grouped_Sources!$C:$I,5,FALSE)))</f>
        <v xml:space="preserve"> on OneDrive Ali Abbas - ITHIM Global\Methods and Processes\Input Parameters\NewMotorcycleTrips</v>
      </c>
      <c r="M1346" s="21" cm="1">
        <f t="array" aca="1" ref="M1346" ca="1">IF(ISNA(VLOOKUP($D1346,Grouped_Sources!$C:$C,1,FALSE)),"", INDIRECT(VLOOKUP($D1346,Grouped_Sources!$C:$I,6,FALSE)))</f>
        <v>0</v>
      </c>
      <c r="N1346" s="21" cm="1">
        <f t="array" aca="1" ref="N1346" ca="1">IF(ISNA(VLOOKUP($D1346,Grouped_Sources!$C:$C,1,FALSE)),"", INDIRECT(VLOOKUP($D1346,Grouped_Sources!$C:$I,7,FALSE)))</f>
        <v>0</v>
      </c>
    </row>
    <row r="1347" spans="1:14" hidden="1" x14ac:dyDescent="0.25">
      <c r="A1347" s="5">
        <f t="shared" si="219"/>
        <v>16</v>
      </c>
      <c r="B1347" s="5">
        <f t="shared" si="220"/>
        <v>45</v>
      </c>
      <c r="C1347" s="5" t="str">
        <f t="shared" ca="1" si="221"/>
        <v>proportion_motorcycle_trips</v>
      </c>
      <c r="D1347" s="5" t="str">
        <f t="shared" ca="1" si="222"/>
        <v>proportion_motorcycle_trips_montevideo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proportion_motorcycle_trips</v>
      </c>
      <c r="G1347" s="4" t="str" cm="1">
        <f t="array" aca="1" ref="G1347" ca="1">IF(AND(ISBLANK(INDIRECT(ADDRESS(B1347,3,1,1,"all_city_parameter_inputs"))),ISBLANK(INDIRECT(ADDRESS(B1347,2,1,1,"all_city_parameter_inputs")))),"",IF(ISBLANK(INDIRECT(ADDRESS(B1347,2,1,1,"all_city_parameter_inputs"))),"",INDIRECT(ADDRESS(B1347,2,1,1,"all_city_parameter_inputs"))))</f>
        <v>constant</v>
      </c>
      <c r="H1347" s="17" cm="1">
        <f t="array" aca="1" ref="H1347" ca="1">IF(ISBLANK(INDIRECT(ADDRESS(B1347,A1347,1,1,"all_city_parameter_inputs"))), "--",INDIRECT(ADDRESS(B1347,A1347,1,1,"all_city_parameter_inputs")))</f>
        <v>0</v>
      </c>
      <c r="I1347" s="17">
        <f ca="1">IF(OR(G1347="alpha",G1347="beta",G1347="sd",G1347="mean"),"--",VLOOKUP(C1347,Default!$B$5:$H$114,7,FALSE))</f>
        <v>0</v>
      </c>
      <c r="J1347" s="4" t="str">
        <f ca="1">VLOOKUP(F1347,Lookup!$C$5:$D$110,2, FALSE)</f>
        <v>Travel values</v>
      </c>
      <c r="K1347" s="4" t="str">
        <f ca="1">VLOOKUP(C1347,Default!$B$4:$E$114,4, FALSE)</f>
        <v>proportion of travel survey trips that should be added as motorcycle trips</v>
      </c>
      <c r="L1347" s="21" t="str" cm="1">
        <f t="array" aca="1" ref="L1347" ca="1">IF(ISNA(VLOOKUP($D1347,Grouped_Sources!$C:$C,1,FALSE)),"", INDIRECT(VLOOKUP($D1347,Grouped_Sources!$C:$I,5,FALSE)))</f>
        <v xml:space="preserve"> on OneDrive Ali Abbas - ITHIM Global\Methods and Processes\Input Parameters\NewMotorcycleTrips</v>
      </c>
      <c r="M1347" s="21" cm="1">
        <f t="array" aca="1" ref="M1347" ca="1">IF(ISNA(VLOOKUP($D1347,Grouped_Sources!$C:$C,1,FALSE)),"", INDIRECT(VLOOKUP($D1347,Grouped_Sources!$C:$I,6,FALSE)))</f>
        <v>0</v>
      </c>
      <c r="N1347" s="21" cm="1">
        <f t="array" aca="1" ref="N1347" ca="1">IF(ISNA(VLOOKUP($D1347,Grouped_Sources!$C:$C,1,FALSE)),"", INDIRECT(VLOOKUP($D1347,Grouped_Sources!$C:$I,7,FALSE)))</f>
        <v>0</v>
      </c>
    </row>
    <row r="1348" spans="1:14" hidden="1" x14ac:dyDescent="0.25">
      <c r="A1348" s="5">
        <f t="shared" si="219"/>
        <v>16</v>
      </c>
      <c r="B1348" s="5">
        <f t="shared" si="220"/>
        <v>46</v>
      </c>
      <c r="C1348" s="5" t="str">
        <f t="shared" ca="1" si="221"/>
        <v>proportion_motorcycle_trips</v>
      </c>
      <c r="D1348" s="5" t="str">
        <f t="shared" ca="1" si="222"/>
        <v>proportion_motorcycle_trips_montevideo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proportion_motorcycle_trips</v>
      </c>
      <c r="G1348" s="4" t="str" cm="1">
        <f t="array" aca="1" ref="G1348" ca="1">IF(AND(ISBLANK(INDIRECT(ADDRESS(B1348,3,1,1,"all_city_parameter_inputs"))),ISBLANK(INDIRECT(ADDRESS(B1348,2,1,1,"all_city_parameter_inputs")))),"",IF(ISBLANK(INDIRECT(ADDRESS(B1348,2,1,1,"all_city_parameter_inputs"))),"",INDIRECT(ADDRESS(B1348,2,1,1,"all_city_parameter_inputs"))))</f>
        <v>alpha</v>
      </c>
      <c r="H1348" s="17" t="str" cm="1">
        <f t="array" aca="1" ref="H1348" ca="1">IF(ISBLANK(INDIRECT(ADDRESS(B1348,A1348,1,1,"all_city_parameter_inputs"))), "--",INDIRECT(ADDRESS(B1348,A1348,1,1,"all_city_parameter_inputs")))</f>
        <v>--</v>
      </c>
      <c r="I1348" s="17" t="str">
        <f ca="1">IF(OR(G1348="alpha",G1348="beta",G1348="sd",G1348="mean"),"--",VLOOKUP(C1348,Default!$B$5:$H$114,7,FALSE))</f>
        <v>--</v>
      </c>
      <c r="J1348" s="4" t="str">
        <f ca="1">VLOOKUP(F1348,Lookup!$C$5:$D$110,2, FALSE)</f>
        <v>Travel values</v>
      </c>
      <c r="K1348" s="4" t="str">
        <f ca="1">VLOOKUP(C1348,Default!$B$4:$E$114,4, FALSE)</f>
        <v>proportion of travel survey trips that should be added as motorcycle trips</v>
      </c>
      <c r="L1348" s="21" t="str" cm="1">
        <f t="array" aca="1" ref="L1348" ca="1">IF(ISNA(VLOOKUP($D1348,Grouped_Sources!$C:$C,1,FALSE)),"", INDIRECT(VLOOKUP($D1348,Grouped_Sources!$C:$I,5,FALSE)))</f>
        <v xml:space="preserve"> on OneDrive Ali Abbas - ITHIM Global\Methods and Processes\Input Parameters\NewMotorcycleTrips</v>
      </c>
      <c r="M1348" s="21" cm="1">
        <f t="array" aca="1" ref="M1348" ca="1">IF(ISNA(VLOOKUP($D1348,Grouped_Sources!$C:$C,1,FALSE)),"", INDIRECT(VLOOKUP($D1348,Grouped_Sources!$C:$I,6,FALSE)))</f>
        <v>0</v>
      </c>
      <c r="N1348" s="21" cm="1">
        <f t="array" aca="1" ref="N1348" ca="1">IF(ISNA(VLOOKUP($D1348,Grouped_Sources!$C:$C,1,FALSE)),"", INDIRECT(VLOOKUP($D1348,Grouped_Sources!$C:$I,7,FALSE)))</f>
        <v>0</v>
      </c>
    </row>
    <row r="1349" spans="1:14" hidden="1" x14ac:dyDescent="0.25">
      <c r="A1349" s="5">
        <f t="shared" si="219"/>
        <v>16</v>
      </c>
      <c r="B1349" s="5">
        <f t="shared" si="220"/>
        <v>47</v>
      </c>
      <c r="C1349" s="5" t="str">
        <f t="shared" ca="1" si="221"/>
        <v>proportion_motorcycle_trips</v>
      </c>
      <c r="D1349" s="5" t="str">
        <f t="shared" ca="1" si="222"/>
        <v>proportion_motorcycle_trips_montevideo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proportion_motorcycle_trips</v>
      </c>
      <c r="G1349" s="4" t="str" cm="1">
        <f t="array" aca="1" ref="G1349" ca="1">IF(AND(ISBLANK(INDIRECT(ADDRESS(B1349,3,1,1,"all_city_parameter_inputs"))),ISBLANK(INDIRECT(ADDRESS(B1349,2,1,1,"all_city_parameter_inputs")))),"",IF(ISBLANK(INDIRECT(ADDRESS(B1349,2,1,1,"all_city_parameter_inputs"))),"",INDIRECT(ADDRESS(B1349,2,1,1,"all_city_parameter_inputs"))))</f>
        <v>beta</v>
      </c>
      <c r="H1349" s="17" t="str" cm="1">
        <f t="array" aca="1" ref="H1349" ca="1">IF(ISBLANK(INDIRECT(ADDRESS(B1349,A1349,1,1,"all_city_parameter_inputs"))), "--",INDIRECT(ADDRESS(B1349,A1349,1,1,"all_city_parameter_inputs")))</f>
        <v>--</v>
      </c>
      <c r="I1349" s="17" t="str">
        <f ca="1">IF(OR(G1349="alpha",G1349="beta",G1349="sd",G1349="mean"),"--",VLOOKUP(C1349,Default!$B$5:$H$114,7,FALSE))</f>
        <v>--</v>
      </c>
      <c r="J1349" s="4" t="str">
        <f ca="1">VLOOKUP(F1349,Lookup!$C$5:$D$110,2, FALSE)</f>
        <v>Travel values</v>
      </c>
      <c r="K1349" s="4" t="str">
        <f ca="1">VLOOKUP(C1349,Default!$B$4:$E$114,4, FALSE)</f>
        <v>proportion of travel survey trips that should be added as motorcycle trips</v>
      </c>
      <c r="L1349" s="21" t="str" cm="1">
        <f t="array" aca="1" ref="L1349" ca="1">IF(ISNA(VLOOKUP($D1349,Grouped_Sources!$C:$C,1,FALSE)),"", INDIRECT(VLOOKUP($D1349,Grouped_Sources!$C:$I,5,FALSE)))</f>
        <v xml:space="preserve"> on OneDrive Ali Abbas - ITHIM Global\Methods and Processes\Input Parameters\NewMotorcycleTrips</v>
      </c>
      <c r="M1349" s="21" cm="1">
        <f t="array" aca="1" ref="M1349" ca="1">IF(ISNA(VLOOKUP($D1349,Grouped_Sources!$C:$C,1,FALSE)),"", INDIRECT(VLOOKUP($D1349,Grouped_Sources!$C:$I,6,FALSE)))</f>
        <v>0</v>
      </c>
      <c r="N1349" s="21" cm="1">
        <f t="array" aca="1" ref="N1349" ca="1">IF(ISNA(VLOOKUP($D1349,Grouped_Sources!$C:$C,1,FALSE)),"", INDIRECT(VLOOKUP($D1349,Grouped_Sources!$C:$I,7,FALSE)))</f>
        <v>0</v>
      </c>
    </row>
    <row r="1350" spans="1:14" hidden="1" x14ac:dyDescent="0.25">
      <c r="A1350" s="5">
        <f t="shared" si="219"/>
        <v>16</v>
      </c>
      <c r="B1350" s="5">
        <f t="shared" si="220"/>
        <v>48</v>
      </c>
      <c r="C1350" s="5" t="str">
        <f t="shared" ca="1" si="221"/>
        <v>add_motorcycle_fleet</v>
      </c>
      <c r="D1350" s="5" t="str">
        <f t="shared" ca="1" si="222"/>
        <v>add_motorcycle_fleet_montevideo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add_motorcycle_fleet</v>
      </c>
      <c r="G1350" s="4" t="str" cm="1">
        <f t="array" aca="1" ref="G1350" ca="1">IF(AND(ISBLANK(INDIRECT(ADDRESS(B1350,3,1,1,"all_city_parameter_inputs"))),ISBLANK(INDIRECT(ADDRESS(B1350,2,1,1,"all_city_parameter_inputs")))),"",IF(ISBLANK(INDIRECT(ADDRESS(B1350,2,1,1,"all_city_parameter_inputs"))),"",INDIRECT(ADDRESS(B1350,2,1,1,"all_city_parameter_inputs"))))</f>
        <v/>
      </c>
      <c r="H1350" s="17" t="str" cm="1">
        <f t="array" aca="1" ref="H1350" ca="1">IF(ISBLANK(INDIRECT(ADDRESS(B1350,A1350,1,1,"all_city_parameter_inputs"))), "--",INDIRECT(ADDRESS(B1350,A1350,1,1,"all_city_parameter_inputs")))</f>
        <v>T</v>
      </c>
      <c r="I1350" s="17" t="str">
        <f ca="1">IF(OR(G1350="alpha",G1350="beta",G1350="sd",G1350="mean"),"--",VLOOKUP(C1350,Default!$B$5:$H$114,7,FALSE))</f>
        <v>T</v>
      </c>
      <c r="J1350" s="4" t="str">
        <f ca="1">VLOOKUP(F1350,Lookup!$C$5:$D$110,2, FALSE)</f>
        <v>Travel values</v>
      </c>
      <c r="K1350" s="4" t="str">
        <f ca="1">VLOOKUP(C1350,Default!$B$4:$E$114,4, FALSE)</f>
        <v>whether to add motorcylce ghost trips</v>
      </c>
      <c r="L1350" s="21" t="str" cm="1">
        <f t="array" aca="1" ref="L1350" ca="1">IF(ISNA(VLOOKUP($D1350,Grouped_Sources!$C:$C,1,FALSE)),"", INDIRECT(VLOOKUP($D1350,Grouped_Sources!$C:$I,5,FALSE)))</f>
        <v xml:space="preserve"> on OneDrive Ali Abbas - ITHIM Global\Methods and Processes\Input Parameters\MotorcycleFleetRatio</v>
      </c>
      <c r="M1350" s="21" cm="1">
        <f t="array" aca="1" ref="M1350" ca="1">IF(ISNA(VLOOKUP($D1350,Grouped_Sources!$C:$C,1,FALSE)),"", INDIRECT(VLOOKUP($D1350,Grouped_Sources!$C:$I,6,FALSE)))</f>
        <v>0</v>
      </c>
      <c r="N1350" s="21" cm="1">
        <f t="array" aca="1" ref="N1350" ca="1">IF(ISNA(VLOOKUP($D1350,Grouped_Sources!$C:$C,1,FALSE)),"", INDIRECT(VLOOKUP($D1350,Grouped_Sources!$C:$I,7,FALSE)))</f>
        <v>0</v>
      </c>
    </row>
    <row r="1351" spans="1:14" hidden="1" x14ac:dyDescent="0.25">
      <c r="A1351" s="5">
        <f t="shared" si="219"/>
        <v>16</v>
      </c>
      <c r="B1351" s="5">
        <f t="shared" si="220"/>
        <v>49</v>
      </c>
      <c r="C1351" s="5" t="str">
        <f t="shared" ca="1" si="221"/>
        <v>fleet_to_motorcycle_ratio</v>
      </c>
      <c r="D1351" s="5" t="str">
        <f t="shared" ca="1" si="209"/>
        <v>fleet_to_motorcycle_ratio_montevideo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fleet_to_motorcycle_ratio</v>
      </c>
      <c r="G1351" s="4" t="str" cm="1">
        <f t="array" aca="1" ref="G1351" ca="1">IF(AND(ISBLANK(INDIRECT(ADDRESS(B1351,3,1,1,"all_city_parameter_inputs"))),ISBLANK(INDIRECT(ADDRESS(B1351,2,1,1,"all_city_parameter_inputs")))),"",IF(ISBLANK(INDIRECT(ADDRESS(B1351,2,1,1,"all_city_parameter_inputs"))),"",INDIRECT(ADDRESS(B1351,2,1,1,"all_city_parameter_inputs"))))</f>
        <v>constant</v>
      </c>
      <c r="H1351" s="17" cm="1">
        <f t="array" aca="1" ref="H1351" ca="1">IF(ISBLANK(INDIRECT(ADDRESS(B1351,A1351,1,1,"all_city_parameter_inputs"))), "--",INDIRECT(ADDRESS(B1351,A1351,1,1,"all_city_parameter_inputs")))</f>
        <v>0.40622289138812506</v>
      </c>
      <c r="I1351" s="17">
        <f ca="1">IF(OR(G1351="alpha",G1351="beta",G1351="sd",G1351="mean"),"--",VLOOKUP(C1351,Default!$B$5:$H$114,7,FALSE))</f>
        <v>0.441176470588235</v>
      </c>
      <c r="J1351" s="4" t="str">
        <f ca="1">VLOOKUP(F1351,Lookup!$C$5:$D$110,2, FALSE)</f>
        <v>Travel values</v>
      </c>
      <c r="K1351" s="4" t="str">
        <f ca="1">VLOOKUP(C1351,Default!$B$4:$E$114,4, FALSE)</f>
        <v xml:space="preserve">ratio of missing motorbike trips, e.g. if ratio = 0.6 and total trip distance in survey is 400, then want to add 600 km of motorbike trips. </v>
      </c>
      <c r="L1351" s="21" t="str" cm="1">
        <f t="array" aca="1" ref="L1351" ca="1">IF(ISNA(VLOOKUP($D1351,Grouped_Sources!$C:$C,1,FALSE)),"", INDIRECT(VLOOKUP($D1351,Grouped_Sources!$C:$I,5,FALSE)))</f>
        <v xml:space="preserve"> on OneDrive Ali Abbas - ITHIM Global\Methods and Processes\Input Parameters\MotorcycleFleetRatio</v>
      </c>
      <c r="M1351" s="21" cm="1">
        <f t="array" aca="1" ref="M1351" ca="1">IF(ISNA(VLOOKUP($D1351,Grouped_Sources!$C:$C,1,FALSE)),"", INDIRECT(VLOOKUP($D1351,Grouped_Sources!$C:$I,6,FALSE)))</f>
        <v>0</v>
      </c>
      <c r="N1351" s="21" cm="1">
        <f t="array" aca="1" ref="N1351" ca="1">IF(ISNA(VLOOKUP($D1351,Grouped_Sources!$C:$C,1,FALSE)),"", INDIRECT(VLOOKUP($D1351,Grouped_Sources!$C:$I,7,FALSE)))</f>
        <v>0</v>
      </c>
    </row>
    <row r="1352" spans="1:14" hidden="1" x14ac:dyDescent="0.25">
      <c r="A1352" s="5">
        <f t="shared" si="219"/>
        <v>16</v>
      </c>
      <c r="B1352" s="5">
        <f t="shared" si="220"/>
        <v>50</v>
      </c>
      <c r="C1352" s="5" t="str">
        <f t="shared" ca="1" si="221"/>
        <v>fleet_to_motorcycle_ratio</v>
      </c>
      <c r="D1352" s="5" t="str">
        <f t="shared" ca="1" si="209"/>
        <v>fleet_to_motorcycle_ratio_montevideo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fleet_to_motorcycle_ratio</v>
      </c>
      <c r="G1352" s="4" t="str" cm="1">
        <f t="array" aca="1" ref="G1352" ca="1">IF(AND(ISBLANK(INDIRECT(ADDRESS(B1352,3,1,1,"all_city_parameter_inputs"))),ISBLANK(INDIRECT(ADDRESS(B1352,2,1,1,"all_city_parameter_inputs")))),"",IF(ISBLANK(INDIRECT(ADDRESS(B1352,2,1,1,"all_city_parameter_inputs"))),"",INDIRECT(ADDRESS(B1352,2,1,1,"all_city_parameter_inputs"))))</f>
        <v>alpha</v>
      </c>
      <c r="H1352" s="17" cm="1">
        <f t="array" aca="1" ref="H1352" ca="1">IF(ISBLANK(INDIRECT(ADDRESS(B1352,A1352,1,1,"all_city_parameter_inputs"))), "--",INDIRECT(ADDRESS(B1352,A1352,1,1,"all_city_parameter_inputs")))</f>
        <v>4.7227237899919068</v>
      </c>
      <c r="I1352" s="17" t="str">
        <f ca="1">IF(OR(G1352="alpha",G1352="beta",G1352="sd",G1352="mean"),"--",VLOOKUP(C1352,Default!$B$5:$H$114,7,FALSE))</f>
        <v>--</v>
      </c>
      <c r="J1352" s="4" t="str">
        <f ca="1">VLOOKUP(F1352,Lookup!$C$5:$D$110,2, FALSE)</f>
        <v>Travel values</v>
      </c>
      <c r="K1352" s="4" t="str">
        <f ca="1">VLOOKUP(C1352,Default!$B$4:$E$114,4, FALSE)</f>
        <v xml:space="preserve">ratio of missing motorbike trips, e.g. if ratio = 0.6 and total trip distance in survey is 400, then want to add 600 km of motorbike trips. </v>
      </c>
      <c r="L1352" s="21" t="str" cm="1">
        <f t="array" aca="1" ref="L1352" ca="1">IF(ISNA(VLOOKUP($D1352,Grouped_Sources!$C:$C,1,FALSE)),"", INDIRECT(VLOOKUP($D1352,Grouped_Sources!$C:$I,5,FALSE)))</f>
        <v xml:space="preserve"> on OneDrive Ali Abbas - ITHIM Global\Methods and Processes\Input Parameters\MotorcycleFleetRatio</v>
      </c>
      <c r="M1352" s="21" cm="1">
        <f t="array" aca="1" ref="M1352" ca="1">IF(ISNA(VLOOKUP($D1352,Grouped_Sources!$C:$C,1,FALSE)),"", INDIRECT(VLOOKUP($D1352,Grouped_Sources!$C:$I,6,FALSE)))</f>
        <v>0</v>
      </c>
      <c r="N1352" s="21" cm="1">
        <f t="array" aca="1" ref="N1352" ca="1">IF(ISNA(VLOOKUP($D1352,Grouped_Sources!$C:$C,1,FALSE)),"", INDIRECT(VLOOKUP($D1352,Grouped_Sources!$C:$I,7,FALSE)))</f>
        <v>0</v>
      </c>
    </row>
    <row r="1353" spans="1:14" hidden="1" x14ac:dyDescent="0.25">
      <c r="A1353" s="5">
        <f t="shared" si="219"/>
        <v>16</v>
      </c>
      <c r="B1353" s="5">
        <f t="shared" si="220"/>
        <v>51</v>
      </c>
      <c r="C1353" s="5" t="str">
        <f t="shared" ca="1" si="221"/>
        <v>fleet_to_motorcycle_ratio</v>
      </c>
      <c r="D1353" s="5" t="str">
        <f t="shared" ca="1" si="209"/>
        <v>fleet_to_motorcycle_ratio_montevideo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fleet_to_motorcycle_ratio</v>
      </c>
      <c r="G1353" s="4" t="str" cm="1">
        <f t="array" aca="1" ref="G1353" ca="1">IF(AND(ISBLANK(INDIRECT(ADDRESS(B1353,3,1,1,"all_city_parameter_inputs"))),ISBLANK(INDIRECT(ADDRESS(B1353,2,1,1,"all_city_parameter_inputs")))),"",IF(ISBLANK(INDIRECT(ADDRESS(B1353,2,1,1,"all_city_parameter_inputs"))),"",INDIRECT(ADDRESS(B1353,2,1,1,"all_city_parameter_inputs"))))</f>
        <v>beta</v>
      </c>
      <c r="H1353" s="17" cm="1">
        <f t="array" aca="1" ref="H1353" ca="1">IF(ISBLANK(INDIRECT(ADDRESS(B1353,A1353,1,1,"all_city_parameter_inputs"))), "--",INDIRECT(ADDRESS(B1353,A1353,1,1,"all_city_parameter_inputs")))</f>
        <v>6.9032182485122391</v>
      </c>
      <c r="I1353" s="17" t="str">
        <f ca="1">IF(OR(G1353="alpha",G1353="beta",G1353="sd",G1353="mean"),"--",VLOOKUP(C1353,Default!$B$5:$H$114,7,FALSE))</f>
        <v>--</v>
      </c>
      <c r="J1353" s="4" t="str">
        <f ca="1">VLOOKUP(F1353,Lookup!$C$5:$D$110,2, FALSE)</f>
        <v>Travel values</v>
      </c>
      <c r="K1353" s="4" t="str">
        <f ca="1">VLOOKUP(C1353,Default!$B$4:$E$114,4, FALSE)</f>
        <v xml:space="preserve">ratio of missing motorbike trips, e.g. if ratio = 0.6 and total trip distance in survey is 400, then want to add 600 km of motorbike trips. </v>
      </c>
      <c r="L1353" s="21" t="str" cm="1">
        <f t="array" aca="1" ref="L1353" ca="1">IF(ISNA(VLOOKUP($D1353,Grouped_Sources!$C:$C,1,FALSE)),"", INDIRECT(VLOOKUP($D1353,Grouped_Sources!$C:$I,5,FALSE)))</f>
        <v xml:space="preserve"> on OneDrive Ali Abbas - ITHIM Global\Methods and Processes\Input Parameters\MotorcycleFleetRatio</v>
      </c>
      <c r="M1353" s="21" cm="1">
        <f t="array" aca="1" ref="M1353" ca="1">IF(ISNA(VLOOKUP($D1353,Grouped_Sources!$C:$C,1,FALSE)),"", INDIRECT(VLOOKUP($D1353,Grouped_Sources!$C:$I,6,FALSE)))</f>
        <v>0</v>
      </c>
      <c r="N1353" s="21" cm="1">
        <f t="array" aca="1" ref="N1353" ca="1">IF(ISNA(VLOOKUP($D1353,Grouped_Sources!$C:$C,1,FALSE)),"", INDIRECT(VLOOKUP($D1353,Grouped_Sources!$C:$I,7,FALSE)))</f>
        <v>0</v>
      </c>
    </row>
    <row r="1354" spans="1:14" hidden="1" x14ac:dyDescent="0.25">
      <c r="A1354" s="5">
        <f t="shared" si="219"/>
        <v>16</v>
      </c>
      <c r="B1354" s="5">
        <f t="shared" si="220"/>
        <v>52</v>
      </c>
      <c r="C1354" s="5" t="str">
        <f t="shared" ca="1" si="221"/>
        <v>background_pa_confidence</v>
      </c>
      <c r="D1354" s="5" t="str">
        <f t="shared" ca="1" si="209"/>
        <v>background_pa_confidence_montevideo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background_pa_confidence</v>
      </c>
      <c r="G1354" s="4" t="str" cm="1">
        <f t="array" aca="1" ref="G1354" ca="1">IF(AND(ISBLANK(INDIRECT(ADDRESS(B1354,3,1,1,"all_city_parameter_inputs"))),ISBLANK(INDIRECT(ADDRESS(B1354,2,1,1,"all_city_parameter_inputs")))),"",IF(ISBLANK(INDIRECT(ADDRESS(B1354,2,1,1,"all_city_parameter_inputs"))),"",INDIRECT(ADDRESS(B1354,2,1,1,"all_city_parameter_inputs"))))</f>
        <v>sample</v>
      </c>
      <c r="H1354" s="17" cm="1">
        <f t="array" aca="1" ref="H1354" ca="1">IF(ISBLANK(INDIRECT(ADDRESS(B1354,A1354,1,1,"all_city_parameter_inputs"))), "--",INDIRECT(ADDRESS(B1354,A1354,1,1,"all_city_parameter_inputs")))</f>
        <v>0.3</v>
      </c>
      <c r="I1354" s="17">
        <f ca="1">IF(OR(G1354="alpha",G1354="beta",G1354="sd",G1354="mean"),"--",VLOOKUP(C1354,Default!$B$5:$H$114,7,FALSE))</f>
        <v>1</v>
      </c>
      <c r="J1354" s="4" t="str">
        <f ca="1">VLOOKUP(F1354,Lookup!$C$5:$D$110,2, FALSE)</f>
        <v>PA values</v>
      </c>
      <c r="K1354" s="4" t="str">
        <f ca="1">VLOOKUP(C1354,Default!$B$4:$E$114,4, FALSE)</f>
        <v>how confident we are in the PA survey (in terms of number of people who report zero PA)</v>
      </c>
      <c r="L1354" s="21" t="str" cm="1">
        <f t="array" aca="1" ref="L1354" ca="1">IF(ISNA(VLOOKUP($D1354,Grouped_Sources!$C:$C,1,FALSE)),"", INDIRECT(VLOOKUP($D1354,Grouped_Sources!$C:$I,5,FALSE)))</f>
        <v/>
      </c>
      <c r="M1354" s="21" t="str" cm="1">
        <f t="array" aca="1" ref="M1354" ca="1">IF(ISNA(VLOOKUP($D1354,Grouped_Sources!$C:$C,1,FALSE)),"", INDIRECT(VLOOKUP($D1354,Grouped_Sources!$C:$I,6,FALSE)))</f>
        <v/>
      </c>
      <c r="N1354" s="21" t="str" cm="1">
        <f t="array" aca="1" ref="N1354" ca="1">IF(ISNA(VLOOKUP($D1354,Grouped_Sources!$C:$C,1,FALSE)),"", INDIRECT(VLOOKUP($D1354,Grouped_Sources!$C:$I,7,FALSE)))</f>
        <v/>
      </c>
    </row>
    <row r="1355" spans="1:14" hidden="1" x14ac:dyDescent="0.25">
      <c r="A1355" s="5">
        <f t="shared" si="219"/>
        <v>16</v>
      </c>
      <c r="B1355" s="5">
        <f t="shared" si="220"/>
        <v>53</v>
      </c>
      <c r="C1355" s="5" t="str">
        <f t="shared" ca="1" si="221"/>
        <v>add_walk_to_pt_trips</v>
      </c>
      <c r="D1355" s="5" t="str">
        <f t="shared" ca="1" si="209"/>
        <v>add_walk_to_pt_trips_montevideo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add_walk_to_pt_trips</v>
      </c>
      <c r="G1355" s="4" t="str" cm="1">
        <f t="array" aca="1" ref="G1355" ca="1">IF(AND(ISBLANK(INDIRECT(ADDRESS(B1355,3,1,1,"all_city_parameter_inputs"))),ISBLANK(INDIRECT(ADDRESS(B1355,2,1,1,"all_city_parameter_inputs")))),"",IF(ISBLANK(INDIRECT(ADDRESS(B1355,2,1,1,"all_city_parameter_inputs"))),"",INDIRECT(ADDRESS(B1355,2,1,1,"all_city_parameter_inputs"))))</f>
        <v/>
      </c>
      <c r="H1355" s="17" t="str" cm="1">
        <f t="array" aca="1" ref="H1355" ca="1">IF(ISBLANK(INDIRECT(ADDRESS(B1355,A1355,1,1,"all_city_parameter_inputs"))), "--",INDIRECT(ADDRESS(B1355,A1355,1,1,"all_city_parameter_inputs")))</f>
        <v>T</v>
      </c>
      <c r="I1355" s="17" t="str">
        <f ca="1">IF(OR(G1355="alpha",G1355="beta",G1355="sd",G1355="mean"),"--",VLOOKUP(C1355,Default!$B$5:$H$114,7,FALSE))</f>
        <v>T</v>
      </c>
      <c r="J1355" s="4" t="str">
        <f ca="1">VLOOKUP(F1355,Lookup!$C$5:$D$110,2, FALSE)</f>
        <v>Travel values</v>
      </c>
      <c r="K1355" s="4" t="str">
        <f ca="1">VLOOKUP(C1355,Default!$B$4:$E$114,4, FALSE)</f>
        <v>whether to add walk component to trips with main mode bus</v>
      </c>
      <c r="L1355" s="21" t="str" cm="1">
        <f t="array" aca="1" ref="L1355" ca="1">IF(ISNA(VLOOKUP($D1355,Grouped_Sources!$C:$C,1,FALSE)),"", INDIRECT(VLOOKUP($D1355,Grouped_Sources!$C:$I,5,FALSE)))</f>
        <v>usually set to T</v>
      </c>
      <c r="M1355" s="21" cm="1">
        <f t="array" aca="1" ref="M1355" ca="1">IF(ISNA(VLOOKUP($D1355,Grouped_Sources!$C:$C,1,FALSE)),"", INDIRECT(VLOOKUP($D1355,Grouped_Sources!$C:$I,6,FALSE)))</f>
        <v>0</v>
      </c>
      <c r="N1355" s="21" cm="1">
        <f t="array" aca="1" ref="N1355" ca="1">IF(ISNA(VLOOKUP($D1355,Grouped_Sources!$C:$C,1,FALSE)),"", INDIRECT(VLOOKUP($D1355,Grouped_Sources!$C:$I,7,FALSE)))</f>
        <v>0</v>
      </c>
    </row>
    <row r="1356" spans="1:14" hidden="1" x14ac:dyDescent="0.25">
      <c r="A1356" s="5">
        <f t="shared" si="219"/>
        <v>16</v>
      </c>
      <c r="B1356" s="5">
        <f t="shared" si="220"/>
        <v>54</v>
      </c>
      <c r="C1356" s="5" t="str">
        <f t="shared" ca="1" si="221"/>
        <v>bus_to_passenger_ratio</v>
      </c>
      <c r="D1356" s="5" t="str">
        <f t="shared" ca="1" si="209"/>
        <v>bus_to_passenger_ratio_montevideo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bus_to_passenger_ratio</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4.3478260869565216E-2</v>
      </c>
      <c r="I1356" s="17">
        <f ca="1">IF(OR(G1356="alpha",G1356="beta",G1356="sd",G1356="mean"),"--",VLOOKUP(C1356,Default!$B$5:$H$114,7,FALSE))</f>
        <v>3.8910505836575897E-2</v>
      </c>
      <c r="J1356" s="4" t="str">
        <f ca="1">VLOOKUP(F1356,Lookup!$C$5:$D$110,2, FALSE)</f>
        <v>Travel values</v>
      </c>
      <c r="K1356" s="4" t="str">
        <f ca="1">VLOOKUP(C1356,Default!$B$4:$E$114,4, FALSE)</f>
        <v>number of buses per passenger</v>
      </c>
      <c r="L1356" s="21" t="str" cm="1">
        <f t="array" aca="1" ref="L1356" ca="1">IF(ISNA(VLOOKUP($D1356,Grouped_Sources!$C:$C,1,FALSE)),"", INDIRECT(VLOOKUP($D1356,Grouped_Sources!$C:$I,5,FALSE)))</f>
        <v>BusPassengerRatios_WriteUp_v.xx.docx on  on OneDrive Ali Abbas - ITHIM Global\Methods and Processes\Input Parameters\BusPassengerRatio</v>
      </c>
      <c r="M1356" s="21" cm="1">
        <f t="array" aca="1" ref="M1356" ca="1">IF(ISNA(VLOOKUP($D1356,Grouped_Sources!$C:$C,1,FALSE)),"", INDIRECT(VLOOKUP($D1356,Grouped_Sources!$C:$I,6,FALSE)))</f>
        <v>0</v>
      </c>
      <c r="N1356" s="21" cm="1">
        <f t="array" aca="1" ref="N1356" ca="1">IF(ISNA(VLOOKUP($D1356,Grouped_Sources!$C:$C,1,FALSE)),"", INDIRECT(VLOOKUP($D1356,Grouped_Sources!$C:$I,7,FALSE)))</f>
        <v>0</v>
      </c>
    </row>
    <row r="1357" spans="1:14" hidden="1" x14ac:dyDescent="0.25">
      <c r="A1357" s="5">
        <f t="shared" si="219"/>
        <v>16</v>
      </c>
      <c r="B1357" s="5">
        <f t="shared" si="220"/>
        <v>55</v>
      </c>
      <c r="C1357" s="5" t="str">
        <f t="shared" ca="1" si="221"/>
        <v>bus_to_passenger_ratio</v>
      </c>
      <c r="D1357" s="5" t="str">
        <f t="shared" ca="1" si="209"/>
        <v>bus_to_passenger_ratio_montevideo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bus_to_passenger_ratio</v>
      </c>
      <c r="G1357" s="4" t="str" cm="1">
        <f t="array" aca="1" ref="G1357" ca="1">IF(AND(ISBLANK(INDIRECT(ADDRESS(B1357,3,1,1,"all_city_parameter_inputs"))),ISBLANK(INDIRECT(ADDRESS(B1357,2,1,1,"all_city_parameter_inputs")))),"",IF(ISBLANK(INDIRECT(ADDRESS(B1357,2,1,1,"all_city_parameter_inputs"))),"",INDIRECT(ADDRESS(B1357,2,1,1,"all_city_parameter_inputs"))))</f>
        <v>alpha</v>
      </c>
      <c r="H1357" s="17" cm="1">
        <f t="array" aca="1" ref="H1357" ca="1">IF(ISBLANK(INDIRECT(ADDRESS(B1357,A1357,1,1,"all_city_parameter_inputs"))), "--",INDIRECT(ADDRESS(B1357,A1357,1,1,"all_city_parameter_inputs")))</f>
        <v>14.061008695652175</v>
      </c>
      <c r="I1357" s="17" t="str">
        <f ca="1">IF(OR(G1357="alpha",G1357="beta",G1357="sd",G1357="mean"),"--",VLOOKUP(C1357,Default!$B$5:$H$114,7,FALSE))</f>
        <v>--</v>
      </c>
      <c r="J1357" s="4" t="str">
        <f ca="1">VLOOKUP(F1357,Lookup!$C$5:$D$110,2, FALSE)</f>
        <v>Travel values</v>
      </c>
      <c r="K1357" s="4" t="str">
        <f ca="1">VLOOKUP(C1357,Default!$B$4:$E$114,4, FALSE)</f>
        <v>number of buses per passenger</v>
      </c>
      <c r="L1357" s="21" t="str" cm="1">
        <f t="array" aca="1" ref="L1357" ca="1">IF(ISNA(VLOOKUP($D1357,Grouped_Sources!$C:$C,1,FALSE)),"", INDIRECT(VLOOKUP($D1357,Grouped_Sources!$C:$I,5,FALSE)))</f>
        <v>BusPassengerRatios_WriteUp_v.xx.docx on  on OneDrive Ali Abbas - ITHIM Global\Methods and Processes\Input Parameters\BusPassengerRatio</v>
      </c>
      <c r="M1357" s="21" cm="1">
        <f t="array" aca="1" ref="M1357" ca="1">IF(ISNA(VLOOKUP($D1357,Grouped_Sources!$C:$C,1,FALSE)),"", INDIRECT(VLOOKUP($D1357,Grouped_Sources!$C:$I,6,FALSE)))</f>
        <v>0</v>
      </c>
      <c r="N1357" s="21" cm="1">
        <f t="array" aca="1" ref="N1357" ca="1">IF(ISNA(VLOOKUP($D1357,Grouped_Sources!$C:$C,1,FALSE)),"", INDIRECT(VLOOKUP($D1357,Grouped_Sources!$C:$I,7,FALSE)))</f>
        <v>0</v>
      </c>
    </row>
    <row r="1358" spans="1:14" hidden="1" x14ac:dyDescent="0.25">
      <c r="A1358" s="5">
        <f t="shared" si="219"/>
        <v>16</v>
      </c>
      <c r="B1358" s="5">
        <f t="shared" si="220"/>
        <v>56</v>
      </c>
      <c r="C1358" s="5" t="str">
        <f t="shared" ca="1" si="221"/>
        <v>bus_to_passenger_ratio</v>
      </c>
      <c r="D1358" s="5" t="str">
        <f t="shared" ca="1" si="209"/>
        <v>bus_to_passenger_ratio_montevideo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bus_to_passenger_ratio</v>
      </c>
      <c r="G1358" s="4" t="str" cm="1">
        <f t="array" aca="1" ref="G1358" ca="1">IF(AND(ISBLANK(INDIRECT(ADDRESS(B1358,3,1,1,"all_city_parameter_inputs"))),ISBLANK(INDIRECT(ADDRESS(B1358,2,1,1,"all_city_parameter_inputs")))),"",IF(ISBLANK(INDIRECT(ADDRESS(B1358,2,1,1,"all_city_parameter_inputs"))),"",INDIRECT(ADDRESS(B1358,2,1,1,"all_city_parameter_inputs"))))</f>
        <v>beta</v>
      </c>
      <c r="H1358" s="17" cm="1">
        <f t="array" aca="1" ref="H1358" ca="1">IF(ISBLANK(INDIRECT(ADDRESS(B1358,A1358,1,1,"all_city_parameter_inputs"))), "--",INDIRECT(ADDRESS(B1358,A1358,1,1,"all_city_parameter_inputs")))</f>
        <v>309.34219130434786</v>
      </c>
      <c r="I1358" s="17" t="str">
        <f ca="1">IF(OR(G1358="alpha",G1358="beta",G1358="sd",G1358="mean"),"--",VLOOKUP(C1358,Default!$B$5:$H$114,7,FALSE))</f>
        <v>--</v>
      </c>
      <c r="J1358" s="4" t="str">
        <f ca="1">VLOOKUP(F1358,Lookup!$C$5:$D$110,2, FALSE)</f>
        <v>Travel values</v>
      </c>
      <c r="K1358" s="4" t="str">
        <f ca="1">VLOOKUP(C1358,Default!$B$4:$E$114,4, FALSE)</f>
        <v>number of buses per passenger</v>
      </c>
      <c r="L1358" s="21" t="str" cm="1">
        <f t="array" aca="1" ref="L1358" ca="1">IF(ISNA(VLOOKUP($D1358,Grouped_Sources!$C:$C,1,FALSE)),"", INDIRECT(VLOOKUP($D1358,Grouped_Sources!$C:$I,5,FALSE)))</f>
        <v>BusPassengerRatios_WriteUp_v.xx.docx on  on OneDrive Ali Abbas - ITHIM Global\Methods and Processes\Input Parameters\BusPassengerRatio</v>
      </c>
      <c r="M1358" s="21" cm="1">
        <f t="array" aca="1" ref="M1358" ca="1">IF(ISNA(VLOOKUP($D1358,Grouped_Sources!$C:$C,1,FALSE)),"", INDIRECT(VLOOKUP($D1358,Grouped_Sources!$C:$I,6,FALSE)))</f>
        <v>0</v>
      </c>
      <c r="N1358" s="21" cm="1">
        <f t="array" aca="1" ref="N1358" ca="1">IF(ISNA(VLOOKUP($D1358,Grouped_Sources!$C:$C,1,FALSE)),"", INDIRECT(VLOOKUP($D1358,Grouped_Sources!$C:$I,7,FALSE)))</f>
        <v>0</v>
      </c>
    </row>
    <row r="1359" spans="1:14" hidden="1" x14ac:dyDescent="0.25">
      <c r="A1359" s="5">
        <f t="shared" si="219"/>
        <v>16</v>
      </c>
      <c r="B1359" s="5">
        <f t="shared" si="220"/>
        <v>57</v>
      </c>
      <c r="C1359" s="5" t="str">
        <f t="shared" ca="1" si="221"/>
        <v>truck_to_car_ratio</v>
      </c>
      <c r="D1359" s="5" t="str">
        <f t="shared" ca="1" si="209"/>
        <v>truck_to_car_ratio_montevideo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truck_to_car_ratio</v>
      </c>
      <c r="G1359" s="4" t="str" cm="1">
        <f t="array" aca="1" ref="G1359" ca="1">IF(AND(ISBLANK(INDIRECT(ADDRESS(B1359,3,1,1,"all_city_parameter_inputs"))),ISBLANK(INDIRECT(ADDRESS(B1359,2,1,1,"all_city_parameter_inputs")))),"",IF(ISBLANK(INDIRECT(ADDRESS(B1359,2,1,1,"all_city_parameter_inputs"))),"",INDIRECT(ADDRESS(B1359,2,1,1,"all_city_parameter_inputs"))))</f>
        <v>constant</v>
      </c>
      <c r="H1359" s="17" cm="1">
        <f t="array" aca="1" ref="H1359" ca="1">IF(ISBLANK(INDIRECT(ADDRESS(B1359,A1359,1,1,"all_city_parameter_inputs"))), "--",INDIRECT(ADDRESS(B1359,A1359,1,1,"all_city_parameter_inputs")))</f>
        <v>0.3</v>
      </c>
      <c r="I1359" s="17">
        <f ca="1">IF(OR(G1359="alpha",G1359="beta",G1359="sd",G1359="mean"),"--",VLOOKUP(C1359,Default!$B$5:$H$114,7,FALSE))</f>
        <v>0.3</v>
      </c>
      <c r="J1359" s="4" t="str">
        <f ca="1">VLOOKUP(F1359,Lookup!$C$5:$D$110,2, FALSE)</f>
        <v>Travel values</v>
      </c>
      <c r="K1359" s="4" t="str">
        <f ca="1">VLOOKUP(C1359,Default!$B$4:$E$114,4, FALSE)</f>
        <v>ratio of truck kilometers to car km travelled, used to add ghost trips that are not changed between the different scenarios</v>
      </c>
      <c r="L1359" s="21" t="str" cm="1">
        <f t="array" aca="1" ref="L1359" ca="1">IF(ISNA(VLOOKUP($D1359,Grouped_Sources!$C:$C,1,FALSE)),"", INDIRECT(VLOOKUP($D1359,Grouped_Sources!$C:$I,5,FALSE)))</f>
        <v>TruckCarRatio_WriteUp_v.xx.docx on  on OneDrive Ali Abbas - ITHIM Global\Methods and Processes\Input Parameters\TruckCarRatio</v>
      </c>
      <c r="M1359" s="21" cm="1">
        <f t="array" aca="1" ref="M1359" ca="1">IF(ISNA(VLOOKUP($D1359,Grouped_Sources!$C:$C,1,FALSE)),"", INDIRECT(VLOOKUP($D1359,Grouped_Sources!$C:$I,6,FALSE)))</f>
        <v>0</v>
      </c>
      <c r="N1359" s="21" cm="1">
        <f t="array" aca="1" ref="N1359" ca="1">IF(ISNA(VLOOKUP($D1359,Grouped_Sources!$C:$C,1,FALSE)),"", INDIRECT(VLOOKUP($D1359,Grouped_Sources!$C:$I,7,FALSE)))</f>
        <v>0</v>
      </c>
    </row>
    <row r="1360" spans="1:14" hidden="1" x14ac:dyDescent="0.25">
      <c r="A1360" s="5">
        <f t="shared" si="219"/>
        <v>16</v>
      </c>
      <c r="B1360" s="5">
        <f t="shared" si="220"/>
        <v>58</v>
      </c>
      <c r="C1360" s="5" t="str">
        <f t="shared" ca="1" si="221"/>
        <v>truck_to_car_ratio</v>
      </c>
      <c r="D1360" s="5" t="str">
        <f t="shared" ca="1" si="209"/>
        <v>truck_to_car_ratio_montevideo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truck_to_car_ratio</v>
      </c>
      <c r="G1360" s="4" t="str" cm="1">
        <f t="array" aca="1" ref="G1360" ca="1">IF(AND(ISBLANK(INDIRECT(ADDRESS(B1360,3,1,1,"all_city_parameter_inputs"))),ISBLANK(INDIRECT(ADDRESS(B1360,2,1,1,"all_city_parameter_inputs")))),"",IF(ISBLANK(INDIRECT(ADDRESS(B1360,2,1,1,"all_city_parameter_inputs"))),"",INDIRECT(ADDRESS(B1360,2,1,1,"all_city_parameter_inputs"))))</f>
        <v>alpha</v>
      </c>
      <c r="H1360" s="17" cm="1">
        <f t="array" aca="1" ref="H1360" ca="1">IF(ISBLANK(INDIRECT(ADDRESS(B1360,A1360,1,1,"all_city_parameter_inputs"))), "--",INDIRECT(ADDRESS(B1360,A1360,1,1,"all_city_parameter_inputs")))</f>
        <v>3.731999999999998</v>
      </c>
      <c r="I1360" s="17" t="str">
        <f ca="1">IF(OR(G1360="alpha",G1360="beta",G1360="sd",G1360="mean"),"--",VLOOKUP(C1360,Default!$B$5:$H$114,7,FALSE))</f>
        <v>--</v>
      </c>
      <c r="J1360" s="4" t="str">
        <f ca="1">VLOOKUP(F1360,Lookup!$C$5:$D$110,2, FALSE)</f>
        <v>Travel values</v>
      </c>
      <c r="K1360" s="4" t="str">
        <f ca="1">VLOOKUP(C1360,Default!$B$4:$E$114,4, FALSE)</f>
        <v>ratio of truck kilometers to car km travelled, used to add ghost trips that are not changed between the different scenarios</v>
      </c>
      <c r="L1360" s="21" t="str" cm="1">
        <f t="array" aca="1" ref="L1360" ca="1">IF(ISNA(VLOOKUP($D1360,Grouped_Sources!$C:$C,1,FALSE)),"", INDIRECT(VLOOKUP($D1360,Grouped_Sources!$C:$I,5,FALSE)))</f>
        <v>TruckCarRatio_WriteUp_v.xx.docx on  on OneDrive Ali Abbas - ITHIM Global\Methods and Processes\Input Parameters\TruckCarRatio</v>
      </c>
      <c r="M1360" s="21" cm="1">
        <f t="array" aca="1" ref="M1360" ca="1">IF(ISNA(VLOOKUP($D1360,Grouped_Sources!$C:$C,1,FALSE)),"", INDIRECT(VLOOKUP($D1360,Grouped_Sources!$C:$I,6,FALSE)))</f>
        <v>0</v>
      </c>
      <c r="N1360" s="21" cm="1">
        <f t="array" aca="1" ref="N1360" ca="1">IF(ISNA(VLOOKUP($D1360,Grouped_Sources!$C:$C,1,FALSE)),"", INDIRECT(VLOOKUP($D1360,Grouped_Sources!$C:$I,7,FALSE)))</f>
        <v>0</v>
      </c>
    </row>
    <row r="1361" spans="1:14" hidden="1" x14ac:dyDescent="0.25">
      <c r="A1361" s="5">
        <f t="shared" si="219"/>
        <v>16</v>
      </c>
      <c r="B1361" s="5">
        <f t="shared" si="220"/>
        <v>59</v>
      </c>
      <c r="C1361" s="5" t="str">
        <f t="shared" ca="1" si="221"/>
        <v>truck_to_car_ratio</v>
      </c>
      <c r="D1361" s="5" t="str">
        <f t="shared" ca="1" si="209"/>
        <v>truck_to_car_ratio_montevideo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truck_to_car_ratio</v>
      </c>
      <c r="G1361" s="4" t="str" cm="1">
        <f t="array" aca="1" ref="G1361" ca="1">IF(AND(ISBLANK(INDIRECT(ADDRESS(B1361,3,1,1,"all_city_parameter_inputs"))),ISBLANK(INDIRECT(ADDRESS(B1361,2,1,1,"all_city_parameter_inputs")))),"",IF(ISBLANK(INDIRECT(ADDRESS(B1361,2,1,1,"all_city_parameter_inputs"))),"",INDIRECT(ADDRESS(B1361,2,1,1,"all_city_parameter_inputs"))))</f>
        <v>beta</v>
      </c>
      <c r="H1361" s="17" cm="1">
        <f t="array" aca="1" ref="H1361" ca="1">IF(ISBLANK(INDIRECT(ADDRESS(B1361,A1361,1,1,"all_city_parameter_inputs"))), "--",INDIRECT(ADDRESS(B1361,A1361,1,1,"all_city_parameter_inputs")))</f>
        <v>8.7079999999999949</v>
      </c>
      <c r="I1361" s="17" t="str">
        <f ca="1">IF(OR(G1361="alpha",G1361="beta",G1361="sd",G1361="mean"),"--",VLOOKUP(C1361,Default!$B$5:$H$114,7,FALSE))</f>
        <v>--</v>
      </c>
      <c r="J1361" s="4" t="str">
        <f ca="1">VLOOKUP(F1361,Lookup!$C$5:$D$110,2, FALSE)</f>
        <v>Travel values</v>
      </c>
      <c r="K1361" s="4" t="str">
        <f ca="1">VLOOKUP(C1361,Default!$B$4:$E$114,4, FALSE)</f>
        <v>ratio of truck kilometers to car km travelled, used to add ghost trips that are not changed between the different scenarios</v>
      </c>
      <c r="L1361" s="21" t="str" cm="1">
        <f t="array" aca="1" ref="L1361" ca="1">IF(ISNA(VLOOKUP($D1361,Grouped_Sources!$C:$C,1,FALSE)),"", INDIRECT(VLOOKUP($D1361,Grouped_Sources!$C:$I,5,FALSE)))</f>
        <v>TruckCarRatio_WriteUp_v.xx.docx on  on OneDrive Ali Abbas - ITHIM Global\Methods and Processes\Input Parameters\TruckCarRatio</v>
      </c>
      <c r="M1361" s="21" cm="1">
        <f t="array" aca="1" ref="M1361" ca="1">IF(ISNA(VLOOKUP($D1361,Grouped_Sources!$C:$C,1,FALSE)),"", INDIRECT(VLOOKUP($D1361,Grouped_Sources!$C:$I,6,FALSE)))</f>
        <v>0</v>
      </c>
      <c r="N1361" s="21" cm="1">
        <f t="array" aca="1" ref="N1361" ca="1">IF(ISNA(VLOOKUP($D1361,Grouped_Sources!$C:$C,1,FALSE)),"", INDIRECT(VLOOKUP($D1361,Grouped_Sources!$C:$I,7,FALSE)))</f>
        <v>0</v>
      </c>
    </row>
    <row r="1362" spans="1:14" hidden="1" x14ac:dyDescent="0.25">
      <c r="A1362" s="5">
        <f t="shared" si="219"/>
        <v>16</v>
      </c>
      <c r="B1362" s="5">
        <f t="shared" si="220"/>
        <v>60</v>
      </c>
      <c r="C1362" s="5" t="str">
        <f t="shared" ca="1" si="221"/>
        <v>PM_emission_confidence</v>
      </c>
      <c r="D1362" s="5" t="str">
        <f t="shared" ca="1" si="209"/>
        <v>PM_emission_confidence_montevideo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PM_emission_confidence</v>
      </c>
      <c r="G1362" s="4" t="str" cm="1">
        <f t="array" aca="1" ref="G1362" ca="1">IF(AND(ISBLANK(INDIRECT(ADDRESS(B1362,3,1,1,"all_city_parameter_inputs"))),ISBLANK(INDIRECT(ADDRESS(B1362,2,1,1,"all_city_parameter_inputs")))),"",IF(ISBLANK(INDIRECT(ADDRESS(B1362,2,1,1,"all_city_parameter_inputs"))),"",INDIRECT(ADDRESS(B1362,2,1,1,"all_city_parameter_inputs"))))</f>
        <v>sample</v>
      </c>
      <c r="H1362" s="17" cm="1">
        <f t="array" aca="1" ref="H1362" ca="1">IF(ISBLANK(INDIRECT(ADDRESS(B1362,A1362,1,1,"all_city_parameter_inputs"))), "--",INDIRECT(ADDRESS(B1362,A1362,1,1,"all_city_parameter_inputs")))</f>
        <v>0.8</v>
      </c>
      <c r="I1362" s="17">
        <f ca="1">IF(OR(G1362="alpha",G1362="beta",G1362="sd",G1362="mean"),"--",VLOOKUP(C1362,Default!$B$5:$H$114,7,FALSE))</f>
        <v>1</v>
      </c>
      <c r="J1362" s="4" t="str">
        <f ca="1">VLOOKUP(F1362,Lookup!$C$5:$D$110,2, FALSE)</f>
        <v>Pollution values</v>
      </c>
      <c r="K1362" s="4" t="str">
        <f ca="1">VLOOKUP(C1362,Default!$B$4:$E$114,4,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62" s="21" t="str" cm="1">
        <f t="array" aca="1" ref="L1362" ca="1">IF(ISNA(VLOOKUP($D1362,Grouped_Sources!$C:$C,1,FALSE)),"", INDIRECT(VLOOKUP($D1362,Grouped_Sources!$C:$I,5,FALSE)))</f>
        <v/>
      </c>
      <c r="M1362" s="21" t="str" cm="1">
        <f t="array" aca="1" ref="M1362" ca="1">IF(ISNA(VLOOKUP($D1362,Grouped_Sources!$C:$C,1,FALSE)),"", INDIRECT(VLOOKUP($D1362,Grouped_Sources!$C:$I,6,FALSE)))</f>
        <v/>
      </c>
      <c r="N1362" s="21" t="str" cm="1">
        <f t="array" aca="1" ref="N1362" ca="1">IF(ISNA(VLOOKUP($D1362,Grouped_Sources!$C:$C,1,FALSE)),"", INDIRECT(VLOOKUP($D1362,Grouped_Sources!$C:$I,7,FALSE)))</f>
        <v/>
      </c>
    </row>
    <row r="1363" spans="1:14" hidden="1" x14ac:dyDescent="0.25">
      <c r="A1363" s="5">
        <f t="shared" si="219"/>
        <v>16</v>
      </c>
      <c r="B1363" s="5">
        <f t="shared" si="220"/>
        <v>61</v>
      </c>
      <c r="C1363" s="5" t="str">
        <f t="shared" ca="1" si="221"/>
        <v>distance_scalar_car_taxi</v>
      </c>
      <c r="D1363" s="5" t="str">
        <f t="shared" ca="1" si="209"/>
        <v>distance_scalar_car_taxi_montevideo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distance_scalar_car_taxi</v>
      </c>
      <c r="G1363" s="4" t="str" cm="1">
        <f t="array" aca="1" ref="G1363" ca="1">IF(AND(ISBLANK(INDIRECT(ADDRESS(B1363,3,1,1,"all_city_parameter_inputs"))),ISBLANK(INDIRECT(ADDRESS(B1363,2,1,1,"all_city_parameter_inputs")))),"",IF(ISBLANK(INDIRECT(ADDRESS(B1363,2,1,1,"all_city_parameter_inputs"))),"",INDIRECT(ADDRESS(B1363,2,1,1,"all_city_parameter_inputs"))))</f>
        <v>constant</v>
      </c>
      <c r="H1363" s="17" cm="1">
        <f t="array" aca="1" ref="H1363" ca="1">IF(ISBLANK(INDIRECT(ADDRESS(B1363,A1363,1,1,"all_city_parameter_inputs"))), "--",INDIRECT(ADDRESS(B1363,A1363,1,1,"all_city_parameter_inputs")))</f>
        <v>1</v>
      </c>
      <c r="I1363" s="17">
        <f ca="1">IF(OR(G1363="alpha",G1363="beta",G1363="sd",G1363="mean"),"--",VLOOKUP(C1363,Default!$B$5:$H$114,7,FALSE))</f>
        <v>1</v>
      </c>
      <c r="J1363" s="4" t="str">
        <f ca="1">VLOOKUP(F1363,Lookup!$C$5:$D$110,2, FALSE)</f>
        <v>Travel values</v>
      </c>
      <c r="K1363" s="4" t="str">
        <f ca="1">VLOOKUP(C1363,Default!$B$4:$E$114,4, FALSE)</f>
        <v>scalar for car/taxi distance, i.e. all car and taxi trips get scaled by this scalar</v>
      </c>
      <c r="L1363" s="21" t="str" cm="1">
        <f t="array" aca="1" ref="L1363" ca="1">IF(ISNA(VLOOKUP($D1363,Grouped_Sources!$C:$C,1,FALSE)),"", INDIRECT(VLOOKUP($D1363,Grouped_Sources!$C:$I,5,FALSE)))</f>
        <v xml:space="preserve"> on OneDrive Ali Abbas - ITHIM Global\Methods and Processes\Input Parameters\DistanceScalars</v>
      </c>
      <c r="M1363" s="21" cm="1">
        <f t="array" aca="1" ref="M1363" ca="1">IF(ISNA(VLOOKUP($D1363,Grouped_Sources!$C:$C,1,FALSE)),"", INDIRECT(VLOOKUP($D1363,Grouped_Sources!$C:$I,6,FALSE)))</f>
        <v>0</v>
      </c>
      <c r="N1363" s="21" cm="1">
        <f t="array" aca="1" ref="N1363" ca="1">IF(ISNA(VLOOKUP($D1363,Grouped_Sources!$C:$C,1,FALSE)),"", INDIRECT(VLOOKUP($D1363,Grouped_Sources!$C:$I,7,FALSE)))</f>
        <v>0</v>
      </c>
    </row>
    <row r="1364" spans="1:14" hidden="1" x14ac:dyDescent="0.25">
      <c r="A1364" s="5">
        <f t="shared" si="219"/>
        <v>16</v>
      </c>
      <c r="B1364" s="5">
        <f t="shared" si="220"/>
        <v>62</v>
      </c>
      <c r="C1364" s="5" t="str">
        <f t="shared" ca="1" si="221"/>
        <v>distance_scalar_car_taxi</v>
      </c>
      <c r="D1364" s="5" t="str">
        <f t="shared" ca="1" si="209"/>
        <v>distance_scalar_car_taxi_montevideo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distance_scalar_car_taxi</v>
      </c>
      <c r="G1364" s="4" t="str" cm="1">
        <f t="array" aca="1" ref="G1364" ca="1">IF(AND(ISBLANK(INDIRECT(ADDRESS(B1364,3,1,1,"all_city_parameter_inputs"))),ISBLANK(INDIRECT(ADDRESS(B1364,2,1,1,"all_city_parameter_inputs")))),"",IF(ISBLANK(INDIRECT(ADDRESS(B1364,2,1,1,"all_city_parameter_inputs"))),"",INDIRECT(ADDRESS(B1364,2,1,1,"all_city_parameter_inputs"))))</f>
        <v>mean</v>
      </c>
      <c r="H1364" s="17" cm="1">
        <f t="array" aca="1" ref="H1364" ca="1">IF(ISBLANK(INDIRECT(ADDRESS(B1364,A1364,1,1,"all_city_parameter_inputs"))), "--",INDIRECT(ADDRESS(B1364,A1364,1,1,"all_city_parameter_inputs")))</f>
        <v>0.99985555790589098</v>
      </c>
      <c r="I1364" s="17" t="str">
        <f ca="1">IF(OR(G1364="alpha",G1364="beta",G1364="sd",G1364="mean"),"--",VLOOKUP(C1364,Default!$B$5:$H$114,7,FALSE))</f>
        <v>--</v>
      </c>
      <c r="J1364" s="4" t="str">
        <f ca="1">VLOOKUP(F1364,Lookup!$C$5:$D$110,2, FALSE)</f>
        <v>Travel values</v>
      </c>
      <c r="K1364" s="4" t="str">
        <f ca="1">VLOOKUP(C1364,Default!$B$4:$E$114,4, FALSE)</f>
        <v>scalar for car/taxi distance, i.e. all car and taxi trips get scaled by this scalar</v>
      </c>
      <c r="L1364" s="21" t="str" cm="1">
        <f t="array" aca="1" ref="L1364" ca="1">IF(ISNA(VLOOKUP($D1364,Grouped_Sources!$C:$C,1,FALSE)),"", INDIRECT(VLOOKUP($D1364,Grouped_Sources!$C:$I,5,FALSE)))</f>
        <v xml:space="preserve"> on OneDrive Ali Abbas - ITHIM Global\Methods and Processes\Input Parameters\DistanceScalars</v>
      </c>
      <c r="M1364" s="21" cm="1">
        <f t="array" aca="1" ref="M1364" ca="1">IF(ISNA(VLOOKUP($D1364,Grouped_Sources!$C:$C,1,FALSE)),"", INDIRECT(VLOOKUP($D1364,Grouped_Sources!$C:$I,6,FALSE)))</f>
        <v>0</v>
      </c>
      <c r="N1364" s="21" cm="1">
        <f t="array" aca="1" ref="N1364" ca="1">IF(ISNA(VLOOKUP($D1364,Grouped_Sources!$C:$C,1,FALSE)),"", INDIRECT(VLOOKUP($D1364,Grouped_Sources!$C:$I,7,FALSE)))</f>
        <v>0</v>
      </c>
    </row>
    <row r="1365" spans="1:14" hidden="1" x14ac:dyDescent="0.25">
      <c r="A1365" s="5">
        <f t="shared" si="219"/>
        <v>16</v>
      </c>
      <c r="B1365" s="5">
        <f t="shared" si="220"/>
        <v>63</v>
      </c>
      <c r="C1365" s="5" t="str">
        <f t="shared" ca="1" si="221"/>
        <v>distance_scalar_car_taxi</v>
      </c>
      <c r="D1365" s="5" t="str">
        <f t="shared" ca="1" si="209"/>
        <v>distance_scalar_car_taxi_montevideo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distance_scalar_car_taxi</v>
      </c>
      <c r="G1365" s="4" t="str" cm="1">
        <f t="array" aca="1" ref="G1365" ca="1">IF(AND(ISBLANK(INDIRECT(ADDRESS(B1365,3,1,1,"all_city_parameter_inputs"))),ISBLANK(INDIRECT(ADDRESS(B1365,2,1,1,"all_city_parameter_inputs")))),"",IF(ISBLANK(INDIRECT(ADDRESS(B1365,2,1,1,"all_city_parameter_inputs"))),"",INDIRECT(ADDRESS(B1365,2,1,1,"all_city_parameter_inputs"))))</f>
        <v>sd</v>
      </c>
      <c r="H1365" s="17" cm="1">
        <f t="array" aca="1" ref="H1365" ca="1">IF(ISBLANK(INDIRECT(ADDRESS(B1365,A1365,1,1,"all_city_parameter_inputs"))), "--",INDIRECT(ADDRESS(B1365,A1365,1,1,"all_city_parameter_inputs")))</f>
        <v>1.0171424816800401</v>
      </c>
      <c r="I1365" s="17" t="str">
        <f ca="1">IF(OR(G1365="alpha",G1365="beta",G1365="sd",G1365="mean"),"--",VLOOKUP(C1365,Default!$B$5:$H$114,7,FALSE))</f>
        <v>--</v>
      </c>
      <c r="J1365" s="4" t="str">
        <f ca="1">VLOOKUP(F1365,Lookup!$C$5:$D$110,2, FALSE)</f>
        <v>Travel values</v>
      </c>
      <c r="K1365" s="4" t="str">
        <f ca="1">VLOOKUP(C1365,Default!$B$4:$E$114,4, FALSE)</f>
        <v>scalar for car/taxi distance, i.e. all car and taxi trips get scaled by this scalar</v>
      </c>
      <c r="L1365" s="21" t="str" cm="1">
        <f t="array" aca="1" ref="L1365" ca="1">IF(ISNA(VLOOKUP($D1365,Grouped_Sources!$C:$C,1,FALSE)),"", INDIRECT(VLOOKUP($D1365,Grouped_Sources!$C:$I,5,FALSE)))</f>
        <v xml:space="preserve"> on OneDrive Ali Abbas - ITHIM Global\Methods and Processes\Input Parameters\DistanceScalars</v>
      </c>
      <c r="M1365" s="21" cm="1">
        <f t="array" aca="1" ref="M1365" ca="1">IF(ISNA(VLOOKUP($D1365,Grouped_Sources!$C:$C,1,FALSE)),"", INDIRECT(VLOOKUP($D1365,Grouped_Sources!$C:$I,6,FALSE)))</f>
        <v>0</v>
      </c>
      <c r="N1365" s="21" cm="1">
        <f t="array" aca="1" ref="N1365" ca="1">IF(ISNA(VLOOKUP($D1365,Grouped_Sources!$C:$C,1,FALSE)),"", INDIRECT(VLOOKUP($D1365,Grouped_Sources!$C:$I,7,FALSE)))</f>
        <v>0</v>
      </c>
    </row>
    <row r="1366" spans="1:14" hidden="1" x14ac:dyDescent="0.25">
      <c r="A1366" s="5">
        <f t="shared" si="219"/>
        <v>16</v>
      </c>
      <c r="B1366" s="5">
        <f t="shared" si="220"/>
        <v>64</v>
      </c>
      <c r="C1366" s="5" t="str">
        <f t="shared" ca="1" si="221"/>
        <v>distance_scalar_motorcycle</v>
      </c>
      <c r="D1366" s="5" t="str">
        <f t="shared" ca="1" si="209"/>
        <v>distance_scalar_motorcycle_montevideo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distance_scalar_motorcycle</v>
      </c>
      <c r="G1366" s="4" t="str" cm="1">
        <f t="array" aca="1" ref="G1366" ca="1">IF(AND(ISBLANK(INDIRECT(ADDRESS(B1366,3,1,1,"all_city_parameter_inputs"))),ISBLANK(INDIRECT(ADDRESS(B1366,2,1,1,"all_city_parameter_inputs")))),"",IF(ISBLANK(INDIRECT(ADDRESS(B1366,2,1,1,"all_city_parameter_inputs"))),"",INDIRECT(ADDRESS(B1366,2,1,1,"all_city_parameter_inputs"))))</f>
        <v>constant</v>
      </c>
      <c r="H1366" s="17" cm="1">
        <f t="array" aca="1" ref="H1366" ca="1">IF(ISBLANK(INDIRECT(ADDRESS(B1366,A1366,1,1,"all_city_parameter_inputs"))), "--",INDIRECT(ADDRESS(B1366,A1366,1,1,"all_city_parameter_inputs")))</f>
        <v>1</v>
      </c>
      <c r="I1366" s="17">
        <f ca="1">IF(OR(G1366="alpha",G1366="beta",G1366="sd",G1366="mean"),"--",VLOOKUP(C1366,Default!$B$5:$H$114,7,FALSE))</f>
        <v>1</v>
      </c>
      <c r="J1366" s="4" t="str">
        <f ca="1">VLOOKUP(F1366,Lookup!$C$5:$D$110,2, FALSE)</f>
        <v>Travel values</v>
      </c>
      <c r="K1366" s="4" t="str">
        <f ca="1">VLOOKUP(C1366,Default!$B$4:$E$114,4, FALSE)</f>
        <v>scalar for motorcycle distance, i.e. all motorbike trips are scaled by this scalar</v>
      </c>
      <c r="L1366" s="21" t="str" cm="1">
        <f t="array" aca="1" ref="L1366" ca="1">IF(ISNA(VLOOKUP($D1366,Grouped_Sources!$C:$C,1,FALSE)),"", INDIRECT(VLOOKUP($D1366,Grouped_Sources!$C:$I,5,FALSE)))</f>
        <v xml:space="preserve"> on OneDrive Ali Abbas - ITHIM Global\Methods and Processes\Input Parameters\DistanceScalars</v>
      </c>
      <c r="M1366" s="21" cm="1">
        <f t="array" aca="1" ref="M1366" ca="1">IF(ISNA(VLOOKUP($D1366,Grouped_Sources!$C:$C,1,FALSE)),"", INDIRECT(VLOOKUP($D1366,Grouped_Sources!$C:$I,6,FALSE)))</f>
        <v>0</v>
      </c>
      <c r="N1366" s="21" cm="1">
        <f t="array" aca="1" ref="N1366" ca="1">IF(ISNA(VLOOKUP($D1366,Grouped_Sources!$C:$C,1,FALSE)),"", INDIRECT(VLOOKUP($D1366,Grouped_Sources!$C:$I,7,FALSE)))</f>
        <v>0</v>
      </c>
    </row>
    <row r="1367" spans="1:14" hidden="1" x14ac:dyDescent="0.25">
      <c r="A1367" s="5">
        <f t="shared" si="219"/>
        <v>16</v>
      </c>
      <c r="B1367" s="5">
        <f t="shared" si="220"/>
        <v>65</v>
      </c>
      <c r="C1367" s="5" t="str">
        <f t="shared" ca="1" si="221"/>
        <v>distance_scalar_motorcycle</v>
      </c>
      <c r="D1367" s="5" t="str">
        <f t="shared" ca="1" si="209"/>
        <v>distance_scalar_motorcycle_montevideo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distance_scalar_motorcycle</v>
      </c>
      <c r="G1367" s="4" t="str" cm="1">
        <f t="array" aca="1" ref="G1367" ca="1">IF(AND(ISBLANK(INDIRECT(ADDRESS(B1367,3,1,1,"all_city_parameter_inputs"))),ISBLANK(INDIRECT(ADDRESS(B1367,2,1,1,"all_city_parameter_inputs")))),"",IF(ISBLANK(INDIRECT(ADDRESS(B1367,2,1,1,"all_city_parameter_inputs"))),"",INDIRECT(ADDRESS(B1367,2,1,1,"all_city_parameter_inputs"))))</f>
        <v>mean</v>
      </c>
      <c r="H1367" s="17" cm="1">
        <f t="array" aca="1" ref="H1367" ca="1">IF(ISBLANK(INDIRECT(ADDRESS(B1367,A1367,1,1,"all_city_parameter_inputs"))), "--",INDIRECT(ADDRESS(B1367,A1367,1,1,"all_city_parameter_inputs")))</f>
        <v>0.99879787458848301</v>
      </c>
      <c r="I1367" s="17" t="str">
        <f ca="1">IF(OR(G1367="alpha",G1367="beta",G1367="sd",G1367="mean"),"--",VLOOKUP(C1367,Default!$B$5:$H$114,7,FALSE))</f>
        <v>--</v>
      </c>
      <c r="J1367" s="4" t="str">
        <f ca="1">VLOOKUP(F1367,Lookup!$C$5:$D$110,2, FALSE)</f>
        <v>Travel values</v>
      </c>
      <c r="K1367" s="4" t="str">
        <f ca="1">VLOOKUP(C1367,Default!$B$4:$E$114,4, FALSE)</f>
        <v>scalar for motorcycle distance, i.e. all motorbike trips are scaled by this scalar</v>
      </c>
      <c r="L1367" s="21" t="str" cm="1">
        <f t="array" aca="1" ref="L1367" ca="1">IF(ISNA(VLOOKUP($D1367,Grouped_Sources!$C:$C,1,FALSE)),"", INDIRECT(VLOOKUP($D1367,Grouped_Sources!$C:$I,5,FALSE)))</f>
        <v xml:space="preserve"> on OneDrive Ali Abbas - ITHIM Global\Methods and Processes\Input Parameters\DistanceScalars</v>
      </c>
      <c r="M1367" s="21" cm="1">
        <f t="array" aca="1" ref="M1367" ca="1">IF(ISNA(VLOOKUP($D1367,Grouped_Sources!$C:$C,1,FALSE)),"", INDIRECT(VLOOKUP($D1367,Grouped_Sources!$C:$I,6,FALSE)))</f>
        <v>0</v>
      </c>
      <c r="N1367" s="21" cm="1">
        <f t="array" aca="1" ref="N1367" ca="1">IF(ISNA(VLOOKUP($D1367,Grouped_Sources!$C:$C,1,FALSE)),"", INDIRECT(VLOOKUP($D1367,Grouped_Sources!$C:$I,7,FALSE)))</f>
        <v>0</v>
      </c>
    </row>
    <row r="1368" spans="1:14" hidden="1" x14ac:dyDescent="0.25">
      <c r="A1368" s="5">
        <f t="shared" si="219"/>
        <v>16</v>
      </c>
      <c r="B1368" s="5">
        <f t="shared" si="220"/>
        <v>66</v>
      </c>
      <c r="C1368" s="5" t="str">
        <f t="shared" ca="1" si="221"/>
        <v>distance_scalar_motorcycle</v>
      </c>
      <c r="D1368" s="5" t="str">
        <f t="shared" ca="1" si="209"/>
        <v>distance_scalar_motorcycle_montevideo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distance_scalar_motorcycle</v>
      </c>
      <c r="G1368" s="4" t="str" cm="1">
        <f t="array" aca="1" ref="G1368" ca="1">IF(AND(ISBLANK(INDIRECT(ADDRESS(B1368,3,1,1,"all_city_parameter_inputs"))),ISBLANK(INDIRECT(ADDRESS(B1368,2,1,1,"all_city_parameter_inputs")))),"",IF(ISBLANK(INDIRECT(ADDRESS(B1368,2,1,1,"all_city_parameter_inputs"))),"",INDIRECT(ADDRESS(B1368,2,1,1,"all_city_parameter_inputs"))))</f>
        <v>sd</v>
      </c>
      <c r="H1368" s="17" cm="1">
        <f t="array" aca="1" ref="H1368" ca="1">IF(ISBLANK(INDIRECT(ADDRESS(B1368,A1368,1,1,"all_city_parameter_inputs"))), "--",INDIRECT(ADDRESS(B1368,A1368,1,1,"all_city_parameter_inputs")))</f>
        <v>1.0502706638519399</v>
      </c>
      <c r="I1368" s="17" t="str">
        <f ca="1">IF(OR(G1368="alpha",G1368="beta",G1368="sd",G1368="mean"),"--",VLOOKUP(C1368,Default!$B$5:$H$114,7,FALSE))</f>
        <v>--</v>
      </c>
      <c r="J1368" s="4" t="str">
        <f ca="1">VLOOKUP(F1368,Lookup!$C$5:$D$110,2, FALSE)</f>
        <v>Travel values</v>
      </c>
      <c r="K1368" s="4" t="str">
        <f ca="1">VLOOKUP(C1368,Default!$B$4:$E$114,4, FALSE)</f>
        <v>scalar for motorcycle distance, i.e. all motorbike trips are scaled by this scalar</v>
      </c>
      <c r="L1368" s="21" t="str" cm="1">
        <f t="array" aca="1" ref="L1368" ca="1">IF(ISNA(VLOOKUP($D1368,Grouped_Sources!$C:$C,1,FALSE)),"", INDIRECT(VLOOKUP($D1368,Grouped_Sources!$C:$I,5,FALSE)))</f>
        <v xml:space="preserve"> on OneDrive Ali Abbas - ITHIM Global\Methods and Processes\Input Parameters\DistanceScalars</v>
      </c>
      <c r="M1368" s="21" cm="1">
        <f t="array" aca="1" ref="M1368" ca="1">IF(ISNA(VLOOKUP($D1368,Grouped_Sources!$C:$C,1,FALSE)),"", INDIRECT(VLOOKUP($D1368,Grouped_Sources!$C:$I,6,FALSE)))</f>
        <v>0</v>
      </c>
      <c r="N1368" s="21" cm="1">
        <f t="array" aca="1" ref="N1368" ca="1">IF(ISNA(VLOOKUP($D1368,Grouped_Sources!$C:$C,1,FALSE)),"", INDIRECT(VLOOKUP($D1368,Grouped_Sources!$C:$I,7,FALSE)))</f>
        <v>0</v>
      </c>
    </row>
    <row r="1369" spans="1:14" hidden="1" x14ac:dyDescent="0.25">
      <c r="A1369" s="5">
        <f t="shared" si="219"/>
        <v>16</v>
      </c>
      <c r="B1369" s="5">
        <f t="shared" si="220"/>
        <v>67</v>
      </c>
      <c r="C1369" s="5" t="str">
        <f t="shared" ca="1" si="221"/>
        <v>distance_scalar_pt</v>
      </c>
      <c r="D1369" s="5" t="str">
        <f t="shared" ref="D1369:D1462" ca="1" si="223">F1369&amp;"_"&amp;E1369</f>
        <v>distance_scalar_pt_montevideo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distance_scalar_pt</v>
      </c>
      <c r="G1369" s="4" t="str" cm="1">
        <f t="array" aca="1" ref="G1369" ca="1">IF(AND(ISBLANK(INDIRECT(ADDRESS(B1369,3,1,1,"all_city_parameter_inputs"))),ISBLANK(INDIRECT(ADDRESS(B1369,2,1,1,"all_city_parameter_inputs")))),"",IF(ISBLANK(INDIRECT(ADDRESS(B1369,2,1,1,"all_city_parameter_inputs"))),"",INDIRECT(ADDRESS(B1369,2,1,1,"all_city_parameter_inputs"))))</f>
        <v>constant</v>
      </c>
      <c r="H1369" s="17" cm="1">
        <f t="array" aca="1" ref="H1369" ca="1">IF(ISBLANK(INDIRECT(ADDRESS(B1369,A1369,1,1,"all_city_parameter_inputs"))), "--",INDIRECT(ADDRESS(B1369,A1369,1,1,"all_city_parameter_inputs")))</f>
        <v>1</v>
      </c>
      <c r="I1369" s="17">
        <f ca="1">IF(OR(G1369="alpha",G1369="beta",G1369="sd",G1369="mean"),"--",VLOOKUP(C1369,Default!$B$5:$H$114,7,FALSE))</f>
        <v>1</v>
      </c>
      <c r="J1369" s="4" t="str">
        <f ca="1">VLOOKUP(F1369,Lookup!$C$5:$D$110,2, FALSE)</f>
        <v>Travel values</v>
      </c>
      <c r="K1369" s="4" t="str">
        <f ca="1">VLOOKUP(C1369,Default!$B$4:$E$114,4, FALSE)</f>
        <v>scalar for PT distance, i.e. all public transport journey (incl bus driver if added) are scaled by this scalar</v>
      </c>
      <c r="L1369" s="21" t="str" cm="1">
        <f t="array" aca="1" ref="L1369" ca="1">IF(ISNA(VLOOKUP($D1369,Grouped_Sources!$C:$C,1,FALSE)),"", INDIRECT(VLOOKUP($D1369,Grouped_Sources!$C:$I,5,FALSE)))</f>
        <v xml:space="preserve"> on OneDrive Ali Abbas - ITHIM Global\Methods and Processes\Input Parameters\DistanceScalars</v>
      </c>
      <c r="M1369" s="21" cm="1">
        <f t="array" aca="1" ref="M1369" ca="1">IF(ISNA(VLOOKUP($D1369,Grouped_Sources!$C:$C,1,FALSE)),"", INDIRECT(VLOOKUP($D1369,Grouped_Sources!$C:$I,6,FALSE)))</f>
        <v>0</v>
      </c>
      <c r="N1369" s="21" cm="1">
        <f t="array" aca="1" ref="N1369" ca="1">IF(ISNA(VLOOKUP($D1369,Grouped_Sources!$C:$C,1,FALSE)),"", INDIRECT(VLOOKUP($D1369,Grouped_Sources!$C:$I,7,FALSE)))</f>
        <v>0</v>
      </c>
    </row>
    <row r="1370" spans="1:14" hidden="1" x14ac:dyDescent="0.25">
      <c r="A1370" s="5">
        <f t="shared" si="219"/>
        <v>16</v>
      </c>
      <c r="B1370" s="5">
        <f t="shared" si="220"/>
        <v>68</v>
      </c>
      <c r="C1370" s="5" t="str">
        <f t="shared" ca="1" si="221"/>
        <v>distance_scalar_pt</v>
      </c>
      <c r="D1370" s="5" t="str">
        <f t="shared" ca="1" si="223"/>
        <v>distance_scalar_pt_montevideo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distance_scalar_pt</v>
      </c>
      <c r="G1370" s="4" t="str" cm="1">
        <f t="array" aca="1" ref="G1370" ca="1">IF(AND(ISBLANK(INDIRECT(ADDRESS(B1370,3,1,1,"all_city_parameter_inputs"))),ISBLANK(INDIRECT(ADDRESS(B1370,2,1,1,"all_city_parameter_inputs")))),"",IF(ISBLANK(INDIRECT(ADDRESS(B1370,2,1,1,"all_city_parameter_inputs"))),"",INDIRECT(ADDRESS(B1370,2,1,1,"all_city_parameter_inputs"))))</f>
        <v>mean</v>
      </c>
      <c r="H1370" s="17" cm="1">
        <f t="array" aca="1" ref="H1370" ca="1">IF(ISBLANK(INDIRECT(ADDRESS(B1370,A1370,1,1,"all_city_parameter_inputs"))), "--",INDIRECT(ADDRESS(B1370,A1370,1,1,"all_city_parameter_inputs")))</f>
        <v>0.99987685537244098</v>
      </c>
      <c r="I1370" s="17" t="str">
        <f ca="1">IF(OR(G1370="alpha",G1370="beta",G1370="sd",G1370="mean"),"--",VLOOKUP(C1370,Default!$B$5:$H$114,7,FALSE))</f>
        <v>--</v>
      </c>
      <c r="J1370" s="4" t="str">
        <f ca="1">VLOOKUP(F1370,Lookup!$C$5:$D$110,2, FALSE)</f>
        <v>Travel values</v>
      </c>
      <c r="K1370" s="4" t="str">
        <f ca="1">VLOOKUP(C1370,Default!$B$4:$E$114,4, FALSE)</f>
        <v>scalar for PT distance, i.e. all public transport journey (incl bus driver if added) are scaled by this scalar</v>
      </c>
      <c r="L1370" s="21" t="str" cm="1">
        <f t="array" aca="1" ref="L1370" ca="1">IF(ISNA(VLOOKUP($D1370,Grouped_Sources!$C:$C,1,FALSE)),"", INDIRECT(VLOOKUP($D1370,Grouped_Sources!$C:$I,5,FALSE)))</f>
        <v xml:space="preserve"> on OneDrive Ali Abbas - ITHIM Global\Methods and Processes\Input Parameters\DistanceScalars</v>
      </c>
      <c r="M1370" s="21" cm="1">
        <f t="array" aca="1" ref="M1370" ca="1">IF(ISNA(VLOOKUP($D1370,Grouped_Sources!$C:$C,1,FALSE)),"", INDIRECT(VLOOKUP($D1370,Grouped_Sources!$C:$I,6,FALSE)))</f>
        <v>0</v>
      </c>
      <c r="N1370" s="21" cm="1">
        <f t="array" aca="1" ref="N1370" ca="1">IF(ISNA(VLOOKUP($D1370,Grouped_Sources!$C:$C,1,FALSE)),"", INDIRECT(VLOOKUP($D1370,Grouped_Sources!$C:$I,7,FALSE)))</f>
        <v>0</v>
      </c>
    </row>
    <row r="1371" spans="1:14" hidden="1" x14ac:dyDescent="0.25">
      <c r="A1371" s="5">
        <f t="shared" si="219"/>
        <v>16</v>
      </c>
      <c r="B1371" s="5">
        <f t="shared" si="220"/>
        <v>69</v>
      </c>
      <c r="C1371" s="5" t="str">
        <f t="shared" ca="1" si="221"/>
        <v>distance_scalar_pt</v>
      </c>
      <c r="D1371" s="5" t="str">
        <f t="shared" ca="1" si="223"/>
        <v>distance_scalar_pt_montevideo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distance_scalar_pt</v>
      </c>
      <c r="G1371" s="4" t="str" cm="1">
        <f t="array" aca="1" ref="G1371" ca="1">IF(AND(ISBLANK(INDIRECT(ADDRESS(B1371,3,1,1,"all_city_parameter_inputs"))),ISBLANK(INDIRECT(ADDRESS(B1371,2,1,1,"all_city_parameter_inputs")))),"",IF(ISBLANK(INDIRECT(ADDRESS(B1371,2,1,1,"all_city_parameter_inputs"))),"",INDIRECT(ADDRESS(B1371,2,1,1,"all_city_parameter_inputs"))))</f>
        <v>sd</v>
      </c>
      <c r="H1371" s="17" cm="1">
        <f t="array" aca="1" ref="H1371" ca="1">IF(ISBLANK(INDIRECT(ADDRESS(B1371,A1371,1,1,"all_city_parameter_inputs"))), "--",INDIRECT(ADDRESS(B1371,A1371,1,1,"all_city_parameter_inputs")))</f>
        <v>1.01581788772679</v>
      </c>
      <c r="I1371" s="17" t="str">
        <f ca="1">IF(OR(G1371="alpha",G1371="beta",G1371="sd",G1371="mean"),"--",VLOOKUP(C1371,Default!$B$5:$H$114,7,FALSE))</f>
        <v>--</v>
      </c>
      <c r="J1371" s="4" t="str">
        <f ca="1">VLOOKUP(F1371,Lookup!$C$5:$D$110,2, FALSE)</f>
        <v>Travel values</v>
      </c>
      <c r="K1371" s="4" t="str">
        <f ca="1">VLOOKUP(C1371,Default!$B$4:$E$114,4, FALSE)</f>
        <v>scalar for PT distance, i.e. all public transport journey (incl bus driver if added) are scaled by this scalar</v>
      </c>
      <c r="L1371" s="21" t="str" cm="1">
        <f t="array" aca="1" ref="L1371" ca="1">IF(ISNA(VLOOKUP($D1371,Grouped_Sources!$C:$C,1,FALSE)),"", INDIRECT(VLOOKUP($D1371,Grouped_Sources!$C:$I,5,FALSE)))</f>
        <v xml:space="preserve"> on OneDrive Ali Abbas - ITHIM Global\Methods and Processes\Input Parameters\DistanceScalars</v>
      </c>
      <c r="M1371" s="21" cm="1">
        <f t="array" aca="1" ref="M1371" ca="1">IF(ISNA(VLOOKUP($D1371,Grouped_Sources!$C:$C,1,FALSE)),"", INDIRECT(VLOOKUP($D1371,Grouped_Sources!$C:$I,6,FALSE)))</f>
        <v>0</v>
      </c>
      <c r="N1371" s="21" cm="1">
        <f t="array" aca="1" ref="N1371" ca="1">IF(ISNA(VLOOKUP($D1371,Grouped_Sources!$C:$C,1,FALSE)),"", INDIRECT(VLOOKUP($D1371,Grouped_Sources!$C:$I,7,FALSE)))</f>
        <v>0</v>
      </c>
    </row>
    <row r="1372" spans="1:14" hidden="1" x14ac:dyDescent="0.25">
      <c r="A1372" s="5">
        <f t="shared" si="219"/>
        <v>16</v>
      </c>
      <c r="B1372" s="5">
        <f t="shared" si="220"/>
        <v>70</v>
      </c>
      <c r="C1372" s="5" t="str">
        <f t="shared" ca="1" si="221"/>
        <v>distance_scalar_walking</v>
      </c>
      <c r="D1372" s="5" t="str">
        <f t="shared" ca="1" si="223"/>
        <v>distance_scalar_walking_montevideo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distance_scalar_walking</v>
      </c>
      <c r="G1372" s="4" t="str" cm="1">
        <f t="array" aca="1" ref="G1372" ca="1">IF(AND(ISBLANK(INDIRECT(ADDRESS(B1372,3,1,1,"all_city_parameter_inputs"))),ISBLANK(INDIRECT(ADDRESS(B1372,2,1,1,"all_city_parameter_inputs")))),"",IF(ISBLANK(INDIRECT(ADDRESS(B1372,2,1,1,"all_city_parameter_inputs"))),"",INDIRECT(ADDRESS(B1372,2,1,1,"all_city_parameter_inputs"))))</f>
        <v>constant</v>
      </c>
      <c r="H1372" s="17" cm="1">
        <f t="array" aca="1" ref="H1372" ca="1">IF(ISBLANK(INDIRECT(ADDRESS(B1372,A1372,1,1,"all_city_parameter_inputs"))), "--",INDIRECT(ADDRESS(B1372,A1372,1,1,"all_city_parameter_inputs")))</f>
        <v>1</v>
      </c>
      <c r="I1372" s="17">
        <f ca="1">IF(OR(G1372="alpha",G1372="beta",G1372="sd",G1372="mean"),"--",VLOOKUP(C1372,Default!$B$5:$H$114,7,FALSE))</f>
        <v>1</v>
      </c>
      <c r="J1372" s="4" t="str">
        <f ca="1">VLOOKUP(F1372,Lookup!$C$5:$D$110,2, FALSE)</f>
        <v>Travel values</v>
      </c>
      <c r="K1372" s="4" t="str">
        <f ca="1">VLOOKUP(C1372,Default!$B$4:$E$114,4, FALSE)</f>
        <v>scalar for walking distance, i.e. all walking trips are scaled by this scalar</v>
      </c>
      <c r="L1372" s="21" t="str" cm="1">
        <f t="array" aca="1" ref="L1372" ca="1">IF(ISNA(VLOOKUP($D1372,Grouped_Sources!$C:$C,1,FALSE)),"", INDIRECT(VLOOKUP($D1372,Grouped_Sources!$C:$I,5,FALSE)))</f>
        <v xml:space="preserve"> on OneDrive Ali Abbas - ITHIM Global\Methods and Processes\Input Parameters\DistanceScalars</v>
      </c>
      <c r="M1372" s="21" cm="1">
        <f t="array" aca="1" ref="M1372" ca="1">IF(ISNA(VLOOKUP($D1372,Grouped_Sources!$C:$C,1,FALSE)),"", INDIRECT(VLOOKUP($D1372,Grouped_Sources!$C:$I,6,FALSE)))</f>
        <v>0</v>
      </c>
      <c r="N1372" s="21" cm="1">
        <f t="array" aca="1" ref="N1372" ca="1">IF(ISNA(VLOOKUP($D1372,Grouped_Sources!$C:$C,1,FALSE)),"", INDIRECT(VLOOKUP($D1372,Grouped_Sources!$C:$I,7,FALSE)))</f>
        <v>0</v>
      </c>
    </row>
    <row r="1373" spans="1:14" hidden="1" x14ac:dyDescent="0.25">
      <c r="A1373" s="5">
        <f t="shared" si="219"/>
        <v>16</v>
      </c>
      <c r="B1373" s="5">
        <f t="shared" si="220"/>
        <v>71</v>
      </c>
      <c r="C1373" s="5" t="str">
        <f t="shared" ca="1" si="221"/>
        <v>distance_scalar_walking</v>
      </c>
      <c r="D1373" s="5" t="str">
        <f t="shared" ca="1" si="223"/>
        <v>distance_scalar_walking_montevideo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distance_scalar_walking</v>
      </c>
      <c r="G1373" s="4" t="str" cm="1">
        <f t="array" aca="1" ref="G1373" ca="1">IF(AND(ISBLANK(INDIRECT(ADDRESS(B1373,3,1,1,"all_city_parameter_inputs"))),ISBLANK(INDIRECT(ADDRESS(B1373,2,1,1,"all_city_parameter_inputs")))),"",IF(ISBLANK(INDIRECT(ADDRESS(B1373,2,1,1,"all_city_parameter_inputs"))),"",INDIRECT(ADDRESS(B1373,2,1,1,"all_city_parameter_inputs"))))</f>
        <v>mean</v>
      </c>
      <c r="H1373" s="17" cm="1">
        <f t="array" aca="1" ref="H1373" ca="1">IF(ISBLANK(INDIRECT(ADDRESS(B1373,A1373,1,1,"all_city_parameter_inputs"))), "--",INDIRECT(ADDRESS(B1373,A1373,1,1,"all_city_parameter_inputs")))</f>
        <v>0.99985587084087202</v>
      </c>
      <c r="I1373" s="17" t="str">
        <f ca="1">IF(OR(G1373="alpha",G1373="beta",G1373="sd",G1373="mean"),"--",VLOOKUP(C1373,Default!$B$5:$H$114,7,FALSE))</f>
        <v>--</v>
      </c>
      <c r="J1373" s="4" t="str">
        <f ca="1">VLOOKUP(F1373,Lookup!$C$5:$D$110,2, FALSE)</f>
        <v>Travel values</v>
      </c>
      <c r="K1373" s="4" t="str">
        <f ca="1">VLOOKUP(C1373,Default!$B$4:$E$114,4, FALSE)</f>
        <v>scalar for walking distance, i.e. all walking trips are scaled by this scalar</v>
      </c>
      <c r="L1373" s="21" t="str" cm="1">
        <f t="array" aca="1" ref="L1373" ca="1">IF(ISNA(VLOOKUP($D1373,Grouped_Sources!$C:$C,1,FALSE)),"", INDIRECT(VLOOKUP($D1373,Grouped_Sources!$C:$I,5,FALSE)))</f>
        <v xml:space="preserve"> on OneDrive Ali Abbas - ITHIM Global\Methods and Processes\Input Parameters\DistanceScalars</v>
      </c>
      <c r="M1373" s="21" cm="1">
        <f t="array" aca="1" ref="M1373" ca="1">IF(ISNA(VLOOKUP($D1373,Grouped_Sources!$C:$C,1,FALSE)),"", INDIRECT(VLOOKUP($D1373,Grouped_Sources!$C:$I,6,FALSE)))</f>
        <v>0</v>
      </c>
      <c r="N1373" s="21" cm="1">
        <f t="array" aca="1" ref="N1373" ca="1">IF(ISNA(VLOOKUP($D1373,Grouped_Sources!$C:$C,1,FALSE)),"", INDIRECT(VLOOKUP($D1373,Grouped_Sources!$C:$I,7,FALSE)))</f>
        <v>0</v>
      </c>
    </row>
    <row r="1374" spans="1:14" hidden="1" x14ac:dyDescent="0.25">
      <c r="A1374" s="5">
        <f t="shared" si="219"/>
        <v>16</v>
      </c>
      <c r="B1374" s="5">
        <f t="shared" si="220"/>
        <v>72</v>
      </c>
      <c r="C1374" s="5" t="str">
        <f t="shared" ca="1" si="221"/>
        <v>distance_scalar_walking</v>
      </c>
      <c r="D1374" s="5" t="str">
        <f t="shared" ca="1" si="223"/>
        <v>distance_scalar_walking_montevideo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distance_scalar_walking</v>
      </c>
      <c r="G1374" s="4" t="str" cm="1">
        <f t="array" aca="1" ref="G1374" ca="1">IF(AND(ISBLANK(INDIRECT(ADDRESS(B1374,3,1,1,"all_city_parameter_inputs"))),ISBLANK(INDIRECT(ADDRESS(B1374,2,1,1,"all_city_parameter_inputs")))),"",IF(ISBLANK(INDIRECT(ADDRESS(B1374,2,1,1,"all_city_parameter_inputs"))),"",INDIRECT(ADDRESS(B1374,2,1,1,"all_city_parameter_inputs"))))</f>
        <v>sd</v>
      </c>
      <c r="H1374" s="17" cm="1">
        <f t="array" aca="1" ref="H1374" ca="1">IF(ISBLANK(INDIRECT(ADDRESS(B1374,A1374,1,1,"all_city_parameter_inputs"))), "--",INDIRECT(ADDRESS(B1374,A1374,1,1,"all_city_parameter_inputs")))</f>
        <v>1.0171237424200299</v>
      </c>
      <c r="I1374" s="17" t="str">
        <f ca="1">IF(OR(G1374="alpha",G1374="beta",G1374="sd",G1374="mean"),"--",VLOOKUP(C1374,Default!$B$5:$H$114,7,FALSE))</f>
        <v>--</v>
      </c>
      <c r="J1374" s="4" t="str">
        <f ca="1">VLOOKUP(F1374,Lookup!$C$5:$D$110,2, FALSE)</f>
        <v>Travel values</v>
      </c>
      <c r="K1374" s="4" t="str">
        <f ca="1">VLOOKUP(C1374,Default!$B$4:$E$114,4, FALSE)</f>
        <v>scalar for walking distance, i.e. all walking trips are scaled by this scalar</v>
      </c>
      <c r="L1374" s="21" t="str" cm="1">
        <f t="array" aca="1" ref="L1374" ca="1">IF(ISNA(VLOOKUP($D1374,Grouped_Sources!$C:$C,1,FALSE)),"", INDIRECT(VLOOKUP($D1374,Grouped_Sources!$C:$I,5,FALSE)))</f>
        <v xml:space="preserve"> on OneDrive Ali Abbas - ITHIM Global\Methods and Processes\Input Parameters\DistanceScalars</v>
      </c>
      <c r="M1374" s="21" cm="1">
        <f t="array" aca="1" ref="M1374" ca="1">IF(ISNA(VLOOKUP($D1374,Grouped_Sources!$C:$C,1,FALSE)),"", INDIRECT(VLOOKUP($D1374,Grouped_Sources!$C:$I,6,FALSE)))</f>
        <v>0</v>
      </c>
      <c r="N1374" s="21" cm="1">
        <f t="array" aca="1" ref="N1374" ca="1">IF(ISNA(VLOOKUP($D1374,Grouped_Sources!$C:$C,1,FALSE)),"", INDIRECT(VLOOKUP($D1374,Grouped_Sources!$C:$I,7,FALSE)))</f>
        <v>0</v>
      </c>
    </row>
    <row r="1375" spans="1:14" hidden="1" x14ac:dyDescent="0.25">
      <c r="A1375" s="5">
        <f t="shared" si="219"/>
        <v>16</v>
      </c>
      <c r="B1375" s="5">
        <f t="shared" si="220"/>
        <v>73</v>
      </c>
      <c r="C1375" s="5" t="str">
        <f t="shared" ca="1" si="221"/>
        <v>distance_scalar_cycling</v>
      </c>
      <c r="D1375" s="5" t="str">
        <f t="shared" ca="1" si="223"/>
        <v>distance_scalar_cycling_montevideo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distance_scalar_cycling</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1</v>
      </c>
      <c r="I1375" s="17">
        <f ca="1">IF(OR(G1375="alpha",G1375="beta",G1375="sd",G1375="mean"),"--",VLOOKUP(C1375,Default!$B$5:$H$114,7,FALSE))</f>
        <v>1</v>
      </c>
      <c r="J1375" s="4" t="str">
        <f ca="1">VLOOKUP(F1375,Lookup!$C$5:$D$110,2, FALSE)</f>
        <v>Travel values</v>
      </c>
      <c r="K1375" s="4" t="str">
        <f ca="1">VLOOKUP(C1375,Default!$B$4:$E$114,4, FALSE)</f>
        <v>scalar for cycling distance, i.e. all cycling trips are scaled by this scalar</v>
      </c>
      <c r="L1375" s="21" t="str" cm="1">
        <f t="array" aca="1" ref="L1375" ca="1">IF(ISNA(VLOOKUP($D1375,Grouped_Sources!$C:$C,1,FALSE)),"", INDIRECT(VLOOKUP($D1375,Grouped_Sources!$C:$I,5,FALSE)))</f>
        <v xml:space="preserve"> on OneDrive Ali Abbas - ITHIM Global\Methods and Processes\Input Parameters\DistanceScalars</v>
      </c>
      <c r="M1375" s="21" cm="1">
        <f t="array" aca="1" ref="M1375" ca="1">IF(ISNA(VLOOKUP($D1375,Grouped_Sources!$C:$C,1,FALSE)),"", INDIRECT(VLOOKUP($D1375,Grouped_Sources!$C:$I,6,FALSE)))</f>
        <v>0</v>
      </c>
      <c r="N1375" s="21" cm="1">
        <f t="array" aca="1" ref="N1375" ca="1">IF(ISNA(VLOOKUP($D1375,Grouped_Sources!$C:$C,1,FALSE)),"", INDIRECT(VLOOKUP($D1375,Grouped_Sources!$C:$I,7,FALSE)))</f>
        <v>0</v>
      </c>
    </row>
    <row r="1376" spans="1:14" hidden="1" x14ac:dyDescent="0.25">
      <c r="A1376" s="5">
        <f t="shared" si="219"/>
        <v>16</v>
      </c>
      <c r="B1376" s="5">
        <f t="shared" si="220"/>
        <v>74</v>
      </c>
      <c r="C1376" s="5" t="str">
        <f t="shared" ca="1" si="221"/>
        <v>distance_scalar_cycling</v>
      </c>
      <c r="D1376" s="5" t="str">
        <f t="shared" ca="1" si="223"/>
        <v>distance_scalar_cycling_montevideo</v>
      </c>
      <c r="E1376" s="4" t="str" cm="1">
        <f t="array" aca="1" ref="E1376" ca="1">INDIRECT(ADDRESS(1,A1376,1,1,"all_city_parameter_inputs"))</f>
        <v>montevideo</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distance_scalar_cycling</v>
      </c>
      <c r="G1376" s="4" t="str" cm="1">
        <f t="array" aca="1" ref="G1376" ca="1">IF(AND(ISBLANK(INDIRECT(ADDRESS(B1376,3,1,1,"all_city_parameter_inputs"))),ISBLANK(INDIRECT(ADDRESS(B1376,2,1,1,"all_city_parameter_inputs")))),"",IF(ISBLANK(INDIRECT(ADDRESS(B1376,2,1,1,"all_city_parameter_inputs"))),"",INDIRECT(ADDRESS(B1376,2,1,1,"all_city_parameter_inputs"))))</f>
        <v>mean</v>
      </c>
      <c r="H1376" s="17" cm="1">
        <f t="array" aca="1" ref="H1376" ca="1">IF(ISBLANK(INDIRECT(ADDRESS(B1376,A1376,1,1,"all_city_parameter_inputs"))), "--",INDIRECT(ADDRESS(B1376,A1376,1,1,"all_city_parameter_inputs")))</f>
        <v>0.99759765684652801</v>
      </c>
      <c r="I1376" s="17" t="str">
        <f ca="1">IF(OR(G1376="alpha",G1376="beta",G1376="sd",G1376="mean"),"--",VLOOKUP(C1376,Default!$B$5:$H$114,7,FALSE))</f>
        <v>--</v>
      </c>
      <c r="J1376" s="4" t="str">
        <f ca="1">VLOOKUP(F1376,Lookup!$C$5:$D$110,2, FALSE)</f>
        <v>Travel values</v>
      </c>
      <c r="K1376" s="4" t="str">
        <f ca="1">VLOOKUP(C1376,Default!$B$4:$E$114,4, FALSE)</f>
        <v>scalar for cycling distance, i.e. all cycling trips are scaled by this scalar</v>
      </c>
      <c r="L1376" s="21" t="str" cm="1">
        <f t="array" aca="1" ref="L1376" ca="1">IF(ISNA(VLOOKUP($D1376,Grouped_Sources!$C:$C,1,FALSE)),"", INDIRECT(VLOOKUP($D1376,Grouped_Sources!$C:$I,5,FALSE)))</f>
        <v xml:space="preserve"> on OneDrive Ali Abbas - ITHIM Global\Methods and Processes\Input Parameters\DistanceScalars</v>
      </c>
      <c r="M1376" s="21" cm="1">
        <f t="array" aca="1" ref="M1376" ca="1">IF(ISNA(VLOOKUP($D1376,Grouped_Sources!$C:$C,1,FALSE)),"", INDIRECT(VLOOKUP($D1376,Grouped_Sources!$C:$I,6,FALSE)))</f>
        <v>0</v>
      </c>
      <c r="N1376" s="21" cm="1">
        <f t="array" aca="1" ref="N1376" ca="1">IF(ISNA(VLOOKUP($D1376,Grouped_Sources!$C:$C,1,FALSE)),"", INDIRECT(VLOOKUP($D1376,Grouped_Sources!$C:$I,7,FALSE)))</f>
        <v>0</v>
      </c>
    </row>
    <row r="1377" spans="1:14" hidden="1" x14ac:dyDescent="0.25">
      <c r="A1377" s="5">
        <f t="shared" si="219"/>
        <v>16</v>
      </c>
      <c r="B1377" s="5">
        <f t="shared" si="220"/>
        <v>75</v>
      </c>
      <c r="C1377" s="5" t="str">
        <f t="shared" ca="1" si="221"/>
        <v>distance_scalar_cycling</v>
      </c>
      <c r="D1377" s="5" t="str">
        <f t="shared" ca="1" si="223"/>
        <v>distance_scalar_cycling_montevideo</v>
      </c>
      <c r="E1377" s="4" t="str" cm="1">
        <f t="array" aca="1" ref="E1377" ca="1">INDIRECT(ADDRESS(1,A1377,1,1,"all_city_parameter_inputs"))</f>
        <v>montevideo</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distance_scalar_cycling</v>
      </c>
      <c r="G1377" s="4" t="str" cm="1">
        <f t="array" aca="1" ref="G1377" ca="1">IF(AND(ISBLANK(INDIRECT(ADDRESS(B1377,3,1,1,"all_city_parameter_inputs"))),ISBLANK(INDIRECT(ADDRESS(B1377,2,1,1,"all_city_parameter_inputs")))),"",IF(ISBLANK(INDIRECT(ADDRESS(B1377,2,1,1,"all_city_parameter_inputs"))),"",INDIRECT(ADDRESS(B1377,2,1,1,"all_city_parameter_inputs"))))</f>
        <v>sd</v>
      </c>
      <c r="H1377" s="17" cm="1">
        <f t="array" aca="1" ref="H1377" ca="1">IF(ISBLANK(INDIRECT(ADDRESS(B1377,A1377,1,1,"all_city_parameter_inputs"))), "--",INDIRECT(ADDRESS(B1377,A1377,1,1,"all_city_parameter_inputs")))</f>
        <v>1.07181934707714</v>
      </c>
      <c r="I1377" s="17" t="str">
        <f ca="1">IF(OR(G1377="alpha",G1377="beta",G1377="sd",G1377="mean"),"--",VLOOKUP(C1377,Default!$B$5:$H$114,7,FALSE))</f>
        <v>--</v>
      </c>
      <c r="J1377" s="4" t="str">
        <f ca="1">VLOOKUP(F1377,Lookup!$C$5:$D$110,2, FALSE)</f>
        <v>Travel values</v>
      </c>
      <c r="K1377" s="4" t="str">
        <f ca="1">VLOOKUP(C1377,Default!$B$4:$E$114,4, FALSE)</f>
        <v>scalar for cycling distance, i.e. all cycling trips are scaled by this scalar</v>
      </c>
      <c r="L1377" s="21" t="str" cm="1">
        <f t="array" aca="1" ref="L1377" ca="1">IF(ISNA(VLOOKUP($D1377,Grouped_Sources!$C:$C,1,FALSE)),"", INDIRECT(VLOOKUP($D1377,Grouped_Sources!$C:$I,5,FALSE)))</f>
        <v xml:space="preserve"> on OneDrive Ali Abbas - ITHIM Global\Methods and Processes\Input Parameters\DistanceScalars</v>
      </c>
      <c r="M1377" s="21" cm="1">
        <f t="array" aca="1" ref="M1377" ca="1">IF(ISNA(VLOOKUP($D1377,Grouped_Sources!$C:$C,1,FALSE)),"", INDIRECT(VLOOKUP($D1377,Grouped_Sources!$C:$I,6,FALSE)))</f>
        <v>0</v>
      </c>
      <c r="N1377" s="21" cm="1">
        <f t="array" aca="1" ref="N1377" ca="1">IF(ISNA(VLOOKUP($D1377,Grouped_Sources!$C:$C,1,FALSE)),"", INDIRECT(VLOOKUP($D1377,Grouped_Sources!$C:$I,7,FALSE)))</f>
        <v>0</v>
      </c>
    </row>
    <row r="1378" spans="1:14" hidden="1" x14ac:dyDescent="0.25">
      <c r="A1378" s="5">
        <f t="shared" si="219"/>
        <v>16</v>
      </c>
      <c r="B1378" s="5">
        <f t="shared" si="220"/>
        <v>76</v>
      </c>
      <c r="C1378" s="5" t="str">
        <f t="shared" ca="1" si="221"/>
        <v>CO2_emission_inventories motorcycle</v>
      </c>
      <c r="D1378" s="5" t="str">
        <f t="shared" ca="1" si="223"/>
        <v>CO2_emission_inventories_montevideo</v>
      </c>
      <c r="E1378" s="4" t="str" cm="1">
        <f t="array" aca="1" ref="E1378" ca="1">INDIRECT(ADDRESS(1,A1378,1,1,"all_city_parameter_inputs"))</f>
        <v>montevideo</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CO2_emission_inventories</v>
      </c>
      <c r="G1378" s="4" t="str" cm="1">
        <f t="array" aca="1" ref="G1378" ca="1">IF(AND(ISBLANK(INDIRECT(ADDRESS(B1378,3,1,1,"all_city_parameter_inputs"))),ISBLANK(INDIRECT(ADDRESS(B1378,2,1,1,"all_city_parameter_inputs")))),"",IF(ISBLANK(INDIRECT(ADDRESS(B1378,2,1,1,"all_city_parameter_inputs"))),"",INDIRECT(ADDRESS(B1378,2,1,1,"all_city_parameter_inputs"))))</f>
        <v>motorcycle</v>
      </c>
      <c r="H1378" s="17" cm="1">
        <f t="array" aca="1" ref="H1378" ca="1">IF(ISBLANK(INDIRECT(ADDRESS(B1378,A1378,1,1,"all_city_parameter_inputs"))), "--",INDIRECT(ADDRESS(B1378,A1378,1,1,"all_city_parameter_inputs")))</f>
        <v>6814.98</v>
      </c>
      <c r="I1378" s="17">
        <f ca="1">IF(OR(G1378="alpha",G1378="beta",G1378="sd",G1378="mean"),"--",VLOOKUP(C1378,Default!$B$5:$H$114,7,FALSE))</f>
        <v>30033.571810000001</v>
      </c>
      <c r="J1378" s="4" t="str">
        <f ca="1">VLOOKUP(F1378,Lookup!$C$5:$D$110,2, FALSE)</f>
        <v>Pollution values</v>
      </c>
      <c r="K1378" s="4" t="str">
        <f ca="1">VLOOKUP(C1378,Default!$B$4:$E$114,4, FALSE)</f>
        <v>- used to estimate the CO2 for scenarios (function "scenario_co2_calculations").
- used to create the VEHICLE_INVENTORY, with speeds, PM and CO2 emissions (function "set_vehicle_inventory").</v>
      </c>
      <c r="L1378" s="21" t="str" cm="1">
        <f t="array" aca="1" ref="L1378" ca="1">IF(ISNA(VLOOKUP($D1378,Grouped_Sources!$C:$C,1,FALSE)),"", INDIRECT(VLOOKUP($D1378,Grouped_Sources!$C:$I,5,FALSE)))</f>
        <v>EDGAR but proper documentation still missing</v>
      </c>
      <c r="M1378" s="21" cm="1">
        <f t="array" aca="1" ref="M1378" ca="1">IF(ISNA(VLOOKUP($D1378,Grouped_Sources!$C:$C,1,FALSE)),"", INDIRECT(VLOOKUP($D1378,Grouped_Sources!$C:$I,6,FALSE)))</f>
        <v>0</v>
      </c>
      <c r="N1378" s="21" cm="1">
        <f t="array" aca="1" ref="N1378" ca="1">IF(ISNA(VLOOKUP($D1378,Grouped_Sources!$C:$C,1,FALSE)),"", INDIRECT(VLOOKUP($D1378,Grouped_Sources!$C:$I,7,FALSE)))</f>
        <v>0</v>
      </c>
    </row>
    <row r="1379" spans="1:14" hidden="1" x14ac:dyDescent="0.25">
      <c r="A1379" s="5">
        <f t="shared" ref="A1379:A1442" si="224">A1279+1</f>
        <v>16</v>
      </c>
      <c r="B1379" s="5">
        <f t="shared" ref="B1379:B1442" si="225">B1279</f>
        <v>77</v>
      </c>
      <c r="C1379" s="5" t="str">
        <f t="shared" ca="1" si="221"/>
        <v>CO2_emission_inventories car</v>
      </c>
      <c r="D1379" s="5" t="str">
        <f t="shared" ca="1" si="223"/>
        <v>CO2_emission_inventories_montevideo</v>
      </c>
      <c r="E1379" s="4" t="str" cm="1">
        <f t="array" aca="1" ref="E1379" ca="1">INDIRECT(ADDRESS(1,A1379,1,1,"all_city_parameter_inputs"))</f>
        <v>montevideo</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CO2_emission_inventories</v>
      </c>
      <c r="G1379" s="4" t="str" cm="1">
        <f t="array" aca="1" ref="G1379" ca="1">IF(AND(ISBLANK(INDIRECT(ADDRESS(B1379,3,1,1,"all_city_parameter_inputs"))),ISBLANK(INDIRECT(ADDRESS(B1379,2,1,1,"all_city_parameter_inputs")))),"",IF(ISBLANK(INDIRECT(ADDRESS(B1379,2,1,1,"all_city_parameter_inputs"))),"",INDIRECT(ADDRESS(B1379,2,1,1,"all_city_parameter_inputs"))))</f>
        <v>car</v>
      </c>
      <c r="H1379" s="17" cm="1">
        <f t="array" aca="1" ref="H1379" ca="1">IF(ISBLANK(INDIRECT(ADDRESS(B1379,A1379,1,1,"all_city_parameter_inputs"))), "--",INDIRECT(ADDRESS(B1379,A1379,1,1,"all_city_parameter_inputs")))</f>
        <v>218233.8</v>
      </c>
      <c r="I1379" s="17">
        <f ca="1">IF(OR(G1379="alpha",G1379="beta",G1379="sd",G1379="mean"),"--",VLOOKUP(C1379,Default!$B$5:$H$114,7,FALSE))</f>
        <v>1033377.341</v>
      </c>
      <c r="J1379" s="4" t="str">
        <f ca="1">VLOOKUP(F1379,Lookup!$C$5:$D$110,2, FALSE)</f>
        <v>Pollution values</v>
      </c>
      <c r="K1379" s="4">
        <f ca="1">VLOOKUP(C1379,Default!$B$4:$E$114,4, FALSE)</f>
        <v>0</v>
      </c>
      <c r="L1379" s="21" t="str" cm="1">
        <f t="array" aca="1" ref="L1379" ca="1">IF(ISNA(VLOOKUP($D1379,Grouped_Sources!$C:$C,1,FALSE)),"", INDIRECT(VLOOKUP($D1379,Grouped_Sources!$C:$I,5,FALSE)))</f>
        <v>EDGAR but proper documentation still missing</v>
      </c>
      <c r="M1379" s="21" cm="1">
        <f t="array" aca="1" ref="M1379" ca="1">IF(ISNA(VLOOKUP($D1379,Grouped_Sources!$C:$C,1,FALSE)),"", INDIRECT(VLOOKUP($D1379,Grouped_Sources!$C:$I,6,FALSE)))</f>
        <v>0</v>
      </c>
      <c r="N1379" s="21" cm="1">
        <f t="array" aca="1" ref="N1379" ca="1">IF(ISNA(VLOOKUP($D1379,Grouped_Sources!$C:$C,1,FALSE)),"", INDIRECT(VLOOKUP($D1379,Grouped_Sources!$C:$I,7,FALSE)))</f>
        <v>0</v>
      </c>
    </row>
    <row r="1380" spans="1:14" hidden="1" x14ac:dyDescent="0.25">
      <c r="A1380" s="5">
        <f t="shared" si="224"/>
        <v>16</v>
      </c>
      <c r="B1380" s="5">
        <f t="shared" si="225"/>
        <v>78</v>
      </c>
      <c r="C1380" s="5" t="str">
        <f t="shared" ca="1" si="221"/>
        <v>CO2_emission_inventories bus_driver</v>
      </c>
      <c r="D1380" s="5" t="str">
        <f t="shared" ca="1" si="223"/>
        <v>CO2_emission_inventories_montevideo</v>
      </c>
      <c r="E1380" s="4" t="str" cm="1">
        <f t="array" aca="1" ref="E1380" ca="1">INDIRECT(ADDRESS(1,A1380,1,1,"all_city_parameter_inputs"))</f>
        <v>montevideo</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CO2_emission_inventories</v>
      </c>
      <c r="G1380" s="4" t="str" cm="1">
        <f t="array" aca="1" ref="G1380" ca="1">IF(AND(ISBLANK(INDIRECT(ADDRESS(B1380,3,1,1,"all_city_parameter_inputs"))),ISBLANK(INDIRECT(ADDRESS(B1380,2,1,1,"all_city_parameter_inputs")))),"",IF(ISBLANK(INDIRECT(ADDRESS(B1380,2,1,1,"all_city_parameter_inputs"))),"",INDIRECT(ADDRESS(B1380,2,1,1,"all_city_parameter_inputs"))))</f>
        <v>bus_driver</v>
      </c>
      <c r="H1380" s="17" cm="1">
        <f t="array" aca="1" ref="H1380" ca="1">IF(ISBLANK(INDIRECT(ADDRESS(B1380,A1380,1,1,"all_city_parameter_inputs"))), "--",INDIRECT(ADDRESS(B1380,A1380,1,1,"all_city_parameter_inputs")))</f>
        <v>15013.01</v>
      </c>
      <c r="I1380" s="17">
        <f ca="1">IF(OR(G1380="alpha",G1380="beta",G1380="sd",G1380="mean"),"--",VLOOKUP(C1380,Default!$B$5:$H$114,7,FALSE))</f>
        <v>100429.7216</v>
      </c>
      <c r="J1380" s="4" t="str">
        <f ca="1">VLOOKUP(F1380,Lookup!$C$5:$D$110,2, FALSE)</f>
        <v>Pollution values</v>
      </c>
      <c r="K1380" s="4">
        <f ca="1">VLOOKUP(C1380,Default!$B$4:$E$114,4, FALSE)</f>
        <v>0</v>
      </c>
      <c r="L1380" s="21" t="str" cm="1">
        <f t="array" aca="1" ref="L1380" ca="1">IF(ISNA(VLOOKUP($D1380,Grouped_Sources!$C:$C,1,FALSE)),"", INDIRECT(VLOOKUP($D1380,Grouped_Sources!$C:$I,5,FALSE)))</f>
        <v>EDGAR but proper documentation still missing</v>
      </c>
      <c r="M1380" s="21" cm="1">
        <f t="array" aca="1" ref="M1380" ca="1">IF(ISNA(VLOOKUP($D1380,Grouped_Sources!$C:$C,1,FALSE)),"", INDIRECT(VLOOKUP($D1380,Grouped_Sources!$C:$I,6,FALSE)))</f>
        <v>0</v>
      </c>
      <c r="N1380" s="21" cm="1">
        <f t="array" aca="1" ref="N1380" ca="1">IF(ISNA(VLOOKUP($D1380,Grouped_Sources!$C:$C,1,FALSE)),"", INDIRECT(VLOOKUP($D1380,Grouped_Sources!$C:$I,7,FALSE)))</f>
        <v>0</v>
      </c>
    </row>
    <row r="1381" spans="1:14" hidden="1" x14ac:dyDescent="0.25">
      <c r="A1381" s="5">
        <f t="shared" si="224"/>
        <v>16</v>
      </c>
      <c r="B1381" s="5">
        <f t="shared" si="225"/>
        <v>79</v>
      </c>
      <c r="C1381" s="5" t="str">
        <f t="shared" ca="1" si="221"/>
        <v>CO2_emission_inventories heavy_truck</v>
      </c>
      <c r="D1381" s="5" t="str">
        <f t="shared" ca="1" si="223"/>
        <v>CO2_emission_inventories_montevideo</v>
      </c>
      <c r="E1381" s="4" t="str" cm="1">
        <f t="array" aca="1" ref="E1381" ca="1">INDIRECT(ADDRESS(1,A1381,1,1,"all_city_parameter_inputs"))</f>
        <v>montevideo</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CO2_emission_inventories</v>
      </c>
      <c r="G1381" s="4" t="str" cm="1">
        <f t="array" aca="1" ref="G1381" ca="1">IF(AND(ISBLANK(INDIRECT(ADDRESS(B1381,3,1,1,"all_city_parameter_inputs"))),ISBLANK(INDIRECT(ADDRESS(B1381,2,1,1,"all_city_parameter_inputs")))),"",IF(ISBLANK(INDIRECT(ADDRESS(B1381,2,1,1,"all_city_parameter_inputs"))),"",INDIRECT(ADDRESS(B1381,2,1,1,"all_city_parameter_inputs"))))</f>
        <v>heavy_truck</v>
      </c>
      <c r="H1381" s="17" cm="1">
        <f t="array" aca="1" ref="H1381" ca="1">IF(ISBLANK(INDIRECT(ADDRESS(B1381,A1381,1,1,"all_city_parameter_inputs"))), "--",INDIRECT(ADDRESS(B1381,A1381,1,1,"all_city_parameter_inputs")))</f>
        <v>42834.66</v>
      </c>
      <c r="I1381" s="17">
        <f ca="1">IF(OR(G1381="alpha",G1381="beta",G1381="sd",G1381="mean"),"--",VLOOKUP(C1381,Default!$B$5:$H$114,7,FALSE))</f>
        <v>259655.32449999999</v>
      </c>
      <c r="J1381" s="4" t="str">
        <f ca="1">VLOOKUP(F1381,Lookup!$C$5:$D$110,2, FALSE)</f>
        <v>Pollution values</v>
      </c>
      <c r="K1381" s="4">
        <f ca="1">VLOOKUP(C1381,Default!$B$4:$E$114,4, FALSE)</f>
        <v>0</v>
      </c>
      <c r="L1381" s="21" t="str" cm="1">
        <f t="array" aca="1" ref="L1381" ca="1">IF(ISNA(VLOOKUP($D1381,Grouped_Sources!$C:$C,1,FALSE)),"", INDIRECT(VLOOKUP($D1381,Grouped_Sources!$C:$I,5,FALSE)))</f>
        <v>EDGAR but proper documentation still missing</v>
      </c>
      <c r="M1381" s="21" cm="1">
        <f t="array" aca="1" ref="M1381" ca="1">IF(ISNA(VLOOKUP($D1381,Grouped_Sources!$C:$C,1,FALSE)),"", INDIRECT(VLOOKUP($D1381,Grouped_Sources!$C:$I,6,FALSE)))</f>
        <v>0</v>
      </c>
      <c r="N1381" s="21" cm="1">
        <f t="array" aca="1" ref="N1381" ca="1">IF(ISNA(VLOOKUP($D1381,Grouped_Sources!$C:$C,1,FALSE)),"", INDIRECT(VLOOKUP($D1381,Grouped_Sources!$C:$I,7,FALSE)))</f>
        <v>0</v>
      </c>
    </row>
    <row r="1382" spans="1:14" hidden="1" x14ac:dyDescent="0.25">
      <c r="A1382" s="5">
        <f t="shared" si="224"/>
        <v>16</v>
      </c>
      <c r="B1382" s="5">
        <f t="shared" si="225"/>
        <v>80</v>
      </c>
      <c r="C1382" s="5" t="str">
        <f t="shared" ca="1" si="221"/>
        <v>CO2_emission_inventories truck</v>
      </c>
      <c r="D1382" s="5" t="str">
        <f t="shared" ca="1" si="223"/>
        <v>CO2_emission_inventories_montevideo</v>
      </c>
      <c r="E1382" s="4" t="str" cm="1">
        <f t="array" aca="1" ref="E1382" ca="1">INDIRECT(ADDRESS(1,A1382,1,1,"all_city_parameter_inputs"))</f>
        <v>montevideo</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CO2_emission_inventories</v>
      </c>
      <c r="G1382" s="4" t="str" cm="1">
        <f t="array" aca="1" ref="G1382" ca="1">IF(AND(ISBLANK(INDIRECT(ADDRESS(B1382,3,1,1,"all_city_parameter_inputs"))),ISBLANK(INDIRECT(ADDRESS(B1382,2,1,1,"all_city_parameter_inputs")))),"",IF(ISBLANK(INDIRECT(ADDRESS(B1382,2,1,1,"all_city_parameter_inputs"))),"",INDIRECT(ADDRESS(B1382,2,1,1,"all_city_parameter_inputs"))))</f>
        <v>truck</v>
      </c>
      <c r="H1382" s="17" cm="1">
        <f t="array" aca="1" ref="H1382" ca="1">IF(ISBLANK(INDIRECT(ADDRESS(B1382,A1382,1,1,"all_city_parameter_inputs"))), "--",INDIRECT(ADDRESS(B1382,A1382,1,1,"all_city_parameter_inputs")))</f>
        <v>20428.919999999998</v>
      </c>
      <c r="I1382" s="17">
        <f ca="1">IF(OR(G1382="alpha",G1382="beta",G1382="sd",G1382="mean"),"--",VLOOKUP(C1382,Default!$B$5:$H$114,7,FALSE))</f>
        <v>163516.11319999999</v>
      </c>
      <c r="J1382" s="4" t="str">
        <f ca="1">VLOOKUP(F1382,Lookup!$C$5:$D$110,2, FALSE)</f>
        <v>Pollution values</v>
      </c>
      <c r="K1382" s="4">
        <f ca="1">VLOOKUP(C1382,Default!$B$4:$E$114,4, FALSE)</f>
        <v>0</v>
      </c>
      <c r="L1382" s="21" t="str" cm="1">
        <f t="array" aca="1" ref="L1382" ca="1">IF(ISNA(VLOOKUP($D1382,Grouped_Sources!$C:$C,1,FALSE)),"", INDIRECT(VLOOKUP($D1382,Grouped_Sources!$C:$I,5,FALSE)))</f>
        <v>EDGAR but proper documentation still missing</v>
      </c>
      <c r="M1382" s="21" cm="1">
        <f t="array" aca="1" ref="M1382" ca="1">IF(ISNA(VLOOKUP($D1382,Grouped_Sources!$C:$C,1,FALSE)),"", INDIRECT(VLOOKUP($D1382,Grouped_Sources!$C:$I,6,FALSE)))</f>
        <v>0</v>
      </c>
      <c r="N1382" s="21" cm="1">
        <f t="array" aca="1" ref="N1382" ca="1">IF(ISNA(VLOOKUP($D1382,Grouped_Sources!$C:$C,1,FALSE)),"", INDIRECT(VLOOKUP($D1382,Grouped_Sources!$C:$I,7,FALSE)))</f>
        <v>0</v>
      </c>
    </row>
    <row r="1383" spans="1:14" hidden="1" x14ac:dyDescent="0.25">
      <c r="A1383" s="5">
        <f t="shared" si="224"/>
        <v>16</v>
      </c>
      <c r="B1383" s="5">
        <f t="shared" si="225"/>
        <v>81</v>
      </c>
      <c r="C1383" s="5" t="str">
        <f t="shared" ca="1" si="221"/>
        <v>CO2_emission_inventories van</v>
      </c>
      <c r="D1383" s="5" t="str">
        <f t="shared" ca="1" si="223"/>
        <v>CO2_emission_inventories_montevideo</v>
      </c>
      <c r="E1383" s="4" t="str" cm="1">
        <f t="array" aca="1" ref="E1383" ca="1">INDIRECT(ADDRESS(1,A1383,1,1,"all_city_parameter_inputs"))</f>
        <v>montevideo</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CO2_emission_inventories</v>
      </c>
      <c r="G1383" s="4" t="str" cm="1">
        <f t="array" aca="1" ref="G1383" ca="1">IF(AND(ISBLANK(INDIRECT(ADDRESS(B1383,3,1,1,"all_city_parameter_inputs"))),ISBLANK(INDIRECT(ADDRESS(B1383,2,1,1,"all_city_parameter_inputs")))),"",IF(ISBLANK(INDIRECT(ADDRESS(B1383,2,1,1,"all_city_parameter_inputs"))),"",INDIRECT(ADDRESS(B1383,2,1,1,"all_city_parameter_inputs"))))</f>
        <v>van</v>
      </c>
      <c r="H1383" s="17" t="str" cm="1">
        <f t="array" aca="1" ref="H1383" ca="1">IF(ISBLANK(INDIRECT(ADDRESS(B1383,A1383,1,1,"all_city_parameter_inputs"))), "--",INDIRECT(ADDRESS(B1383,A1383,1,1,"all_city_parameter_inputs")))</f>
        <v>--</v>
      </c>
      <c r="I1383" s="17">
        <f ca="1">IF(OR(G1383="alpha",G1383="beta",G1383="sd",G1383="mean"),"--",VLOOKUP(C1383,Default!$B$5:$H$114,7,FALSE))</f>
        <v>0</v>
      </c>
      <c r="J1383" s="4" t="str">
        <f ca="1">VLOOKUP(F1383,Lookup!$C$5:$D$110,2, FALSE)</f>
        <v>Pollution values</v>
      </c>
      <c r="K1383" s="4">
        <f ca="1">VLOOKUP(C1383,Default!$B$4:$E$114,4, FALSE)</f>
        <v>0</v>
      </c>
      <c r="L1383" s="21" t="str" cm="1">
        <f t="array" aca="1" ref="L1383" ca="1">IF(ISNA(VLOOKUP($D1383,Grouped_Sources!$C:$C,1,FALSE)),"", INDIRECT(VLOOKUP($D1383,Grouped_Sources!$C:$I,5,FALSE)))</f>
        <v>EDGAR but proper documentation still missing</v>
      </c>
      <c r="M1383" s="21" cm="1">
        <f t="array" aca="1" ref="M1383" ca="1">IF(ISNA(VLOOKUP($D1383,Grouped_Sources!$C:$C,1,FALSE)),"", INDIRECT(VLOOKUP($D1383,Grouped_Sources!$C:$I,6,FALSE)))</f>
        <v>0</v>
      </c>
      <c r="N1383" s="21" cm="1">
        <f t="array" aca="1" ref="N1383" ca="1">IF(ISNA(VLOOKUP($D1383,Grouped_Sources!$C:$C,1,FALSE)),"", INDIRECT(VLOOKUP($D1383,Grouped_Sources!$C:$I,7,FALSE)))</f>
        <v>0</v>
      </c>
    </row>
    <row r="1384" spans="1:14" hidden="1" x14ac:dyDescent="0.25">
      <c r="A1384" s="5">
        <f t="shared" si="224"/>
        <v>16</v>
      </c>
      <c r="B1384" s="5">
        <f t="shared" si="225"/>
        <v>82</v>
      </c>
      <c r="C1384" s="5" t="str">
        <f t="shared" ca="1" si="221"/>
        <v>CO2_emission_inventories other</v>
      </c>
      <c r="D1384" s="5" t="str">
        <f t="shared" ca="1" si="223"/>
        <v>CO2_emission_inventories_montevideo</v>
      </c>
      <c r="E1384" s="4" t="str" cm="1">
        <f t="array" aca="1" ref="E1384" ca="1">INDIRECT(ADDRESS(1,A1384,1,1,"all_city_parameter_inputs"))</f>
        <v>montevideo</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CO2_emission_inventories</v>
      </c>
      <c r="G1384" s="4" t="str" cm="1">
        <f t="array" aca="1" ref="G1384" ca="1">IF(AND(ISBLANK(INDIRECT(ADDRESS(B1384,3,1,1,"all_city_parameter_inputs"))),ISBLANK(INDIRECT(ADDRESS(B1384,2,1,1,"all_city_parameter_inputs")))),"",IF(ISBLANK(INDIRECT(ADDRESS(B1384,2,1,1,"all_city_parameter_inputs"))),"",INDIRECT(ADDRESS(B1384,2,1,1,"all_city_parameter_inputs"))))</f>
        <v>other</v>
      </c>
      <c r="H1384" s="17" cm="1">
        <f t="array" aca="1" ref="H1384" ca="1">IF(ISBLANK(INDIRECT(ADDRESS(B1384,A1384,1,1,"all_city_parameter_inputs"))), "--",INDIRECT(ADDRESS(B1384,A1384,1,1,"all_city_parameter_inputs")))</f>
        <v>0</v>
      </c>
      <c r="I1384" s="17">
        <f ca="1">IF(OR(G1384="alpha",G1384="beta",G1384="sd",G1384="mean"),"--",VLOOKUP(C1384,Default!$B$5:$H$114,7,FALSE))</f>
        <v>1906.893448</v>
      </c>
      <c r="J1384" s="4" t="str">
        <f ca="1">VLOOKUP(F1384,Lookup!$C$5:$D$110,2, FALSE)</f>
        <v>Pollution values</v>
      </c>
      <c r="K1384" s="4">
        <f ca="1">VLOOKUP(C1384,Default!$B$4:$E$114,4, FALSE)</f>
        <v>0</v>
      </c>
      <c r="L1384" s="21" t="str" cm="1">
        <f t="array" aca="1" ref="L1384" ca="1">IF(ISNA(VLOOKUP($D1384,Grouped_Sources!$C:$C,1,FALSE)),"", INDIRECT(VLOOKUP($D1384,Grouped_Sources!$C:$I,5,FALSE)))</f>
        <v>EDGAR but proper documentation still missing</v>
      </c>
      <c r="M1384" s="21" cm="1">
        <f t="array" aca="1" ref="M1384" ca="1">IF(ISNA(VLOOKUP($D1384,Grouped_Sources!$C:$C,1,FALSE)),"", INDIRECT(VLOOKUP($D1384,Grouped_Sources!$C:$I,6,FALSE)))</f>
        <v>0</v>
      </c>
      <c r="N1384" s="21" cm="1">
        <f t="array" aca="1" ref="N1384" ca="1">IF(ISNA(VLOOKUP($D1384,Grouped_Sources!$C:$C,1,FALSE)),"", INDIRECT(VLOOKUP($D1384,Grouped_Sources!$C:$I,7,FALSE)))</f>
        <v>0</v>
      </c>
    </row>
    <row r="1385" spans="1:14" hidden="1" x14ac:dyDescent="0.25">
      <c r="A1385" s="5">
        <f t="shared" si="224"/>
        <v>16</v>
      </c>
      <c r="B1385" s="5">
        <f t="shared" si="225"/>
        <v>83</v>
      </c>
      <c r="C1385" s="5" t="str">
        <f t="shared" ca="1" si="221"/>
        <v>CO2_emission_inventories taxi</v>
      </c>
      <c r="D1385" s="5" t="str">
        <f t="shared" ca="1" si="223"/>
        <v>CO2_emission_inventories_montevideo</v>
      </c>
      <c r="E1385" s="4" t="str" cm="1">
        <f t="array" aca="1" ref="E1385" ca="1">INDIRECT(ADDRESS(1,A1385,1,1,"all_city_parameter_inputs"))</f>
        <v>montevideo</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CO2_emission_inventories</v>
      </c>
      <c r="G1385" s="4" t="str" cm="1">
        <f t="array" aca="1" ref="G1385" ca="1">IF(AND(ISBLANK(INDIRECT(ADDRESS(B1385,3,1,1,"all_city_parameter_inputs"))),ISBLANK(INDIRECT(ADDRESS(B1385,2,1,1,"all_city_parameter_inputs")))),"",IF(ISBLANK(INDIRECT(ADDRESS(B1385,2,1,1,"all_city_parameter_inputs"))),"",INDIRECT(ADDRESS(B1385,2,1,1,"all_city_parameter_inputs"))))</f>
        <v>taxi</v>
      </c>
      <c r="H1385" s="17" t="str" cm="1">
        <f t="array" aca="1" ref="H1385" ca="1">IF(ISBLANK(INDIRECT(ADDRESS(B1385,A1385,1,1,"all_city_parameter_inputs"))), "--",INDIRECT(ADDRESS(B1385,A1385,1,1,"all_city_parameter_inputs")))</f>
        <v>--</v>
      </c>
      <c r="I1385" s="17">
        <f ca="1">IF(OR(G1385="alpha",G1385="beta",G1385="sd",G1385="mean"),"--",VLOOKUP(C1385,Default!$B$5:$H$114,7,FALSE))</f>
        <v>0</v>
      </c>
      <c r="J1385" s="4" t="str">
        <f ca="1">VLOOKUP(F1385,Lookup!$C$5:$D$110,2, FALSE)</f>
        <v>Pollution values</v>
      </c>
      <c r="K1385" s="4">
        <f ca="1">VLOOKUP(C1385,Default!$B$4:$E$114,4, FALSE)</f>
        <v>0</v>
      </c>
      <c r="L1385" s="21" t="str" cm="1">
        <f t="array" aca="1" ref="L1385" ca="1">IF(ISNA(VLOOKUP($D1385,Grouped_Sources!$C:$C,1,FALSE)),"", INDIRECT(VLOOKUP($D1385,Grouped_Sources!$C:$I,5,FALSE)))</f>
        <v>EDGAR but proper documentation still missing</v>
      </c>
      <c r="M1385" s="21" cm="1">
        <f t="array" aca="1" ref="M1385" ca="1">IF(ISNA(VLOOKUP($D1385,Grouped_Sources!$C:$C,1,FALSE)),"", INDIRECT(VLOOKUP($D1385,Grouped_Sources!$C:$I,6,FALSE)))</f>
        <v>0</v>
      </c>
      <c r="N1385" s="21" cm="1">
        <f t="array" aca="1" ref="N1385" ca="1">IF(ISNA(VLOOKUP($D1385,Grouped_Sources!$C:$C,1,FALSE)),"", INDIRECT(VLOOKUP($D1385,Grouped_Sources!$C:$I,7,FALSE)))</f>
        <v>0</v>
      </c>
    </row>
    <row r="1386" spans="1:14" hidden="1" x14ac:dyDescent="0.25">
      <c r="A1386" s="5">
        <f t="shared" si="224"/>
        <v>16</v>
      </c>
      <c r="B1386" s="5">
        <f t="shared" si="225"/>
        <v>84</v>
      </c>
      <c r="C1386" s="5" t="str">
        <f t="shared" ca="1" si="221"/>
        <v>CO2_emission_inventories auto_rickshaw</v>
      </c>
      <c r="D1386" s="5" t="str">
        <f t="shared" ca="1" si="223"/>
        <v>CO2_emission_inventories_montevideo</v>
      </c>
      <c r="E1386" s="4" t="str" cm="1">
        <f t="array" aca="1" ref="E1386" ca="1">INDIRECT(ADDRESS(1,A1386,1,1,"all_city_parameter_inputs"))</f>
        <v>montevideo</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CO2_emission_inventories</v>
      </c>
      <c r="G1386" s="4" t="str" cm="1">
        <f t="array" aca="1" ref="G1386" ca="1">IF(AND(ISBLANK(INDIRECT(ADDRESS(B1386,3,1,1,"all_city_parameter_inputs"))),ISBLANK(INDIRECT(ADDRESS(B1386,2,1,1,"all_city_parameter_inputs")))),"",IF(ISBLANK(INDIRECT(ADDRESS(B1386,2,1,1,"all_city_parameter_inputs"))),"",INDIRECT(ADDRESS(B1386,2,1,1,"all_city_parameter_inputs"))))</f>
        <v>auto_rickshaw</v>
      </c>
      <c r="H1386" s="17" t="str" cm="1">
        <f t="array" aca="1" ref="H1386" ca="1">IF(ISBLANK(INDIRECT(ADDRESS(B1386,A1386,1,1,"all_city_parameter_inputs"))), "--",INDIRECT(ADDRESS(B1386,A1386,1,1,"all_city_parameter_inputs")))</f>
        <v>--</v>
      </c>
      <c r="I1386" s="17">
        <f ca="1">IF(OR(G1386="alpha",G1386="beta",G1386="sd",G1386="mean"),"--",VLOOKUP(C1386,Default!$B$5:$H$114,7,FALSE))</f>
        <v>0</v>
      </c>
      <c r="J1386" s="4" t="str">
        <f ca="1">VLOOKUP(F1386,Lookup!$C$5:$D$110,2, FALSE)</f>
        <v>Pollution values</v>
      </c>
      <c r="K1386" s="4">
        <f ca="1">VLOOKUP(C1386,Default!$B$4:$E$114,4, FALSE)</f>
        <v>0</v>
      </c>
      <c r="L1386" s="21" t="str" cm="1">
        <f t="array" aca="1" ref="L1386" ca="1">IF(ISNA(VLOOKUP($D1386,Grouped_Sources!$C:$C,1,FALSE)),"", INDIRECT(VLOOKUP($D1386,Grouped_Sources!$C:$I,5,FALSE)))</f>
        <v>EDGAR but proper documentation still missing</v>
      </c>
      <c r="M1386" s="21" cm="1">
        <f t="array" aca="1" ref="M1386" ca="1">IF(ISNA(VLOOKUP($D1386,Grouped_Sources!$C:$C,1,FALSE)),"", INDIRECT(VLOOKUP($D1386,Grouped_Sources!$C:$I,6,FALSE)))</f>
        <v>0</v>
      </c>
      <c r="N1386" s="21" cm="1">
        <f t="array" aca="1" ref="N1386" ca="1">IF(ISNA(VLOOKUP($D1386,Grouped_Sources!$C:$C,1,FALSE)),"", INDIRECT(VLOOKUP($D1386,Grouped_Sources!$C:$I,7,FALSE)))</f>
        <v>0</v>
      </c>
    </row>
    <row r="1387" spans="1:14" hidden="1" x14ac:dyDescent="0.25">
      <c r="A1387" s="5">
        <f t="shared" si="224"/>
        <v>16</v>
      </c>
      <c r="B1387" s="5">
        <f t="shared" si="225"/>
        <v>85</v>
      </c>
      <c r="C1387" s="5" t="str">
        <f t="shared" ca="1" si="221"/>
        <v>CO2_emission_confidence</v>
      </c>
      <c r="D1387" s="5" t="str">
        <f t="shared" ca="1" si="223"/>
        <v>CO2_emission_confidence_montevideo</v>
      </c>
      <c r="E1387" s="4" t="str" cm="1">
        <f t="array" aca="1" ref="E1387" ca="1">INDIRECT(ADDRESS(1,A1387,1,1,"all_city_parameter_inputs"))</f>
        <v>montevideo</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CO2_emission_confidence</v>
      </c>
      <c r="G1387" s="4" t="str" cm="1">
        <f t="array" aca="1" ref="G1387" ca="1">IF(AND(ISBLANK(INDIRECT(ADDRESS(B1387,3,1,1,"all_city_parameter_inputs"))),ISBLANK(INDIRECT(ADDRESS(B1387,2,1,1,"all_city_parameter_inputs")))),"",IF(ISBLANK(INDIRECT(ADDRESS(B1387,2,1,1,"all_city_parameter_inputs"))),"",INDIRECT(ADDRESS(B1387,2,1,1,"all_city_parameter_inputs"))))</f>
        <v>sample</v>
      </c>
      <c r="H1387" s="17" cm="1">
        <f t="array" aca="1" ref="H1387" ca="1">IF(ISBLANK(INDIRECT(ADDRESS(B1387,A1387,1,1,"all_city_parameter_inputs"))), "--",INDIRECT(ADDRESS(B1387,A1387,1,1,"all_city_parameter_inputs")))</f>
        <v>0.8</v>
      </c>
      <c r="I1387" s="17">
        <f ca="1">IF(OR(G1387="alpha",G1387="beta",G1387="sd",G1387="mean"),"--",VLOOKUP(C1387,Default!$B$5:$H$114,7,FALSE))</f>
        <v>1</v>
      </c>
      <c r="J1387" s="4" t="str">
        <f ca="1">VLOOKUP(F1387,Lookup!$C$5:$D$110,2, FALSE)</f>
        <v>Pollution values</v>
      </c>
      <c r="K1387" s="4" t="str">
        <f ca="1">VLOOKUP(C1387,Default!$B$4:$E$114,4, FALSE)</f>
        <v>how confident we are about the CO2 emissions inventory (equivalent to PM_EMISSION_INVENTORY_CONFIDENCE)</v>
      </c>
      <c r="L1387" s="21" t="str" cm="1">
        <f t="array" aca="1" ref="L1387" ca="1">IF(ISNA(VLOOKUP($D1387,Grouped_Sources!$C:$C,1,FALSE)),"", INDIRECT(VLOOKUP($D1387,Grouped_Sources!$C:$I,5,FALSE)))</f>
        <v/>
      </c>
      <c r="M1387" s="21" t="str" cm="1">
        <f t="array" aca="1" ref="M1387" ca="1">IF(ISNA(VLOOKUP($D1387,Grouped_Sources!$C:$C,1,FALSE)),"", INDIRECT(VLOOKUP($D1387,Grouped_Sources!$C:$I,6,FALSE)))</f>
        <v/>
      </c>
      <c r="N1387" s="21" t="str" cm="1">
        <f t="array" aca="1" ref="N1387" ca="1">IF(ISNA(VLOOKUP($D1387,Grouped_Sources!$C:$C,1,FALSE)),"", INDIRECT(VLOOKUP($D1387,Grouped_Sources!$C:$I,7,FALSE)))</f>
        <v/>
      </c>
    </row>
    <row r="1388" spans="1:14" hidden="1" x14ac:dyDescent="0.25">
      <c r="A1388" s="5">
        <f t="shared" si="224"/>
        <v>16</v>
      </c>
      <c r="B1388" s="5">
        <f t="shared" si="225"/>
        <v>86</v>
      </c>
      <c r="C1388" s="5" t="str">
        <f t="shared" ca="1" si="221"/>
        <v>car_occupancy_ratio</v>
      </c>
      <c r="D1388" s="5" t="str">
        <f t="shared" ref="D1388:D1390" ca="1" si="226">F1388&amp;"_"&amp;E1388</f>
        <v>car_occupancy_ratio_montevideo</v>
      </c>
      <c r="E1388" s="4" t="str" cm="1">
        <f t="array" aca="1" ref="E1388" ca="1">INDIRECT(ADDRESS(1,A1388,1,1,"all_city_parameter_inputs"))</f>
        <v>montevideo</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car_occupancy_ratio</v>
      </c>
      <c r="G1388" s="4" t="str" cm="1">
        <f t="array" aca="1" ref="G1388" ca="1">IF(AND(ISBLANK(INDIRECT(ADDRESS(B1388,3,1,1,"all_city_parameter_inputs"))),ISBLANK(INDIRECT(ADDRESS(B1388,2,1,1,"all_city_parameter_inputs")))),"",IF(ISBLANK(INDIRECT(ADDRESS(B1388,2,1,1,"all_city_parameter_inputs"))),"",INDIRECT(ADDRESS(B1388,2,1,1,"all_city_parameter_inputs"))))</f>
        <v>constant</v>
      </c>
      <c r="H1388" s="17" cm="1">
        <f t="array" aca="1" ref="H1388" ca="1">IF(ISBLANK(INDIRECT(ADDRESS(B1388,A1388,1,1,"all_city_parameter_inputs"))), "--",INDIRECT(ADDRESS(B1388,A1388,1,1,"all_city_parameter_inputs")))</f>
        <v>0.66225165562913912</v>
      </c>
      <c r="I1388" s="17">
        <f ca="1">IF(OR(G1388="alpha",G1388="beta",G1388="sd",G1388="mean"),"--",VLOOKUP(C1388,Default!$B$5:$H$114,7,FALSE))</f>
        <v>0.625</v>
      </c>
      <c r="J1388" s="4" t="str">
        <f ca="1">VLOOKUP(F1388,Lookup!$C$5:$D$110,2, FALSE)</f>
        <v>Travel values</v>
      </c>
      <c r="K1388" s="4" t="str">
        <f ca="1">VLOOKUP(C1388,Default!$B$4:$E$114,4, FALSE)</f>
        <v>ratio of cars to passengers (incl driver)</v>
      </c>
      <c r="L1388" s="21" t="str" cm="1">
        <f t="array" aca="1" ref="L1388" ca="1">IF(ISNA(VLOOKUP($D1388,Grouped_Sources!$C:$C,1,FALSE)),"", INDIRECT(VLOOKUP($D1388,Grouped_Sources!$C:$I,5,FALSE)))</f>
        <v>CarOccupancyRatio_vxx.docx on on OneDrive Ali Abbas - ITHIM Global\Methods and Processes\Input Parameters\CarOccupancyRate</v>
      </c>
      <c r="M1388" s="21" cm="1">
        <f t="array" aca="1" ref="M1388" ca="1">IF(ISNA(VLOOKUP($D1388,Grouped_Sources!$C:$C,1,FALSE)),"", INDIRECT(VLOOKUP($D1388,Grouped_Sources!$C:$I,6,FALSE)))</f>
        <v>0</v>
      </c>
      <c r="N1388" s="21" cm="1">
        <f t="array" aca="1" ref="N1388" ca="1">IF(ISNA(VLOOKUP($D1388,Grouped_Sources!$C:$C,1,FALSE)),"", INDIRECT(VLOOKUP($D1388,Grouped_Sources!$C:$I,7,FALSE)))</f>
        <v>0</v>
      </c>
    </row>
    <row r="1389" spans="1:14" hidden="1" x14ac:dyDescent="0.25">
      <c r="A1389" s="5">
        <f t="shared" si="224"/>
        <v>16</v>
      </c>
      <c r="B1389" s="5">
        <f t="shared" si="225"/>
        <v>87</v>
      </c>
      <c r="C1389" s="5" t="str">
        <f t="shared" ca="1" si="221"/>
        <v>car_occupancy_ratio</v>
      </c>
      <c r="D1389" s="5" t="str">
        <f t="shared" ca="1" si="226"/>
        <v>car_occupancy_ratio_montevideo</v>
      </c>
      <c r="E1389" s="4" t="str" cm="1">
        <f t="array" aca="1" ref="E1389" ca="1">INDIRECT(ADDRESS(1,A1389,1,1,"all_city_parameter_inputs"))</f>
        <v>montevideo</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car_occupancy_ratio</v>
      </c>
      <c r="G1389" s="4" t="str" cm="1">
        <f t="array" aca="1" ref="G1389" ca="1">IF(AND(ISBLANK(INDIRECT(ADDRESS(B1389,3,1,1,"all_city_parameter_inputs"))),ISBLANK(INDIRECT(ADDRESS(B1389,2,1,1,"all_city_parameter_inputs")))),"",IF(ISBLANK(INDIRECT(ADDRESS(B1389,2,1,1,"all_city_parameter_inputs"))),"",INDIRECT(ADDRESS(B1389,2,1,1,"all_city_parameter_inputs"))))</f>
        <v>alpha</v>
      </c>
      <c r="H1389" s="17" cm="1">
        <f t="array" aca="1" ref="H1389" ca="1">IF(ISBLANK(INDIRECT(ADDRESS(B1389,A1389,1,1,"all_city_parameter_inputs"))), "--",INDIRECT(ADDRESS(B1389,A1389,1,1,"all_city_parameter_inputs")))</f>
        <v>16.045408388520961</v>
      </c>
      <c r="I1389" s="17" t="str">
        <f ca="1">IF(OR(G1389="alpha",G1389="beta",G1389="sd",G1389="mean"),"--",VLOOKUP(C1389,Default!$B$5:$H$114,7,FALSE))</f>
        <v>--</v>
      </c>
      <c r="J1389" s="4" t="str">
        <f ca="1">VLOOKUP(F1389,Lookup!$C$5:$D$110,2, FALSE)</f>
        <v>Travel values</v>
      </c>
      <c r="K1389" s="4" t="str">
        <f ca="1">VLOOKUP(C1389,Default!$B$4:$E$114,4, FALSE)</f>
        <v>ratio of cars to passengers (incl driver)</v>
      </c>
      <c r="L1389" s="21" t="str" cm="1">
        <f t="array" aca="1" ref="L1389" ca="1">IF(ISNA(VLOOKUP($D1389,Grouped_Sources!$C:$C,1,FALSE)),"", INDIRECT(VLOOKUP($D1389,Grouped_Sources!$C:$I,5,FALSE)))</f>
        <v>CarOccupancyRatio_vxx.docx on on OneDrive Ali Abbas - ITHIM Global\Methods and Processes\Input Parameters\CarOccupancyRate</v>
      </c>
      <c r="M1389" s="21" cm="1">
        <f t="array" aca="1" ref="M1389" ca="1">IF(ISNA(VLOOKUP($D1389,Grouped_Sources!$C:$C,1,FALSE)),"", INDIRECT(VLOOKUP($D1389,Grouped_Sources!$C:$I,6,FALSE)))</f>
        <v>0</v>
      </c>
      <c r="N1389" s="21" cm="1">
        <f t="array" aca="1" ref="N1389" ca="1">IF(ISNA(VLOOKUP($D1389,Grouped_Sources!$C:$C,1,FALSE)),"", INDIRECT(VLOOKUP($D1389,Grouped_Sources!$C:$I,7,FALSE)))</f>
        <v>0</v>
      </c>
    </row>
    <row r="1390" spans="1:14" hidden="1" x14ac:dyDescent="0.25">
      <c r="A1390" s="5">
        <f t="shared" si="224"/>
        <v>16</v>
      </c>
      <c r="B1390" s="5">
        <f t="shared" si="225"/>
        <v>88</v>
      </c>
      <c r="C1390" s="5" t="str">
        <f t="shared" ca="1" si="221"/>
        <v>car_occupancy_ratio</v>
      </c>
      <c r="D1390" s="5" t="str">
        <f t="shared" ca="1" si="226"/>
        <v>car_occupancy_ratio_montevideo</v>
      </c>
      <c r="E1390" s="4" t="str" cm="1">
        <f t="array" aca="1" ref="E1390" ca="1">INDIRECT(ADDRESS(1,A1390,1,1,"all_city_parameter_inputs"))</f>
        <v>montevideo</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car_occupancy_ratio</v>
      </c>
      <c r="G1390" s="4" t="str" cm="1">
        <f t="array" aca="1" ref="G1390" ca="1">IF(AND(ISBLANK(INDIRECT(ADDRESS(B1390,3,1,1,"all_city_parameter_inputs"))),ISBLANK(INDIRECT(ADDRESS(B1390,2,1,1,"all_city_parameter_inputs")))),"",IF(ISBLANK(INDIRECT(ADDRESS(B1390,2,1,1,"all_city_parameter_inputs"))),"",INDIRECT(ADDRESS(B1390,2,1,1,"all_city_parameter_inputs"))))</f>
        <v>beta</v>
      </c>
      <c r="H1390" s="17" cm="1">
        <f t="array" aca="1" ref="H1390" ca="1">IF(ISBLANK(INDIRECT(ADDRESS(B1390,A1390,1,1,"all_city_parameter_inputs"))), "--",INDIRECT(ADDRESS(B1390,A1390,1,1,"all_city_parameter_inputs")))</f>
        <v>8.1831582781456884</v>
      </c>
      <c r="I1390" s="17" t="str">
        <f ca="1">IF(OR(G1390="alpha",G1390="beta",G1390="sd",G1390="mean"),"--",VLOOKUP(C1390,Default!$B$5:$H$114,7,FALSE))</f>
        <v>--</v>
      </c>
      <c r="J1390" s="4" t="str">
        <f ca="1">VLOOKUP(F1390,Lookup!$C$5:$D$110,2, FALSE)</f>
        <v>Travel values</v>
      </c>
      <c r="K1390" s="4" t="str">
        <f ca="1">VLOOKUP(C1390,Default!$B$4:$E$114,4, FALSE)</f>
        <v>ratio of cars to passengers (incl driver)</v>
      </c>
      <c r="L1390" s="21" t="str" cm="1">
        <f t="array" aca="1" ref="L1390" ca="1">IF(ISNA(VLOOKUP($D1390,Grouped_Sources!$C:$C,1,FALSE)),"", INDIRECT(VLOOKUP($D1390,Grouped_Sources!$C:$I,5,FALSE)))</f>
        <v>CarOccupancyRatio_vxx.docx on on OneDrive Ali Abbas - ITHIM Global\Methods and Processes\Input Parameters\CarOccupancyRate</v>
      </c>
      <c r="M1390" s="21" cm="1">
        <f t="array" aca="1" ref="M1390" ca="1">IF(ISNA(VLOOKUP($D1390,Grouped_Sources!$C:$C,1,FALSE)),"", INDIRECT(VLOOKUP($D1390,Grouped_Sources!$C:$I,6,FALSE)))</f>
        <v>0</v>
      </c>
      <c r="N1390" s="21" cm="1">
        <f t="array" aca="1" ref="N1390" ca="1">IF(ISNA(VLOOKUP($D1390,Grouped_Sources!$C:$C,1,FALSE)),"", INDIRECT(VLOOKUP($D1390,Grouped_Sources!$C:$I,7,FALSE)))</f>
        <v>0</v>
      </c>
    </row>
    <row r="1391" spans="1:14" hidden="1" x14ac:dyDescent="0.25">
      <c r="A1391" s="5">
        <f t="shared" si="224"/>
        <v>16</v>
      </c>
      <c r="B1391" s="5">
        <f t="shared" si="225"/>
        <v>89</v>
      </c>
      <c r="C1391" s="5" t="str">
        <f t="shared" ca="1" si="221"/>
        <v>country</v>
      </c>
      <c r="D1391" s="5" t="str">
        <f t="shared" ref="D1391:D1394" ca="1" si="227">F1391&amp;"_"&amp;E1391</f>
        <v>country_montevideo</v>
      </c>
      <c r="E1391" s="4" t="str" cm="1">
        <f t="array" aca="1" ref="E1391" ca="1">INDIRECT(ADDRESS(1,A1391,1,1,"all_city_parameter_inputs"))</f>
        <v>montevideo</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country</v>
      </c>
      <c r="G1391" s="4" t="str" cm="1">
        <f t="array" aca="1" ref="G1391" ca="1">IF(AND(ISBLANK(INDIRECT(ADDRESS(B1391,3,1,1,"all_city_parameter_inputs"))),ISBLANK(INDIRECT(ADDRESS(B1391,2,1,1,"all_city_parameter_inputs")))),"",IF(ISBLANK(INDIRECT(ADDRESS(B1391,2,1,1,"all_city_parameter_inputs"))),"",INDIRECT(ADDRESS(B1391,2,1,1,"all_city_parameter_inputs"))))</f>
        <v/>
      </c>
      <c r="H1391" s="17" t="str" cm="1">
        <f t="array" aca="1" ref="H1391" ca="1">IF(ISBLANK(INDIRECT(ADDRESS(B1391,A1391,1,1,"all_city_parameter_inputs"))), "--",INDIRECT(ADDRESS(B1391,A1391,1,1,"all_city_parameter_inputs")))</f>
        <v>Uruquay</v>
      </c>
      <c r="I1391" s="17" t="str">
        <f ca="1">IF(OR(G1391="alpha",G1391="beta",G1391="sd",G1391="mean"),"--",VLOOKUP(C1391,Default!$B$5:$H$114,7,FALSE))</f>
        <v>Colombia</v>
      </c>
      <c r="J1391" s="4" t="str">
        <f ca="1">VLOOKUP(F1391,Lookup!$C$5:$D$110,2, FALSE)</f>
        <v>Miscellaneous</v>
      </c>
      <c r="K1391" s="4" t="str">
        <f ca="1">VLOOKUP(C1391,Default!$B$4:$E$114,4, FALSE)</f>
        <v>country where city lies in</v>
      </c>
      <c r="L1391" s="21" t="str" cm="1">
        <f t="array" aca="1" ref="L1391" ca="1">IF(ISNA(VLOOKUP($D1391,Grouped_Sources!$C:$C,1,FALSE)),"", INDIRECT(VLOOKUP($D1391,Grouped_Sources!$C:$I,5,FALSE)))</f>
        <v/>
      </c>
      <c r="M1391" s="21" t="str" cm="1">
        <f t="array" aca="1" ref="M1391" ca="1">IF(ISNA(VLOOKUP($D1391,Grouped_Sources!$C:$C,1,FALSE)),"", INDIRECT(VLOOKUP($D1391,Grouped_Sources!$C:$I,6,FALSE)))</f>
        <v/>
      </c>
      <c r="N1391" s="21" t="str" cm="1">
        <f t="array" aca="1" ref="N1391" ca="1">IF(ISNA(VLOOKUP($D1391,Grouped_Sources!$C:$C,1,FALSE)),"", INDIRECT(VLOOKUP($D1391,Grouped_Sources!$C:$I,7,FALSE)))</f>
        <v/>
      </c>
    </row>
    <row r="1392" spans="1:14" hidden="1" x14ac:dyDescent="0.25">
      <c r="A1392" s="5">
        <f t="shared" si="224"/>
        <v>16</v>
      </c>
      <c r="B1392" s="5">
        <f t="shared" si="225"/>
        <v>90</v>
      </c>
      <c r="C1392" s="5" t="str">
        <f t="shared" ca="1" si="221"/>
        <v>continent</v>
      </c>
      <c r="D1392" s="5" t="str">
        <f t="shared" ca="1" si="227"/>
        <v>continent_montevideo</v>
      </c>
      <c r="E1392" s="4" t="str" cm="1">
        <f t="array" aca="1" ref="E1392" ca="1">INDIRECT(ADDRESS(1,A1392,1,1,"all_city_parameter_inputs"))</f>
        <v>montevideo</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continent</v>
      </c>
      <c r="G1392" s="4" t="str" cm="1">
        <f t="array" aca="1" ref="G1392" ca="1">IF(AND(ISBLANK(INDIRECT(ADDRESS(B1392,3,1,1,"all_city_parameter_inputs"))),ISBLANK(INDIRECT(ADDRESS(B1392,2,1,1,"all_city_parameter_inputs")))),"",IF(ISBLANK(INDIRECT(ADDRESS(B1392,2,1,1,"all_city_parameter_inputs"))),"",INDIRECT(ADDRESS(B1392,2,1,1,"all_city_parameter_inputs"))))</f>
        <v/>
      </c>
      <c r="H1392" s="17" t="str" cm="1">
        <f t="array" aca="1" ref="H1392" ca="1">IF(ISBLANK(INDIRECT(ADDRESS(B1392,A1392,1,1,"all_city_parameter_inputs"))), "--",INDIRECT(ADDRESS(B1392,A1392,1,1,"all_city_parameter_inputs")))</f>
        <v>Latin_America</v>
      </c>
      <c r="I1392" s="17" t="str">
        <f ca="1">IF(OR(G1392="alpha",G1392="beta",G1392="sd",G1392="mean"),"--",VLOOKUP(C1392,Default!$B$5:$H$114,7,FALSE))</f>
        <v>Latin_America</v>
      </c>
      <c r="J1392" s="4" t="str">
        <f ca="1">VLOOKUP(F1392,Lookup!$C$5:$D$110,2, FALSE)</f>
        <v>Miscellaneous</v>
      </c>
      <c r="K1392" s="4" t="str">
        <f ca="1">VLOOKUP(C1392,Default!$B$4:$E$114,4, FALSE)</f>
        <v>continent</v>
      </c>
      <c r="L1392" s="21" t="str" cm="1">
        <f t="array" aca="1" ref="L1392" ca="1">IF(ISNA(VLOOKUP($D1392,Grouped_Sources!$C:$C,1,FALSE)),"", INDIRECT(VLOOKUP($D1392,Grouped_Sources!$C:$I,5,FALSE)))</f>
        <v/>
      </c>
      <c r="M1392" s="21" t="str" cm="1">
        <f t="array" aca="1" ref="M1392" ca="1">IF(ISNA(VLOOKUP($D1392,Grouped_Sources!$C:$C,1,FALSE)),"", INDIRECT(VLOOKUP($D1392,Grouped_Sources!$C:$I,6,FALSE)))</f>
        <v/>
      </c>
      <c r="N1392" s="21" t="str" cm="1">
        <f t="array" aca="1" ref="N1392" ca="1">IF(ISNA(VLOOKUP($D1392,Grouped_Sources!$C:$C,1,FALSE)),"", INDIRECT(VLOOKUP($D1392,Grouped_Sources!$C:$I,7,FALSE)))</f>
        <v/>
      </c>
    </row>
    <row r="1393" spans="1:14" hidden="1" x14ac:dyDescent="0.25">
      <c r="A1393" s="5">
        <f t="shared" si="224"/>
        <v>16</v>
      </c>
      <c r="B1393" s="5">
        <f t="shared" si="225"/>
        <v>91</v>
      </c>
      <c r="C1393" s="5" t="str">
        <f t="shared" ref="C1393:C1401" ca="1" si="228">IF(G1393 = "",F1393,IF(OR(G1393="alpha",G1393="beta",G1393="constant",G1393="sd",G1393="mean",G1393="sample"),F1393,F1393&amp;" "&amp;G1393))</f>
        <v>bus_driver_prop_male</v>
      </c>
      <c r="D1393" s="5" t="str">
        <f t="shared" ca="1" si="227"/>
        <v>bus_driver_prop_male_montevideo</v>
      </c>
      <c r="E1393" s="4" t="str" cm="1">
        <f t="array" aca="1" ref="E1393" ca="1">INDIRECT(ADDRESS(1,A1393,1,1,"all_city_parameter_inputs"))</f>
        <v>montevideo</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bus_driver_prop_male</v>
      </c>
      <c r="G1393" s="4" t="str" cm="1">
        <f t="array" aca="1" ref="G1393" ca="1">IF(AND(ISBLANK(INDIRECT(ADDRESS(B1393,3,1,1,"all_city_parameter_inputs"))),ISBLANK(INDIRECT(ADDRESS(B1393,2,1,1,"all_city_parameter_inputs")))),"",IF(ISBLANK(INDIRECT(ADDRESS(B1393,2,1,1,"all_city_parameter_inputs"))),"",INDIRECT(ADDRESS(B1393,2,1,1,"all_city_parameter_inputs"))))</f>
        <v/>
      </c>
      <c r="H1393" s="17" cm="1">
        <f t="array" aca="1" ref="H1393" ca="1">IF(ISBLANK(INDIRECT(ADDRESS(B1393,A1393,1,1,"all_city_parameter_inputs"))), "--",INDIRECT(ADDRESS(B1393,A1393,1,1,"all_city_parameter_inputs")))</f>
        <v>0.99</v>
      </c>
      <c r="I1393" s="17">
        <f ca="1">IF(OR(G1393="alpha",G1393="beta",G1393="sd",G1393="mean"),"--",VLOOKUP(C1393,Default!$B$5:$H$114,7,FALSE))</f>
        <v>0.98</v>
      </c>
      <c r="J1393" s="4" t="str">
        <f ca="1">VLOOKUP(F1393,Lookup!$C$5:$D$110,2, FALSE)</f>
        <v>Travel values</v>
      </c>
      <c r="K1393" s="4" t="str">
        <f ca="1">VLOOKUP(C1393,Default!$B$4:$E$114,4, FALSE)</f>
        <v>proportion of bus drivers that are male</v>
      </c>
      <c r="L1393" s="21" t="str" cm="1">
        <f t="array" aca="1" ref="L1393" ca="1">IF(ISNA(VLOOKUP($D1393,Grouped_Sources!$C:$C,1,FALSE)),"", INDIRECT(VLOOKUP($D1393,Grouped_Sources!$C:$I,5,FALSE)))</f>
        <v>on OneDrive Ali Abbas - ITHIM Global\Methods and Processes\Input Parameters\GhostTrip_demographics</v>
      </c>
      <c r="M1393" s="21" cm="1">
        <f t="array" aca="1" ref="M1393" ca="1">IF(ISNA(VLOOKUP($D1393,Grouped_Sources!$C:$C,1,FALSE)),"", INDIRECT(VLOOKUP($D1393,Grouped_Sources!$C:$I,6,FALSE)))</f>
        <v>0</v>
      </c>
      <c r="N1393" s="21" cm="1">
        <f t="array" aca="1" ref="N1393" ca="1">IF(ISNA(VLOOKUP($D1393,Grouped_Sources!$C:$C,1,FALSE)),"", INDIRECT(VLOOKUP($D1393,Grouped_Sources!$C:$I,7,FALSE)))</f>
        <v>0</v>
      </c>
    </row>
    <row r="1394" spans="1:14" hidden="1" x14ac:dyDescent="0.25">
      <c r="A1394" s="5">
        <f t="shared" si="224"/>
        <v>16</v>
      </c>
      <c r="B1394" s="5">
        <f t="shared" si="225"/>
        <v>92</v>
      </c>
      <c r="C1394" s="5" t="str">
        <f t="shared" ca="1" si="228"/>
        <v>bus_driver_male_agerange</v>
      </c>
      <c r="D1394" s="5" t="str">
        <f t="shared" ca="1" si="227"/>
        <v>bus_driver_male_agerange_montevideo</v>
      </c>
      <c r="E1394" s="4" t="str" cm="1">
        <f t="array" aca="1" ref="E1394" ca="1">INDIRECT(ADDRESS(1,A1394,1,1,"all_city_parameter_inputs"))</f>
        <v>montevideo</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bus_driver_male_agerange</v>
      </c>
      <c r="G1394" s="4" t="str" cm="1">
        <f t="array" aca="1" ref="G1394" ca="1">IF(AND(ISBLANK(INDIRECT(ADDRESS(B1394,3,1,1,"all_city_parameter_inputs"))),ISBLANK(INDIRECT(ADDRESS(B1394,2,1,1,"all_city_parameter_inputs")))),"",IF(ISBLANK(INDIRECT(ADDRESS(B1394,2,1,1,"all_city_parameter_inputs"))),"",INDIRECT(ADDRESS(B1394,2,1,1,"all_city_parameter_inputs"))))</f>
        <v/>
      </c>
      <c r="H1394" s="17" t="str" cm="1">
        <f t="array" aca="1" ref="H1394" ca="1">IF(ISBLANK(INDIRECT(ADDRESS(B1394,A1394,1,1,"all_city_parameter_inputs"))), "--",INDIRECT(ADDRESS(B1394,A1394,1,1,"all_city_parameter_inputs")))</f>
        <v>23, 60</v>
      </c>
      <c r="I1394" s="17" t="str">
        <f ca="1">IF(OR(G1394="alpha",G1394="beta",G1394="sd",G1394="mean"),"--",VLOOKUP(C1394,Default!$B$5:$H$114,7,FALSE))</f>
        <v>19, 65</v>
      </c>
      <c r="J1394" s="4" t="str">
        <f ca="1">VLOOKUP(F1394,Lookup!$C$5:$D$110,2, FALSE)</f>
        <v>Travel values</v>
      </c>
      <c r="K1394" s="4" t="str">
        <f ca="1">VLOOKUP(C1394,Default!$B$4:$E$114,4, FALSE)</f>
        <v>age range of male bus drivers</v>
      </c>
      <c r="L1394" s="21" t="str" cm="1">
        <f t="array" aca="1" ref="L1394" ca="1">IF(ISNA(VLOOKUP($D1394,Grouped_Sources!$C:$C,1,FALSE)),"", INDIRECT(VLOOKUP($D1394,Grouped_Sources!$C:$I,5,FALSE)))</f>
        <v>on OneDrive Ali Abbas - ITHIM Global\Methods and Processes\Input Parameters\GhostTrip_demographics</v>
      </c>
      <c r="M1394" s="21" cm="1">
        <f t="array" aca="1" ref="M1394" ca="1">IF(ISNA(VLOOKUP($D1394,Grouped_Sources!$C:$C,1,FALSE)),"", INDIRECT(VLOOKUP($D1394,Grouped_Sources!$C:$I,6,FALSE)))</f>
        <v>0</v>
      </c>
      <c r="N1394" s="21" cm="1">
        <f t="array" aca="1" ref="N1394" ca="1">IF(ISNA(VLOOKUP($D1394,Grouped_Sources!$C:$C,1,FALSE)),"", INDIRECT(VLOOKUP($D1394,Grouped_Sources!$C:$I,7,FALSE)))</f>
        <v>0</v>
      </c>
    </row>
    <row r="1395" spans="1:14" hidden="1" x14ac:dyDescent="0.25">
      <c r="A1395" s="5">
        <f t="shared" si="224"/>
        <v>16</v>
      </c>
      <c r="B1395" s="5">
        <f t="shared" si="225"/>
        <v>93</v>
      </c>
      <c r="C1395" s="5" t="str">
        <f t="shared" ca="1" si="228"/>
        <v>bus_driver_female_agerange</v>
      </c>
      <c r="D1395" s="5" t="str">
        <f t="shared" ref="D1395:D1401" ca="1" si="229">F1395&amp;"_"&amp;E1395</f>
        <v>bus_driver_female_agerange_montevideo</v>
      </c>
      <c r="E1395" s="4" t="str" cm="1">
        <f t="array" aca="1" ref="E1395" ca="1">INDIRECT(ADDRESS(1,A1395,1,1,"all_city_parameter_inputs"))</f>
        <v>montevideo</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bus_driver_female_agerange</v>
      </c>
      <c r="G1395" s="4" t="str" cm="1">
        <f t="array" aca="1" ref="G1395" ca="1">IF(AND(ISBLANK(INDIRECT(ADDRESS(B1395,3,1,1,"all_city_parameter_inputs"))),ISBLANK(INDIRECT(ADDRESS(B1395,2,1,1,"all_city_parameter_inputs")))),"",IF(ISBLANK(INDIRECT(ADDRESS(B1395,2,1,1,"all_city_parameter_inputs"))),"",INDIRECT(ADDRESS(B1395,2,1,1,"all_city_parameter_inputs"))))</f>
        <v/>
      </c>
      <c r="H1395" s="17" t="str" cm="1">
        <f t="array" aca="1" ref="H1395" ca="1">IF(ISBLANK(INDIRECT(ADDRESS(B1395,A1395,1,1,"all_city_parameter_inputs"))), "--",INDIRECT(ADDRESS(B1395,A1395,1,1,"all_city_parameter_inputs")))</f>
        <v>23, 60</v>
      </c>
      <c r="I1395" s="17" t="str">
        <f ca="1">IF(OR(G1395="alpha",G1395="beta",G1395="sd",G1395="mean"),"--",VLOOKUP(C1395,Default!$B$5:$H$114,7,FALSE))</f>
        <v>19, 65</v>
      </c>
      <c r="J1395" s="4" t="str">
        <f ca="1">VLOOKUP(F1395,Lookup!$C$5:$D$110,2, FALSE)</f>
        <v>Travel values</v>
      </c>
      <c r="K1395" s="4" t="str">
        <f ca="1">VLOOKUP(C1395,Default!$B$4:$E$114,4, FALSE)</f>
        <v>age range of female bus drivers</v>
      </c>
      <c r="L1395" s="21" t="str" cm="1">
        <f t="array" aca="1" ref="L1395" ca="1">IF(ISNA(VLOOKUP($D1395,Grouped_Sources!$C:$C,1,FALSE)),"", INDIRECT(VLOOKUP($D1395,Grouped_Sources!$C:$I,5,FALSE)))</f>
        <v>on OneDrive Ali Abbas - ITHIM Global\Methods and Processes\Input Parameters\GhostTrip_demographics</v>
      </c>
      <c r="M1395" s="21" cm="1">
        <f t="array" aca="1" ref="M1395" ca="1">IF(ISNA(VLOOKUP($D1395,Grouped_Sources!$C:$C,1,FALSE)),"", INDIRECT(VLOOKUP($D1395,Grouped_Sources!$C:$I,6,FALSE)))</f>
        <v>0</v>
      </c>
      <c r="N1395" s="21" cm="1">
        <f t="array" aca="1" ref="N1395" ca="1">IF(ISNA(VLOOKUP($D1395,Grouped_Sources!$C:$C,1,FALSE)),"", INDIRECT(VLOOKUP($D1395,Grouped_Sources!$C:$I,7,FALSE)))</f>
        <v>0</v>
      </c>
    </row>
    <row r="1396" spans="1:14" hidden="1" x14ac:dyDescent="0.25">
      <c r="A1396" s="5">
        <f t="shared" si="224"/>
        <v>16</v>
      </c>
      <c r="B1396" s="5">
        <f t="shared" si="225"/>
        <v>94</v>
      </c>
      <c r="C1396" s="5" t="str">
        <f t="shared" ca="1" si="228"/>
        <v>truck_driver_prop_male</v>
      </c>
      <c r="D1396" s="5" t="str">
        <f t="shared" ca="1" si="229"/>
        <v>truck_driver_prop_male_montevideo</v>
      </c>
      <c r="E1396" s="4" t="str" cm="1">
        <f t="array" aca="1" ref="E1396" ca="1">INDIRECT(ADDRESS(1,A1396,1,1,"all_city_parameter_inputs"))</f>
        <v>montevideo</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truck_driver_prop_male</v>
      </c>
      <c r="G1396" s="4" t="str" cm="1">
        <f t="array" aca="1" ref="G1396" ca="1">IF(AND(ISBLANK(INDIRECT(ADDRESS(B1396,3,1,1,"all_city_parameter_inputs"))),ISBLANK(INDIRECT(ADDRESS(B1396,2,1,1,"all_city_parameter_inputs")))),"",IF(ISBLANK(INDIRECT(ADDRESS(B1396,2,1,1,"all_city_parameter_inputs"))),"",INDIRECT(ADDRESS(B1396,2,1,1,"all_city_parameter_inputs"))))</f>
        <v/>
      </c>
      <c r="H1396" s="17" cm="1">
        <f t="array" aca="1" ref="H1396" ca="1">IF(ISBLANK(INDIRECT(ADDRESS(B1396,A1396,1,1,"all_city_parameter_inputs"))), "--",INDIRECT(ADDRESS(B1396,A1396,1,1,"all_city_parameter_inputs")))</f>
        <v>1</v>
      </c>
      <c r="I1396" s="17">
        <f ca="1">IF(OR(G1396="alpha",G1396="beta",G1396="sd",G1396="mean"),"--",VLOOKUP(C1396,Default!$B$5:$H$114,7,FALSE))</f>
        <v>0.98</v>
      </c>
      <c r="J1396" s="4" t="str">
        <f ca="1">VLOOKUP(F1396,Lookup!$C$5:$D$110,2, FALSE)</f>
        <v>Travel values</v>
      </c>
      <c r="K1396" s="4" t="str">
        <f ca="1">VLOOKUP(C1396,Default!$B$4:$E$114,4, FALSE)</f>
        <v>proportion of male truck drivers</v>
      </c>
      <c r="L1396" s="21" t="str" cm="1">
        <f t="array" aca="1" ref="L1396" ca="1">IF(ISNA(VLOOKUP($D1396,Grouped_Sources!$C:$C,1,FALSE)),"", INDIRECT(VLOOKUP($D1396,Grouped_Sources!$C:$I,5,FALSE)))</f>
        <v>on OneDrive Ali Abbas - ITHIM Global\Methods and Processes\Input Parameters\GhostTrip_demographics</v>
      </c>
      <c r="M1396" s="21" cm="1">
        <f t="array" aca="1" ref="M1396" ca="1">IF(ISNA(VLOOKUP($D1396,Grouped_Sources!$C:$C,1,FALSE)),"", INDIRECT(VLOOKUP($D1396,Grouped_Sources!$C:$I,6,FALSE)))</f>
        <v>0</v>
      </c>
      <c r="N1396" s="21" cm="1">
        <f t="array" aca="1" ref="N1396" ca="1">IF(ISNA(VLOOKUP($D1396,Grouped_Sources!$C:$C,1,FALSE)),"", INDIRECT(VLOOKUP($D1396,Grouped_Sources!$C:$I,7,FALSE)))</f>
        <v>0</v>
      </c>
    </row>
    <row r="1397" spans="1:14" hidden="1" x14ac:dyDescent="0.25">
      <c r="A1397" s="5">
        <f t="shared" si="224"/>
        <v>16</v>
      </c>
      <c r="B1397" s="5">
        <f t="shared" si="225"/>
        <v>95</v>
      </c>
      <c r="C1397" s="5" t="str">
        <f t="shared" ca="1" si="228"/>
        <v>truck_driver_male_agerange</v>
      </c>
      <c r="D1397" s="5" t="str">
        <f t="shared" ca="1" si="229"/>
        <v>truck_driver_male_agerange_montevideo</v>
      </c>
      <c r="E1397" s="4" t="str" cm="1">
        <f t="array" aca="1" ref="E1397" ca="1">INDIRECT(ADDRESS(1,A1397,1,1,"all_city_parameter_inputs"))</f>
        <v>montevideo</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truck_driver_male_agerange</v>
      </c>
      <c r="G1397" s="4" t="str" cm="1">
        <f t="array" aca="1" ref="G1397" ca="1">IF(AND(ISBLANK(INDIRECT(ADDRESS(B1397,3,1,1,"all_city_parameter_inputs"))),ISBLANK(INDIRECT(ADDRESS(B1397,2,1,1,"all_city_parameter_inputs")))),"",IF(ISBLANK(INDIRECT(ADDRESS(B1397,2,1,1,"all_city_parameter_inputs"))),"",INDIRECT(ADDRESS(B1397,2,1,1,"all_city_parameter_inputs"))))</f>
        <v/>
      </c>
      <c r="H1397" s="17" t="str" cm="1">
        <f t="array" aca="1" ref="H1397" ca="1">IF(ISBLANK(INDIRECT(ADDRESS(B1397,A1397,1,1,"all_city_parameter_inputs"))), "--",INDIRECT(ADDRESS(B1397,A1397,1,1,"all_city_parameter_inputs")))</f>
        <v>21, 60</v>
      </c>
      <c r="I1397" s="17" t="str">
        <f ca="1">IF(OR(G1397="alpha",G1397="beta",G1397="sd",G1397="mean"),"--",VLOOKUP(C1397,Default!$B$5:$H$114,7,FALSE))</f>
        <v>18, 65</v>
      </c>
      <c r="J1397" s="4" t="str">
        <f ca="1">VLOOKUP(F1397,Lookup!$C$5:$D$110,2, FALSE)</f>
        <v>Travel values</v>
      </c>
      <c r="K1397" s="4" t="str">
        <f ca="1">VLOOKUP(C1397,Default!$B$4:$E$114,4, FALSE)</f>
        <v>age range of male truck drivers</v>
      </c>
      <c r="L1397" s="21" t="str" cm="1">
        <f t="array" aca="1" ref="L1397" ca="1">IF(ISNA(VLOOKUP($D1397,Grouped_Sources!$C:$C,1,FALSE)),"", INDIRECT(VLOOKUP($D1397,Grouped_Sources!$C:$I,5,FALSE)))</f>
        <v>on OneDrive Ali Abbas - ITHIM Global\Methods and Processes\Input Parameters\GhostTrip_demographics</v>
      </c>
      <c r="M1397" s="21" cm="1">
        <f t="array" aca="1" ref="M1397" ca="1">IF(ISNA(VLOOKUP($D1397,Grouped_Sources!$C:$C,1,FALSE)),"", INDIRECT(VLOOKUP($D1397,Grouped_Sources!$C:$I,6,FALSE)))</f>
        <v>0</v>
      </c>
      <c r="N1397" s="21" cm="1">
        <f t="array" aca="1" ref="N1397" ca="1">IF(ISNA(VLOOKUP($D1397,Grouped_Sources!$C:$C,1,FALSE)),"", INDIRECT(VLOOKUP($D1397,Grouped_Sources!$C:$I,7,FALSE)))</f>
        <v>0</v>
      </c>
    </row>
    <row r="1398" spans="1:14" hidden="1" x14ac:dyDescent="0.25">
      <c r="A1398" s="5">
        <f t="shared" si="224"/>
        <v>16</v>
      </c>
      <c r="B1398" s="5">
        <f t="shared" si="225"/>
        <v>96</v>
      </c>
      <c r="C1398" s="5" t="str">
        <f t="shared" ca="1" si="228"/>
        <v>truck_driver_female_agerange</v>
      </c>
      <c r="D1398" s="5" t="str">
        <f t="shared" ca="1" si="229"/>
        <v>truck_driver_female_agerange_montevideo</v>
      </c>
      <c r="E1398" s="4" t="str" cm="1">
        <f t="array" aca="1" ref="E1398" ca="1">INDIRECT(ADDRESS(1,A1398,1,1,"all_city_parameter_inputs"))</f>
        <v>montevideo</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truck_driver_female_agerange</v>
      </c>
      <c r="G1398" s="4" t="str" cm="1">
        <f t="array" aca="1" ref="G1398" ca="1">IF(AND(ISBLANK(INDIRECT(ADDRESS(B1398,3,1,1,"all_city_parameter_inputs"))),ISBLANK(INDIRECT(ADDRESS(B1398,2,1,1,"all_city_parameter_inputs")))),"",IF(ISBLANK(INDIRECT(ADDRESS(B1398,2,1,1,"all_city_parameter_inputs"))),"",INDIRECT(ADDRESS(B1398,2,1,1,"all_city_parameter_inputs"))))</f>
        <v/>
      </c>
      <c r="H1398" s="17" t="str" cm="1">
        <f t="array" aca="1" ref="H1398" ca="1">IF(ISBLANK(INDIRECT(ADDRESS(B1398,A1398,1,1,"all_city_parameter_inputs"))), "--",INDIRECT(ADDRESS(B1398,A1398,1,1,"all_city_parameter_inputs")))</f>
        <v>21, 60</v>
      </c>
      <c r="I1398" s="17" t="str">
        <f ca="1">IF(OR(G1398="alpha",G1398="beta",G1398="sd",G1398="mean"),"--",VLOOKUP(C1398,Default!$B$5:$H$114,7,FALSE))</f>
        <v>18, 65</v>
      </c>
      <c r="J1398" s="4" t="str">
        <f ca="1">VLOOKUP(F1398,Lookup!$C$5:$D$110,2, FALSE)</f>
        <v>Travel values</v>
      </c>
      <c r="K1398" s="4" t="str">
        <f ca="1">VLOOKUP(C1398,Default!$B$4:$E$114,4, FALSE)</f>
        <v>age range of female truck drivers</v>
      </c>
      <c r="L1398" s="21" t="str" cm="1">
        <f t="array" aca="1" ref="L1398" ca="1">IF(ISNA(VLOOKUP($D1398,Grouped_Sources!$C:$C,1,FALSE)),"", INDIRECT(VLOOKUP($D1398,Grouped_Sources!$C:$I,5,FALSE)))</f>
        <v>on OneDrive Ali Abbas - ITHIM Global\Methods and Processes\Input Parameters\GhostTrip_demographics</v>
      </c>
      <c r="M1398" s="21" cm="1">
        <f t="array" aca="1" ref="M1398" ca="1">IF(ISNA(VLOOKUP($D1398,Grouped_Sources!$C:$C,1,FALSE)),"", INDIRECT(VLOOKUP($D1398,Grouped_Sources!$C:$I,6,FALSE)))</f>
        <v>0</v>
      </c>
      <c r="N1398" s="21" cm="1">
        <f t="array" aca="1" ref="N1398" ca="1">IF(ISNA(VLOOKUP($D1398,Grouped_Sources!$C:$C,1,FALSE)),"", INDIRECT(VLOOKUP($D1398,Grouped_Sources!$C:$I,7,FALSE)))</f>
        <v>0</v>
      </c>
    </row>
    <row r="1399" spans="1:14" hidden="1" x14ac:dyDescent="0.25">
      <c r="A1399" s="5">
        <f t="shared" si="224"/>
        <v>16</v>
      </c>
      <c r="B1399" s="5">
        <f t="shared" si="225"/>
        <v>97</v>
      </c>
      <c r="C1399" s="5" t="str">
        <f t="shared" ca="1" si="228"/>
        <v>commerical_mbike_prop_male</v>
      </c>
      <c r="D1399" s="5" t="str">
        <f t="shared" ca="1" si="229"/>
        <v>commerical_mbike_prop_male_montevideo</v>
      </c>
      <c r="E1399" s="4" t="str" cm="1">
        <f t="array" aca="1" ref="E1399" ca="1">INDIRECT(ADDRESS(1,A1399,1,1,"all_city_parameter_inputs"))</f>
        <v>montevideo</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commerical_mbike_prop_male</v>
      </c>
      <c r="G1399" s="4" t="str" cm="1">
        <f t="array" aca="1" ref="G1399" ca="1">IF(AND(ISBLANK(INDIRECT(ADDRESS(B1399,3,1,1,"all_city_parameter_inputs"))),ISBLANK(INDIRECT(ADDRESS(B1399,2,1,1,"all_city_parameter_inputs")))),"",IF(ISBLANK(INDIRECT(ADDRESS(B1399,2,1,1,"all_city_parameter_inputs"))),"",INDIRECT(ADDRESS(B1399,2,1,1,"all_city_parameter_inputs"))))</f>
        <v/>
      </c>
      <c r="H1399" s="17" cm="1">
        <f t="array" aca="1" ref="H1399" ca="1">IF(ISBLANK(INDIRECT(ADDRESS(B1399,A1399,1,1,"all_city_parameter_inputs"))), "--",INDIRECT(ADDRESS(B1399,A1399,1,1,"all_city_parameter_inputs")))</f>
        <v>1</v>
      </c>
      <c r="I1399" s="17">
        <f ca="1">IF(OR(G1399="alpha",G1399="beta",G1399="sd",G1399="mean"),"--",VLOOKUP(C1399,Default!$B$5:$H$114,7,FALSE))</f>
        <v>0.99</v>
      </c>
      <c r="J1399" s="4" t="str">
        <f ca="1">VLOOKUP(F1399,Lookup!$C$5:$D$110,2, FALSE)</f>
        <v>Travel values</v>
      </c>
      <c r="K1399" s="4" t="str">
        <f ca="1">VLOOKUP(C1399,Default!$B$4:$E$114,4, FALSE)</f>
        <v>proportion of male commercial motorcycle drivers</v>
      </c>
      <c r="L1399" s="21" t="str" cm="1">
        <f t="array" aca="1" ref="L1399" ca="1">IF(ISNA(VLOOKUP($D1399,Grouped_Sources!$C:$C,1,FALSE)),"", INDIRECT(VLOOKUP($D1399,Grouped_Sources!$C:$I,5,FALSE)))</f>
        <v>on OneDrive Ali Abbas - ITHIM Global\Methods and Processes\Input Parameters\GhostTrip_demographics</v>
      </c>
      <c r="M1399" s="21" cm="1">
        <f t="array" aca="1" ref="M1399" ca="1">IF(ISNA(VLOOKUP($D1399,Grouped_Sources!$C:$C,1,FALSE)),"", INDIRECT(VLOOKUP($D1399,Grouped_Sources!$C:$I,6,FALSE)))</f>
        <v>0</v>
      </c>
      <c r="N1399" s="21" cm="1">
        <f t="array" aca="1" ref="N1399" ca="1">IF(ISNA(VLOOKUP($D1399,Grouped_Sources!$C:$C,1,FALSE)),"", INDIRECT(VLOOKUP($D1399,Grouped_Sources!$C:$I,7,FALSE)))</f>
        <v>0</v>
      </c>
    </row>
    <row r="1400" spans="1:14" hidden="1" x14ac:dyDescent="0.25">
      <c r="A1400" s="5">
        <f t="shared" si="224"/>
        <v>16</v>
      </c>
      <c r="B1400" s="5">
        <f t="shared" si="225"/>
        <v>98</v>
      </c>
      <c r="C1400" s="5" t="str">
        <f t="shared" ca="1" si="228"/>
        <v>commerical_mbike_male_agerange</v>
      </c>
      <c r="D1400" s="5" t="str">
        <f t="shared" ca="1" si="229"/>
        <v>commerical_mbike_male_agerange_montevideo</v>
      </c>
      <c r="E1400" s="4" t="str" cm="1">
        <f t="array" aca="1" ref="E1400" ca="1">INDIRECT(ADDRESS(1,A1400,1,1,"all_city_parameter_inputs"))</f>
        <v>montevideo</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commerical_mbike_male_agerange</v>
      </c>
      <c r="G1400" s="4" t="str" cm="1">
        <f t="array" aca="1" ref="G1400" ca="1">IF(AND(ISBLANK(INDIRECT(ADDRESS(B1400,3,1,1,"all_city_parameter_inputs"))),ISBLANK(INDIRECT(ADDRESS(B1400,2,1,1,"all_city_parameter_inputs")))),"",IF(ISBLANK(INDIRECT(ADDRESS(B1400,2,1,1,"all_city_parameter_inputs"))),"",INDIRECT(ADDRESS(B1400,2,1,1,"all_city_parameter_inputs"))))</f>
        <v/>
      </c>
      <c r="H1400" s="17" t="str" cm="1">
        <f t="array" aca="1" ref="H1400" ca="1">IF(ISBLANK(INDIRECT(ADDRESS(B1400,A1400,1,1,"all_city_parameter_inputs"))), "--",INDIRECT(ADDRESS(B1400,A1400,1,1,"all_city_parameter_inputs")))</f>
        <v>16, 60</v>
      </c>
      <c r="I1400" s="17" t="str">
        <f ca="1">IF(OR(G1400="alpha",G1400="beta",G1400="sd",G1400="mean"),"--",VLOOKUP(C1400,Default!$B$5:$H$114,7,FALSE))</f>
        <v>18, 65</v>
      </c>
      <c r="J1400" s="4" t="str">
        <f ca="1">VLOOKUP(F1400,Lookup!$C$5:$D$110,2, FALSE)</f>
        <v>Travel values</v>
      </c>
      <c r="K1400" s="4" t="str">
        <f ca="1">VLOOKUP(C1400,Default!$B$4:$E$114,4, FALSE)</f>
        <v>age range of male commercial motorcycle drivers</v>
      </c>
      <c r="L1400" s="21" t="str" cm="1">
        <f t="array" aca="1" ref="L1400" ca="1">IF(ISNA(VLOOKUP($D1400,Grouped_Sources!$C:$C,1,FALSE)),"", INDIRECT(VLOOKUP($D1400,Grouped_Sources!$C:$I,5,FALSE)))</f>
        <v>on OneDrive Ali Abbas - ITHIM Global\Methods and Processes\Input Parameters\GhostTrip_demographics</v>
      </c>
      <c r="M1400" s="21" cm="1">
        <f t="array" aca="1" ref="M1400" ca="1">IF(ISNA(VLOOKUP($D1400,Grouped_Sources!$C:$C,1,FALSE)),"", INDIRECT(VLOOKUP($D1400,Grouped_Sources!$C:$I,6,FALSE)))</f>
        <v>0</v>
      </c>
      <c r="N1400" s="21" cm="1">
        <f t="array" aca="1" ref="N1400" ca="1">IF(ISNA(VLOOKUP($D1400,Grouped_Sources!$C:$C,1,FALSE)),"", INDIRECT(VLOOKUP($D1400,Grouped_Sources!$C:$I,7,FALSE)))</f>
        <v>0</v>
      </c>
    </row>
    <row r="1401" spans="1:14" hidden="1" x14ac:dyDescent="0.25">
      <c r="A1401" s="5">
        <f t="shared" si="224"/>
        <v>16</v>
      </c>
      <c r="B1401" s="5">
        <f t="shared" si="225"/>
        <v>99</v>
      </c>
      <c r="C1401" s="5" t="str">
        <f t="shared" ca="1" si="228"/>
        <v>commerical_mbike_female_agerange</v>
      </c>
      <c r="D1401" s="5" t="str">
        <f t="shared" ca="1" si="229"/>
        <v>commerical_mbike_female_agerange_montevideo</v>
      </c>
      <c r="E1401" s="4" t="str" cm="1">
        <f t="array" aca="1" ref="E1401" ca="1">INDIRECT(ADDRESS(1,A1401,1,1,"all_city_parameter_inputs"))</f>
        <v>montevideo</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commerical_mbike_female_agerange</v>
      </c>
      <c r="G1401" s="4" t="str" cm="1">
        <f t="array" aca="1" ref="G1401" ca="1">IF(AND(ISBLANK(INDIRECT(ADDRESS(B1401,3,1,1,"all_city_parameter_inputs"))),ISBLANK(INDIRECT(ADDRESS(B1401,2,1,1,"all_city_parameter_inputs")))),"",IF(ISBLANK(INDIRECT(ADDRESS(B1401,2,1,1,"all_city_parameter_inputs"))),"",INDIRECT(ADDRESS(B1401,2,1,1,"all_city_parameter_inputs"))))</f>
        <v/>
      </c>
      <c r="H1401" s="17" t="str" cm="1">
        <f t="array" aca="1" ref="H1401" ca="1">IF(ISBLANK(INDIRECT(ADDRESS(B1401,A1401,1,1,"all_city_parameter_inputs"))), "--",INDIRECT(ADDRESS(B1401,A1401,1,1,"all_city_parameter_inputs")))</f>
        <v>16, 60</v>
      </c>
      <c r="I1401" s="17" t="str">
        <f ca="1">IF(OR(G1401="alpha",G1401="beta",G1401="sd",G1401="mean"),"--",VLOOKUP(C1401,Default!$B$5:$H$114,7,FALSE))</f>
        <v>18, 65</v>
      </c>
      <c r="J1401" s="4" t="str">
        <f ca="1">VLOOKUP(F1401,Lookup!$C$5:$D$110,2, FALSE)</f>
        <v>Travel values</v>
      </c>
      <c r="K1401" s="4" t="str">
        <f ca="1">VLOOKUP(C1401,Default!$B$4:$E$114,4, FALSE)</f>
        <v>age range of female commercial motorcycle drivers</v>
      </c>
      <c r="L1401" s="21" t="str" cm="1">
        <f t="array" aca="1" ref="L1401" ca="1">IF(ISNA(VLOOKUP($D1401,Grouped_Sources!$C:$C,1,FALSE)),"", INDIRECT(VLOOKUP($D1401,Grouped_Sources!$C:$I,5,FALSE)))</f>
        <v>on OneDrive Ali Abbas - ITHIM Global\Methods and Processes\Input Parameters\GhostTrip_demographics</v>
      </c>
      <c r="M1401" s="21" cm="1">
        <f t="array" aca="1" ref="M1401" ca="1">IF(ISNA(VLOOKUP($D1401,Grouped_Sources!$C:$C,1,FALSE)),"", INDIRECT(VLOOKUP($D1401,Grouped_Sources!$C:$I,6,FALSE)))</f>
        <v>0</v>
      </c>
      <c r="N1401" s="21" cm="1">
        <f t="array" aca="1" ref="N1401" ca="1">IF(ISNA(VLOOKUP($D1401,Grouped_Sources!$C:$C,1,FALSE)),"", INDIRECT(VLOOKUP($D1401,Grouped_Sources!$C:$I,7,FALSE)))</f>
        <v>0</v>
      </c>
    </row>
    <row r="1402" spans="1:14" hidden="1" x14ac:dyDescent="0.25">
      <c r="A1402" s="5">
        <f t="shared" si="224"/>
        <v>16</v>
      </c>
      <c r="B1402" s="5">
        <f t="shared" si="225"/>
        <v>100</v>
      </c>
      <c r="C1402" s="5" t="str">
        <f t="shared" ref="C1402" ca="1" si="230">IF(G1402 = "",F1402,IF(OR(G1402="alpha",G1402="beta",G1402="constant",G1402="sd",G1402="mean",G1402="sample"),F1402,F1402&amp;" "&amp;G1402))</f>
        <v>day_to_week_scalar</v>
      </c>
      <c r="D1402" s="5" t="str">
        <f t="shared" ref="D1402" ca="1" si="231">F1402&amp;"_"&amp;E1402</f>
        <v>day_to_week_scalar_montevideo</v>
      </c>
      <c r="E1402" s="4" t="str" cm="1">
        <f t="array" aca="1" ref="E1402" ca="1">INDIRECT(ADDRESS(1,A1402,1,1,"all_city_parameter_inputs"))</f>
        <v>montevideo</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day_to_week_scalar</v>
      </c>
      <c r="G1402" s="4" t="str" cm="1">
        <f t="array" aca="1" ref="G1402" ca="1">IF(AND(ISBLANK(INDIRECT(ADDRESS(B1402,3,1,1,"all_city_parameter_inputs"))),ISBLANK(INDIRECT(ADDRESS(B1402,2,1,1,"all_city_parameter_inputs")))),"",IF(ISBLANK(INDIRECT(ADDRESS(B1402,2,1,1,"all_city_parameter_inputs"))),"",INDIRECT(ADDRESS(B1402,2,1,1,"all_city_parameter_inputs"))))</f>
        <v/>
      </c>
      <c r="H1402" s="17" cm="1">
        <f t="array" aca="1" ref="H1402" ca="1">IF(ISBLANK(INDIRECT(ADDRESS(B1402,A1402,1,1,"all_city_parameter_inputs"))), "--",INDIRECT(ADDRESS(B1402,A1402,1,1,"all_city_parameter_inputs")))</f>
        <v>7</v>
      </c>
      <c r="I1402" s="17">
        <f ca="1">IF(OR(G1402="alpha",G1402="beta",G1402="sd",G1402="mean"),"--",VLOOKUP(C1402,Default!$B$5:$H$114,7,FALSE))</f>
        <v>7</v>
      </c>
      <c r="J1402" s="4" t="str">
        <f ca="1">VLOOKUP(F1402,Lookup!$C$5:$D$110,2, FALSE)</f>
        <v>Travel values</v>
      </c>
      <c r="K1402" s="4" t="str">
        <f ca="1">VLOOKUP(C1402,Default!$B$4:$E$114,4, FALSE)</f>
        <v>how daily travel scales to a week</v>
      </c>
      <c r="L1402" s="37" t="s">
        <v>298</v>
      </c>
      <c r="M1402" s="21"/>
      <c r="N1402" s="21"/>
    </row>
    <row r="1403" spans="1:14" hidden="1" x14ac:dyDescent="0.25">
      <c r="A1403" s="5">
        <f t="shared" si="224"/>
        <v>16</v>
      </c>
      <c r="B1403" s="5">
        <f t="shared" si="225"/>
        <v>101</v>
      </c>
      <c r="C1403" s="5" t="str">
        <f t="shared" ref="C1403" ca="1" si="232">IF(G1403 = "",F1403,IF(OR(G1403="alpha",G1403="beta",G1403="constant",G1403="sd",G1403="mean",G1403="sample"),F1403,F1403&amp;" "&amp;G1403))</f>
        <v>treat_taxi_as_car</v>
      </c>
      <c r="D1403" s="5" t="str">
        <f t="shared" ref="D1403" ca="1" si="233">F1403&amp;"_"&amp;E1403</f>
        <v>treat_taxi_as_car_montevideo</v>
      </c>
      <c r="E1403" s="4" t="str" cm="1">
        <f t="array" aca="1" ref="E1403" ca="1">INDIRECT(ADDRESS(1,A1403,1,1,"all_city_parameter_inputs"))</f>
        <v>montevideo</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treat_taxi_as_car</v>
      </c>
      <c r="G1403" s="4" t="str" cm="1">
        <f t="array" aca="1" ref="G1403" ca="1">IF(AND(ISBLANK(INDIRECT(ADDRESS(B1403,3,1,1,"all_city_parameter_inputs"))),ISBLANK(INDIRECT(ADDRESS(B1403,2,1,1,"all_city_parameter_inputs")))),"",IF(ISBLANK(INDIRECT(ADDRESS(B1403,2,1,1,"all_city_parameter_inputs"))),"",INDIRECT(ADDRESS(B1403,2,1,1,"all_city_parameter_inputs"))))</f>
        <v/>
      </c>
      <c r="H1403" s="17" t="str" cm="1">
        <f t="array" aca="1" ref="H1403" ca="1">IF(ISBLANK(INDIRECT(ADDRESS(B1403,A1403,1,1,"all_city_parameter_inputs"))), "--",INDIRECT(ADDRESS(B1403,A1403,1,1,"all_city_parameter_inputs")))</f>
        <v>F</v>
      </c>
      <c r="I1403" s="17" t="str">
        <f ca="1">IF(OR(G1403="alpha",G1403="beta",G1403="sd",G1403="mean"),"--",VLOOKUP(C1403,Default!$B$5:$H$114,7,FALSE))</f>
        <v>F</v>
      </c>
      <c r="J1403" s="4" t="str">
        <f ca="1">VLOOKUP(F1403,Lookup!$C$5:$D$110,2, FALSE)</f>
        <v>Pollution values</v>
      </c>
      <c r="K1403" s="4" t="str">
        <f ca="1">VLOOKUP(C1403,Default!$B$4:$E$114,4, FALSE)</f>
        <v>If set to false do not add taxi km when calculating car emission factors</v>
      </c>
      <c r="L1403" s="37"/>
      <c r="M1403" s="21"/>
      <c r="N1403" s="21"/>
    </row>
    <row r="1404" spans="1:14" hidden="1" x14ac:dyDescent="0.25">
      <c r="A1404" s="5">
        <f t="shared" si="224"/>
        <v>17</v>
      </c>
      <c r="B1404" s="5">
        <f t="shared" si="225"/>
        <v>2</v>
      </c>
      <c r="C1404" s="5" t="str">
        <f t="shared" ca="1" si="221"/>
        <v>speeds auto_rickshaw</v>
      </c>
      <c r="D1404" s="5" t="str">
        <f t="shared" ca="1" si="223"/>
        <v>speeds_antofagasta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All_city_list!F1387,INDIRECT(ADDRESS(B1404,1,1,1,"all_city_parameter_inputs"))))</f>
        <v>speeds</v>
      </c>
      <c r="G1404" s="4" t="str" cm="1">
        <f t="array" aca="1" ref="G1404" ca="1">IF(AND(ISBLANK(INDIRECT(ADDRESS(B1404,3,1,1,"all_city_parameter_inputs"))),ISBLANK(INDIRECT(ADDRESS(B1404,2,1,1,"all_city_parameter_inputs")))),"",IF(ISBLANK(INDIRECT(ADDRESS(B1404,2,1,1,"all_city_parameter_inputs"))),"",INDIRECT(ADDRESS(B1404,2,1,1,"all_city_parameter_inputs"))))</f>
        <v>auto_rickshaw</v>
      </c>
      <c r="H1404" s="17" t="str" cm="1">
        <f t="array" aca="1" ref="H1404" ca="1">IF(ISBLANK(INDIRECT(ADDRESS(B1404,A1404,1,1,"all_city_parameter_inputs"))), "--",INDIRECT(ADDRESS(B1404,A1404,1,1,"all_city_parameter_inputs")))</f>
        <v>--</v>
      </c>
      <c r="I1404" s="17">
        <f ca="1">IF(OR(G1404="alpha",G1404="beta",G1404="sd",G1404="mean"),"--",VLOOKUP(C1404,Default!$B$5:$H$114,7,FALSE))</f>
        <v>4</v>
      </c>
      <c r="J1404" s="4" t="str">
        <f ca="1">VLOOKUP(F1404,Lookup!$C$5:$D$110,2, FALSE)</f>
        <v>Travel values</v>
      </c>
      <c r="K1404" s="4">
        <f ca="1">VLOOKUP(C1404,Default!$B$4:$E$114,4, FALSE)</f>
        <v>0</v>
      </c>
      <c r="L1404" s="21" t="str" cm="1">
        <f t="array" aca="1" ref="L1404" ca="1">IF(ISNA(VLOOKUP($D1404,Grouped_Sources!$C:$C,1,FALSE)),"", INDIRECT(VLOOKUP($D1404,Grouped_Sources!$C:$I,5,FALSE)))</f>
        <v>VehicleSpeeds_Summary_vxxx.docx on OneDrive Ali Abbas - ITHIM Global\Methods and Processes\Input Parameters\VehicleSpeeds</v>
      </c>
      <c r="M1404" s="21" cm="1">
        <f t="array" aca="1" ref="M1404" ca="1">IF(ISNA(VLOOKUP($D1404,Grouped_Sources!$C:$C,1,FALSE)),"", INDIRECT(VLOOKUP($D1404,Grouped_Sources!$C:$I,6,FALSE)))</f>
        <v>0</v>
      </c>
      <c r="N1404" s="21" cm="1">
        <f t="array" aca="1" ref="N1404" ca="1">IF(ISNA(VLOOKUP($D1404,Grouped_Sources!$C:$C,1,FALSE)),"", INDIRECT(VLOOKUP($D1404,Grouped_Sources!$C:$I,7,FALSE)))</f>
        <v>0</v>
      </c>
    </row>
    <row r="1405" spans="1:14" hidden="1" x14ac:dyDescent="0.25">
      <c r="A1405" s="5">
        <f t="shared" si="224"/>
        <v>17</v>
      </c>
      <c r="B1405" s="5">
        <f t="shared" si="225"/>
        <v>3</v>
      </c>
      <c r="C1405" s="5" t="str">
        <f t="shared" ca="1" si="221"/>
        <v>speeds bus</v>
      </c>
      <c r="D1405" s="5" t="str">
        <f t="shared" ca="1" si="223"/>
        <v>speeds_antofagasta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speeds</v>
      </c>
      <c r="G1405" s="4" t="str" cm="1">
        <f t="array" aca="1" ref="G1405" ca="1">IF(AND(ISBLANK(INDIRECT(ADDRESS(B1405,3,1,1,"all_city_parameter_inputs"))),ISBLANK(INDIRECT(ADDRESS(B1405,2,1,1,"all_city_parameter_inputs")))),"",IF(ISBLANK(INDIRECT(ADDRESS(B1405,2,1,1,"all_city_parameter_inputs"))),"",INDIRECT(ADDRESS(B1405,2,1,1,"all_city_parameter_inputs"))))</f>
        <v>bus</v>
      </c>
      <c r="H1405" s="17" cm="1">
        <f t="array" aca="1" ref="H1405" ca="1">IF(ISBLANK(INDIRECT(ADDRESS(B1405,A1405,1,1,"all_city_parameter_inputs"))), "--",INDIRECT(ADDRESS(B1405,A1405,1,1,"all_city_parameter_inputs")))</f>
        <v>13</v>
      </c>
      <c r="I1405" s="17">
        <f ca="1">IF(OR(G1405="alpha",G1405="beta",G1405="sd",G1405="mean"),"--",VLOOKUP(C1405,Default!$B$5:$H$114,7,FALSE))</f>
        <v>8.1</v>
      </c>
      <c r="J1405" s="4" t="str">
        <f ca="1">VLOOKUP(F1405,Lookup!$C$5:$D$110,2, FALSE)</f>
        <v>Travel values</v>
      </c>
      <c r="K1405" s="4" t="str">
        <f ca="1">VLOOKUP(C1405,Default!$B$4:$E$114,4,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05" s="21" t="str" cm="1">
        <f t="array" aca="1" ref="L1405" ca="1">IF(ISNA(VLOOKUP($D1405,Grouped_Sources!$C:$C,1,FALSE)),"", INDIRECT(VLOOKUP($D1405,Grouped_Sources!$C:$I,5,FALSE)))</f>
        <v>VehicleSpeeds_Summary_vxxx.docx on OneDrive Ali Abbas - ITHIM Global\Methods and Processes\Input Parameters\VehicleSpeeds</v>
      </c>
      <c r="M1405" s="21" cm="1">
        <f t="array" aca="1" ref="M1405" ca="1">IF(ISNA(VLOOKUP($D1405,Grouped_Sources!$C:$C,1,FALSE)),"", INDIRECT(VLOOKUP($D1405,Grouped_Sources!$C:$I,6,FALSE)))</f>
        <v>0</v>
      </c>
      <c r="N1405" s="21" cm="1">
        <f t="array" aca="1" ref="N1405" ca="1">IF(ISNA(VLOOKUP($D1405,Grouped_Sources!$C:$C,1,FALSE)),"", INDIRECT(VLOOKUP($D1405,Grouped_Sources!$C:$I,7,FALSE)))</f>
        <v>0</v>
      </c>
    </row>
    <row r="1406" spans="1:14" hidden="1" x14ac:dyDescent="0.25">
      <c r="A1406" s="5">
        <f t="shared" si="224"/>
        <v>17</v>
      </c>
      <c r="B1406" s="5">
        <f t="shared" si="225"/>
        <v>4</v>
      </c>
      <c r="C1406" s="5" t="str">
        <f t="shared" ca="1" si="221"/>
        <v>speeds car</v>
      </c>
      <c r="D1406" s="5" t="str">
        <f t="shared" ref="D1406:D1415" ca="1" si="234">F1406&amp;"_"&amp;E1406</f>
        <v>speeds_antofagasta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speeds</v>
      </c>
      <c r="G1406" s="4" t="str" cm="1">
        <f t="array" aca="1" ref="G1406" ca="1">IF(AND(ISBLANK(INDIRECT(ADDRESS(B1406,3,1,1,"all_city_parameter_inputs"))),ISBLANK(INDIRECT(ADDRESS(B1406,2,1,1,"all_city_parameter_inputs")))),"",IF(ISBLANK(INDIRECT(ADDRESS(B1406,2,1,1,"all_city_parameter_inputs"))),"",INDIRECT(ADDRESS(B1406,2,1,1,"all_city_parameter_inputs"))))</f>
        <v>car</v>
      </c>
      <c r="H1406" s="17" cm="1">
        <f t="array" aca="1" ref="H1406" ca="1">IF(ISBLANK(INDIRECT(ADDRESS(B1406,A1406,1,1,"all_city_parameter_inputs"))), "--",INDIRECT(ADDRESS(B1406,A1406,1,1,"all_city_parameter_inputs")))</f>
        <v>16</v>
      </c>
      <c r="I1406" s="17">
        <f ca="1">IF(OR(G1406="alpha",G1406="beta",G1406="sd",G1406="mean"),"--",VLOOKUP(C1406,Default!$B$5:$H$114,7,FALSE))</f>
        <v>13.8</v>
      </c>
      <c r="J1406" s="4" t="str">
        <f ca="1">VLOOKUP(F1406,Lookup!$C$5:$D$110,2, FALSE)</f>
        <v>Travel values</v>
      </c>
      <c r="K1406" s="4">
        <f ca="1">VLOOKUP(C1406,Default!$B$4:$E$114,4, FALSE)</f>
        <v>0</v>
      </c>
      <c r="L1406" s="21" t="str" cm="1">
        <f t="array" aca="1" ref="L1406" ca="1">IF(ISNA(VLOOKUP($D1406,Grouped_Sources!$C:$C,1,FALSE)),"", INDIRECT(VLOOKUP($D1406,Grouped_Sources!$C:$I,5,FALSE)))</f>
        <v>VehicleSpeeds_Summary_vxxx.docx on OneDrive Ali Abbas - ITHIM Global\Methods and Processes\Input Parameters\VehicleSpeeds</v>
      </c>
      <c r="M1406" s="21" cm="1">
        <f t="array" aca="1" ref="M1406" ca="1">IF(ISNA(VLOOKUP($D1406,Grouped_Sources!$C:$C,1,FALSE)),"", INDIRECT(VLOOKUP($D1406,Grouped_Sources!$C:$I,6,FALSE)))</f>
        <v>0</v>
      </c>
      <c r="N1406" s="21" cm="1">
        <f t="array" aca="1" ref="N1406" ca="1">IF(ISNA(VLOOKUP($D1406,Grouped_Sources!$C:$C,1,FALSE)),"", INDIRECT(VLOOKUP($D1406,Grouped_Sources!$C:$I,7,FALSE)))</f>
        <v>0</v>
      </c>
    </row>
    <row r="1407" spans="1:14" hidden="1" x14ac:dyDescent="0.25">
      <c r="A1407" s="5">
        <f t="shared" si="224"/>
        <v>17</v>
      </c>
      <c r="B1407" s="5">
        <f t="shared" si="225"/>
        <v>5</v>
      </c>
      <c r="C1407" s="5" t="str">
        <f t="shared" ca="1" si="221"/>
        <v>speeds cycle</v>
      </c>
      <c r="D1407" s="5" t="str">
        <f t="shared" ca="1" si="234"/>
        <v>speeds_antofagasta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speeds</v>
      </c>
      <c r="G1407" s="4" t="str" cm="1">
        <f t="array" aca="1" ref="G1407" ca="1">IF(AND(ISBLANK(INDIRECT(ADDRESS(B1407,3,1,1,"all_city_parameter_inputs"))),ISBLANK(INDIRECT(ADDRESS(B1407,2,1,1,"all_city_parameter_inputs")))),"",IF(ISBLANK(INDIRECT(ADDRESS(B1407,2,1,1,"all_city_parameter_inputs"))),"",INDIRECT(ADDRESS(B1407,2,1,1,"all_city_parameter_inputs"))))</f>
        <v>cycle</v>
      </c>
      <c r="H1407" s="17" cm="1">
        <f t="array" aca="1" ref="H1407" ca="1">IF(ISBLANK(INDIRECT(ADDRESS(B1407,A1407,1,1,"all_city_parameter_inputs"))), "--",INDIRECT(ADDRESS(B1407,A1407,1,1,"all_city_parameter_inputs")))</f>
        <v>7.2</v>
      </c>
      <c r="I1407" s="17">
        <f ca="1">IF(OR(G1407="alpha",G1407="beta",G1407="sd",G1407="mean"),"--",VLOOKUP(C1407,Default!$B$5:$H$114,7,FALSE))</f>
        <v>7.2</v>
      </c>
      <c r="J1407" s="4" t="str">
        <f ca="1">VLOOKUP(F1407,Lookup!$C$5:$D$110,2, FALSE)</f>
        <v>Travel values</v>
      </c>
      <c r="K1407" s="4">
        <f ca="1">VLOOKUP(C1407,Default!$B$4:$E$114,4, FALSE)</f>
        <v>0</v>
      </c>
      <c r="L1407" s="21" t="str" cm="1">
        <f t="array" aca="1" ref="L1407" ca="1">IF(ISNA(VLOOKUP($D1407,Grouped_Sources!$C:$C,1,FALSE)),"", INDIRECT(VLOOKUP($D1407,Grouped_Sources!$C:$I,5,FALSE)))</f>
        <v>VehicleSpeeds_Summary_vxxx.docx on OneDrive Ali Abbas - ITHIM Global\Methods and Processes\Input Parameters\VehicleSpeeds</v>
      </c>
      <c r="M1407" s="21" cm="1">
        <f t="array" aca="1" ref="M1407" ca="1">IF(ISNA(VLOOKUP($D1407,Grouped_Sources!$C:$C,1,FALSE)),"", INDIRECT(VLOOKUP($D1407,Grouped_Sources!$C:$I,6,FALSE)))</f>
        <v>0</v>
      </c>
      <c r="N1407" s="21" cm="1">
        <f t="array" aca="1" ref="N1407" ca="1">IF(ISNA(VLOOKUP($D1407,Grouped_Sources!$C:$C,1,FALSE)),"", INDIRECT(VLOOKUP($D1407,Grouped_Sources!$C:$I,7,FALSE)))</f>
        <v>0</v>
      </c>
    </row>
    <row r="1408" spans="1:14" hidden="1" x14ac:dyDescent="0.25">
      <c r="A1408" s="5">
        <f t="shared" si="224"/>
        <v>17</v>
      </c>
      <c r="B1408" s="5">
        <f t="shared" si="225"/>
        <v>6</v>
      </c>
      <c r="C1408" s="5" t="str">
        <f t="shared" ca="1" si="221"/>
        <v>speeds subway</v>
      </c>
      <c r="D1408" s="5" t="str">
        <f t="shared" ca="1" si="234"/>
        <v>speeds_antofagasta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speeds</v>
      </c>
      <c r="G1408" s="4" t="str" cm="1">
        <f t="array" aca="1" ref="G1408" ca="1">IF(AND(ISBLANK(INDIRECT(ADDRESS(B1408,3,1,1,"all_city_parameter_inputs"))),ISBLANK(INDIRECT(ADDRESS(B1408,2,1,1,"all_city_parameter_inputs")))),"",IF(ISBLANK(INDIRECT(ADDRESS(B1408,2,1,1,"all_city_parameter_inputs"))),"",INDIRECT(ADDRESS(B1408,2,1,1,"all_city_parameter_inputs"))))</f>
        <v>subway</v>
      </c>
      <c r="H1408" s="17" t="str" cm="1">
        <f t="array" aca="1" ref="H1408" ca="1">IF(ISBLANK(INDIRECT(ADDRESS(B1408,A1408,1,1,"all_city_parameter_inputs"))), "--",INDIRECT(ADDRESS(B1408,A1408,1,1,"all_city_parameter_inputs")))</f>
        <v>--</v>
      </c>
      <c r="I1408" s="17">
        <f ca="1">IF(OR(G1408="alpha",G1408="beta",G1408="sd",G1408="mean"),"--",VLOOKUP(C1408,Default!$B$5:$H$114,7,FALSE))</f>
        <v>18.100000000000001</v>
      </c>
      <c r="J1408" s="4" t="str">
        <f ca="1">VLOOKUP(F1408,Lookup!$C$5:$D$110,2, FALSE)</f>
        <v>Travel values</v>
      </c>
      <c r="K1408" s="4">
        <f ca="1">VLOOKUP(C1408,Default!$B$4:$E$114,4, FALSE)</f>
        <v>0</v>
      </c>
      <c r="L1408" s="21" t="str" cm="1">
        <f t="array" aca="1" ref="L1408" ca="1">IF(ISNA(VLOOKUP($D1408,Grouped_Sources!$C:$C,1,FALSE)),"", INDIRECT(VLOOKUP($D1408,Grouped_Sources!$C:$I,5,FALSE)))</f>
        <v>VehicleSpeeds_Summary_vxxx.docx on OneDrive Ali Abbas - ITHIM Global\Methods and Processes\Input Parameters\VehicleSpeeds</v>
      </c>
      <c r="M1408" s="21" cm="1">
        <f t="array" aca="1" ref="M1408" ca="1">IF(ISNA(VLOOKUP($D1408,Grouped_Sources!$C:$C,1,FALSE)),"", INDIRECT(VLOOKUP($D1408,Grouped_Sources!$C:$I,6,FALSE)))</f>
        <v>0</v>
      </c>
      <c r="N1408" s="21" cm="1">
        <f t="array" aca="1" ref="N1408" ca="1">IF(ISNA(VLOOKUP($D1408,Grouped_Sources!$C:$C,1,FALSE)),"", INDIRECT(VLOOKUP($D1408,Grouped_Sources!$C:$I,7,FALSE)))</f>
        <v>0</v>
      </c>
    </row>
    <row r="1409" spans="1:14" hidden="1" x14ac:dyDescent="0.25">
      <c r="A1409" s="5">
        <f t="shared" si="224"/>
        <v>17</v>
      </c>
      <c r="B1409" s="5">
        <f t="shared" si="225"/>
        <v>7</v>
      </c>
      <c r="C1409" s="5" t="str">
        <f t="shared" ca="1" si="221"/>
        <v>speeds motorcycle</v>
      </c>
      <c r="D1409" s="5" t="str">
        <f t="shared" ca="1" si="234"/>
        <v>speeds_antofagasta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speeds</v>
      </c>
      <c r="G1409" s="4" t="str" cm="1">
        <f t="array" aca="1" ref="G1409" ca="1">IF(AND(ISBLANK(INDIRECT(ADDRESS(B1409,3,1,1,"all_city_parameter_inputs"))),ISBLANK(INDIRECT(ADDRESS(B1409,2,1,1,"all_city_parameter_inputs")))),"",IF(ISBLANK(INDIRECT(ADDRESS(B1409,2,1,1,"all_city_parameter_inputs"))),"",INDIRECT(ADDRESS(B1409,2,1,1,"all_city_parameter_inputs"))))</f>
        <v>motorcycle</v>
      </c>
      <c r="H1409" s="17" cm="1">
        <f t="array" aca="1" ref="H1409" ca="1">IF(ISBLANK(INDIRECT(ADDRESS(B1409,A1409,1,1,"all_city_parameter_inputs"))), "--",INDIRECT(ADDRESS(B1409,A1409,1,1,"all_city_parameter_inputs")))</f>
        <v>16</v>
      </c>
      <c r="I1409" s="17">
        <f ca="1">IF(OR(G1409="alpha",G1409="beta",G1409="sd",G1409="mean"),"--",VLOOKUP(C1409,Default!$B$5:$H$114,7,FALSE))</f>
        <v>15.2</v>
      </c>
      <c r="J1409" s="4" t="str">
        <f ca="1">VLOOKUP(F1409,Lookup!$C$5:$D$110,2, FALSE)</f>
        <v>Travel values</v>
      </c>
      <c r="K1409" s="4">
        <f ca="1">VLOOKUP(C1409,Default!$B$4:$E$114,4, FALSE)</f>
        <v>0</v>
      </c>
      <c r="L1409" s="21" t="str" cm="1">
        <f t="array" aca="1" ref="L1409" ca="1">IF(ISNA(VLOOKUP($D1409,Grouped_Sources!$C:$C,1,FALSE)),"", INDIRECT(VLOOKUP($D1409,Grouped_Sources!$C:$I,5,FALSE)))</f>
        <v>VehicleSpeeds_Summary_vxxx.docx on OneDrive Ali Abbas - ITHIM Global\Methods and Processes\Input Parameters\VehicleSpeeds</v>
      </c>
      <c r="M1409" s="21" cm="1">
        <f t="array" aca="1" ref="M1409" ca="1">IF(ISNA(VLOOKUP($D1409,Grouped_Sources!$C:$C,1,FALSE)),"", INDIRECT(VLOOKUP($D1409,Grouped_Sources!$C:$I,6,FALSE)))</f>
        <v>0</v>
      </c>
      <c r="N1409" s="21" cm="1">
        <f t="array" aca="1" ref="N1409" ca="1">IF(ISNA(VLOOKUP($D1409,Grouped_Sources!$C:$C,1,FALSE)),"", INDIRECT(VLOOKUP($D1409,Grouped_Sources!$C:$I,7,FALSE)))</f>
        <v>0</v>
      </c>
    </row>
    <row r="1410" spans="1:14" hidden="1" x14ac:dyDescent="0.25">
      <c r="A1410" s="5">
        <f t="shared" si="224"/>
        <v>17</v>
      </c>
      <c r="B1410" s="5">
        <f t="shared" si="225"/>
        <v>8</v>
      </c>
      <c r="C1410" s="5" t="str">
        <f t="shared" ca="1" si="221"/>
        <v>speeds other</v>
      </c>
      <c r="D1410" s="5" t="str">
        <f t="shared" ca="1" si="234"/>
        <v>speeds_antofagasta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speeds</v>
      </c>
      <c r="G1410" s="4" t="str" cm="1">
        <f t="array" aca="1" ref="G1410" ca="1">IF(AND(ISBLANK(INDIRECT(ADDRESS(B1410,3,1,1,"all_city_parameter_inputs"))),ISBLANK(INDIRECT(ADDRESS(B1410,2,1,1,"all_city_parameter_inputs")))),"",IF(ISBLANK(INDIRECT(ADDRESS(B1410,2,1,1,"all_city_parameter_inputs"))),"",INDIRECT(ADDRESS(B1410,2,1,1,"all_city_parameter_inputs"))))</f>
        <v>other</v>
      </c>
      <c r="H1410" s="17" t="str" cm="1">
        <f t="array" aca="1" ref="H1410" ca="1">IF(ISBLANK(INDIRECT(ADDRESS(B1410,A1410,1,1,"all_city_parameter_inputs"))), "--",INDIRECT(ADDRESS(B1410,A1410,1,1,"all_city_parameter_inputs")))</f>
        <v>--</v>
      </c>
      <c r="I1410" s="17">
        <f ca="1">IF(OR(G1410="alpha",G1410="beta",G1410="sd",G1410="mean"),"--",VLOOKUP(C1410,Default!$B$5:$H$114,7,FALSE))</f>
        <v>9.1</v>
      </c>
      <c r="J1410" s="4" t="str">
        <f ca="1">VLOOKUP(F1410,Lookup!$C$5:$D$110,2, FALSE)</f>
        <v>Travel values</v>
      </c>
      <c r="K1410" s="4">
        <f ca="1">VLOOKUP(C1410,Default!$B$4:$E$114,4, FALSE)</f>
        <v>0</v>
      </c>
      <c r="L1410" s="21" t="str" cm="1">
        <f t="array" aca="1" ref="L1410" ca="1">IF(ISNA(VLOOKUP($D1410,Grouped_Sources!$C:$C,1,FALSE)),"", INDIRECT(VLOOKUP($D1410,Grouped_Sources!$C:$I,5,FALSE)))</f>
        <v>VehicleSpeeds_Summary_vxxx.docx on OneDrive Ali Abbas - ITHIM Global\Methods and Processes\Input Parameters\VehicleSpeeds</v>
      </c>
      <c r="M1410" s="21" cm="1">
        <f t="array" aca="1" ref="M1410" ca="1">IF(ISNA(VLOOKUP($D1410,Grouped_Sources!$C:$C,1,FALSE)),"", INDIRECT(VLOOKUP($D1410,Grouped_Sources!$C:$I,6,FALSE)))</f>
        <v>0</v>
      </c>
      <c r="N1410" s="21" cm="1">
        <f t="array" aca="1" ref="N1410" ca="1">IF(ISNA(VLOOKUP($D1410,Grouped_Sources!$C:$C,1,FALSE)),"", INDIRECT(VLOOKUP($D1410,Grouped_Sources!$C:$I,7,FALSE)))</f>
        <v>0</v>
      </c>
    </row>
    <row r="1411" spans="1:14" hidden="1" x14ac:dyDescent="0.25">
      <c r="A1411" s="5">
        <f t="shared" si="224"/>
        <v>17</v>
      </c>
      <c r="B1411" s="5">
        <f t="shared" si="225"/>
        <v>9</v>
      </c>
      <c r="C1411" s="5" t="str">
        <f t="shared" ca="1" si="221"/>
        <v>speeds pedestrian</v>
      </c>
      <c r="D1411" s="5" t="str">
        <f t="shared" ca="1" si="234"/>
        <v>speeds_antofagasta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speeds</v>
      </c>
      <c r="G1411" s="4" t="str" cm="1">
        <f t="array" aca="1" ref="G1411" ca="1">IF(AND(ISBLANK(INDIRECT(ADDRESS(B1411,3,1,1,"all_city_parameter_inputs"))),ISBLANK(INDIRECT(ADDRESS(B1411,2,1,1,"all_city_parameter_inputs")))),"",IF(ISBLANK(INDIRECT(ADDRESS(B1411,2,1,1,"all_city_parameter_inputs"))),"",INDIRECT(ADDRESS(B1411,2,1,1,"all_city_parameter_inputs"))))</f>
        <v>pedestrian</v>
      </c>
      <c r="H1411" s="17" cm="1">
        <f t="array" aca="1" ref="H1411" ca="1">IF(ISBLANK(INDIRECT(ADDRESS(B1411,A1411,1,1,"all_city_parameter_inputs"))), "--",INDIRECT(ADDRESS(B1411,A1411,1,1,"all_city_parameter_inputs")))</f>
        <v>2.5</v>
      </c>
      <c r="I1411" s="17">
        <f ca="1">IF(OR(G1411="alpha",G1411="beta",G1411="sd",G1411="mean"),"--",VLOOKUP(C1411,Default!$B$5:$H$114,7,FALSE))</f>
        <v>2.5</v>
      </c>
      <c r="J1411" s="4" t="str">
        <f ca="1">VLOOKUP(F1411,Lookup!$C$5:$D$110,2, FALSE)</f>
        <v>Travel values</v>
      </c>
      <c r="K1411" s="4">
        <f ca="1">VLOOKUP(C1411,Default!$B$4:$E$114,4, FALSE)</f>
        <v>0</v>
      </c>
      <c r="L1411" s="21" t="str" cm="1">
        <f t="array" aca="1" ref="L1411" ca="1">IF(ISNA(VLOOKUP($D1411,Grouped_Sources!$C:$C,1,FALSE)),"", INDIRECT(VLOOKUP($D1411,Grouped_Sources!$C:$I,5,FALSE)))</f>
        <v>VehicleSpeeds_Summary_vxxx.docx on OneDrive Ali Abbas - ITHIM Global\Methods and Processes\Input Parameters\VehicleSpeeds</v>
      </c>
      <c r="M1411" s="21" cm="1">
        <f t="array" aca="1" ref="M1411" ca="1">IF(ISNA(VLOOKUP($D1411,Grouped_Sources!$C:$C,1,FALSE)),"", INDIRECT(VLOOKUP($D1411,Grouped_Sources!$C:$I,6,FALSE)))</f>
        <v>0</v>
      </c>
      <c r="N1411" s="21" cm="1">
        <f t="array" aca="1" ref="N1411" ca="1">IF(ISNA(VLOOKUP($D1411,Grouped_Sources!$C:$C,1,FALSE)),"", INDIRECT(VLOOKUP($D1411,Grouped_Sources!$C:$I,7,FALSE)))</f>
        <v>0</v>
      </c>
    </row>
    <row r="1412" spans="1:14" hidden="1" x14ac:dyDescent="0.25">
      <c r="A1412" s="5">
        <f t="shared" si="224"/>
        <v>17</v>
      </c>
      <c r="B1412" s="5">
        <f t="shared" si="225"/>
        <v>10</v>
      </c>
      <c r="C1412" s="5" t="str">
        <f t="shared" ca="1" si="221"/>
        <v>speeds rail</v>
      </c>
      <c r="D1412" s="5" t="str">
        <f t="shared" ca="1" si="234"/>
        <v>speeds_antofagasta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speeds</v>
      </c>
      <c r="G1412" s="4" t="str" cm="1">
        <f t="array" aca="1" ref="G1412" ca="1">IF(AND(ISBLANK(INDIRECT(ADDRESS(B1412,3,1,1,"all_city_parameter_inputs"))),ISBLANK(INDIRECT(ADDRESS(B1412,2,1,1,"all_city_parameter_inputs")))),"",IF(ISBLANK(INDIRECT(ADDRESS(B1412,2,1,1,"all_city_parameter_inputs"))),"",INDIRECT(ADDRESS(B1412,2,1,1,"all_city_parameter_inputs"))))</f>
        <v>rail</v>
      </c>
      <c r="H1412" s="17" cm="1">
        <f t="array" aca="1" ref="H1412" ca="1">IF(ISBLANK(INDIRECT(ADDRESS(B1412,A1412,1,1,"all_city_parameter_inputs"))), "--",INDIRECT(ADDRESS(B1412,A1412,1,1,"all_city_parameter_inputs")))</f>
        <v>23.2</v>
      </c>
      <c r="I1412" s="17">
        <f ca="1">IF(OR(G1412="alpha",G1412="beta",G1412="sd",G1412="mean"),"--",VLOOKUP(C1412,Default!$B$5:$H$114,7,FALSE))</f>
        <v>21.9</v>
      </c>
      <c r="J1412" s="4" t="str">
        <f ca="1">VLOOKUP(F1412,Lookup!$C$5:$D$110,2, FALSE)</f>
        <v>Travel values</v>
      </c>
      <c r="K1412" s="4">
        <f ca="1">VLOOKUP(C1412,Default!$B$4:$E$114,4, FALSE)</f>
        <v>0</v>
      </c>
      <c r="L1412" s="21" t="str" cm="1">
        <f t="array" aca="1" ref="L1412" ca="1">IF(ISNA(VLOOKUP($D1412,Grouped_Sources!$C:$C,1,FALSE)),"", INDIRECT(VLOOKUP($D1412,Grouped_Sources!$C:$I,5,FALSE)))</f>
        <v>VehicleSpeeds_Summary_vxxx.docx on OneDrive Ali Abbas - ITHIM Global\Methods and Processes\Input Parameters\VehicleSpeeds</v>
      </c>
      <c r="M1412" s="21" cm="1">
        <f t="array" aca="1" ref="M1412" ca="1">IF(ISNA(VLOOKUP($D1412,Grouped_Sources!$C:$C,1,FALSE)),"", INDIRECT(VLOOKUP($D1412,Grouped_Sources!$C:$I,6,FALSE)))</f>
        <v>0</v>
      </c>
      <c r="N1412" s="21" cm="1">
        <f t="array" aca="1" ref="N1412" ca="1">IF(ISNA(VLOOKUP($D1412,Grouped_Sources!$C:$C,1,FALSE)),"", INDIRECT(VLOOKUP($D1412,Grouped_Sources!$C:$I,7,FALSE)))</f>
        <v>0</v>
      </c>
    </row>
    <row r="1413" spans="1:14" hidden="1" x14ac:dyDescent="0.25">
      <c r="A1413" s="5">
        <f t="shared" si="224"/>
        <v>17</v>
      </c>
      <c r="B1413" s="5">
        <f t="shared" si="225"/>
        <v>11</v>
      </c>
      <c r="C1413" s="5" t="str">
        <f t="shared" ca="1" si="221"/>
        <v>speeds taxi</v>
      </c>
      <c r="D1413" s="5" t="str">
        <f t="shared" ca="1" si="234"/>
        <v>speeds_antofagasta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speeds</v>
      </c>
      <c r="G1413" s="4" t="str" cm="1">
        <f t="array" aca="1" ref="G1413" ca="1">IF(AND(ISBLANK(INDIRECT(ADDRESS(B1413,3,1,1,"all_city_parameter_inputs"))),ISBLANK(INDIRECT(ADDRESS(B1413,2,1,1,"all_city_parameter_inputs")))),"",IF(ISBLANK(INDIRECT(ADDRESS(B1413,2,1,1,"all_city_parameter_inputs"))),"",INDIRECT(ADDRESS(B1413,2,1,1,"all_city_parameter_inputs"))))</f>
        <v>taxi</v>
      </c>
      <c r="H1413" s="17" cm="1">
        <f t="array" aca="1" ref="H1413" ca="1">IF(ISBLANK(INDIRECT(ADDRESS(B1413,A1413,1,1,"all_city_parameter_inputs"))), "--",INDIRECT(ADDRESS(B1413,A1413,1,1,"all_city_parameter_inputs")))</f>
        <v>14.1</v>
      </c>
      <c r="I1413" s="17">
        <f ca="1">IF(OR(G1413="alpha",G1413="beta",G1413="sd",G1413="mean"),"--",VLOOKUP(C1413,Default!$B$5:$H$114,7,FALSE))</f>
        <v>13.8</v>
      </c>
      <c r="J1413" s="4" t="str">
        <f ca="1">VLOOKUP(F1413,Lookup!$C$5:$D$110,2, FALSE)</f>
        <v>Travel values</v>
      </c>
      <c r="K1413" s="4">
        <f ca="1">VLOOKUP(C1413,Default!$B$4:$E$114,4, FALSE)</f>
        <v>0</v>
      </c>
      <c r="L1413" s="21" t="str" cm="1">
        <f t="array" aca="1" ref="L1413" ca="1">IF(ISNA(VLOOKUP($D1413,Grouped_Sources!$C:$C,1,FALSE)),"", INDIRECT(VLOOKUP($D1413,Grouped_Sources!$C:$I,5,FALSE)))</f>
        <v>VehicleSpeeds_Summary_vxxx.docx on OneDrive Ali Abbas - ITHIM Global\Methods and Processes\Input Parameters\VehicleSpeeds</v>
      </c>
      <c r="M1413" s="21" cm="1">
        <f t="array" aca="1" ref="M1413" ca="1">IF(ISNA(VLOOKUP($D1413,Grouped_Sources!$C:$C,1,FALSE)),"", INDIRECT(VLOOKUP($D1413,Grouped_Sources!$C:$I,6,FALSE)))</f>
        <v>0</v>
      </c>
      <c r="N1413" s="21" cm="1">
        <f t="array" aca="1" ref="N1413" ca="1">IF(ISNA(VLOOKUP($D1413,Grouped_Sources!$C:$C,1,FALSE)),"", INDIRECT(VLOOKUP($D1413,Grouped_Sources!$C:$I,7,FALSE)))</f>
        <v>0</v>
      </c>
    </row>
    <row r="1414" spans="1:14" hidden="1" x14ac:dyDescent="0.25">
      <c r="A1414" s="5">
        <f t="shared" si="224"/>
        <v>17</v>
      </c>
      <c r="B1414" s="5">
        <f t="shared" si="225"/>
        <v>12</v>
      </c>
      <c r="C1414" s="5" t="str">
        <f t="shared" ca="1" si="221"/>
        <v>speeds truck</v>
      </c>
      <c r="D1414" s="5" t="str">
        <f t="shared" ca="1" si="234"/>
        <v>speeds_antofagasta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speeds</v>
      </c>
      <c r="G1414" s="4" t="str" cm="1">
        <f t="array" aca="1" ref="G1414" ca="1">IF(AND(ISBLANK(INDIRECT(ADDRESS(B1414,3,1,1,"all_city_parameter_inputs"))),ISBLANK(INDIRECT(ADDRESS(B1414,2,1,1,"all_city_parameter_inputs")))),"",IF(ISBLANK(INDIRECT(ADDRESS(B1414,2,1,1,"all_city_parameter_inputs"))),"",INDIRECT(ADDRESS(B1414,2,1,1,"all_city_parameter_inputs"))))</f>
        <v>truck</v>
      </c>
      <c r="H1414" s="17" cm="1">
        <f t="array" aca="1" ref="H1414" ca="1">IF(ISBLANK(INDIRECT(ADDRESS(B1414,A1414,1,1,"all_city_parameter_inputs"))), "--",INDIRECT(ADDRESS(B1414,A1414,1,1,"all_city_parameter_inputs")))</f>
        <v>13</v>
      </c>
      <c r="I1414" s="17">
        <f ca="1">IF(OR(G1414="alpha",G1414="beta",G1414="sd",G1414="mean"),"--",VLOOKUP(C1414,Default!$B$5:$H$114,7,FALSE))</f>
        <v>8.1</v>
      </c>
      <c r="J1414" s="4" t="str">
        <f ca="1">VLOOKUP(F1414,Lookup!$C$5:$D$110,2, FALSE)</f>
        <v>Travel values</v>
      </c>
      <c r="K1414" s="4">
        <f ca="1">VLOOKUP(C1414,Default!$B$4:$E$114,4, FALSE)</f>
        <v>0</v>
      </c>
      <c r="L1414" s="21" t="str" cm="1">
        <f t="array" aca="1" ref="L1414" ca="1">IF(ISNA(VLOOKUP($D1414,Grouped_Sources!$C:$C,1,FALSE)),"", INDIRECT(VLOOKUP($D1414,Grouped_Sources!$C:$I,5,FALSE)))</f>
        <v>VehicleSpeeds_Summary_vxxx.docx on OneDrive Ali Abbas - ITHIM Global\Methods and Processes\Input Parameters\VehicleSpeeds</v>
      </c>
      <c r="M1414" s="21" cm="1">
        <f t="array" aca="1" ref="M1414" ca="1">IF(ISNA(VLOOKUP($D1414,Grouped_Sources!$C:$C,1,FALSE)),"", INDIRECT(VLOOKUP($D1414,Grouped_Sources!$C:$I,6,FALSE)))</f>
        <v>0</v>
      </c>
      <c r="N1414" s="21" cm="1">
        <f t="array" aca="1" ref="N1414" ca="1">IF(ISNA(VLOOKUP($D1414,Grouped_Sources!$C:$C,1,FALSE)),"", INDIRECT(VLOOKUP($D1414,Grouped_Sources!$C:$I,7,FALSE)))</f>
        <v>0</v>
      </c>
    </row>
    <row r="1415" spans="1:14" hidden="1" x14ac:dyDescent="0.25">
      <c r="A1415" s="5">
        <f t="shared" si="224"/>
        <v>17</v>
      </c>
      <c r="B1415" s="5">
        <f t="shared" si="225"/>
        <v>13</v>
      </c>
      <c r="C1415" s="5" t="str">
        <f t="shared" ca="1" si="221"/>
        <v>speeds van</v>
      </c>
      <c r="D1415" s="5" t="str">
        <f t="shared" ca="1" si="234"/>
        <v>speeds_antofagasta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speeds</v>
      </c>
      <c r="G1415" s="4" t="str" cm="1">
        <f t="array" aca="1" ref="G1415" ca="1">IF(AND(ISBLANK(INDIRECT(ADDRESS(B1415,3,1,1,"all_city_parameter_inputs"))),ISBLANK(INDIRECT(ADDRESS(B1415,2,1,1,"all_city_parameter_inputs")))),"",IF(ISBLANK(INDIRECT(ADDRESS(B1415,2,1,1,"all_city_parameter_inputs"))),"",INDIRECT(ADDRESS(B1415,2,1,1,"all_city_parameter_inputs"))))</f>
        <v>van</v>
      </c>
      <c r="H1415" s="17" cm="1">
        <f t="array" aca="1" ref="H1415" ca="1">IF(ISBLANK(INDIRECT(ADDRESS(B1415,A1415,1,1,"all_city_parameter_inputs"))), "--",INDIRECT(ADDRESS(B1415,A1415,1,1,"all_city_parameter_inputs")))</f>
        <v>16</v>
      </c>
      <c r="I1415" s="17">
        <f ca="1">IF(OR(G1415="alpha",G1415="beta",G1415="sd",G1415="mean"),"--",VLOOKUP(C1415,Default!$B$5:$H$114,7,FALSE))</f>
        <v>13.8</v>
      </c>
      <c r="J1415" s="4" t="str">
        <f ca="1">VLOOKUP(F1415,Lookup!$C$5:$D$110,2, FALSE)</f>
        <v>Travel values</v>
      </c>
      <c r="K1415" s="4">
        <f ca="1">VLOOKUP(C1415,Default!$B$4:$E$114,4, FALSE)</f>
        <v>0</v>
      </c>
      <c r="L1415" s="21" t="str" cm="1">
        <f t="array" aca="1" ref="L1415" ca="1">IF(ISNA(VLOOKUP($D1415,Grouped_Sources!$C:$C,1,FALSE)),"", INDIRECT(VLOOKUP($D1415,Grouped_Sources!$C:$I,5,FALSE)))</f>
        <v>VehicleSpeeds_Summary_vxxx.docx on OneDrive Ali Abbas - ITHIM Global\Methods and Processes\Input Parameters\VehicleSpeeds</v>
      </c>
      <c r="M1415" s="21" cm="1">
        <f t="array" aca="1" ref="M1415" ca="1">IF(ISNA(VLOOKUP($D1415,Grouped_Sources!$C:$C,1,FALSE)),"", INDIRECT(VLOOKUP($D1415,Grouped_Sources!$C:$I,6,FALSE)))</f>
        <v>0</v>
      </c>
      <c r="N1415" s="21" cm="1">
        <f t="array" aca="1" ref="N1415" ca="1">IF(ISNA(VLOOKUP($D1415,Grouped_Sources!$C:$C,1,FALSE)),"", INDIRECT(VLOOKUP($D1415,Grouped_Sources!$C:$I,7,FALSE)))</f>
        <v>0</v>
      </c>
    </row>
    <row r="1416" spans="1:14" hidden="1" x14ac:dyDescent="0.25">
      <c r="A1416" s="5">
        <f t="shared" si="224"/>
        <v>17</v>
      </c>
      <c r="B1416" s="5">
        <f t="shared" si="225"/>
        <v>14</v>
      </c>
      <c r="C1416" s="5" t="str">
        <f t="shared" ca="1" si="221"/>
        <v>PM_emission_inventories motorcycle</v>
      </c>
      <c r="D1416" s="5" t="str">
        <f t="shared" ca="1" si="223"/>
        <v>PM_emission_inventories_antofagasta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All_city_list!F1405,INDIRECT(ADDRESS(B1416,1,1,1,"all_city_parameter_inputs"))))</f>
        <v>PM_emission_inventories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motorcycle</v>
      </c>
      <c r="H1416" s="17" cm="1">
        <f t="array" aca="1" ref="H1416" ca="1">IF(ISBLANK(INDIRECT(ADDRESS(B1416,A1416,1,1,"all_city_parameter_inputs"))), "--",INDIRECT(ADDRESS(B1416,A1416,1,1,"all_city_parameter_inputs")))</f>
        <v>4.4194487843286882E-3</v>
      </c>
      <c r="I1416" s="17">
        <f ca="1">IF(OR(G1416="alpha",G1416="beta",G1416="sd",G1416="mean"),"--",VLOOKUP(C1416,Default!$B$5:$H$114,7,FALSE))</f>
        <v>2.3031654375338189E-3</v>
      </c>
      <c r="J1416" s="4" t="str">
        <f ca="1">VLOOKUP(F1416,Lookup!$C$5:$D$110,2, FALSE)</f>
        <v>Pollution values</v>
      </c>
      <c r="K1416" s="4" t="str">
        <f ca="1">VLOOKUP(C1416,Default!$B$4:$E$114,4,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416" s="21" t="str" cm="1">
        <f t="array" aca="1" ref="L1416" ca="1">IF(ISNA(VLOOKUP($D1416,Grouped_Sources!$C:$C,1,FALSE)),"", INDIRECT(VLOOKUP($D1416,Grouped_Sources!$C:$I,5,FALSE)))</f>
        <v>air pollution and CO2 write-up_only table_V4.docx (dropbox.com)</v>
      </c>
      <c r="M1416" s="21" t="str" cm="1">
        <f t="array" aca="1" ref="M1416" ca="1">IF(ISNA(VLOOKUP($D1416,Grouped_Sources!$C:$C,1,FALSE)),"", INDIRECT(VLOOKUP($D1416,Grouped_Sources!$C:$I,6,FALSE)))</f>
        <v>EDGAR and various other sources, detailed in document</v>
      </c>
      <c r="N1416" s="21" cm="1">
        <f t="array" aca="1" ref="N1416" ca="1">IF(ISNA(VLOOKUP($D1416,Grouped_Sources!$C:$C,1,FALSE)),"", INDIRECT(VLOOKUP($D1416,Grouped_Sources!$C:$I,7,FALSE)))</f>
        <v>0</v>
      </c>
    </row>
    <row r="1417" spans="1:14" hidden="1" x14ac:dyDescent="0.25">
      <c r="A1417" s="5">
        <f t="shared" si="224"/>
        <v>17</v>
      </c>
      <c r="B1417" s="5">
        <f t="shared" si="225"/>
        <v>15</v>
      </c>
      <c r="C1417" s="5" t="str">
        <f t="shared" ca="1" si="221"/>
        <v>PM_emission_inventories car</v>
      </c>
      <c r="D1417" s="5" t="str">
        <f t="shared" ca="1" si="223"/>
        <v>PM_emission_inventories_antofagasta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PM_emission_inventories</v>
      </c>
      <c r="G1417" s="4" t="str" cm="1">
        <f t="array" aca="1" ref="G1417" ca="1">IF(AND(ISBLANK(INDIRECT(ADDRESS(B1417,3,1,1,"all_city_parameter_inputs"))),ISBLANK(INDIRECT(ADDRESS(B1417,2,1,1,"all_city_parameter_inputs")))),"",IF(ISBLANK(INDIRECT(ADDRESS(B1417,2,1,1,"all_city_parameter_inputs"))),"",INDIRECT(ADDRESS(B1417,2,1,1,"all_city_parameter_inputs"))))</f>
        <v>car</v>
      </c>
      <c r="H1417" s="17" cm="1">
        <f t="array" aca="1" ref="H1417" ca="1">IF(ISBLANK(INDIRECT(ADDRESS(B1417,A1417,1,1,"all_city_parameter_inputs"))), "--",INDIRECT(ADDRESS(B1417,A1417,1,1,"all_city_parameter_inputs")))</f>
        <v>0.51439940351992897</v>
      </c>
      <c r="I1417" s="17">
        <f ca="1">IF(OR(G1417="alpha",G1417="beta",G1417="sd",G1417="mean"),"--",VLOOKUP(C1417,Default!$B$5:$H$114,7,FALSE))</f>
        <v>8.1980352806225759E-2</v>
      </c>
      <c r="J1417" s="4" t="str">
        <f ca="1">VLOOKUP(F1417,Lookup!$C$5:$D$110,2, FALSE)</f>
        <v>Pollution values</v>
      </c>
      <c r="K1417" s="4">
        <f ca="1">VLOOKUP(C1417,Default!$B$4:$E$114,4, FALSE)</f>
        <v>0</v>
      </c>
      <c r="L1417" s="21" t="str" cm="1">
        <f t="array" aca="1" ref="L1417" ca="1">IF(ISNA(VLOOKUP($D1417,Grouped_Sources!$C:$C,1,FALSE)),"", INDIRECT(VLOOKUP($D1417,Grouped_Sources!$C:$I,5,FALSE)))</f>
        <v>air pollution and CO2 write-up_only table_V4.docx (dropbox.com)</v>
      </c>
      <c r="M1417" s="21" t="str" cm="1">
        <f t="array" aca="1" ref="M1417" ca="1">IF(ISNA(VLOOKUP($D1417,Grouped_Sources!$C:$C,1,FALSE)),"", INDIRECT(VLOOKUP($D1417,Grouped_Sources!$C:$I,6,FALSE)))</f>
        <v>EDGAR and various other sources, detailed in document</v>
      </c>
      <c r="N1417" s="21" cm="1">
        <f t="array" aca="1" ref="N1417" ca="1">IF(ISNA(VLOOKUP($D1417,Grouped_Sources!$C:$C,1,FALSE)),"", INDIRECT(VLOOKUP($D1417,Grouped_Sources!$C:$I,7,FALSE)))</f>
        <v>0</v>
      </c>
    </row>
    <row r="1418" spans="1:14" hidden="1" x14ac:dyDescent="0.25">
      <c r="A1418" s="5">
        <f t="shared" si="224"/>
        <v>17</v>
      </c>
      <c r="B1418" s="5">
        <f t="shared" si="225"/>
        <v>16</v>
      </c>
      <c r="C1418" s="5" t="str">
        <f t="shared" ca="1" si="221"/>
        <v>PM_emission_inventories bus_driver</v>
      </c>
      <c r="D1418" s="5" t="str">
        <f t="shared" ca="1" si="223"/>
        <v>PM_emission_inventories_antofagasta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PM_emission_inventories</v>
      </c>
      <c r="G1418" s="4" t="str" cm="1">
        <f t="array" aca="1" ref="G1418" ca="1">IF(AND(ISBLANK(INDIRECT(ADDRESS(B1418,3,1,1,"all_city_parameter_inputs"))),ISBLANK(INDIRECT(ADDRESS(B1418,2,1,1,"all_city_parameter_inputs")))),"",IF(ISBLANK(INDIRECT(ADDRESS(B1418,2,1,1,"all_city_parameter_inputs"))),"",INDIRECT(ADDRESS(B1418,2,1,1,"all_city_parameter_inputs"))))</f>
        <v>bus_driver</v>
      </c>
      <c r="H1418" s="17" cm="1">
        <f t="array" aca="1" ref="H1418" ca="1">IF(ISBLANK(INDIRECT(ADDRESS(B1418,A1418,1,1,"all_city_parameter_inputs"))), "--",INDIRECT(ADDRESS(B1418,A1418,1,1,"all_city_parameter_inputs")))</f>
        <v>6.4957626907591215E-2</v>
      </c>
      <c r="I1418" s="17">
        <f ca="1">IF(OR(G1418="alpha",G1418="beta",G1418="sd",G1418="mean"),"--",VLOOKUP(C1418,Default!$B$5:$H$114,7,FALSE))</f>
        <v>0.12246677425253254</v>
      </c>
      <c r="J1418" s="4" t="str">
        <f ca="1">VLOOKUP(F1418,Lookup!$C$5:$D$110,2, FALSE)</f>
        <v>Pollution values</v>
      </c>
      <c r="K1418" s="4">
        <f ca="1">VLOOKUP(C1418,Default!$B$4:$E$114,4, FALSE)</f>
        <v>0</v>
      </c>
      <c r="L1418" s="21" t="str" cm="1">
        <f t="array" aca="1" ref="L1418" ca="1">IF(ISNA(VLOOKUP($D1418,Grouped_Sources!$C:$C,1,FALSE)),"", INDIRECT(VLOOKUP($D1418,Grouped_Sources!$C:$I,5,FALSE)))</f>
        <v>air pollution and CO2 write-up_only table_V4.docx (dropbox.com)</v>
      </c>
      <c r="M1418" s="21" t="str" cm="1">
        <f t="array" aca="1" ref="M1418" ca="1">IF(ISNA(VLOOKUP($D1418,Grouped_Sources!$C:$C,1,FALSE)),"", INDIRECT(VLOOKUP($D1418,Grouped_Sources!$C:$I,6,FALSE)))</f>
        <v>EDGAR and various other sources, detailed in document</v>
      </c>
      <c r="N1418" s="21" cm="1">
        <f t="array" aca="1" ref="N1418" ca="1">IF(ISNA(VLOOKUP($D1418,Grouped_Sources!$C:$C,1,FALSE)),"", INDIRECT(VLOOKUP($D1418,Grouped_Sources!$C:$I,7,FALSE)))</f>
        <v>0</v>
      </c>
    </row>
    <row r="1419" spans="1:14" hidden="1" x14ac:dyDescent="0.25">
      <c r="A1419" s="5">
        <f t="shared" si="224"/>
        <v>17</v>
      </c>
      <c r="B1419" s="5">
        <f t="shared" si="225"/>
        <v>17</v>
      </c>
      <c r="C1419" s="5" t="str">
        <f t="shared" ca="1" si="221"/>
        <v>PM_emission_inventories heavy_truck</v>
      </c>
      <c r="D1419" s="5" t="str">
        <f t="shared" ca="1" si="223"/>
        <v>PM_emission_inventories_antofagasta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PM_emission_inventories</v>
      </c>
      <c r="G1419" s="4" t="str" cm="1">
        <f t="array" aca="1" ref="G1419" ca="1">IF(AND(ISBLANK(INDIRECT(ADDRESS(B1419,3,1,1,"all_city_parameter_inputs"))),ISBLANK(INDIRECT(ADDRESS(B1419,2,1,1,"all_city_parameter_inputs")))),"",IF(ISBLANK(INDIRECT(ADDRESS(B1419,2,1,1,"all_city_parameter_inputs"))),"",INDIRECT(ADDRESS(B1419,2,1,1,"all_city_parameter_inputs"))))</f>
        <v>heavy_truck</v>
      </c>
      <c r="H1419" s="17" cm="1">
        <f t="array" aca="1" ref="H1419" ca="1">IF(ISBLANK(INDIRECT(ADDRESS(B1419,A1419,1,1,"all_city_parameter_inputs"))), "--",INDIRECT(ADDRESS(B1419,A1419,1,1,"all_city_parameter_inputs")))</f>
        <v>0.22052419597329373</v>
      </c>
      <c r="I1419" s="17">
        <f ca="1">IF(OR(G1419="alpha",G1419="beta",G1419="sd",G1419="mean"),"--",VLOOKUP(C1419,Default!$B$5:$H$114,7,FALSE))</f>
        <v>0.45445403783708543</v>
      </c>
      <c r="J1419" s="4" t="str">
        <f ca="1">VLOOKUP(F1419,Lookup!$C$5:$D$110,2, FALSE)</f>
        <v>Pollution values</v>
      </c>
      <c r="K1419" s="4">
        <f ca="1">VLOOKUP(C1419,Default!$B$4:$E$114,4, FALSE)</f>
        <v>0</v>
      </c>
      <c r="L1419" s="21" t="str" cm="1">
        <f t="array" aca="1" ref="L1419" ca="1">IF(ISNA(VLOOKUP($D1419,Grouped_Sources!$C:$C,1,FALSE)),"", INDIRECT(VLOOKUP($D1419,Grouped_Sources!$C:$I,5,FALSE)))</f>
        <v>air pollution and CO2 write-up_only table_V4.docx (dropbox.com)</v>
      </c>
      <c r="M1419" s="21" t="str" cm="1">
        <f t="array" aca="1" ref="M1419" ca="1">IF(ISNA(VLOOKUP($D1419,Grouped_Sources!$C:$C,1,FALSE)),"", INDIRECT(VLOOKUP($D1419,Grouped_Sources!$C:$I,6,FALSE)))</f>
        <v>EDGAR and various other sources, detailed in document</v>
      </c>
      <c r="N1419" s="21" cm="1">
        <f t="array" aca="1" ref="N1419" ca="1">IF(ISNA(VLOOKUP($D1419,Grouped_Sources!$C:$C,1,FALSE)),"", INDIRECT(VLOOKUP($D1419,Grouped_Sources!$C:$I,7,FALSE)))</f>
        <v>0</v>
      </c>
    </row>
    <row r="1420" spans="1:14" hidden="1" x14ac:dyDescent="0.25">
      <c r="A1420" s="5">
        <f t="shared" si="224"/>
        <v>17</v>
      </c>
      <c r="B1420" s="5">
        <f t="shared" si="225"/>
        <v>18</v>
      </c>
      <c r="C1420" s="5" t="str">
        <f t="shared" ca="1" si="221"/>
        <v>PM_emission_inventories truck</v>
      </c>
      <c r="D1420" s="5" t="str">
        <f t="shared" ca="1" si="223"/>
        <v>PM_emission_inventories_antofagasta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PM_emission_inventories</v>
      </c>
      <c r="G1420" s="4" t="str" cm="1">
        <f t="array" aca="1" ref="G1420" ca="1">IF(AND(ISBLANK(INDIRECT(ADDRESS(B1420,3,1,1,"all_city_parameter_inputs"))),ISBLANK(INDIRECT(ADDRESS(B1420,2,1,1,"all_city_parameter_inputs")))),"",IF(ISBLANK(INDIRECT(ADDRESS(B1420,2,1,1,"all_city_parameter_inputs"))),"",INDIRECT(ADDRESS(B1420,2,1,1,"all_city_parameter_inputs"))))</f>
        <v>truck</v>
      </c>
      <c r="H1420" s="17" cm="1">
        <f t="array" aca="1" ref="H1420" ca="1">IF(ISBLANK(INDIRECT(ADDRESS(B1420,A1420,1,1,"all_city_parameter_inputs"))), "--",INDIRECT(ADDRESS(B1420,A1420,1,1,"all_city_parameter_inputs")))</f>
        <v>0.19569932481485736</v>
      </c>
      <c r="I1420" s="17">
        <f ca="1">IF(OR(G1420="alpha",G1420="beta",G1420="sd",G1420="mean"),"--",VLOOKUP(C1420,Default!$B$5:$H$114,7,FALSE))</f>
        <v>0.33879566966662278</v>
      </c>
      <c r="J1420" s="4" t="str">
        <f ca="1">VLOOKUP(F1420,Lookup!$C$5:$D$110,2, FALSE)</f>
        <v>Pollution values</v>
      </c>
      <c r="K1420" s="4">
        <f ca="1">VLOOKUP(C1420,Default!$B$4:$E$114,4, FALSE)</f>
        <v>0</v>
      </c>
      <c r="L1420" s="21" t="str" cm="1">
        <f t="array" aca="1" ref="L1420" ca="1">IF(ISNA(VLOOKUP($D1420,Grouped_Sources!$C:$C,1,FALSE)),"", INDIRECT(VLOOKUP($D1420,Grouped_Sources!$C:$I,5,FALSE)))</f>
        <v>air pollution and CO2 write-up_only table_V4.docx (dropbox.com)</v>
      </c>
      <c r="M1420" s="21" t="str" cm="1">
        <f t="array" aca="1" ref="M1420" ca="1">IF(ISNA(VLOOKUP($D1420,Grouped_Sources!$C:$C,1,FALSE)),"", INDIRECT(VLOOKUP($D1420,Grouped_Sources!$C:$I,6,FALSE)))</f>
        <v>EDGAR and various other sources, detailed in document</v>
      </c>
      <c r="N1420" s="21" cm="1">
        <f t="array" aca="1" ref="N1420" ca="1">IF(ISNA(VLOOKUP($D1420,Grouped_Sources!$C:$C,1,FALSE)),"", INDIRECT(VLOOKUP($D1420,Grouped_Sources!$C:$I,7,FALSE)))</f>
        <v>0</v>
      </c>
    </row>
    <row r="1421" spans="1:14" hidden="1" x14ac:dyDescent="0.25">
      <c r="A1421" s="5">
        <f t="shared" si="224"/>
        <v>17</v>
      </c>
      <c r="B1421" s="5">
        <f t="shared" si="225"/>
        <v>19</v>
      </c>
      <c r="C1421" s="5" t="str">
        <f t="shared" ref="C1421:C1484" ca="1" si="235">IF(G1421 = "",F1421,IF(OR(G1421="alpha",G1421="beta",G1421="constant",G1421="sd",G1421="mean",G1421="sample"),F1421,F1421&amp;" "&amp;G1421))</f>
        <v>PM_emission_inventories van</v>
      </c>
      <c r="D1421" s="5" t="str">
        <f t="shared" ca="1" si="223"/>
        <v>PM_emission_inventories_antofagasta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PM_emission_inventories</v>
      </c>
      <c r="G1421" s="4" t="str" cm="1">
        <f t="array" aca="1" ref="G1421" ca="1">IF(AND(ISBLANK(INDIRECT(ADDRESS(B1421,3,1,1,"all_city_parameter_inputs"))),ISBLANK(INDIRECT(ADDRESS(B1421,2,1,1,"all_city_parameter_inputs")))),"",IF(ISBLANK(INDIRECT(ADDRESS(B1421,2,1,1,"all_city_parameter_inputs"))),"",INDIRECT(ADDRESS(B1421,2,1,1,"all_city_parameter_inputs"))))</f>
        <v>van</v>
      </c>
      <c r="H1421" s="17" cm="1">
        <f t="array" aca="1" ref="H1421" ca="1">IF(ISBLANK(INDIRECT(ADDRESS(B1421,A1421,1,1,"all_city_parameter_inputs"))), "--",INDIRECT(ADDRESS(B1421,A1421,1,1,"all_city_parameter_inputs")))</f>
        <v>0</v>
      </c>
      <c r="I1421" s="17">
        <f ca="1">IF(OR(G1421="alpha",G1421="beta",G1421="sd",G1421="mean"),"--",VLOOKUP(C1421,Default!$B$5:$H$114,7,FALSE))</f>
        <v>0</v>
      </c>
      <c r="J1421" s="4" t="str">
        <f ca="1">VLOOKUP(F1421,Lookup!$C$5:$D$110,2, FALSE)</f>
        <v>Pollution values</v>
      </c>
      <c r="K1421" s="4">
        <f ca="1">VLOOKUP(C1421,Default!$B$4:$E$114,4, FALSE)</f>
        <v>0</v>
      </c>
      <c r="L1421" s="21" t="str" cm="1">
        <f t="array" aca="1" ref="L1421" ca="1">IF(ISNA(VLOOKUP($D1421,Grouped_Sources!$C:$C,1,FALSE)),"", INDIRECT(VLOOKUP($D1421,Grouped_Sources!$C:$I,5,FALSE)))</f>
        <v>air pollution and CO2 write-up_only table_V4.docx (dropbox.com)</v>
      </c>
      <c r="M1421" s="21" t="str" cm="1">
        <f t="array" aca="1" ref="M1421" ca="1">IF(ISNA(VLOOKUP($D1421,Grouped_Sources!$C:$C,1,FALSE)),"", INDIRECT(VLOOKUP($D1421,Grouped_Sources!$C:$I,6,FALSE)))</f>
        <v>EDGAR and various other sources, detailed in document</v>
      </c>
      <c r="N1421" s="21" cm="1">
        <f t="array" aca="1" ref="N1421" ca="1">IF(ISNA(VLOOKUP($D1421,Grouped_Sources!$C:$C,1,FALSE)),"", INDIRECT(VLOOKUP($D1421,Grouped_Sources!$C:$I,7,FALSE)))</f>
        <v>0</v>
      </c>
    </row>
    <row r="1422" spans="1:14" hidden="1" x14ac:dyDescent="0.25">
      <c r="A1422" s="5">
        <f t="shared" si="224"/>
        <v>17</v>
      </c>
      <c r="B1422" s="5">
        <f t="shared" si="225"/>
        <v>20</v>
      </c>
      <c r="C1422" s="5" t="str">
        <f t="shared" ca="1" si="235"/>
        <v>PM_emission_inventories other</v>
      </c>
      <c r="D1422" s="5" t="str">
        <f t="shared" ca="1" si="223"/>
        <v>PM_emission_inventories_antofagasta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PM_emission_inventories</v>
      </c>
      <c r="G1422" s="4" t="str" cm="1">
        <f t="array" aca="1" ref="G1422" ca="1">IF(AND(ISBLANK(INDIRECT(ADDRESS(B1422,3,1,1,"all_city_parameter_inputs"))),ISBLANK(INDIRECT(ADDRESS(B1422,2,1,1,"all_city_parameter_inputs")))),"",IF(ISBLANK(INDIRECT(ADDRESS(B1422,2,1,1,"all_city_parameter_inputs"))),"",INDIRECT(ADDRESS(B1422,2,1,1,"all_city_parameter_inputs"))))</f>
        <v>other</v>
      </c>
      <c r="H1422" s="17" cm="1">
        <f t="array" aca="1" ref="H1422" ca="1">IF(ISBLANK(INDIRECT(ADDRESS(B1422,A1422,1,1,"all_city_parameter_inputs"))), "--",INDIRECT(ADDRESS(B1422,A1422,1,1,"all_city_parameter_inputs")))</f>
        <v>0</v>
      </c>
      <c r="I1422" s="17">
        <f ca="1">IF(OR(G1422="alpha",G1422="beta",G1422="sd",G1422="mean"),"--",VLOOKUP(C1422,Default!$B$5:$H$114,7,FALSE))</f>
        <v>0</v>
      </c>
      <c r="J1422" s="4" t="str">
        <f ca="1">VLOOKUP(F1422,Lookup!$C$5:$D$110,2, FALSE)</f>
        <v>Pollution values</v>
      </c>
      <c r="K1422" s="4">
        <f ca="1">VLOOKUP(C1422,Default!$B$4:$E$114,4, FALSE)</f>
        <v>0</v>
      </c>
      <c r="L1422" s="21" t="str" cm="1">
        <f t="array" aca="1" ref="L1422" ca="1">IF(ISNA(VLOOKUP($D1422,Grouped_Sources!$C:$C,1,FALSE)),"", INDIRECT(VLOOKUP($D1422,Grouped_Sources!$C:$I,5,FALSE)))</f>
        <v>air pollution and CO2 write-up_only table_V4.docx (dropbox.com)</v>
      </c>
      <c r="M1422" s="21" t="str" cm="1">
        <f t="array" aca="1" ref="M1422" ca="1">IF(ISNA(VLOOKUP($D1422,Grouped_Sources!$C:$C,1,FALSE)),"", INDIRECT(VLOOKUP($D1422,Grouped_Sources!$C:$I,6,FALSE)))</f>
        <v>EDGAR and various other sources, detailed in document</v>
      </c>
      <c r="N1422" s="21" cm="1">
        <f t="array" aca="1" ref="N1422" ca="1">IF(ISNA(VLOOKUP($D1422,Grouped_Sources!$C:$C,1,FALSE)),"", INDIRECT(VLOOKUP($D1422,Grouped_Sources!$C:$I,7,FALSE)))</f>
        <v>0</v>
      </c>
    </row>
    <row r="1423" spans="1:14" hidden="1" x14ac:dyDescent="0.25">
      <c r="A1423" s="5">
        <f t="shared" si="224"/>
        <v>17</v>
      </c>
      <c r="B1423" s="5">
        <f t="shared" si="225"/>
        <v>21</v>
      </c>
      <c r="C1423" s="5" t="str">
        <f t="shared" ca="1" si="235"/>
        <v>PM_emission_inventories taxi</v>
      </c>
      <c r="D1423" s="5" t="str">
        <f t="shared" ca="1" si="223"/>
        <v>PM_emission_inventories_antofagasta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PM_emission_inventories</v>
      </c>
      <c r="G1423" s="4" t="str" cm="1">
        <f t="array" aca="1" ref="G1423" ca="1">IF(AND(ISBLANK(INDIRECT(ADDRESS(B1423,3,1,1,"all_city_parameter_inputs"))),ISBLANK(INDIRECT(ADDRESS(B1423,2,1,1,"all_city_parameter_inputs")))),"",IF(ISBLANK(INDIRECT(ADDRESS(B1423,2,1,1,"all_city_parameter_inputs"))),"",INDIRECT(ADDRESS(B1423,2,1,1,"all_city_parameter_inputs"))))</f>
        <v>taxi</v>
      </c>
      <c r="H1423" s="17" cm="1">
        <f t="array" aca="1" ref="H1423" ca="1">IF(ISBLANK(INDIRECT(ADDRESS(B1423,A1423,1,1,"all_city_parameter_inputs"))), "--",INDIRECT(ADDRESS(B1423,A1423,1,1,"all_city_parameter_inputs")))</f>
        <v>0</v>
      </c>
      <c r="I1423" s="17">
        <f ca="1">IF(OR(G1423="alpha",G1423="beta",G1423="sd",G1423="mean"),"--",VLOOKUP(C1423,Default!$B$5:$H$114,7,FALSE))</f>
        <v>0</v>
      </c>
      <c r="J1423" s="4" t="str">
        <f ca="1">VLOOKUP(F1423,Lookup!$C$5:$D$110,2, FALSE)</f>
        <v>Pollution values</v>
      </c>
      <c r="K1423" s="4">
        <f ca="1">VLOOKUP(C1423,Default!$B$4:$E$114,4, FALSE)</f>
        <v>0</v>
      </c>
      <c r="L1423" s="21" t="str" cm="1">
        <f t="array" aca="1" ref="L1423" ca="1">IF(ISNA(VLOOKUP($D1423,Grouped_Sources!$C:$C,1,FALSE)),"", INDIRECT(VLOOKUP($D1423,Grouped_Sources!$C:$I,5,FALSE)))</f>
        <v>air pollution and CO2 write-up_only table_V4.docx (dropbox.com)</v>
      </c>
      <c r="M1423" s="21" t="str" cm="1">
        <f t="array" aca="1" ref="M1423" ca="1">IF(ISNA(VLOOKUP($D1423,Grouped_Sources!$C:$C,1,FALSE)),"", INDIRECT(VLOOKUP($D1423,Grouped_Sources!$C:$I,6,FALSE)))</f>
        <v>EDGAR and various other sources, detailed in document</v>
      </c>
      <c r="N1423" s="21" cm="1">
        <f t="array" aca="1" ref="N1423" ca="1">IF(ISNA(VLOOKUP($D1423,Grouped_Sources!$C:$C,1,FALSE)),"", INDIRECT(VLOOKUP($D1423,Grouped_Sources!$C:$I,7,FALSE)))</f>
        <v>0</v>
      </c>
    </row>
    <row r="1424" spans="1:14" hidden="1" x14ac:dyDescent="0.25">
      <c r="A1424" s="5">
        <f t="shared" si="224"/>
        <v>17</v>
      </c>
      <c r="B1424" s="5">
        <f t="shared" si="225"/>
        <v>22</v>
      </c>
      <c r="C1424" s="5" t="str">
        <f t="shared" ca="1" si="235"/>
        <v>PM_emission_inventories auto_rickshaw</v>
      </c>
      <c r="D1424" s="5" t="str">
        <f t="shared" ca="1" si="223"/>
        <v>PM_emission_inventories_antofagasta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PM_emission_inventories</v>
      </c>
      <c r="G1424" s="4" t="str" cm="1">
        <f t="array" aca="1" ref="G1424" ca="1">IF(AND(ISBLANK(INDIRECT(ADDRESS(B1424,3,1,1,"all_city_parameter_inputs"))),ISBLANK(INDIRECT(ADDRESS(B1424,2,1,1,"all_city_parameter_inputs")))),"",IF(ISBLANK(INDIRECT(ADDRESS(B1424,2,1,1,"all_city_parameter_inputs"))),"",INDIRECT(ADDRESS(B1424,2,1,1,"all_city_parameter_inputs"))))</f>
        <v>auto_rickshaw</v>
      </c>
      <c r="H1424" s="17" cm="1">
        <f t="array" aca="1" ref="H1424" ca="1">IF(ISBLANK(INDIRECT(ADDRESS(B1424,A1424,1,1,"all_city_parameter_inputs"))), "--",INDIRECT(ADDRESS(B1424,A1424,1,1,"all_city_parameter_inputs")))</f>
        <v>0</v>
      </c>
      <c r="I1424" s="17">
        <f ca="1">IF(OR(G1424="alpha",G1424="beta",G1424="sd",G1424="mean"),"--",VLOOKUP(C1424,Default!$B$5:$H$114,7,FALSE))</f>
        <v>0</v>
      </c>
      <c r="J1424" s="4" t="str">
        <f ca="1">VLOOKUP(F1424,Lookup!$C$5:$D$110,2, FALSE)</f>
        <v>Pollution values</v>
      </c>
      <c r="K1424" s="4">
        <f ca="1">VLOOKUP(C1424,Default!$B$4:$E$114,4, FALSE)</f>
        <v>0</v>
      </c>
      <c r="L1424" s="21" t="str" cm="1">
        <f t="array" aca="1" ref="L1424" ca="1">IF(ISNA(VLOOKUP($D1424,Grouped_Sources!$C:$C,1,FALSE)),"", INDIRECT(VLOOKUP($D1424,Grouped_Sources!$C:$I,5,FALSE)))</f>
        <v>air pollution and CO2 write-up_only table_V4.docx (dropbox.com)</v>
      </c>
      <c r="M1424" s="21" t="str" cm="1">
        <f t="array" aca="1" ref="M1424" ca="1">IF(ISNA(VLOOKUP($D1424,Grouped_Sources!$C:$C,1,FALSE)),"", INDIRECT(VLOOKUP($D1424,Grouped_Sources!$C:$I,6,FALSE)))</f>
        <v>EDGAR and various other sources, detailed in document</v>
      </c>
      <c r="N1424" s="21" cm="1">
        <f t="array" aca="1" ref="N1424" ca="1">IF(ISNA(VLOOKUP($D1424,Grouped_Sources!$C:$C,1,FALSE)),"", INDIRECT(VLOOKUP($D1424,Grouped_Sources!$C:$I,7,FALSE)))</f>
        <v>0</v>
      </c>
    </row>
    <row r="1425" spans="1:14" hidden="1" x14ac:dyDescent="0.25">
      <c r="A1425" s="5">
        <f t="shared" si="224"/>
        <v>17</v>
      </c>
      <c r="B1425" s="5">
        <f t="shared" si="225"/>
        <v>23</v>
      </c>
      <c r="C1425" s="5" t="str">
        <f t="shared" ca="1" si="235"/>
        <v>injury_reporting_rate</v>
      </c>
      <c r="D1425" s="5" t="str">
        <f t="shared" ca="1" si="223"/>
        <v>injury_reporting_rate_antofagasta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injury_reporting_rate</v>
      </c>
      <c r="G1425" s="4" t="str" cm="1">
        <f t="array" aca="1" ref="G1425" ca="1">IF(AND(ISBLANK(INDIRECT(ADDRESS(B1425,3,1,1,"all_city_parameter_inputs"))),ISBLANK(INDIRECT(ADDRESS(B1425,2,1,1,"all_city_parameter_inputs")))),"",IF(ISBLANK(INDIRECT(ADDRESS(B1425,2,1,1,"all_city_parameter_inputs"))),"",INDIRECT(ADDRESS(B1425,2,1,1,"all_city_parameter_inputs"))))</f>
        <v>constant</v>
      </c>
      <c r="H1425" s="17" cm="1">
        <f t="array" aca="1" ref="H1425" ca="1">IF(ISBLANK(INDIRECT(ADDRESS(B1425,A1425,1,1,"all_city_parameter_inputs"))), "--",INDIRECT(ADDRESS(B1425,A1425,1,1,"all_city_parameter_inputs")))</f>
        <v>0.87305122494432075</v>
      </c>
      <c r="I1425" s="17">
        <f ca="1">IF(OR(G1425="alpha",G1425="beta",G1425="sd",G1425="mean"),"--",VLOOKUP(C1425,Default!$B$5:$H$114,7,FALSE))</f>
        <v>1</v>
      </c>
      <c r="J1425" s="4" t="str">
        <f ca="1">VLOOKUP(F1425,Lookup!$C$5:$D$110,2, FALSE)</f>
        <v>Injury values</v>
      </c>
      <c r="K1425" s="4" t="str">
        <f ca="1">VLOOKUP(C1425,Default!$B$4:$E$114,4, FALSE)</f>
        <v>rate at which injuries are reported</v>
      </c>
      <c r="L1425" s="21" t="str" cm="1">
        <f t="array" aca="1" ref="L1425" ca="1">IF(ISNA(VLOOKUP($D1425,Grouped_Sources!$C:$C,1,FALSE)),"", INDIRECT(VLOOKUP($D1425,Grouped_Sources!$C:$I,5,FALSE)))</f>
        <v>InjuryReportingRate_WriteUp_vxx.docx on OneDrive Ali Abbas - ITHIM Global\Methods and Processes\Input Parameters\InjuryReportingRate</v>
      </c>
      <c r="M1425" s="21" cm="1">
        <f t="array" aca="1" ref="M1425" ca="1">IF(ISNA(VLOOKUP($D1425,Grouped_Sources!$C:$C,1,FALSE)),"", INDIRECT(VLOOKUP($D1425,Grouped_Sources!$C:$I,6,FALSE)))</f>
        <v>0</v>
      </c>
      <c r="N1425" s="21" cm="1">
        <f t="array" aca="1" ref="N1425" ca="1">IF(ISNA(VLOOKUP($D1425,Grouped_Sources!$C:$C,1,FALSE)),"", INDIRECT(VLOOKUP($D1425,Grouped_Sources!$C:$I,7,FALSE)))</f>
        <v>0</v>
      </c>
    </row>
    <row r="1426" spans="1:14" hidden="1" x14ac:dyDescent="0.25">
      <c r="A1426" s="5">
        <f t="shared" si="224"/>
        <v>17</v>
      </c>
      <c r="B1426" s="5">
        <f t="shared" si="225"/>
        <v>24</v>
      </c>
      <c r="C1426" s="5" t="str">
        <f t="shared" ca="1" si="235"/>
        <v>injury_reporting_rate</v>
      </c>
      <c r="D1426" s="5" t="str">
        <f t="shared" ca="1" si="223"/>
        <v>injury_reporting_rate_antofagasta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injury_reporting_rate</v>
      </c>
      <c r="G1426" s="4" t="str" cm="1">
        <f t="array" aca="1" ref="G1426" ca="1">IF(AND(ISBLANK(INDIRECT(ADDRESS(B1426,3,1,1,"all_city_parameter_inputs"))),ISBLANK(INDIRECT(ADDRESS(B1426,2,1,1,"all_city_parameter_inputs")))),"",IF(ISBLANK(INDIRECT(ADDRESS(B1426,2,1,1,"all_city_parameter_inputs"))),"",INDIRECT(ADDRESS(B1426,2,1,1,"all_city_parameter_inputs"))))</f>
        <v>alpha</v>
      </c>
      <c r="H1426" s="17" cm="1">
        <f t="array" aca="1" ref="H1426" ca="1">IF(ISBLANK(INDIRECT(ADDRESS(B1426,A1426,1,1,"all_city_parameter_inputs"))), "--",INDIRECT(ADDRESS(B1426,A1426,1,1,"all_city_parameter_inputs")))</f>
        <v>8.803218520818799</v>
      </c>
      <c r="I1426" s="17" t="str">
        <f ca="1">IF(OR(G1426="alpha",G1426="beta",G1426="sd",G1426="mean"),"--",VLOOKUP(C1426,Default!$B$5:$H$114,7,FALSE))</f>
        <v>--</v>
      </c>
      <c r="J1426" s="4" t="str">
        <f ca="1">VLOOKUP(F1426,Lookup!$C$5:$D$110,2, FALSE)</f>
        <v>Injury values</v>
      </c>
      <c r="K1426" s="4" t="str">
        <f ca="1">VLOOKUP(C1426,Default!$B$4:$E$114,4, FALSE)</f>
        <v>rate at which injuries are reported</v>
      </c>
      <c r="L1426" s="21" t="str" cm="1">
        <f t="array" aca="1" ref="L1426" ca="1">IF(ISNA(VLOOKUP($D1426,Grouped_Sources!$C:$C,1,FALSE)),"", INDIRECT(VLOOKUP($D1426,Grouped_Sources!$C:$I,5,FALSE)))</f>
        <v>InjuryReportingRate_WriteUp_vxx.docx on OneDrive Ali Abbas - ITHIM Global\Methods and Processes\Input Parameters\InjuryReportingRate</v>
      </c>
      <c r="M1426" s="21" cm="1">
        <f t="array" aca="1" ref="M1426" ca="1">IF(ISNA(VLOOKUP($D1426,Grouped_Sources!$C:$C,1,FALSE)),"", INDIRECT(VLOOKUP($D1426,Grouped_Sources!$C:$I,6,FALSE)))</f>
        <v>0</v>
      </c>
      <c r="N1426" s="21" cm="1">
        <f t="array" aca="1" ref="N1426" ca="1">IF(ISNA(VLOOKUP($D1426,Grouped_Sources!$C:$C,1,FALSE)),"", INDIRECT(VLOOKUP($D1426,Grouped_Sources!$C:$I,7,FALSE)))</f>
        <v>0</v>
      </c>
    </row>
    <row r="1427" spans="1:14" hidden="1" x14ac:dyDescent="0.25">
      <c r="A1427" s="5">
        <f t="shared" si="224"/>
        <v>17</v>
      </c>
      <c r="B1427" s="5">
        <f t="shared" si="225"/>
        <v>25</v>
      </c>
      <c r="C1427" s="5" t="str">
        <f t="shared" ca="1" si="235"/>
        <v>injury_reporting_rate</v>
      </c>
      <c r="D1427" s="5" t="str">
        <f t="shared" ca="1" si="223"/>
        <v>injury_reporting_rate_antofagasta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injury_reporting_rate</v>
      </c>
      <c r="G1427" s="4" t="str" cm="1">
        <f t="array" aca="1" ref="G1427" ca="1">IF(AND(ISBLANK(INDIRECT(ADDRESS(B1427,3,1,1,"all_city_parameter_inputs"))),ISBLANK(INDIRECT(ADDRESS(B1427,2,1,1,"all_city_parameter_inputs")))),"",IF(ISBLANK(INDIRECT(ADDRESS(B1427,2,1,1,"all_city_parameter_inputs"))),"",INDIRECT(ADDRESS(B1427,2,1,1,"all_city_parameter_inputs"))))</f>
        <v>beta</v>
      </c>
      <c r="H1427" s="17" cm="1">
        <f t="array" aca="1" ref="H1427" ca="1">IF(ISBLANK(INDIRECT(ADDRESS(B1427,A1427,1,1,"all_city_parameter_inputs"))), "--",INDIRECT(ADDRESS(B1427,A1427,1,1,"all_city_parameter_inputs")))</f>
        <v>1.2800598359353863</v>
      </c>
      <c r="I1427" s="17" t="str">
        <f ca="1">IF(OR(G1427="alpha",G1427="beta",G1427="sd",G1427="mean"),"--",VLOOKUP(C1427,Default!$B$5:$H$114,7,FALSE))</f>
        <v>--</v>
      </c>
      <c r="J1427" s="4" t="str">
        <f ca="1">VLOOKUP(F1427,Lookup!$C$5:$D$110,2, FALSE)</f>
        <v>Injury values</v>
      </c>
      <c r="K1427" s="4" t="str">
        <f ca="1">VLOOKUP(C1427,Default!$B$4:$E$114,4, FALSE)</f>
        <v>rate at which injuries are reported</v>
      </c>
      <c r="L1427" s="21" t="str" cm="1">
        <f t="array" aca="1" ref="L1427" ca="1">IF(ISNA(VLOOKUP($D1427,Grouped_Sources!$C:$C,1,FALSE)),"", INDIRECT(VLOOKUP($D1427,Grouped_Sources!$C:$I,5,FALSE)))</f>
        <v>InjuryReportingRate_WriteUp_vxx.docx on OneDrive Ali Abbas - ITHIM Global\Methods and Processes\Input Parameters\InjuryReportingRate</v>
      </c>
      <c r="M1427" s="21" cm="1">
        <f t="array" aca="1" ref="M1427" ca="1">IF(ISNA(VLOOKUP($D1427,Grouped_Sources!$C:$C,1,FALSE)),"", INDIRECT(VLOOKUP($D1427,Grouped_Sources!$C:$I,6,FALSE)))</f>
        <v>0</v>
      </c>
      <c r="N1427" s="21" cm="1">
        <f t="array" aca="1" ref="N1427" ca="1">IF(ISNA(VLOOKUP($D1427,Grouped_Sources!$C:$C,1,FALSE)),"", INDIRECT(VLOOKUP($D1427,Grouped_Sources!$C:$I,7,FALSE)))</f>
        <v>0</v>
      </c>
    </row>
    <row r="1428" spans="1:14" hidden="1" x14ac:dyDescent="0.25">
      <c r="A1428" s="5">
        <f t="shared" si="224"/>
        <v>17</v>
      </c>
      <c r="B1428" s="5">
        <f t="shared" si="225"/>
        <v>26</v>
      </c>
      <c r="C1428" s="5" t="str">
        <f t="shared" ca="1" si="235"/>
        <v>chronic_disease_scalar</v>
      </c>
      <c r="D1428" s="5" t="str">
        <f t="shared" ca="1" si="223"/>
        <v>chronic_disease_scalar_antofagasta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chronic_disease_scalar</v>
      </c>
      <c r="G1428" s="4" t="str" cm="1">
        <f t="array" aca="1" ref="G1428" ca="1">IF(AND(ISBLANK(INDIRECT(ADDRESS(B1428,3,1,1,"all_city_parameter_inputs"))),ISBLANK(INDIRECT(ADDRESS(B1428,2,1,1,"all_city_parameter_inputs")))),"",IF(ISBLANK(INDIRECT(ADDRESS(B1428,2,1,1,"all_city_parameter_inputs"))),"",INDIRECT(ADDRESS(B1428,2,1,1,"all_city_parameter_inputs"))))</f>
        <v>constant</v>
      </c>
      <c r="H1428" s="17" cm="1">
        <f t="array" aca="1" ref="H1428" ca="1">IF(ISBLANK(INDIRECT(ADDRESS(B1428,A1428,1,1,"all_city_parameter_inputs"))), "--",INDIRECT(ADDRESS(B1428,A1428,1,1,"all_city_parameter_inputs")))</f>
        <v>1</v>
      </c>
      <c r="I1428" s="17">
        <f ca="1">IF(OR(G1428="alpha",G1428="beta",G1428="sd",G1428="mean"),"--",VLOOKUP(C1428,Default!$B$5:$H$114,7,FALSE))</f>
        <v>1</v>
      </c>
      <c r="J1428" s="4" t="str">
        <f ca="1">VLOOKUP(F1428,Lookup!$C$5:$D$110,2, FALSE)</f>
        <v>Health values</v>
      </c>
      <c r="K1428" s="4" t="str">
        <f ca="1">VLOOKUP(C1428,Default!$B$4:$E$114,4, FALSE)</f>
        <v>scalar to deal with bias in GBD data</v>
      </c>
      <c r="L1428" s="21" t="str" cm="1">
        <f t="array" aca="1" ref="L1428" ca="1">IF(ISNA(VLOOKUP($D1428,Grouped_Sources!$C:$C,1,FALSE)),"", INDIRECT(VLOOKUP($D1428,Grouped_Sources!$C:$I,5,FALSE)))</f>
        <v>assumes no bias in the disease data, distribution values need updating</v>
      </c>
      <c r="M1428" s="21" cm="1">
        <f t="array" aca="1" ref="M1428" ca="1">IF(ISNA(VLOOKUP($D1428,Grouped_Sources!$C:$C,1,FALSE)),"", INDIRECT(VLOOKUP($D1428,Grouped_Sources!$C:$I,6,FALSE)))</f>
        <v>0</v>
      </c>
      <c r="N1428" s="21" cm="1">
        <f t="array" aca="1" ref="N1428" ca="1">IF(ISNA(VLOOKUP($D1428,Grouped_Sources!$C:$C,1,FALSE)),"", INDIRECT(VLOOKUP($D1428,Grouped_Sources!$C:$I,7,FALSE)))</f>
        <v>0</v>
      </c>
    </row>
    <row r="1429" spans="1:14" hidden="1" x14ac:dyDescent="0.25">
      <c r="A1429" s="5">
        <f t="shared" si="224"/>
        <v>17</v>
      </c>
      <c r="B1429" s="5">
        <f t="shared" si="225"/>
        <v>27</v>
      </c>
      <c r="C1429" s="5" t="str">
        <f t="shared" ca="1" si="235"/>
        <v>chronic_disease_scalar</v>
      </c>
      <c r="D1429" s="5" t="str">
        <f t="shared" ca="1" si="223"/>
        <v>chronic_disease_scalar_antofagasta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chronic_disease_scalar</v>
      </c>
      <c r="G1429" s="4" t="str" cm="1">
        <f t="array" aca="1" ref="G1429" ca="1">IF(AND(ISBLANK(INDIRECT(ADDRESS(B1429,3,1,1,"all_city_parameter_inputs"))),ISBLANK(INDIRECT(ADDRESS(B1429,2,1,1,"all_city_parameter_inputs")))),"",IF(ISBLANK(INDIRECT(ADDRESS(B1429,2,1,1,"all_city_parameter_inputs"))),"",INDIRECT(ADDRESS(B1429,2,1,1,"all_city_parameter_inputs"))))</f>
        <v>mean</v>
      </c>
      <c r="H1429" s="17" cm="1">
        <f t="array" aca="1" ref="H1429" ca="1">IF(ISBLANK(INDIRECT(ADDRESS(B1429,A1429,1,1,"all_city_parameter_inputs"))), "--",INDIRECT(ADDRESS(B1429,A1429,1,1,"all_city_parameter_inputs")))</f>
        <v>1</v>
      </c>
      <c r="I1429" s="17" t="str">
        <f ca="1">IF(OR(G1429="alpha",G1429="beta",G1429="sd",G1429="mean"),"--",VLOOKUP(C1429,Default!$B$5:$H$114,7,FALSE))</f>
        <v>--</v>
      </c>
      <c r="J1429" s="4" t="str">
        <f ca="1">VLOOKUP(F1429,Lookup!$C$5:$D$110,2, FALSE)</f>
        <v>Health values</v>
      </c>
      <c r="K1429" s="4" t="str">
        <f ca="1">VLOOKUP(C1429,Default!$B$4:$E$114,4, FALSE)</f>
        <v>scalar to deal with bias in GBD data</v>
      </c>
      <c r="L1429" s="21" t="str" cm="1">
        <f t="array" aca="1" ref="L1429" ca="1">IF(ISNA(VLOOKUP($D1429,Grouped_Sources!$C:$C,1,FALSE)),"", INDIRECT(VLOOKUP($D1429,Grouped_Sources!$C:$I,5,FALSE)))</f>
        <v>assumes no bias in the disease data, distribution values need updating</v>
      </c>
      <c r="M1429" s="21" cm="1">
        <f t="array" aca="1" ref="M1429" ca="1">IF(ISNA(VLOOKUP($D1429,Grouped_Sources!$C:$C,1,FALSE)),"", INDIRECT(VLOOKUP($D1429,Grouped_Sources!$C:$I,6,FALSE)))</f>
        <v>0</v>
      </c>
      <c r="N1429" s="21" cm="1">
        <f t="array" aca="1" ref="N1429" ca="1">IF(ISNA(VLOOKUP($D1429,Grouped_Sources!$C:$C,1,FALSE)),"", INDIRECT(VLOOKUP($D1429,Grouped_Sources!$C:$I,7,FALSE)))</f>
        <v>0</v>
      </c>
    </row>
    <row r="1430" spans="1:14" hidden="1" x14ac:dyDescent="0.25">
      <c r="A1430" s="5">
        <f t="shared" si="224"/>
        <v>17</v>
      </c>
      <c r="B1430" s="5">
        <f t="shared" si="225"/>
        <v>28</v>
      </c>
      <c r="C1430" s="5" t="str">
        <f t="shared" ca="1" si="235"/>
        <v>chronic_disease_scalar</v>
      </c>
      <c r="D1430" s="5" t="str">
        <f t="shared" ca="1" si="223"/>
        <v>chronic_disease_scalar_antofagasta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chronic_disease_scalar</v>
      </c>
      <c r="G1430" s="4" t="str" cm="1">
        <f t="array" aca="1" ref="G1430" ca="1">IF(AND(ISBLANK(INDIRECT(ADDRESS(B1430,3,1,1,"all_city_parameter_inputs"))),ISBLANK(INDIRECT(ADDRESS(B1430,2,1,1,"all_city_parameter_inputs")))),"",IF(ISBLANK(INDIRECT(ADDRESS(B1430,2,1,1,"all_city_parameter_inputs"))),"",INDIRECT(ADDRESS(B1430,2,1,1,"all_city_parameter_inputs"))))</f>
        <v>sd</v>
      </c>
      <c r="H1430" s="17" cm="1">
        <f t="array" aca="1" ref="H1430" ca="1">IF(ISBLANK(INDIRECT(ADDRESS(B1430,A1430,1,1,"all_city_parameter_inputs"))), "--",INDIRECT(ADDRESS(B1430,A1430,1,1,"all_city_parameter_inputs")))</f>
        <v>1.2</v>
      </c>
      <c r="I1430" s="17" t="str">
        <f ca="1">IF(OR(G1430="alpha",G1430="beta",G1430="sd",G1430="mean"),"--",VLOOKUP(C1430,Default!$B$5:$H$114,7,FALSE))</f>
        <v>--</v>
      </c>
      <c r="J1430" s="4" t="str">
        <f ca="1">VLOOKUP(F1430,Lookup!$C$5:$D$110,2, FALSE)</f>
        <v>Health values</v>
      </c>
      <c r="K1430" s="4" t="str">
        <f ca="1">VLOOKUP(C1430,Default!$B$4:$E$114,4, FALSE)</f>
        <v>scalar to deal with bias in GBD data</v>
      </c>
      <c r="L1430" s="21" t="str" cm="1">
        <f t="array" aca="1" ref="L1430" ca="1">IF(ISNA(VLOOKUP($D1430,Grouped_Sources!$C:$C,1,FALSE)),"", INDIRECT(VLOOKUP($D1430,Grouped_Sources!$C:$I,5,FALSE)))</f>
        <v>assumes no bias in the disease data, distribution values need updating</v>
      </c>
      <c r="M1430" s="21" cm="1">
        <f t="array" aca="1" ref="M1430" ca="1">IF(ISNA(VLOOKUP($D1430,Grouped_Sources!$C:$C,1,FALSE)),"", INDIRECT(VLOOKUP($D1430,Grouped_Sources!$C:$I,6,FALSE)))</f>
        <v>0</v>
      </c>
      <c r="N1430" s="21" cm="1">
        <f t="array" aca="1" ref="N1430" ca="1">IF(ISNA(VLOOKUP($D1430,Grouped_Sources!$C:$C,1,FALSE)),"", INDIRECT(VLOOKUP($D1430,Grouped_Sources!$C:$I,7,FALSE)))</f>
        <v>0</v>
      </c>
    </row>
    <row r="1431" spans="1:14" hidden="1" x14ac:dyDescent="0.25">
      <c r="A1431" s="5">
        <f t="shared" si="224"/>
        <v>17</v>
      </c>
      <c r="B1431" s="5">
        <f t="shared" si="225"/>
        <v>29</v>
      </c>
      <c r="C1431" s="5" t="str">
        <f t="shared" ca="1" si="235"/>
        <v>pm_conc_base</v>
      </c>
      <c r="D1431" s="5" t="str">
        <f t="shared" ca="1" si="223"/>
        <v>pm_conc_base_antofagasta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pm_conc_base</v>
      </c>
      <c r="G1431" s="4" t="str" cm="1">
        <f t="array" aca="1" ref="G1431" ca="1">IF(AND(ISBLANK(INDIRECT(ADDRESS(B1431,3,1,1,"all_city_parameter_inputs"))),ISBLANK(INDIRECT(ADDRESS(B1431,2,1,1,"all_city_parameter_inputs")))),"",IF(ISBLANK(INDIRECT(ADDRESS(B1431,2,1,1,"all_city_parameter_inputs"))),"",INDIRECT(ADDRESS(B1431,2,1,1,"all_city_parameter_inputs"))))</f>
        <v>constant</v>
      </c>
      <c r="H1431" s="17" cm="1">
        <f t="array" aca="1" ref="H1431" ca="1">IF(ISBLANK(INDIRECT(ADDRESS(B1431,A1431,1,1,"all_city_parameter_inputs"))), "--",INDIRECT(ADDRESS(B1431,A1431,1,1,"all_city_parameter_inputs")))</f>
        <v>10.492216669999999</v>
      </c>
      <c r="I1431" s="17">
        <f ca="1">IF(OR(G1431="alpha",G1431="beta",G1431="sd",G1431="mean"),"--",VLOOKUP(C1431,Default!$B$5:$H$114,7,FALSE))</f>
        <v>12.69</v>
      </c>
      <c r="J1431" s="4" t="str">
        <f ca="1">VLOOKUP(F1431,Lookup!$C$5:$D$110,2, FALSE)</f>
        <v>Pollution values</v>
      </c>
      <c r="K1431" s="4" t="str">
        <f ca="1">VLOOKUP(C1431,Default!$B$4:$E$114,4, FALSE)</f>
        <v>background PM2.5 concentration</v>
      </c>
      <c r="L1431" s="21" t="str" cm="1">
        <f t="array" aca="1" ref="L1431" ca="1">IF(ISNA(VLOOKUP($D1431,Grouped_Sources!$C:$C,1,FALSE)),"", INDIRECT(VLOOKUP($D1431,Grouped_Sources!$C:$I,5,FALSE)))</f>
        <v>…Dropbox\ITHIM Global\Methods and Processes\Air Pollution\Emissions and air pollution calculations - Rahul &amp; Haneen\Databases used\database_source_apport_studies_v2_0_26_9_2015.xls</v>
      </c>
      <c r="M1431" s="21" t="str" cm="1">
        <f t="array" aca="1" ref="M1431" ca="1">IF(ISNA(VLOOKUP($D1431,Grouped_Sources!$C:$C,1,FALSE)),"", INDIRECT(VLOOKUP($D1431,Grouped_Sources!$C:$I,6,FALSE)))</f>
        <v>EDGAR and various other sources, detailed in document</v>
      </c>
      <c r="N1431" s="21" cm="1">
        <f t="array" aca="1" ref="N1431" ca="1">IF(ISNA(VLOOKUP($D1431,Grouped_Sources!$C:$C,1,FALSE)),"", INDIRECT(VLOOKUP($D1431,Grouped_Sources!$C:$I,7,FALSE)))</f>
        <v>0</v>
      </c>
    </row>
    <row r="1432" spans="1:14" hidden="1" x14ac:dyDescent="0.25">
      <c r="A1432" s="5">
        <f t="shared" si="224"/>
        <v>17</v>
      </c>
      <c r="B1432" s="5">
        <f t="shared" si="225"/>
        <v>30</v>
      </c>
      <c r="C1432" s="5" t="str">
        <f t="shared" ca="1" si="235"/>
        <v>pm_conc_base</v>
      </c>
      <c r="D1432" s="5" t="str">
        <f t="shared" ca="1" si="223"/>
        <v>pm_conc_base_antofagasta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pm_conc_base</v>
      </c>
      <c r="G1432" s="4" t="str" cm="1">
        <f t="array" aca="1" ref="G1432" ca="1">IF(AND(ISBLANK(INDIRECT(ADDRESS(B1432,3,1,1,"all_city_parameter_inputs"))),ISBLANK(INDIRECT(ADDRESS(B1432,2,1,1,"all_city_parameter_inputs")))),"",IF(ISBLANK(INDIRECT(ADDRESS(B1432,2,1,1,"all_city_parameter_inputs"))),"",INDIRECT(ADDRESS(B1432,2,1,1,"all_city_parameter_inputs"))))</f>
        <v>mean</v>
      </c>
      <c r="H1432" s="17" t="str" cm="1">
        <f t="array" aca="1" ref="H1432" ca="1">IF(ISBLANK(INDIRECT(ADDRESS(B1432,A1432,1,1,"all_city_parameter_inputs"))), "--",INDIRECT(ADDRESS(B1432,A1432,1,1,"all_city_parameter_inputs")))</f>
        <v>--</v>
      </c>
      <c r="I1432" s="17" t="str">
        <f ca="1">IF(OR(G1432="alpha",G1432="beta",G1432="sd",G1432="mean"),"--",VLOOKUP(C1432,Default!$B$5:$H$114,7,FALSE))</f>
        <v>--</v>
      </c>
      <c r="J1432" s="4" t="str">
        <f ca="1">VLOOKUP(F1432,Lookup!$C$5:$D$110,2, FALSE)</f>
        <v>Pollution values</v>
      </c>
      <c r="K1432" s="4" t="str">
        <f ca="1">VLOOKUP(C1432,Default!$B$4:$E$114,4, FALSE)</f>
        <v>background PM2.5 concentration</v>
      </c>
      <c r="L1432" s="21" t="str" cm="1">
        <f t="array" aca="1" ref="L1432" ca="1">IF(ISNA(VLOOKUP($D1432,Grouped_Sources!$C:$C,1,FALSE)),"", INDIRECT(VLOOKUP($D1432,Grouped_Sources!$C:$I,5,FALSE)))</f>
        <v>…Dropbox\ITHIM Global\Methods and Processes\Air Pollution\Emissions and air pollution calculations - Rahul &amp; Haneen\Databases used\database_source_apport_studies_v2_0_26_9_2015.xls</v>
      </c>
      <c r="M1432" s="21" t="str" cm="1">
        <f t="array" aca="1" ref="M1432" ca="1">IF(ISNA(VLOOKUP($D1432,Grouped_Sources!$C:$C,1,FALSE)),"", INDIRECT(VLOOKUP($D1432,Grouped_Sources!$C:$I,6,FALSE)))</f>
        <v>EDGAR and various other sources, detailed in document</v>
      </c>
      <c r="N1432" s="21" cm="1">
        <f t="array" aca="1" ref="N1432" ca="1">IF(ISNA(VLOOKUP($D1432,Grouped_Sources!$C:$C,1,FALSE)),"", INDIRECT(VLOOKUP($D1432,Grouped_Sources!$C:$I,7,FALSE)))</f>
        <v>0</v>
      </c>
    </row>
    <row r="1433" spans="1:14" hidden="1" x14ac:dyDescent="0.25">
      <c r="A1433" s="5">
        <f t="shared" si="224"/>
        <v>17</v>
      </c>
      <c r="B1433" s="5">
        <f t="shared" si="225"/>
        <v>31</v>
      </c>
      <c r="C1433" s="5" t="str">
        <f t="shared" ca="1" si="235"/>
        <v>pm_conc_base</v>
      </c>
      <c r="D1433" s="5" t="str">
        <f t="shared" ca="1" si="223"/>
        <v>pm_conc_base_antofagasta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pm_conc_base</v>
      </c>
      <c r="G1433" s="4" t="str" cm="1">
        <f t="array" aca="1" ref="G1433" ca="1">IF(AND(ISBLANK(INDIRECT(ADDRESS(B1433,3,1,1,"all_city_parameter_inputs"))),ISBLANK(INDIRECT(ADDRESS(B1433,2,1,1,"all_city_parameter_inputs")))),"",IF(ISBLANK(INDIRECT(ADDRESS(B1433,2,1,1,"all_city_parameter_inputs"))),"",INDIRECT(ADDRESS(B1433,2,1,1,"all_city_parameter_inputs"))))</f>
        <v>sd</v>
      </c>
      <c r="H1433" s="17" t="str" cm="1">
        <f t="array" aca="1" ref="H1433" ca="1">IF(ISBLANK(INDIRECT(ADDRESS(B1433,A1433,1,1,"all_city_parameter_inputs"))), "--",INDIRECT(ADDRESS(B1433,A1433,1,1,"all_city_parameter_inputs")))</f>
        <v>--</v>
      </c>
      <c r="I1433" s="17" t="str">
        <f ca="1">IF(OR(G1433="alpha",G1433="beta",G1433="sd",G1433="mean"),"--",VLOOKUP(C1433,Default!$B$5:$H$114,7,FALSE))</f>
        <v>--</v>
      </c>
      <c r="J1433" s="4" t="str">
        <f ca="1">VLOOKUP(F1433,Lookup!$C$5:$D$110,2, FALSE)</f>
        <v>Pollution values</v>
      </c>
      <c r="K1433" s="4" t="str">
        <f ca="1">VLOOKUP(C1433,Default!$B$4:$E$114,4, FALSE)</f>
        <v>background PM2.5 concentration</v>
      </c>
      <c r="L1433" s="21" t="str" cm="1">
        <f t="array" aca="1" ref="L1433" ca="1">IF(ISNA(VLOOKUP($D1433,Grouped_Sources!$C:$C,1,FALSE)),"", INDIRECT(VLOOKUP($D1433,Grouped_Sources!$C:$I,5,FALSE)))</f>
        <v>…Dropbox\ITHIM Global\Methods and Processes\Air Pollution\Emissions and air pollution calculations - Rahul &amp; Haneen\Databases used\database_source_apport_studies_v2_0_26_9_2015.xls</v>
      </c>
      <c r="M1433" s="21" t="str" cm="1">
        <f t="array" aca="1" ref="M1433" ca="1">IF(ISNA(VLOOKUP($D1433,Grouped_Sources!$C:$C,1,FALSE)),"", INDIRECT(VLOOKUP($D1433,Grouped_Sources!$C:$I,6,FALSE)))</f>
        <v>EDGAR and various other sources, detailed in document</v>
      </c>
      <c r="N1433" s="21" cm="1">
        <f t="array" aca="1" ref="N1433" ca="1">IF(ISNA(VLOOKUP($D1433,Grouped_Sources!$C:$C,1,FALSE)),"", INDIRECT(VLOOKUP($D1433,Grouped_Sources!$C:$I,7,FALSE)))</f>
        <v>0</v>
      </c>
    </row>
    <row r="1434" spans="1:14" hidden="1" x14ac:dyDescent="0.25">
      <c r="A1434" s="5">
        <f t="shared" si="224"/>
        <v>17</v>
      </c>
      <c r="B1434" s="5">
        <f t="shared" si="225"/>
        <v>32</v>
      </c>
      <c r="C1434" s="5" t="str">
        <f t="shared" ca="1" si="235"/>
        <v>pm_trans_share</v>
      </c>
      <c r="D1434" s="5" t="str">
        <f t="shared" ca="1" si="223"/>
        <v>pm_trans_share_antofagasta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pm_trans_share</v>
      </c>
      <c r="G1434" s="4" t="str" cm="1">
        <f t="array" aca="1" ref="G1434" ca="1">IF(AND(ISBLANK(INDIRECT(ADDRESS(B1434,3,1,1,"all_city_parameter_inputs"))),ISBLANK(INDIRECT(ADDRESS(B1434,2,1,1,"all_city_parameter_inputs")))),"",IF(ISBLANK(INDIRECT(ADDRESS(B1434,2,1,1,"all_city_parameter_inputs"))),"",INDIRECT(ADDRESS(B1434,2,1,1,"all_city_parameter_inputs"))))</f>
        <v>constant</v>
      </c>
      <c r="H1434" s="17" cm="1">
        <f t="array" aca="1" ref="H1434" ca="1">IF(ISBLANK(INDIRECT(ADDRESS(B1434,A1434,1,1,"all_city_parameter_inputs"))), "--",INDIRECT(ADDRESS(B1434,A1434,1,1,"all_city_parameter_inputs")))</f>
        <v>0.32</v>
      </c>
      <c r="I1434" s="17">
        <f ca="1">IF(OR(G1434="alpha",G1434="beta",G1434="sd",G1434="mean"),"--",VLOOKUP(C1434,Default!$B$5:$H$114,7,FALSE))</f>
        <v>0.42</v>
      </c>
      <c r="J1434" s="4" t="str">
        <f ca="1">VLOOKUP(F1434,Lookup!$C$5:$D$110,2, FALSE)</f>
        <v>Pollution values</v>
      </c>
      <c r="K1434" s="4" t="str">
        <f ca="1">VLOOKUP(C1434,Default!$B$4:$E$114,4, FALSE)</f>
        <v>proportion of background PM2.5 attributable to transport</v>
      </c>
      <c r="L1434" s="21" t="str" cm="1">
        <f t="array" aca="1" ref="L1434" ca="1">IF(ISNA(VLOOKUP($D1434,Grouped_Sources!$C:$C,1,FALSE)),"", INDIRECT(VLOOKUP($D1434,Grouped_Sources!$C:$I,5,FALSE)))</f>
        <v>…Dropbox\ITHIM Global\Methods and Processes\Air Pollution\Emissions and air pollution calculations - Rahul &amp; Haneen\Databases used\database_source_apport_studies_v2_0_26_9_2015.xls</v>
      </c>
      <c r="M1434" s="21" t="str" cm="1">
        <f t="array" aca="1" ref="M1434" ca="1">IF(ISNA(VLOOKUP($D1434,Grouped_Sources!$C:$C,1,FALSE)),"", INDIRECT(VLOOKUP($D1434,Grouped_Sources!$C:$I,6,FALSE)))</f>
        <v>EDGAR and various other sources, detailed in document</v>
      </c>
      <c r="N1434" s="21" cm="1">
        <f t="array" aca="1" ref="N1434" ca="1">IF(ISNA(VLOOKUP($D1434,Grouped_Sources!$C:$C,1,FALSE)),"", INDIRECT(VLOOKUP($D1434,Grouped_Sources!$C:$I,7,FALSE)))</f>
        <v>0</v>
      </c>
    </row>
    <row r="1435" spans="1:14" hidden="1" x14ac:dyDescent="0.25">
      <c r="A1435" s="5">
        <f t="shared" si="224"/>
        <v>17</v>
      </c>
      <c r="B1435" s="5">
        <f t="shared" si="225"/>
        <v>33</v>
      </c>
      <c r="C1435" s="5" t="str">
        <f t="shared" ca="1" si="235"/>
        <v>pm_trans_share</v>
      </c>
      <c r="D1435" s="5" t="str">
        <f t="shared" ca="1" si="223"/>
        <v>pm_trans_share_antofagasta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pm_trans_share</v>
      </c>
      <c r="G1435" s="4" t="str" cm="1">
        <f t="array" aca="1" ref="G1435" ca="1">IF(AND(ISBLANK(INDIRECT(ADDRESS(B1435,3,1,1,"all_city_parameter_inputs"))),ISBLANK(INDIRECT(ADDRESS(B1435,2,1,1,"all_city_parameter_inputs")))),"",IF(ISBLANK(INDIRECT(ADDRESS(B1435,2,1,1,"all_city_parameter_inputs"))),"",INDIRECT(ADDRESS(B1435,2,1,1,"all_city_parameter_inputs"))))</f>
        <v>alpha</v>
      </c>
      <c r="H1435" s="17" t="str" cm="1">
        <f t="array" aca="1" ref="H1435" ca="1">IF(ISBLANK(INDIRECT(ADDRESS(B1435,A1435,1,1,"all_city_parameter_inputs"))), "--",INDIRECT(ADDRESS(B1435,A1435,1,1,"all_city_parameter_inputs")))</f>
        <v>--</v>
      </c>
      <c r="I1435" s="17" t="str">
        <f ca="1">IF(OR(G1435="alpha",G1435="beta",G1435="sd",G1435="mean"),"--",VLOOKUP(C1435,Default!$B$5:$H$114,7,FALSE))</f>
        <v>--</v>
      </c>
      <c r="J1435" s="4" t="str">
        <f ca="1">VLOOKUP(F1435,Lookup!$C$5:$D$110,2, FALSE)</f>
        <v>Pollution values</v>
      </c>
      <c r="K1435" s="4" t="str">
        <f ca="1">VLOOKUP(C1435,Default!$B$4:$E$114,4, FALSE)</f>
        <v>proportion of background PM2.5 attributable to transport</v>
      </c>
      <c r="L1435" s="21" t="str" cm="1">
        <f t="array" aca="1" ref="L1435" ca="1">IF(ISNA(VLOOKUP($D1435,Grouped_Sources!$C:$C,1,FALSE)),"", INDIRECT(VLOOKUP($D1435,Grouped_Sources!$C:$I,5,FALSE)))</f>
        <v>…Dropbox\ITHIM Global\Methods and Processes\Air Pollution\Emissions and air pollution calculations - Rahul &amp; Haneen\Databases used\database_source_apport_studies_v2_0_26_9_2015.xls</v>
      </c>
      <c r="M1435" s="21" t="str" cm="1">
        <f t="array" aca="1" ref="M1435" ca="1">IF(ISNA(VLOOKUP($D1435,Grouped_Sources!$C:$C,1,FALSE)),"", INDIRECT(VLOOKUP($D1435,Grouped_Sources!$C:$I,6,FALSE)))</f>
        <v>EDGAR and various other sources, detailed in document</v>
      </c>
      <c r="N1435" s="21" cm="1">
        <f t="array" aca="1" ref="N1435" ca="1">IF(ISNA(VLOOKUP($D1435,Grouped_Sources!$C:$C,1,FALSE)),"", INDIRECT(VLOOKUP($D1435,Grouped_Sources!$C:$I,7,FALSE)))</f>
        <v>0</v>
      </c>
    </row>
    <row r="1436" spans="1:14" hidden="1" x14ac:dyDescent="0.25">
      <c r="A1436" s="5">
        <f t="shared" si="224"/>
        <v>17</v>
      </c>
      <c r="B1436" s="5">
        <f t="shared" si="225"/>
        <v>34</v>
      </c>
      <c r="C1436" s="5" t="str">
        <f t="shared" ca="1" si="235"/>
        <v>pm_trans_share</v>
      </c>
      <c r="D1436" s="5" t="str">
        <f t="shared" ca="1" si="223"/>
        <v>pm_trans_share_antofagasta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pm_trans_share</v>
      </c>
      <c r="G1436" s="4" t="str" cm="1">
        <f t="array" aca="1" ref="G1436" ca="1">IF(AND(ISBLANK(INDIRECT(ADDRESS(B1436,3,1,1,"all_city_parameter_inputs"))),ISBLANK(INDIRECT(ADDRESS(B1436,2,1,1,"all_city_parameter_inputs")))),"",IF(ISBLANK(INDIRECT(ADDRESS(B1436,2,1,1,"all_city_parameter_inputs"))),"",INDIRECT(ADDRESS(B1436,2,1,1,"all_city_parameter_inputs"))))</f>
        <v>beta</v>
      </c>
      <c r="H1436" s="17" t="str" cm="1">
        <f t="array" aca="1" ref="H1436" ca="1">IF(ISBLANK(INDIRECT(ADDRESS(B1436,A1436,1,1,"all_city_parameter_inputs"))), "--",INDIRECT(ADDRESS(B1436,A1436,1,1,"all_city_parameter_inputs")))</f>
        <v>--</v>
      </c>
      <c r="I1436" s="17" t="str">
        <f ca="1">IF(OR(G1436="alpha",G1436="beta",G1436="sd",G1436="mean"),"--",VLOOKUP(C1436,Default!$B$5:$H$114,7,FALSE))</f>
        <v>--</v>
      </c>
      <c r="J1436" s="4" t="str">
        <f ca="1">VLOOKUP(F1436,Lookup!$C$5:$D$110,2, FALSE)</f>
        <v>Pollution values</v>
      </c>
      <c r="K1436" s="4" t="str">
        <f ca="1">VLOOKUP(C1436,Default!$B$4:$E$114,4, FALSE)</f>
        <v>proportion of background PM2.5 attributable to transport</v>
      </c>
      <c r="L1436" s="21" t="str" cm="1">
        <f t="array" aca="1" ref="L1436" ca="1">IF(ISNA(VLOOKUP($D1436,Grouped_Sources!$C:$C,1,FALSE)),"", INDIRECT(VLOOKUP($D1436,Grouped_Sources!$C:$I,5,FALSE)))</f>
        <v>…Dropbox\ITHIM Global\Methods and Processes\Air Pollution\Emissions and air pollution calculations - Rahul &amp; Haneen\Databases used\database_source_apport_studies_v2_0_26_9_2015.xls</v>
      </c>
      <c r="M1436" s="21" t="str" cm="1">
        <f t="array" aca="1" ref="M1436" ca="1">IF(ISNA(VLOOKUP($D1436,Grouped_Sources!$C:$C,1,FALSE)),"", INDIRECT(VLOOKUP($D1436,Grouped_Sources!$C:$I,6,FALSE)))</f>
        <v>EDGAR and various other sources, detailed in document</v>
      </c>
      <c r="N1436" s="21" cm="1">
        <f t="array" aca="1" ref="N1436" ca="1">IF(ISNA(VLOOKUP($D1436,Grouped_Sources!$C:$C,1,FALSE)),"", INDIRECT(VLOOKUP($D1436,Grouped_Sources!$C:$I,7,FALSE)))</f>
        <v>0</v>
      </c>
    </row>
    <row r="1437" spans="1:14" hidden="1" x14ac:dyDescent="0.25">
      <c r="A1437" s="5">
        <f t="shared" si="224"/>
        <v>17</v>
      </c>
      <c r="B1437" s="5">
        <f t="shared" si="225"/>
        <v>35</v>
      </c>
      <c r="C1437" s="5" t="str">
        <f t="shared" ca="1" si="235"/>
        <v>background_pa_scalar</v>
      </c>
      <c r="D1437" s="5" t="str">
        <f t="shared" ca="1" si="223"/>
        <v>background_pa_scalar_antofagasta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background_pa_scalar</v>
      </c>
      <c r="G1437" s="4" t="str" cm="1">
        <f t="array" aca="1" ref="G1437" ca="1">IF(AND(ISBLANK(INDIRECT(ADDRESS(B1437,3,1,1,"all_city_parameter_inputs"))),ISBLANK(INDIRECT(ADDRESS(B1437,2,1,1,"all_city_parameter_inputs")))),"",IF(ISBLANK(INDIRECT(ADDRESS(B1437,2,1,1,"all_city_parameter_inputs"))),"",INDIRECT(ADDRESS(B1437,2,1,1,"all_city_parameter_inputs"))))</f>
        <v>constant</v>
      </c>
      <c r="H1437" s="17" cm="1">
        <f t="array" aca="1" ref="H1437" ca="1">IF(ISBLANK(INDIRECT(ADDRESS(B1437,A1437,1,1,"all_city_parameter_inputs"))), "--",INDIRECT(ADDRESS(B1437,A1437,1,1,"all_city_parameter_inputs")))</f>
        <v>1</v>
      </c>
      <c r="I1437" s="17">
        <f ca="1">IF(OR(G1437="alpha",G1437="beta",G1437="sd",G1437="mean"),"--",VLOOKUP(C1437,Default!$B$5:$H$114,7,FALSE))</f>
        <v>1</v>
      </c>
      <c r="J1437" s="4" t="str">
        <f ca="1">VLOOKUP(F1437,Lookup!$C$5:$D$110,2, FALSE)</f>
        <v>PA values</v>
      </c>
      <c r="K1437" s="4" t="str">
        <f ca="1">VLOOKUP(C1437,Default!$B$4:$E$114,4, FALSE)</f>
        <v>scalar to deal with bias in MMET values from non-occupational physical activity survey</v>
      </c>
      <c r="L1437" s="21" t="str" cm="1">
        <f t="array" aca="1" ref="L1437" ca="1">IF(ISNA(VLOOKUP($D1437,Grouped_Sources!$C:$C,1,FALSE)),"", INDIRECT(VLOOKUP($D1437,Grouped_Sources!$C:$I,5,FALSE)))</f>
        <v>assumes no bias in PA data (could be improved by looking at PA surveys) - distribution parameters need updating</v>
      </c>
      <c r="M1437" s="21" cm="1">
        <f t="array" aca="1" ref="M1437" ca="1">IF(ISNA(VLOOKUP($D1437,Grouped_Sources!$C:$C,1,FALSE)),"", INDIRECT(VLOOKUP($D1437,Grouped_Sources!$C:$I,6,FALSE)))</f>
        <v>0</v>
      </c>
      <c r="N1437" s="21" cm="1">
        <f t="array" aca="1" ref="N1437" ca="1">IF(ISNA(VLOOKUP($D1437,Grouped_Sources!$C:$C,1,FALSE)),"", INDIRECT(VLOOKUP($D1437,Grouped_Sources!$C:$I,7,FALSE)))</f>
        <v>0</v>
      </c>
    </row>
    <row r="1438" spans="1:14" hidden="1" x14ac:dyDescent="0.25">
      <c r="A1438" s="5">
        <f t="shared" si="224"/>
        <v>17</v>
      </c>
      <c r="B1438" s="5">
        <f t="shared" si="225"/>
        <v>36</v>
      </c>
      <c r="C1438" s="5" t="str">
        <f t="shared" ca="1" si="235"/>
        <v>background_pa_scalar</v>
      </c>
      <c r="D1438" s="5" t="str">
        <f t="shared" ca="1" si="223"/>
        <v>background_pa_scalar_antofagasta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background_pa_scalar</v>
      </c>
      <c r="G1438" s="4" t="str" cm="1">
        <f t="array" aca="1" ref="G1438" ca="1">IF(AND(ISBLANK(INDIRECT(ADDRESS(B1438,3,1,1,"all_city_parameter_inputs"))),ISBLANK(INDIRECT(ADDRESS(B1438,2,1,1,"all_city_parameter_inputs")))),"",IF(ISBLANK(INDIRECT(ADDRESS(B1438,2,1,1,"all_city_parameter_inputs"))),"",INDIRECT(ADDRESS(B1438,2,1,1,"all_city_parameter_inputs"))))</f>
        <v>mean</v>
      </c>
      <c r="H1438" s="17" cm="1">
        <f t="array" aca="1" ref="H1438" ca="1">IF(ISBLANK(INDIRECT(ADDRESS(B1438,A1438,1,1,"all_city_parameter_inputs"))), "--",INDIRECT(ADDRESS(B1438,A1438,1,1,"all_city_parameter_inputs")))</f>
        <v>1</v>
      </c>
      <c r="I1438" s="17" t="str">
        <f ca="1">IF(OR(G1438="alpha",G1438="beta",G1438="sd",G1438="mean"),"--",VLOOKUP(C1438,Default!$B$5:$H$114,7,FALSE))</f>
        <v>--</v>
      </c>
      <c r="J1438" s="4" t="str">
        <f ca="1">VLOOKUP(F1438,Lookup!$C$5:$D$110,2, FALSE)</f>
        <v>PA values</v>
      </c>
      <c r="K1438" s="4" t="str">
        <f ca="1">VLOOKUP(C1438,Default!$B$4:$E$114,4, FALSE)</f>
        <v>scalar to deal with bias in MMET values from non-occupational physical activity survey</v>
      </c>
      <c r="L1438" s="21" t="str" cm="1">
        <f t="array" aca="1" ref="L1438" ca="1">IF(ISNA(VLOOKUP($D1438,Grouped_Sources!$C:$C,1,FALSE)),"", INDIRECT(VLOOKUP($D1438,Grouped_Sources!$C:$I,5,FALSE)))</f>
        <v>assumes no bias in PA data (could be improved by looking at PA surveys) - distribution parameters need updating</v>
      </c>
      <c r="M1438" s="21" cm="1">
        <f t="array" aca="1" ref="M1438" ca="1">IF(ISNA(VLOOKUP($D1438,Grouped_Sources!$C:$C,1,FALSE)),"", INDIRECT(VLOOKUP($D1438,Grouped_Sources!$C:$I,6,FALSE)))</f>
        <v>0</v>
      </c>
      <c r="N1438" s="21" cm="1">
        <f t="array" aca="1" ref="N1438" ca="1">IF(ISNA(VLOOKUP($D1438,Grouped_Sources!$C:$C,1,FALSE)),"", INDIRECT(VLOOKUP($D1438,Grouped_Sources!$C:$I,7,FALSE)))</f>
        <v>0</v>
      </c>
    </row>
    <row r="1439" spans="1:14" hidden="1" x14ac:dyDescent="0.25">
      <c r="A1439" s="5">
        <f t="shared" si="224"/>
        <v>17</v>
      </c>
      <c r="B1439" s="5">
        <f t="shared" si="225"/>
        <v>37</v>
      </c>
      <c r="C1439" s="5" t="str">
        <f t="shared" ca="1" si="235"/>
        <v>background_pa_scalar</v>
      </c>
      <c r="D1439" s="5" t="str">
        <f t="shared" ca="1" si="223"/>
        <v>background_pa_scalar_antofagasta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background_pa_scalar</v>
      </c>
      <c r="G1439" s="4" t="str" cm="1">
        <f t="array" aca="1" ref="G1439" ca="1">IF(AND(ISBLANK(INDIRECT(ADDRESS(B1439,3,1,1,"all_city_parameter_inputs"))),ISBLANK(INDIRECT(ADDRESS(B1439,2,1,1,"all_city_parameter_inputs")))),"",IF(ISBLANK(INDIRECT(ADDRESS(B1439,2,1,1,"all_city_parameter_inputs"))),"",INDIRECT(ADDRESS(B1439,2,1,1,"all_city_parameter_inputs"))))</f>
        <v>sd</v>
      </c>
      <c r="H1439" s="17" cm="1">
        <f t="array" aca="1" ref="H1439" ca="1">IF(ISBLANK(INDIRECT(ADDRESS(B1439,A1439,1,1,"all_city_parameter_inputs"))), "--",INDIRECT(ADDRESS(B1439,A1439,1,1,"all_city_parameter_inputs")))</f>
        <v>1.2</v>
      </c>
      <c r="I1439" s="17" t="str">
        <f ca="1">IF(OR(G1439="alpha",G1439="beta",G1439="sd",G1439="mean"),"--",VLOOKUP(C1439,Default!$B$5:$H$114,7,FALSE))</f>
        <v>--</v>
      </c>
      <c r="J1439" s="4" t="str">
        <f ca="1">VLOOKUP(F1439,Lookup!$C$5:$D$110,2, FALSE)</f>
        <v>PA values</v>
      </c>
      <c r="K1439" s="4" t="str">
        <f ca="1">VLOOKUP(C1439,Default!$B$4:$E$114,4, FALSE)</f>
        <v>scalar to deal with bias in MMET values from non-occupational physical activity survey</v>
      </c>
      <c r="L1439" s="21" t="str" cm="1">
        <f t="array" aca="1" ref="L1439" ca="1">IF(ISNA(VLOOKUP($D1439,Grouped_Sources!$C:$C,1,FALSE)),"", INDIRECT(VLOOKUP($D1439,Grouped_Sources!$C:$I,5,FALSE)))</f>
        <v>assumes no bias in PA data (could be improved by looking at PA surveys) - distribution parameters need updating</v>
      </c>
      <c r="M1439" s="21" cm="1">
        <f t="array" aca="1" ref="M1439" ca="1">IF(ISNA(VLOOKUP($D1439,Grouped_Sources!$C:$C,1,FALSE)),"", INDIRECT(VLOOKUP($D1439,Grouped_Sources!$C:$I,6,FALSE)))</f>
        <v>0</v>
      </c>
      <c r="N1439" s="21" cm="1">
        <f t="array" aca="1" ref="N1439" ca="1">IF(ISNA(VLOOKUP($D1439,Grouped_Sources!$C:$C,1,FALSE)),"", INDIRECT(VLOOKUP($D1439,Grouped_Sources!$C:$I,7,FALSE)))</f>
        <v>0</v>
      </c>
    </row>
    <row r="1440" spans="1:14" hidden="1" x14ac:dyDescent="0.25">
      <c r="A1440" s="5">
        <f t="shared" si="224"/>
        <v>17</v>
      </c>
      <c r="B1440" s="5">
        <f t="shared" si="225"/>
        <v>38</v>
      </c>
      <c r="C1440" s="5" t="str">
        <f t="shared" ca="1" si="235"/>
        <v>bus_walk_time</v>
      </c>
      <c r="D1440" s="5" t="str">
        <f t="shared" ca="1" si="223"/>
        <v>bus_walk_time_antofagasta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bus_walk_time</v>
      </c>
      <c r="G1440" s="4" t="str" cm="1">
        <f t="array" aca="1" ref="G1440" ca="1">IF(AND(ISBLANK(INDIRECT(ADDRESS(B1440,3,1,1,"all_city_parameter_inputs"))),ISBLANK(INDIRECT(ADDRESS(B1440,2,1,1,"all_city_parameter_inputs")))),"",IF(ISBLANK(INDIRECT(ADDRESS(B1440,2,1,1,"all_city_parameter_inputs"))),"",INDIRECT(ADDRESS(B1440,2,1,1,"all_city_parameter_inputs"))))</f>
        <v>constant</v>
      </c>
      <c r="H1440" s="17" cm="1">
        <f t="array" aca="1" ref="H1440" ca="1">IF(ISBLANK(INDIRECT(ADDRESS(B1440,A1440,1,1,"all_city_parameter_inputs"))), "--",INDIRECT(ADDRESS(B1440,A1440,1,1,"all_city_parameter_inputs")))</f>
        <v>6</v>
      </c>
      <c r="I1440" s="17">
        <f ca="1">IF(OR(G1440="alpha",G1440="beta",G1440="sd",G1440="mean"),"--",VLOOKUP(C1440,Default!$B$5:$H$114,7,FALSE))</f>
        <v>16</v>
      </c>
      <c r="J1440" s="4" t="str">
        <f ca="1">VLOOKUP(F1440,Lookup!$C$5:$D$110,2, FALSE)</f>
        <v>Travel values</v>
      </c>
      <c r="K1440" s="4" t="str">
        <f ca="1">VLOOKUP(C1440,Default!$B$4:$E$114,4, FALSE)</f>
        <v>time taken to walk to bus stop, added to each trip with main mode bus unless there is already a walking component in the travel survey</v>
      </c>
      <c r="L1440" s="21" t="str" cm="1">
        <f t="array" aca="1" ref="L1440" ca="1">IF(ISNA(VLOOKUP($D1440,Grouped_Sources!$C:$C,1,FALSE)),"", INDIRECT(VLOOKUP($D1440,Grouped_Sources!$C:$I,5,FALSE)))</f>
        <v xml:space="preserve"> on OneDrive Ali Abbas - ITHIM Global\Methods and Processes\Input Parameters\Walk_to_PT</v>
      </c>
      <c r="M1440" s="21" cm="1">
        <f t="array" aca="1" ref="M1440" ca="1">IF(ISNA(VLOOKUP($D1440,Grouped_Sources!$C:$C,1,FALSE)),"", INDIRECT(VLOOKUP($D1440,Grouped_Sources!$C:$I,6,FALSE)))</f>
        <v>0</v>
      </c>
      <c r="N1440" s="21" cm="1">
        <f t="array" aca="1" ref="N1440" ca="1">IF(ISNA(VLOOKUP($D1440,Grouped_Sources!$C:$C,1,FALSE)),"", INDIRECT(VLOOKUP($D1440,Grouped_Sources!$C:$I,7,FALSE)))</f>
        <v>0</v>
      </c>
    </row>
    <row r="1441" spans="1:14" hidden="1" x14ac:dyDescent="0.25">
      <c r="A1441" s="5">
        <f t="shared" si="224"/>
        <v>17</v>
      </c>
      <c r="B1441" s="5">
        <f t="shared" si="225"/>
        <v>39</v>
      </c>
      <c r="C1441" s="5" t="str">
        <f t="shared" ca="1" si="235"/>
        <v>bus_walk_time</v>
      </c>
      <c r="D1441" s="5" t="str">
        <f t="shared" ca="1" si="223"/>
        <v>bus_walk_time_antofagasta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bus_walk_time</v>
      </c>
      <c r="G1441" s="4" t="str" cm="1">
        <f t="array" aca="1" ref="G1441" ca="1">IF(AND(ISBLANK(INDIRECT(ADDRESS(B1441,3,1,1,"all_city_parameter_inputs"))),ISBLANK(INDIRECT(ADDRESS(B1441,2,1,1,"all_city_parameter_inputs")))),"",IF(ISBLANK(INDIRECT(ADDRESS(B1441,2,1,1,"all_city_parameter_inputs"))),"",INDIRECT(ADDRESS(B1441,2,1,1,"all_city_parameter_inputs"))))</f>
        <v>mean</v>
      </c>
      <c r="H1441" s="17" cm="1">
        <f t="array" aca="1" ref="H1441" ca="1">IF(ISBLANK(INDIRECT(ADDRESS(B1441,A1441,1,1,"all_city_parameter_inputs"))), "--",INDIRECT(ADDRESS(B1441,A1441,1,1,"all_city_parameter_inputs")))</f>
        <v>5.1803641269343439</v>
      </c>
      <c r="I1441" s="17" t="str">
        <f ca="1">IF(OR(G1441="alpha",G1441="beta",G1441="sd",G1441="mean"),"--",VLOOKUP(C1441,Default!$B$5:$H$114,7,FALSE))</f>
        <v>--</v>
      </c>
      <c r="J1441" s="4" t="str">
        <f ca="1">VLOOKUP(F1441,Lookup!$C$5:$D$110,2, FALSE)</f>
        <v>Travel values</v>
      </c>
      <c r="K1441" s="4" t="str">
        <f ca="1">VLOOKUP(C1441,Default!$B$4:$E$114,4, FALSE)</f>
        <v>time taken to walk to bus stop, added to each trip with main mode bus unless there is already a walking component in the travel survey</v>
      </c>
      <c r="L1441" s="21" t="str" cm="1">
        <f t="array" aca="1" ref="L1441" ca="1">IF(ISNA(VLOOKUP($D1441,Grouped_Sources!$C:$C,1,FALSE)),"", INDIRECT(VLOOKUP($D1441,Grouped_Sources!$C:$I,5,FALSE)))</f>
        <v xml:space="preserve"> on OneDrive Ali Abbas - ITHIM Global\Methods and Processes\Input Parameters\Walk_to_PT</v>
      </c>
      <c r="M1441" s="21" cm="1">
        <f t="array" aca="1" ref="M1441" ca="1">IF(ISNA(VLOOKUP($D1441,Grouped_Sources!$C:$C,1,FALSE)),"", INDIRECT(VLOOKUP($D1441,Grouped_Sources!$C:$I,6,FALSE)))</f>
        <v>0</v>
      </c>
      <c r="N1441" s="21" cm="1">
        <f t="array" aca="1" ref="N1441" ca="1">IF(ISNA(VLOOKUP($D1441,Grouped_Sources!$C:$C,1,FALSE)),"", INDIRECT(VLOOKUP($D1441,Grouped_Sources!$C:$I,7,FALSE)))</f>
        <v>0</v>
      </c>
    </row>
    <row r="1442" spans="1:14" hidden="1" x14ac:dyDescent="0.25">
      <c r="A1442" s="5">
        <f t="shared" si="224"/>
        <v>17</v>
      </c>
      <c r="B1442" s="5">
        <f t="shared" si="225"/>
        <v>40</v>
      </c>
      <c r="C1442" s="5" t="str">
        <f t="shared" ca="1" si="235"/>
        <v>bus_walk_time</v>
      </c>
      <c r="D1442" s="5" t="str">
        <f t="shared" ca="1" si="223"/>
        <v>bus_walk_time_antofagasta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bus_walk_time</v>
      </c>
      <c r="G1442" s="4" t="str" cm="1">
        <f t="array" aca="1" ref="G1442" ca="1">IF(AND(ISBLANK(INDIRECT(ADDRESS(B1442,3,1,1,"all_city_parameter_inputs"))),ISBLANK(INDIRECT(ADDRESS(B1442,2,1,1,"all_city_parameter_inputs")))),"",IF(ISBLANK(INDIRECT(ADDRESS(B1442,2,1,1,"all_city_parameter_inputs"))),"",INDIRECT(ADDRESS(B1442,2,1,1,"all_city_parameter_inputs"))))</f>
        <v>sd</v>
      </c>
      <c r="H1442" s="17" cm="1">
        <f t="array" aca="1" ref="H1442" ca="1">IF(ISBLANK(INDIRECT(ADDRESS(B1442,A1442,1,1,"all_city_parameter_inputs"))), "--",INDIRECT(ADDRESS(B1442,A1442,1,1,"all_city_parameter_inputs")))</f>
        <v>1.7194490377641085</v>
      </c>
      <c r="I1442" s="17" t="str">
        <f ca="1">IF(OR(G1442="alpha",G1442="beta",G1442="sd",G1442="mean"),"--",VLOOKUP(C1442,Default!$B$5:$H$114,7,FALSE))</f>
        <v>--</v>
      </c>
      <c r="J1442" s="4" t="str">
        <f ca="1">VLOOKUP(F1442,Lookup!$C$5:$D$110,2, FALSE)</f>
        <v>Travel values</v>
      </c>
      <c r="K1442" s="4" t="str">
        <f ca="1">VLOOKUP(C1442,Default!$B$4:$E$114,4, FALSE)</f>
        <v>time taken to walk to bus stop, added to each trip with main mode bus unless there is already a walking component in the travel survey</v>
      </c>
      <c r="L1442" s="21" t="str" cm="1">
        <f t="array" aca="1" ref="L1442" ca="1">IF(ISNA(VLOOKUP($D1442,Grouped_Sources!$C:$C,1,FALSE)),"", INDIRECT(VLOOKUP($D1442,Grouped_Sources!$C:$I,5,FALSE)))</f>
        <v xml:space="preserve"> on OneDrive Ali Abbas - ITHIM Global\Methods and Processes\Input Parameters\Walk_to_PT</v>
      </c>
      <c r="M1442" s="21" cm="1">
        <f t="array" aca="1" ref="M1442" ca="1">IF(ISNA(VLOOKUP($D1442,Grouped_Sources!$C:$C,1,FALSE)),"", INDIRECT(VLOOKUP($D1442,Grouped_Sources!$C:$I,6,FALSE)))</f>
        <v>0</v>
      </c>
      <c r="N1442" s="21" cm="1">
        <f t="array" aca="1" ref="N1442" ca="1">IF(ISNA(VLOOKUP($D1442,Grouped_Sources!$C:$C,1,FALSE)),"", INDIRECT(VLOOKUP($D1442,Grouped_Sources!$C:$I,7,FALSE)))</f>
        <v>0</v>
      </c>
    </row>
    <row r="1443" spans="1:14" hidden="1" x14ac:dyDescent="0.25">
      <c r="A1443" s="5">
        <f t="shared" ref="A1443:A1506" si="236">A1343+1</f>
        <v>17</v>
      </c>
      <c r="B1443" s="5">
        <f t="shared" ref="B1443:B1506" si="237">B1343</f>
        <v>41</v>
      </c>
      <c r="C1443" s="5" t="str">
        <f t="shared" ca="1" si="235"/>
        <v>rail_walk_time</v>
      </c>
      <c r="D1443" s="5" t="str">
        <f t="shared" ca="1" si="223"/>
        <v>rail_walk_time_antofagasta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rail_walk_time</v>
      </c>
      <c r="G1443" s="4" t="str" cm="1">
        <f t="array" aca="1" ref="G1443" ca="1">IF(AND(ISBLANK(INDIRECT(ADDRESS(B1443,3,1,1,"all_city_parameter_inputs"))),ISBLANK(INDIRECT(ADDRESS(B1443,2,1,1,"all_city_parameter_inputs")))),"",IF(ISBLANK(INDIRECT(ADDRESS(B1443,2,1,1,"all_city_parameter_inputs"))),"",INDIRECT(ADDRESS(B1443,2,1,1,"all_city_parameter_inputs"))))</f>
        <v>constant</v>
      </c>
      <c r="H1443" s="17" cm="1">
        <f t="array" aca="1" ref="H1443" ca="1">IF(ISBLANK(INDIRECT(ADDRESS(B1443,A1443,1,1,"all_city_parameter_inputs"))), "--",INDIRECT(ADDRESS(B1443,A1443,1,1,"all_city_parameter_inputs")))</f>
        <v>11</v>
      </c>
      <c r="I1443" s="17">
        <f ca="1">IF(OR(G1443="alpha",G1443="beta",G1443="sd",G1443="mean"),"--",VLOOKUP(C1443,Default!$B$5:$H$114,7,FALSE))</f>
        <v>12.5</v>
      </c>
      <c r="J1443" s="4" t="str">
        <f ca="1">VLOOKUP(F1443,Lookup!$C$5:$D$110,2, FALSE)</f>
        <v>Travel values</v>
      </c>
      <c r="K1443" s="4" t="str">
        <f ca="1">VLOOKUP(C1443,Default!$B$4:$E$114,4, FALSE)</f>
        <v>time taken to walk to train station</v>
      </c>
      <c r="L1443" s="21" t="str" cm="1">
        <f t="array" aca="1" ref="L1443" ca="1">IF(ISNA(VLOOKUP($D1443,Grouped_Sources!$C:$C,1,FALSE)),"", INDIRECT(VLOOKUP($D1443,Grouped_Sources!$C:$I,5,FALSE)))</f>
        <v xml:space="preserve"> on OneDrive Ali Abbas - ITHIM Global\Methods and Processes\Input Parameters\Walk_to_PT</v>
      </c>
      <c r="M1443" s="21" cm="1">
        <f t="array" aca="1" ref="M1443" ca="1">IF(ISNA(VLOOKUP($D1443,Grouped_Sources!$C:$C,1,FALSE)),"", INDIRECT(VLOOKUP($D1443,Grouped_Sources!$C:$I,6,FALSE)))</f>
        <v>0</v>
      </c>
      <c r="N1443" s="21" cm="1">
        <f t="array" aca="1" ref="N1443" ca="1">IF(ISNA(VLOOKUP($D1443,Grouped_Sources!$C:$C,1,FALSE)),"", INDIRECT(VLOOKUP($D1443,Grouped_Sources!$C:$I,7,FALSE)))</f>
        <v>0</v>
      </c>
    </row>
    <row r="1444" spans="1:14" hidden="1" x14ac:dyDescent="0.25">
      <c r="A1444" s="5">
        <f t="shared" si="236"/>
        <v>17</v>
      </c>
      <c r="B1444" s="5">
        <f t="shared" si="237"/>
        <v>42</v>
      </c>
      <c r="C1444" s="5" t="str">
        <f t="shared" ca="1" si="235"/>
        <v>rail_walk_time</v>
      </c>
      <c r="D1444" s="5" t="str">
        <f t="shared" ca="1" si="223"/>
        <v>rail_walk_time_antofagasta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rail_walk_time</v>
      </c>
      <c r="G1444" s="4" t="str" cm="1">
        <f t="array" aca="1" ref="G1444" ca="1">IF(AND(ISBLANK(INDIRECT(ADDRESS(B1444,3,1,1,"all_city_parameter_inputs"))),ISBLANK(INDIRECT(ADDRESS(B1444,2,1,1,"all_city_parameter_inputs")))),"",IF(ISBLANK(INDIRECT(ADDRESS(B1444,2,1,1,"all_city_parameter_inputs"))),"",INDIRECT(ADDRESS(B1444,2,1,1,"all_city_parameter_inputs"))))</f>
        <v>mean</v>
      </c>
      <c r="H1444" s="17" cm="1">
        <f t="array" aca="1" ref="H1444" ca="1">IF(ISBLANK(INDIRECT(ADDRESS(B1444,A1444,1,1,"all_city_parameter_inputs"))), "--",INDIRECT(ADDRESS(B1444,A1444,1,1,"all_city_parameter_inputs")))</f>
        <v>7.3125795241477052</v>
      </c>
      <c r="I1444" s="17" t="str">
        <f ca="1">IF(OR(G1444="alpha",G1444="beta",G1444="sd",G1444="mean"),"--",VLOOKUP(C1444,Default!$B$5:$H$114,7,FALSE))</f>
        <v>--</v>
      </c>
      <c r="J1444" s="4" t="str">
        <f ca="1">VLOOKUP(F1444,Lookup!$C$5:$D$110,2, FALSE)</f>
        <v>Travel values</v>
      </c>
      <c r="K1444" s="4" t="str">
        <f ca="1">VLOOKUP(C1444,Default!$B$4:$E$114,4, FALSE)</f>
        <v>time taken to walk to train station</v>
      </c>
      <c r="L1444" s="21" t="str" cm="1">
        <f t="array" aca="1" ref="L1444" ca="1">IF(ISNA(VLOOKUP($D1444,Grouped_Sources!$C:$C,1,FALSE)),"", INDIRECT(VLOOKUP($D1444,Grouped_Sources!$C:$I,5,FALSE)))</f>
        <v xml:space="preserve"> on OneDrive Ali Abbas - ITHIM Global\Methods and Processes\Input Parameters\Walk_to_PT</v>
      </c>
      <c r="M1444" s="21" cm="1">
        <f t="array" aca="1" ref="M1444" ca="1">IF(ISNA(VLOOKUP($D1444,Grouped_Sources!$C:$C,1,FALSE)),"", INDIRECT(VLOOKUP($D1444,Grouped_Sources!$C:$I,6,FALSE)))</f>
        <v>0</v>
      </c>
      <c r="N1444" s="21" cm="1">
        <f t="array" aca="1" ref="N1444" ca="1">IF(ISNA(VLOOKUP($D1444,Grouped_Sources!$C:$C,1,FALSE)),"", INDIRECT(VLOOKUP($D1444,Grouped_Sources!$C:$I,7,FALSE)))</f>
        <v>0</v>
      </c>
    </row>
    <row r="1445" spans="1:14" hidden="1" x14ac:dyDescent="0.25">
      <c r="A1445" s="5">
        <f t="shared" si="236"/>
        <v>17</v>
      </c>
      <c r="B1445" s="5">
        <f t="shared" si="237"/>
        <v>43</v>
      </c>
      <c r="C1445" s="5" t="str">
        <f t="shared" ca="1" si="235"/>
        <v>rail_walk_time</v>
      </c>
      <c r="D1445" s="5" t="str">
        <f t="shared" ca="1" si="223"/>
        <v>rail_walk_time_antofagasta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rail_walk_time</v>
      </c>
      <c r="G1445" s="4" t="str" cm="1">
        <f t="array" aca="1" ref="G1445" ca="1">IF(AND(ISBLANK(INDIRECT(ADDRESS(B1445,3,1,1,"all_city_parameter_inputs"))),ISBLANK(INDIRECT(ADDRESS(B1445,2,1,1,"all_city_parameter_inputs")))),"",IF(ISBLANK(INDIRECT(ADDRESS(B1445,2,1,1,"all_city_parameter_inputs"))),"",INDIRECT(ADDRESS(B1445,2,1,1,"all_city_parameter_inputs"))))</f>
        <v>sd</v>
      </c>
      <c r="H1445" s="17" cm="1">
        <f t="array" aca="1" ref="H1445" ca="1">IF(ISBLANK(INDIRECT(ADDRESS(B1445,A1445,1,1,"all_city_parameter_inputs"))), "--",INDIRECT(ADDRESS(B1445,A1445,1,1,"all_city_parameter_inputs")))</f>
        <v>2.4686176204699946</v>
      </c>
      <c r="I1445" s="17" t="str">
        <f ca="1">IF(OR(G1445="alpha",G1445="beta",G1445="sd",G1445="mean"),"--",VLOOKUP(C1445,Default!$B$5:$H$114,7,FALSE))</f>
        <v>--</v>
      </c>
      <c r="J1445" s="4" t="str">
        <f ca="1">VLOOKUP(F1445,Lookup!$C$5:$D$110,2, FALSE)</f>
        <v>Travel values</v>
      </c>
      <c r="K1445" s="4" t="str">
        <f ca="1">VLOOKUP(C1445,Default!$B$4:$E$114,4, FALSE)</f>
        <v>time taken to walk to train station</v>
      </c>
      <c r="L1445" s="21" t="str" cm="1">
        <f t="array" aca="1" ref="L1445" ca="1">IF(ISNA(VLOOKUP($D1445,Grouped_Sources!$C:$C,1,FALSE)),"", INDIRECT(VLOOKUP($D1445,Grouped_Sources!$C:$I,5,FALSE)))</f>
        <v xml:space="preserve"> on OneDrive Ali Abbas - ITHIM Global\Methods and Processes\Input Parameters\Walk_to_PT</v>
      </c>
      <c r="M1445" s="21" cm="1">
        <f t="array" aca="1" ref="M1445" ca="1">IF(ISNA(VLOOKUP($D1445,Grouped_Sources!$C:$C,1,FALSE)),"", INDIRECT(VLOOKUP($D1445,Grouped_Sources!$C:$I,6,FALSE)))</f>
        <v>0</v>
      </c>
      <c r="N1445" s="21" cm="1">
        <f t="array" aca="1" ref="N1445" ca="1">IF(ISNA(VLOOKUP($D1445,Grouped_Sources!$C:$C,1,FALSE)),"", INDIRECT(VLOOKUP($D1445,Grouped_Sources!$C:$I,7,FALSE)))</f>
        <v>0</v>
      </c>
    </row>
    <row r="1446" spans="1:14" hidden="1" x14ac:dyDescent="0.25">
      <c r="A1446" s="5">
        <f t="shared" si="236"/>
        <v>17</v>
      </c>
      <c r="B1446" s="5">
        <f t="shared" si="237"/>
        <v>44</v>
      </c>
      <c r="C1446" s="5" t="str">
        <f t="shared" ca="1" si="235"/>
        <v>add_personal_motorcycle_trips</v>
      </c>
      <c r="D1446" s="5" t="str">
        <f t="shared" ref="D1446:D1449" ca="1" si="238">F1446&amp;"_"&amp;E1446</f>
        <v>add_personal_motorcycle_trips_antofagasta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add_personal_motorcycle_trips</v>
      </c>
      <c r="G1446" s="4" t="str" cm="1">
        <f t="array" aca="1" ref="G1446" ca="1">IF(AND(ISBLANK(INDIRECT(ADDRESS(B1446,3,1,1,"all_city_parameter_inputs"))),ISBLANK(INDIRECT(ADDRESS(B1446,2,1,1,"all_city_parameter_inputs")))),"",IF(ISBLANK(INDIRECT(ADDRESS(B1446,2,1,1,"all_city_parameter_inputs"))),"",INDIRECT(ADDRESS(B1446,2,1,1,"all_city_parameter_inputs"))))</f>
        <v/>
      </c>
      <c r="H1446" s="17" t="str" cm="1">
        <f t="array" aca="1" ref="H1446" ca="1">IF(ISBLANK(INDIRECT(ADDRESS(B1446,A1446,1,1,"all_city_parameter_inputs"))), "--",INDIRECT(ADDRESS(B1446,A1446,1,1,"all_city_parameter_inputs")))</f>
        <v>Chile</v>
      </c>
      <c r="I1446" s="17" t="str">
        <f ca="1">IF(OR(G1446="alpha",G1446="beta",G1446="sd",G1446="mean"),"--",VLOOKUP(C1446,Default!$B$5:$H$114,7,FALSE))</f>
        <v>no</v>
      </c>
      <c r="J1446" s="4" t="str">
        <f ca="1">VLOOKUP(F1446,Lookup!$C$5:$D$110,2, FALSE)</f>
        <v>Travel values</v>
      </c>
      <c r="K1446" s="4" t="str">
        <f ca="1">VLOOKUP(C1446,Default!$B$4:$E$114,4, FALSE)</f>
        <v>if set to 'no', does not add any personal journey motorcycle trip. If set to 'Chile' add motorcycle trips based on Chilean data. Used if no motorcycle trips exist in the travel survey at all</v>
      </c>
      <c r="L1446" s="21" t="str" cm="1">
        <f t="array" aca="1" ref="L1446" ca="1">IF(ISNA(VLOOKUP($D1446,Grouped_Sources!$C:$C,1,FALSE)),"", INDIRECT(VLOOKUP($D1446,Grouped_Sources!$C:$I,5,FALSE)))</f>
        <v xml:space="preserve"> on OneDrive Ali Abbas - ITHIM Global\Methods and Processes\Input Parameters\NewMotorcycleTrips</v>
      </c>
      <c r="M1446" s="21" cm="1">
        <f t="array" aca="1" ref="M1446" ca="1">IF(ISNA(VLOOKUP($D1446,Grouped_Sources!$C:$C,1,FALSE)),"", INDIRECT(VLOOKUP($D1446,Grouped_Sources!$C:$I,6,FALSE)))</f>
        <v>0</v>
      </c>
      <c r="N1446" s="21" cm="1">
        <f t="array" aca="1" ref="N1446" ca="1">IF(ISNA(VLOOKUP($D1446,Grouped_Sources!$C:$C,1,FALSE)),"", INDIRECT(VLOOKUP($D1446,Grouped_Sources!$C:$I,7,FALSE)))</f>
        <v>0</v>
      </c>
    </row>
    <row r="1447" spans="1:14" hidden="1" x14ac:dyDescent="0.25">
      <c r="A1447" s="5">
        <f t="shared" si="236"/>
        <v>17</v>
      </c>
      <c r="B1447" s="5">
        <f t="shared" si="237"/>
        <v>45</v>
      </c>
      <c r="C1447" s="5" t="str">
        <f t="shared" ca="1" si="235"/>
        <v>proportion_motorcycle_trips</v>
      </c>
      <c r="D1447" s="5" t="str">
        <f t="shared" ca="1" si="238"/>
        <v>proportion_motorcycle_trips_antofagasta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proportion_motorcycle_trips</v>
      </c>
      <c r="G1447" s="4" t="str" cm="1">
        <f t="array" aca="1" ref="G1447" ca="1">IF(AND(ISBLANK(INDIRECT(ADDRESS(B1447,3,1,1,"all_city_parameter_inputs"))),ISBLANK(INDIRECT(ADDRESS(B1447,2,1,1,"all_city_parameter_inputs")))),"",IF(ISBLANK(INDIRECT(ADDRESS(B1447,2,1,1,"all_city_parameter_inputs"))),"",INDIRECT(ADDRESS(B1447,2,1,1,"all_city_parameter_inputs"))))</f>
        <v>constant</v>
      </c>
      <c r="H1447" s="17" cm="1">
        <f t="array" aca="1" ref="H1447" ca="1">IF(ISBLANK(INDIRECT(ADDRESS(B1447,A1447,1,1,"all_city_parameter_inputs"))), "--",INDIRECT(ADDRESS(B1447,A1447,1,1,"all_city_parameter_inputs")))</f>
        <v>0.01</v>
      </c>
      <c r="I1447" s="17">
        <f ca="1">IF(OR(G1447="alpha",G1447="beta",G1447="sd",G1447="mean"),"--",VLOOKUP(C1447,Default!$B$5:$H$114,7,FALSE))</f>
        <v>0</v>
      </c>
      <c r="J1447" s="4" t="str">
        <f ca="1">VLOOKUP(F1447,Lookup!$C$5:$D$110,2, FALSE)</f>
        <v>Travel values</v>
      </c>
      <c r="K1447" s="4" t="str">
        <f ca="1">VLOOKUP(C1447,Default!$B$4:$E$114,4, FALSE)</f>
        <v>proportion of travel survey trips that should be added as motorcycle trips</v>
      </c>
      <c r="L1447" s="21" t="str" cm="1">
        <f t="array" aca="1" ref="L1447" ca="1">IF(ISNA(VLOOKUP($D1447,Grouped_Sources!$C:$C,1,FALSE)),"", INDIRECT(VLOOKUP($D1447,Grouped_Sources!$C:$I,5,FALSE)))</f>
        <v xml:space="preserve"> on OneDrive Ali Abbas - ITHIM Global\Methods and Processes\Input Parameters\NewMotorcycleTrips</v>
      </c>
      <c r="M1447" s="21" cm="1">
        <f t="array" aca="1" ref="M1447" ca="1">IF(ISNA(VLOOKUP($D1447,Grouped_Sources!$C:$C,1,FALSE)),"", INDIRECT(VLOOKUP($D1447,Grouped_Sources!$C:$I,6,FALSE)))</f>
        <v>0</v>
      </c>
      <c r="N1447" s="21" cm="1">
        <f t="array" aca="1" ref="N1447" ca="1">IF(ISNA(VLOOKUP($D1447,Grouped_Sources!$C:$C,1,FALSE)),"", INDIRECT(VLOOKUP($D1447,Grouped_Sources!$C:$I,7,FALSE)))</f>
        <v>0</v>
      </c>
    </row>
    <row r="1448" spans="1:14" hidden="1" x14ac:dyDescent="0.25">
      <c r="A1448" s="5">
        <f t="shared" si="236"/>
        <v>17</v>
      </c>
      <c r="B1448" s="5">
        <f t="shared" si="237"/>
        <v>46</v>
      </c>
      <c r="C1448" s="5" t="str">
        <f t="shared" ca="1" si="235"/>
        <v>proportion_motorcycle_trips</v>
      </c>
      <c r="D1448" s="5" t="str">
        <f t="shared" ca="1" si="238"/>
        <v>proportion_motorcycle_trips_antofagasta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proportion_motorcycle_trips</v>
      </c>
      <c r="G1448" s="4" t="str" cm="1">
        <f t="array" aca="1" ref="G1448" ca="1">IF(AND(ISBLANK(INDIRECT(ADDRESS(B1448,3,1,1,"all_city_parameter_inputs"))),ISBLANK(INDIRECT(ADDRESS(B1448,2,1,1,"all_city_parameter_inputs")))),"",IF(ISBLANK(INDIRECT(ADDRESS(B1448,2,1,1,"all_city_parameter_inputs"))),"",INDIRECT(ADDRESS(B1448,2,1,1,"all_city_parameter_inputs"))))</f>
        <v>alpha</v>
      </c>
      <c r="H1448" s="17" cm="1">
        <f t="array" aca="1" ref="H1448" ca="1">IF(ISBLANK(INDIRECT(ADDRESS(B1448,A1448,1,1,"all_city_parameter_inputs"))), "--",INDIRECT(ADDRESS(B1448,A1448,1,1,"all_city_parameter_inputs")))</f>
        <v>10.99</v>
      </c>
      <c r="I1448" s="17" t="str">
        <f ca="1">IF(OR(G1448="alpha",G1448="beta",G1448="sd",G1448="mean"),"--",VLOOKUP(C1448,Default!$B$5:$H$114,7,FALSE))</f>
        <v>--</v>
      </c>
      <c r="J1448" s="4" t="str">
        <f ca="1">VLOOKUP(F1448,Lookup!$C$5:$D$110,2, FALSE)</f>
        <v>Travel values</v>
      </c>
      <c r="K1448" s="4" t="str">
        <f ca="1">VLOOKUP(C1448,Default!$B$4:$E$114,4, FALSE)</f>
        <v>proportion of travel survey trips that should be added as motorcycle trips</v>
      </c>
      <c r="L1448" s="21" t="str" cm="1">
        <f t="array" aca="1" ref="L1448" ca="1">IF(ISNA(VLOOKUP($D1448,Grouped_Sources!$C:$C,1,FALSE)),"", INDIRECT(VLOOKUP($D1448,Grouped_Sources!$C:$I,5,FALSE)))</f>
        <v xml:space="preserve"> on OneDrive Ali Abbas - ITHIM Global\Methods and Processes\Input Parameters\NewMotorcycleTrips</v>
      </c>
      <c r="M1448" s="21" cm="1">
        <f t="array" aca="1" ref="M1448" ca="1">IF(ISNA(VLOOKUP($D1448,Grouped_Sources!$C:$C,1,FALSE)),"", INDIRECT(VLOOKUP($D1448,Grouped_Sources!$C:$I,6,FALSE)))</f>
        <v>0</v>
      </c>
      <c r="N1448" s="21" cm="1">
        <f t="array" aca="1" ref="N1448" ca="1">IF(ISNA(VLOOKUP($D1448,Grouped_Sources!$C:$C,1,FALSE)),"", INDIRECT(VLOOKUP($D1448,Grouped_Sources!$C:$I,7,FALSE)))</f>
        <v>0</v>
      </c>
    </row>
    <row r="1449" spans="1:14" hidden="1" x14ac:dyDescent="0.25">
      <c r="A1449" s="5">
        <f t="shared" si="236"/>
        <v>17</v>
      </c>
      <c r="B1449" s="5">
        <f t="shared" si="237"/>
        <v>47</v>
      </c>
      <c r="C1449" s="5" t="str">
        <f t="shared" ca="1" si="235"/>
        <v>proportion_motorcycle_trips</v>
      </c>
      <c r="D1449" s="5" t="str">
        <f t="shared" ca="1" si="238"/>
        <v>proportion_motorcycle_trips_antofagasta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proportion_motorcycle_trips</v>
      </c>
      <c r="G1449" s="4" t="str" cm="1">
        <f t="array" aca="1" ref="G1449" ca="1">IF(AND(ISBLANK(INDIRECT(ADDRESS(B1449,3,1,1,"all_city_parameter_inputs"))),ISBLANK(INDIRECT(ADDRESS(B1449,2,1,1,"all_city_parameter_inputs")))),"",IF(ISBLANK(INDIRECT(ADDRESS(B1449,2,1,1,"all_city_parameter_inputs"))),"",INDIRECT(ADDRESS(B1449,2,1,1,"all_city_parameter_inputs"))))</f>
        <v>beta</v>
      </c>
      <c r="H1449" s="17" cm="1">
        <f t="array" aca="1" ref="H1449" ca="1">IF(ISBLANK(INDIRECT(ADDRESS(B1449,A1449,1,1,"all_city_parameter_inputs"))), "--",INDIRECT(ADDRESS(B1449,A1449,1,1,"all_city_parameter_inputs")))</f>
        <v>1088.01</v>
      </c>
      <c r="I1449" s="17" t="str">
        <f ca="1">IF(OR(G1449="alpha",G1449="beta",G1449="sd",G1449="mean"),"--",VLOOKUP(C1449,Default!$B$5:$H$114,7,FALSE))</f>
        <v>--</v>
      </c>
      <c r="J1449" s="4" t="str">
        <f ca="1">VLOOKUP(F1449,Lookup!$C$5:$D$110,2, FALSE)</f>
        <v>Travel values</v>
      </c>
      <c r="K1449" s="4" t="str">
        <f ca="1">VLOOKUP(C1449,Default!$B$4:$E$114,4, FALSE)</f>
        <v>proportion of travel survey trips that should be added as motorcycle trips</v>
      </c>
      <c r="L1449" s="21" t="str" cm="1">
        <f t="array" aca="1" ref="L1449" ca="1">IF(ISNA(VLOOKUP($D1449,Grouped_Sources!$C:$C,1,FALSE)),"", INDIRECT(VLOOKUP($D1449,Grouped_Sources!$C:$I,5,FALSE)))</f>
        <v xml:space="preserve"> on OneDrive Ali Abbas - ITHIM Global\Methods and Processes\Input Parameters\NewMotorcycleTrips</v>
      </c>
      <c r="M1449" s="21" cm="1">
        <f t="array" aca="1" ref="M1449" ca="1">IF(ISNA(VLOOKUP($D1449,Grouped_Sources!$C:$C,1,FALSE)),"", INDIRECT(VLOOKUP($D1449,Grouped_Sources!$C:$I,6,FALSE)))</f>
        <v>0</v>
      </c>
      <c r="N1449" s="21" cm="1">
        <f t="array" aca="1" ref="N1449" ca="1">IF(ISNA(VLOOKUP($D1449,Grouped_Sources!$C:$C,1,FALSE)),"", INDIRECT(VLOOKUP($D1449,Grouped_Sources!$C:$I,7,FALSE)))</f>
        <v>0</v>
      </c>
    </row>
    <row r="1450" spans="1:14" hidden="1" x14ac:dyDescent="0.25">
      <c r="A1450" s="5">
        <f t="shared" si="236"/>
        <v>17</v>
      </c>
      <c r="B1450" s="5">
        <f t="shared" si="237"/>
        <v>48</v>
      </c>
      <c r="C1450" s="5" t="str">
        <f t="shared" ca="1" si="235"/>
        <v>add_motorcycle_fleet</v>
      </c>
      <c r="D1450" s="5" t="str">
        <f t="shared" ca="1" si="223"/>
        <v>add_motorcycle_fleet_antofagasta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All_city_list!F1445,INDIRECT(ADDRESS(B1450,1,1,1,"all_city_parameter_inputs"))))</f>
        <v>add_motorcycle_fleet</v>
      </c>
      <c r="G1450" s="4" t="str" cm="1">
        <f t="array" aca="1" ref="G1450" ca="1">IF(AND(ISBLANK(INDIRECT(ADDRESS(B1450,3,1,1,"all_city_parameter_inputs"))),ISBLANK(INDIRECT(ADDRESS(B1450,2,1,1,"all_city_parameter_inputs")))),"",IF(ISBLANK(INDIRECT(ADDRESS(B1450,2,1,1,"all_city_parameter_inputs"))),"",INDIRECT(ADDRESS(B1450,2,1,1,"all_city_parameter_inputs"))))</f>
        <v/>
      </c>
      <c r="H1450" s="17" t="str" cm="1">
        <f t="array" aca="1" ref="H1450" ca="1">IF(ISBLANK(INDIRECT(ADDRESS(B1450,A1450,1,1,"all_city_parameter_inputs"))), "--",INDIRECT(ADDRESS(B1450,A1450,1,1,"all_city_parameter_inputs")))</f>
        <v>T</v>
      </c>
      <c r="I1450" s="17" t="str">
        <f ca="1">IF(OR(G1450="alpha",G1450="beta",G1450="sd",G1450="mean"),"--",VLOOKUP(C1450,Default!$B$5:$H$114,7,FALSE))</f>
        <v>T</v>
      </c>
      <c r="J1450" s="4" t="str">
        <f ca="1">VLOOKUP(F1450,Lookup!$C$5:$D$110,2, FALSE)</f>
        <v>Travel values</v>
      </c>
      <c r="K1450" s="4" t="str">
        <f ca="1">VLOOKUP(C1450,Default!$B$4:$E$114,4, FALSE)</f>
        <v>whether to add motorcylce ghost trips</v>
      </c>
      <c r="L1450" s="21" t="str" cm="1">
        <f t="array" aca="1" ref="L1450" ca="1">IF(ISNA(VLOOKUP($D1450,Grouped_Sources!$C:$C,1,FALSE)),"", INDIRECT(VLOOKUP($D1450,Grouped_Sources!$C:$I,5,FALSE)))</f>
        <v xml:space="preserve"> on OneDrive Ali Abbas - ITHIM Global\Methods and Processes\Input Parameters\MotorcycleFleetRatio</v>
      </c>
      <c r="M1450" s="21" cm="1">
        <f t="array" aca="1" ref="M1450" ca="1">IF(ISNA(VLOOKUP($D1450,Grouped_Sources!$C:$C,1,FALSE)),"", INDIRECT(VLOOKUP($D1450,Grouped_Sources!$C:$I,6,FALSE)))</f>
        <v>0</v>
      </c>
      <c r="N1450" s="21" cm="1">
        <f t="array" aca="1" ref="N1450" ca="1">IF(ISNA(VLOOKUP($D1450,Grouped_Sources!$C:$C,1,FALSE)),"", INDIRECT(VLOOKUP($D1450,Grouped_Sources!$C:$I,7,FALSE)))</f>
        <v>0</v>
      </c>
    </row>
    <row r="1451" spans="1:14" hidden="1" x14ac:dyDescent="0.25">
      <c r="A1451" s="5">
        <f t="shared" si="236"/>
        <v>17</v>
      </c>
      <c r="B1451" s="5">
        <f t="shared" si="237"/>
        <v>49</v>
      </c>
      <c r="C1451" s="5" t="str">
        <f t="shared" ca="1" si="235"/>
        <v>fleet_to_motorcycle_ratio</v>
      </c>
      <c r="D1451" s="5" t="str">
        <f t="shared" ca="1" si="223"/>
        <v>fleet_to_motorcycle_ratio_antofagasta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fleet_to_motorcycle_ratio</v>
      </c>
      <c r="G1451" s="4" t="str" cm="1">
        <f t="array" aca="1" ref="G1451" ca="1">IF(AND(ISBLANK(INDIRECT(ADDRESS(B1451,3,1,1,"all_city_parameter_inputs"))),ISBLANK(INDIRECT(ADDRESS(B1451,2,1,1,"all_city_parameter_inputs")))),"",IF(ISBLANK(INDIRECT(ADDRESS(B1451,2,1,1,"all_city_parameter_inputs"))),"",INDIRECT(ADDRESS(B1451,2,1,1,"all_city_parameter_inputs"))))</f>
        <v>constant</v>
      </c>
      <c r="H1451" s="17" cm="1">
        <f t="array" aca="1" ref="H1451" ca="1">IF(ISBLANK(INDIRECT(ADDRESS(B1451,A1451,1,1,"all_city_parameter_inputs"))), "--",INDIRECT(ADDRESS(B1451,A1451,1,1,"all_city_parameter_inputs")))</f>
        <v>0.44286216893596886</v>
      </c>
      <c r="I1451" s="17">
        <f ca="1">IF(OR(G1451="alpha",G1451="beta",G1451="sd",G1451="mean"),"--",VLOOKUP(C1451,Default!$B$5:$H$114,7,FALSE))</f>
        <v>0.441176470588235</v>
      </c>
      <c r="J1451" s="4" t="str">
        <f ca="1">VLOOKUP(F1451,Lookup!$C$5:$D$110,2, FALSE)</f>
        <v>Travel values</v>
      </c>
      <c r="K1451" s="4" t="str">
        <f ca="1">VLOOKUP(C1451,Default!$B$4:$E$114,4, FALSE)</f>
        <v xml:space="preserve">ratio of missing motorbike trips, e.g. if ratio = 0.6 and total trip distance in survey is 400, then want to add 600 km of motorbike trips. </v>
      </c>
      <c r="L1451" s="21" t="str" cm="1">
        <f t="array" aca="1" ref="L1451" ca="1">IF(ISNA(VLOOKUP($D1451,Grouped_Sources!$C:$C,1,FALSE)),"", INDIRECT(VLOOKUP($D1451,Grouped_Sources!$C:$I,5,FALSE)))</f>
        <v xml:space="preserve"> on OneDrive Ali Abbas - ITHIM Global\Methods and Processes\Input Parameters\MotorcycleFleetRatio</v>
      </c>
      <c r="M1451" s="21" cm="1">
        <f t="array" aca="1" ref="M1451" ca="1">IF(ISNA(VLOOKUP($D1451,Grouped_Sources!$C:$C,1,FALSE)),"", INDIRECT(VLOOKUP($D1451,Grouped_Sources!$C:$I,6,FALSE)))</f>
        <v>0</v>
      </c>
      <c r="N1451" s="21" cm="1">
        <f t="array" aca="1" ref="N1451" ca="1">IF(ISNA(VLOOKUP($D1451,Grouped_Sources!$C:$C,1,FALSE)),"", INDIRECT(VLOOKUP($D1451,Grouped_Sources!$C:$I,7,FALSE)))</f>
        <v>0</v>
      </c>
    </row>
    <row r="1452" spans="1:14" hidden="1" x14ac:dyDescent="0.25">
      <c r="A1452" s="5">
        <f t="shared" si="236"/>
        <v>17</v>
      </c>
      <c r="B1452" s="5">
        <f t="shared" si="237"/>
        <v>50</v>
      </c>
      <c r="C1452" s="5" t="str">
        <f t="shared" ca="1" si="235"/>
        <v>fleet_to_motorcycle_ratio</v>
      </c>
      <c r="D1452" s="5" t="str">
        <f t="shared" ca="1" si="223"/>
        <v>fleet_to_motorcycle_ratio_antofagasta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fleet_to_motorcycle_ratio</v>
      </c>
      <c r="G1452" s="4" t="str" cm="1">
        <f t="array" aca="1" ref="G1452" ca="1">IF(AND(ISBLANK(INDIRECT(ADDRESS(B1452,3,1,1,"all_city_parameter_inputs"))),ISBLANK(INDIRECT(ADDRESS(B1452,2,1,1,"all_city_parameter_inputs")))),"",IF(ISBLANK(INDIRECT(ADDRESS(B1452,2,1,1,"all_city_parameter_inputs"))),"",INDIRECT(ADDRESS(B1452,2,1,1,"all_city_parameter_inputs"))))</f>
        <v>alpha</v>
      </c>
      <c r="H1452" s="17" cm="1">
        <f t="array" aca="1" ref="H1452" ca="1">IF(ISBLANK(INDIRECT(ADDRESS(B1452,A1452,1,1,"all_city_parameter_inputs"))), "--",INDIRECT(ADDRESS(B1452,A1452,1,1,"all_city_parameter_inputs")))</f>
        <v>8.1299740092757009</v>
      </c>
      <c r="I1452" s="17" t="str">
        <f ca="1">IF(OR(G1452="alpha",G1452="beta",G1452="sd",G1452="mean"),"--",VLOOKUP(C1452,Default!$B$5:$H$114,7,FALSE))</f>
        <v>--</v>
      </c>
      <c r="J1452" s="4" t="str">
        <f ca="1">VLOOKUP(F1452,Lookup!$C$5:$D$110,2, FALSE)</f>
        <v>Travel values</v>
      </c>
      <c r="K1452" s="4" t="str">
        <f ca="1">VLOOKUP(C1452,Default!$B$4:$E$114,4, FALSE)</f>
        <v xml:space="preserve">ratio of missing motorbike trips, e.g. if ratio = 0.6 and total trip distance in survey is 400, then want to add 600 km of motorbike trips. </v>
      </c>
      <c r="L1452" s="21" t="str" cm="1">
        <f t="array" aca="1" ref="L1452" ca="1">IF(ISNA(VLOOKUP($D1452,Grouped_Sources!$C:$C,1,FALSE)),"", INDIRECT(VLOOKUP($D1452,Grouped_Sources!$C:$I,5,FALSE)))</f>
        <v xml:space="preserve"> on OneDrive Ali Abbas - ITHIM Global\Methods and Processes\Input Parameters\MotorcycleFleetRatio</v>
      </c>
      <c r="M1452" s="21" cm="1">
        <f t="array" aca="1" ref="M1452" ca="1">IF(ISNA(VLOOKUP($D1452,Grouped_Sources!$C:$C,1,FALSE)),"", INDIRECT(VLOOKUP($D1452,Grouped_Sources!$C:$I,6,FALSE)))</f>
        <v>0</v>
      </c>
      <c r="N1452" s="21" cm="1">
        <f t="array" aca="1" ref="N1452" ca="1">IF(ISNA(VLOOKUP($D1452,Grouped_Sources!$C:$C,1,FALSE)),"", INDIRECT(VLOOKUP($D1452,Grouped_Sources!$C:$I,7,FALSE)))</f>
        <v>0</v>
      </c>
    </row>
    <row r="1453" spans="1:14" hidden="1" x14ac:dyDescent="0.25">
      <c r="A1453" s="5">
        <f t="shared" si="236"/>
        <v>17</v>
      </c>
      <c r="B1453" s="5">
        <f t="shared" si="237"/>
        <v>51</v>
      </c>
      <c r="C1453" s="5" t="str">
        <f t="shared" ca="1" si="235"/>
        <v>fleet_to_motorcycle_ratio</v>
      </c>
      <c r="D1453" s="5" t="str">
        <f t="shared" ca="1" si="223"/>
        <v>fleet_to_motorcycle_ratio_antofagasta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fleet_to_motorcycle_ratio</v>
      </c>
      <c r="G1453" s="4" t="str" cm="1">
        <f t="array" aca="1" ref="G1453" ca="1">IF(AND(ISBLANK(INDIRECT(ADDRESS(B1453,3,1,1,"all_city_parameter_inputs"))),ISBLANK(INDIRECT(ADDRESS(B1453,2,1,1,"all_city_parameter_inputs")))),"",IF(ISBLANK(INDIRECT(ADDRESS(B1453,2,1,1,"all_city_parameter_inputs"))),"",INDIRECT(ADDRESS(B1453,2,1,1,"all_city_parameter_inputs"))))</f>
        <v>beta</v>
      </c>
      <c r="H1453" s="17" cm="1">
        <f t="array" aca="1" ref="H1453" ca="1">IF(ISBLANK(INDIRECT(ADDRESS(B1453,A1453,1,1,"all_city_parameter_inputs"))), "--",INDIRECT(ADDRESS(B1453,A1453,1,1,"all_city_parameter_inputs")))</f>
        <v>10.227823471617663</v>
      </c>
      <c r="I1453" s="17" t="str">
        <f ca="1">IF(OR(G1453="alpha",G1453="beta",G1453="sd",G1453="mean"),"--",VLOOKUP(C1453,Default!$B$5:$H$114,7,FALSE))</f>
        <v>--</v>
      </c>
      <c r="J1453" s="4" t="str">
        <f ca="1">VLOOKUP(F1453,Lookup!$C$5:$D$110,2, FALSE)</f>
        <v>Travel values</v>
      </c>
      <c r="K1453" s="4" t="str">
        <f ca="1">VLOOKUP(C1453,Default!$B$4:$E$114,4, FALSE)</f>
        <v xml:space="preserve">ratio of missing motorbike trips, e.g. if ratio = 0.6 and total trip distance in survey is 400, then want to add 600 km of motorbike trips. </v>
      </c>
      <c r="L1453" s="21" t="str" cm="1">
        <f t="array" aca="1" ref="L1453" ca="1">IF(ISNA(VLOOKUP($D1453,Grouped_Sources!$C:$C,1,FALSE)),"", INDIRECT(VLOOKUP($D1453,Grouped_Sources!$C:$I,5,FALSE)))</f>
        <v xml:space="preserve"> on OneDrive Ali Abbas - ITHIM Global\Methods and Processes\Input Parameters\MotorcycleFleetRatio</v>
      </c>
      <c r="M1453" s="21" cm="1">
        <f t="array" aca="1" ref="M1453" ca="1">IF(ISNA(VLOOKUP($D1453,Grouped_Sources!$C:$C,1,FALSE)),"", INDIRECT(VLOOKUP($D1453,Grouped_Sources!$C:$I,6,FALSE)))</f>
        <v>0</v>
      </c>
      <c r="N1453" s="21" cm="1">
        <f t="array" aca="1" ref="N1453" ca="1">IF(ISNA(VLOOKUP($D1453,Grouped_Sources!$C:$C,1,FALSE)),"", INDIRECT(VLOOKUP($D1453,Grouped_Sources!$C:$I,7,FALSE)))</f>
        <v>0</v>
      </c>
    </row>
    <row r="1454" spans="1:14" hidden="1" x14ac:dyDescent="0.25">
      <c r="A1454" s="5">
        <f t="shared" si="236"/>
        <v>17</v>
      </c>
      <c r="B1454" s="5">
        <f t="shared" si="237"/>
        <v>52</v>
      </c>
      <c r="C1454" s="5" t="str">
        <f t="shared" ca="1" si="235"/>
        <v>background_pa_confidence</v>
      </c>
      <c r="D1454" s="5" t="str">
        <f t="shared" ca="1" si="223"/>
        <v>background_pa_confidence_antofagasta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background_pa_confidence</v>
      </c>
      <c r="G1454" s="4" t="str" cm="1">
        <f t="array" aca="1" ref="G1454" ca="1">IF(AND(ISBLANK(INDIRECT(ADDRESS(B1454,3,1,1,"all_city_parameter_inputs"))),ISBLANK(INDIRECT(ADDRESS(B1454,2,1,1,"all_city_parameter_inputs")))),"",IF(ISBLANK(INDIRECT(ADDRESS(B1454,2,1,1,"all_city_parameter_inputs"))),"",INDIRECT(ADDRESS(B1454,2,1,1,"all_city_parameter_inputs"))))</f>
        <v>sample</v>
      </c>
      <c r="H1454" s="17" cm="1">
        <f t="array" aca="1" ref="H1454" ca="1">IF(ISBLANK(INDIRECT(ADDRESS(B1454,A1454,1,1,"all_city_parameter_inputs"))), "--",INDIRECT(ADDRESS(B1454,A1454,1,1,"all_city_parameter_inputs")))</f>
        <v>0.3</v>
      </c>
      <c r="I1454" s="17">
        <f ca="1">IF(OR(G1454="alpha",G1454="beta",G1454="sd",G1454="mean"),"--",VLOOKUP(C1454,Default!$B$5:$H$114,7,FALSE))</f>
        <v>1</v>
      </c>
      <c r="J1454" s="4" t="str">
        <f ca="1">VLOOKUP(F1454,Lookup!$C$5:$D$110,2, FALSE)</f>
        <v>PA values</v>
      </c>
      <c r="K1454" s="4" t="str">
        <f ca="1">VLOOKUP(C1454,Default!$B$4:$E$114,4, FALSE)</f>
        <v>how confident we are in the PA survey (in terms of number of people who report zero PA)</v>
      </c>
      <c r="L1454" s="21" t="str" cm="1">
        <f t="array" aca="1" ref="L1454" ca="1">IF(ISNA(VLOOKUP($D1454,Grouped_Sources!$C:$C,1,FALSE)),"", INDIRECT(VLOOKUP($D1454,Grouped_Sources!$C:$I,5,FALSE)))</f>
        <v/>
      </c>
      <c r="M1454" s="21" t="str" cm="1">
        <f t="array" aca="1" ref="M1454" ca="1">IF(ISNA(VLOOKUP($D1454,Grouped_Sources!$C:$C,1,FALSE)),"", INDIRECT(VLOOKUP($D1454,Grouped_Sources!$C:$I,6,FALSE)))</f>
        <v/>
      </c>
      <c r="N1454" s="21" t="str" cm="1">
        <f t="array" aca="1" ref="N1454" ca="1">IF(ISNA(VLOOKUP($D1454,Grouped_Sources!$C:$C,1,FALSE)),"", INDIRECT(VLOOKUP($D1454,Grouped_Sources!$C:$I,7,FALSE)))</f>
        <v/>
      </c>
    </row>
    <row r="1455" spans="1:14" hidden="1" x14ac:dyDescent="0.25">
      <c r="A1455" s="5">
        <f t="shared" si="236"/>
        <v>17</v>
      </c>
      <c r="B1455" s="5">
        <f t="shared" si="237"/>
        <v>53</v>
      </c>
      <c r="C1455" s="5" t="str">
        <f t="shared" ca="1" si="235"/>
        <v>add_walk_to_pt_trips</v>
      </c>
      <c r="D1455" s="5" t="str">
        <f t="shared" ca="1" si="223"/>
        <v>add_walk_to_pt_trips_antofagasta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add_walk_to_pt_trips</v>
      </c>
      <c r="G1455" s="4" t="str" cm="1">
        <f t="array" aca="1" ref="G1455" ca="1">IF(AND(ISBLANK(INDIRECT(ADDRESS(B1455,3,1,1,"all_city_parameter_inputs"))),ISBLANK(INDIRECT(ADDRESS(B1455,2,1,1,"all_city_parameter_inputs")))),"",IF(ISBLANK(INDIRECT(ADDRESS(B1455,2,1,1,"all_city_parameter_inputs"))),"",INDIRECT(ADDRESS(B1455,2,1,1,"all_city_parameter_inputs"))))</f>
        <v/>
      </c>
      <c r="H1455" s="17" t="str" cm="1">
        <f t="array" aca="1" ref="H1455" ca="1">IF(ISBLANK(INDIRECT(ADDRESS(B1455,A1455,1,1,"all_city_parameter_inputs"))), "--",INDIRECT(ADDRESS(B1455,A1455,1,1,"all_city_parameter_inputs")))</f>
        <v>T</v>
      </c>
      <c r="I1455" s="17" t="str">
        <f ca="1">IF(OR(G1455="alpha",G1455="beta",G1455="sd",G1455="mean"),"--",VLOOKUP(C1455,Default!$B$5:$H$114,7,FALSE))</f>
        <v>T</v>
      </c>
      <c r="J1455" s="4" t="str">
        <f ca="1">VLOOKUP(F1455,Lookup!$C$5:$D$110,2, FALSE)</f>
        <v>Travel values</v>
      </c>
      <c r="K1455" s="4" t="str">
        <f ca="1">VLOOKUP(C1455,Default!$B$4:$E$114,4, FALSE)</f>
        <v>whether to add walk component to trips with main mode bus</v>
      </c>
      <c r="L1455" s="21" t="str" cm="1">
        <f t="array" aca="1" ref="L1455" ca="1">IF(ISNA(VLOOKUP($D1455,Grouped_Sources!$C:$C,1,FALSE)),"", INDIRECT(VLOOKUP($D1455,Grouped_Sources!$C:$I,5,FALSE)))</f>
        <v>usually set to T</v>
      </c>
      <c r="M1455" s="21" cm="1">
        <f t="array" aca="1" ref="M1455" ca="1">IF(ISNA(VLOOKUP($D1455,Grouped_Sources!$C:$C,1,FALSE)),"", INDIRECT(VLOOKUP($D1455,Grouped_Sources!$C:$I,6,FALSE)))</f>
        <v>0</v>
      </c>
      <c r="N1455" s="21" cm="1">
        <f t="array" aca="1" ref="N1455" ca="1">IF(ISNA(VLOOKUP($D1455,Grouped_Sources!$C:$C,1,FALSE)),"", INDIRECT(VLOOKUP($D1455,Grouped_Sources!$C:$I,7,FALSE)))</f>
        <v>0</v>
      </c>
    </row>
    <row r="1456" spans="1:14" hidden="1" x14ac:dyDescent="0.25">
      <c r="A1456" s="5">
        <f t="shared" si="236"/>
        <v>17</v>
      </c>
      <c r="B1456" s="5">
        <f t="shared" si="237"/>
        <v>54</v>
      </c>
      <c r="C1456" s="5" t="str">
        <f t="shared" ca="1" si="235"/>
        <v>bus_to_passenger_ratio</v>
      </c>
      <c r="D1456" s="5" t="str">
        <f t="shared" ca="1" si="223"/>
        <v>bus_to_passenger_ratio_antofagasta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bus_to_passenger_ratio</v>
      </c>
      <c r="G1456" s="4" t="str" cm="1">
        <f t="array" aca="1" ref="G1456" ca="1">IF(AND(ISBLANK(INDIRECT(ADDRESS(B1456,3,1,1,"all_city_parameter_inputs"))),ISBLANK(INDIRECT(ADDRESS(B1456,2,1,1,"all_city_parameter_inputs")))),"",IF(ISBLANK(INDIRECT(ADDRESS(B1456,2,1,1,"all_city_parameter_inputs"))),"",INDIRECT(ADDRESS(B1456,2,1,1,"all_city_parameter_inputs"))))</f>
        <v>constant</v>
      </c>
      <c r="H1456" s="17" cm="1">
        <f t="array" aca="1" ref="H1456" ca="1">IF(ISBLANK(INDIRECT(ADDRESS(B1456,A1456,1,1,"all_city_parameter_inputs"))), "--",INDIRECT(ADDRESS(B1456,A1456,1,1,"all_city_parameter_inputs")))</f>
        <v>6.6666666666666666E-2</v>
      </c>
      <c r="I1456" s="17">
        <f ca="1">IF(OR(G1456="alpha",G1456="beta",G1456="sd",G1456="mean"),"--",VLOOKUP(C1456,Default!$B$5:$H$114,7,FALSE))</f>
        <v>3.8910505836575897E-2</v>
      </c>
      <c r="J1456" s="4" t="str">
        <f ca="1">VLOOKUP(F1456,Lookup!$C$5:$D$110,2, FALSE)</f>
        <v>Travel values</v>
      </c>
      <c r="K1456" s="4" t="str">
        <f ca="1">VLOOKUP(C1456,Default!$B$4:$E$114,4, FALSE)</f>
        <v>number of buses per passenger</v>
      </c>
      <c r="L1456" s="21" t="str" cm="1">
        <f t="array" aca="1" ref="L1456" ca="1">IF(ISNA(VLOOKUP($D1456,Grouped_Sources!$C:$C,1,FALSE)),"", INDIRECT(VLOOKUP($D1456,Grouped_Sources!$C:$I,5,FALSE)))</f>
        <v>BusPassengerRatios_WriteUp_v.xx.docx on  on OneDrive Ali Abbas - ITHIM Global\Methods and Processes\Input Parameters\BusPassengerRatio</v>
      </c>
      <c r="M1456" s="21" cm="1">
        <f t="array" aca="1" ref="M1456" ca="1">IF(ISNA(VLOOKUP($D1456,Grouped_Sources!$C:$C,1,FALSE)),"", INDIRECT(VLOOKUP($D1456,Grouped_Sources!$C:$I,6,FALSE)))</f>
        <v>0</v>
      </c>
      <c r="N1456" s="21" cm="1">
        <f t="array" aca="1" ref="N1456" ca="1">IF(ISNA(VLOOKUP($D1456,Grouped_Sources!$C:$C,1,FALSE)),"", INDIRECT(VLOOKUP($D1456,Grouped_Sources!$C:$I,7,FALSE)))</f>
        <v>0</v>
      </c>
    </row>
    <row r="1457" spans="1:14" hidden="1" x14ac:dyDescent="0.25">
      <c r="A1457" s="5">
        <f t="shared" si="236"/>
        <v>17</v>
      </c>
      <c r="B1457" s="5">
        <f t="shared" si="237"/>
        <v>55</v>
      </c>
      <c r="C1457" s="5" t="str">
        <f t="shared" ca="1" si="235"/>
        <v>bus_to_passenger_ratio</v>
      </c>
      <c r="D1457" s="5" t="str">
        <f t="shared" ca="1" si="223"/>
        <v>bus_to_passenger_ratio_antofagasta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bus_to_passenger_ratio</v>
      </c>
      <c r="G1457" s="4" t="str" cm="1">
        <f t="array" aca="1" ref="G1457" ca="1">IF(AND(ISBLANK(INDIRECT(ADDRESS(B1457,3,1,1,"all_city_parameter_inputs"))),ISBLANK(INDIRECT(ADDRESS(B1457,2,1,1,"all_city_parameter_inputs")))),"",IF(ISBLANK(INDIRECT(ADDRESS(B1457,2,1,1,"all_city_parameter_inputs"))),"",INDIRECT(ADDRESS(B1457,2,1,1,"all_city_parameter_inputs"))))</f>
        <v>alpha</v>
      </c>
      <c r="H1457" s="17" cm="1">
        <f t="array" aca="1" ref="H1457" ca="1">IF(ISBLANK(INDIRECT(ADDRESS(B1457,A1457,1,1,"all_city_parameter_inputs"))), "--",INDIRECT(ADDRESS(B1457,A1457,1,1,"all_city_parameter_inputs")))</f>
        <v>14.866666666666667</v>
      </c>
      <c r="I1457" s="17" t="str">
        <f ca="1">IF(OR(G1457="alpha",G1457="beta",G1457="sd",G1457="mean"),"--",VLOOKUP(C1457,Default!$B$5:$H$114,7,FALSE))</f>
        <v>--</v>
      </c>
      <c r="J1457" s="4" t="str">
        <f ca="1">VLOOKUP(F1457,Lookup!$C$5:$D$110,2, FALSE)</f>
        <v>Travel values</v>
      </c>
      <c r="K1457" s="4" t="str">
        <f ca="1">VLOOKUP(C1457,Default!$B$4:$E$114,4, FALSE)</f>
        <v>number of buses per passenger</v>
      </c>
      <c r="L1457" s="21" t="str" cm="1">
        <f t="array" aca="1" ref="L1457" ca="1">IF(ISNA(VLOOKUP($D1457,Grouped_Sources!$C:$C,1,FALSE)),"", INDIRECT(VLOOKUP($D1457,Grouped_Sources!$C:$I,5,FALSE)))</f>
        <v>BusPassengerRatios_WriteUp_v.xx.docx on  on OneDrive Ali Abbas - ITHIM Global\Methods and Processes\Input Parameters\BusPassengerRatio</v>
      </c>
      <c r="M1457" s="21" cm="1">
        <f t="array" aca="1" ref="M1457" ca="1">IF(ISNA(VLOOKUP($D1457,Grouped_Sources!$C:$C,1,FALSE)),"", INDIRECT(VLOOKUP($D1457,Grouped_Sources!$C:$I,6,FALSE)))</f>
        <v>0</v>
      </c>
      <c r="N1457" s="21" cm="1">
        <f t="array" aca="1" ref="N1457" ca="1">IF(ISNA(VLOOKUP($D1457,Grouped_Sources!$C:$C,1,FALSE)),"", INDIRECT(VLOOKUP($D1457,Grouped_Sources!$C:$I,7,FALSE)))</f>
        <v>0</v>
      </c>
    </row>
    <row r="1458" spans="1:14" hidden="1" x14ac:dyDescent="0.25">
      <c r="A1458" s="5">
        <f t="shared" si="236"/>
        <v>17</v>
      </c>
      <c r="B1458" s="5">
        <f t="shared" si="237"/>
        <v>56</v>
      </c>
      <c r="C1458" s="5" t="str">
        <f t="shared" ca="1" si="235"/>
        <v>bus_to_passenger_ratio</v>
      </c>
      <c r="D1458" s="5" t="str">
        <f t="shared" ca="1" si="223"/>
        <v>bus_to_passenger_ratio_antofagasta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bus_to_passenger_ratio</v>
      </c>
      <c r="G1458" s="4" t="str" cm="1">
        <f t="array" aca="1" ref="G1458" ca="1">IF(AND(ISBLANK(INDIRECT(ADDRESS(B1458,3,1,1,"all_city_parameter_inputs"))),ISBLANK(INDIRECT(ADDRESS(B1458,2,1,1,"all_city_parameter_inputs")))),"",IF(ISBLANK(INDIRECT(ADDRESS(B1458,2,1,1,"all_city_parameter_inputs"))),"",INDIRECT(ADDRESS(B1458,2,1,1,"all_city_parameter_inputs"))))</f>
        <v>beta</v>
      </c>
      <c r="H1458" s="17" cm="1">
        <f t="array" aca="1" ref="H1458" ca="1">IF(ISBLANK(INDIRECT(ADDRESS(B1458,A1458,1,1,"all_city_parameter_inputs"))), "--",INDIRECT(ADDRESS(B1458,A1458,1,1,"all_city_parameter_inputs")))</f>
        <v>208.13333333333333</v>
      </c>
      <c r="I1458" s="17" t="str">
        <f ca="1">IF(OR(G1458="alpha",G1458="beta",G1458="sd",G1458="mean"),"--",VLOOKUP(C1458,Default!$B$5:$H$114,7,FALSE))</f>
        <v>--</v>
      </c>
      <c r="J1458" s="4" t="str">
        <f ca="1">VLOOKUP(F1458,Lookup!$C$5:$D$110,2, FALSE)</f>
        <v>Travel values</v>
      </c>
      <c r="K1458" s="4" t="str">
        <f ca="1">VLOOKUP(C1458,Default!$B$4:$E$114,4, FALSE)</f>
        <v>number of buses per passenger</v>
      </c>
      <c r="L1458" s="21" t="str" cm="1">
        <f t="array" aca="1" ref="L1458" ca="1">IF(ISNA(VLOOKUP($D1458,Grouped_Sources!$C:$C,1,FALSE)),"", INDIRECT(VLOOKUP($D1458,Grouped_Sources!$C:$I,5,FALSE)))</f>
        <v>BusPassengerRatios_WriteUp_v.xx.docx on  on OneDrive Ali Abbas - ITHIM Global\Methods and Processes\Input Parameters\BusPassengerRatio</v>
      </c>
      <c r="M1458" s="21" cm="1">
        <f t="array" aca="1" ref="M1458" ca="1">IF(ISNA(VLOOKUP($D1458,Grouped_Sources!$C:$C,1,FALSE)),"", INDIRECT(VLOOKUP($D1458,Grouped_Sources!$C:$I,6,FALSE)))</f>
        <v>0</v>
      </c>
      <c r="N1458" s="21" cm="1">
        <f t="array" aca="1" ref="N1458" ca="1">IF(ISNA(VLOOKUP($D1458,Grouped_Sources!$C:$C,1,FALSE)),"", INDIRECT(VLOOKUP($D1458,Grouped_Sources!$C:$I,7,FALSE)))</f>
        <v>0</v>
      </c>
    </row>
    <row r="1459" spans="1:14" hidden="1" x14ac:dyDescent="0.25">
      <c r="A1459" s="5">
        <f t="shared" si="236"/>
        <v>17</v>
      </c>
      <c r="B1459" s="5">
        <f t="shared" si="237"/>
        <v>57</v>
      </c>
      <c r="C1459" s="5" t="str">
        <f t="shared" ca="1" si="235"/>
        <v>truck_to_car_ratio</v>
      </c>
      <c r="D1459" s="5" t="str">
        <f t="shared" ca="1" si="223"/>
        <v>truck_to_car_ratio_antofagasta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truck_to_car_ratio</v>
      </c>
      <c r="G1459" s="4" t="str" cm="1">
        <f t="array" aca="1" ref="G1459" ca="1">IF(AND(ISBLANK(INDIRECT(ADDRESS(B1459,3,1,1,"all_city_parameter_inputs"))),ISBLANK(INDIRECT(ADDRESS(B1459,2,1,1,"all_city_parameter_inputs")))),"",IF(ISBLANK(INDIRECT(ADDRESS(B1459,2,1,1,"all_city_parameter_inputs"))),"",INDIRECT(ADDRESS(B1459,2,1,1,"all_city_parameter_inputs"))))</f>
        <v>constant</v>
      </c>
      <c r="H1459" s="17" cm="1">
        <f t="array" aca="1" ref="H1459" ca="1">IF(ISBLANK(INDIRECT(ADDRESS(B1459,A1459,1,1,"all_city_parameter_inputs"))), "--",INDIRECT(ADDRESS(B1459,A1459,1,1,"all_city_parameter_inputs")))</f>
        <v>0.3</v>
      </c>
      <c r="I1459" s="17">
        <f ca="1">IF(OR(G1459="alpha",G1459="beta",G1459="sd",G1459="mean"),"--",VLOOKUP(C1459,Default!$B$5:$H$114,7,FALSE))</f>
        <v>0.3</v>
      </c>
      <c r="J1459" s="4" t="str">
        <f ca="1">VLOOKUP(F1459,Lookup!$C$5:$D$110,2, FALSE)</f>
        <v>Travel values</v>
      </c>
      <c r="K1459" s="4" t="str">
        <f ca="1">VLOOKUP(C1459,Default!$B$4:$E$114,4, FALSE)</f>
        <v>ratio of truck kilometers to car km travelled, used to add ghost trips that are not changed between the different scenarios</v>
      </c>
      <c r="L1459" s="21" t="str" cm="1">
        <f t="array" aca="1" ref="L1459" ca="1">IF(ISNA(VLOOKUP($D1459,Grouped_Sources!$C:$C,1,FALSE)),"", INDIRECT(VLOOKUP($D1459,Grouped_Sources!$C:$I,5,FALSE)))</f>
        <v>TruckCarRatio_WriteUp_v.xx.docx on  on OneDrive Ali Abbas - ITHIM Global\Methods and Processes\Input Parameters\TruckCarRatio</v>
      </c>
      <c r="M1459" s="21" cm="1">
        <f t="array" aca="1" ref="M1459" ca="1">IF(ISNA(VLOOKUP($D1459,Grouped_Sources!$C:$C,1,FALSE)),"", INDIRECT(VLOOKUP($D1459,Grouped_Sources!$C:$I,6,FALSE)))</f>
        <v>0</v>
      </c>
      <c r="N1459" s="21" cm="1">
        <f t="array" aca="1" ref="N1459" ca="1">IF(ISNA(VLOOKUP($D1459,Grouped_Sources!$C:$C,1,FALSE)),"", INDIRECT(VLOOKUP($D1459,Grouped_Sources!$C:$I,7,FALSE)))</f>
        <v>0</v>
      </c>
    </row>
    <row r="1460" spans="1:14" hidden="1" x14ac:dyDescent="0.25">
      <c r="A1460" s="5">
        <f t="shared" si="236"/>
        <v>17</v>
      </c>
      <c r="B1460" s="5">
        <f t="shared" si="237"/>
        <v>58</v>
      </c>
      <c r="C1460" s="5" t="str">
        <f t="shared" ca="1" si="235"/>
        <v>truck_to_car_ratio</v>
      </c>
      <c r="D1460" s="5" t="str">
        <f t="shared" ca="1" si="223"/>
        <v>truck_to_car_ratio_antofagasta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truck_to_car_ratio</v>
      </c>
      <c r="G1460" s="4" t="str" cm="1">
        <f t="array" aca="1" ref="G1460" ca="1">IF(AND(ISBLANK(INDIRECT(ADDRESS(B1460,3,1,1,"all_city_parameter_inputs"))),ISBLANK(INDIRECT(ADDRESS(B1460,2,1,1,"all_city_parameter_inputs")))),"",IF(ISBLANK(INDIRECT(ADDRESS(B1460,2,1,1,"all_city_parameter_inputs"))),"",INDIRECT(ADDRESS(B1460,2,1,1,"all_city_parameter_inputs"))))</f>
        <v>alpha</v>
      </c>
      <c r="H1460" s="17" cm="1">
        <f t="array" aca="1" ref="H1460" ca="1">IF(ISBLANK(INDIRECT(ADDRESS(B1460,A1460,1,1,"all_city_parameter_inputs"))), "--",INDIRECT(ADDRESS(B1460,A1460,1,1,"all_city_parameter_inputs")))</f>
        <v>3.731999999999998</v>
      </c>
      <c r="I1460" s="17" t="str">
        <f ca="1">IF(OR(G1460="alpha",G1460="beta",G1460="sd",G1460="mean"),"--",VLOOKUP(C1460,Default!$B$5:$H$114,7,FALSE))</f>
        <v>--</v>
      </c>
      <c r="J1460" s="4" t="str">
        <f ca="1">VLOOKUP(F1460,Lookup!$C$5:$D$110,2, FALSE)</f>
        <v>Travel values</v>
      </c>
      <c r="K1460" s="4" t="str">
        <f ca="1">VLOOKUP(C1460,Default!$B$4:$E$114,4, FALSE)</f>
        <v>ratio of truck kilometers to car km travelled, used to add ghost trips that are not changed between the different scenarios</v>
      </c>
      <c r="L1460" s="21" t="str" cm="1">
        <f t="array" aca="1" ref="L1460" ca="1">IF(ISNA(VLOOKUP($D1460,Grouped_Sources!$C:$C,1,FALSE)),"", INDIRECT(VLOOKUP($D1460,Grouped_Sources!$C:$I,5,FALSE)))</f>
        <v>TruckCarRatio_WriteUp_v.xx.docx on  on OneDrive Ali Abbas - ITHIM Global\Methods and Processes\Input Parameters\TruckCarRatio</v>
      </c>
      <c r="M1460" s="21" cm="1">
        <f t="array" aca="1" ref="M1460" ca="1">IF(ISNA(VLOOKUP($D1460,Grouped_Sources!$C:$C,1,FALSE)),"", INDIRECT(VLOOKUP($D1460,Grouped_Sources!$C:$I,6,FALSE)))</f>
        <v>0</v>
      </c>
      <c r="N1460" s="21" cm="1">
        <f t="array" aca="1" ref="N1460" ca="1">IF(ISNA(VLOOKUP($D1460,Grouped_Sources!$C:$C,1,FALSE)),"", INDIRECT(VLOOKUP($D1460,Grouped_Sources!$C:$I,7,FALSE)))</f>
        <v>0</v>
      </c>
    </row>
    <row r="1461" spans="1:14" hidden="1" x14ac:dyDescent="0.25">
      <c r="A1461" s="5">
        <f t="shared" si="236"/>
        <v>17</v>
      </c>
      <c r="B1461" s="5">
        <f t="shared" si="237"/>
        <v>59</v>
      </c>
      <c r="C1461" s="5" t="str">
        <f t="shared" ca="1" si="235"/>
        <v>truck_to_car_ratio</v>
      </c>
      <c r="D1461" s="5" t="str">
        <f t="shared" ca="1" si="223"/>
        <v>truck_to_car_ratio_antofagasta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truck_to_car_ratio</v>
      </c>
      <c r="G1461" s="4" t="str" cm="1">
        <f t="array" aca="1" ref="G1461" ca="1">IF(AND(ISBLANK(INDIRECT(ADDRESS(B1461,3,1,1,"all_city_parameter_inputs"))),ISBLANK(INDIRECT(ADDRESS(B1461,2,1,1,"all_city_parameter_inputs")))),"",IF(ISBLANK(INDIRECT(ADDRESS(B1461,2,1,1,"all_city_parameter_inputs"))),"",INDIRECT(ADDRESS(B1461,2,1,1,"all_city_parameter_inputs"))))</f>
        <v>beta</v>
      </c>
      <c r="H1461" s="17" cm="1">
        <f t="array" aca="1" ref="H1461" ca="1">IF(ISBLANK(INDIRECT(ADDRESS(B1461,A1461,1,1,"all_city_parameter_inputs"))), "--",INDIRECT(ADDRESS(B1461,A1461,1,1,"all_city_parameter_inputs")))</f>
        <v>8.7079999999999949</v>
      </c>
      <c r="I1461" s="17" t="str">
        <f ca="1">IF(OR(G1461="alpha",G1461="beta",G1461="sd",G1461="mean"),"--",VLOOKUP(C1461,Default!$B$5:$H$114,7,FALSE))</f>
        <v>--</v>
      </c>
      <c r="J1461" s="4" t="str">
        <f ca="1">VLOOKUP(F1461,Lookup!$C$5:$D$110,2, FALSE)</f>
        <v>Travel values</v>
      </c>
      <c r="K1461" s="4" t="str">
        <f ca="1">VLOOKUP(C1461,Default!$B$4:$E$114,4, FALSE)</f>
        <v>ratio of truck kilometers to car km travelled, used to add ghost trips that are not changed between the different scenarios</v>
      </c>
      <c r="L1461" s="21" t="str" cm="1">
        <f t="array" aca="1" ref="L1461" ca="1">IF(ISNA(VLOOKUP($D1461,Grouped_Sources!$C:$C,1,FALSE)),"", INDIRECT(VLOOKUP($D1461,Grouped_Sources!$C:$I,5,FALSE)))</f>
        <v>TruckCarRatio_WriteUp_v.xx.docx on  on OneDrive Ali Abbas - ITHIM Global\Methods and Processes\Input Parameters\TruckCarRatio</v>
      </c>
      <c r="M1461" s="21" cm="1">
        <f t="array" aca="1" ref="M1461" ca="1">IF(ISNA(VLOOKUP($D1461,Grouped_Sources!$C:$C,1,FALSE)),"", INDIRECT(VLOOKUP($D1461,Grouped_Sources!$C:$I,6,FALSE)))</f>
        <v>0</v>
      </c>
      <c r="N1461" s="21" cm="1">
        <f t="array" aca="1" ref="N1461" ca="1">IF(ISNA(VLOOKUP($D1461,Grouped_Sources!$C:$C,1,FALSE)),"", INDIRECT(VLOOKUP($D1461,Grouped_Sources!$C:$I,7,FALSE)))</f>
        <v>0</v>
      </c>
    </row>
    <row r="1462" spans="1:14" hidden="1" x14ac:dyDescent="0.25">
      <c r="A1462" s="5">
        <f t="shared" si="236"/>
        <v>17</v>
      </c>
      <c r="B1462" s="5">
        <f t="shared" si="237"/>
        <v>60</v>
      </c>
      <c r="C1462" s="5" t="str">
        <f t="shared" ca="1" si="235"/>
        <v>PM_emission_confidence</v>
      </c>
      <c r="D1462" s="5" t="str">
        <f t="shared" ca="1" si="223"/>
        <v>PM_emission_confidence_antofagasta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PM_emission_confidence</v>
      </c>
      <c r="G1462" s="4" t="str" cm="1">
        <f t="array" aca="1" ref="G1462" ca="1">IF(AND(ISBLANK(INDIRECT(ADDRESS(B1462,3,1,1,"all_city_parameter_inputs"))),ISBLANK(INDIRECT(ADDRESS(B1462,2,1,1,"all_city_parameter_inputs")))),"",IF(ISBLANK(INDIRECT(ADDRESS(B1462,2,1,1,"all_city_parameter_inputs"))),"",INDIRECT(ADDRESS(B1462,2,1,1,"all_city_parameter_inputs"))))</f>
        <v>sample</v>
      </c>
      <c r="H1462" s="17" cm="1">
        <f t="array" aca="1" ref="H1462" ca="1">IF(ISBLANK(INDIRECT(ADDRESS(B1462,A1462,1,1,"all_city_parameter_inputs"))), "--",INDIRECT(ADDRESS(B1462,A1462,1,1,"all_city_parameter_inputs")))</f>
        <v>0.8</v>
      </c>
      <c r="I1462" s="17">
        <f ca="1">IF(OR(G1462="alpha",G1462="beta",G1462="sd",G1462="mean"),"--",VLOOKUP(C1462,Default!$B$5:$H$114,7,FALSE))</f>
        <v>1</v>
      </c>
      <c r="J1462" s="4" t="str">
        <f ca="1">VLOOKUP(F1462,Lookup!$C$5:$D$110,2, FALSE)</f>
        <v>Pollution values</v>
      </c>
      <c r="K1462" s="4" t="str">
        <f ca="1">VLOOKUP(C1462,Default!$B$4:$E$114,4,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62" s="21" t="str" cm="1">
        <f t="array" aca="1" ref="L1462" ca="1">IF(ISNA(VLOOKUP($D1462,Grouped_Sources!$C:$C,1,FALSE)),"", INDIRECT(VLOOKUP($D1462,Grouped_Sources!$C:$I,5,FALSE)))</f>
        <v/>
      </c>
      <c r="M1462" s="21" t="str" cm="1">
        <f t="array" aca="1" ref="M1462" ca="1">IF(ISNA(VLOOKUP($D1462,Grouped_Sources!$C:$C,1,FALSE)),"", INDIRECT(VLOOKUP($D1462,Grouped_Sources!$C:$I,6,FALSE)))</f>
        <v/>
      </c>
      <c r="N1462" s="21" t="str" cm="1">
        <f t="array" aca="1" ref="N1462" ca="1">IF(ISNA(VLOOKUP($D1462,Grouped_Sources!$C:$C,1,FALSE)),"", INDIRECT(VLOOKUP($D1462,Grouped_Sources!$C:$I,7,FALSE)))</f>
        <v/>
      </c>
    </row>
    <row r="1463" spans="1:14" hidden="1" x14ac:dyDescent="0.25">
      <c r="A1463" s="5">
        <f t="shared" si="236"/>
        <v>17</v>
      </c>
      <c r="B1463" s="5">
        <f t="shared" si="237"/>
        <v>61</v>
      </c>
      <c r="C1463" s="5" t="str">
        <f t="shared" ca="1" si="235"/>
        <v>distance_scalar_car_taxi</v>
      </c>
      <c r="D1463" s="5" t="str">
        <f t="shared" ref="D1463:D1556" ca="1" si="239">F1463&amp;"_"&amp;E1463</f>
        <v>distance_scalar_car_taxi_antofagasta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distance_scalar_car_taxi</v>
      </c>
      <c r="G1463" s="4" t="str" cm="1">
        <f t="array" aca="1" ref="G1463" ca="1">IF(AND(ISBLANK(INDIRECT(ADDRESS(B1463,3,1,1,"all_city_parameter_inputs"))),ISBLANK(INDIRECT(ADDRESS(B1463,2,1,1,"all_city_parameter_inputs")))),"",IF(ISBLANK(INDIRECT(ADDRESS(B1463,2,1,1,"all_city_parameter_inputs"))),"",INDIRECT(ADDRESS(B1463,2,1,1,"all_city_parameter_inputs"))))</f>
        <v>constant</v>
      </c>
      <c r="H1463" s="17" cm="1">
        <f t="array" aca="1" ref="H1463" ca="1">IF(ISBLANK(INDIRECT(ADDRESS(B1463,A1463,1,1,"all_city_parameter_inputs"))), "--",INDIRECT(ADDRESS(B1463,A1463,1,1,"all_city_parameter_inputs")))</f>
        <v>1</v>
      </c>
      <c r="I1463" s="17">
        <f ca="1">IF(OR(G1463="alpha",G1463="beta",G1463="sd",G1463="mean"),"--",VLOOKUP(C1463,Default!$B$5:$H$114,7,FALSE))</f>
        <v>1</v>
      </c>
      <c r="J1463" s="4" t="str">
        <f ca="1">VLOOKUP(F1463,Lookup!$C$5:$D$110,2, FALSE)</f>
        <v>Travel values</v>
      </c>
      <c r="K1463" s="4" t="str">
        <f ca="1">VLOOKUP(C1463,Default!$B$4:$E$114,4, FALSE)</f>
        <v>scalar for car/taxi distance, i.e. all car and taxi trips get scaled by this scalar</v>
      </c>
      <c r="L1463" s="21" t="str" cm="1">
        <f t="array" aca="1" ref="L1463" ca="1">IF(ISNA(VLOOKUP($D1463,Grouped_Sources!$C:$C,1,FALSE)),"", INDIRECT(VLOOKUP($D1463,Grouped_Sources!$C:$I,5,FALSE)))</f>
        <v xml:space="preserve"> on OneDrive Ali Abbas - ITHIM Global\Methods and Processes\Input Parameters\DistanceScalars</v>
      </c>
      <c r="M1463" s="21" cm="1">
        <f t="array" aca="1" ref="M1463" ca="1">IF(ISNA(VLOOKUP($D1463,Grouped_Sources!$C:$C,1,FALSE)),"", INDIRECT(VLOOKUP($D1463,Grouped_Sources!$C:$I,6,FALSE)))</f>
        <v>0</v>
      </c>
      <c r="N1463" s="21" cm="1">
        <f t="array" aca="1" ref="N1463" ca="1">IF(ISNA(VLOOKUP($D1463,Grouped_Sources!$C:$C,1,FALSE)),"", INDIRECT(VLOOKUP($D1463,Grouped_Sources!$C:$I,7,FALSE)))</f>
        <v>0</v>
      </c>
    </row>
    <row r="1464" spans="1:14" hidden="1" x14ac:dyDescent="0.25">
      <c r="A1464" s="5">
        <f t="shared" si="236"/>
        <v>17</v>
      </c>
      <c r="B1464" s="5">
        <f t="shared" si="237"/>
        <v>62</v>
      </c>
      <c r="C1464" s="5" t="str">
        <f t="shared" ca="1" si="235"/>
        <v>distance_scalar_car_taxi</v>
      </c>
      <c r="D1464" s="5" t="str">
        <f t="shared" ca="1" si="239"/>
        <v>distance_scalar_car_taxi_antofagasta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distance_scalar_car_taxi</v>
      </c>
      <c r="G1464" s="4" t="str" cm="1">
        <f t="array" aca="1" ref="G1464" ca="1">IF(AND(ISBLANK(INDIRECT(ADDRESS(B1464,3,1,1,"all_city_parameter_inputs"))),ISBLANK(INDIRECT(ADDRESS(B1464,2,1,1,"all_city_parameter_inputs")))),"",IF(ISBLANK(INDIRECT(ADDRESS(B1464,2,1,1,"all_city_parameter_inputs"))),"",INDIRECT(ADDRESS(B1464,2,1,1,"all_city_parameter_inputs"))))</f>
        <v>mean</v>
      </c>
      <c r="H1464" s="17" cm="1">
        <f t="array" aca="1" ref="H1464" ca="1">IF(ISBLANK(INDIRECT(ADDRESS(B1464,A1464,1,1,"all_city_parameter_inputs"))), "--",INDIRECT(ADDRESS(B1464,A1464,1,1,"all_city_parameter_inputs")))</f>
        <v>0.99990070199810699</v>
      </c>
      <c r="I1464" s="17" t="str">
        <f ca="1">IF(OR(G1464="alpha",G1464="beta",G1464="sd",G1464="mean"),"--",VLOOKUP(C1464,Default!$B$5:$H$114,7,FALSE))</f>
        <v>--</v>
      </c>
      <c r="J1464" s="4" t="str">
        <f ca="1">VLOOKUP(F1464,Lookup!$C$5:$D$110,2, FALSE)</f>
        <v>Travel values</v>
      </c>
      <c r="K1464" s="4" t="str">
        <f ca="1">VLOOKUP(C1464,Default!$B$4:$E$114,4, FALSE)</f>
        <v>scalar for car/taxi distance, i.e. all car and taxi trips get scaled by this scalar</v>
      </c>
      <c r="L1464" s="21" t="str" cm="1">
        <f t="array" aca="1" ref="L1464" ca="1">IF(ISNA(VLOOKUP($D1464,Grouped_Sources!$C:$C,1,FALSE)),"", INDIRECT(VLOOKUP($D1464,Grouped_Sources!$C:$I,5,FALSE)))</f>
        <v xml:space="preserve"> on OneDrive Ali Abbas - ITHIM Global\Methods and Processes\Input Parameters\DistanceScalars</v>
      </c>
      <c r="M1464" s="21" cm="1">
        <f t="array" aca="1" ref="M1464" ca="1">IF(ISNA(VLOOKUP($D1464,Grouped_Sources!$C:$C,1,FALSE)),"", INDIRECT(VLOOKUP($D1464,Grouped_Sources!$C:$I,6,FALSE)))</f>
        <v>0</v>
      </c>
      <c r="N1464" s="21" cm="1">
        <f t="array" aca="1" ref="N1464" ca="1">IF(ISNA(VLOOKUP($D1464,Grouped_Sources!$C:$C,1,FALSE)),"", INDIRECT(VLOOKUP($D1464,Grouped_Sources!$C:$I,7,FALSE)))</f>
        <v>0</v>
      </c>
    </row>
    <row r="1465" spans="1:14" hidden="1" x14ac:dyDescent="0.25">
      <c r="A1465" s="5">
        <f t="shared" si="236"/>
        <v>17</v>
      </c>
      <c r="B1465" s="5">
        <f t="shared" si="237"/>
        <v>63</v>
      </c>
      <c r="C1465" s="5" t="str">
        <f t="shared" ca="1" si="235"/>
        <v>distance_scalar_car_taxi</v>
      </c>
      <c r="D1465" s="5" t="str">
        <f t="shared" ca="1" si="239"/>
        <v>distance_scalar_car_taxi_antofagasta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distance_scalar_car_taxi</v>
      </c>
      <c r="G1465" s="4" t="str" cm="1">
        <f t="array" aca="1" ref="G1465" ca="1">IF(AND(ISBLANK(INDIRECT(ADDRESS(B1465,3,1,1,"all_city_parameter_inputs"))),ISBLANK(INDIRECT(ADDRESS(B1465,2,1,1,"all_city_parameter_inputs")))),"",IF(ISBLANK(INDIRECT(ADDRESS(B1465,2,1,1,"all_city_parameter_inputs"))),"",INDIRECT(ADDRESS(B1465,2,1,1,"all_city_parameter_inputs"))))</f>
        <v>sd</v>
      </c>
      <c r="H1465" s="17" cm="1">
        <f t="array" aca="1" ref="H1465" ca="1">IF(ISBLANK(INDIRECT(ADDRESS(B1465,A1465,1,1,"all_city_parameter_inputs"))), "--",INDIRECT(ADDRESS(B1465,A1465,1,1,"all_city_parameter_inputs")))</f>
        <v>1.01419253035902</v>
      </c>
      <c r="I1465" s="17" t="str">
        <f ca="1">IF(OR(G1465="alpha",G1465="beta",G1465="sd",G1465="mean"),"--",VLOOKUP(C1465,Default!$B$5:$H$114,7,FALSE))</f>
        <v>--</v>
      </c>
      <c r="J1465" s="4" t="str">
        <f ca="1">VLOOKUP(F1465,Lookup!$C$5:$D$110,2, FALSE)</f>
        <v>Travel values</v>
      </c>
      <c r="K1465" s="4" t="str">
        <f ca="1">VLOOKUP(C1465,Default!$B$4:$E$114,4, FALSE)</f>
        <v>scalar for car/taxi distance, i.e. all car and taxi trips get scaled by this scalar</v>
      </c>
      <c r="L1465" s="21" t="str" cm="1">
        <f t="array" aca="1" ref="L1465" ca="1">IF(ISNA(VLOOKUP($D1465,Grouped_Sources!$C:$C,1,FALSE)),"", INDIRECT(VLOOKUP($D1465,Grouped_Sources!$C:$I,5,FALSE)))</f>
        <v xml:space="preserve"> on OneDrive Ali Abbas - ITHIM Global\Methods and Processes\Input Parameters\DistanceScalars</v>
      </c>
      <c r="M1465" s="21" cm="1">
        <f t="array" aca="1" ref="M1465" ca="1">IF(ISNA(VLOOKUP($D1465,Grouped_Sources!$C:$C,1,FALSE)),"", INDIRECT(VLOOKUP($D1465,Grouped_Sources!$C:$I,6,FALSE)))</f>
        <v>0</v>
      </c>
      <c r="N1465" s="21" cm="1">
        <f t="array" aca="1" ref="N1465" ca="1">IF(ISNA(VLOOKUP($D1465,Grouped_Sources!$C:$C,1,FALSE)),"", INDIRECT(VLOOKUP($D1465,Grouped_Sources!$C:$I,7,FALSE)))</f>
        <v>0</v>
      </c>
    </row>
    <row r="1466" spans="1:14" hidden="1" x14ac:dyDescent="0.25">
      <c r="A1466" s="5">
        <f t="shared" si="236"/>
        <v>17</v>
      </c>
      <c r="B1466" s="5">
        <f t="shared" si="237"/>
        <v>64</v>
      </c>
      <c r="C1466" s="5" t="str">
        <f t="shared" ca="1" si="235"/>
        <v>distance_scalar_motorcycle</v>
      </c>
      <c r="D1466" s="5" t="str">
        <f t="shared" ca="1" si="239"/>
        <v>distance_scalar_motorcycle_antofagasta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distance_scalar_motorcycle</v>
      </c>
      <c r="G1466" s="4" t="str" cm="1">
        <f t="array" aca="1" ref="G1466" ca="1">IF(AND(ISBLANK(INDIRECT(ADDRESS(B1466,3,1,1,"all_city_parameter_inputs"))),ISBLANK(INDIRECT(ADDRESS(B1466,2,1,1,"all_city_parameter_inputs")))),"",IF(ISBLANK(INDIRECT(ADDRESS(B1466,2,1,1,"all_city_parameter_inputs"))),"",INDIRECT(ADDRESS(B1466,2,1,1,"all_city_parameter_inputs"))))</f>
        <v>constant</v>
      </c>
      <c r="H1466" s="17" cm="1">
        <f t="array" aca="1" ref="H1466" ca="1">IF(ISBLANK(INDIRECT(ADDRESS(B1466,A1466,1,1,"all_city_parameter_inputs"))), "--",INDIRECT(ADDRESS(B1466,A1466,1,1,"all_city_parameter_inputs")))</f>
        <v>1</v>
      </c>
      <c r="I1466" s="17">
        <f ca="1">IF(OR(G1466="alpha",G1466="beta",G1466="sd",G1466="mean"),"--",VLOOKUP(C1466,Default!$B$5:$H$114,7,FALSE))</f>
        <v>1</v>
      </c>
      <c r="J1466" s="4" t="str">
        <f ca="1">VLOOKUP(F1466,Lookup!$C$5:$D$110,2, FALSE)</f>
        <v>Travel values</v>
      </c>
      <c r="K1466" s="4" t="str">
        <f ca="1">VLOOKUP(C1466,Default!$B$4:$E$114,4, FALSE)</f>
        <v>scalar for motorcycle distance, i.e. all motorbike trips are scaled by this scalar</v>
      </c>
      <c r="L1466" s="21" t="str" cm="1">
        <f t="array" aca="1" ref="L1466" ca="1">IF(ISNA(VLOOKUP($D1466,Grouped_Sources!$C:$C,1,FALSE)),"", INDIRECT(VLOOKUP($D1466,Grouped_Sources!$C:$I,5,FALSE)))</f>
        <v xml:space="preserve"> on OneDrive Ali Abbas - ITHIM Global\Methods and Processes\Input Parameters\DistanceScalars</v>
      </c>
      <c r="M1466" s="21" cm="1">
        <f t="array" aca="1" ref="M1466" ca="1">IF(ISNA(VLOOKUP($D1466,Grouped_Sources!$C:$C,1,FALSE)),"", INDIRECT(VLOOKUP($D1466,Grouped_Sources!$C:$I,6,FALSE)))</f>
        <v>0</v>
      </c>
      <c r="N1466" s="21" cm="1">
        <f t="array" aca="1" ref="N1466" ca="1">IF(ISNA(VLOOKUP($D1466,Grouped_Sources!$C:$C,1,FALSE)),"", INDIRECT(VLOOKUP($D1466,Grouped_Sources!$C:$I,7,FALSE)))</f>
        <v>0</v>
      </c>
    </row>
    <row r="1467" spans="1:14" hidden="1" x14ac:dyDescent="0.25">
      <c r="A1467" s="5">
        <f t="shared" si="236"/>
        <v>17</v>
      </c>
      <c r="B1467" s="5">
        <f t="shared" si="237"/>
        <v>65</v>
      </c>
      <c r="C1467" s="5" t="str">
        <f t="shared" ca="1" si="235"/>
        <v>distance_scalar_motorcycle</v>
      </c>
      <c r="D1467" s="5" t="str">
        <f t="shared" ca="1" si="239"/>
        <v>distance_scalar_motorcycle_antofagasta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distance_scalar_motorcycle</v>
      </c>
      <c r="G1467" s="4" t="str" cm="1">
        <f t="array" aca="1" ref="G1467" ca="1">IF(AND(ISBLANK(INDIRECT(ADDRESS(B1467,3,1,1,"all_city_parameter_inputs"))),ISBLANK(INDIRECT(ADDRESS(B1467,2,1,1,"all_city_parameter_inputs")))),"",IF(ISBLANK(INDIRECT(ADDRESS(B1467,2,1,1,"all_city_parameter_inputs"))),"",INDIRECT(ADDRESS(B1467,2,1,1,"all_city_parameter_inputs"))))</f>
        <v>mean</v>
      </c>
      <c r="H1467" s="17" cm="1">
        <f t="array" aca="1" ref="H1467" ca="1">IF(ISBLANK(INDIRECT(ADDRESS(B1467,A1467,1,1,"all_city_parameter_inputs"))), "--",INDIRECT(ADDRESS(B1467,A1467,1,1,"all_city_parameter_inputs")))</f>
        <v>0.99934711997148296</v>
      </c>
      <c r="I1467" s="17" t="str">
        <f ca="1">IF(OR(G1467="alpha",G1467="beta",G1467="sd",G1467="mean"),"--",VLOOKUP(C1467,Default!$B$5:$H$114,7,FALSE))</f>
        <v>--</v>
      </c>
      <c r="J1467" s="4" t="str">
        <f ca="1">VLOOKUP(F1467,Lookup!$C$5:$D$110,2, FALSE)</f>
        <v>Travel values</v>
      </c>
      <c r="K1467" s="4" t="str">
        <f ca="1">VLOOKUP(C1467,Default!$B$4:$E$114,4, FALSE)</f>
        <v>scalar for motorcycle distance, i.e. all motorbike trips are scaled by this scalar</v>
      </c>
      <c r="L1467" s="21" t="str" cm="1">
        <f t="array" aca="1" ref="L1467" ca="1">IF(ISNA(VLOOKUP($D1467,Grouped_Sources!$C:$C,1,FALSE)),"", INDIRECT(VLOOKUP($D1467,Grouped_Sources!$C:$I,5,FALSE)))</f>
        <v xml:space="preserve"> on OneDrive Ali Abbas - ITHIM Global\Methods and Processes\Input Parameters\DistanceScalars</v>
      </c>
      <c r="M1467" s="21" cm="1">
        <f t="array" aca="1" ref="M1467" ca="1">IF(ISNA(VLOOKUP($D1467,Grouped_Sources!$C:$C,1,FALSE)),"", INDIRECT(VLOOKUP($D1467,Grouped_Sources!$C:$I,6,FALSE)))</f>
        <v>0</v>
      </c>
      <c r="N1467" s="21" cm="1">
        <f t="array" aca="1" ref="N1467" ca="1">IF(ISNA(VLOOKUP($D1467,Grouped_Sources!$C:$C,1,FALSE)),"", INDIRECT(VLOOKUP($D1467,Grouped_Sources!$C:$I,7,FALSE)))</f>
        <v>0</v>
      </c>
    </row>
    <row r="1468" spans="1:14" hidden="1" x14ac:dyDescent="0.25">
      <c r="A1468" s="5">
        <f t="shared" si="236"/>
        <v>17</v>
      </c>
      <c r="B1468" s="5">
        <f t="shared" si="237"/>
        <v>66</v>
      </c>
      <c r="C1468" s="5" t="str">
        <f t="shared" ca="1" si="235"/>
        <v>distance_scalar_motorcycle</v>
      </c>
      <c r="D1468" s="5" t="str">
        <f t="shared" ca="1" si="239"/>
        <v>distance_scalar_motorcycle_antofagasta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distance_scalar_motorcycle</v>
      </c>
      <c r="G1468" s="4" t="str" cm="1">
        <f t="array" aca="1" ref="G1468" ca="1">IF(AND(ISBLANK(INDIRECT(ADDRESS(B1468,3,1,1,"all_city_parameter_inputs"))),ISBLANK(INDIRECT(ADDRESS(B1468,2,1,1,"all_city_parameter_inputs")))),"",IF(ISBLANK(INDIRECT(ADDRESS(B1468,2,1,1,"all_city_parameter_inputs"))),"",INDIRECT(ADDRESS(B1468,2,1,1,"all_city_parameter_inputs"))))</f>
        <v>sd</v>
      </c>
      <c r="H1468" s="17" cm="1">
        <f t="array" aca="1" ref="H1468" ca="1">IF(ISBLANK(INDIRECT(ADDRESS(B1468,A1468,1,1,"all_city_parameter_inputs"))), "--",INDIRECT(ADDRESS(B1468,A1468,1,1,"all_city_parameter_inputs")))</f>
        <v>1.0368022348908601</v>
      </c>
      <c r="I1468" s="17" t="str">
        <f ca="1">IF(OR(G1468="alpha",G1468="beta",G1468="sd",G1468="mean"),"--",VLOOKUP(C1468,Default!$B$5:$H$114,7,FALSE))</f>
        <v>--</v>
      </c>
      <c r="J1468" s="4" t="str">
        <f ca="1">VLOOKUP(F1468,Lookup!$C$5:$D$110,2, FALSE)</f>
        <v>Travel values</v>
      </c>
      <c r="K1468" s="4" t="str">
        <f ca="1">VLOOKUP(C1468,Default!$B$4:$E$114,4, FALSE)</f>
        <v>scalar for motorcycle distance, i.e. all motorbike trips are scaled by this scalar</v>
      </c>
      <c r="L1468" s="21" t="str" cm="1">
        <f t="array" aca="1" ref="L1468" ca="1">IF(ISNA(VLOOKUP($D1468,Grouped_Sources!$C:$C,1,FALSE)),"", INDIRECT(VLOOKUP($D1468,Grouped_Sources!$C:$I,5,FALSE)))</f>
        <v xml:space="preserve"> on OneDrive Ali Abbas - ITHIM Global\Methods and Processes\Input Parameters\DistanceScalars</v>
      </c>
      <c r="M1468" s="21" cm="1">
        <f t="array" aca="1" ref="M1468" ca="1">IF(ISNA(VLOOKUP($D1468,Grouped_Sources!$C:$C,1,FALSE)),"", INDIRECT(VLOOKUP($D1468,Grouped_Sources!$C:$I,6,FALSE)))</f>
        <v>0</v>
      </c>
      <c r="N1468" s="21" cm="1">
        <f t="array" aca="1" ref="N1468" ca="1">IF(ISNA(VLOOKUP($D1468,Grouped_Sources!$C:$C,1,FALSE)),"", INDIRECT(VLOOKUP($D1468,Grouped_Sources!$C:$I,7,FALSE)))</f>
        <v>0</v>
      </c>
    </row>
    <row r="1469" spans="1:14" hidden="1" x14ac:dyDescent="0.25">
      <c r="A1469" s="5">
        <f t="shared" si="236"/>
        <v>17</v>
      </c>
      <c r="B1469" s="5">
        <f t="shared" si="237"/>
        <v>67</v>
      </c>
      <c r="C1469" s="5" t="str">
        <f t="shared" ca="1" si="235"/>
        <v>distance_scalar_pt</v>
      </c>
      <c r="D1469" s="5" t="str">
        <f t="shared" ca="1" si="239"/>
        <v>distance_scalar_pt_antofagasta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distance_scalar_pt</v>
      </c>
      <c r="G1469" s="4" t="str" cm="1">
        <f t="array" aca="1" ref="G1469" ca="1">IF(AND(ISBLANK(INDIRECT(ADDRESS(B1469,3,1,1,"all_city_parameter_inputs"))),ISBLANK(INDIRECT(ADDRESS(B1469,2,1,1,"all_city_parameter_inputs")))),"",IF(ISBLANK(INDIRECT(ADDRESS(B1469,2,1,1,"all_city_parameter_inputs"))),"",INDIRECT(ADDRESS(B1469,2,1,1,"all_city_parameter_inputs"))))</f>
        <v>constant</v>
      </c>
      <c r="H1469" s="17" cm="1">
        <f t="array" aca="1" ref="H1469" ca="1">IF(ISBLANK(INDIRECT(ADDRESS(B1469,A1469,1,1,"all_city_parameter_inputs"))), "--",INDIRECT(ADDRESS(B1469,A1469,1,1,"all_city_parameter_inputs")))</f>
        <v>1</v>
      </c>
      <c r="I1469" s="17">
        <f ca="1">IF(OR(G1469="alpha",G1469="beta",G1469="sd",G1469="mean"),"--",VLOOKUP(C1469,Default!$B$5:$H$114,7,FALSE))</f>
        <v>1</v>
      </c>
      <c r="J1469" s="4" t="str">
        <f ca="1">VLOOKUP(F1469,Lookup!$C$5:$D$110,2, FALSE)</f>
        <v>Travel values</v>
      </c>
      <c r="K1469" s="4" t="str">
        <f ca="1">VLOOKUP(C1469,Default!$B$4:$E$114,4, FALSE)</f>
        <v>scalar for PT distance, i.e. all public transport journey (incl bus driver if added) are scaled by this scalar</v>
      </c>
      <c r="L1469" s="21" t="str" cm="1">
        <f t="array" aca="1" ref="L1469" ca="1">IF(ISNA(VLOOKUP($D1469,Grouped_Sources!$C:$C,1,FALSE)),"", INDIRECT(VLOOKUP($D1469,Grouped_Sources!$C:$I,5,FALSE)))</f>
        <v xml:space="preserve"> on OneDrive Ali Abbas - ITHIM Global\Methods and Processes\Input Parameters\DistanceScalars</v>
      </c>
      <c r="M1469" s="21" cm="1">
        <f t="array" aca="1" ref="M1469" ca="1">IF(ISNA(VLOOKUP($D1469,Grouped_Sources!$C:$C,1,FALSE)),"", INDIRECT(VLOOKUP($D1469,Grouped_Sources!$C:$I,6,FALSE)))</f>
        <v>0</v>
      </c>
      <c r="N1469" s="21" cm="1">
        <f t="array" aca="1" ref="N1469" ca="1">IF(ISNA(VLOOKUP($D1469,Grouped_Sources!$C:$C,1,FALSE)),"", INDIRECT(VLOOKUP($D1469,Grouped_Sources!$C:$I,7,FALSE)))</f>
        <v>0</v>
      </c>
    </row>
    <row r="1470" spans="1:14" hidden="1" x14ac:dyDescent="0.25">
      <c r="A1470" s="5">
        <f t="shared" si="236"/>
        <v>17</v>
      </c>
      <c r="B1470" s="5">
        <f t="shared" si="237"/>
        <v>68</v>
      </c>
      <c r="C1470" s="5" t="str">
        <f t="shared" ca="1" si="235"/>
        <v>distance_scalar_pt</v>
      </c>
      <c r="D1470" s="5" t="str">
        <f t="shared" ca="1" si="239"/>
        <v>distance_scalar_pt_antofagasta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distance_scalar_pt</v>
      </c>
      <c r="G1470" s="4" t="str" cm="1">
        <f t="array" aca="1" ref="G1470" ca="1">IF(AND(ISBLANK(INDIRECT(ADDRESS(B1470,3,1,1,"all_city_parameter_inputs"))),ISBLANK(INDIRECT(ADDRESS(B1470,2,1,1,"all_city_parameter_inputs")))),"",IF(ISBLANK(INDIRECT(ADDRESS(B1470,2,1,1,"all_city_parameter_inputs"))),"",INDIRECT(ADDRESS(B1470,2,1,1,"all_city_parameter_inputs"))))</f>
        <v>mean</v>
      </c>
      <c r="H1470" s="17" cm="1">
        <f t="array" aca="1" ref="H1470" ca="1">IF(ISBLANK(INDIRECT(ADDRESS(B1470,A1470,1,1,"all_city_parameter_inputs"))), "--",INDIRECT(ADDRESS(B1470,A1470,1,1,"all_city_parameter_inputs")))</f>
        <v>0.99993034201882403</v>
      </c>
      <c r="I1470" s="17" t="str">
        <f ca="1">IF(OR(G1470="alpha",G1470="beta",G1470="sd",G1470="mean"),"--",VLOOKUP(C1470,Default!$B$5:$H$114,7,FALSE))</f>
        <v>--</v>
      </c>
      <c r="J1470" s="4" t="str">
        <f ca="1">VLOOKUP(F1470,Lookup!$C$5:$D$110,2, FALSE)</f>
        <v>Travel values</v>
      </c>
      <c r="K1470" s="4" t="str">
        <f ca="1">VLOOKUP(C1470,Default!$B$4:$E$114,4, FALSE)</f>
        <v>scalar for PT distance, i.e. all public transport journey (incl bus driver if added) are scaled by this scalar</v>
      </c>
      <c r="L1470" s="21" t="str" cm="1">
        <f t="array" aca="1" ref="L1470" ca="1">IF(ISNA(VLOOKUP($D1470,Grouped_Sources!$C:$C,1,FALSE)),"", INDIRECT(VLOOKUP($D1470,Grouped_Sources!$C:$I,5,FALSE)))</f>
        <v xml:space="preserve"> on OneDrive Ali Abbas - ITHIM Global\Methods and Processes\Input Parameters\DistanceScalars</v>
      </c>
      <c r="M1470" s="21" cm="1">
        <f t="array" aca="1" ref="M1470" ca="1">IF(ISNA(VLOOKUP($D1470,Grouped_Sources!$C:$C,1,FALSE)),"", INDIRECT(VLOOKUP($D1470,Grouped_Sources!$C:$I,6,FALSE)))</f>
        <v>0</v>
      </c>
      <c r="N1470" s="21" cm="1">
        <f t="array" aca="1" ref="N1470" ca="1">IF(ISNA(VLOOKUP($D1470,Grouped_Sources!$C:$C,1,FALSE)),"", INDIRECT(VLOOKUP($D1470,Grouped_Sources!$C:$I,7,FALSE)))</f>
        <v>0</v>
      </c>
    </row>
    <row r="1471" spans="1:14" hidden="1" x14ac:dyDescent="0.25">
      <c r="A1471" s="5">
        <f t="shared" si="236"/>
        <v>17</v>
      </c>
      <c r="B1471" s="5">
        <f t="shared" si="237"/>
        <v>69</v>
      </c>
      <c r="C1471" s="5" t="str">
        <f t="shared" ca="1" si="235"/>
        <v>distance_scalar_pt</v>
      </c>
      <c r="D1471" s="5" t="str">
        <f t="shared" ca="1" si="239"/>
        <v>distance_scalar_pt_antofagasta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distance_scalar_pt</v>
      </c>
      <c r="G1471" s="4" t="str" cm="1">
        <f t="array" aca="1" ref="G1471" ca="1">IF(AND(ISBLANK(INDIRECT(ADDRESS(B1471,3,1,1,"all_city_parameter_inputs"))),ISBLANK(INDIRECT(ADDRESS(B1471,2,1,1,"all_city_parameter_inputs")))),"",IF(ISBLANK(INDIRECT(ADDRESS(B1471,2,1,1,"all_city_parameter_inputs"))),"",INDIRECT(ADDRESS(B1471,2,1,1,"all_city_parameter_inputs"))))</f>
        <v>sd</v>
      </c>
      <c r="H1471" s="17" cm="1">
        <f t="array" aca="1" ref="H1471" ca="1">IF(ISBLANK(INDIRECT(ADDRESS(B1471,A1471,1,1,"all_city_parameter_inputs"))), "--",INDIRECT(ADDRESS(B1471,A1471,1,1,"all_city_parameter_inputs")))</f>
        <v>1.0118733591548901</v>
      </c>
      <c r="I1471" s="17" t="str">
        <f ca="1">IF(OR(G1471="alpha",G1471="beta",G1471="sd",G1471="mean"),"--",VLOOKUP(C1471,Default!$B$5:$H$114,7,FALSE))</f>
        <v>--</v>
      </c>
      <c r="J1471" s="4" t="str">
        <f ca="1">VLOOKUP(F1471,Lookup!$C$5:$D$110,2, FALSE)</f>
        <v>Travel values</v>
      </c>
      <c r="K1471" s="4" t="str">
        <f ca="1">VLOOKUP(C1471,Default!$B$4:$E$114,4, FALSE)</f>
        <v>scalar for PT distance, i.e. all public transport journey (incl bus driver if added) are scaled by this scalar</v>
      </c>
      <c r="L1471" s="21" t="str" cm="1">
        <f t="array" aca="1" ref="L1471" ca="1">IF(ISNA(VLOOKUP($D1471,Grouped_Sources!$C:$C,1,FALSE)),"", INDIRECT(VLOOKUP($D1471,Grouped_Sources!$C:$I,5,FALSE)))</f>
        <v xml:space="preserve"> on OneDrive Ali Abbas - ITHIM Global\Methods and Processes\Input Parameters\DistanceScalars</v>
      </c>
      <c r="M1471" s="21" cm="1">
        <f t="array" aca="1" ref="M1471" ca="1">IF(ISNA(VLOOKUP($D1471,Grouped_Sources!$C:$C,1,FALSE)),"", INDIRECT(VLOOKUP($D1471,Grouped_Sources!$C:$I,6,FALSE)))</f>
        <v>0</v>
      </c>
      <c r="N1471" s="21" cm="1">
        <f t="array" aca="1" ref="N1471" ca="1">IF(ISNA(VLOOKUP($D1471,Grouped_Sources!$C:$C,1,FALSE)),"", INDIRECT(VLOOKUP($D1471,Grouped_Sources!$C:$I,7,FALSE)))</f>
        <v>0</v>
      </c>
    </row>
    <row r="1472" spans="1:14" hidden="1" x14ac:dyDescent="0.25">
      <c r="A1472" s="5">
        <f t="shared" si="236"/>
        <v>17</v>
      </c>
      <c r="B1472" s="5">
        <f t="shared" si="237"/>
        <v>70</v>
      </c>
      <c r="C1472" s="5" t="str">
        <f t="shared" ca="1" si="235"/>
        <v>distance_scalar_walking</v>
      </c>
      <c r="D1472" s="5" t="str">
        <f t="shared" ca="1" si="239"/>
        <v>distance_scalar_walking_antofagasta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distance_scalar_walking</v>
      </c>
      <c r="G1472" s="4" t="str" cm="1">
        <f t="array" aca="1" ref="G1472" ca="1">IF(AND(ISBLANK(INDIRECT(ADDRESS(B1472,3,1,1,"all_city_parameter_inputs"))),ISBLANK(INDIRECT(ADDRESS(B1472,2,1,1,"all_city_parameter_inputs")))),"",IF(ISBLANK(INDIRECT(ADDRESS(B1472,2,1,1,"all_city_parameter_inputs"))),"",INDIRECT(ADDRESS(B1472,2,1,1,"all_city_parameter_inputs"))))</f>
        <v>constant</v>
      </c>
      <c r="H1472" s="17" cm="1">
        <f t="array" aca="1" ref="H1472" ca="1">IF(ISBLANK(INDIRECT(ADDRESS(B1472,A1472,1,1,"all_city_parameter_inputs"))), "--",INDIRECT(ADDRESS(B1472,A1472,1,1,"all_city_parameter_inputs")))</f>
        <v>1</v>
      </c>
      <c r="I1472" s="17">
        <f ca="1">IF(OR(G1472="alpha",G1472="beta",G1472="sd",G1472="mean"),"--",VLOOKUP(C1472,Default!$B$5:$H$114,7,FALSE))</f>
        <v>1</v>
      </c>
      <c r="J1472" s="4" t="str">
        <f ca="1">VLOOKUP(F1472,Lookup!$C$5:$D$110,2, FALSE)</f>
        <v>Travel values</v>
      </c>
      <c r="K1472" s="4" t="str">
        <f ca="1">VLOOKUP(C1472,Default!$B$4:$E$114,4, FALSE)</f>
        <v>scalar for walking distance, i.e. all walking trips are scaled by this scalar</v>
      </c>
      <c r="L1472" s="21" t="str" cm="1">
        <f t="array" aca="1" ref="L1472" ca="1">IF(ISNA(VLOOKUP($D1472,Grouped_Sources!$C:$C,1,FALSE)),"", INDIRECT(VLOOKUP($D1472,Grouped_Sources!$C:$I,5,FALSE)))</f>
        <v xml:space="preserve"> on OneDrive Ali Abbas - ITHIM Global\Methods and Processes\Input Parameters\DistanceScalars</v>
      </c>
      <c r="M1472" s="21" cm="1">
        <f t="array" aca="1" ref="M1472" ca="1">IF(ISNA(VLOOKUP($D1472,Grouped_Sources!$C:$C,1,FALSE)),"", INDIRECT(VLOOKUP($D1472,Grouped_Sources!$C:$I,6,FALSE)))</f>
        <v>0</v>
      </c>
      <c r="N1472" s="21" cm="1">
        <f t="array" aca="1" ref="N1472" ca="1">IF(ISNA(VLOOKUP($D1472,Grouped_Sources!$C:$C,1,FALSE)),"", INDIRECT(VLOOKUP($D1472,Grouped_Sources!$C:$I,7,FALSE)))</f>
        <v>0</v>
      </c>
    </row>
    <row r="1473" spans="1:14" hidden="1" x14ac:dyDescent="0.25">
      <c r="A1473" s="5">
        <f t="shared" si="236"/>
        <v>17</v>
      </c>
      <c r="B1473" s="5">
        <f t="shared" si="237"/>
        <v>71</v>
      </c>
      <c r="C1473" s="5" t="str">
        <f t="shared" ca="1" si="235"/>
        <v>distance_scalar_walking</v>
      </c>
      <c r="D1473" s="5" t="str">
        <f t="shared" ca="1" si="239"/>
        <v>distance_scalar_walking_antofagasta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distance_scalar_walking</v>
      </c>
      <c r="G1473" s="4" t="str" cm="1">
        <f t="array" aca="1" ref="G1473" ca="1">IF(AND(ISBLANK(INDIRECT(ADDRESS(B1473,3,1,1,"all_city_parameter_inputs"))),ISBLANK(INDIRECT(ADDRESS(B1473,2,1,1,"all_city_parameter_inputs")))),"",IF(ISBLANK(INDIRECT(ADDRESS(B1473,2,1,1,"all_city_parameter_inputs"))),"",INDIRECT(ADDRESS(B1473,2,1,1,"all_city_parameter_inputs"))))</f>
        <v>mean</v>
      </c>
      <c r="H1473" s="17" cm="1">
        <f t="array" aca="1" ref="H1473" ca="1">IF(ISBLANK(INDIRECT(ADDRESS(B1473,A1473,1,1,"all_city_parameter_inputs"))), "--",INDIRECT(ADDRESS(B1473,A1473,1,1,"all_city_parameter_inputs")))</f>
        <v>0.99993688513202095</v>
      </c>
      <c r="I1473" s="17" t="str">
        <f ca="1">IF(OR(G1473="alpha",G1473="beta",G1473="sd",G1473="mean"),"--",VLOOKUP(C1473,Default!$B$5:$H$114,7,FALSE))</f>
        <v>--</v>
      </c>
      <c r="J1473" s="4" t="str">
        <f ca="1">VLOOKUP(F1473,Lookup!$C$5:$D$110,2, FALSE)</f>
        <v>Travel values</v>
      </c>
      <c r="K1473" s="4" t="str">
        <f ca="1">VLOOKUP(C1473,Default!$B$4:$E$114,4, FALSE)</f>
        <v>scalar for walking distance, i.e. all walking trips are scaled by this scalar</v>
      </c>
      <c r="L1473" s="21" t="str" cm="1">
        <f t="array" aca="1" ref="L1473" ca="1">IF(ISNA(VLOOKUP($D1473,Grouped_Sources!$C:$C,1,FALSE)),"", INDIRECT(VLOOKUP($D1473,Grouped_Sources!$C:$I,5,FALSE)))</f>
        <v xml:space="preserve"> on OneDrive Ali Abbas - ITHIM Global\Methods and Processes\Input Parameters\DistanceScalars</v>
      </c>
      <c r="M1473" s="21" cm="1">
        <f t="array" aca="1" ref="M1473" ca="1">IF(ISNA(VLOOKUP($D1473,Grouped_Sources!$C:$C,1,FALSE)),"", INDIRECT(VLOOKUP($D1473,Grouped_Sources!$C:$I,6,FALSE)))</f>
        <v>0</v>
      </c>
      <c r="N1473" s="21" cm="1">
        <f t="array" aca="1" ref="N1473" ca="1">IF(ISNA(VLOOKUP($D1473,Grouped_Sources!$C:$C,1,FALSE)),"", INDIRECT(VLOOKUP($D1473,Grouped_Sources!$C:$I,7,FALSE)))</f>
        <v>0</v>
      </c>
    </row>
    <row r="1474" spans="1:14" hidden="1" x14ac:dyDescent="0.25">
      <c r="A1474" s="5">
        <f t="shared" si="236"/>
        <v>17</v>
      </c>
      <c r="B1474" s="5">
        <f t="shared" si="237"/>
        <v>72</v>
      </c>
      <c r="C1474" s="5" t="str">
        <f t="shared" ca="1" si="235"/>
        <v>distance_scalar_walking</v>
      </c>
      <c r="D1474" s="5" t="str">
        <f t="shared" ca="1" si="239"/>
        <v>distance_scalar_walking_antofagasta</v>
      </c>
      <c r="E1474" s="4" t="str" cm="1">
        <f t="array" aca="1" ref="E1474" ca="1">INDIRECT(ADDRESS(1,A1474,1,1,"all_city_parameter_inputs"))</f>
        <v>antofagasta</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distance_scalar_walking</v>
      </c>
      <c r="G1474" s="4" t="str" cm="1">
        <f t="array" aca="1" ref="G1474" ca="1">IF(AND(ISBLANK(INDIRECT(ADDRESS(B1474,3,1,1,"all_city_parameter_inputs"))),ISBLANK(INDIRECT(ADDRESS(B1474,2,1,1,"all_city_parameter_inputs")))),"",IF(ISBLANK(INDIRECT(ADDRESS(B1474,2,1,1,"all_city_parameter_inputs"))),"",INDIRECT(ADDRESS(B1474,2,1,1,"all_city_parameter_inputs"))))</f>
        <v>sd</v>
      </c>
      <c r="H1474" s="17" cm="1">
        <f t="array" aca="1" ref="H1474" ca="1">IF(ISBLANK(INDIRECT(ADDRESS(B1474,A1474,1,1,"all_city_parameter_inputs"))), "--",INDIRECT(ADDRESS(B1474,A1474,1,1,"all_city_parameter_inputs")))</f>
        <v>1.01129873194192</v>
      </c>
      <c r="I1474" s="17" t="str">
        <f ca="1">IF(OR(G1474="alpha",G1474="beta",G1474="sd",G1474="mean"),"--",VLOOKUP(C1474,Default!$B$5:$H$114,7,FALSE))</f>
        <v>--</v>
      </c>
      <c r="J1474" s="4" t="str">
        <f ca="1">VLOOKUP(F1474,Lookup!$C$5:$D$110,2, FALSE)</f>
        <v>Travel values</v>
      </c>
      <c r="K1474" s="4" t="str">
        <f ca="1">VLOOKUP(C1474,Default!$B$4:$E$114,4, FALSE)</f>
        <v>scalar for walking distance, i.e. all walking trips are scaled by this scalar</v>
      </c>
      <c r="L1474" s="21" t="str" cm="1">
        <f t="array" aca="1" ref="L1474" ca="1">IF(ISNA(VLOOKUP($D1474,Grouped_Sources!$C:$C,1,FALSE)),"", INDIRECT(VLOOKUP($D1474,Grouped_Sources!$C:$I,5,FALSE)))</f>
        <v xml:space="preserve"> on OneDrive Ali Abbas - ITHIM Global\Methods and Processes\Input Parameters\DistanceScalars</v>
      </c>
      <c r="M1474" s="21" cm="1">
        <f t="array" aca="1" ref="M1474" ca="1">IF(ISNA(VLOOKUP($D1474,Grouped_Sources!$C:$C,1,FALSE)),"", INDIRECT(VLOOKUP($D1474,Grouped_Sources!$C:$I,6,FALSE)))</f>
        <v>0</v>
      </c>
      <c r="N1474" s="21" cm="1">
        <f t="array" aca="1" ref="N1474" ca="1">IF(ISNA(VLOOKUP($D1474,Grouped_Sources!$C:$C,1,FALSE)),"", INDIRECT(VLOOKUP($D1474,Grouped_Sources!$C:$I,7,FALSE)))</f>
        <v>0</v>
      </c>
    </row>
    <row r="1475" spans="1:14" hidden="1" x14ac:dyDescent="0.25">
      <c r="A1475" s="5">
        <f t="shared" si="236"/>
        <v>17</v>
      </c>
      <c r="B1475" s="5">
        <f t="shared" si="237"/>
        <v>73</v>
      </c>
      <c r="C1475" s="5" t="str">
        <f t="shared" ca="1" si="235"/>
        <v>distance_scalar_cycling</v>
      </c>
      <c r="D1475" s="5" t="str">
        <f t="shared" ca="1" si="239"/>
        <v>distance_scalar_cycling_antofagasta</v>
      </c>
      <c r="E1475" s="4" t="str" cm="1">
        <f t="array" aca="1" ref="E1475" ca="1">INDIRECT(ADDRESS(1,A1475,1,1,"all_city_parameter_inputs"))</f>
        <v>antofagasta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distance_scalar_cycling</v>
      </c>
      <c r="G1475" s="4" t="str" cm="1">
        <f t="array" aca="1" ref="G1475" ca="1">IF(AND(ISBLANK(INDIRECT(ADDRESS(B1475,3,1,1,"all_city_parameter_inputs"))),ISBLANK(INDIRECT(ADDRESS(B1475,2,1,1,"all_city_parameter_inputs")))),"",IF(ISBLANK(INDIRECT(ADDRESS(B1475,2,1,1,"all_city_parameter_inputs"))),"",INDIRECT(ADDRESS(B1475,2,1,1,"all_city_parameter_inputs"))))</f>
        <v>constant</v>
      </c>
      <c r="H1475" s="17" cm="1">
        <f t="array" aca="1" ref="H1475" ca="1">IF(ISBLANK(INDIRECT(ADDRESS(B1475,A1475,1,1,"all_city_parameter_inputs"))), "--",INDIRECT(ADDRESS(B1475,A1475,1,1,"all_city_parameter_inputs")))</f>
        <v>1</v>
      </c>
      <c r="I1475" s="17">
        <f ca="1">IF(OR(G1475="alpha",G1475="beta",G1475="sd",G1475="mean"),"--",VLOOKUP(C1475,Default!$B$5:$H$114,7,FALSE))</f>
        <v>1</v>
      </c>
      <c r="J1475" s="4" t="str">
        <f ca="1">VLOOKUP(F1475,Lookup!$C$5:$D$110,2, FALSE)</f>
        <v>Travel values</v>
      </c>
      <c r="K1475" s="4" t="str">
        <f ca="1">VLOOKUP(C1475,Default!$B$4:$E$114,4, FALSE)</f>
        <v>scalar for cycling distance, i.e. all cycling trips are scaled by this scalar</v>
      </c>
      <c r="L1475" s="21" t="str" cm="1">
        <f t="array" aca="1" ref="L1475" ca="1">IF(ISNA(VLOOKUP($D1475,Grouped_Sources!$C:$C,1,FALSE)),"", INDIRECT(VLOOKUP($D1475,Grouped_Sources!$C:$I,5,FALSE)))</f>
        <v xml:space="preserve"> on OneDrive Ali Abbas - ITHIM Global\Methods and Processes\Input Parameters\DistanceScalars</v>
      </c>
      <c r="M1475" s="21" cm="1">
        <f t="array" aca="1" ref="M1475" ca="1">IF(ISNA(VLOOKUP($D1475,Grouped_Sources!$C:$C,1,FALSE)),"", INDIRECT(VLOOKUP($D1475,Grouped_Sources!$C:$I,6,FALSE)))</f>
        <v>0</v>
      </c>
      <c r="N1475" s="21" cm="1">
        <f t="array" aca="1" ref="N1475" ca="1">IF(ISNA(VLOOKUP($D1475,Grouped_Sources!$C:$C,1,FALSE)),"", INDIRECT(VLOOKUP($D1475,Grouped_Sources!$C:$I,7,FALSE)))</f>
        <v>0</v>
      </c>
    </row>
    <row r="1476" spans="1:14" hidden="1" x14ac:dyDescent="0.25">
      <c r="A1476" s="5">
        <f t="shared" si="236"/>
        <v>17</v>
      </c>
      <c r="B1476" s="5">
        <f t="shared" si="237"/>
        <v>74</v>
      </c>
      <c r="C1476" s="5" t="str">
        <f t="shared" ca="1" si="235"/>
        <v>distance_scalar_cycling</v>
      </c>
      <c r="D1476" s="5" t="str">
        <f t="shared" ca="1" si="239"/>
        <v>distance_scalar_cycling_antofagasta</v>
      </c>
      <c r="E1476" s="4" t="str" cm="1">
        <f t="array" aca="1" ref="E1476" ca="1">INDIRECT(ADDRESS(1,A1476,1,1,"all_city_parameter_inputs"))</f>
        <v>antofagasta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distance_scalar_cycling</v>
      </c>
      <c r="G1476" s="4" t="str" cm="1">
        <f t="array" aca="1" ref="G1476" ca="1">IF(AND(ISBLANK(INDIRECT(ADDRESS(B1476,3,1,1,"all_city_parameter_inputs"))),ISBLANK(INDIRECT(ADDRESS(B1476,2,1,1,"all_city_parameter_inputs")))),"",IF(ISBLANK(INDIRECT(ADDRESS(B1476,2,1,1,"all_city_parameter_inputs"))),"",INDIRECT(ADDRESS(B1476,2,1,1,"all_city_parameter_inputs"))))</f>
        <v>mean</v>
      </c>
      <c r="H1476" s="17" cm="1">
        <f t="array" aca="1" ref="H1476" ca="1">IF(ISBLANK(INDIRECT(ADDRESS(B1476,A1476,1,1,"all_city_parameter_inputs"))), "--",INDIRECT(ADDRESS(B1476,A1476,1,1,"all_city_parameter_inputs")))</f>
        <v>0.99797630402014104</v>
      </c>
      <c r="I1476" s="17" t="str">
        <f ca="1">IF(OR(G1476="alpha",G1476="beta",G1476="sd",G1476="mean"),"--",VLOOKUP(C1476,Default!$B$5:$H$114,7,FALSE))</f>
        <v>--</v>
      </c>
      <c r="J1476" s="4" t="str">
        <f ca="1">VLOOKUP(F1476,Lookup!$C$5:$D$110,2, FALSE)</f>
        <v>Travel values</v>
      </c>
      <c r="K1476" s="4" t="str">
        <f ca="1">VLOOKUP(C1476,Default!$B$4:$E$114,4, FALSE)</f>
        <v>scalar for cycling distance, i.e. all cycling trips are scaled by this scalar</v>
      </c>
      <c r="L1476" s="21" t="str" cm="1">
        <f t="array" aca="1" ref="L1476" ca="1">IF(ISNA(VLOOKUP($D1476,Grouped_Sources!$C:$C,1,FALSE)),"", INDIRECT(VLOOKUP($D1476,Grouped_Sources!$C:$I,5,FALSE)))</f>
        <v xml:space="preserve"> on OneDrive Ali Abbas - ITHIM Global\Methods and Processes\Input Parameters\DistanceScalars</v>
      </c>
      <c r="M1476" s="21" cm="1">
        <f t="array" aca="1" ref="M1476" ca="1">IF(ISNA(VLOOKUP($D1476,Grouped_Sources!$C:$C,1,FALSE)),"", INDIRECT(VLOOKUP($D1476,Grouped_Sources!$C:$I,6,FALSE)))</f>
        <v>0</v>
      </c>
      <c r="N1476" s="21" cm="1">
        <f t="array" aca="1" ref="N1476" ca="1">IF(ISNA(VLOOKUP($D1476,Grouped_Sources!$C:$C,1,FALSE)),"", INDIRECT(VLOOKUP($D1476,Grouped_Sources!$C:$I,7,FALSE)))</f>
        <v>0</v>
      </c>
    </row>
    <row r="1477" spans="1:14" hidden="1" x14ac:dyDescent="0.25">
      <c r="A1477" s="5">
        <f t="shared" si="236"/>
        <v>17</v>
      </c>
      <c r="B1477" s="5">
        <f t="shared" si="237"/>
        <v>75</v>
      </c>
      <c r="C1477" s="5" t="str">
        <f t="shared" ca="1" si="235"/>
        <v>distance_scalar_cycling</v>
      </c>
      <c r="D1477" s="5" t="str">
        <f t="shared" ca="1" si="239"/>
        <v>distance_scalar_cycling_antofagasta</v>
      </c>
      <c r="E1477" s="4" t="str" cm="1">
        <f t="array" aca="1" ref="E1477" ca="1">INDIRECT(ADDRESS(1,A1477,1,1,"all_city_parameter_inputs"))</f>
        <v>antofagasta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distance_scalar_cycling</v>
      </c>
      <c r="G1477" s="4" t="str" cm="1">
        <f t="array" aca="1" ref="G1477" ca="1">IF(AND(ISBLANK(INDIRECT(ADDRESS(B1477,3,1,1,"all_city_parameter_inputs"))),ISBLANK(INDIRECT(ADDRESS(B1477,2,1,1,"all_city_parameter_inputs")))),"",IF(ISBLANK(INDIRECT(ADDRESS(B1477,2,1,1,"all_city_parameter_inputs"))),"",INDIRECT(ADDRESS(B1477,2,1,1,"all_city_parameter_inputs"))))</f>
        <v>sd</v>
      </c>
      <c r="H1477" s="17" cm="1">
        <f t="array" aca="1" ref="H1477" ca="1">IF(ISBLANK(INDIRECT(ADDRESS(B1477,A1477,1,1,"all_city_parameter_inputs"))), "--",INDIRECT(ADDRESS(B1477,A1477,1,1,"all_city_parameter_inputs")))</f>
        <v>1.0657207577254499</v>
      </c>
      <c r="I1477" s="17" t="str">
        <f ca="1">IF(OR(G1477="alpha",G1477="beta",G1477="sd",G1477="mean"),"--",VLOOKUP(C1477,Default!$B$5:$H$114,7,FALSE))</f>
        <v>--</v>
      </c>
      <c r="J1477" s="4" t="str">
        <f ca="1">VLOOKUP(F1477,Lookup!$C$5:$D$110,2, FALSE)</f>
        <v>Travel values</v>
      </c>
      <c r="K1477" s="4" t="str">
        <f ca="1">VLOOKUP(C1477,Default!$B$4:$E$114,4, FALSE)</f>
        <v>scalar for cycling distance, i.e. all cycling trips are scaled by this scalar</v>
      </c>
      <c r="L1477" s="21" t="str" cm="1">
        <f t="array" aca="1" ref="L1477" ca="1">IF(ISNA(VLOOKUP($D1477,Grouped_Sources!$C:$C,1,FALSE)),"", INDIRECT(VLOOKUP($D1477,Grouped_Sources!$C:$I,5,FALSE)))</f>
        <v xml:space="preserve"> on OneDrive Ali Abbas - ITHIM Global\Methods and Processes\Input Parameters\DistanceScalars</v>
      </c>
      <c r="M1477" s="21" cm="1">
        <f t="array" aca="1" ref="M1477" ca="1">IF(ISNA(VLOOKUP($D1477,Grouped_Sources!$C:$C,1,FALSE)),"", INDIRECT(VLOOKUP($D1477,Grouped_Sources!$C:$I,6,FALSE)))</f>
        <v>0</v>
      </c>
      <c r="N1477" s="21" cm="1">
        <f t="array" aca="1" ref="N1477" ca="1">IF(ISNA(VLOOKUP($D1477,Grouped_Sources!$C:$C,1,FALSE)),"", INDIRECT(VLOOKUP($D1477,Grouped_Sources!$C:$I,7,FALSE)))</f>
        <v>0</v>
      </c>
    </row>
    <row r="1478" spans="1:14" hidden="1" x14ac:dyDescent="0.25">
      <c r="A1478" s="5">
        <f t="shared" si="236"/>
        <v>17</v>
      </c>
      <c r="B1478" s="5">
        <f t="shared" si="237"/>
        <v>76</v>
      </c>
      <c r="C1478" s="5" t="str">
        <f t="shared" ca="1" si="235"/>
        <v>CO2_emission_inventories motorcycle</v>
      </c>
      <c r="D1478" s="5" t="str">
        <f t="shared" ca="1" si="239"/>
        <v>CO2_emission_inventories_antofagasta</v>
      </c>
      <c r="E1478" s="4" t="str" cm="1">
        <f t="array" aca="1" ref="E1478" ca="1">INDIRECT(ADDRESS(1,A1478,1,1,"all_city_parameter_inputs"))</f>
        <v>antofagasta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CO2_emission_inventories</v>
      </c>
      <c r="G1478" s="4" t="str" cm="1">
        <f t="array" aca="1" ref="G1478" ca="1">IF(AND(ISBLANK(INDIRECT(ADDRESS(B1478,3,1,1,"all_city_parameter_inputs"))),ISBLANK(INDIRECT(ADDRESS(B1478,2,1,1,"all_city_parameter_inputs")))),"",IF(ISBLANK(INDIRECT(ADDRESS(B1478,2,1,1,"all_city_parameter_inputs"))),"",INDIRECT(ADDRESS(B1478,2,1,1,"all_city_parameter_inputs"))))</f>
        <v>motorcycle</v>
      </c>
      <c r="H1478" s="17" cm="1">
        <f t="array" aca="1" ref="H1478" ca="1">IF(ISBLANK(INDIRECT(ADDRESS(B1478,A1478,1,1,"all_city_parameter_inputs"))), "--",INDIRECT(ADDRESS(B1478,A1478,1,1,"all_city_parameter_inputs")))</f>
        <v>1653.3351</v>
      </c>
      <c r="I1478" s="17">
        <f ca="1">IF(OR(G1478="alpha",G1478="beta",G1478="sd",G1478="mean"),"--",VLOOKUP(C1478,Default!$B$5:$H$114,7,FALSE))</f>
        <v>30033.571810000001</v>
      </c>
      <c r="J1478" s="4" t="str">
        <f ca="1">VLOOKUP(F1478,Lookup!$C$5:$D$110,2, FALSE)</f>
        <v>Pollution values</v>
      </c>
      <c r="K1478" s="4" t="str">
        <f ca="1">VLOOKUP(C1478,Default!$B$4:$E$114,4, FALSE)</f>
        <v>- used to estimate the CO2 for scenarios (function "scenario_co2_calculations").
- used to create the VEHICLE_INVENTORY, with speeds, PM and CO2 emissions (function "set_vehicle_inventory").</v>
      </c>
      <c r="L1478" s="21" t="str" cm="1">
        <f t="array" aca="1" ref="L1478" ca="1">IF(ISNA(VLOOKUP($D1478,Grouped_Sources!$C:$C,1,FALSE)),"", INDIRECT(VLOOKUP($D1478,Grouped_Sources!$C:$I,5,FALSE)))</f>
        <v>EDGAR but proper documentation still missing</v>
      </c>
      <c r="M1478" s="21" cm="1">
        <f t="array" aca="1" ref="M1478" ca="1">IF(ISNA(VLOOKUP($D1478,Grouped_Sources!$C:$C,1,FALSE)),"", INDIRECT(VLOOKUP($D1478,Grouped_Sources!$C:$I,6,FALSE)))</f>
        <v>0</v>
      </c>
      <c r="N1478" s="21" cm="1">
        <f t="array" aca="1" ref="N1478" ca="1">IF(ISNA(VLOOKUP($D1478,Grouped_Sources!$C:$C,1,FALSE)),"", INDIRECT(VLOOKUP($D1478,Grouped_Sources!$C:$I,7,FALSE)))</f>
        <v>0</v>
      </c>
    </row>
    <row r="1479" spans="1:14" hidden="1" x14ac:dyDescent="0.25">
      <c r="A1479" s="5">
        <f t="shared" si="236"/>
        <v>17</v>
      </c>
      <c r="B1479" s="5">
        <f t="shared" si="237"/>
        <v>77</v>
      </c>
      <c r="C1479" s="5" t="str">
        <f t="shared" ca="1" si="235"/>
        <v>CO2_emission_inventories car</v>
      </c>
      <c r="D1479" s="5" t="str">
        <f t="shared" ca="1" si="239"/>
        <v>CO2_emission_inventories_antofagasta</v>
      </c>
      <c r="E1479" s="4" t="str" cm="1">
        <f t="array" aca="1" ref="E1479" ca="1">INDIRECT(ADDRESS(1,A1479,1,1,"all_city_parameter_inputs"))</f>
        <v>antofagasta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CO2_emission_inventories</v>
      </c>
      <c r="G1479" s="4" t="str" cm="1">
        <f t="array" aca="1" ref="G1479" ca="1">IF(AND(ISBLANK(INDIRECT(ADDRESS(B1479,3,1,1,"all_city_parameter_inputs"))),ISBLANK(INDIRECT(ADDRESS(B1479,2,1,1,"all_city_parameter_inputs")))),"",IF(ISBLANK(INDIRECT(ADDRESS(B1479,2,1,1,"all_city_parameter_inputs"))),"",INDIRECT(ADDRESS(B1479,2,1,1,"all_city_parameter_inputs"))))</f>
        <v>car</v>
      </c>
      <c r="H1479" s="17" cm="1">
        <f t="array" aca="1" ref="H1479" ca="1">IF(ISBLANK(INDIRECT(ADDRESS(B1479,A1479,1,1,"all_city_parameter_inputs"))), "--",INDIRECT(ADDRESS(B1479,A1479,1,1,"all_city_parameter_inputs")))</f>
        <v>20508.793000000001</v>
      </c>
      <c r="I1479" s="17">
        <f ca="1">IF(OR(G1479="alpha",G1479="beta",G1479="sd",G1479="mean"),"--",VLOOKUP(C1479,Default!$B$5:$H$114,7,FALSE))</f>
        <v>1033377.341</v>
      </c>
      <c r="J1479" s="4" t="str">
        <f ca="1">VLOOKUP(F1479,Lookup!$C$5:$D$110,2, FALSE)</f>
        <v>Pollution values</v>
      </c>
      <c r="K1479" s="4">
        <f ca="1">VLOOKUP(C1479,Default!$B$4:$E$114,4, FALSE)</f>
        <v>0</v>
      </c>
      <c r="L1479" s="21" t="str" cm="1">
        <f t="array" aca="1" ref="L1479" ca="1">IF(ISNA(VLOOKUP($D1479,Grouped_Sources!$C:$C,1,FALSE)),"", INDIRECT(VLOOKUP($D1479,Grouped_Sources!$C:$I,5,FALSE)))</f>
        <v>EDGAR but proper documentation still missing</v>
      </c>
      <c r="M1479" s="21" cm="1">
        <f t="array" aca="1" ref="M1479" ca="1">IF(ISNA(VLOOKUP($D1479,Grouped_Sources!$C:$C,1,FALSE)),"", INDIRECT(VLOOKUP($D1479,Grouped_Sources!$C:$I,6,FALSE)))</f>
        <v>0</v>
      </c>
      <c r="N1479" s="21" cm="1">
        <f t="array" aca="1" ref="N1479" ca="1">IF(ISNA(VLOOKUP($D1479,Grouped_Sources!$C:$C,1,FALSE)),"", INDIRECT(VLOOKUP($D1479,Grouped_Sources!$C:$I,7,FALSE)))</f>
        <v>0</v>
      </c>
    </row>
    <row r="1480" spans="1:14" hidden="1" x14ac:dyDescent="0.25">
      <c r="A1480" s="5">
        <f t="shared" si="236"/>
        <v>17</v>
      </c>
      <c r="B1480" s="5">
        <f t="shared" si="237"/>
        <v>78</v>
      </c>
      <c r="C1480" s="5" t="str">
        <f t="shared" ca="1" si="235"/>
        <v>CO2_emission_inventories bus_driver</v>
      </c>
      <c r="D1480" s="5" t="str">
        <f t="shared" ca="1" si="239"/>
        <v>CO2_emission_inventories_antofagasta</v>
      </c>
      <c r="E1480" s="4" t="str" cm="1">
        <f t="array" aca="1" ref="E1480" ca="1">INDIRECT(ADDRESS(1,A1480,1,1,"all_city_parameter_inputs"))</f>
        <v>antofagasta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CO2_emission_inventories</v>
      </c>
      <c r="G1480" s="4" t="str" cm="1">
        <f t="array" aca="1" ref="G1480" ca="1">IF(AND(ISBLANK(INDIRECT(ADDRESS(B1480,3,1,1,"all_city_parameter_inputs"))),ISBLANK(INDIRECT(ADDRESS(B1480,2,1,1,"all_city_parameter_inputs")))),"",IF(ISBLANK(INDIRECT(ADDRESS(B1480,2,1,1,"all_city_parameter_inputs"))),"",INDIRECT(ADDRESS(B1480,2,1,1,"all_city_parameter_inputs"))))</f>
        <v>bus_driver</v>
      </c>
      <c r="H1480" s="17" cm="1">
        <f t="array" aca="1" ref="H1480" ca="1">IF(ISBLANK(INDIRECT(ADDRESS(B1480,A1480,1,1,"all_city_parameter_inputs"))), "--",INDIRECT(ADDRESS(B1480,A1480,1,1,"all_city_parameter_inputs")))</f>
        <v>809.49260000000004</v>
      </c>
      <c r="I1480" s="17">
        <f ca="1">IF(OR(G1480="alpha",G1480="beta",G1480="sd",G1480="mean"),"--",VLOOKUP(C1480,Default!$B$5:$H$114,7,FALSE))</f>
        <v>100429.7216</v>
      </c>
      <c r="J1480" s="4" t="str">
        <f ca="1">VLOOKUP(F1480,Lookup!$C$5:$D$110,2, FALSE)</f>
        <v>Pollution values</v>
      </c>
      <c r="K1480" s="4">
        <f ca="1">VLOOKUP(C1480,Default!$B$4:$E$114,4, FALSE)</f>
        <v>0</v>
      </c>
      <c r="L1480" s="21" t="str" cm="1">
        <f t="array" aca="1" ref="L1480" ca="1">IF(ISNA(VLOOKUP($D1480,Grouped_Sources!$C:$C,1,FALSE)),"", INDIRECT(VLOOKUP($D1480,Grouped_Sources!$C:$I,5,FALSE)))</f>
        <v>EDGAR but proper documentation still missing</v>
      </c>
      <c r="M1480" s="21" cm="1">
        <f t="array" aca="1" ref="M1480" ca="1">IF(ISNA(VLOOKUP($D1480,Grouped_Sources!$C:$C,1,FALSE)),"", INDIRECT(VLOOKUP($D1480,Grouped_Sources!$C:$I,6,FALSE)))</f>
        <v>0</v>
      </c>
      <c r="N1480" s="21" cm="1">
        <f t="array" aca="1" ref="N1480" ca="1">IF(ISNA(VLOOKUP($D1480,Grouped_Sources!$C:$C,1,FALSE)),"", INDIRECT(VLOOKUP($D1480,Grouped_Sources!$C:$I,7,FALSE)))</f>
        <v>0</v>
      </c>
    </row>
    <row r="1481" spans="1:14" hidden="1" x14ac:dyDescent="0.25">
      <c r="A1481" s="5">
        <f t="shared" si="236"/>
        <v>17</v>
      </c>
      <c r="B1481" s="5">
        <f t="shared" si="237"/>
        <v>79</v>
      </c>
      <c r="C1481" s="5" t="str">
        <f t="shared" ca="1" si="235"/>
        <v>CO2_emission_inventories heavy_truck</v>
      </c>
      <c r="D1481" s="5" t="str">
        <f t="shared" ca="1" si="239"/>
        <v>CO2_emission_inventories_antofagasta</v>
      </c>
      <c r="E1481" s="4" t="str" cm="1">
        <f t="array" aca="1" ref="E1481" ca="1">INDIRECT(ADDRESS(1,A1481,1,1,"all_city_parameter_inputs"))</f>
        <v>antofagasta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CO2_emission_inventories</v>
      </c>
      <c r="G1481" s="4" t="str" cm="1">
        <f t="array" aca="1" ref="G1481" ca="1">IF(AND(ISBLANK(INDIRECT(ADDRESS(B1481,3,1,1,"all_city_parameter_inputs"))),ISBLANK(INDIRECT(ADDRESS(B1481,2,1,1,"all_city_parameter_inputs")))),"",IF(ISBLANK(INDIRECT(ADDRESS(B1481,2,1,1,"all_city_parameter_inputs"))),"",INDIRECT(ADDRESS(B1481,2,1,1,"all_city_parameter_inputs"))))</f>
        <v>heavy_truck</v>
      </c>
      <c r="H1481" s="17" cm="1">
        <f t="array" aca="1" ref="H1481" ca="1">IF(ISBLANK(INDIRECT(ADDRESS(B1481,A1481,1,1,"all_city_parameter_inputs"))), "--",INDIRECT(ADDRESS(B1481,A1481,1,1,"all_city_parameter_inputs")))</f>
        <v>8546.1959999999999</v>
      </c>
      <c r="I1481" s="17">
        <f ca="1">IF(OR(G1481="alpha",G1481="beta",G1481="sd",G1481="mean"),"--",VLOOKUP(C1481,Default!$B$5:$H$114,7,FALSE))</f>
        <v>259655.32449999999</v>
      </c>
      <c r="J1481" s="4" t="str">
        <f ca="1">VLOOKUP(F1481,Lookup!$C$5:$D$110,2, FALSE)</f>
        <v>Pollution values</v>
      </c>
      <c r="K1481" s="4">
        <f ca="1">VLOOKUP(C1481,Default!$B$4:$E$114,4, FALSE)</f>
        <v>0</v>
      </c>
      <c r="L1481" s="21" t="str" cm="1">
        <f t="array" aca="1" ref="L1481" ca="1">IF(ISNA(VLOOKUP($D1481,Grouped_Sources!$C:$C,1,FALSE)),"", INDIRECT(VLOOKUP($D1481,Grouped_Sources!$C:$I,5,FALSE)))</f>
        <v>EDGAR but proper documentation still missing</v>
      </c>
      <c r="M1481" s="21" cm="1">
        <f t="array" aca="1" ref="M1481" ca="1">IF(ISNA(VLOOKUP($D1481,Grouped_Sources!$C:$C,1,FALSE)),"", INDIRECT(VLOOKUP($D1481,Grouped_Sources!$C:$I,6,FALSE)))</f>
        <v>0</v>
      </c>
      <c r="N1481" s="21" cm="1">
        <f t="array" aca="1" ref="N1481" ca="1">IF(ISNA(VLOOKUP($D1481,Grouped_Sources!$C:$C,1,FALSE)),"", INDIRECT(VLOOKUP($D1481,Grouped_Sources!$C:$I,7,FALSE)))</f>
        <v>0</v>
      </c>
    </row>
    <row r="1482" spans="1:14" hidden="1" x14ac:dyDescent="0.25">
      <c r="A1482" s="5">
        <f t="shared" si="236"/>
        <v>17</v>
      </c>
      <c r="B1482" s="5">
        <f t="shared" si="237"/>
        <v>80</v>
      </c>
      <c r="C1482" s="5" t="str">
        <f t="shared" ca="1" si="235"/>
        <v>CO2_emission_inventories truck</v>
      </c>
      <c r="D1482" s="5" t="str">
        <f t="shared" ca="1" si="239"/>
        <v>CO2_emission_inventories_antofagasta</v>
      </c>
      <c r="E1482" s="4" t="str" cm="1">
        <f t="array" aca="1" ref="E1482" ca="1">INDIRECT(ADDRESS(1,A1482,1,1,"all_city_parameter_inputs"))</f>
        <v>antofagasta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CO2_emission_inventories</v>
      </c>
      <c r="G1482" s="4" t="str" cm="1">
        <f t="array" aca="1" ref="G1482" ca="1">IF(AND(ISBLANK(INDIRECT(ADDRESS(B1482,3,1,1,"all_city_parameter_inputs"))),ISBLANK(INDIRECT(ADDRESS(B1482,2,1,1,"all_city_parameter_inputs")))),"",IF(ISBLANK(INDIRECT(ADDRESS(B1482,2,1,1,"all_city_parameter_inputs"))),"",INDIRECT(ADDRESS(B1482,2,1,1,"all_city_parameter_inputs"))))</f>
        <v>truck</v>
      </c>
      <c r="H1482" s="17" cm="1">
        <f t="array" aca="1" ref="H1482" ca="1">IF(ISBLANK(INDIRECT(ADDRESS(B1482,A1482,1,1,"all_city_parameter_inputs"))), "--",INDIRECT(ADDRESS(B1482,A1482,1,1,"all_city_parameter_inputs")))</f>
        <v>17077.611000000001</v>
      </c>
      <c r="I1482" s="17">
        <f ca="1">IF(OR(G1482="alpha",G1482="beta",G1482="sd",G1482="mean"),"--",VLOOKUP(C1482,Default!$B$5:$H$114,7,FALSE))</f>
        <v>163516.11319999999</v>
      </c>
      <c r="J1482" s="4" t="str">
        <f ca="1">VLOOKUP(F1482,Lookup!$C$5:$D$110,2, FALSE)</f>
        <v>Pollution values</v>
      </c>
      <c r="K1482" s="4">
        <f ca="1">VLOOKUP(C1482,Default!$B$4:$E$114,4, FALSE)</f>
        <v>0</v>
      </c>
      <c r="L1482" s="21" t="str" cm="1">
        <f t="array" aca="1" ref="L1482" ca="1">IF(ISNA(VLOOKUP($D1482,Grouped_Sources!$C:$C,1,FALSE)),"", INDIRECT(VLOOKUP($D1482,Grouped_Sources!$C:$I,5,FALSE)))</f>
        <v>EDGAR but proper documentation still missing</v>
      </c>
      <c r="M1482" s="21" cm="1">
        <f t="array" aca="1" ref="M1482" ca="1">IF(ISNA(VLOOKUP($D1482,Grouped_Sources!$C:$C,1,FALSE)),"", INDIRECT(VLOOKUP($D1482,Grouped_Sources!$C:$I,6,FALSE)))</f>
        <v>0</v>
      </c>
      <c r="N1482" s="21" cm="1">
        <f t="array" aca="1" ref="N1482" ca="1">IF(ISNA(VLOOKUP($D1482,Grouped_Sources!$C:$C,1,FALSE)),"", INDIRECT(VLOOKUP($D1482,Grouped_Sources!$C:$I,7,FALSE)))</f>
        <v>0</v>
      </c>
    </row>
    <row r="1483" spans="1:14" hidden="1" x14ac:dyDescent="0.25">
      <c r="A1483" s="5">
        <f t="shared" si="236"/>
        <v>17</v>
      </c>
      <c r="B1483" s="5">
        <f t="shared" si="237"/>
        <v>81</v>
      </c>
      <c r="C1483" s="5" t="str">
        <f t="shared" ca="1" si="235"/>
        <v>CO2_emission_inventories van</v>
      </c>
      <c r="D1483" s="5" t="str">
        <f t="shared" ca="1" si="239"/>
        <v>CO2_emission_inventories_antofagasta</v>
      </c>
      <c r="E1483" s="4" t="str" cm="1">
        <f t="array" aca="1" ref="E1483" ca="1">INDIRECT(ADDRESS(1,A1483,1,1,"all_city_parameter_inputs"))</f>
        <v>antofagasta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CO2_emission_inventories</v>
      </c>
      <c r="G1483" s="4" t="str" cm="1">
        <f t="array" aca="1" ref="G1483" ca="1">IF(AND(ISBLANK(INDIRECT(ADDRESS(B1483,3,1,1,"all_city_parameter_inputs"))),ISBLANK(INDIRECT(ADDRESS(B1483,2,1,1,"all_city_parameter_inputs")))),"",IF(ISBLANK(INDIRECT(ADDRESS(B1483,2,1,1,"all_city_parameter_inputs"))),"",INDIRECT(ADDRESS(B1483,2,1,1,"all_city_parameter_inputs"))))</f>
        <v>van</v>
      </c>
      <c r="H1483" s="17" t="str" cm="1">
        <f t="array" aca="1" ref="H1483" ca="1">IF(ISBLANK(INDIRECT(ADDRESS(B1483,A1483,1,1,"all_city_parameter_inputs"))), "--",INDIRECT(ADDRESS(B1483,A1483,1,1,"all_city_parameter_inputs")))</f>
        <v>--</v>
      </c>
      <c r="I1483" s="17">
        <f ca="1">IF(OR(G1483="alpha",G1483="beta",G1483="sd",G1483="mean"),"--",VLOOKUP(C1483,Default!$B$5:$H$114,7,FALSE))</f>
        <v>0</v>
      </c>
      <c r="J1483" s="4" t="str">
        <f ca="1">VLOOKUP(F1483,Lookup!$C$5:$D$110,2, FALSE)</f>
        <v>Pollution values</v>
      </c>
      <c r="K1483" s="4">
        <f ca="1">VLOOKUP(C1483,Default!$B$4:$E$114,4, FALSE)</f>
        <v>0</v>
      </c>
      <c r="L1483" s="21" t="str" cm="1">
        <f t="array" aca="1" ref="L1483" ca="1">IF(ISNA(VLOOKUP($D1483,Grouped_Sources!$C:$C,1,FALSE)),"", INDIRECT(VLOOKUP($D1483,Grouped_Sources!$C:$I,5,FALSE)))</f>
        <v>EDGAR but proper documentation still missing</v>
      </c>
      <c r="M1483" s="21" cm="1">
        <f t="array" aca="1" ref="M1483" ca="1">IF(ISNA(VLOOKUP($D1483,Grouped_Sources!$C:$C,1,FALSE)),"", INDIRECT(VLOOKUP($D1483,Grouped_Sources!$C:$I,6,FALSE)))</f>
        <v>0</v>
      </c>
      <c r="N1483" s="21" cm="1">
        <f t="array" aca="1" ref="N1483" ca="1">IF(ISNA(VLOOKUP($D1483,Grouped_Sources!$C:$C,1,FALSE)),"", INDIRECT(VLOOKUP($D1483,Grouped_Sources!$C:$I,7,FALSE)))</f>
        <v>0</v>
      </c>
    </row>
    <row r="1484" spans="1:14" hidden="1" x14ac:dyDescent="0.25">
      <c r="A1484" s="5">
        <f t="shared" si="236"/>
        <v>17</v>
      </c>
      <c r="B1484" s="5">
        <f t="shared" si="237"/>
        <v>82</v>
      </c>
      <c r="C1484" s="5" t="str">
        <f t="shared" ca="1" si="235"/>
        <v>CO2_emission_inventories other</v>
      </c>
      <c r="D1484" s="5" t="str">
        <f t="shared" ca="1" si="239"/>
        <v>CO2_emission_inventories_antofagasta</v>
      </c>
      <c r="E1484" s="4" t="str" cm="1">
        <f t="array" aca="1" ref="E1484" ca="1">INDIRECT(ADDRESS(1,A1484,1,1,"all_city_parameter_inputs"))</f>
        <v>antofagasta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CO2_emission_inventories</v>
      </c>
      <c r="G1484" s="4" t="str" cm="1">
        <f t="array" aca="1" ref="G1484" ca="1">IF(AND(ISBLANK(INDIRECT(ADDRESS(B1484,3,1,1,"all_city_parameter_inputs"))),ISBLANK(INDIRECT(ADDRESS(B1484,2,1,1,"all_city_parameter_inputs")))),"",IF(ISBLANK(INDIRECT(ADDRESS(B1484,2,1,1,"all_city_parameter_inputs"))),"",INDIRECT(ADDRESS(B1484,2,1,1,"all_city_parameter_inputs"))))</f>
        <v>other</v>
      </c>
      <c r="H1484" s="17" cm="1">
        <f t="array" aca="1" ref="H1484" ca="1">IF(ISBLANK(INDIRECT(ADDRESS(B1484,A1484,1,1,"all_city_parameter_inputs"))), "--",INDIRECT(ADDRESS(B1484,A1484,1,1,"all_city_parameter_inputs")))</f>
        <v>382.06200000000001</v>
      </c>
      <c r="I1484" s="17">
        <f ca="1">IF(OR(G1484="alpha",G1484="beta",G1484="sd",G1484="mean"),"--",VLOOKUP(C1484,Default!$B$5:$H$114,7,FALSE))</f>
        <v>1906.893448</v>
      </c>
      <c r="J1484" s="4" t="str">
        <f ca="1">VLOOKUP(F1484,Lookup!$C$5:$D$110,2, FALSE)</f>
        <v>Pollution values</v>
      </c>
      <c r="K1484" s="4">
        <f ca="1">VLOOKUP(C1484,Default!$B$4:$E$114,4, FALSE)</f>
        <v>0</v>
      </c>
      <c r="L1484" s="21" t="str" cm="1">
        <f t="array" aca="1" ref="L1484" ca="1">IF(ISNA(VLOOKUP($D1484,Grouped_Sources!$C:$C,1,FALSE)),"", INDIRECT(VLOOKUP($D1484,Grouped_Sources!$C:$I,5,FALSE)))</f>
        <v>EDGAR but proper documentation still missing</v>
      </c>
      <c r="M1484" s="21" cm="1">
        <f t="array" aca="1" ref="M1484" ca="1">IF(ISNA(VLOOKUP($D1484,Grouped_Sources!$C:$C,1,FALSE)),"", INDIRECT(VLOOKUP($D1484,Grouped_Sources!$C:$I,6,FALSE)))</f>
        <v>0</v>
      </c>
      <c r="N1484" s="21" cm="1">
        <f t="array" aca="1" ref="N1484" ca="1">IF(ISNA(VLOOKUP($D1484,Grouped_Sources!$C:$C,1,FALSE)),"", INDIRECT(VLOOKUP($D1484,Grouped_Sources!$C:$I,7,FALSE)))</f>
        <v>0</v>
      </c>
    </row>
    <row r="1485" spans="1:14" hidden="1" x14ac:dyDescent="0.25">
      <c r="A1485" s="5">
        <f t="shared" si="236"/>
        <v>17</v>
      </c>
      <c r="B1485" s="5">
        <f t="shared" si="237"/>
        <v>83</v>
      </c>
      <c r="C1485" s="5" t="str">
        <f t="shared" ref="C1485:C1559" ca="1" si="240">IF(G1485 = "",F1485,IF(OR(G1485="alpha",G1485="beta",G1485="constant",G1485="sd",G1485="mean",G1485="sample"),F1485,F1485&amp;" "&amp;G1485))</f>
        <v>CO2_emission_inventories taxi</v>
      </c>
      <c r="D1485" s="5" t="str">
        <f t="shared" ca="1" si="239"/>
        <v>CO2_emission_inventories_antofagasta</v>
      </c>
      <c r="E1485" s="4" t="str" cm="1">
        <f t="array" aca="1" ref="E1485" ca="1">INDIRECT(ADDRESS(1,A1485,1,1,"all_city_parameter_inputs"))</f>
        <v>antofagasta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CO2_emission_inventories</v>
      </c>
      <c r="G1485" s="4" t="str" cm="1">
        <f t="array" aca="1" ref="G1485" ca="1">IF(AND(ISBLANK(INDIRECT(ADDRESS(B1485,3,1,1,"all_city_parameter_inputs"))),ISBLANK(INDIRECT(ADDRESS(B1485,2,1,1,"all_city_parameter_inputs")))),"",IF(ISBLANK(INDIRECT(ADDRESS(B1485,2,1,1,"all_city_parameter_inputs"))),"",INDIRECT(ADDRESS(B1485,2,1,1,"all_city_parameter_inputs"))))</f>
        <v>taxi</v>
      </c>
      <c r="H1485" s="17" t="str" cm="1">
        <f t="array" aca="1" ref="H1485" ca="1">IF(ISBLANK(INDIRECT(ADDRESS(B1485,A1485,1,1,"all_city_parameter_inputs"))), "--",INDIRECT(ADDRESS(B1485,A1485,1,1,"all_city_parameter_inputs")))</f>
        <v>--</v>
      </c>
      <c r="I1485" s="17">
        <f ca="1">IF(OR(G1485="alpha",G1485="beta",G1485="sd",G1485="mean"),"--",VLOOKUP(C1485,Default!$B$5:$H$114,7,FALSE))</f>
        <v>0</v>
      </c>
      <c r="J1485" s="4" t="str">
        <f ca="1">VLOOKUP(F1485,Lookup!$C$5:$D$110,2, FALSE)</f>
        <v>Pollution values</v>
      </c>
      <c r="K1485" s="4">
        <f ca="1">VLOOKUP(C1485,Default!$B$4:$E$114,4, FALSE)</f>
        <v>0</v>
      </c>
      <c r="L1485" s="21" t="str" cm="1">
        <f t="array" aca="1" ref="L1485" ca="1">IF(ISNA(VLOOKUP($D1485,Grouped_Sources!$C:$C,1,FALSE)),"", INDIRECT(VLOOKUP($D1485,Grouped_Sources!$C:$I,5,FALSE)))</f>
        <v>EDGAR but proper documentation still missing</v>
      </c>
      <c r="M1485" s="21" cm="1">
        <f t="array" aca="1" ref="M1485" ca="1">IF(ISNA(VLOOKUP($D1485,Grouped_Sources!$C:$C,1,FALSE)),"", INDIRECT(VLOOKUP($D1485,Grouped_Sources!$C:$I,6,FALSE)))</f>
        <v>0</v>
      </c>
      <c r="N1485" s="21" cm="1">
        <f t="array" aca="1" ref="N1485" ca="1">IF(ISNA(VLOOKUP($D1485,Grouped_Sources!$C:$C,1,FALSE)),"", INDIRECT(VLOOKUP($D1485,Grouped_Sources!$C:$I,7,FALSE)))</f>
        <v>0</v>
      </c>
    </row>
    <row r="1486" spans="1:14" hidden="1" x14ac:dyDescent="0.25">
      <c r="A1486" s="5">
        <f t="shared" si="236"/>
        <v>17</v>
      </c>
      <c r="B1486" s="5">
        <f t="shared" si="237"/>
        <v>84</v>
      </c>
      <c r="C1486" s="5" t="str">
        <f t="shared" ca="1" si="240"/>
        <v>CO2_emission_inventories auto_rickshaw</v>
      </c>
      <c r="D1486" s="5" t="str">
        <f t="shared" ca="1" si="239"/>
        <v>CO2_emission_inventories_antofagasta</v>
      </c>
      <c r="E1486" s="4" t="str" cm="1">
        <f t="array" aca="1" ref="E1486" ca="1">INDIRECT(ADDRESS(1,A1486,1,1,"all_city_parameter_inputs"))</f>
        <v>antofagasta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CO2_emission_inventories</v>
      </c>
      <c r="G1486" s="4" t="str" cm="1">
        <f t="array" aca="1" ref="G1486" ca="1">IF(AND(ISBLANK(INDIRECT(ADDRESS(B1486,3,1,1,"all_city_parameter_inputs"))),ISBLANK(INDIRECT(ADDRESS(B1486,2,1,1,"all_city_parameter_inputs")))),"",IF(ISBLANK(INDIRECT(ADDRESS(B1486,2,1,1,"all_city_parameter_inputs"))),"",INDIRECT(ADDRESS(B1486,2,1,1,"all_city_parameter_inputs"))))</f>
        <v>auto_rickshaw</v>
      </c>
      <c r="H1486" s="17" t="str" cm="1">
        <f t="array" aca="1" ref="H1486" ca="1">IF(ISBLANK(INDIRECT(ADDRESS(B1486,A1486,1,1,"all_city_parameter_inputs"))), "--",INDIRECT(ADDRESS(B1486,A1486,1,1,"all_city_parameter_inputs")))</f>
        <v>--</v>
      </c>
      <c r="I1486" s="17">
        <f ca="1">IF(OR(G1486="alpha",G1486="beta",G1486="sd",G1486="mean"),"--",VLOOKUP(C1486,Default!$B$5:$H$114,7,FALSE))</f>
        <v>0</v>
      </c>
      <c r="J1486" s="4" t="str">
        <f ca="1">VLOOKUP(F1486,Lookup!$C$5:$D$110,2, FALSE)</f>
        <v>Pollution values</v>
      </c>
      <c r="K1486" s="4">
        <f ca="1">VLOOKUP(C1486,Default!$B$4:$E$114,4, FALSE)</f>
        <v>0</v>
      </c>
      <c r="L1486" s="21" t="str" cm="1">
        <f t="array" aca="1" ref="L1486" ca="1">IF(ISNA(VLOOKUP($D1486,Grouped_Sources!$C:$C,1,FALSE)),"", INDIRECT(VLOOKUP($D1486,Grouped_Sources!$C:$I,5,FALSE)))</f>
        <v>EDGAR but proper documentation still missing</v>
      </c>
      <c r="M1486" s="21" cm="1">
        <f t="array" aca="1" ref="M1486" ca="1">IF(ISNA(VLOOKUP($D1486,Grouped_Sources!$C:$C,1,FALSE)),"", INDIRECT(VLOOKUP($D1486,Grouped_Sources!$C:$I,6,FALSE)))</f>
        <v>0</v>
      </c>
      <c r="N1486" s="21" cm="1">
        <f t="array" aca="1" ref="N1486" ca="1">IF(ISNA(VLOOKUP($D1486,Grouped_Sources!$C:$C,1,FALSE)),"", INDIRECT(VLOOKUP($D1486,Grouped_Sources!$C:$I,7,FALSE)))</f>
        <v>0</v>
      </c>
    </row>
    <row r="1487" spans="1:14" hidden="1" x14ac:dyDescent="0.25">
      <c r="A1487" s="5">
        <f t="shared" si="236"/>
        <v>17</v>
      </c>
      <c r="B1487" s="5">
        <f t="shared" si="237"/>
        <v>85</v>
      </c>
      <c r="C1487" s="5" t="str">
        <f t="shared" ca="1" si="240"/>
        <v>CO2_emission_confidence</v>
      </c>
      <c r="D1487" s="5" t="str">
        <f t="shared" ca="1" si="239"/>
        <v>CO2_emission_confidence_antofagasta</v>
      </c>
      <c r="E1487" s="4" t="str" cm="1">
        <f t="array" aca="1" ref="E1487" ca="1">INDIRECT(ADDRESS(1,A1487,1,1,"all_city_parameter_inputs"))</f>
        <v>antofagasta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CO2_emission_confidence</v>
      </c>
      <c r="G1487" s="4" t="str" cm="1">
        <f t="array" aca="1" ref="G1487" ca="1">IF(AND(ISBLANK(INDIRECT(ADDRESS(B1487,3,1,1,"all_city_parameter_inputs"))),ISBLANK(INDIRECT(ADDRESS(B1487,2,1,1,"all_city_parameter_inputs")))),"",IF(ISBLANK(INDIRECT(ADDRESS(B1487,2,1,1,"all_city_parameter_inputs"))),"",INDIRECT(ADDRESS(B1487,2,1,1,"all_city_parameter_inputs"))))</f>
        <v>sample</v>
      </c>
      <c r="H1487" s="17" cm="1">
        <f t="array" aca="1" ref="H1487" ca="1">IF(ISBLANK(INDIRECT(ADDRESS(B1487,A1487,1,1,"all_city_parameter_inputs"))), "--",INDIRECT(ADDRESS(B1487,A1487,1,1,"all_city_parameter_inputs")))</f>
        <v>0.8</v>
      </c>
      <c r="I1487" s="17">
        <f ca="1">IF(OR(G1487="alpha",G1487="beta",G1487="sd",G1487="mean"),"--",VLOOKUP(C1487,Default!$B$5:$H$114,7,FALSE))</f>
        <v>1</v>
      </c>
      <c r="J1487" s="4" t="str">
        <f ca="1">VLOOKUP(F1487,Lookup!$C$5:$D$110,2, FALSE)</f>
        <v>Pollution values</v>
      </c>
      <c r="K1487" s="4" t="str">
        <f ca="1">VLOOKUP(C1487,Default!$B$4:$E$114,4, FALSE)</f>
        <v>how confident we are about the CO2 emissions inventory (equivalent to PM_EMISSION_INVENTORY_CONFIDENCE)</v>
      </c>
      <c r="L1487" s="21" t="str" cm="1">
        <f t="array" aca="1" ref="L1487" ca="1">IF(ISNA(VLOOKUP($D1487,Grouped_Sources!$C:$C,1,FALSE)),"", INDIRECT(VLOOKUP($D1487,Grouped_Sources!$C:$I,5,FALSE)))</f>
        <v/>
      </c>
      <c r="M1487" s="21" t="str" cm="1">
        <f t="array" aca="1" ref="M1487" ca="1">IF(ISNA(VLOOKUP($D1487,Grouped_Sources!$C:$C,1,FALSE)),"", INDIRECT(VLOOKUP($D1487,Grouped_Sources!$C:$I,6,FALSE)))</f>
        <v/>
      </c>
      <c r="N1487" s="21" t="str" cm="1">
        <f t="array" aca="1" ref="N1487" ca="1">IF(ISNA(VLOOKUP($D1487,Grouped_Sources!$C:$C,1,FALSE)),"", INDIRECT(VLOOKUP($D1487,Grouped_Sources!$C:$I,7,FALSE)))</f>
        <v/>
      </c>
    </row>
    <row r="1488" spans="1:14" hidden="1" x14ac:dyDescent="0.25">
      <c r="A1488" s="5">
        <f t="shared" si="236"/>
        <v>17</v>
      </c>
      <c r="B1488" s="5">
        <f t="shared" si="237"/>
        <v>86</v>
      </c>
      <c r="C1488" s="5" t="str">
        <f t="shared" ca="1" si="240"/>
        <v>car_occupancy_ratio</v>
      </c>
      <c r="D1488" s="5" t="str">
        <f t="shared" ref="D1488:D1490" ca="1" si="241">F1488&amp;"_"&amp;E1488</f>
        <v>car_occupancy_ratio_antofagasta</v>
      </c>
      <c r="E1488" s="4" t="str" cm="1">
        <f t="array" aca="1" ref="E1488" ca="1">INDIRECT(ADDRESS(1,A1488,1,1,"all_city_parameter_inputs"))</f>
        <v>antofagasta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car_occupancy_ratio</v>
      </c>
      <c r="G1488" s="4" t="str" cm="1">
        <f t="array" aca="1" ref="G1488" ca="1">IF(AND(ISBLANK(INDIRECT(ADDRESS(B1488,3,1,1,"all_city_parameter_inputs"))),ISBLANK(INDIRECT(ADDRESS(B1488,2,1,1,"all_city_parameter_inputs")))),"",IF(ISBLANK(INDIRECT(ADDRESS(B1488,2,1,1,"all_city_parameter_inputs"))),"",INDIRECT(ADDRESS(B1488,2,1,1,"all_city_parameter_inputs"))))</f>
        <v>constant</v>
      </c>
      <c r="H1488" s="17" cm="1">
        <f t="array" aca="1" ref="H1488" ca="1">IF(ISBLANK(INDIRECT(ADDRESS(B1488,A1488,1,1,"all_city_parameter_inputs"))), "--",INDIRECT(ADDRESS(B1488,A1488,1,1,"all_city_parameter_inputs")))</f>
        <v>0.66225165562913912</v>
      </c>
      <c r="I1488" s="17">
        <f ca="1">IF(OR(G1488="alpha",G1488="beta",G1488="sd",G1488="mean"),"--",VLOOKUP(C1488,Default!$B$5:$H$114,7,FALSE))</f>
        <v>0.625</v>
      </c>
      <c r="J1488" s="4" t="str">
        <f ca="1">VLOOKUP(F1488,Lookup!$C$5:$D$110,2, FALSE)</f>
        <v>Travel values</v>
      </c>
      <c r="K1488" s="4" t="str">
        <f ca="1">VLOOKUP(C1488,Default!$B$4:$E$114,4, FALSE)</f>
        <v>ratio of cars to passengers (incl driver)</v>
      </c>
      <c r="L1488" s="21" t="str" cm="1">
        <f t="array" aca="1" ref="L1488" ca="1">IF(ISNA(VLOOKUP($D1488,Grouped_Sources!$C:$C,1,FALSE)),"", INDIRECT(VLOOKUP($D1488,Grouped_Sources!$C:$I,5,FALSE)))</f>
        <v>CarOccupancyRatio_vxx.docx on on OneDrive Ali Abbas - ITHIM Global\Methods and Processes\Input Parameters\CarOccupancyRate</v>
      </c>
      <c r="M1488" s="21" cm="1">
        <f t="array" aca="1" ref="M1488" ca="1">IF(ISNA(VLOOKUP($D1488,Grouped_Sources!$C:$C,1,FALSE)),"", INDIRECT(VLOOKUP($D1488,Grouped_Sources!$C:$I,6,FALSE)))</f>
        <v>0</v>
      </c>
      <c r="N1488" s="21" cm="1">
        <f t="array" aca="1" ref="N1488" ca="1">IF(ISNA(VLOOKUP($D1488,Grouped_Sources!$C:$C,1,FALSE)),"", INDIRECT(VLOOKUP($D1488,Grouped_Sources!$C:$I,7,FALSE)))</f>
        <v>0</v>
      </c>
    </row>
    <row r="1489" spans="1:14" hidden="1" x14ac:dyDescent="0.25">
      <c r="A1489" s="5">
        <f t="shared" si="236"/>
        <v>17</v>
      </c>
      <c r="B1489" s="5">
        <f t="shared" si="237"/>
        <v>87</v>
      </c>
      <c r="C1489" s="5" t="str">
        <f t="shared" ca="1" si="240"/>
        <v>car_occupancy_ratio</v>
      </c>
      <c r="D1489" s="5" t="str">
        <f t="shared" ca="1" si="241"/>
        <v>car_occupancy_ratio_antofagasta</v>
      </c>
      <c r="E1489" s="4" t="str" cm="1">
        <f t="array" aca="1" ref="E1489" ca="1">INDIRECT(ADDRESS(1,A1489,1,1,"all_city_parameter_inputs"))</f>
        <v>antofagasta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car_occupancy_ratio</v>
      </c>
      <c r="G1489" s="4" t="str" cm="1">
        <f t="array" aca="1" ref="G1489" ca="1">IF(AND(ISBLANK(INDIRECT(ADDRESS(B1489,3,1,1,"all_city_parameter_inputs"))),ISBLANK(INDIRECT(ADDRESS(B1489,2,1,1,"all_city_parameter_inputs")))),"",IF(ISBLANK(INDIRECT(ADDRESS(B1489,2,1,1,"all_city_parameter_inputs"))),"",INDIRECT(ADDRESS(B1489,2,1,1,"all_city_parameter_inputs"))))</f>
        <v>alpha</v>
      </c>
      <c r="H1489" s="17" cm="1">
        <f t="array" aca="1" ref="H1489" ca="1">IF(ISBLANK(INDIRECT(ADDRESS(B1489,A1489,1,1,"all_city_parameter_inputs"))), "--",INDIRECT(ADDRESS(B1489,A1489,1,1,"all_city_parameter_inputs")))</f>
        <v>16.045408388520961</v>
      </c>
      <c r="I1489" s="17" t="str">
        <f ca="1">IF(OR(G1489="alpha",G1489="beta",G1489="sd",G1489="mean"),"--",VLOOKUP(C1489,Default!$B$5:$H$114,7,FALSE))</f>
        <v>--</v>
      </c>
      <c r="J1489" s="4" t="str">
        <f ca="1">VLOOKUP(F1489,Lookup!$C$5:$D$110,2, FALSE)</f>
        <v>Travel values</v>
      </c>
      <c r="K1489" s="4" t="str">
        <f ca="1">VLOOKUP(C1489,Default!$B$4:$E$114,4, FALSE)</f>
        <v>ratio of cars to passengers (incl driver)</v>
      </c>
      <c r="L1489" s="21" t="str" cm="1">
        <f t="array" aca="1" ref="L1489" ca="1">IF(ISNA(VLOOKUP($D1489,Grouped_Sources!$C:$C,1,FALSE)),"", INDIRECT(VLOOKUP($D1489,Grouped_Sources!$C:$I,5,FALSE)))</f>
        <v>CarOccupancyRatio_vxx.docx on on OneDrive Ali Abbas - ITHIM Global\Methods and Processes\Input Parameters\CarOccupancyRate</v>
      </c>
      <c r="M1489" s="21" cm="1">
        <f t="array" aca="1" ref="M1489" ca="1">IF(ISNA(VLOOKUP($D1489,Grouped_Sources!$C:$C,1,FALSE)),"", INDIRECT(VLOOKUP($D1489,Grouped_Sources!$C:$I,6,FALSE)))</f>
        <v>0</v>
      </c>
      <c r="N1489" s="21" cm="1">
        <f t="array" aca="1" ref="N1489" ca="1">IF(ISNA(VLOOKUP($D1489,Grouped_Sources!$C:$C,1,FALSE)),"", INDIRECT(VLOOKUP($D1489,Grouped_Sources!$C:$I,7,FALSE)))</f>
        <v>0</v>
      </c>
    </row>
    <row r="1490" spans="1:14" hidden="1" x14ac:dyDescent="0.25">
      <c r="A1490" s="5">
        <f t="shared" si="236"/>
        <v>17</v>
      </c>
      <c r="B1490" s="5">
        <f t="shared" si="237"/>
        <v>88</v>
      </c>
      <c r="C1490" s="5" t="str">
        <f t="shared" ca="1" si="240"/>
        <v>car_occupancy_ratio</v>
      </c>
      <c r="D1490" s="5" t="str">
        <f t="shared" ca="1" si="241"/>
        <v>car_occupancy_ratio_antofagasta</v>
      </c>
      <c r="E1490" s="4" t="str" cm="1">
        <f t="array" aca="1" ref="E1490" ca="1">INDIRECT(ADDRESS(1,A1490,1,1,"all_city_parameter_inputs"))</f>
        <v>antofagasta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car_occupancy_ratio</v>
      </c>
      <c r="G1490" s="4" t="str" cm="1">
        <f t="array" aca="1" ref="G1490" ca="1">IF(AND(ISBLANK(INDIRECT(ADDRESS(B1490,3,1,1,"all_city_parameter_inputs"))),ISBLANK(INDIRECT(ADDRESS(B1490,2,1,1,"all_city_parameter_inputs")))),"",IF(ISBLANK(INDIRECT(ADDRESS(B1490,2,1,1,"all_city_parameter_inputs"))),"",INDIRECT(ADDRESS(B1490,2,1,1,"all_city_parameter_inputs"))))</f>
        <v>beta</v>
      </c>
      <c r="H1490" s="17" cm="1">
        <f t="array" aca="1" ref="H1490" ca="1">IF(ISBLANK(INDIRECT(ADDRESS(B1490,A1490,1,1,"all_city_parameter_inputs"))), "--",INDIRECT(ADDRESS(B1490,A1490,1,1,"all_city_parameter_inputs")))</f>
        <v>8.1831582781456884</v>
      </c>
      <c r="I1490" s="17" t="str">
        <f ca="1">IF(OR(G1490="alpha",G1490="beta",G1490="sd",G1490="mean"),"--",VLOOKUP(C1490,Default!$B$5:$H$114,7,FALSE))</f>
        <v>--</v>
      </c>
      <c r="J1490" s="4" t="str">
        <f ca="1">VLOOKUP(F1490,Lookup!$C$5:$D$110,2, FALSE)</f>
        <v>Travel values</v>
      </c>
      <c r="K1490" s="4" t="str">
        <f ca="1">VLOOKUP(C1490,Default!$B$4:$E$114,4, FALSE)</f>
        <v>ratio of cars to passengers (incl driver)</v>
      </c>
      <c r="L1490" s="21" t="str" cm="1">
        <f t="array" aca="1" ref="L1490" ca="1">IF(ISNA(VLOOKUP($D1490,Grouped_Sources!$C:$C,1,FALSE)),"", INDIRECT(VLOOKUP($D1490,Grouped_Sources!$C:$I,5,FALSE)))</f>
        <v>CarOccupancyRatio_vxx.docx on on OneDrive Ali Abbas - ITHIM Global\Methods and Processes\Input Parameters\CarOccupancyRate</v>
      </c>
      <c r="M1490" s="21" cm="1">
        <f t="array" aca="1" ref="M1490" ca="1">IF(ISNA(VLOOKUP($D1490,Grouped_Sources!$C:$C,1,FALSE)),"", INDIRECT(VLOOKUP($D1490,Grouped_Sources!$C:$I,6,FALSE)))</f>
        <v>0</v>
      </c>
      <c r="N1490" s="21" cm="1">
        <f t="array" aca="1" ref="N1490" ca="1">IF(ISNA(VLOOKUP($D1490,Grouped_Sources!$C:$C,1,FALSE)),"", INDIRECT(VLOOKUP($D1490,Grouped_Sources!$C:$I,7,FALSE)))</f>
        <v>0</v>
      </c>
    </row>
    <row r="1491" spans="1:14" hidden="1" x14ac:dyDescent="0.25">
      <c r="A1491" s="5">
        <f t="shared" si="236"/>
        <v>17</v>
      </c>
      <c r="B1491" s="5">
        <f t="shared" si="237"/>
        <v>89</v>
      </c>
      <c r="C1491" s="5" t="str">
        <f t="shared" ca="1" si="240"/>
        <v>country</v>
      </c>
      <c r="D1491" s="5" t="str">
        <f t="shared" ref="D1491:D1494" ca="1" si="242">F1491&amp;"_"&amp;E1491</f>
        <v>country_antofagasta</v>
      </c>
      <c r="E1491" s="4" t="str" cm="1">
        <f t="array" aca="1" ref="E1491" ca="1">INDIRECT(ADDRESS(1,A1491,1,1,"all_city_parameter_inputs"))</f>
        <v>antofagasta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country</v>
      </c>
      <c r="G1491" s="4" t="str" cm="1">
        <f t="array" aca="1" ref="G1491" ca="1">IF(AND(ISBLANK(INDIRECT(ADDRESS(B1491,3,1,1,"all_city_parameter_inputs"))),ISBLANK(INDIRECT(ADDRESS(B1491,2,1,1,"all_city_parameter_inputs")))),"",IF(ISBLANK(INDIRECT(ADDRESS(B1491,2,1,1,"all_city_parameter_inputs"))),"",INDIRECT(ADDRESS(B1491,2,1,1,"all_city_parameter_inputs"))))</f>
        <v/>
      </c>
      <c r="H1491" s="17" t="str" cm="1">
        <f t="array" aca="1" ref="H1491" ca="1">IF(ISBLANK(INDIRECT(ADDRESS(B1491,A1491,1,1,"all_city_parameter_inputs"))), "--",INDIRECT(ADDRESS(B1491,A1491,1,1,"all_city_parameter_inputs")))</f>
        <v>Chile</v>
      </c>
      <c r="I1491" s="17" t="str">
        <f ca="1">IF(OR(G1491="alpha",G1491="beta",G1491="sd",G1491="mean"),"--",VLOOKUP(C1491,Default!$B$5:$H$114,7,FALSE))</f>
        <v>Colombia</v>
      </c>
      <c r="J1491" s="4" t="str">
        <f ca="1">VLOOKUP(F1491,Lookup!$C$5:$D$110,2, FALSE)</f>
        <v>Miscellaneous</v>
      </c>
      <c r="K1491" s="4" t="str">
        <f ca="1">VLOOKUP(C1491,Default!$B$4:$E$114,4, FALSE)</f>
        <v>country where city lies in</v>
      </c>
      <c r="L1491" s="21" t="str" cm="1">
        <f t="array" aca="1" ref="L1491" ca="1">IF(ISNA(VLOOKUP($D1491,Grouped_Sources!$C:$C,1,FALSE)),"", INDIRECT(VLOOKUP($D1491,Grouped_Sources!$C:$I,5,FALSE)))</f>
        <v/>
      </c>
      <c r="M1491" s="21" t="str" cm="1">
        <f t="array" aca="1" ref="M1491" ca="1">IF(ISNA(VLOOKUP($D1491,Grouped_Sources!$C:$C,1,FALSE)),"", INDIRECT(VLOOKUP($D1491,Grouped_Sources!$C:$I,6,FALSE)))</f>
        <v/>
      </c>
      <c r="N1491" s="21" t="str" cm="1">
        <f t="array" aca="1" ref="N1491" ca="1">IF(ISNA(VLOOKUP($D1491,Grouped_Sources!$C:$C,1,FALSE)),"", INDIRECT(VLOOKUP($D1491,Grouped_Sources!$C:$I,7,FALSE)))</f>
        <v/>
      </c>
    </row>
    <row r="1492" spans="1:14" hidden="1" x14ac:dyDescent="0.25">
      <c r="A1492" s="5">
        <f t="shared" si="236"/>
        <v>17</v>
      </c>
      <c r="B1492" s="5">
        <f t="shared" si="237"/>
        <v>90</v>
      </c>
      <c r="C1492" s="5" t="str">
        <f t="shared" ca="1" si="240"/>
        <v>continent</v>
      </c>
      <c r="D1492" s="5" t="str">
        <f t="shared" ca="1" si="242"/>
        <v>continent_antofagasta</v>
      </c>
      <c r="E1492" s="4" t="str" cm="1">
        <f t="array" aca="1" ref="E1492" ca="1">INDIRECT(ADDRESS(1,A1492,1,1,"all_city_parameter_inputs"))</f>
        <v>antofagasta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continent</v>
      </c>
      <c r="G1492" s="4" t="str" cm="1">
        <f t="array" aca="1" ref="G1492" ca="1">IF(AND(ISBLANK(INDIRECT(ADDRESS(B1492,3,1,1,"all_city_parameter_inputs"))),ISBLANK(INDIRECT(ADDRESS(B1492,2,1,1,"all_city_parameter_inputs")))),"",IF(ISBLANK(INDIRECT(ADDRESS(B1492,2,1,1,"all_city_parameter_inputs"))),"",INDIRECT(ADDRESS(B1492,2,1,1,"all_city_parameter_inputs"))))</f>
        <v/>
      </c>
      <c r="H1492" s="17" t="str" cm="1">
        <f t="array" aca="1" ref="H1492" ca="1">IF(ISBLANK(INDIRECT(ADDRESS(B1492,A1492,1,1,"all_city_parameter_inputs"))), "--",INDIRECT(ADDRESS(B1492,A1492,1,1,"all_city_parameter_inputs")))</f>
        <v>Latin_America</v>
      </c>
      <c r="I1492" s="17" t="str">
        <f ca="1">IF(OR(G1492="alpha",G1492="beta",G1492="sd",G1492="mean"),"--",VLOOKUP(C1492,Default!$B$5:$H$114,7,FALSE))</f>
        <v>Latin_America</v>
      </c>
      <c r="J1492" s="4" t="str">
        <f ca="1">VLOOKUP(F1492,Lookup!$C$5:$D$110,2, FALSE)</f>
        <v>Miscellaneous</v>
      </c>
      <c r="K1492" s="4" t="str">
        <f ca="1">VLOOKUP(C1492,Default!$B$4:$E$114,4, FALSE)</f>
        <v>continent</v>
      </c>
      <c r="L1492" s="21" t="str" cm="1">
        <f t="array" aca="1" ref="L1492" ca="1">IF(ISNA(VLOOKUP($D1492,Grouped_Sources!$C:$C,1,FALSE)),"", INDIRECT(VLOOKUP($D1492,Grouped_Sources!$C:$I,5,FALSE)))</f>
        <v/>
      </c>
      <c r="M1492" s="21" t="str" cm="1">
        <f t="array" aca="1" ref="M1492" ca="1">IF(ISNA(VLOOKUP($D1492,Grouped_Sources!$C:$C,1,FALSE)),"", INDIRECT(VLOOKUP($D1492,Grouped_Sources!$C:$I,6,FALSE)))</f>
        <v/>
      </c>
      <c r="N1492" s="21" t="str" cm="1">
        <f t="array" aca="1" ref="N1492" ca="1">IF(ISNA(VLOOKUP($D1492,Grouped_Sources!$C:$C,1,FALSE)),"", INDIRECT(VLOOKUP($D1492,Grouped_Sources!$C:$I,7,FALSE)))</f>
        <v/>
      </c>
    </row>
    <row r="1493" spans="1:14" hidden="1" x14ac:dyDescent="0.25">
      <c r="A1493" s="5">
        <f t="shared" si="236"/>
        <v>17</v>
      </c>
      <c r="B1493" s="5">
        <f t="shared" si="237"/>
        <v>91</v>
      </c>
      <c r="C1493" s="5" t="str">
        <f t="shared" ref="C1493:C1501" ca="1" si="243">IF(G1493 = "",F1493,IF(OR(G1493="alpha",G1493="beta",G1493="constant",G1493="sd",G1493="mean",G1493="sample"),F1493,F1493&amp;" "&amp;G1493))</f>
        <v>bus_driver_prop_male</v>
      </c>
      <c r="D1493" s="5" t="str">
        <f t="shared" ca="1" si="242"/>
        <v>bus_driver_prop_male_antofagasta</v>
      </c>
      <c r="E1493" s="4" t="str" cm="1">
        <f t="array" aca="1" ref="E1493" ca="1">INDIRECT(ADDRESS(1,A1493,1,1,"all_city_parameter_inputs"))</f>
        <v>antofagasta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bus_driver_prop_male</v>
      </c>
      <c r="G1493" s="4" t="str" cm="1">
        <f t="array" aca="1" ref="G1493" ca="1">IF(AND(ISBLANK(INDIRECT(ADDRESS(B1493,3,1,1,"all_city_parameter_inputs"))),ISBLANK(INDIRECT(ADDRESS(B1493,2,1,1,"all_city_parameter_inputs")))),"",IF(ISBLANK(INDIRECT(ADDRESS(B1493,2,1,1,"all_city_parameter_inputs"))),"",INDIRECT(ADDRESS(B1493,2,1,1,"all_city_parameter_inputs"))))</f>
        <v/>
      </c>
      <c r="H1493" s="17" cm="1">
        <f t="array" aca="1" ref="H1493" ca="1">IF(ISBLANK(INDIRECT(ADDRESS(B1493,A1493,1,1,"all_city_parameter_inputs"))), "--",INDIRECT(ADDRESS(B1493,A1493,1,1,"all_city_parameter_inputs")))</f>
        <v>0.92</v>
      </c>
      <c r="I1493" s="17">
        <f ca="1">IF(OR(G1493="alpha",G1493="beta",G1493="sd",G1493="mean"),"--",VLOOKUP(C1493,Default!$B$5:$H$114,7,FALSE))</f>
        <v>0.98</v>
      </c>
      <c r="J1493" s="4" t="str">
        <f ca="1">VLOOKUP(F1493,Lookup!$C$5:$D$110,2, FALSE)</f>
        <v>Travel values</v>
      </c>
      <c r="K1493" s="4" t="str">
        <f ca="1">VLOOKUP(C1493,Default!$B$4:$E$114,4, FALSE)</f>
        <v>proportion of bus drivers that are male</v>
      </c>
      <c r="L1493" s="21" t="str" cm="1">
        <f t="array" aca="1" ref="L1493" ca="1">IF(ISNA(VLOOKUP($D1493,Grouped_Sources!$C:$C,1,FALSE)),"", INDIRECT(VLOOKUP($D1493,Grouped_Sources!$C:$I,5,FALSE)))</f>
        <v>on OneDrive Ali Abbas - ITHIM Global\Methods and Processes\Input Parameters\GhostTrip_demographics</v>
      </c>
      <c r="M1493" s="21" cm="1">
        <f t="array" aca="1" ref="M1493" ca="1">IF(ISNA(VLOOKUP($D1493,Grouped_Sources!$C:$C,1,FALSE)),"", INDIRECT(VLOOKUP($D1493,Grouped_Sources!$C:$I,6,FALSE)))</f>
        <v>0</v>
      </c>
      <c r="N1493" s="21" cm="1">
        <f t="array" aca="1" ref="N1493" ca="1">IF(ISNA(VLOOKUP($D1493,Grouped_Sources!$C:$C,1,FALSE)),"", INDIRECT(VLOOKUP($D1493,Grouped_Sources!$C:$I,7,FALSE)))</f>
        <v>0</v>
      </c>
    </row>
    <row r="1494" spans="1:14" hidden="1" x14ac:dyDescent="0.25">
      <c r="A1494" s="5">
        <f t="shared" si="236"/>
        <v>17</v>
      </c>
      <c r="B1494" s="5">
        <f t="shared" si="237"/>
        <v>92</v>
      </c>
      <c r="C1494" s="5" t="str">
        <f t="shared" ca="1" si="243"/>
        <v>bus_driver_male_agerange</v>
      </c>
      <c r="D1494" s="5" t="str">
        <f t="shared" ca="1" si="242"/>
        <v>bus_driver_male_agerange_antofagasta</v>
      </c>
      <c r="E1494" s="4" t="str" cm="1">
        <f t="array" aca="1" ref="E1494" ca="1">INDIRECT(ADDRESS(1,A1494,1,1,"all_city_parameter_inputs"))</f>
        <v>antofagasta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bus_driver_male_agerange</v>
      </c>
      <c r="G1494" s="4" t="str" cm="1">
        <f t="array" aca="1" ref="G1494" ca="1">IF(AND(ISBLANK(INDIRECT(ADDRESS(B1494,3,1,1,"all_city_parameter_inputs"))),ISBLANK(INDIRECT(ADDRESS(B1494,2,1,1,"all_city_parameter_inputs")))),"",IF(ISBLANK(INDIRECT(ADDRESS(B1494,2,1,1,"all_city_parameter_inputs"))),"",INDIRECT(ADDRESS(B1494,2,1,1,"all_city_parameter_inputs"))))</f>
        <v/>
      </c>
      <c r="H1494" s="17" t="str" cm="1">
        <f t="array" aca="1" ref="H1494" ca="1">IF(ISBLANK(INDIRECT(ADDRESS(B1494,A1494,1,1,"all_city_parameter_inputs"))), "--",INDIRECT(ADDRESS(B1494,A1494,1,1,"all_city_parameter_inputs")))</f>
        <v>20, 65</v>
      </c>
      <c r="I1494" s="17" t="str">
        <f ca="1">IF(OR(G1494="alpha",G1494="beta",G1494="sd",G1494="mean"),"--",VLOOKUP(C1494,Default!$B$5:$H$114,7,FALSE))</f>
        <v>19, 65</v>
      </c>
      <c r="J1494" s="4" t="str">
        <f ca="1">VLOOKUP(F1494,Lookup!$C$5:$D$110,2, FALSE)</f>
        <v>Travel values</v>
      </c>
      <c r="K1494" s="4" t="str">
        <f ca="1">VLOOKUP(C1494,Default!$B$4:$E$114,4, FALSE)</f>
        <v>age range of male bus drivers</v>
      </c>
      <c r="L1494" s="21" t="str" cm="1">
        <f t="array" aca="1" ref="L1494" ca="1">IF(ISNA(VLOOKUP($D1494,Grouped_Sources!$C:$C,1,FALSE)),"", INDIRECT(VLOOKUP($D1494,Grouped_Sources!$C:$I,5,FALSE)))</f>
        <v>on OneDrive Ali Abbas - ITHIM Global\Methods and Processes\Input Parameters\GhostTrip_demographics</v>
      </c>
      <c r="M1494" s="21" cm="1">
        <f t="array" aca="1" ref="M1494" ca="1">IF(ISNA(VLOOKUP($D1494,Grouped_Sources!$C:$C,1,FALSE)),"", INDIRECT(VLOOKUP($D1494,Grouped_Sources!$C:$I,6,FALSE)))</f>
        <v>0</v>
      </c>
      <c r="N1494" s="21" cm="1">
        <f t="array" aca="1" ref="N1494" ca="1">IF(ISNA(VLOOKUP($D1494,Grouped_Sources!$C:$C,1,FALSE)),"", INDIRECT(VLOOKUP($D1494,Grouped_Sources!$C:$I,7,FALSE)))</f>
        <v>0</v>
      </c>
    </row>
    <row r="1495" spans="1:14" hidden="1" x14ac:dyDescent="0.25">
      <c r="A1495" s="5">
        <f t="shared" si="236"/>
        <v>17</v>
      </c>
      <c r="B1495" s="5">
        <f t="shared" si="237"/>
        <v>93</v>
      </c>
      <c r="C1495" s="5" t="str">
        <f t="shared" ca="1" si="243"/>
        <v>bus_driver_female_agerange</v>
      </c>
      <c r="D1495" s="5" t="str">
        <f t="shared" ref="D1495:D1501" ca="1" si="244">F1495&amp;"_"&amp;E1495</f>
        <v>bus_driver_female_agerange_antofagasta</v>
      </c>
      <c r="E1495" s="4" t="str" cm="1">
        <f t="array" aca="1" ref="E1495" ca="1">INDIRECT(ADDRESS(1,A1495,1,1,"all_city_parameter_inputs"))</f>
        <v>antofagasta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bus_driver_female_agerange</v>
      </c>
      <c r="G1495" s="4" t="str" cm="1">
        <f t="array" aca="1" ref="G1495" ca="1">IF(AND(ISBLANK(INDIRECT(ADDRESS(B1495,3,1,1,"all_city_parameter_inputs"))),ISBLANK(INDIRECT(ADDRESS(B1495,2,1,1,"all_city_parameter_inputs")))),"",IF(ISBLANK(INDIRECT(ADDRESS(B1495,2,1,1,"all_city_parameter_inputs"))),"",INDIRECT(ADDRESS(B1495,2,1,1,"all_city_parameter_inputs"))))</f>
        <v/>
      </c>
      <c r="H1495" s="17" t="str" cm="1">
        <f t="array" aca="1" ref="H1495" ca="1">IF(ISBLANK(INDIRECT(ADDRESS(B1495,A1495,1,1,"all_city_parameter_inputs"))), "--",INDIRECT(ADDRESS(B1495,A1495,1,1,"all_city_parameter_inputs")))</f>
        <v>20, 60</v>
      </c>
      <c r="I1495" s="17" t="str">
        <f ca="1">IF(OR(G1495="alpha",G1495="beta",G1495="sd",G1495="mean"),"--",VLOOKUP(C1495,Default!$B$5:$H$114,7,FALSE))</f>
        <v>19, 65</v>
      </c>
      <c r="J1495" s="4" t="str">
        <f ca="1">VLOOKUP(F1495,Lookup!$C$5:$D$110,2, FALSE)</f>
        <v>Travel values</v>
      </c>
      <c r="K1495" s="4" t="str">
        <f ca="1">VLOOKUP(C1495,Default!$B$4:$E$114,4, FALSE)</f>
        <v>age range of female bus drivers</v>
      </c>
      <c r="L1495" s="21" t="str" cm="1">
        <f t="array" aca="1" ref="L1495" ca="1">IF(ISNA(VLOOKUP($D1495,Grouped_Sources!$C:$C,1,FALSE)),"", INDIRECT(VLOOKUP($D1495,Grouped_Sources!$C:$I,5,FALSE)))</f>
        <v>on OneDrive Ali Abbas - ITHIM Global\Methods and Processes\Input Parameters\GhostTrip_demographics</v>
      </c>
      <c r="M1495" s="21" cm="1">
        <f t="array" aca="1" ref="M1495" ca="1">IF(ISNA(VLOOKUP($D1495,Grouped_Sources!$C:$C,1,FALSE)),"", INDIRECT(VLOOKUP($D1495,Grouped_Sources!$C:$I,6,FALSE)))</f>
        <v>0</v>
      </c>
      <c r="N1495" s="21" cm="1">
        <f t="array" aca="1" ref="N1495" ca="1">IF(ISNA(VLOOKUP($D1495,Grouped_Sources!$C:$C,1,FALSE)),"", INDIRECT(VLOOKUP($D1495,Grouped_Sources!$C:$I,7,FALSE)))</f>
        <v>0</v>
      </c>
    </row>
    <row r="1496" spans="1:14" hidden="1" x14ac:dyDescent="0.25">
      <c r="A1496" s="5">
        <f t="shared" si="236"/>
        <v>17</v>
      </c>
      <c r="B1496" s="5">
        <f t="shared" si="237"/>
        <v>94</v>
      </c>
      <c r="C1496" s="5" t="str">
        <f t="shared" ca="1" si="243"/>
        <v>truck_driver_prop_male</v>
      </c>
      <c r="D1496" s="5" t="str">
        <f t="shared" ca="1" si="244"/>
        <v>truck_driver_prop_male_antofagasta</v>
      </c>
      <c r="E1496" s="4" t="str" cm="1">
        <f t="array" aca="1" ref="E1496" ca="1">INDIRECT(ADDRESS(1,A1496,1,1,"all_city_parameter_inputs"))</f>
        <v>antofagasta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truck_driver_prop_male</v>
      </c>
      <c r="G1496" s="4" t="str" cm="1">
        <f t="array" aca="1" ref="G1496" ca="1">IF(AND(ISBLANK(INDIRECT(ADDRESS(B1496,3,1,1,"all_city_parameter_inputs"))),ISBLANK(INDIRECT(ADDRESS(B1496,2,1,1,"all_city_parameter_inputs")))),"",IF(ISBLANK(INDIRECT(ADDRESS(B1496,2,1,1,"all_city_parameter_inputs"))),"",INDIRECT(ADDRESS(B1496,2,1,1,"all_city_parameter_inputs"))))</f>
        <v/>
      </c>
      <c r="H1496" s="17" cm="1">
        <f t="array" aca="1" ref="H1496" ca="1">IF(ISBLANK(INDIRECT(ADDRESS(B1496,A1496,1,1,"all_city_parameter_inputs"))), "--",INDIRECT(ADDRESS(B1496,A1496,1,1,"all_city_parameter_inputs")))</f>
        <v>0.98</v>
      </c>
      <c r="I1496" s="17">
        <f ca="1">IF(OR(G1496="alpha",G1496="beta",G1496="sd",G1496="mean"),"--",VLOOKUP(C1496,Default!$B$5:$H$114,7,FALSE))</f>
        <v>0.98</v>
      </c>
      <c r="J1496" s="4" t="str">
        <f ca="1">VLOOKUP(F1496,Lookup!$C$5:$D$110,2, FALSE)</f>
        <v>Travel values</v>
      </c>
      <c r="K1496" s="4" t="str">
        <f ca="1">VLOOKUP(C1496,Default!$B$4:$E$114,4, FALSE)</f>
        <v>proportion of male truck drivers</v>
      </c>
      <c r="L1496" s="21" t="str" cm="1">
        <f t="array" aca="1" ref="L1496" ca="1">IF(ISNA(VLOOKUP($D1496,Grouped_Sources!$C:$C,1,FALSE)),"", INDIRECT(VLOOKUP($D1496,Grouped_Sources!$C:$I,5,FALSE)))</f>
        <v>on OneDrive Ali Abbas - ITHIM Global\Methods and Processes\Input Parameters\GhostTrip_demographics</v>
      </c>
      <c r="M1496" s="21" cm="1">
        <f t="array" aca="1" ref="M1496" ca="1">IF(ISNA(VLOOKUP($D1496,Grouped_Sources!$C:$C,1,FALSE)),"", INDIRECT(VLOOKUP($D1496,Grouped_Sources!$C:$I,6,FALSE)))</f>
        <v>0</v>
      </c>
      <c r="N1496" s="21" cm="1">
        <f t="array" aca="1" ref="N1496" ca="1">IF(ISNA(VLOOKUP($D1496,Grouped_Sources!$C:$C,1,FALSE)),"", INDIRECT(VLOOKUP($D1496,Grouped_Sources!$C:$I,7,FALSE)))</f>
        <v>0</v>
      </c>
    </row>
    <row r="1497" spans="1:14" hidden="1" x14ac:dyDescent="0.25">
      <c r="A1497" s="5">
        <f t="shared" si="236"/>
        <v>17</v>
      </c>
      <c r="B1497" s="5">
        <f t="shared" si="237"/>
        <v>95</v>
      </c>
      <c r="C1497" s="5" t="str">
        <f t="shared" ca="1" si="243"/>
        <v>truck_driver_male_agerange</v>
      </c>
      <c r="D1497" s="5" t="str">
        <f t="shared" ca="1" si="244"/>
        <v>truck_driver_male_agerange_antofagasta</v>
      </c>
      <c r="E1497" s="4" t="str" cm="1">
        <f t="array" aca="1" ref="E1497" ca="1">INDIRECT(ADDRESS(1,A1497,1,1,"all_city_parameter_inputs"))</f>
        <v>antofagasta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truck_driver_male_agerange</v>
      </c>
      <c r="G1497" s="4" t="str" cm="1">
        <f t="array" aca="1" ref="G1497" ca="1">IF(AND(ISBLANK(INDIRECT(ADDRESS(B1497,3,1,1,"all_city_parameter_inputs"))),ISBLANK(INDIRECT(ADDRESS(B1497,2,1,1,"all_city_parameter_inputs")))),"",IF(ISBLANK(INDIRECT(ADDRESS(B1497,2,1,1,"all_city_parameter_inputs"))),"",INDIRECT(ADDRESS(B1497,2,1,1,"all_city_parameter_inputs"))))</f>
        <v/>
      </c>
      <c r="H1497" s="17" t="str" cm="1">
        <f t="array" aca="1" ref="H1497" ca="1">IF(ISBLANK(INDIRECT(ADDRESS(B1497,A1497,1,1,"all_city_parameter_inputs"))), "--",INDIRECT(ADDRESS(B1497,A1497,1,1,"all_city_parameter_inputs")))</f>
        <v>20, 65</v>
      </c>
      <c r="I1497" s="17" t="str">
        <f ca="1">IF(OR(G1497="alpha",G1497="beta",G1497="sd",G1497="mean"),"--",VLOOKUP(C1497,Default!$B$5:$H$114,7,FALSE))</f>
        <v>18, 65</v>
      </c>
      <c r="J1497" s="4" t="str">
        <f ca="1">VLOOKUP(F1497,Lookup!$C$5:$D$110,2, FALSE)</f>
        <v>Travel values</v>
      </c>
      <c r="K1497" s="4" t="str">
        <f ca="1">VLOOKUP(C1497,Default!$B$4:$E$114,4, FALSE)</f>
        <v>age range of male truck drivers</v>
      </c>
      <c r="L1497" s="21" t="str" cm="1">
        <f t="array" aca="1" ref="L1497" ca="1">IF(ISNA(VLOOKUP($D1497,Grouped_Sources!$C:$C,1,FALSE)),"", INDIRECT(VLOOKUP($D1497,Grouped_Sources!$C:$I,5,FALSE)))</f>
        <v>on OneDrive Ali Abbas - ITHIM Global\Methods and Processes\Input Parameters\GhostTrip_demographics</v>
      </c>
      <c r="M1497" s="21" cm="1">
        <f t="array" aca="1" ref="M1497" ca="1">IF(ISNA(VLOOKUP($D1497,Grouped_Sources!$C:$C,1,FALSE)),"", INDIRECT(VLOOKUP($D1497,Grouped_Sources!$C:$I,6,FALSE)))</f>
        <v>0</v>
      </c>
      <c r="N1497" s="21" cm="1">
        <f t="array" aca="1" ref="N1497" ca="1">IF(ISNA(VLOOKUP($D1497,Grouped_Sources!$C:$C,1,FALSE)),"", INDIRECT(VLOOKUP($D1497,Grouped_Sources!$C:$I,7,FALSE)))</f>
        <v>0</v>
      </c>
    </row>
    <row r="1498" spans="1:14" hidden="1" x14ac:dyDescent="0.25">
      <c r="A1498" s="5">
        <f t="shared" si="236"/>
        <v>17</v>
      </c>
      <c r="B1498" s="5">
        <f t="shared" si="237"/>
        <v>96</v>
      </c>
      <c r="C1498" s="5" t="str">
        <f t="shared" ca="1" si="243"/>
        <v>truck_driver_female_agerange</v>
      </c>
      <c r="D1498" s="5" t="str">
        <f t="shared" ca="1" si="244"/>
        <v>truck_driver_female_agerange_antofagasta</v>
      </c>
      <c r="E1498" s="4" t="str" cm="1">
        <f t="array" aca="1" ref="E1498" ca="1">INDIRECT(ADDRESS(1,A1498,1,1,"all_city_parameter_inputs"))</f>
        <v>antofagasta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truck_driver_female_agerange</v>
      </c>
      <c r="G1498" s="4" t="str" cm="1">
        <f t="array" aca="1" ref="G1498" ca="1">IF(AND(ISBLANK(INDIRECT(ADDRESS(B1498,3,1,1,"all_city_parameter_inputs"))),ISBLANK(INDIRECT(ADDRESS(B1498,2,1,1,"all_city_parameter_inputs")))),"",IF(ISBLANK(INDIRECT(ADDRESS(B1498,2,1,1,"all_city_parameter_inputs"))),"",INDIRECT(ADDRESS(B1498,2,1,1,"all_city_parameter_inputs"))))</f>
        <v/>
      </c>
      <c r="H1498" s="17" t="str" cm="1">
        <f t="array" aca="1" ref="H1498" ca="1">IF(ISBLANK(INDIRECT(ADDRESS(B1498,A1498,1,1,"all_city_parameter_inputs"))), "--",INDIRECT(ADDRESS(B1498,A1498,1,1,"all_city_parameter_inputs")))</f>
        <v>20, 60</v>
      </c>
      <c r="I1498" s="17" t="str">
        <f ca="1">IF(OR(G1498="alpha",G1498="beta",G1498="sd",G1498="mean"),"--",VLOOKUP(C1498,Default!$B$5:$H$114,7,FALSE))</f>
        <v>18, 65</v>
      </c>
      <c r="J1498" s="4" t="str">
        <f ca="1">VLOOKUP(F1498,Lookup!$C$5:$D$110,2, FALSE)</f>
        <v>Travel values</v>
      </c>
      <c r="K1498" s="4" t="str">
        <f ca="1">VLOOKUP(C1498,Default!$B$4:$E$114,4, FALSE)</f>
        <v>age range of female truck drivers</v>
      </c>
      <c r="L1498" s="21" t="str" cm="1">
        <f t="array" aca="1" ref="L1498" ca="1">IF(ISNA(VLOOKUP($D1498,Grouped_Sources!$C:$C,1,FALSE)),"", INDIRECT(VLOOKUP($D1498,Grouped_Sources!$C:$I,5,FALSE)))</f>
        <v>on OneDrive Ali Abbas - ITHIM Global\Methods and Processes\Input Parameters\GhostTrip_demographics</v>
      </c>
      <c r="M1498" s="21" cm="1">
        <f t="array" aca="1" ref="M1498" ca="1">IF(ISNA(VLOOKUP($D1498,Grouped_Sources!$C:$C,1,FALSE)),"", INDIRECT(VLOOKUP($D1498,Grouped_Sources!$C:$I,6,FALSE)))</f>
        <v>0</v>
      </c>
      <c r="N1498" s="21" cm="1">
        <f t="array" aca="1" ref="N1498" ca="1">IF(ISNA(VLOOKUP($D1498,Grouped_Sources!$C:$C,1,FALSE)),"", INDIRECT(VLOOKUP($D1498,Grouped_Sources!$C:$I,7,FALSE)))</f>
        <v>0</v>
      </c>
    </row>
    <row r="1499" spans="1:14" hidden="1" x14ac:dyDescent="0.25">
      <c r="A1499" s="5">
        <f t="shared" si="236"/>
        <v>17</v>
      </c>
      <c r="B1499" s="5">
        <f t="shared" si="237"/>
        <v>97</v>
      </c>
      <c r="C1499" s="5" t="str">
        <f t="shared" ca="1" si="243"/>
        <v>commerical_mbike_prop_male</v>
      </c>
      <c r="D1499" s="5" t="str">
        <f t="shared" ca="1" si="244"/>
        <v>commerical_mbike_prop_male_antofagasta</v>
      </c>
      <c r="E1499" s="4" t="str" cm="1">
        <f t="array" aca="1" ref="E1499" ca="1">INDIRECT(ADDRESS(1,A1499,1,1,"all_city_parameter_inputs"))</f>
        <v>antofagasta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commerical_mbike_prop_male</v>
      </c>
      <c r="G1499" s="4" t="str" cm="1">
        <f t="array" aca="1" ref="G1499" ca="1">IF(AND(ISBLANK(INDIRECT(ADDRESS(B1499,3,1,1,"all_city_parameter_inputs"))),ISBLANK(INDIRECT(ADDRESS(B1499,2,1,1,"all_city_parameter_inputs")))),"",IF(ISBLANK(INDIRECT(ADDRESS(B1499,2,1,1,"all_city_parameter_inputs"))),"",INDIRECT(ADDRESS(B1499,2,1,1,"all_city_parameter_inputs"))))</f>
        <v/>
      </c>
      <c r="H1499" s="17" cm="1">
        <f t="array" aca="1" ref="H1499" ca="1">IF(ISBLANK(INDIRECT(ADDRESS(B1499,A1499,1,1,"all_city_parameter_inputs"))), "--",INDIRECT(ADDRESS(B1499,A1499,1,1,"all_city_parameter_inputs")))</f>
        <v>0.94</v>
      </c>
      <c r="I1499" s="17">
        <f ca="1">IF(OR(G1499="alpha",G1499="beta",G1499="sd",G1499="mean"),"--",VLOOKUP(C1499,Default!$B$5:$H$114,7,FALSE))</f>
        <v>0.99</v>
      </c>
      <c r="J1499" s="4" t="str">
        <f ca="1">VLOOKUP(F1499,Lookup!$C$5:$D$110,2, FALSE)</f>
        <v>Travel values</v>
      </c>
      <c r="K1499" s="4" t="str">
        <f ca="1">VLOOKUP(C1499,Default!$B$4:$E$114,4, FALSE)</f>
        <v>proportion of male commercial motorcycle drivers</v>
      </c>
      <c r="L1499" s="21" t="str" cm="1">
        <f t="array" aca="1" ref="L1499" ca="1">IF(ISNA(VLOOKUP($D1499,Grouped_Sources!$C:$C,1,FALSE)),"", INDIRECT(VLOOKUP($D1499,Grouped_Sources!$C:$I,5,FALSE)))</f>
        <v>on OneDrive Ali Abbas - ITHIM Global\Methods and Processes\Input Parameters\GhostTrip_demographics</v>
      </c>
      <c r="M1499" s="21" cm="1">
        <f t="array" aca="1" ref="M1499" ca="1">IF(ISNA(VLOOKUP($D1499,Grouped_Sources!$C:$C,1,FALSE)),"", INDIRECT(VLOOKUP($D1499,Grouped_Sources!$C:$I,6,FALSE)))</f>
        <v>0</v>
      </c>
      <c r="N1499" s="21" cm="1">
        <f t="array" aca="1" ref="N1499" ca="1">IF(ISNA(VLOOKUP($D1499,Grouped_Sources!$C:$C,1,FALSE)),"", INDIRECT(VLOOKUP($D1499,Grouped_Sources!$C:$I,7,FALSE)))</f>
        <v>0</v>
      </c>
    </row>
    <row r="1500" spans="1:14" hidden="1" x14ac:dyDescent="0.25">
      <c r="A1500" s="5">
        <f t="shared" si="236"/>
        <v>17</v>
      </c>
      <c r="B1500" s="5">
        <f t="shared" si="237"/>
        <v>98</v>
      </c>
      <c r="C1500" s="5" t="str">
        <f t="shared" ca="1" si="243"/>
        <v>commerical_mbike_male_agerange</v>
      </c>
      <c r="D1500" s="5" t="str">
        <f t="shared" ca="1" si="244"/>
        <v>commerical_mbike_male_agerange_antofagasta</v>
      </c>
      <c r="E1500" s="4" t="str" cm="1">
        <f t="array" aca="1" ref="E1500" ca="1">INDIRECT(ADDRESS(1,A1500,1,1,"all_city_parameter_inputs"))</f>
        <v>antofagasta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commerical_mbike_male_agerange</v>
      </c>
      <c r="G1500" s="4" t="str" cm="1">
        <f t="array" aca="1" ref="G1500" ca="1">IF(AND(ISBLANK(INDIRECT(ADDRESS(B1500,3,1,1,"all_city_parameter_inputs"))),ISBLANK(INDIRECT(ADDRESS(B1500,2,1,1,"all_city_parameter_inputs")))),"",IF(ISBLANK(INDIRECT(ADDRESS(B1500,2,1,1,"all_city_parameter_inputs"))),"",INDIRECT(ADDRESS(B1500,2,1,1,"all_city_parameter_inputs"))))</f>
        <v/>
      </c>
      <c r="H1500" s="17" t="str" cm="1">
        <f t="array" aca="1" ref="H1500" ca="1">IF(ISBLANK(INDIRECT(ADDRESS(B1500,A1500,1,1,"all_city_parameter_inputs"))), "--",INDIRECT(ADDRESS(B1500,A1500,1,1,"all_city_parameter_inputs")))</f>
        <v>20, 65</v>
      </c>
      <c r="I1500" s="17" t="str">
        <f ca="1">IF(OR(G1500="alpha",G1500="beta",G1500="sd",G1500="mean"),"--",VLOOKUP(C1500,Default!$B$5:$H$114,7,FALSE))</f>
        <v>18, 65</v>
      </c>
      <c r="J1500" s="4" t="str">
        <f ca="1">VLOOKUP(F1500,Lookup!$C$5:$D$110,2, FALSE)</f>
        <v>Travel values</v>
      </c>
      <c r="K1500" s="4" t="str">
        <f ca="1">VLOOKUP(C1500,Default!$B$4:$E$114,4, FALSE)</f>
        <v>age range of male commercial motorcycle drivers</v>
      </c>
      <c r="L1500" s="21" t="str" cm="1">
        <f t="array" aca="1" ref="L1500" ca="1">IF(ISNA(VLOOKUP($D1500,Grouped_Sources!$C:$C,1,FALSE)),"", INDIRECT(VLOOKUP($D1500,Grouped_Sources!$C:$I,5,FALSE)))</f>
        <v>on OneDrive Ali Abbas - ITHIM Global\Methods and Processes\Input Parameters\GhostTrip_demographics</v>
      </c>
      <c r="M1500" s="21" cm="1">
        <f t="array" aca="1" ref="M1500" ca="1">IF(ISNA(VLOOKUP($D1500,Grouped_Sources!$C:$C,1,FALSE)),"", INDIRECT(VLOOKUP($D1500,Grouped_Sources!$C:$I,6,FALSE)))</f>
        <v>0</v>
      </c>
      <c r="N1500" s="21" cm="1">
        <f t="array" aca="1" ref="N1500" ca="1">IF(ISNA(VLOOKUP($D1500,Grouped_Sources!$C:$C,1,FALSE)),"", INDIRECT(VLOOKUP($D1500,Grouped_Sources!$C:$I,7,FALSE)))</f>
        <v>0</v>
      </c>
    </row>
    <row r="1501" spans="1:14" hidden="1" x14ac:dyDescent="0.25">
      <c r="A1501" s="5">
        <f t="shared" si="236"/>
        <v>17</v>
      </c>
      <c r="B1501" s="5">
        <f t="shared" si="237"/>
        <v>99</v>
      </c>
      <c r="C1501" s="5" t="str">
        <f t="shared" ca="1" si="243"/>
        <v>commerical_mbike_female_agerange</v>
      </c>
      <c r="D1501" s="5" t="str">
        <f t="shared" ca="1" si="244"/>
        <v>commerical_mbike_female_agerange_antofagasta</v>
      </c>
      <c r="E1501" s="4" t="str" cm="1">
        <f t="array" aca="1" ref="E1501" ca="1">INDIRECT(ADDRESS(1,A1501,1,1,"all_city_parameter_inputs"))</f>
        <v>antofagasta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commerical_mbike_female_agerange</v>
      </c>
      <c r="G1501" s="4" t="str" cm="1">
        <f t="array" aca="1" ref="G1501" ca="1">IF(AND(ISBLANK(INDIRECT(ADDRESS(B1501,3,1,1,"all_city_parameter_inputs"))),ISBLANK(INDIRECT(ADDRESS(B1501,2,1,1,"all_city_parameter_inputs")))),"",IF(ISBLANK(INDIRECT(ADDRESS(B1501,2,1,1,"all_city_parameter_inputs"))),"",INDIRECT(ADDRESS(B1501,2,1,1,"all_city_parameter_inputs"))))</f>
        <v/>
      </c>
      <c r="H1501" s="17" t="str" cm="1">
        <f t="array" aca="1" ref="H1501" ca="1">IF(ISBLANK(INDIRECT(ADDRESS(B1501,A1501,1,1,"all_city_parameter_inputs"))), "--",INDIRECT(ADDRESS(B1501,A1501,1,1,"all_city_parameter_inputs")))</f>
        <v>20, 60</v>
      </c>
      <c r="I1501" s="17" t="str">
        <f ca="1">IF(OR(G1501="alpha",G1501="beta",G1501="sd",G1501="mean"),"--",VLOOKUP(C1501,Default!$B$5:$H$114,7,FALSE))</f>
        <v>18, 65</v>
      </c>
      <c r="J1501" s="4" t="str">
        <f ca="1">VLOOKUP(F1501,Lookup!$C$5:$D$110,2, FALSE)</f>
        <v>Travel values</v>
      </c>
      <c r="K1501" s="4" t="str">
        <f ca="1">VLOOKUP(C1501,Default!$B$4:$E$114,4, FALSE)</f>
        <v>age range of female commercial motorcycle drivers</v>
      </c>
      <c r="L1501" s="21" t="str" cm="1">
        <f t="array" aca="1" ref="L1501" ca="1">IF(ISNA(VLOOKUP($D1501,Grouped_Sources!$C:$C,1,FALSE)),"", INDIRECT(VLOOKUP($D1501,Grouped_Sources!$C:$I,5,FALSE)))</f>
        <v>on OneDrive Ali Abbas - ITHIM Global\Methods and Processes\Input Parameters\GhostTrip_demographics</v>
      </c>
      <c r="M1501" s="21" cm="1">
        <f t="array" aca="1" ref="M1501" ca="1">IF(ISNA(VLOOKUP($D1501,Grouped_Sources!$C:$C,1,FALSE)),"", INDIRECT(VLOOKUP($D1501,Grouped_Sources!$C:$I,6,FALSE)))</f>
        <v>0</v>
      </c>
      <c r="N1501" s="21" cm="1">
        <f t="array" aca="1" ref="N1501" ca="1">IF(ISNA(VLOOKUP($D1501,Grouped_Sources!$C:$C,1,FALSE)),"", INDIRECT(VLOOKUP($D1501,Grouped_Sources!$C:$I,7,FALSE)))</f>
        <v>0</v>
      </c>
    </row>
    <row r="1502" spans="1:14" hidden="1" x14ac:dyDescent="0.25">
      <c r="A1502" s="5">
        <f t="shared" si="236"/>
        <v>17</v>
      </c>
      <c r="B1502" s="5">
        <f t="shared" si="237"/>
        <v>100</v>
      </c>
      <c r="C1502" s="5" t="str">
        <f t="shared" ref="C1502" ca="1" si="245">IF(G1502 = "",F1502,IF(OR(G1502="alpha",G1502="beta",G1502="constant",G1502="sd",G1502="mean",G1502="sample"),F1502,F1502&amp;" "&amp;G1502))</f>
        <v>day_to_week_scalar</v>
      </c>
      <c r="D1502" s="5" t="str">
        <f t="shared" ref="D1502" ca="1" si="246">F1502&amp;"_"&amp;E1502</f>
        <v>day_to_week_scalar_antofagasta</v>
      </c>
      <c r="E1502" s="4" t="str" cm="1">
        <f t="array" aca="1" ref="E1502" ca="1">INDIRECT(ADDRESS(1,A1502,1,1,"all_city_parameter_inputs"))</f>
        <v>antofagasta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day_to_week_scalar</v>
      </c>
      <c r="G1502" s="4" t="str" cm="1">
        <f t="array" aca="1" ref="G1502" ca="1">IF(AND(ISBLANK(INDIRECT(ADDRESS(B1502,3,1,1,"all_city_parameter_inputs"))),ISBLANK(INDIRECT(ADDRESS(B1502,2,1,1,"all_city_parameter_inputs")))),"",IF(ISBLANK(INDIRECT(ADDRESS(B1502,2,1,1,"all_city_parameter_inputs"))),"",INDIRECT(ADDRESS(B1502,2,1,1,"all_city_parameter_inputs"))))</f>
        <v/>
      </c>
      <c r="H1502" s="17" cm="1">
        <f t="array" aca="1" ref="H1502" ca="1">IF(ISBLANK(INDIRECT(ADDRESS(B1502,A1502,1,1,"all_city_parameter_inputs"))), "--",INDIRECT(ADDRESS(B1502,A1502,1,1,"all_city_parameter_inputs")))</f>
        <v>7</v>
      </c>
      <c r="I1502" s="17">
        <f ca="1">IF(OR(G1502="alpha",G1502="beta",G1502="sd",G1502="mean"),"--",VLOOKUP(C1502,Default!$B$5:$H$114,7,FALSE))</f>
        <v>7</v>
      </c>
      <c r="J1502" s="4" t="str">
        <f ca="1">VLOOKUP(F1502,Lookup!$C$5:$D$110,2, FALSE)</f>
        <v>Travel values</v>
      </c>
      <c r="K1502" s="4" t="str">
        <f ca="1">VLOOKUP(C1502,Default!$B$4:$E$114,4, FALSE)</f>
        <v>how daily travel scales to a week</v>
      </c>
      <c r="L1502" s="37" t="s">
        <v>298</v>
      </c>
      <c r="M1502" s="21"/>
      <c r="N1502" s="21"/>
    </row>
    <row r="1503" spans="1:14" hidden="1" x14ac:dyDescent="0.25">
      <c r="A1503" s="5">
        <f t="shared" si="236"/>
        <v>17</v>
      </c>
      <c r="B1503" s="5">
        <f t="shared" si="237"/>
        <v>101</v>
      </c>
      <c r="C1503" s="5" t="str">
        <f t="shared" ref="C1503" ca="1" si="247">IF(G1503 = "",F1503,IF(OR(G1503="alpha",G1503="beta",G1503="constant",G1503="sd",G1503="mean",G1503="sample"),F1503,F1503&amp;" "&amp;G1503))</f>
        <v>treat_taxi_as_car</v>
      </c>
      <c r="D1503" s="5" t="str">
        <f t="shared" ref="D1503" ca="1" si="248">F1503&amp;"_"&amp;E1503</f>
        <v>treat_taxi_as_car_antofagasta</v>
      </c>
      <c r="E1503" s="4" t="str" cm="1">
        <f t="array" aca="1" ref="E1503" ca="1">INDIRECT(ADDRESS(1,A1503,1,1,"all_city_parameter_inputs"))</f>
        <v>antofagasta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treat_taxi_as_car</v>
      </c>
      <c r="G1503" s="4" t="str" cm="1">
        <f t="array" aca="1" ref="G1503" ca="1">IF(AND(ISBLANK(INDIRECT(ADDRESS(B1503,3,1,1,"all_city_parameter_inputs"))),ISBLANK(INDIRECT(ADDRESS(B1503,2,1,1,"all_city_parameter_inputs")))),"",IF(ISBLANK(INDIRECT(ADDRESS(B1503,2,1,1,"all_city_parameter_inputs"))),"",INDIRECT(ADDRESS(B1503,2,1,1,"all_city_parameter_inputs"))))</f>
        <v/>
      </c>
      <c r="H1503" s="17" t="str" cm="1">
        <f t="array" aca="1" ref="H1503" ca="1">IF(ISBLANK(INDIRECT(ADDRESS(B1503,A1503,1,1,"all_city_parameter_inputs"))), "--",INDIRECT(ADDRESS(B1503,A1503,1,1,"all_city_parameter_inputs")))</f>
        <v>F</v>
      </c>
      <c r="I1503" s="17" t="str">
        <f ca="1">IF(OR(G1503="alpha",G1503="beta",G1503="sd",G1503="mean"),"--",VLOOKUP(C1503,Default!$B$5:$H$114,7,FALSE))</f>
        <v>F</v>
      </c>
      <c r="J1503" s="4" t="str">
        <f ca="1">VLOOKUP(F1503,Lookup!$C$5:$D$110,2, FALSE)</f>
        <v>Pollution values</v>
      </c>
      <c r="K1503" s="4" t="str">
        <f ca="1">VLOOKUP(C1503,Default!$B$4:$E$114,4, FALSE)</f>
        <v>If set to false do not add taxi km when calculating car emission factors</v>
      </c>
      <c r="L1503" s="37"/>
      <c r="M1503" s="21"/>
      <c r="N1503" s="21"/>
    </row>
    <row r="1504" spans="1:14" hidden="1" x14ac:dyDescent="0.25">
      <c r="A1504" s="5">
        <f t="shared" si="236"/>
        <v>18</v>
      </c>
      <c r="B1504" s="5">
        <f t="shared" si="237"/>
        <v>2</v>
      </c>
      <c r="C1504" s="5" t="str">
        <f t="shared" ca="1" si="240"/>
        <v>speeds auto_rickshaw</v>
      </c>
      <c r="D1504" s="5" t="str">
        <f t="shared" ca="1" si="239"/>
        <v>speeds_arica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All_city_list!F1487,INDIRECT(ADDRESS(B1504,1,1,1,"all_city_parameter_inputs"))))</f>
        <v>speeds</v>
      </c>
      <c r="G1504" s="4" t="str" cm="1">
        <f t="array" aca="1" ref="G1504" ca="1">IF(AND(ISBLANK(INDIRECT(ADDRESS(B1504,3,1,1,"all_city_parameter_inputs"))),ISBLANK(INDIRECT(ADDRESS(B1504,2,1,1,"all_city_parameter_inputs")))),"",IF(ISBLANK(INDIRECT(ADDRESS(B1504,2,1,1,"all_city_parameter_inputs"))),"",INDIRECT(ADDRESS(B1504,2,1,1,"all_city_parameter_inputs"))))</f>
        <v>auto_rickshaw</v>
      </c>
      <c r="H1504" s="17" t="str" cm="1">
        <f t="array" aca="1" ref="H1504" ca="1">IF(ISBLANK(INDIRECT(ADDRESS(B1504,A1504,1,1,"all_city_parameter_inputs"))), "--",INDIRECT(ADDRESS(B1504,A1504,1,1,"all_city_parameter_inputs")))</f>
        <v>--</v>
      </c>
      <c r="I1504" s="17">
        <f ca="1">IF(OR(G1504="alpha",G1504="beta",G1504="sd",G1504="mean"),"--",VLOOKUP(C1504,Default!$B$5:$H$114,7,FALSE))</f>
        <v>4</v>
      </c>
      <c r="J1504" s="4" t="str">
        <f ca="1">VLOOKUP(F1504,Lookup!$C$5:$D$110,2, FALSE)</f>
        <v>Travel values</v>
      </c>
      <c r="K1504" s="4">
        <f ca="1">VLOOKUP(C1504,Default!$B$4:$E$114,4, FALSE)</f>
        <v>0</v>
      </c>
      <c r="L1504" s="21" t="str" cm="1">
        <f t="array" aca="1" ref="L1504" ca="1">IF(ISNA(VLOOKUP($D1504,Grouped_Sources!$C:$C,1,FALSE)),"", INDIRECT(VLOOKUP($D1504,Grouped_Sources!$C:$I,5,FALSE)))</f>
        <v>VehicleSpeeds_Summary_vxxx.docx on OneDrive Ali Abbas - ITHIM Global\Methods and Processes\Input Parameters\VehicleSpeeds</v>
      </c>
      <c r="M1504" s="21" cm="1">
        <f t="array" aca="1" ref="M1504" ca="1">IF(ISNA(VLOOKUP($D1504,Grouped_Sources!$C:$C,1,FALSE)),"", INDIRECT(VLOOKUP($D1504,Grouped_Sources!$C:$I,6,FALSE)))</f>
        <v>0</v>
      </c>
      <c r="N1504" s="21" cm="1">
        <f t="array" aca="1" ref="N1504" ca="1">IF(ISNA(VLOOKUP($D1504,Grouped_Sources!$C:$C,1,FALSE)),"", INDIRECT(VLOOKUP($D1504,Grouped_Sources!$C:$I,7,FALSE)))</f>
        <v>0</v>
      </c>
    </row>
    <row r="1505" spans="1:14" hidden="1" x14ac:dyDescent="0.25">
      <c r="A1505" s="5">
        <f t="shared" si="236"/>
        <v>18</v>
      </c>
      <c r="B1505" s="5">
        <f t="shared" si="237"/>
        <v>3</v>
      </c>
      <c r="C1505" s="5" t="str">
        <f t="shared" ca="1" si="240"/>
        <v>speeds bus</v>
      </c>
      <c r="D1505" s="5" t="str">
        <f t="shared" ca="1" si="239"/>
        <v>speeds_arica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speeds</v>
      </c>
      <c r="G1505" s="4" t="str" cm="1">
        <f t="array" aca="1" ref="G1505" ca="1">IF(AND(ISBLANK(INDIRECT(ADDRESS(B1505,3,1,1,"all_city_parameter_inputs"))),ISBLANK(INDIRECT(ADDRESS(B1505,2,1,1,"all_city_parameter_inputs")))),"",IF(ISBLANK(INDIRECT(ADDRESS(B1505,2,1,1,"all_city_parameter_inputs"))),"",INDIRECT(ADDRESS(B1505,2,1,1,"all_city_parameter_inputs"))))</f>
        <v>bus</v>
      </c>
      <c r="H1505" s="17" cm="1">
        <f t="array" aca="1" ref="H1505" ca="1">IF(ISBLANK(INDIRECT(ADDRESS(B1505,A1505,1,1,"all_city_parameter_inputs"))), "--",INDIRECT(ADDRESS(B1505,A1505,1,1,"all_city_parameter_inputs")))</f>
        <v>13</v>
      </c>
      <c r="I1505" s="17">
        <f ca="1">IF(OR(G1505="alpha",G1505="beta",G1505="sd",G1505="mean"),"--",VLOOKUP(C1505,Default!$B$5:$H$114,7,FALSE))</f>
        <v>8.1</v>
      </c>
      <c r="J1505" s="4" t="str">
        <f ca="1">VLOOKUP(F1505,Lookup!$C$5:$D$110,2, FALSE)</f>
        <v>Travel values</v>
      </c>
      <c r="K1505" s="4" t="str">
        <f ca="1">VLOOKUP(C1505,Default!$B$4:$E$114,4,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05" s="21" t="str" cm="1">
        <f t="array" aca="1" ref="L1505" ca="1">IF(ISNA(VLOOKUP($D1505,Grouped_Sources!$C:$C,1,FALSE)),"", INDIRECT(VLOOKUP($D1505,Grouped_Sources!$C:$I,5,FALSE)))</f>
        <v>VehicleSpeeds_Summary_vxxx.docx on OneDrive Ali Abbas - ITHIM Global\Methods and Processes\Input Parameters\VehicleSpeeds</v>
      </c>
      <c r="M1505" s="21" cm="1">
        <f t="array" aca="1" ref="M1505" ca="1">IF(ISNA(VLOOKUP($D1505,Grouped_Sources!$C:$C,1,FALSE)),"", INDIRECT(VLOOKUP($D1505,Grouped_Sources!$C:$I,6,FALSE)))</f>
        <v>0</v>
      </c>
      <c r="N1505" s="21" cm="1">
        <f t="array" aca="1" ref="N1505" ca="1">IF(ISNA(VLOOKUP($D1505,Grouped_Sources!$C:$C,1,FALSE)),"", INDIRECT(VLOOKUP($D1505,Grouped_Sources!$C:$I,7,FALSE)))</f>
        <v>0</v>
      </c>
    </row>
    <row r="1506" spans="1:14" hidden="1" x14ac:dyDescent="0.25">
      <c r="A1506" s="5">
        <f t="shared" si="236"/>
        <v>18</v>
      </c>
      <c r="B1506" s="5">
        <f t="shared" si="237"/>
        <v>4</v>
      </c>
      <c r="C1506" s="5" t="str">
        <f t="shared" ca="1" si="240"/>
        <v>speeds car</v>
      </c>
      <c r="D1506" s="5" t="str">
        <f t="shared" ref="D1506:D1515" ca="1" si="249">F1506&amp;"_"&amp;E1506</f>
        <v>speeds_arica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speeds</v>
      </c>
      <c r="G1506" s="4" t="str" cm="1">
        <f t="array" aca="1" ref="G1506" ca="1">IF(AND(ISBLANK(INDIRECT(ADDRESS(B1506,3,1,1,"all_city_parameter_inputs"))),ISBLANK(INDIRECT(ADDRESS(B1506,2,1,1,"all_city_parameter_inputs")))),"",IF(ISBLANK(INDIRECT(ADDRESS(B1506,2,1,1,"all_city_parameter_inputs"))),"",INDIRECT(ADDRESS(B1506,2,1,1,"all_city_parameter_inputs"))))</f>
        <v>car</v>
      </c>
      <c r="H1506" s="17" cm="1">
        <f t="array" aca="1" ref="H1506" ca="1">IF(ISBLANK(INDIRECT(ADDRESS(B1506,A1506,1,1,"all_city_parameter_inputs"))), "--",INDIRECT(ADDRESS(B1506,A1506,1,1,"all_city_parameter_inputs")))</f>
        <v>16</v>
      </c>
      <c r="I1506" s="17">
        <f ca="1">IF(OR(G1506="alpha",G1506="beta",G1506="sd",G1506="mean"),"--",VLOOKUP(C1506,Default!$B$5:$H$114,7,FALSE))</f>
        <v>13.8</v>
      </c>
      <c r="J1506" s="4" t="str">
        <f ca="1">VLOOKUP(F1506,Lookup!$C$5:$D$110,2, FALSE)</f>
        <v>Travel values</v>
      </c>
      <c r="K1506" s="4">
        <f ca="1">VLOOKUP(C1506,Default!$B$4:$E$114,4, FALSE)</f>
        <v>0</v>
      </c>
      <c r="L1506" s="21" t="str" cm="1">
        <f t="array" aca="1" ref="L1506" ca="1">IF(ISNA(VLOOKUP($D1506,Grouped_Sources!$C:$C,1,FALSE)),"", INDIRECT(VLOOKUP($D1506,Grouped_Sources!$C:$I,5,FALSE)))</f>
        <v>VehicleSpeeds_Summary_vxxx.docx on OneDrive Ali Abbas - ITHIM Global\Methods and Processes\Input Parameters\VehicleSpeeds</v>
      </c>
      <c r="M1506" s="21" cm="1">
        <f t="array" aca="1" ref="M1506" ca="1">IF(ISNA(VLOOKUP($D1506,Grouped_Sources!$C:$C,1,FALSE)),"", INDIRECT(VLOOKUP($D1506,Grouped_Sources!$C:$I,6,FALSE)))</f>
        <v>0</v>
      </c>
      <c r="N1506" s="21" cm="1">
        <f t="array" aca="1" ref="N1506" ca="1">IF(ISNA(VLOOKUP($D1506,Grouped_Sources!$C:$C,1,FALSE)),"", INDIRECT(VLOOKUP($D1506,Grouped_Sources!$C:$I,7,FALSE)))</f>
        <v>0</v>
      </c>
    </row>
    <row r="1507" spans="1:14" hidden="1" x14ac:dyDescent="0.25">
      <c r="A1507" s="5">
        <f t="shared" ref="A1507:A1570" si="250">A1407+1</f>
        <v>18</v>
      </c>
      <c r="B1507" s="5">
        <f t="shared" ref="B1507:B1570" si="251">B1407</f>
        <v>5</v>
      </c>
      <c r="C1507" s="5" t="str">
        <f t="shared" ca="1" si="240"/>
        <v>speeds cycle</v>
      </c>
      <c r="D1507" s="5" t="str">
        <f t="shared" ca="1" si="249"/>
        <v>speeds_arica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speeds</v>
      </c>
      <c r="G1507" s="4" t="str" cm="1">
        <f t="array" aca="1" ref="G1507" ca="1">IF(AND(ISBLANK(INDIRECT(ADDRESS(B1507,3,1,1,"all_city_parameter_inputs"))),ISBLANK(INDIRECT(ADDRESS(B1507,2,1,1,"all_city_parameter_inputs")))),"",IF(ISBLANK(INDIRECT(ADDRESS(B1507,2,1,1,"all_city_parameter_inputs"))),"",INDIRECT(ADDRESS(B1507,2,1,1,"all_city_parameter_inputs"))))</f>
        <v>cycle</v>
      </c>
      <c r="H1507" s="17" cm="1">
        <f t="array" aca="1" ref="H1507" ca="1">IF(ISBLANK(INDIRECT(ADDRESS(B1507,A1507,1,1,"all_city_parameter_inputs"))), "--",INDIRECT(ADDRESS(B1507,A1507,1,1,"all_city_parameter_inputs")))</f>
        <v>7.2</v>
      </c>
      <c r="I1507" s="17">
        <f ca="1">IF(OR(G1507="alpha",G1507="beta",G1507="sd",G1507="mean"),"--",VLOOKUP(C1507,Default!$B$5:$H$114,7,FALSE))</f>
        <v>7.2</v>
      </c>
      <c r="J1507" s="4" t="str">
        <f ca="1">VLOOKUP(F1507,Lookup!$C$5:$D$110,2, FALSE)</f>
        <v>Travel values</v>
      </c>
      <c r="K1507" s="4">
        <f ca="1">VLOOKUP(C1507,Default!$B$4:$E$114,4, FALSE)</f>
        <v>0</v>
      </c>
      <c r="L1507" s="21" t="str" cm="1">
        <f t="array" aca="1" ref="L1507" ca="1">IF(ISNA(VLOOKUP($D1507,Grouped_Sources!$C:$C,1,FALSE)),"", INDIRECT(VLOOKUP($D1507,Grouped_Sources!$C:$I,5,FALSE)))</f>
        <v>VehicleSpeeds_Summary_vxxx.docx on OneDrive Ali Abbas - ITHIM Global\Methods and Processes\Input Parameters\VehicleSpeeds</v>
      </c>
      <c r="M1507" s="21" cm="1">
        <f t="array" aca="1" ref="M1507" ca="1">IF(ISNA(VLOOKUP($D1507,Grouped_Sources!$C:$C,1,FALSE)),"", INDIRECT(VLOOKUP($D1507,Grouped_Sources!$C:$I,6,FALSE)))</f>
        <v>0</v>
      </c>
      <c r="N1507" s="21" cm="1">
        <f t="array" aca="1" ref="N1507" ca="1">IF(ISNA(VLOOKUP($D1507,Grouped_Sources!$C:$C,1,FALSE)),"", INDIRECT(VLOOKUP($D1507,Grouped_Sources!$C:$I,7,FALSE)))</f>
        <v>0</v>
      </c>
    </row>
    <row r="1508" spans="1:14" hidden="1" x14ac:dyDescent="0.25">
      <c r="A1508" s="5">
        <f t="shared" si="250"/>
        <v>18</v>
      </c>
      <c r="B1508" s="5">
        <f t="shared" si="251"/>
        <v>6</v>
      </c>
      <c r="C1508" s="5" t="str">
        <f t="shared" ca="1" si="240"/>
        <v>speeds subway</v>
      </c>
      <c r="D1508" s="5" t="str">
        <f t="shared" ca="1" si="249"/>
        <v>speeds_arica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speeds</v>
      </c>
      <c r="G1508" s="4" t="str" cm="1">
        <f t="array" aca="1" ref="G1508" ca="1">IF(AND(ISBLANK(INDIRECT(ADDRESS(B1508,3,1,1,"all_city_parameter_inputs"))),ISBLANK(INDIRECT(ADDRESS(B1508,2,1,1,"all_city_parameter_inputs")))),"",IF(ISBLANK(INDIRECT(ADDRESS(B1508,2,1,1,"all_city_parameter_inputs"))),"",INDIRECT(ADDRESS(B1508,2,1,1,"all_city_parameter_inputs"))))</f>
        <v>subway</v>
      </c>
      <c r="H1508" s="17" t="str" cm="1">
        <f t="array" aca="1" ref="H1508" ca="1">IF(ISBLANK(INDIRECT(ADDRESS(B1508,A1508,1,1,"all_city_parameter_inputs"))), "--",INDIRECT(ADDRESS(B1508,A1508,1,1,"all_city_parameter_inputs")))</f>
        <v>--</v>
      </c>
      <c r="I1508" s="17">
        <f ca="1">IF(OR(G1508="alpha",G1508="beta",G1508="sd",G1508="mean"),"--",VLOOKUP(C1508,Default!$B$5:$H$114,7,FALSE))</f>
        <v>18.100000000000001</v>
      </c>
      <c r="J1508" s="4" t="str">
        <f ca="1">VLOOKUP(F1508,Lookup!$C$5:$D$110,2, FALSE)</f>
        <v>Travel values</v>
      </c>
      <c r="K1508" s="4">
        <f ca="1">VLOOKUP(C1508,Default!$B$4:$E$114,4, FALSE)</f>
        <v>0</v>
      </c>
      <c r="L1508" s="21" t="str" cm="1">
        <f t="array" aca="1" ref="L1508" ca="1">IF(ISNA(VLOOKUP($D1508,Grouped_Sources!$C:$C,1,FALSE)),"", INDIRECT(VLOOKUP($D1508,Grouped_Sources!$C:$I,5,FALSE)))</f>
        <v>VehicleSpeeds_Summary_vxxx.docx on OneDrive Ali Abbas - ITHIM Global\Methods and Processes\Input Parameters\VehicleSpeeds</v>
      </c>
      <c r="M1508" s="21" cm="1">
        <f t="array" aca="1" ref="M1508" ca="1">IF(ISNA(VLOOKUP($D1508,Grouped_Sources!$C:$C,1,FALSE)),"", INDIRECT(VLOOKUP($D1508,Grouped_Sources!$C:$I,6,FALSE)))</f>
        <v>0</v>
      </c>
      <c r="N1508" s="21" cm="1">
        <f t="array" aca="1" ref="N1508" ca="1">IF(ISNA(VLOOKUP($D1508,Grouped_Sources!$C:$C,1,FALSE)),"", INDIRECT(VLOOKUP($D1508,Grouped_Sources!$C:$I,7,FALSE)))</f>
        <v>0</v>
      </c>
    </row>
    <row r="1509" spans="1:14" hidden="1" x14ac:dyDescent="0.25">
      <c r="A1509" s="5">
        <f t="shared" si="250"/>
        <v>18</v>
      </c>
      <c r="B1509" s="5">
        <f t="shared" si="251"/>
        <v>7</v>
      </c>
      <c r="C1509" s="5" t="str">
        <f t="shared" ca="1" si="240"/>
        <v>speeds motorcycle</v>
      </c>
      <c r="D1509" s="5" t="str">
        <f t="shared" ca="1" si="249"/>
        <v>speeds_arica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speeds</v>
      </c>
      <c r="G1509" s="4" t="str" cm="1">
        <f t="array" aca="1" ref="G1509" ca="1">IF(AND(ISBLANK(INDIRECT(ADDRESS(B1509,3,1,1,"all_city_parameter_inputs"))),ISBLANK(INDIRECT(ADDRESS(B1509,2,1,1,"all_city_parameter_inputs")))),"",IF(ISBLANK(INDIRECT(ADDRESS(B1509,2,1,1,"all_city_parameter_inputs"))),"",INDIRECT(ADDRESS(B1509,2,1,1,"all_city_parameter_inputs"))))</f>
        <v>motorcycle</v>
      </c>
      <c r="H1509" s="17" cm="1">
        <f t="array" aca="1" ref="H1509" ca="1">IF(ISBLANK(INDIRECT(ADDRESS(B1509,A1509,1,1,"all_city_parameter_inputs"))), "--",INDIRECT(ADDRESS(B1509,A1509,1,1,"all_city_parameter_inputs")))</f>
        <v>16</v>
      </c>
      <c r="I1509" s="17">
        <f ca="1">IF(OR(G1509="alpha",G1509="beta",G1509="sd",G1509="mean"),"--",VLOOKUP(C1509,Default!$B$5:$H$114,7,FALSE))</f>
        <v>15.2</v>
      </c>
      <c r="J1509" s="4" t="str">
        <f ca="1">VLOOKUP(F1509,Lookup!$C$5:$D$110,2, FALSE)</f>
        <v>Travel values</v>
      </c>
      <c r="K1509" s="4">
        <f ca="1">VLOOKUP(C1509,Default!$B$4:$E$114,4, FALSE)</f>
        <v>0</v>
      </c>
      <c r="L1509" s="21" t="str" cm="1">
        <f t="array" aca="1" ref="L1509" ca="1">IF(ISNA(VLOOKUP($D1509,Grouped_Sources!$C:$C,1,FALSE)),"", INDIRECT(VLOOKUP($D1509,Grouped_Sources!$C:$I,5,FALSE)))</f>
        <v>VehicleSpeeds_Summary_vxxx.docx on OneDrive Ali Abbas - ITHIM Global\Methods and Processes\Input Parameters\VehicleSpeeds</v>
      </c>
      <c r="M1509" s="21" cm="1">
        <f t="array" aca="1" ref="M1509" ca="1">IF(ISNA(VLOOKUP($D1509,Grouped_Sources!$C:$C,1,FALSE)),"", INDIRECT(VLOOKUP($D1509,Grouped_Sources!$C:$I,6,FALSE)))</f>
        <v>0</v>
      </c>
      <c r="N1509" s="21" cm="1">
        <f t="array" aca="1" ref="N1509" ca="1">IF(ISNA(VLOOKUP($D1509,Grouped_Sources!$C:$C,1,FALSE)),"", INDIRECT(VLOOKUP($D1509,Grouped_Sources!$C:$I,7,FALSE)))</f>
        <v>0</v>
      </c>
    </row>
    <row r="1510" spans="1:14" hidden="1" x14ac:dyDescent="0.25">
      <c r="A1510" s="5">
        <f t="shared" si="250"/>
        <v>18</v>
      </c>
      <c r="B1510" s="5">
        <f t="shared" si="251"/>
        <v>8</v>
      </c>
      <c r="C1510" s="5" t="str">
        <f t="shared" ca="1" si="240"/>
        <v>speeds other</v>
      </c>
      <c r="D1510" s="5" t="str">
        <f t="shared" ca="1" si="249"/>
        <v>speeds_arica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speeds</v>
      </c>
      <c r="G1510" s="4" t="str" cm="1">
        <f t="array" aca="1" ref="G1510" ca="1">IF(AND(ISBLANK(INDIRECT(ADDRESS(B1510,3,1,1,"all_city_parameter_inputs"))),ISBLANK(INDIRECT(ADDRESS(B1510,2,1,1,"all_city_parameter_inputs")))),"",IF(ISBLANK(INDIRECT(ADDRESS(B1510,2,1,1,"all_city_parameter_inputs"))),"",INDIRECT(ADDRESS(B1510,2,1,1,"all_city_parameter_inputs"))))</f>
        <v>other</v>
      </c>
      <c r="H1510" s="17" t="str" cm="1">
        <f t="array" aca="1" ref="H1510" ca="1">IF(ISBLANK(INDIRECT(ADDRESS(B1510,A1510,1,1,"all_city_parameter_inputs"))), "--",INDIRECT(ADDRESS(B1510,A1510,1,1,"all_city_parameter_inputs")))</f>
        <v>--</v>
      </c>
      <c r="I1510" s="17">
        <f ca="1">IF(OR(G1510="alpha",G1510="beta",G1510="sd",G1510="mean"),"--",VLOOKUP(C1510,Default!$B$5:$H$114,7,FALSE))</f>
        <v>9.1</v>
      </c>
      <c r="J1510" s="4" t="str">
        <f ca="1">VLOOKUP(F1510,Lookup!$C$5:$D$110,2, FALSE)</f>
        <v>Travel values</v>
      </c>
      <c r="K1510" s="4">
        <f ca="1">VLOOKUP(C1510,Default!$B$4:$E$114,4, FALSE)</f>
        <v>0</v>
      </c>
      <c r="L1510" s="21" t="str" cm="1">
        <f t="array" aca="1" ref="L1510" ca="1">IF(ISNA(VLOOKUP($D1510,Grouped_Sources!$C:$C,1,FALSE)),"", INDIRECT(VLOOKUP($D1510,Grouped_Sources!$C:$I,5,FALSE)))</f>
        <v>VehicleSpeeds_Summary_vxxx.docx on OneDrive Ali Abbas - ITHIM Global\Methods and Processes\Input Parameters\VehicleSpeeds</v>
      </c>
      <c r="M1510" s="21" cm="1">
        <f t="array" aca="1" ref="M1510" ca="1">IF(ISNA(VLOOKUP($D1510,Grouped_Sources!$C:$C,1,FALSE)),"", INDIRECT(VLOOKUP($D1510,Grouped_Sources!$C:$I,6,FALSE)))</f>
        <v>0</v>
      </c>
      <c r="N1510" s="21" cm="1">
        <f t="array" aca="1" ref="N1510" ca="1">IF(ISNA(VLOOKUP($D1510,Grouped_Sources!$C:$C,1,FALSE)),"", INDIRECT(VLOOKUP($D1510,Grouped_Sources!$C:$I,7,FALSE)))</f>
        <v>0</v>
      </c>
    </row>
    <row r="1511" spans="1:14" hidden="1" x14ac:dyDescent="0.25">
      <c r="A1511" s="5">
        <f t="shared" si="250"/>
        <v>18</v>
      </c>
      <c r="B1511" s="5">
        <f t="shared" si="251"/>
        <v>9</v>
      </c>
      <c r="C1511" s="5" t="str">
        <f t="shared" ca="1" si="240"/>
        <v>speeds pedestrian</v>
      </c>
      <c r="D1511" s="5" t="str">
        <f t="shared" ca="1" si="249"/>
        <v>speeds_arica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speeds</v>
      </c>
      <c r="G1511" s="4" t="str" cm="1">
        <f t="array" aca="1" ref="G1511" ca="1">IF(AND(ISBLANK(INDIRECT(ADDRESS(B1511,3,1,1,"all_city_parameter_inputs"))),ISBLANK(INDIRECT(ADDRESS(B1511,2,1,1,"all_city_parameter_inputs")))),"",IF(ISBLANK(INDIRECT(ADDRESS(B1511,2,1,1,"all_city_parameter_inputs"))),"",INDIRECT(ADDRESS(B1511,2,1,1,"all_city_parameter_inputs"))))</f>
        <v>pedestrian</v>
      </c>
      <c r="H1511" s="17" cm="1">
        <f t="array" aca="1" ref="H1511" ca="1">IF(ISBLANK(INDIRECT(ADDRESS(B1511,A1511,1,1,"all_city_parameter_inputs"))), "--",INDIRECT(ADDRESS(B1511,A1511,1,1,"all_city_parameter_inputs")))</f>
        <v>2.5</v>
      </c>
      <c r="I1511" s="17">
        <f ca="1">IF(OR(G1511="alpha",G1511="beta",G1511="sd",G1511="mean"),"--",VLOOKUP(C1511,Default!$B$5:$H$114,7,FALSE))</f>
        <v>2.5</v>
      </c>
      <c r="J1511" s="4" t="str">
        <f ca="1">VLOOKUP(F1511,Lookup!$C$5:$D$110,2, FALSE)</f>
        <v>Travel values</v>
      </c>
      <c r="K1511" s="4">
        <f ca="1">VLOOKUP(C1511,Default!$B$4:$E$114,4, FALSE)</f>
        <v>0</v>
      </c>
      <c r="L1511" s="21" t="str" cm="1">
        <f t="array" aca="1" ref="L1511" ca="1">IF(ISNA(VLOOKUP($D1511,Grouped_Sources!$C:$C,1,FALSE)),"", INDIRECT(VLOOKUP($D1511,Grouped_Sources!$C:$I,5,FALSE)))</f>
        <v>VehicleSpeeds_Summary_vxxx.docx on OneDrive Ali Abbas - ITHIM Global\Methods and Processes\Input Parameters\VehicleSpeeds</v>
      </c>
      <c r="M1511" s="21" cm="1">
        <f t="array" aca="1" ref="M1511" ca="1">IF(ISNA(VLOOKUP($D1511,Grouped_Sources!$C:$C,1,FALSE)),"", INDIRECT(VLOOKUP($D1511,Grouped_Sources!$C:$I,6,FALSE)))</f>
        <v>0</v>
      </c>
      <c r="N1511" s="21" cm="1">
        <f t="array" aca="1" ref="N1511" ca="1">IF(ISNA(VLOOKUP($D1511,Grouped_Sources!$C:$C,1,FALSE)),"", INDIRECT(VLOOKUP($D1511,Grouped_Sources!$C:$I,7,FALSE)))</f>
        <v>0</v>
      </c>
    </row>
    <row r="1512" spans="1:14" hidden="1" x14ac:dyDescent="0.25">
      <c r="A1512" s="5">
        <f t="shared" si="250"/>
        <v>18</v>
      </c>
      <c r="B1512" s="5">
        <f t="shared" si="251"/>
        <v>10</v>
      </c>
      <c r="C1512" s="5" t="str">
        <f t="shared" ca="1" si="240"/>
        <v>speeds rail</v>
      </c>
      <c r="D1512" s="5" t="str">
        <f t="shared" ca="1" si="249"/>
        <v>speeds_arica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speeds</v>
      </c>
      <c r="G1512" s="4" t="str" cm="1">
        <f t="array" aca="1" ref="G1512" ca="1">IF(AND(ISBLANK(INDIRECT(ADDRESS(B1512,3,1,1,"all_city_parameter_inputs"))),ISBLANK(INDIRECT(ADDRESS(B1512,2,1,1,"all_city_parameter_inputs")))),"",IF(ISBLANK(INDIRECT(ADDRESS(B1512,2,1,1,"all_city_parameter_inputs"))),"",INDIRECT(ADDRESS(B1512,2,1,1,"all_city_parameter_inputs"))))</f>
        <v>rail</v>
      </c>
      <c r="H1512" s="17" cm="1">
        <f t="array" aca="1" ref="H1512" ca="1">IF(ISBLANK(INDIRECT(ADDRESS(B1512,A1512,1,1,"all_city_parameter_inputs"))), "--",INDIRECT(ADDRESS(B1512,A1512,1,1,"all_city_parameter_inputs")))</f>
        <v>23.2</v>
      </c>
      <c r="I1512" s="17">
        <f ca="1">IF(OR(G1512="alpha",G1512="beta",G1512="sd",G1512="mean"),"--",VLOOKUP(C1512,Default!$B$5:$H$114,7,FALSE))</f>
        <v>21.9</v>
      </c>
      <c r="J1512" s="4" t="str">
        <f ca="1">VLOOKUP(F1512,Lookup!$C$5:$D$110,2, FALSE)</f>
        <v>Travel values</v>
      </c>
      <c r="K1512" s="4">
        <f ca="1">VLOOKUP(C1512,Default!$B$4:$E$114,4, FALSE)</f>
        <v>0</v>
      </c>
      <c r="L1512" s="21" t="str" cm="1">
        <f t="array" aca="1" ref="L1512" ca="1">IF(ISNA(VLOOKUP($D1512,Grouped_Sources!$C:$C,1,FALSE)),"", INDIRECT(VLOOKUP($D1512,Grouped_Sources!$C:$I,5,FALSE)))</f>
        <v>VehicleSpeeds_Summary_vxxx.docx on OneDrive Ali Abbas - ITHIM Global\Methods and Processes\Input Parameters\VehicleSpeeds</v>
      </c>
      <c r="M1512" s="21" cm="1">
        <f t="array" aca="1" ref="M1512" ca="1">IF(ISNA(VLOOKUP($D1512,Grouped_Sources!$C:$C,1,FALSE)),"", INDIRECT(VLOOKUP($D1512,Grouped_Sources!$C:$I,6,FALSE)))</f>
        <v>0</v>
      </c>
      <c r="N1512" s="21" cm="1">
        <f t="array" aca="1" ref="N1512" ca="1">IF(ISNA(VLOOKUP($D1512,Grouped_Sources!$C:$C,1,FALSE)),"", INDIRECT(VLOOKUP($D1512,Grouped_Sources!$C:$I,7,FALSE)))</f>
        <v>0</v>
      </c>
    </row>
    <row r="1513" spans="1:14" hidden="1" x14ac:dyDescent="0.25">
      <c r="A1513" s="5">
        <f t="shared" si="250"/>
        <v>18</v>
      </c>
      <c r="B1513" s="5">
        <f t="shared" si="251"/>
        <v>11</v>
      </c>
      <c r="C1513" s="5" t="str">
        <f t="shared" ca="1" si="240"/>
        <v>speeds taxi</v>
      </c>
      <c r="D1513" s="5" t="str">
        <f t="shared" ca="1" si="249"/>
        <v>speeds_arica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speeds</v>
      </c>
      <c r="G1513" s="4" t="str" cm="1">
        <f t="array" aca="1" ref="G1513" ca="1">IF(AND(ISBLANK(INDIRECT(ADDRESS(B1513,3,1,1,"all_city_parameter_inputs"))),ISBLANK(INDIRECT(ADDRESS(B1513,2,1,1,"all_city_parameter_inputs")))),"",IF(ISBLANK(INDIRECT(ADDRESS(B1513,2,1,1,"all_city_parameter_inputs"))),"",INDIRECT(ADDRESS(B1513,2,1,1,"all_city_parameter_inputs"))))</f>
        <v>taxi</v>
      </c>
      <c r="H1513" s="17" cm="1">
        <f t="array" aca="1" ref="H1513" ca="1">IF(ISBLANK(INDIRECT(ADDRESS(B1513,A1513,1,1,"all_city_parameter_inputs"))), "--",INDIRECT(ADDRESS(B1513,A1513,1,1,"all_city_parameter_inputs")))</f>
        <v>14.1</v>
      </c>
      <c r="I1513" s="17">
        <f ca="1">IF(OR(G1513="alpha",G1513="beta",G1513="sd",G1513="mean"),"--",VLOOKUP(C1513,Default!$B$5:$H$114,7,FALSE))</f>
        <v>13.8</v>
      </c>
      <c r="J1513" s="4" t="str">
        <f ca="1">VLOOKUP(F1513,Lookup!$C$5:$D$110,2, FALSE)</f>
        <v>Travel values</v>
      </c>
      <c r="K1513" s="4">
        <f ca="1">VLOOKUP(C1513,Default!$B$4:$E$114,4, FALSE)</f>
        <v>0</v>
      </c>
      <c r="L1513" s="21" t="str" cm="1">
        <f t="array" aca="1" ref="L1513" ca="1">IF(ISNA(VLOOKUP($D1513,Grouped_Sources!$C:$C,1,FALSE)),"", INDIRECT(VLOOKUP($D1513,Grouped_Sources!$C:$I,5,FALSE)))</f>
        <v>VehicleSpeeds_Summary_vxxx.docx on OneDrive Ali Abbas - ITHIM Global\Methods and Processes\Input Parameters\VehicleSpeeds</v>
      </c>
      <c r="M1513" s="21" cm="1">
        <f t="array" aca="1" ref="M1513" ca="1">IF(ISNA(VLOOKUP($D1513,Grouped_Sources!$C:$C,1,FALSE)),"", INDIRECT(VLOOKUP($D1513,Grouped_Sources!$C:$I,6,FALSE)))</f>
        <v>0</v>
      </c>
      <c r="N1513" s="21" cm="1">
        <f t="array" aca="1" ref="N1513" ca="1">IF(ISNA(VLOOKUP($D1513,Grouped_Sources!$C:$C,1,FALSE)),"", INDIRECT(VLOOKUP($D1513,Grouped_Sources!$C:$I,7,FALSE)))</f>
        <v>0</v>
      </c>
    </row>
    <row r="1514" spans="1:14" hidden="1" x14ac:dyDescent="0.25">
      <c r="A1514" s="5">
        <f t="shared" si="250"/>
        <v>18</v>
      </c>
      <c r="B1514" s="5">
        <f t="shared" si="251"/>
        <v>12</v>
      </c>
      <c r="C1514" s="5" t="str">
        <f t="shared" ca="1" si="240"/>
        <v>speeds truck</v>
      </c>
      <c r="D1514" s="5" t="str">
        <f t="shared" ca="1" si="249"/>
        <v>speeds_arica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speeds</v>
      </c>
      <c r="G1514" s="4" t="str" cm="1">
        <f t="array" aca="1" ref="G1514" ca="1">IF(AND(ISBLANK(INDIRECT(ADDRESS(B1514,3,1,1,"all_city_parameter_inputs"))),ISBLANK(INDIRECT(ADDRESS(B1514,2,1,1,"all_city_parameter_inputs")))),"",IF(ISBLANK(INDIRECT(ADDRESS(B1514,2,1,1,"all_city_parameter_inputs"))),"",INDIRECT(ADDRESS(B1514,2,1,1,"all_city_parameter_inputs"))))</f>
        <v>truck</v>
      </c>
      <c r="H1514" s="17" cm="1">
        <f t="array" aca="1" ref="H1514" ca="1">IF(ISBLANK(INDIRECT(ADDRESS(B1514,A1514,1,1,"all_city_parameter_inputs"))), "--",INDIRECT(ADDRESS(B1514,A1514,1,1,"all_city_parameter_inputs")))</f>
        <v>13</v>
      </c>
      <c r="I1514" s="17">
        <f ca="1">IF(OR(G1514="alpha",G1514="beta",G1514="sd",G1514="mean"),"--",VLOOKUP(C1514,Default!$B$5:$H$114,7,FALSE))</f>
        <v>8.1</v>
      </c>
      <c r="J1514" s="4" t="str">
        <f ca="1">VLOOKUP(F1514,Lookup!$C$5:$D$110,2, FALSE)</f>
        <v>Travel values</v>
      </c>
      <c r="K1514" s="4">
        <f ca="1">VLOOKUP(C1514,Default!$B$4:$E$114,4, FALSE)</f>
        <v>0</v>
      </c>
      <c r="L1514" s="21" t="str" cm="1">
        <f t="array" aca="1" ref="L1514" ca="1">IF(ISNA(VLOOKUP($D1514,Grouped_Sources!$C:$C,1,FALSE)),"", INDIRECT(VLOOKUP($D1514,Grouped_Sources!$C:$I,5,FALSE)))</f>
        <v>VehicleSpeeds_Summary_vxxx.docx on OneDrive Ali Abbas - ITHIM Global\Methods and Processes\Input Parameters\VehicleSpeeds</v>
      </c>
      <c r="M1514" s="21" cm="1">
        <f t="array" aca="1" ref="M1514" ca="1">IF(ISNA(VLOOKUP($D1514,Grouped_Sources!$C:$C,1,FALSE)),"", INDIRECT(VLOOKUP($D1514,Grouped_Sources!$C:$I,6,FALSE)))</f>
        <v>0</v>
      </c>
      <c r="N1514" s="21" cm="1">
        <f t="array" aca="1" ref="N1514" ca="1">IF(ISNA(VLOOKUP($D1514,Grouped_Sources!$C:$C,1,FALSE)),"", INDIRECT(VLOOKUP($D1514,Grouped_Sources!$C:$I,7,FALSE)))</f>
        <v>0</v>
      </c>
    </row>
    <row r="1515" spans="1:14" hidden="1" x14ac:dyDescent="0.25">
      <c r="A1515" s="5">
        <f t="shared" si="250"/>
        <v>18</v>
      </c>
      <c r="B1515" s="5">
        <f t="shared" si="251"/>
        <v>13</v>
      </c>
      <c r="C1515" s="5" t="str">
        <f t="shared" ca="1" si="240"/>
        <v>speeds van</v>
      </c>
      <c r="D1515" s="5" t="str">
        <f t="shared" ca="1" si="249"/>
        <v>speeds_arica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speeds</v>
      </c>
      <c r="G1515" s="4" t="str" cm="1">
        <f t="array" aca="1" ref="G1515" ca="1">IF(AND(ISBLANK(INDIRECT(ADDRESS(B1515,3,1,1,"all_city_parameter_inputs"))),ISBLANK(INDIRECT(ADDRESS(B1515,2,1,1,"all_city_parameter_inputs")))),"",IF(ISBLANK(INDIRECT(ADDRESS(B1515,2,1,1,"all_city_parameter_inputs"))),"",INDIRECT(ADDRESS(B1515,2,1,1,"all_city_parameter_inputs"))))</f>
        <v>van</v>
      </c>
      <c r="H1515" s="17" cm="1">
        <f t="array" aca="1" ref="H1515" ca="1">IF(ISBLANK(INDIRECT(ADDRESS(B1515,A1515,1,1,"all_city_parameter_inputs"))), "--",INDIRECT(ADDRESS(B1515,A1515,1,1,"all_city_parameter_inputs")))</f>
        <v>16</v>
      </c>
      <c r="I1515" s="17">
        <f ca="1">IF(OR(G1515="alpha",G1515="beta",G1515="sd",G1515="mean"),"--",VLOOKUP(C1515,Default!$B$5:$H$114,7,FALSE))</f>
        <v>13.8</v>
      </c>
      <c r="J1515" s="4" t="str">
        <f ca="1">VLOOKUP(F1515,Lookup!$C$5:$D$110,2, FALSE)</f>
        <v>Travel values</v>
      </c>
      <c r="K1515" s="4">
        <f ca="1">VLOOKUP(C1515,Default!$B$4:$E$114,4, FALSE)</f>
        <v>0</v>
      </c>
      <c r="L1515" s="21" t="str" cm="1">
        <f t="array" aca="1" ref="L1515" ca="1">IF(ISNA(VLOOKUP($D1515,Grouped_Sources!$C:$C,1,FALSE)),"", INDIRECT(VLOOKUP($D1515,Grouped_Sources!$C:$I,5,FALSE)))</f>
        <v>VehicleSpeeds_Summary_vxxx.docx on OneDrive Ali Abbas - ITHIM Global\Methods and Processes\Input Parameters\VehicleSpeeds</v>
      </c>
      <c r="M1515" s="21" cm="1">
        <f t="array" aca="1" ref="M1515" ca="1">IF(ISNA(VLOOKUP($D1515,Grouped_Sources!$C:$C,1,FALSE)),"", INDIRECT(VLOOKUP($D1515,Grouped_Sources!$C:$I,6,FALSE)))</f>
        <v>0</v>
      </c>
      <c r="N1515" s="21" cm="1">
        <f t="array" aca="1" ref="N1515" ca="1">IF(ISNA(VLOOKUP($D1515,Grouped_Sources!$C:$C,1,FALSE)),"", INDIRECT(VLOOKUP($D1515,Grouped_Sources!$C:$I,7,FALSE)))</f>
        <v>0</v>
      </c>
    </row>
    <row r="1516" spans="1:14" hidden="1" x14ac:dyDescent="0.25">
      <c r="A1516" s="5">
        <f t="shared" si="250"/>
        <v>18</v>
      </c>
      <c r="B1516" s="5">
        <f t="shared" si="251"/>
        <v>14</v>
      </c>
      <c r="C1516" s="5" t="str">
        <f t="shared" ca="1" si="240"/>
        <v>PM_emission_inventories motorcycle</v>
      </c>
      <c r="D1516" s="5" t="str">
        <f t="shared" ca="1" si="239"/>
        <v>PM_emission_inventories_arica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All_city_list!F1505,INDIRECT(ADDRESS(B1516,1,1,1,"all_city_parameter_inputs"))))</f>
        <v>PM_emission_inventories</v>
      </c>
      <c r="G1516" s="4" t="str" cm="1">
        <f t="array" aca="1" ref="G1516" ca="1">IF(AND(ISBLANK(INDIRECT(ADDRESS(B1516,3,1,1,"all_city_parameter_inputs"))),ISBLANK(INDIRECT(ADDRESS(B1516,2,1,1,"all_city_parameter_inputs")))),"",IF(ISBLANK(INDIRECT(ADDRESS(B1516,2,1,1,"all_city_parameter_inputs"))),"",INDIRECT(ADDRESS(B1516,2,1,1,"all_city_parameter_inputs"))))</f>
        <v>motorcycle</v>
      </c>
      <c r="H1516" s="17" cm="1">
        <f t="array" aca="1" ref="H1516" ca="1">IF(ISBLANK(INDIRECT(ADDRESS(B1516,A1516,1,1,"all_city_parameter_inputs"))), "--",INDIRECT(ADDRESS(B1516,A1516,1,1,"all_city_parameter_inputs")))</f>
        <v>5.3226305252529679E-3</v>
      </c>
      <c r="I1516" s="17">
        <f ca="1">IF(OR(G1516="alpha",G1516="beta",G1516="sd",G1516="mean"),"--",VLOOKUP(C1516,Default!$B$5:$H$114,7,FALSE))</f>
        <v>2.3031654375338189E-3</v>
      </c>
      <c r="J1516" s="4" t="str">
        <f ca="1">VLOOKUP(F1516,Lookup!$C$5:$D$110,2, FALSE)</f>
        <v>Pollution values</v>
      </c>
      <c r="K1516" s="4" t="str">
        <f ca="1">VLOOKUP(C1516,Default!$B$4:$E$114,4,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516" s="21" t="str" cm="1">
        <f t="array" aca="1" ref="L1516" ca="1">IF(ISNA(VLOOKUP($D1516,Grouped_Sources!$C:$C,1,FALSE)),"", INDIRECT(VLOOKUP($D1516,Grouped_Sources!$C:$I,5,FALSE)))</f>
        <v>air pollution and CO2 write-up_only table_V4.docx (dropbox.com)</v>
      </c>
      <c r="M1516" s="21" t="str" cm="1">
        <f t="array" aca="1" ref="M1516" ca="1">IF(ISNA(VLOOKUP($D1516,Grouped_Sources!$C:$C,1,FALSE)),"", INDIRECT(VLOOKUP($D1516,Grouped_Sources!$C:$I,6,FALSE)))</f>
        <v>EDGAR and various other sources, detailed in document</v>
      </c>
      <c r="N1516" s="21" cm="1">
        <f t="array" aca="1" ref="N1516" ca="1">IF(ISNA(VLOOKUP($D1516,Grouped_Sources!$C:$C,1,FALSE)),"", INDIRECT(VLOOKUP($D1516,Grouped_Sources!$C:$I,7,FALSE)))</f>
        <v>0</v>
      </c>
    </row>
    <row r="1517" spans="1:14" hidden="1" x14ac:dyDescent="0.25">
      <c r="A1517" s="5">
        <f t="shared" si="250"/>
        <v>18</v>
      </c>
      <c r="B1517" s="5">
        <f t="shared" si="251"/>
        <v>15</v>
      </c>
      <c r="C1517" s="5" t="str">
        <f t="shared" ca="1" si="240"/>
        <v>PM_emission_inventories car</v>
      </c>
      <c r="D1517" s="5" t="str">
        <f t="shared" ca="1" si="239"/>
        <v>PM_emission_inventories_arica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PM_emission_inventories</v>
      </c>
      <c r="G1517" s="4" t="str" cm="1">
        <f t="array" aca="1" ref="G1517" ca="1">IF(AND(ISBLANK(INDIRECT(ADDRESS(B1517,3,1,1,"all_city_parameter_inputs"))),ISBLANK(INDIRECT(ADDRESS(B1517,2,1,1,"all_city_parameter_inputs")))),"",IF(ISBLANK(INDIRECT(ADDRESS(B1517,2,1,1,"all_city_parameter_inputs"))),"",INDIRECT(ADDRESS(B1517,2,1,1,"all_city_parameter_inputs"))))</f>
        <v>car</v>
      </c>
      <c r="H1517" s="17" cm="1">
        <f t="array" aca="1" ref="H1517" ca="1">IF(ISBLANK(INDIRECT(ADDRESS(B1517,A1517,1,1,"all_city_parameter_inputs"))), "--",INDIRECT(ADDRESS(B1517,A1517,1,1,"all_city_parameter_inputs")))</f>
        <v>0.61952492574457596</v>
      </c>
      <c r="I1517" s="17">
        <f ca="1">IF(OR(G1517="alpha",G1517="beta",G1517="sd",G1517="mean"),"--",VLOOKUP(C1517,Default!$B$5:$H$114,7,FALSE))</f>
        <v>8.1980352806225759E-2</v>
      </c>
      <c r="J1517" s="4" t="str">
        <f ca="1">VLOOKUP(F1517,Lookup!$C$5:$D$110,2, FALSE)</f>
        <v>Pollution values</v>
      </c>
      <c r="K1517" s="4">
        <f ca="1">VLOOKUP(C1517,Default!$B$4:$E$114,4, FALSE)</f>
        <v>0</v>
      </c>
      <c r="L1517" s="21" t="str" cm="1">
        <f t="array" aca="1" ref="L1517" ca="1">IF(ISNA(VLOOKUP($D1517,Grouped_Sources!$C:$C,1,FALSE)),"", INDIRECT(VLOOKUP($D1517,Grouped_Sources!$C:$I,5,FALSE)))</f>
        <v>air pollution and CO2 write-up_only table_V4.docx (dropbox.com)</v>
      </c>
      <c r="M1517" s="21" t="str" cm="1">
        <f t="array" aca="1" ref="M1517" ca="1">IF(ISNA(VLOOKUP($D1517,Grouped_Sources!$C:$C,1,FALSE)),"", INDIRECT(VLOOKUP($D1517,Grouped_Sources!$C:$I,6,FALSE)))</f>
        <v>EDGAR and various other sources, detailed in document</v>
      </c>
      <c r="N1517" s="21" cm="1">
        <f t="array" aca="1" ref="N1517" ca="1">IF(ISNA(VLOOKUP($D1517,Grouped_Sources!$C:$C,1,FALSE)),"", INDIRECT(VLOOKUP($D1517,Grouped_Sources!$C:$I,7,FALSE)))</f>
        <v>0</v>
      </c>
    </row>
    <row r="1518" spans="1:14" hidden="1" x14ac:dyDescent="0.25">
      <c r="A1518" s="5">
        <f t="shared" si="250"/>
        <v>18</v>
      </c>
      <c r="B1518" s="5">
        <f t="shared" si="251"/>
        <v>16</v>
      </c>
      <c r="C1518" s="5" t="str">
        <f t="shared" ca="1" si="240"/>
        <v>PM_emission_inventories bus_driver</v>
      </c>
      <c r="D1518" s="5" t="str">
        <f t="shared" ca="1" si="239"/>
        <v>PM_emission_inventories_arica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PM_emission_inventories</v>
      </c>
      <c r="G1518" s="4" t="str" cm="1">
        <f t="array" aca="1" ref="G1518" ca="1">IF(AND(ISBLANK(INDIRECT(ADDRESS(B1518,3,1,1,"all_city_parameter_inputs"))),ISBLANK(INDIRECT(ADDRESS(B1518,2,1,1,"all_city_parameter_inputs")))),"",IF(ISBLANK(INDIRECT(ADDRESS(B1518,2,1,1,"all_city_parameter_inputs"))),"",INDIRECT(ADDRESS(B1518,2,1,1,"all_city_parameter_inputs"))))</f>
        <v>bus_driver</v>
      </c>
      <c r="H1518" s="17" cm="1">
        <f t="array" aca="1" ref="H1518" ca="1">IF(ISBLANK(INDIRECT(ADDRESS(B1518,A1518,1,1,"all_city_parameter_inputs"))), "--",INDIRECT(ADDRESS(B1518,A1518,1,1,"all_city_parameter_inputs")))</f>
        <v>5.4413637603980262E-2</v>
      </c>
      <c r="I1518" s="17">
        <f ca="1">IF(OR(G1518="alpha",G1518="beta",G1518="sd",G1518="mean"),"--",VLOOKUP(C1518,Default!$B$5:$H$114,7,FALSE))</f>
        <v>0.12246677425253254</v>
      </c>
      <c r="J1518" s="4" t="str">
        <f ca="1">VLOOKUP(F1518,Lookup!$C$5:$D$110,2, FALSE)</f>
        <v>Pollution values</v>
      </c>
      <c r="K1518" s="4">
        <f ca="1">VLOOKUP(C1518,Default!$B$4:$E$114,4, FALSE)</f>
        <v>0</v>
      </c>
      <c r="L1518" s="21" t="str" cm="1">
        <f t="array" aca="1" ref="L1518" ca="1">IF(ISNA(VLOOKUP($D1518,Grouped_Sources!$C:$C,1,FALSE)),"", INDIRECT(VLOOKUP($D1518,Grouped_Sources!$C:$I,5,FALSE)))</f>
        <v>air pollution and CO2 write-up_only table_V4.docx (dropbox.com)</v>
      </c>
      <c r="M1518" s="21" t="str" cm="1">
        <f t="array" aca="1" ref="M1518" ca="1">IF(ISNA(VLOOKUP($D1518,Grouped_Sources!$C:$C,1,FALSE)),"", INDIRECT(VLOOKUP($D1518,Grouped_Sources!$C:$I,6,FALSE)))</f>
        <v>EDGAR and various other sources, detailed in document</v>
      </c>
      <c r="N1518" s="21" cm="1">
        <f t="array" aca="1" ref="N1518" ca="1">IF(ISNA(VLOOKUP($D1518,Grouped_Sources!$C:$C,1,FALSE)),"", INDIRECT(VLOOKUP($D1518,Grouped_Sources!$C:$I,7,FALSE)))</f>
        <v>0</v>
      </c>
    </row>
    <row r="1519" spans="1:14" hidden="1" x14ac:dyDescent="0.25">
      <c r="A1519" s="5">
        <f t="shared" si="250"/>
        <v>18</v>
      </c>
      <c r="B1519" s="5">
        <f t="shared" si="251"/>
        <v>17</v>
      </c>
      <c r="C1519" s="5" t="str">
        <f t="shared" ca="1" si="240"/>
        <v>PM_emission_inventories heavy_truck</v>
      </c>
      <c r="D1519" s="5" t="str">
        <f t="shared" ca="1" si="239"/>
        <v>PM_emission_inventories_arica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PM_emission_inventories</v>
      </c>
      <c r="G1519" s="4" t="str" cm="1">
        <f t="array" aca="1" ref="G1519" ca="1">IF(AND(ISBLANK(INDIRECT(ADDRESS(B1519,3,1,1,"all_city_parameter_inputs"))),ISBLANK(INDIRECT(ADDRESS(B1519,2,1,1,"all_city_parameter_inputs")))),"",IF(ISBLANK(INDIRECT(ADDRESS(B1519,2,1,1,"all_city_parameter_inputs"))),"",INDIRECT(ADDRESS(B1519,2,1,1,"all_city_parameter_inputs"))))</f>
        <v>heavy_truck</v>
      </c>
      <c r="H1519" s="17" cm="1">
        <f t="array" aca="1" ref="H1519" ca="1">IF(ISBLANK(INDIRECT(ADDRESS(B1519,A1519,1,1,"all_city_parameter_inputs"))), "--",INDIRECT(ADDRESS(B1519,A1519,1,1,"all_city_parameter_inputs")))</f>
        <v>0.15680528277590378</v>
      </c>
      <c r="I1519" s="17">
        <f ca="1">IF(OR(G1519="alpha",G1519="beta",G1519="sd",G1519="mean"),"--",VLOOKUP(C1519,Default!$B$5:$H$114,7,FALSE))</f>
        <v>0.45445403783708543</v>
      </c>
      <c r="J1519" s="4" t="str">
        <f ca="1">VLOOKUP(F1519,Lookup!$C$5:$D$110,2, FALSE)</f>
        <v>Pollution values</v>
      </c>
      <c r="K1519" s="4">
        <f ca="1">VLOOKUP(C1519,Default!$B$4:$E$114,4, FALSE)</f>
        <v>0</v>
      </c>
      <c r="L1519" s="21" t="str" cm="1">
        <f t="array" aca="1" ref="L1519" ca="1">IF(ISNA(VLOOKUP($D1519,Grouped_Sources!$C:$C,1,FALSE)),"", INDIRECT(VLOOKUP($D1519,Grouped_Sources!$C:$I,5,FALSE)))</f>
        <v>air pollution and CO2 write-up_only table_V4.docx (dropbox.com)</v>
      </c>
      <c r="M1519" s="21" t="str" cm="1">
        <f t="array" aca="1" ref="M1519" ca="1">IF(ISNA(VLOOKUP($D1519,Grouped_Sources!$C:$C,1,FALSE)),"", INDIRECT(VLOOKUP($D1519,Grouped_Sources!$C:$I,6,FALSE)))</f>
        <v>EDGAR and various other sources, detailed in document</v>
      </c>
      <c r="N1519" s="21" cm="1">
        <f t="array" aca="1" ref="N1519" ca="1">IF(ISNA(VLOOKUP($D1519,Grouped_Sources!$C:$C,1,FALSE)),"", INDIRECT(VLOOKUP($D1519,Grouped_Sources!$C:$I,7,FALSE)))</f>
        <v>0</v>
      </c>
    </row>
    <row r="1520" spans="1:14" hidden="1" x14ac:dyDescent="0.25">
      <c r="A1520" s="5">
        <f t="shared" si="250"/>
        <v>18</v>
      </c>
      <c r="B1520" s="5">
        <f t="shared" si="251"/>
        <v>18</v>
      </c>
      <c r="C1520" s="5" t="str">
        <f t="shared" ca="1" si="240"/>
        <v>PM_emission_inventories truck</v>
      </c>
      <c r="D1520" s="5" t="str">
        <f t="shared" ca="1" si="239"/>
        <v>PM_emission_inventories_arica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PM_emission_inventories</v>
      </c>
      <c r="G1520" s="4" t="str" cm="1">
        <f t="array" aca="1" ref="G1520" ca="1">IF(AND(ISBLANK(INDIRECT(ADDRESS(B1520,3,1,1,"all_city_parameter_inputs"))),ISBLANK(INDIRECT(ADDRESS(B1520,2,1,1,"all_city_parameter_inputs")))),"",IF(ISBLANK(INDIRECT(ADDRESS(B1520,2,1,1,"all_city_parameter_inputs"))),"",INDIRECT(ADDRESS(B1520,2,1,1,"all_city_parameter_inputs"))))</f>
        <v>truck</v>
      </c>
      <c r="H1520" s="17" cm="1">
        <f t="array" aca="1" ref="H1520" ca="1">IF(ISBLANK(INDIRECT(ADDRESS(B1520,A1520,1,1,"all_city_parameter_inputs"))), "--",INDIRECT(ADDRESS(B1520,A1520,1,1,"all_city_parameter_inputs")))</f>
        <v>0.16393352335028696</v>
      </c>
      <c r="I1520" s="17">
        <f ca="1">IF(OR(G1520="alpha",G1520="beta",G1520="sd",G1520="mean"),"--",VLOOKUP(C1520,Default!$B$5:$H$114,7,FALSE))</f>
        <v>0.33879566966662278</v>
      </c>
      <c r="J1520" s="4" t="str">
        <f ca="1">VLOOKUP(F1520,Lookup!$C$5:$D$110,2, FALSE)</f>
        <v>Pollution values</v>
      </c>
      <c r="K1520" s="4">
        <f ca="1">VLOOKUP(C1520,Default!$B$4:$E$114,4, FALSE)</f>
        <v>0</v>
      </c>
      <c r="L1520" s="21" t="str" cm="1">
        <f t="array" aca="1" ref="L1520" ca="1">IF(ISNA(VLOOKUP($D1520,Grouped_Sources!$C:$C,1,FALSE)),"", INDIRECT(VLOOKUP($D1520,Grouped_Sources!$C:$I,5,FALSE)))</f>
        <v>air pollution and CO2 write-up_only table_V4.docx (dropbox.com)</v>
      </c>
      <c r="M1520" s="21" t="str" cm="1">
        <f t="array" aca="1" ref="M1520" ca="1">IF(ISNA(VLOOKUP($D1520,Grouped_Sources!$C:$C,1,FALSE)),"", INDIRECT(VLOOKUP($D1520,Grouped_Sources!$C:$I,6,FALSE)))</f>
        <v>EDGAR and various other sources, detailed in document</v>
      </c>
      <c r="N1520" s="21" cm="1">
        <f t="array" aca="1" ref="N1520" ca="1">IF(ISNA(VLOOKUP($D1520,Grouped_Sources!$C:$C,1,FALSE)),"", INDIRECT(VLOOKUP($D1520,Grouped_Sources!$C:$I,7,FALSE)))</f>
        <v>0</v>
      </c>
    </row>
    <row r="1521" spans="1:14" hidden="1" x14ac:dyDescent="0.25">
      <c r="A1521" s="5">
        <f t="shared" si="250"/>
        <v>18</v>
      </c>
      <c r="B1521" s="5">
        <f t="shared" si="251"/>
        <v>19</v>
      </c>
      <c r="C1521" s="5" t="str">
        <f t="shared" ca="1" si="240"/>
        <v>PM_emission_inventories van</v>
      </c>
      <c r="D1521" s="5" t="str">
        <f t="shared" ca="1" si="239"/>
        <v>PM_emission_inventories_arica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PM_emission_inventories</v>
      </c>
      <c r="G1521" s="4" t="str" cm="1">
        <f t="array" aca="1" ref="G1521" ca="1">IF(AND(ISBLANK(INDIRECT(ADDRESS(B1521,3,1,1,"all_city_parameter_inputs"))),ISBLANK(INDIRECT(ADDRESS(B1521,2,1,1,"all_city_parameter_inputs")))),"",IF(ISBLANK(INDIRECT(ADDRESS(B1521,2,1,1,"all_city_parameter_inputs"))),"",INDIRECT(ADDRESS(B1521,2,1,1,"all_city_parameter_inputs"))))</f>
        <v>van</v>
      </c>
      <c r="H1521" s="17" cm="1">
        <f t="array" aca="1" ref="H1521" ca="1">IF(ISBLANK(INDIRECT(ADDRESS(B1521,A1521,1,1,"all_city_parameter_inputs"))), "--",INDIRECT(ADDRESS(B1521,A1521,1,1,"all_city_parameter_inputs")))</f>
        <v>0</v>
      </c>
      <c r="I1521" s="17">
        <f ca="1">IF(OR(G1521="alpha",G1521="beta",G1521="sd",G1521="mean"),"--",VLOOKUP(C1521,Default!$B$5:$H$114,7,FALSE))</f>
        <v>0</v>
      </c>
      <c r="J1521" s="4" t="str">
        <f ca="1">VLOOKUP(F1521,Lookup!$C$5:$D$110,2, FALSE)</f>
        <v>Pollution values</v>
      </c>
      <c r="K1521" s="4">
        <f ca="1">VLOOKUP(C1521,Default!$B$4:$E$114,4, FALSE)</f>
        <v>0</v>
      </c>
      <c r="L1521" s="21" t="str" cm="1">
        <f t="array" aca="1" ref="L1521" ca="1">IF(ISNA(VLOOKUP($D1521,Grouped_Sources!$C:$C,1,FALSE)),"", INDIRECT(VLOOKUP($D1521,Grouped_Sources!$C:$I,5,FALSE)))</f>
        <v>air pollution and CO2 write-up_only table_V4.docx (dropbox.com)</v>
      </c>
      <c r="M1521" s="21" t="str" cm="1">
        <f t="array" aca="1" ref="M1521" ca="1">IF(ISNA(VLOOKUP($D1521,Grouped_Sources!$C:$C,1,FALSE)),"", INDIRECT(VLOOKUP($D1521,Grouped_Sources!$C:$I,6,FALSE)))</f>
        <v>EDGAR and various other sources, detailed in document</v>
      </c>
      <c r="N1521" s="21" cm="1">
        <f t="array" aca="1" ref="N1521" ca="1">IF(ISNA(VLOOKUP($D1521,Grouped_Sources!$C:$C,1,FALSE)),"", INDIRECT(VLOOKUP($D1521,Grouped_Sources!$C:$I,7,FALSE)))</f>
        <v>0</v>
      </c>
    </row>
    <row r="1522" spans="1:14" hidden="1" x14ac:dyDescent="0.25">
      <c r="A1522" s="5">
        <f t="shared" si="250"/>
        <v>18</v>
      </c>
      <c r="B1522" s="5">
        <f t="shared" si="251"/>
        <v>20</v>
      </c>
      <c r="C1522" s="5" t="str">
        <f t="shared" ca="1" si="240"/>
        <v>PM_emission_inventories other</v>
      </c>
      <c r="D1522" s="5" t="str">
        <f t="shared" ca="1" si="239"/>
        <v>PM_emission_inventories_arica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PM_emission_inventories</v>
      </c>
      <c r="G1522" s="4" t="str" cm="1">
        <f t="array" aca="1" ref="G1522" ca="1">IF(AND(ISBLANK(INDIRECT(ADDRESS(B1522,3,1,1,"all_city_parameter_inputs"))),ISBLANK(INDIRECT(ADDRESS(B1522,2,1,1,"all_city_parameter_inputs")))),"",IF(ISBLANK(INDIRECT(ADDRESS(B1522,2,1,1,"all_city_parameter_inputs"))),"",INDIRECT(ADDRESS(B1522,2,1,1,"all_city_parameter_inputs"))))</f>
        <v>other</v>
      </c>
      <c r="H1522" s="17" cm="1">
        <f t="array" aca="1" ref="H1522" ca="1">IF(ISBLANK(INDIRECT(ADDRESS(B1522,A1522,1,1,"all_city_parameter_inputs"))), "--",INDIRECT(ADDRESS(B1522,A1522,1,1,"all_city_parameter_inputs")))</f>
        <v>0</v>
      </c>
      <c r="I1522" s="17">
        <f ca="1">IF(OR(G1522="alpha",G1522="beta",G1522="sd",G1522="mean"),"--",VLOOKUP(C1522,Default!$B$5:$H$114,7,FALSE))</f>
        <v>0</v>
      </c>
      <c r="J1522" s="4" t="str">
        <f ca="1">VLOOKUP(F1522,Lookup!$C$5:$D$110,2, FALSE)</f>
        <v>Pollution values</v>
      </c>
      <c r="K1522" s="4">
        <f ca="1">VLOOKUP(C1522,Default!$B$4:$E$114,4, FALSE)</f>
        <v>0</v>
      </c>
      <c r="L1522" s="21" t="str" cm="1">
        <f t="array" aca="1" ref="L1522" ca="1">IF(ISNA(VLOOKUP($D1522,Grouped_Sources!$C:$C,1,FALSE)),"", INDIRECT(VLOOKUP($D1522,Grouped_Sources!$C:$I,5,FALSE)))</f>
        <v>air pollution and CO2 write-up_only table_V4.docx (dropbox.com)</v>
      </c>
      <c r="M1522" s="21" t="str" cm="1">
        <f t="array" aca="1" ref="M1522" ca="1">IF(ISNA(VLOOKUP($D1522,Grouped_Sources!$C:$C,1,FALSE)),"", INDIRECT(VLOOKUP($D1522,Grouped_Sources!$C:$I,6,FALSE)))</f>
        <v>EDGAR and various other sources, detailed in document</v>
      </c>
      <c r="N1522" s="21" cm="1">
        <f t="array" aca="1" ref="N1522" ca="1">IF(ISNA(VLOOKUP($D1522,Grouped_Sources!$C:$C,1,FALSE)),"", INDIRECT(VLOOKUP($D1522,Grouped_Sources!$C:$I,7,FALSE)))</f>
        <v>0</v>
      </c>
    </row>
    <row r="1523" spans="1:14" hidden="1" x14ac:dyDescent="0.25">
      <c r="A1523" s="5">
        <f t="shared" si="250"/>
        <v>18</v>
      </c>
      <c r="B1523" s="5">
        <f t="shared" si="251"/>
        <v>21</v>
      </c>
      <c r="C1523" s="5" t="str">
        <f t="shared" ca="1" si="240"/>
        <v>PM_emission_inventories taxi</v>
      </c>
      <c r="D1523" s="5" t="str">
        <f t="shared" ca="1" si="239"/>
        <v>PM_emission_inventories_arica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PM_emission_inventories</v>
      </c>
      <c r="G1523" s="4" t="str" cm="1">
        <f t="array" aca="1" ref="G1523" ca="1">IF(AND(ISBLANK(INDIRECT(ADDRESS(B1523,3,1,1,"all_city_parameter_inputs"))),ISBLANK(INDIRECT(ADDRESS(B1523,2,1,1,"all_city_parameter_inputs")))),"",IF(ISBLANK(INDIRECT(ADDRESS(B1523,2,1,1,"all_city_parameter_inputs"))),"",INDIRECT(ADDRESS(B1523,2,1,1,"all_city_parameter_inputs"))))</f>
        <v>taxi</v>
      </c>
      <c r="H1523" s="17" cm="1">
        <f t="array" aca="1" ref="H1523" ca="1">IF(ISBLANK(INDIRECT(ADDRESS(B1523,A1523,1,1,"all_city_parameter_inputs"))), "--",INDIRECT(ADDRESS(B1523,A1523,1,1,"all_city_parameter_inputs")))</f>
        <v>0</v>
      </c>
      <c r="I1523" s="17">
        <f ca="1">IF(OR(G1523="alpha",G1523="beta",G1523="sd",G1523="mean"),"--",VLOOKUP(C1523,Default!$B$5:$H$114,7,FALSE))</f>
        <v>0</v>
      </c>
      <c r="J1523" s="4" t="str">
        <f ca="1">VLOOKUP(F1523,Lookup!$C$5:$D$110,2, FALSE)</f>
        <v>Pollution values</v>
      </c>
      <c r="K1523" s="4">
        <f ca="1">VLOOKUP(C1523,Default!$B$4:$E$114,4, FALSE)</f>
        <v>0</v>
      </c>
      <c r="L1523" s="21" t="str" cm="1">
        <f t="array" aca="1" ref="L1523" ca="1">IF(ISNA(VLOOKUP($D1523,Grouped_Sources!$C:$C,1,FALSE)),"", INDIRECT(VLOOKUP($D1523,Grouped_Sources!$C:$I,5,FALSE)))</f>
        <v>air pollution and CO2 write-up_only table_V4.docx (dropbox.com)</v>
      </c>
      <c r="M1523" s="21" t="str" cm="1">
        <f t="array" aca="1" ref="M1523" ca="1">IF(ISNA(VLOOKUP($D1523,Grouped_Sources!$C:$C,1,FALSE)),"", INDIRECT(VLOOKUP($D1523,Grouped_Sources!$C:$I,6,FALSE)))</f>
        <v>EDGAR and various other sources, detailed in document</v>
      </c>
      <c r="N1523" s="21" cm="1">
        <f t="array" aca="1" ref="N1523" ca="1">IF(ISNA(VLOOKUP($D1523,Grouped_Sources!$C:$C,1,FALSE)),"", INDIRECT(VLOOKUP($D1523,Grouped_Sources!$C:$I,7,FALSE)))</f>
        <v>0</v>
      </c>
    </row>
    <row r="1524" spans="1:14" hidden="1" x14ac:dyDescent="0.25">
      <c r="A1524" s="5">
        <f t="shared" si="250"/>
        <v>18</v>
      </c>
      <c r="B1524" s="5">
        <f t="shared" si="251"/>
        <v>22</v>
      </c>
      <c r="C1524" s="5" t="str">
        <f t="shared" ca="1" si="240"/>
        <v>PM_emission_inventories auto_rickshaw</v>
      </c>
      <c r="D1524" s="5" t="str">
        <f t="shared" ca="1" si="239"/>
        <v>PM_emission_inventories_arica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PM_emission_inventories</v>
      </c>
      <c r="G1524" s="4" t="str" cm="1">
        <f t="array" aca="1" ref="G1524" ca="1">IF(AND(ISBLANK(INDIRECT(ADDRESS(B1524,3,1,1,"all_city_parameter_inputs"))),ISBLANK(INDIRECT(ADDRESS(B1524,2,1,1,"all_city_parameter_inputs")))),"",IF(ISBLANK(INDIRECT(ADDRESS(B1524,2,1,1,"all_city_parameter_inputs"))),"",INDIRECT(ADDRESS(B1524,2,1,1,"all_city_parameter_inputs"))))</f>
        <v>auto_rickshaw</v>
      </c>
      <c r="H1524" s="17" cm="1">
        <f t="array" aca="1" ref="H1524" ca="1">IF(ISBLANK(INDIRECT(ADDRESS(B1524,A1524,1,1,"all_city_parameter_inputs"))), "--",INDIRECT(ADDRESS(B1524,A1524,1,1,"all_city_parameter_inputs")))</f>
        <v>0</v>
      </c>
      <c r="I1524" s="17">
        <f ca="1">IF(OR(G1524="alpha",G1524="beta",G1524="sd",G1524="mean"),"--",VLOOKUP(C1524,Default!$B$5:$H$114,7,FALSE))</f>
        <v>0</v>
      </c>
      <c r="J1524" s="4" t="str">
        <f ca="1">VLOOKUP(F1524,Lookup!$C$5:$D$110,2, FALSE)</f>
        <v>Pollution values</v>
      </c>
      <c r="K1524" s="4">
        <f ca="1">VLOOKUP(C1524,Default!$B$4:$E$114,4, FALSE)</f>
        <v>0</v>
      </c>
      <c r="L1524" s="21" t="str" cm="1">
        <f t="array" aca="1" ref="L1524" ca="1">IF(ISNA(VLOOKUP($D1524,Grouped_Sources!$C:$C,1,FALSE)),"", INDIRECT(VLOOKUP($D1524,Grouped_Sources!$C:$I,5,FALSE)))</f>
        <v>air pollution and CO2 write-up_only table_V4.docx (dropbox.com)</v>
      </c>
      <c r="M1524" s="21" t="str" cm="1">
        <f t="array" aca="1" ref="M1524" ca="1">IF(ISNA(VLOOKUP($D1524,Grouped_Sources!$C:$C,1,FALSE)),"", INDIRECT(VLOOKUP($D1524,Grouped_Sources!$C:$I,6,FALSE)))</f>
        <v>EDGAR and various other sources, detailed in document</v>
      </c>
      <c r="N1524" s="21" cm="1">
        <f t="array" aca="1" ref="N1524" ca="1">IF(ISNA(VLOOKUP($D1524,Grouped_Sources!$C:$C,1,FALSE)),"", INDIRECT(VLOOKUP($D1524,Grouped_Sources!$C:$I,7,FALSE)))</f>
        <v>0</v>
      </c>
    </row>
    <row r="1525" spans="1:14" hidden="1" x14ac:dyDescent="0.25">
      <c r="A1525" s="5">
        <f t="shared" si="250"/>
        <v>18</v>
      </c>
      <c r="B1525" s="5">
        <f t="shared" si="251"/>
        <v>23</v>
      </c>
      <c r="C1525" s="5" t="str">
        <f t="shared" ca="1" si="240"/>
        <v>injury_reporting_rate</v>
      </c>
      <c r="D1525" s="5" t="str">
        <f t="shared" ca="1" si="239"/>
        <v>injury_reporting_rate_arica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injury_reporting_rate</v>
      </c>
      <c r="G1525" s="4" t="str" cm="1">
        <f t="array" aca="1" ref="G1525" ca="1">IF(AND(ISBLANK(INDIRECT(ADDRESS(B1525,3,1,1,"all_city_parameter_inputs"))),ISBLANK(INDIRECT(ADDRESS(B1525,2,1,1,"all_city_parameter_inputs")))),"",IF(ISBLANK(INDIRECT(ADDRESS(B1525,2,1,1,"all_city_parameter_inputs"))),"",INDIRECT(ADDRESS(B1525,2,1,1,"all_city_parameter_inputs"))))</f>
        <v>constant</v>
      </c>
      <c r="H1525" s="17" cm="1">
        <f t="array" aca="1" ref="H1525" ca="1">IF(ISBLANK(INDIRECT(ADDRESS(B1525,A1525,1,1,"all_city_parameter_inputs"))), "--",INDIRECT(ADDRESS(B1525,A1525,1,1,"all_city_parameter_inputs")))</f>
        <v>0.87305122494432075</v>
      </c>
      <c r="I1525" s="17">
        <f ca="1">IF(OR(G1525="alpha",G1525="beta",G1525="sd",G1525="mean"),"--",VLOOKUP(C1525,Default!$B$5:$H$114,7,FALSE))</f>
        <v>1</v>
      </c>
      <c r="J1525" s="4" t="str">
        <f ca="1">VLOOKUP(F1525,Lookup!$C$5:$D$110,2, FALSE)</f>
        <v>Injury values</v>
      </c>
      <c r="K1525" s="4" t="str">
        <f ca="1">VLOOKUP(C1525,Default!$B$4:$E$114,4, FALSE)</f>
        <v>rate at which injuries are reported</v>
      </c>
      <c r="L1525" s="21" t="str" cm="1">
        <f t="array" aca="1" ref="L1525" ca="1">IF(ISNA(VLOOKUP($D1525,Grouped_Sources!$C:$C,1,FALSE)),"", INDIRECT(VLOOKUP($D1525,Grouped_Sources!$C:$I,5,FALSE)))</f>
        <v>InjuryReportingRate_WriteUp_vxx.docx on OneDrive Ali Abbas - ITHIM Global\Methods and Processes\Input Parameters\InjuryReportingRate</v>
      </c>
      <c r="M1525" s="21" cm="1">
        <f t="array" aca="1" ref="M1525" ca="1">IF(ISNA(VLOOKUP($D1525,Grouped_Sources!$C:$C,1,FALSE)),"", INDIRECT(VLOOKUP($D1525,Grouped_Sources!$C:$I,6,FALSE)))</f>
        <v>0</v>
      </c>
      <c r="N1525" s="21" cm="1">
        <f t="array" aca="1" ref="N1525" ca="1">IF(ISNA(VLOOKUP($D1525,Grouped_Sources!$C:$C,1,FALSE)),"", INDIRECT(VLOOKUP($D1525,Grouped_Sources!$C:$I,7,FALSE)))</f>
        <v>0</v>
      </c>
    </row>
    <row r="1526" spans="1:14" hidden="1" x14ac:dyDescent="0.25">
      <c r="A1526" s="5">
        <f t="shared" si="250"/>
        <v>18</v>
      </c>
      <c r="B1526" s="5">
        <f t="shared" si="251"/>
        <v>24</v>
      </c>
      <c r="C1526" s="5" t="str">
        <f t="shared" ca="1" si="240"/>
        <v>injury_reporting_rate</v>
      </c>
      <c r="D1526" s="5" t="str">
        <f t="shared" ca="1" si="239"/>
        <v>injury_reporting_rate_arica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injury_reporting_rate</v>
      </c>
      <c r="G1526" s="4" t="str" cm="1">
        <f t="array" aca="1" ref="G1526" ca="1">IF(AND(ISBLANK(INDIRECT(ADDRESS(B1526,3,1,1,"all_city_parameter_inputs"))),ISBLANK(INDIRECT(ADDRESS(B1526,2,1,1,"all_city_parameter_inputs")))),"",IF(ISBLANK(INDIRECT(ADDRESS(B1526,2,1,1,"all_city_parameter_inputs"))),"",INDIRECT(ADDRESS(B1526,2,1,1,"all_city_parameter_inputs"))))</f>
        <v>alpha</v>
      </c>
      <c r="H1526" s="17" cm="1">
        <f t="array" aca="1" ref="H1526" ca="1">IF(ISBLANK(INDIRECT(ADDRESS(B1526,A1526,1,1,"all_city_parameter_inputs"))), "--",INDIRECT(ADDRESS(B1526,A1526,1,1,"all_city_parameter_inputs")))</f>
        <v>8.803218520818799</v>
      </c>
      <c r="I1526" s="17" t="str">
        <f ca="1">IF(OR(G1526="alpha",G1526="beta",G1526="sd",G1526="mean"),"--",VLOOKUP(C1526,Default!$B$5:$H$114,7,FALSE))</f>
        <v>--</v>
      </c>
      <c r="J1526" s="4" t="str">
        <f ca="1">VLOOKUP(F1526,Lookup!$C$5:$D$110,2, FALSE)</f>
        <v>Injury values</v>
      </c>
      <c r="K1526" s="4" t="str">
        <f ca="1">VLOOKUP(C1526,Default!$B$4:$E$114,4, FALSE)</f>
        <v>rate at which injuries are reported</v>
      </c>
      <c r="L1526" s="21" t="str" cm="1">
        <f t="array" aca="1" ref="L1526" ca="1">IF(ISNA(VLOOKUP($D1526,Grouped_Sources!$C:$C,1,FALSE)),"", INDIRECT(VLOOKUP($D1526,Grouped_Sources!$C:$I,5,FALSE)))</f>
        <v>InjuryReportingRate_WriteUp_vxx.docx on OneDrive Ali Abbas - ITHIM Global\Methods and Processes\Input Parameters\InjuryReportingRate</v>
      </c>
      <c r="M1526" s="21" cm="1">
        <f t="array" aca="1" ref="M1526" ca="1">IF(ISNA(VLOOKUP($D1526,Grouped_Sources!$C:$C,1,FALSE)),"", INDIRECT(VLOOKUP($D1526,Grouped_Sources!$C:$I,6,FALSE)))</f>
        <v>0</v>
      </c>
      <c r="N1526" s="21" cm="1">
        <f t="array" aca="1" ref="N1526" ca="1">IF(ISNA(VLOOKUP($D1526,Grouped_Sources!$C:$C,1,FALSE)),"", INDIRECT(VLOOKUP($D1526,Grouped_Sources!$C:$I,7,FALSE)))</f>
        <v>0</v>
      </c>
    </row>
    <row r="1527" spans="1:14" hidden="1" x14ac:dyDescent="0.25">
      <c r="A1527" s="5">
        <f t="shared" si="250"/>
        <v>18</v>
      </c>
      <c r="B1527" s="5">
        <f t="shared" si="251"/>
        <v>25</v>
      </c>
      <c r="C1527" s="5" t="str">
        <f t="shared" ca="1" si="240"/>
        <v>injury_reporting_rate</v>
      </c>
      <c r="D1527" s="5" t="str">
        <f t="shared" ca="1" si="239"/>
        <v>injury_reporting_rate_arica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injury_reporting_rate</v>
      </c>
      <c r="G1527" s="4" t="str" cm="1">
        <f t="array" aca="1" ref="G1527" ca="1">IF(AND(ISBLANK(INDIRECT(ADDRESS(B1527,3,1,1,"all_city_parameter_inputs"))),ISBLANK(INDIRECT(ADDRESS(B1527,2,1,1,"all_city_parameter_inputs")))),"",IF(ISBLANK(INDIRECT(ADDRESS(B1527,2,1,1,"all_city_parameter_inputs"))),"",INDIRECT(ADDRESS(B1527,2,1,1,"all_city_parameter_inputs"))))</f>
        <v>beta</v>
      </c>
      <c r="H1527" s="17" cm="1">
        <f t="array" aca="1" ref="H1527" ca="1">IF(ISBLANK(INDIRECT(ADDRESS(B1527,A1527,1,1,"all_city_parameter_inputs"))), "--",INDIRECT(ADDRESS(B1527,A1527,1,1,"all_city_parameter_inputs")))</f>
        <v>1.2800598359353863</v>
      </c>
      <c r="I1527" s="17" t="str">
        <f ca="1">IF(OR(G1527="alpha",G1527="beta",G1527="sd",G1527="mean"),"--",VLOOKUP(C1527,Default!$B$5:$H$114,7,FALSE))</f>
        <v>--</v>
      </c>
      <c r="J1527" s="4" t="str">
        <f ca="1">VLOOKUP(F1527,Lookup!$C$5:$D$110,2, FALSE)</f>
        <v>Injury values</v>
      </c>
      <c r="K1527" s="4" t="str">
        <f ca="1">VLOOKUP(C1527,Default!$B$4:$E$114,4, FALSE)</f>
        <v>rate at which injuries are reported</v>
      </c>
      <c r="L1527" s="21" t="str" cm="1">
        <f t="array" aca="1" ref="L1527" ca="1">IF(ISNA(VLOOKUP($D1527,Grouped_Sources!$C:$C,1,FALSE)),"", INDIRECT(VLOOKUP($D1527,Grouped_Sources!$C:$I,5,FALSE)))</f>
        <v>InjuryReportingRate_WriteUp_vxx.docx on OneDrive Ali Abbas - ITHIM Global\Methods and Processes\Input Parameters\InjuryReportingRate</v>
      </c>
      <c r="M1527" s="21" cm="1">
        <f t="array" aca="1" ref="M1527" ca="1">IF(ISNA(VLOOKUP($D1527,Grouped_Sources!$C:$C,1,FALSE)),"", INDIRECT(VLOOKUP($D1527,Grouped_Sources!$C:$I,6,FALSE)))</f>
        <v>0</v>
      </c>
      <c r="N1527" s="21" cm="1">
        <f t="array" aca="1" ref="N1527" ca="1">IF(ISNA(VLOOKUP($D1527,Grouped_Sources!$C:$C,1,FALSE)),"", INDIRECT(VLOOKUP($D1527,Grouped_Sources!$C:$I,7,FALSE)))</f>
        <v>0</v>
      </c>
    </row>
    <row r="1528" spans="1:14" hidden="1" x14ac:dyDescent="0.25">
      <c r="A1528" s="5">
        <f t="shared" si="250"/>
        <v>18</v>
      </c>
      <c r="B1528" s="5">
        <f t="shared" si="251"/>
        <v>26</v>
      </c>
      <c r="C1528" s="5" t="str">
        <f t="shared" ca="1" si="240"/>
        <v>chronic_disease_scalar</v>
      </c>
      <c r="D1528" s="5" t="str">
        <f t="shared" ca="1" si="239"/>
        <v>chronic_disease_scalar_arica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chronic_disease_scalar</v>
      </c>
      <c r="G1528" s="4" t="str" cm="1">
        <f t="array" aca="1" ref="G1528" ca="1">IF(AND(ISBLANK(INDIRECT(ADDRESS(B1528,3,1,1,"all_city_parameter_inputs"))),ISBLANK(INDIRECT(ADDRESS(B1528,2,1,1,"all_city_parameter_inputs")))),"",IF(ISBLANK(INDIRECT(ADDRESS(B1528,2,1,1,"all_city_parameter_inputs"))),"",INDIRECT(ADDRESS(B1528,2,1,1,"all_city_parameter_inputs"))))</f>
        <v>constant</v>
      </c>
      <c r="H1528" s="17" cm="1">
        <f t="array" aca="1" ref="H1528" ca="1">IF(ISBLANK(INDIRECT(ADDRESS(B1528,A1528,1,1,"all_city_parameter_inputs"))), "--",INDIRECT(ADDRESS(B1528,A1528,1,1,"all_city_parameter_inputs")))</f>
        <v>1</v>
      </c>
      <c r="I1528" s="17">
        <f ca="1">IF(OR(G1528="alpha",G1528="beta",G1528="sd",G1528="mean"),"--",VLOOKUP(C1528,Default!$B$5:$H$114,7,FALSE))</f>
        <v>1</v>
      </c>
      <c r="J1528" s="4" t="str">
        <f ca="1">VLOOKUP(F1528,Lookup!$C$5:$D$110,2, FALSE)</f>
        <v>Health values</v>
      </c>
      <c r="K1528" s="4" t="str">
        <f ca="1">VLOOKUP(C1528,Default!$B$4:$E$114,4, FALSE)</f>
        <v>scalar to deal with bias in GBD data</v>
      </c>
      <c r="L1528" s="21" t="str" cm="1">
        <f t="array" aca="1" ref="L1528" ca="1">IF(ISNA(VLOOKUP($D1528,Grouped_Sources!$C:$C,1,FALSE)),"", INDIRECT(VLOOKUP($D1528,Grouped_Sources!$C:$I,5,FALSE)))</f>
        <v>assumes no bias in the disease data, distribution values need updating</v>
      </c>
      <c r="M1528" s="21" cm="1">
        <f t="array" aca="1" ref="M1528" ca="1">IF(ISNA(VLOOKUP($D1528,Grouped_Sources!$C:$C,1,FALSE)),"", INDIRECT(VLOOKUP($D1528,Grouped_Sources!$C:$I,6,FALSE)))</f>
        <v>0</v>
      </c>
      <c r="N1528" s="21" cm="1">
        <f t="array" aca="1" ref="N1528" ca="1">IF(ISNA(VLOOKUP($D1528,Grouped_Sources!$C:$C,1,FALSE)),"", INDIRECT(VLOOKUP($D1528,Grouped_Sources!$C:$I,7,FALSE)))</f>
        <v>0</v>
      </c>
    </row>
    <row r="1529" spans="1:14" hidden="1" x14ac:dyDescent="0.25">
      <c r="A1529" s="5">
        <f t="shared" si="250"/>
        <v>18</v>
      </c>
      <c r="B1529" s="5">
        <f t="shared" si="251"/>
        <v>27</v>
      </c>
      <c r="C1529" s="5" t="str">
        <f t="shared" ca="1" si="240"/>
        <v>chronic_disease_scalar</v>
      </c>
      <c r="D1529" s="5" t="str">
        <f t="shared" ca="1" si="239"/>
        <v>chronic_disease_scalar_arica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chronic_disease_scalar</v>
      </c>
      <c r="G1529" s="4" t="str" cm="1">
        <f t="array" aca="1" ref="G1529" ca="1">IF(AND(ISBLANK(INDIRECT(ADDRESS(B1529,3,1,1,"all_city_parameter_inputs"))),ISBLANK(INDIRECT(ADDRESS(B1529,2,1,1,"all_city_parameter_inputs")))),"",IF(ISBLANK(INDIRECT(ADDRESS(B1529,2,1,1,"all_city_parameter_inputs"))),"",INDIRECT(ADDRESS(B1529,2,1,1,"all_city_parameter_inputs"))))</f>
        <v>mean</v>
      </c>
      <c r="H1529" s="17" cm="1">
        <f t="array" aca="1" ref="H1529" ca="1">IF(ISBLANK(INDIRECT(ADDRESS(B1529,A1529,1,1,"all_city_parameter_inputs"))), "--",INDIRECT(ADDRESS(B1529,A1529,1,1,"all_city_parameter_inputs")))</f>
        <v>1</v>
      </c>
      <c r="I1529" s="17" t="str">
        <f ca="1">IF(OR(G1529="alpha",G1529="beta",G1529="sd",G1529="mean"),"--",VLOOKUP(C1529,Default!$B$5:$H$114,7,FALSE))</f>
        <v>--</v>
      </c>
      <c r="J1529" s="4" t="str">
        <f ca="1">VLOOKUP(F1529,Lookup!$C$5:$D$110,2, FALSE)</f>
        <v>Health values</v>
      </c>
      <c r="K1529" s="4" t="str">
        <f ca="1">VLOOKUP(C1529,Default!$B$4:$E$114,4, FALSE)</f>
        <v>scalar to deal with bias in GBD data</v>
      </c>
      <c r="L1529" s="21" t="str" cm="1">
        <f t="array" aca="1" ref="L1529" ca="1">IF(ISNA(VLOOKUP($D1529,Grouped_Sources!$C:$C,1,FALSE)),"", INDIRECT(VLOOKUP($D1529,Grouped_Sources!$C:$I,5,FALSE)))</f>
        <v>assumes no bias in the disease data, distribution values need updating</v>
      </c>
      <c r="M1529" s="21" cm="1">
        <f t="array" aca="1" ref="M1529" ca="1">IF(ISNA(VLOOKUP($D1529,Grouped_Sources!$C:$C,1,FALSE)),"", INDIRECT(VLOOKUP($D1529,Grouped_Sources!$C:$I,6,FALSE)))</f>
        <v>0</v>
      </c>
      <c r="N1529" s="21" cm="1">
        <f t="array" aca="1" ref="N1529" ca="1">IF(ISNA(VLOOKUP($D1529,Grouped_Sources!$C:$C,1,FALSE)),"", INDIRECT(VLOOKUP($D1529,Grouped_Sources!$C:$I,7,FALSE)))</f>
        <v>0</v>
      </c>
    </row>
    <row r="1530" spans="1:14" hidden="1" x14ac:dyDescent="0.25">
      <c r="A1530" s="5">
        <f t="shared" si="250"/>
        <v>18</v>
      </c>
      <c r="B1530" s="5">
        <f t="shared" si="251"/>
        <v>28</v>
      </c>
      <c r="C1530" s="5" t="str">
        <f t="shared" ca="1" si="240"/>
        <v>chronic_disease_scalar</v>
      </c>
      <c r="D1530" s="5" t="str">
        <f t="shared" ca="1" si="239"/>
        <v>chronic_disease_scalar_arica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chronic_disease_scalar</v>
      </c>
      <c r="G1530" s="4" t="str" cm="1">
        <f t="array" aca="1" ref="G1530" ca="1">IF(AND(ISBLANK(INDIRECT(ADDRESS(B1530,3,1,1,"all_city_parameter_inputs"))),ISBLANK(INDIRECT(ADDRESS(B1530,2,1,1,"all_city_parameter_inputs")))),"",IF(ISBLANK(INDIRECT(ADDRESS(B1530,2,1,1,"all_city_parameter_inputs"))),"",INDIRECT(ADDRESS(B1530,2,1,1,"all_city_parameter_inputs"))))</f>
        <v>sd</v>
      </c>
      <c r="H1530" s="17" cm="1">
        <f t="array" aca="1" ref="H1530" ca="1">IF(ISBLANK(INDIRECT(ADDRESS(B1530,A1530,1,1,"all_city_parameter_inputs"))), "--",INDIRECT(ADDRESS(B1530,A1530,1,1,"all_city_parameter_inputs")))</f>
        <v>1.2</v>
      </c>
      <c r="I1530" s="17" t="str">
        <f ca="1">IF(OR(G1530="alpha",G1530="beta",G1530="sd",G1530="mean"),"--",VLOOKUP(C1530,Default!$B$5:$H$114,7,FALSE))</f>
        <v>--</v>
      </c>
      <c r="J1530" s="4" t="str">
        <f ca="1">VLOOKUP(F1530,Lookup!$C$5:$D$110,2, FALSE)</f>
        <v>Health values</v>
      </c>
      <c r="K1530" s="4" t="str">
        <f ca="1">VLOOKUP(C1530,Default!$B$4:$E$114,4, FALSE)</f>
        <v>scalar to deal with bias in GBD data</v>
      </c>
      <c r="L1530" s="21" t="str" cm="1">
        <f t="array" aca="1" ref="L1530" ca="1">IF(ISNA(VLOOKUP($D1530,Grouped_Sources!$C:$C,1,FALSE)),"", INDIRECT(VLOOKUP($D1530,Grouped_Sources!$C:$I,5,FALSE)))</f>
        <v>assumes no bias in the disease data, distribution values need updating</v>
      </c>
      <c r="M1530" s="21" cm="1">
        <f t="array" aca="1" ref="M1530" ca="1">IF(ISNA(VLOOKUP($D1530,Grouped_Sources!$C:$C,1,FALSE)),"", INDIRECT(VLOOKUP($D1530,Grouped_Sources!$C:$I,6,FALSE)))</f>
        <v>0</v>
      </c>
      <c r="N1530" s="21" cm="1">
        <f t="array" aca="1" ref="N1530" ca="1">IF(ISNA(VLOOKUP($D1530,Grouped_Sources!$C:$C,1,FALSE)),"", INDIRECT(VLOOKUP($D1530,Grouped_Sources!$C:$I,7,FALSE)))</f>
        <v>0</v>
      </c>
    </row>
    <row r="1531" spans="1:14" hidden="1" x14ac:dyDescent="0.25">
      <c r="A1531" s="5">
        <f t="shared" si="250"/>
        <v>18</v>
      </c>
      <c r="B1531" s="5">
        <f t="shared" si="251"/>
        <v>29</v>
      </c>
      <c r="C1531" s="5" t="str">
        <f t="shared" ca="1" si="240"/>
        <v>pm_conc_base</v>
      </c>
      <c r="D1531" s="5" t="str">
        <f t="shared" ca="1" si="239"/>
        <v>pm_conc_base_arica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pm_conc_base</v>
      </c>
      <c r="G1531" s="4" t="str" cm="1">
        <f t="array" aca="1" ref="G1531" ca="1">IF(AND(ISBLANK(INDIRECT(ADDRESS(B1531,3,1,1,"all_city_parameter_inputs"))),ISBLANK(INDIRECT(ADDRESS(B1531,2,1,1,"all_city_parameter_inputs")))),"",IF(ISBLANK(INDIRECT(ADDRESS(B1531,2,1,1,"all_city_parameter_inputs"))),"",INDIRECT(ADDRESS(B1531,2,1,1,"all_city_parameter_inputs"))))</f>
        <v>constant</v>
      </c>
      <c r="H1531" s="17" cm="1">
        <f t="array" aca="1" ref="H1531" ca="1">IF(ISBLANK(INDIRECT(ADDRESS(B1531,A1531,1,1,"all_city_parameter_inputs"))), "--",INDIRECT(ADDRESS(B1531,A1531,1,1,"all_city_parameter_inputs")))</f>
        <v>12.56123333</v>
      </c>
      <c r="I1531" s="17">
        <f ca="1">IF(OR(G1531="alpha",G1531="beta",G1531="sd",G1531="mean"),"--",VLOOKUP(C1531,Default!$B$5:$H$114,7,FALSE))</f>
        <v>12.69</v>
      </c>
      <c r="J1531" s="4" t="str">
        <f ca="1">VLOOKUP(F1531,Lookup!$C$5:$D$110,2, FALSE)</f>
        <v>Pollution values</v>
      </c>
      <c r="K1531" s="4" t="str">
        <f ca="1">VLOOKUP(C1531,Default!$B$4:$E$114,4, FALSE)</f>
        <v>background PM2.5 concentration</v>
      </c>
      <c r="L1531" s="21" t="str" cm="1">
        <f t="array" aca="1" ref="L1531" ca="1">IF(ISNA(VLOOKUP($D1531,Grouped_Sources!$C:$C,1,FALSE)),"", INDIRECT(VLOOKUP($D1531,Grouped_Sources!$C:$I,5,FALSE)))</f>
        <v>…Dropbox\ITHIM Global\Methods and Processes\Air Pollution\Emissions and air pollution calculations - Rahul &amp; Haneen\Databases used\database_source_apport_studies_v2_0_26_9_2015.xls</v>
      </c>
      <c r="M1531" s="21" t="str" cm="1">
        <f t="array" aca="1" ref="M1531" ca="1">IF(ISNA(VLOOKUP($D1531,Grouped_Sources!$C:$C,1,FALSE)),"", INDIRECT(VLOOKUP($D1531,Grouped_Sources!$C:$I,6,FALSE)))</f>
        <v>EDGAR and various other sources, detailed in document</v>
      </c>
      <c r="N1531" s="21" cm="1">
        <f t="array" aca="1" ref="N1531" ca="1">IF(ISNA(VLOOKUP($D1531,Grouped_Sources!$C:$C,1,FALSE)),"", INDIRECT(VLOOKUP($D1531,Grouped_Sources!$C:$I,7,FALSE)))</f>
        <v>0</v>
      </c>
    </row>
    <row r="1532" spans="1:14" hidden="1" x14ac:dyDescent="0.25">
      <c r="A1532" s="5">
        <f t="shared" si="250"/>
        <v>18</v>
      </c>
      <c r="B1532" s="5">
        <f t="shared" si="251"/>
        <v>30</v>
      </c>
      <c r="C1532" s="5" t="str">
        <f t="shared" ca="1" si="240"/>
        <v>pm_conc_base</v>
      </c>
      <c r="D1532" s="5" t="str">
        <f t="shared" ca="1" si="239"/>
        <v>pm_conc_base_arica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pm_conc_base</v>
      </c>
      <c r="G1532" s="4" t="str" cm="1">
        <f t="array" aca="1" ref="G1532" ca="1">IF(AND(ISBLANK(INDIRECT(ADDRESS(B1532,3,1,1,"all_city_parameter_inputs"))),ISBLANK(INDIRECT(ADDRESS(B1532,2,1,1,"all_city_parameter_inputs")))),"",IF(ISBLANK(INDIRECT(ADDRESS(B1532,2,1,1,"all_city_parameter_inputs"))),"",INDIRECT(ADDRESS(B1532,2,1,1,"all_city_parameter_inputs"))))</f>
        <v>mean</v>
      </c>
      <c r="H1532" s="17" t="str" cm="1">
        <f t="array" aca="1" ref="H1532" ca="1">IF(ISBLANK(INDIRECT(ADDRESS(B1532,A1532,1,1,"all_city_parameter_inputs"))), "--",INDIRECT(ADDRESS(B1532,A1532,1,1,"all_city_parameter_inputs")))</f>
        <v>--</v>
      </c>
      <c r="I1532" s="17" t="str">
        <f ca="1">IF(OR(G1532="alpha",G1532="beta",G1532="sd",G1532="mean"),"--",VLOOKUP(C1532,Default!$B$5:$H$114,7,FALSE))</f>
        <v>--</v>
      </c>
      <c r="J1532" s="4" t="str">
        <f ca="1">VLOOKUP(F1532,Lookup!$C$5:$D$110,2, FALSE)</f>
        <v>Pollution values</v>
      </c>
      <c r="K1532" s="4" t="str">
        <f ca="1">VLOOKUP(C1532,Default!$B$4:$E$114,4, FALSE)</f>
        <v>background PM2.5 concentration</v>
      </c>
      <c r="L1532" s="21" t="str" cm="1">
        <f t="array" aca="1" ref="L1532" ca="1">IF(ISNA(VLOOKUP($D1532,Grouped_Sources!$C:$C,1,FALSE)),"", INDIRECT(VLOOKUP($D1532,Grouped_Sources!$C:$I,5,FALSE)))</f>
        <v>…Dropbox\ITHIM Global\Methods and Processes\Air Pollution\Emissions and air pollution calculations - Rahul &amp; Haneen\Databases used\database_source_apport_studies_v2_0_26_9_2015.xls</v>
      </c>
      <c r="M1532" s="21" t="str" cm="1">
        <f t="array" aca="1" ref="M1532" ca="1">IF(ISNA(VLOOKUP($D1532,Grouped_Sources!$C:$C,1,FALSE)),"", INDIRECT(VLOOKUP($D1532,Grouped_Sources!$C:$I,6,FALSE)))</f>
        <v>EDGAR and various other sources, detailed in document</v>
      </c>
      <c r="N1532" s="21" cm="1">
        <f t="array" aca="1" ref="N1532" ca="1">IF(ISNA(VLOOKUP($D1532,Grouped_Sources!$C:$C,1,FALSE)),"", INDIRECT(VLOOKUP($D1532,Grouped_Sources!$C:$I,7,FALSE)))</f>
        <v>0</v>
      </c>
    </row>
    <row r="1533" spans="1:14" hidden="1" x14ac:dyDescent="0.25">
      <c r="A1533" s="5">
        <f t="shared" si="250"/>
        <v>18</v>
      </c>
      <c r="B1533" s="5">
        <f t="shared" si="251"/>
        <v>31</v>
      </c>
      <c r="C1533" s="5" t="str">
        <f t="shared" ca="1" si="240"/>
        <v>pm_conc_base</v>
      </c>
      <c r="D1533" s="5" t="str">
        <f t="shared" ca="1" si="239"/>
        <v>pm_conc_base_arica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pm_conc_base</v>
      </c>
      <c r="G1533" s="4" t="str" cm="1">
        <f t="array" aca="1" ref="G1533" ca="1">IF(AND(ISBLANK(INDIRECT(ADDRESS(B1533,3,1,1,"all_city_parameter_inputs"))),ISBLANK(INDIRECT(ADDRESS(B1533,2,1,1,"all_city_parameter_inputs")))),"",IF(ISBLANK(INDIRECT(ADDRESS(B1533,2,1,1,"all_city_parameter_inputs"))),"",INDIRECT(ADDRESS(B1533,2,1,1,"all_city_parameter_inputs"))))</f>
        <v>sd</v>
      </c>
      <c r="H1533" s="17" t="str" cm="1">
        <f t="array" aca="1" ref="H1533" ca="1">IF(ISBLANK(INDIRECT(ADDRESS(B1533,A1533,1,1,"all_city_parameter_inputs"))), "--",INDIRECT(ADDRESS(B1533,A1533,1,1,"all_city_parameter_inputs")))</f>
        <v>--</v>
      </c>
      <c r="I1533" s="17" t="str">
        <f ca="1">IF(OR(G1533="alpha",G1533="beta",G1533="sd",G1533="mean"),"--",VLOOKUP(C1533,Default!$B$5:$H$114,7,FALSE))</f>
        <v>--</v>
      </c>
      <c r="J1533" s="4" t="str">
        <f ca="1">VLOOKUP(F1533,Lookup!$C$5:$D$110,2, FALSE)</f>
        <v>Pollution values</v>
      </c>
      <c r="K1533" s="4" t="str">
        <f ca="1">VLOOKUP(C1533,Default!$B$4:$E$114,4, FALSE)</f>
        <v>background PM2.5 concentration</v>
      </c>
      <c r="L1533" s="21" t="str" cm="1">
        <f t="array" aca="1" ref="L1533" ca="1">IF(ISNA(VLOOKUP($D1533,Grouped_Sources!$C:$C,1,FALSE)),"", INDIRECT(VLOOKUP($D1533,Grouped_Sources!$C:$I,5,FALSE)))</f>
        <v>…Dropbox\ITHIM Global\Methods and Processes\Air Pollution\Emissions and air pollution calculations - Rahul &amp; Haneen\Databases used\database_source_apport_studies_v2_0_26_9_2015.xls</v>
      </c>
      <c r="M1533" s="21" t="str" cm="1">
        <f t="array" aca="1" ref="M1533" ca="1">IF(ISNA(VLOOKUP($D1533,Grouped_Sources!$C:$C,1,FALSE)),"", INDIRECT(VLOOKUP($D1533,Grouped_Sources!$C:$I,6,FALSE)))</f>
        <v>EDGAR and various other sources, detailed in document</v>
      </c>
      <c r="N1533" s="21" cm="1">
        <f t="array" aca="1" ref="N1533" ca="1">IF(ISNA(VLOOKUP($D1533,Grouped_Sources!$C:$C,1,FALSE)),"", INDIRECT(VLOOKUP($D1533,Grouped_Sources!$C:$I,7,FALSE)))</f>
        <v>0</v>
      </c>
    </row>
    <row r="1534" spans="1:14" hidden="1" x14ac:dyDescent="0.25">
      <c r="A1534" s="5">
        <f t="shared" si="250"/>
        <v>18</v>
      </c>
      <c r="B1534" s="5">
        <f t="shared" si="251"/>
        <v>32</v>
      </c>
      <c r="C1534" s="5" t="str">
        <f t="shared" ca="1" si="240"/>
        <v>pm_trans_share</v>
      </c>
      <c r="D1534" s="5" t="str">
        <f t="shared" ca="1" si="239"/>
        <v>pm_trans_share_arica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pm_trans_share</v>
      </c>
      <c r="G1534" s="4" t="str" cm="1">
        <f t="array" aca="1" ref="G1534" ca="1">IF(AND(ISBLANK(INDIRECT(ADDRESS(B1534,3,1,1,"all_city_parameter_inputs"))),ISBLANK(INDIRECT(ADDRESS(B1534,2,1,1,"all_city_parameter_inputs")))),"",IF(ISBLANK(INDIRECT(ADDRESS(B1534,2,1,1,"all_city_parameter_inputs"))),"",INDIRECT(ADDRESS(B1534,2,1,1,"all_city_parameter_inputs"))))</f>
        <v>constant</v>
      </c>
      <c r="H1534" s="17" cm="1">
        <f t="array" aca="1" ref="H1534" ca="1">IF(ISBLANK(INDIRECT(ADDRESS(B1534,A1534,1,1,"all_city_parameter_inputs"))), "--",INDIRECT(ADDRESS(B1534,A1534,1,1,"all_city_parameter_inputs")))</f>
        <v>0.32</v>
      </c>
      <c r="I1534" s="17">
        <f ca="1">IF(OR(G1534="alpha",G1534="beta",G1534="sd",G1534="mean"),"--",VLOOKUP(C1534,Default!$B$5:$H$114,7,FALSE))</f>
        <v>0.42</v>
      </c>
      <c r="J1534" s="4" t="str">
        <f ca="1">VLOOKUP(F1534,Lookup!$C$5:$D$110,2, FALSE)</f>
        <v>Pollution values</v>
      </c>
      <c r="K1534" s="4" t="str">
        <f ca="1">VLOOKUP(C1534,Default!$B$4:$E$114,4, FALSE)</f>
        <v>proportion of background PM2.5 attributable to transport</v>
      </c>
      <c r="L1534" s="21" t="str" cm="1">
        <f t="array" aca="1" ref="L1534" ca="1">IF(ISNA(VLOOKUP($D1534,Grouped_Sources!$C:$C,1,FALSE)),"", INDIRECT(VLOOKUP($D1534,Grouped_Sources!$C:$I,5,FALSE)))</f>
        <v>…Dropbox\ITHIM Global\Methods and Processes\Air Pollution\Emissions and air pollution calculations - Rahul &amp; Haneen\Databases used\database_source_apport_studies_v2_0_26_9_2015.xls</v>
      </c>
      <c r="M1534" s="21" t="str" cm="1">
        <f t="array" aca="1" ref="M1534" ca="1">IF(ISNA(VLOOKUP($D1534,Grouped_Sources!$C:$C,1,FALSE)),"", INDIRECT(VLOOKUP($D1534,Grouped_Sources!$C:$I,6,FALSE)))</f>
        <v>EDGAR and various other sources, detailed in document</v>
      </c>
      <c r="N1534" s="21" cm="1">
        <f t="array" aca="1" ref="N1534" ca="1">IF(ISNA(VLOOKUP($D1534,Grouped_Sources!$C:$C,1,FALSE)),"", INDIRECT(VLOOKUP($D1534,Grouped_Sources!$C:$I,7,FALSE)))</f>
        <v>0</v>
      </c>
    </row>
    <row r="1535" spans="1:14" hidden="1" x14ac:dyDescent="0.25">
      <c r="A1535" s="5">
        <f t="shared" si="250"/>
        <v>18</v>
      </c>
      <c r="B1535" s="5">
        <f t="shared" si="251"/>
        <v>33</v>
      </c>
      <c r="C1535" s="5" t="str">
        <f t="shared" ca="1" si="240"/>
        <v>pm_trans_share</v>
      </c>
      <c r="D1535" s="5" t="str">
        <f t="shared" ca="1" si="239"/>
        <v>pm_trans_share_arica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pm_trans_share</v>
      </c>
      <c r="G1535" s="4" t="str" cm="1">
        <f t="array" aca="1" ref="G1535" ca="1">IF(AND(ISBLANK(INDIRECT(ADDRESS(B1535,3,1,1,"all_city_parameter_inputs"))),ISBLANK(INDIRECT(ADDRESS(B1535,2,1,1,"all_city_parameter_inputs")))),"",IF(ISBLANK(INDIRECT(ADDRESS(B1535,2,1,1,"all_city_parameter_inputs"))),"",INDIRECT(ADDRESS(B1535,2,1,1,"all_city_parameter_inputs"))))</f>
        <v>alpha</v>
      </c>
      <c r="H1535" s="17" t="str" cm="1">
        <f t="array" aca="1" ref="H1535" ca="1">IF(ISBLANK(INDIRECT(ADDRESS(B1535,A1535,1,1,"all_city_parameter_inputs"))), "--",INDIRECT(ADDRESS(B1535,A1535,1,1,"all_city_parameter_inputs")))</f>
        <v>--</v>
      </c>
      <c r="I1535" s="17" t="str">
        <f ca="1">IF(OR(G1535="alpha",G1535="beta",G1535="sd",G1535="mean"),"--",VLOOKUP(C1535,Default!$B$5:$H$114,7,FALSE))</f>
        <v>--</v>
      </c>
      <c r="J1535" s="4" t="str">
        <f ca="1">VLOOKUP(F1535,Lookup!$C$5:$D$110,2, FALSE)</f>
        <v>Pollution values</v>
      </c>
      <c r="K1535" s="4" t="str">
        <f ca="1">VLOOKUP(C1535,Default!$B$4:$E$114,4, FALSE)</f>
        <v>proportion of background PM2.5 attributable to transport</v>
      </c>
      <c r="L1535" s="21" t="str" cm="1">
        <f t="array" aca="1" ref="L1535" ca="1">IF(ISNA(VLOOKUP($D1535,Grouped_Sources!$C:$C,1,FALSE)),"", INDIRECT(VLOOKUP($D1535,Grouped_Sources!$C:$I,5,FALSE)))</f>
        <v>…Dropbox\ITHIM Global\Methods and Processes\Air Pollution\Emissions and air pollution calculations - Rahul &amp; Haneen\Databases used\database_source_apport_studies_v2_0_26_9_2015.xls</v>
      </c>
      <c r="M1535" s="21" t="str" cm="1">
        <f t="array" aca="1" ref="M1535" ca="1">IF(ISNA(VLOOKUP($D1535,Grouped_Sources!$C:$C,1,FALSE)),"", INDIRECT(VLOOKUP($D1535,Grouped_Sources!$C:$I,6,FALSE)))</f>
        <v>EDGAR and various other sources, detailed in document</v>
      </c>
      <c r="N1535" s="21" cm="1">
        <f t="array" aca="1" ref="N1535" ca="1">IF(ISNA(VLOOKUP($D1535,Grouped_Sources!$C:$C,1,FALSE)),"", INDIRECT(VLOOKUP($D1535,Grouped_Sources!$C:$I,7,FALSE)))</f>
        <v>0</v>
      </c>
    </row>
    <row r="1536" spans="1:14" hidden="1" x14ac:dyDescent="0.25">
      <c r="A1536" s="5">
        <f t="shared" si="250"/>
        <v>18</v>
      </c>
      <c r="B1536" s="5">
        <f t="shared" si="251"/>
        <v>34</v>
      </c>
      <c r="C1536" s="5" t="str">
        <f t="shared" ca="1" si="240"/>
        <v>pm_trans_share</v>
      </c>
      <c r="D1536" s="5" t="str">
        <f t="shared" ca="1" si="239"/>
        <v>pm_trans_share_arica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pm_trans_share</v>
      </c>
      <c r="G1536" s="4" t="str" cm="1">
        <f t="array" aca="1" ref="G1536" ca="1">IF(AND(ISBLANK(INDIRECT(ADDRESS(B1536,3,1,1,"all_city_parameter_inputs"))),ISBLANK(INDIRECT(ADDRESS(B1536,2,1,1,"all_city_parameter_inputs")))),"",IF(ISBLANK(INDIRECT(ADDRESS(B1536,2,1,1,"all_city_parameter_inputs"))),"",INDIRECT(ADDRESS(B1536,2,1,1,"all_city_parameter_inputs"))))</f>
        <v>beta</v>
      </c>
      <c r="H1536" s="17" t="str" cm="1">
        <f t="array" aca="1" ref="H1536" ca="1">IF(ISBLANK(INDIRECT(ADDRESS(B1536,A1536,1,1,"all_city_parameter_inputs"))), "--",INDIRECT(ADDRESS(B1536,A1536,1,1,"all_city_parameter_inputs")))</f>
        <v>--</v>
      </c>
      <c r="I1536" s="17" t="str">
        <f ca="1">IF(OR(G1536="alpha",G1536="beta",G1536="sd",G1536="mean"),"--",VLOOKUP(C1536,Default!$B$5:$H$114,7,FALSE))</f>
        <v>--</v>
      </c>
      <c r="J1536" s="4" t="str">
        <f ca="1">VLOOKUP(F1536,Lookup!$C$5:$D$110,2, FALSE)</f>
        <v>Pollution values</v>
      </c>
      <c r="K1536" s="4" t="str">
        <f ca="1">VLOOKUP(C1536,Default!$B$4:$E$114,4, FALSE)</f>
        <v>proportion of background PM2.5 attributable to transport</v>
      </c>
      <c r="L1536" s="21" t="str" cm="1">
        <f t="array" aca="1" ref="L1536" ca="1">IF(ISNA(VLOOKUP($D1536,Grouped_Sources!$C:$C,1,FALSE)),"", INDIRECT(VLOOKUP($D1536,Grouped_Sources!$C:$I,5,FALSE)))</f>
        <v>…Dropbox\ITHIM Global\Methods and Processes\Air Pollution\Emissions and air pollution calculations - Rahul &amp; Haneen\Databases used\database_source_apport_studies_v2_0_26_9_2015.xls</v>
      </c>
      <c r="M1536" s="21" t="str" cm="1">
        <f t="array" aca="1" ref="M1536" ca="1">IF(ISNA(VLOOKUP($D1536,Grouped_Sources!$C:$C,1,FALSE)),"", INDIRECT(VLOOKUP($D1536,Grouped_Sources!$C:$I,6,FALSE)))</f>
        <v>EDGAR and various other sources, detailed in document</v>
      </c>
      <c r="N1536" s="21" cm="1">
        <f t="array" aca="1" ref="N1536" ca="1">IF(ISNA(VLOOKUP($D1536,Grouped_Sources!$C:$C,1,FALSE)),"", INDIRECT(VLOOKUP($D1536,Grouped_Sources!$C:$I,7,FALSE)))</f>
        <v>0</v>
      </c>
    </row>
    <row r="1537" spans="1:14" hidden="1" x14ac:dyDescent="0.25">
      <c r="A1537" s="5">
        <f t="shared" si="250"/>
        <v>18</v>
      </c>
      <c r="B1537" s="5">
        <f t="shared" si="251"/>
        <v>35</v>
      </c>
      <c r="C1537" s="5" t="str">
        <f t="shared" ca="1" si="240"/>
        <v>background_pa_scalar</v>
      </c>
      <c r="D1537" s="5" t="str">
        <f t="shared" ca="1" si="239"/>
        <v>background_pa_scalar_arica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background_pa_scalar</v>
      </c>
      <c r="G1537" s="4" t="str" cm="1">
        <f t="array" aca="1" ref="G1537" ca="1">IF(AND(ISBLANK(INDIRECT(ADDRESS(B1537,3,1,1,"all_city_parameter_inputs"))),ISBLANK(INDIRECT(ADDRESS(B1537,2,1,1,"all_city_parameter_inputs")))),"",IF(ISBLANK(INDIRECT(ADDRESS(B1537,2,1,1,"all_city_parameter_inputs"))),"",INDIRECT(ADDRESS(B1537,2,1,1,"all_city_parameter_inputs"))))</f>
        <v>constant</v>
      </c>
      <c r="H1537" s="17" cm="1">
        <f t="array" aca="1" ref="H1537" ca="1">IF(ISBLANK(INDIRECT(ADDRESS(B1537,A1537,1,1,"all_city_parameter_inputs"))), "--",INDIRECT(ADDRESS(B1537,A1537,1,1,"all_city_parameter_inputs")))</f>
        <v>1</v>
      </c>
      <c r="I1537" s="17">
        <f ca="1">IF(OR(G1537="alpha",G1537="beta",G1537="sd",G1537="mean"),"--",VLOOKUP(C1537,Default!$B$5:$H$114,7,FALSE))</f>
        <v>1</v>
      </c>
      <c r="J1537" s="4" t="str">
        <f ca="1">VLOOKUP(F1537,Lookup!$C$5:$D$110,2, FALSE)</f>
        <v>PA values</v>
      </c>
      <c r="K1537" s="4" t="str">
        <f ca="1">VLOOKUP(C1537,Default!$B$4:$E$114,4, FALSE)</f>
        <v>scalar to deal with bias in MMET values from non-occupational physical activity survey</v>
      </c>
      <c r="L1537" s="21" t="str" cm="1">
        <f t="array" aca="1" ref="L1537" ca="1">IF(ISNA(VLOOKUP($D1537,Grouped_Sources!$C:$C,1,FALSE)),"", INDIRECT(VLOOKUP($D1537,Grouped_Sources!$C:$I,5,FALSE)))</f>
        <v>assumes no bias in PA data (could be improved by looking at PA surveys) - distribution parameters need updating</v>
      </c>
      <c r="M1537" s="21" cm="1">
        <f t="array" aca="1" ref="M1537" ca="1">IF(ISNA(VLOOKUP($D1537,Grouped_Sources!$C:$C,1,FALSE)),"", INDIRECT(VLOOKUP($D1537,Grouped_Sources!$C:$I,6,FALSE)))</f>
        <v>0</v>
      </c>
      <c r="N1537" s="21" cm="1">
        <f t="array" aca="1" ref="N1537" ca="1">IF(ISNA(VLOOKUP($D1537,Grouped_Sources!$C:$C,1,FALSE)),"", INDIRECT(VLOOKUP($D1537,Grouped_Sources!$C:$I,7,FALSE)))</f>
        <v>0</v>
      </c>
    </row>
    <row r="1538" spans="1:14" hidden="1" x14ac:dyDescent="0.25">
      <c r="A1538" s="5">
        <f t="shared" si="250"/>
        <v>18</v>
      </c>
      <c r="B1538" s="5">
        <f t="shared" si="251"/>
        <v>36</v>
      </c>
      <c r="C1538" s="5" t="str">
        <f t="shared" ca="1" si="240"/>
        <v>background_pa_scalar</v>
      </c>
      <c r="D1538" s="5" t="str">
        <f t="shared" ca="1" si="239"/>
        <v>background_pa_scalar_arica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background_pa_scalar</v>
      </c>
      <c r="G1538" s="4" t="str" cm="1">
        <f t="array" aca="1" ref="G1538" ca="1">IF(AND(ISBLANK(INDIRECT(ADDRESS(B1538,3,1,1,"all_city_parameter_inputs"))),ISBLANK(INDIRECT(ADDRESS(B1538,2,1,1,"all_city_parameter_inputs")))),"",IF(ISBLANK(INDIRECT(ADDRESS(B1538,2,1,1,"all_city_parameter_inputs"))),"",INDIRECT(ADDRESS(B1538,2,1,1,"all_city_parameter_inputs"))))</f>
        <v>mean</v>
      </c>
      <c r="H1538" s="17" cm="1">
        <f t="array" aca="1" ref="H1538" ca="1">IF(ISBLANK(INDIRECT(ADDRESS(B1538,A1538,1,1,"all_city_parameter_inputs"))), "--",INDIRECT(ADDRESS(B1538,A1538,1,1,"all_city_parameter_inputs")))</f>
        <v>1</v>
      </c>
      <c r="I1538" s="17" t="str">
        <f ca="1">IF(OR(G1538="alpha",G1538="beta",G1538="sd",G1538="mean"),"--",VLOOKUP(C1538,Default!$B$5:$H$114,7,FALSE))</f>
        <v>--</v>
      </c>
      <c r="J1538" s="4" t="str">
        <f ca="1">VLOOKUP(F1538,Lookup!$C$5:$D$110,2, FALSE)</f>
        <v>PA values</v>
      </c>
      <c r="K1538" s="4" t="str">
        <f ca="1">VLOOKUP(C1538,Default!$B$4:$E$114,4, FALSE)</f>
        <v>scalar to deal with bias in MMET values from non-occupational physical activity survey</v>
      </c>
      <c r="L1538" s="21" t="str" cm="1">
        <f t="array" aca="1" ref="L1538" ca="1">IF(ISNA(VLOOKUP($D1538,Grouped_Sources!$C:$C,1,FALSE)),"", INDIRECT(VLOOKUP($D1538,Grouped_Sources!$C:$I,5,FALSE)))</f>
        <v>assumes no bias in PA data (could be improved by looking at PA surveys) - distribution parameters need updating</v>
      </c>
      <c r="M1538" s="21" cm="1">
        <f t="array" aca="1" ref="M1538" ca="1">IF(ISNA(VLOOKUP($D1538,Grouped_Sources!$C:$C,1,FALSE)),"", INDIRECT(VLOOKUP($D1538,Grouped_Sources!$C:$I,6,FALSE)))</f>
        <v>0</v>
      </c>
      <c r="N1538" s="21" cm="1">
        <f t="array" aca="1" ref="N1538" ca="1">IF(ISNA(VLOOKUP($D1538,Grouped_Sources!$C:$C,1,FALSE)),"", INDIRECT(VLOOKUP($D1538,Grouped_Sources!$C:$I,7,FALSE)))</f>
        <v>0</v>
      </c>
    </row>
    <row r="1539" spans="1:14" hidden="1" x14ac:dyDescent="0.25">
      <c r="A1539" s="5">
        <f t="shared" si="250"/>
        <v>18</v>
      </c>
      <c r="B1539" s="5">
        <f t="shared" si="251"/>
        <v>37</v>
      </c>
      <c r="C1539" s="5" t="str">
        <f t="shared" ca="1" si="240"/>
        <v>background_pa_scalar</v>
      </c>
      <c r="D1539" s="5" t="str">
        <f t="shared" ca="1" si="239"/>
        <v>background_pa_scalar_arica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background_pa_scalar</v>
      </c>
      <c r="G1539" s="4" t="str" cm="1">
        <f t="array" aca="1" ref="G1539" ca="1">IF(AND(ISBLANK(INDIRECT(ADDRESS(B1539,3,1,1,"all_city_parameter_inputs"))),ISBLANK(INDIRECT(ADDRESS(B1539,2,1,1,"all_city_parameter_inputs")))),"",IF(ISBLANK(INDIRECT(ADDRESS(B1539,2,1,1,"all_city_parameter_inputs"))),"",INDIRECT(ADDRESS(B1539,2,1,1,"all_city_parameter_inputs"))))</f>
        <v>sd</v>
      </c>
      <c r="H1539" s="17" cm="1">
        <f t="array" aca="1" ref="H1539" ca="1">IF(ISBLANK(INDIRECT(ADDRESS(B1539,A1539,1,1,"all_city_parameter_inputs"))), "--",INDIRECT(ADDRESS(B1539,A1539,1,1,"all_city_parameter_inputs")))</f>
        <v>1.2</v>
      </c>
      <c r="I1539" s="17" t="str">
        <f ca="1">IF(OR(G1539="alpha",G1539="beta",G1539="sd",G1539="mean"),"--",VLOOKUP(C1539,Default!$B$5:$H$114,7,FALSE))</f>
        <v>--</v>
      </c>
      <c r="J1539" s="4" t="str">
        <f ca="1">VLOOKUP(F1539,Lookup!$C$5:$D$110,2, FALSE)</f>
        <v>PA values</v>
      </c>
      <c r="K1539" s="4" t="str">
        <f ca="1">VLOOKUP(C1539,Default!$B$4:$E$114,4, FALSE)</f>
        <v>scalar to deal with bias in MMET values from non-occupational physical activity survey</v>
      </c>
      <c r="L1539" s="21" t="str" cm="1">
        <f t="array" aca="1" ref="L1539" ca="1">IF(ISNA(VLOOKUP($D1539,Grouped_Sources!$C:$C,1,FALSE)),"", INDIRECT(VLOOKUP($D1539,Grouped_Sources!$C:$I,5,FALSE)))</f>
        <v>assumes no bias in PA data (could be improved by looking at PA surveys) - distribution parameters need updating</v>
      </c>
      <c r="M1539" s="21" cm="1">
        <f t="array" aca="1" ref="M1539" ca="1">IF(ISNA(VLOOKUP($D1539,Grouped_Sources!$C:$C,1,FALSE)),"", INDIRECT(VLOOKUP($D1539,Grouped_Sources!$C:$I,6,FALSE)))</f>
        <v>0</v>
      </c>
      <c r="N1539" s="21" cm="1">
        <f t="array" aca="1" ref="N1539" ca="1">IF(ISNA(VLOOKUP($D1539,Grouped_Sources!$C:$C,1,FALSE)),"", INDIRECT(VLOOKUP($D1539,Grouped_Sources!$C:$I,7,FALSE)))</f>
        <v>0</v>
      </c>
    </row>
    <row r="1540" spans="1:14" hidden="1" x14ac:dyDescent="0.25">
      <c r="A1540" s="5">
        <f t="shared" si="250"/>
        <v>18</v>
      </c>
      <c r="B1540" s="5">
        <f t="shared" si="251"/>
        <v>38</v>
      </c>
      <c r="C1540" s="5" t="str">
        <f t="shared" ca="1" si="240"/>
        <v>bus_walk_time</v>
      </c>
      <c r="D1540" s="5" t="str">
        <f t="shared" ca="1" si="239"/>
        <v>bus_walk_time_arica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bus_walk_time</v>
      </c>
      <c r="G1540" s="4" t="str" cm="1">
        <f t="array" aca="1" ref="G1540" ca="1">IF(AND(ISBLANK(INDIRECT(ADDRESS(B1540,3,1,1,"all_city_parameter_inputs"))),ISBLANK(INDIRECT(ADDRESS(B1540,2,1,1,"all_city_parameter_inputs")))),"",IF(ISBLANK(INDIRECT(ADDRESS(B1540,2,1,1,"all_city_parameter_inputs"))),"",INDIRECT(ADDRESS(B1540,2,1,1,"all_city_parameter_inputs"))))</f>
        <v>constant</v>
      </c>
      <c r="H1540" s="17" cm="1">
        <f t="array" aca="1" ref="H1540" ca="1">IF(ISBLANK(INDIRECT(ADDRESS(B1540,A1540,1,1,"all_city_parameter_inputs"))), "--",INDIRECT(ADDRESS(B1540,A1540,1,1,"all_city_parameter_inputs")))</f>
        <v>6</v>
      </c>
      <c r="I1540" s="17">
        <f ca="1">IF(OR(G1540="alpha",G1540="beta",G1540="sd",G1540="mean"),"--",VLOOKUP(C1540,Default!$B$5:$H$114,7,FALSE))</f>
        <v>16</v>
      </c>
      <c r="J1540" s="4" t="str">
        <f ca="1">VLOOKUP(F1540,Lookup!$C$5:$D$110,2, FALSE)</f>
        <v>Travel values</v>
      </c>
      <c r="K1540" s="4" t="str">
        <f ca="1">VLOOKUP(C1540,Default!$B$4:$E$114,4, FALSE)</f>
        <v>time taken to walk to bus stop, added to each trip with main mode bus unless there is already a walking component in the travel survey</v>
      </c>
      <c r="L1540" s="21" t="str" cm="1">
        <f t="array" aca="1" ref="L1540" ca="1">IF(ISNA(VLOOKUP($D1540,Grouped_Sources!$C:$C,1,FALSE)),"", INDIRECT(VLOOKUP($D1540,Grouped_Sources!$C:$I,5,FALSE)))</f>
        <v xml:space="preserve"> on OneDrive Ali Abbas - ITHIM Global\Methods and Processes\Input Parameters\Walk_to_PT</v>
      </c>
      <c r="M1540" s="21" cm="1">
        <f t="array" aca="1" ref="M1540" ca="1">IF(ISNA(VLOOKUP($D1540,Grouped_Sources!$C:$C,1,FALSE)),"", INDIRECT(VLOOKUP($D1540,Grouped_Sources!$C:$I,6,FALSE)))</f>
        <v>0</v>
      </c>
      <c r="N1540" s="21" cm="1">
        <f t="array" aca="1" ref="N1540" ca="1">IF(ISNA(VLOOKUP($D1540,Grouped_Sources!$C:$C,1,FALSE)),"", INDIRECT(VLOOKUP($D1540,Grouped_Sources!$C:$I,7,FALSE)))</f>
        <v>0</v>
      </c>
    </row>
    <row r="1541" spans="1:14" hidden="1" x14ac:dyDescent="0.25">
      <c r="A1541" s="5">
        <f t="shared" si="250"/>
        <v>18</v>
      </c>
      <c r="B1541" s="5">
        <f t="shared" si="251"/>
        <v>39</v>
      </c>
      <c r="C1541" s="5" t="str">
        <f t="shared" ca="1" si="240"/>
        <v>bus_walk_time</v>
      </c>
      <c r="D1541" s="5" t="str">
        <f t="shared" ca="1" si="239"/>
        <v>bus_walk_time_arica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bus_walk_time</v>
      </c>
      <c r="G1541" s="4" t="str" cm="1">
        <f t="array" aca="1" ref="G1541" ca="1">IF(AND(ISBLANK(INDIRECT(ADDRESS(B1541,3,1,1,"all_city_parameter_inputs"))),ISBLANK(INDIRECT(ADDRESS(B1541,2,1,1,"all_city_parameter_inputs")))),"",IF(ISBLANK(INDIRECT(ADDRESS(B1541,2,1,1,"all_city_parameter_inputs"))),"",INDIRECT(ADDRESS(B1541,2,1,1,"all_city_parameter_inputs"))))</f>
        <v>mean</v>
      </c>
      <c r="H1541" s="17" cm="1">
        <f t="array" aca="1" ref="H1541" ca="1">IF(ISBLANK(INDIRECT(ADDRESS(B1541,A1541,1,1,"all_city_parameter_inputs"))), "--",INDIRECT(ADDRESS(B1541,A1541,1,1,"all_city_parameter_inputs")))</f>
        <v>5.0279007251327483</v>
      </c>
      <c r="I1541" s="17" t="str">
        <f ca="1">IF(OR(G1541="alpha",G1541="beta",G1541="sd",G1541="mean"),"--",VLOOKUP(C1541,Default!$B$5:$H$114,7,FALSE))</f>
        <v>--</v>
      </c>
      <c r="J1541" s="4" t="str">
        <f ca="1">VLOOKUP(F1541,Lookup!$C$5:$D$110,2, FALSE)</f>
        <v>Travel values</v>
      </c>
      <c r="K1541" s="4" t="str">
        <f ca="1">VLOOKUP(C1541,Default!$B$4:$E$114,4, FALSE)</f>
        <v>time taken to walk to bus stop, added to each trip with main mode bus unless there is already a walking component in the travel survey</v>
      </c>
      <c r="L1541" s="21" t="str" cm="1">
        <f t="array" aca="1" ref="L1541" ca="1">IF(ISNA(VLOOKUP($D1541,Grouped_Sources!$C:$C,1,FALSE)),"", INDIRECT(VLOOKUP($D1541,Grouped_Sources!$C:$I,5,FALSE)))</f>
        <v xml:space="preserve"> on OneDrive Ali Abbas - ITHIM Global\Methods and Processes\Input Parameters\Walk_to_PT</v>
      </c>
      <c r="M1541" s="21" cm="1">
        <f t="array" aca="1" ref="M1541" ca="1">IF(ISNA(VLOOKUP($D1541,Grouped_Sources!$C:$C,1,FALSE)),"", INDIRECT(VLOOKUP($D1541,Grouped_Sources!$C:$I,6,FALSE)))</f>
        <v>0</v>
      </c>
      <c r="N1541" s="21" cm="1">
        <f t="array" aca="1" ref="N1541" ca="1">IF(ISNA(VLOOKUP($D1541,Grouped_Sources!$C:$C,1,FALSE)),"", INDIRECT(VLOOKUP($D1541,Grouped_Sources!$C:$I,7,FALSE)))</f>
        <v>0</v>
      </c>
    </row>
    <row r="1542" spans="1:14" hidden="1" x14ac:dyDescent="0.25">
      <c r="A1542" s="5">
        <f t="shared" si="250"/>
        <v>18</v>
      </c>
      <c r="B1542" s="5">
        <f t="shared" si="251"/>
        <v>40</v>
      </c>
      <c r="C1542" s="5" t="str">
        <f t="shared" ca="1" si="240"/>
        <v>bus_walk_time</v>
      </c>
      <c r="D1542" s="5" t="str">
        <f t="shared" ca="1" si="239"/>
        <v>bus_walk_time_arica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bus_walk_time</v>
      </c>
      <c r="G1542" s="4" t="str" cm="1">
        <f t="array" aca="1" ref="G1542" ca="1">IF(AND(ISBLANK(INDIRECT(ADDRESS(B1542,3,1,1,"all_city_parameter_inputs"))),ISBLANK(INDIRECT(ADDRESS(B1542,2,1,1,"all_city_parameter_inputs")))),"",IF(ISBLANK(INDIRECT(ADDRESS(B1542,2,1,1,"all_city_parameter_inputs"))),"",INDIRECT(ADDRESS(B1542,2,1,1,"all_city_parameter_inputs"))))</f>
        <v>sd</v>
      </c>
      <c r="H1542" s="17" cm="1">
        <f t="array" aca="1" ref="H1542" ca="1">IF(ISBLANK(INDIRECT(ADDRESS(B1542,A1542,1,1,"all_city_parameter_inputs"))), "--",INDIRECT(ADDRESS(B1542,A1542,1,1,"all_city_parameter_inputs")))</f>
        <v>1.81225205986558</v>
      </c>
      <c r="I1542" s="17" t="str">
        <f ca="1">IF(OR(G1542="alpha",G1542="beta",G1542="sd",G1542="mean"),"--",VLOOKUP(C1542,Default!$B$5:$H$114,7,FALSE))</f>
        <v>--</v>
      </c>
      <c r="J1542" s="4" t="str">
        <f ca="1">VLOOKUP(F1542,Lookup!$C$5:$D$110,2, FALSE)</f>
        <v>Travel values</v>
      </c>
      <c r="K1542" s="4" t="str">
        <f ca="1">VLOOKUP(C1542,Default!$B$4:$E$114,4, FALSE)</f>
        <v>time taken to walk to bus stop, added to each trip with main mode bus unless there is already a walking component in the travel survey</v>
      </c>
      <c r="L1542" s="21" t="str" cm="1">
        <f t="array" aca="1" ref="L1542" ca="1">IF(ISNA(VLOOKUP($D1542,Grouped_Sources!$C:$C,1,FALSE)),"", INDIRECT(VLOOKUP($D1542,Grouped_Sources!$C:$I,5,FALSE)))</f>
        <v xml:space="preserve"> on OneDrive Ali Abbas - ITHIM Global\Methods and Processes\Input Parameters\Walk_to_PT</v>
      </c>
      <c r="M1542" s="21" cm="1">
        <f t="array" aca="1" ref="M1542" ca="1">IF(ISNA(VLOOKUP($D1542,Grouped_Sources!$C:$C,1,FALSE)),"", INDIRECT(VLOOKUP($D1542,Grouped_Sources!$C:$I,6,FALSE)))</f>
        <v>0</v>
      </c>
      <c r="N1542" s="21" cm="1">
        <f t="array" aca="1" ref="N1542" ca="1">IF(ISNA(VLOOKUP($D1542,Grouped_Sources!$C:$C,1,FALSE)),"", INDIRECT(VLOOKUP($D1542,Grouped_Sources!$C:$I,7,FALSE)))</f>
        <v>0</v>
      </c>
    </row>
    <row r="1543" spans="1:14" hidden="1" x14ac:dyDescent="0.25">
      <c r="A1543" s="5">
        <f t="shared" si="250"/>
        <v>18</v>
      </c>
      <c r="B1543" s="5">
        <f t="shared" si="251"/>
        <v>41</v>
      </c>
      <c r="C1543" s="5" t="str">
        <f t="shared" ca="1" si="240"/>
        <v>rail_walk_time</v>
      </c>
      <c r="D1543" s="5" t="str">
        <f t="shared" ca="1" si="239"/>
        <v>rail_walk_time_arica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rail_walk_time</v>
      </c>
      <c r="G1543" s="4" t="str" cm="1">
        <f t="array" aca="1" ref="G1543" ca="1">IF(AND(ISBLANK(INDIRECT(ADDRESS(B1543,3,1,1,"all_city_parameter_inputs"))),ISBLANK(INDIRECT(ADDRESS(B1543,2,1,1,"all_city_parameter_inputs")))),"",IF(ISBLANK(INDIRECT(ADDRESS(B1543,2,1,1,"all_city_parameter_inputs"))),"",INDIRECT(ADDRESS(B1543,2,1,1,"all_city_parameter_inputs"))))</f>
        <v>constant</v>
      </c>
      <c r="H1543" s="17" cm="1">
        <f t="array" aca="1" ref="H1543" ca="1">IF(ISBLANK(INDIRECT(ADDRESS(B1543,A1543,1,1,"all_city_parameter_inputs"))), "--",INDIRECT(ADDRESS(B1543,A1543,1,1,"all_city_parameter_inputs")))</f>
        <v>11</v>
      </c>
      <c r="I1543" s="17">
        <f ca="1">IF(OR(G1543="alpha",G1543="beta",G1543="sd",G1543="mean"),"--",VLOOKUP(C1543,Default!$B$5:$H$114,7,FALSE))</f>
        <v>12.5</v>
      </c>
      <c r="J1543" s="4" t="str">
        <f ca="1">VLOOKUP(F1543,Lookup!$C$5:$D$110,2, FALSE)</f>
        <v>Travel values</v>
      </c>
      <c r="K1543" s="4" t="str">
        <f ca="1">VLOOKUP(C1543,Default!$B$4:$E$114,4, FALSE)</f>
        <v>time taken to walk to train station</v>
      </c>
      <c r="L1543" s="21" t="str" cm="1">
        <f t="array" aca="1" ref="L1543" ca="1">IF(ISNA(VLOOKUP($D1543,Grouped_Sources!$C:$C,1,FALSE)),"", INDIRECT(VLOOKUP($D1543,Grouped_Sources!$C:$I,5,FALSE)))</f>
        <v xml:space="preserve"> on OneDrive Ali Abbas - ITHIM Global\Methods and Processes\Input Parameters\Walk_to_PT</v>
      </c>
      <c r="M1543" s="21" cm="1">
        <f t="array" aca="1" ref="M1543" ca="1">IF(ISNA(VLOOKUP($D1543,Grouped_Sources!$C:$C,1,FALSE)),"", INDIRECT(VLOOKUP($D1543,Grouped_Sources!$C:$I,6,FALSE)))</f>
        <v>0</v>
      </c>
      <c r="N1543" s="21" cm="1">
        <f t="array" aca="1" ref="N1543" ca="1">IF(ISNA(VLOOKUP($D1543,Grouped_Sources!$C:$C,1,FALSE)),"", INDIRECT(VLOOKUP($D1543,Grouped_Sources!$C:$I,7,FALSE)))</f>
        <v>0</v>
      </c>
    </row>
    <row r="1544" spans="1:14" hidden="1" x14ac:dyDescent="0.25">
      <c r="A1544" s="5">
        <f t="shared" si="250"/>
        <v>18</v>
      </c>
      <c r="B1544" s="5">
        <f t="shared" si="251"/>
        <v>42</v>
      </c>
      <c r="C1544" s="5" t="str">
        <f t="shared" ca="1" si="240"/>
        <v>rail_walk_time</v>
      </c>
      <c r="D1544" s="5" t="str">
        <f t="shared" ca="1" si="239"/>
        <v>rail_walk_time_arica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rail_walk_time</v>
      </c>
      <c r="G1544" s="4" t="str" cm="1">
        <f t="array" aca="1" ref="G1544" ca="1">IF(AND(ISBLANK(INDIRECT(ADDRESS(B1544,3,1,1,"all_city_parameter_inputs"))),ISBLANK(INDIRECT(ADDRESS(B1544,2,1,1,"all_city_parameter_inputs")))),"",IF(ISBLANK(INDIRECT(ADDRESS(B1544,2,1,1,"all_city_parameter_inputs"))),"",INDIRECT(ADDRESS(B1544,2,1,1,"all_city_parameter_inputs"))))</f>
        <v>mean</v>
      </c>
      <c r="H1544" s="17" cm="1">
        <f t="array" aca="1" ref="H1544" ca="1">IF(ISBLANK(INDIRECT(ADDRESS(B1544,A1544,1,1,"all_city_parameter_inputs"))), "--",INDIRECT(ADDRESS(B1544,A1544,1,1,"all_city_parameter_inputs")))</f>
        <v>7.3125795241477052</v>
      </c>
      <c r="I1544" s="17" t="str">
        <f ca="1">IF(OR(G1544="alpha",G1544="beta",G1544="sd",G1544="mean"),"--",VLOOKUP(C1544,Default!$B$5:$H$114,7,FALSE))</f>
        <v>--</v>
      </c>
      <c r="J1544" s="4" t="str">
        <f ca="1">VLOOKUP(F1544,Lookup!$C$5:$D$110,2, FALSE)</f>
        <v>Travel values</v>
      </c>
      <c r="K1544" s="4" t="str">
        <f ca="1">VLOOKUP(C1544,Default!$B$4:$E$114,4, FALSE)</f>
        <v>time taken to walk to train station</v>
      </c>
      <c r="L1544" s="21" t="str" cm="1">
        <f t="array" aca="1" ref="L1544" ca="1">IF(ISNA(VLOOKUP($D1544,Grouped_Sources!$C:$C,1,FALSE)),"", INDIRECT(VLOOKUP($D1544,Grouped_Sources!$C:$I,5,FALSE)))</f>
        <v xml:space="preserve"> on OneDrive Ali Abbas - ITHIM Global\Methods and Processes\Input Parameters\Walk_to_PT</v>
      </c>
      <c r="M1544" s="21" cm="1">
        <f t="array" aca="1" ref="M1544" ca="1">IF(ISNA(VLOOKUP($D1544,Grouped_Sources!$C:$C,1,FALSE)),"", INDIRECT(VLOOKUP($D1544,Grouped_Sources!$C:$I,6,FALSE)))</f>
        <v>0</v>
      </c>
      <c r="N1544" s="21" cm="1">
        <f t="array" aca="1" ref="N1544" ca="1">IF(ISNA(VLOOKUP($D1544,Grouped_Sources!$C:$C,1,FALSE)),"", INDIRECT(VLOOKUP($D1544,Grouped_Sources!$C:$I,7,FALSE)))</f>
        <v>0</v>
      </c>
    </row>
    <row r="1545" spans="1:14" hidden="1" x14ac:dyDescent="0.25">
      <c r="A1545" s="5">
        <f t="shared" si="250"/>
        <v>18</v>
      </c>
      <c r="B1545" s="5">
        <f t="shared" si="251"/>
        <v>43</v>
      </c>
      <c r="C1545" s="5" t="str">
        <f t="shared" ca="1" si="240"/>
        <v>rail_walk_time</v>
      </c>
      <c r="D1545" s="5" t="str">
        <f t="shared" ca="1" si="239"/>
        <v>rail_walk_time_arica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rail_walk_time</v>
      </c>
      <c r="G1545" s="4" t="str" cm="1">
        <f t="array" aca="1" ref="G1545" ca="1">IF(AND(ISBLANK(INDIRECT(ADDRESS(B1545,3,1,1,"all_city_parameter_inputs"))),ISBLANK(INDIRECT(ADDRESS(B1545,2,1,1,"all_city_parameter_inputs")))),"",IF(ISBLANK(INDIRECT(ADDRESS(B1545,2,1,1,"all_city_parameter_inputs"))),"",INDIRECT(ADDRESS(B1545,2,1,1,"all_city_parameter_inputs"))))</f>
        <v>sd</v>
      </c>
      <c r="H1545" s="17" cm="1">
        <f t="array" aca="1" ref="H1545" ca="1">IF(ISBLANK(INDIRECT(ADDRESS(B1545,A1545,1,1,"all_city_parameter_inputs"))), "--",INDIRECT(ADDRESS(B1545,A1545,1,1,"all_city_parameter_inputs")))</f>
        <v>2.4686176204699946</v>
      </c>
      <c r="I1545" s="17" t="str">
        <f ca="1">IF(OR(G1545="alpha",G1545="beta",G1545="sd",G1545="mean"),"--",VLOOKUP(C1545,Default!$B$5:$H$114,7,FALSE))</f>
        <v>--</v>
      </c>
      <c r="J1545" s="4" t="str">
        <f ca="1">VLOOKUP(F1545,Lookup!$C$5:$D$110,2, FALSE)</f>
        <v>Travel values</v>
      </c>
      <c r="K1545" s="4" t="str">
        <f ca="1">VLOOKUP(C1545,Default!$B$4:$E$114,4, FALSE)</f>
        <v>time taken to walk to train station</v>
      </c>
      <c r="L1545" s="21" t="str" cm="1">
        <f t="array" aca="1" ref="L1545" ca="1">IF(ISNA(VLOOKUP($D1545,Grouped_Sources!$C:$C,1,FALSE)),"", INDIRECT(VLOOKUP($D1545,Grouped_Sources!$C:$I,5,FALSE)))</f>
        <v xml:space="preserve"> on OneDrive Ali Abbas - ITHIM Global\Methods and Processes\Input Parameters\Walk_to_PT</v>
      </c>
      <c r="M1545" s="21" cm="1">
        <f t="array" aca="1" ref="M1545" ca="1">IF(ISNA(VLOOKUP($D1545,Grouped_Sources!$C:$C,1,FALSE)),"", INDIRECT(VLOOKUP($D1545,Grouped_Sources!$C:$I,6,FALSE)))</f>
        <v>0</v>
      </c>
      <c r="N1545" s="21" cm="1">
        <f t="array" aca="1" ref="N1545" ca="1">IF(ISNA(VLOOKUP($D1545,Grouped_Sources!$C:$C,1,FALSE)),"", INDIRECT(VLOOKUP($D1545,Grouped_Sources!$C:$I,7,FALSE)))</f>
        <v>0</v>
      </c>
    </row>
    <row r="1546" spans="1:14" hidden="1" x14ac:dyDescent="0.25">
      <c r="A1546" s="5">
        <f t="shared" si="250"/>
        <v>18</v>
      </c>
      <c r="B1546" s="5">
        <f t="shared" si="251"/>
        <v>44</v>
      </c>
      <c r="C1546" s="5" t="str">
        <f t="shared" ca="1" si="240"/>
        <v>add_personal_motorcycle_trips</v>
      </c>
      <c r="D1546" s="5" t="str">
        <f t="shared" ref="D1546:D1549" ca="1" si="252">F1546&amp;"_"&amp;E1546</f>
        <v>add_personal_motorcycle_trips_arica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add_personal_motorcycle_trips</v>
      </c>
      <c r="G1546" s="4" t="str" cm="1">
        <f t="array" aca="1" ref="G1546" ca="1">IF(AND(ISBLANK(INDIRECT(ADDRESS(B1546,3,1,1,"all_city_parameter_inputs"))),ISBLANK(INDIRECT(ADDRESS(B1546,2,1,1,"all_city_parameter_inputs")))),"",IF(ISBLANK(INDIRECT(ADDRESS(B1546,2,1,1,"all_city_parameter_inputs"))),"",INDIRECT(ADDRESS(B1546,2,1,1,"all_city_parameter_inputs"))))</f>
        <v/>
      </c>
      <c r="H1546" s="17" t="str" cm="1">
        <f t="array" aca="1" ref="H1546" ca="1">IF(ISBLANK(INDIRECT(ADDRESS(B1546,A1546,1,1,"all_city_parameter_inputs"))), "--",INDIRECT(ADDRESS(B1546,A1546,1,1,"all_city_parameter_inputs")))</f>
        <v>Chile</v>
      </c>
      <c r="I1546" s="17" t="str">
        <f ca="1">IF(OR(G1546="alpha",G1546="beta",G1546="sd",G1546="mean"),"--",VLOOKUP(C1546,Default!$B$5:$H$114,7,FALSE))</f>
        <v>no</v>
      </c>
      <c r="J1546" s="4" t="str">
        <f ca="1">VLOOKUP(F1546,Lookup!$C$5:$D$110,2, FALSE)</f>
        <v>Travel values</v>
      </c>
      <c r="K1546" s="4" t="str">
        <f ca="1">VLOOKUP(C1546,Default!$B$4:$E$114,4, FALSE)</f>
        <v>if set to 'no', does not add any personal journey motorcycle trip. If set to 'Chile' add motorcycle trips based on Chilean data. Used if no motorcycle trips exist in the travel survey at all</v>
      </c>
      <c r="L1546" s="21" t="str" cm="1">
        <f t="array" aca="1" ref="L1546" ca="1">IF(ISNA(VLOOKUP($D1546,Grouped_Sources!$C:$C,1,FALSE)),"", INDIRECT(VLOOKUP($D1546,Grouped_Sources!$C:$I,5,FALSE)))</f>
        <v xml:space="preserve"> on OneDrive Ali Abbas - ITHIM Global\Methods and Processes\Input Parameters\NewMotorcycleTrips</v>
      </c>
      <c r="M1546" s="21" cm="1">
        <f t="array" aca="1" ref="M1546" ca="1">IF(ISNA(VLOOKUP($D1546,Grouped_Sources!$C:$C,1,FALSE)),"", INDIRECT(VLOOKUP($D1546,Grouped_Sources!$C:$I,6,FALSE)))</f>
        <v>0</v>
      </c>
      <c r="N1546" s="21" cm="1">
        <f t="array" aca="1" ref="N1546" ca="1">IF(ISNA(VLOOKUP($D1546,Grouped_Sources!$C:$C,1,FALSE)),"", INDIRECT(VLOOKUP($D1546,Grouped_Sources!$C:$I,7,FALSE)))</f>
        <v>0</v>
      </c>
    </row>
    <row r="1547" spans="1:14" hidden="1" x14ac:dyDescent="0.25">
      <c r="A1547" s="5">
        <f t="shared" si="250"/>
        <v>18</v>
      </c>
      <c r="B1547" s="5">
        <f t="shared" si="251"/>
        <v>45</v>
      </c>
      <c r="C1547" s="5" t="str">
        <f t="shared" ca="1" si="240"/>
        <v>proportion_motorcycle_trips</v>
      </c>
      <c r="D1547" s="5" t="str">
        <f t="shared" ca="1" si="252"/>
        <v>proportion_motorcycle_trips_arica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proportion_motorcycle_trips</v>
      </c>
      <c r="G1547" s="4" t="str" cm="1">
        <f t="array" aca="1" ref="G1547" ca="1">IF(AND(ISBLANK(INDIRECT(ADDRESS(B1547,3,1,1,"all_city_parameter_inputs"))),ISBLANK(INDIRECT(ADDRESS(B1547,2,1,1,"all_city_parameter_inputs")))),"",IF(ISBLANK(INDIRECT(ADDRESS(B1547,2,1,1,"all_city_parameter_inputs"))),"",INDIRECT(ADDRESS(B1547,2,1,1,"all_city_parameter_inputs"))))</f>
        <v>constant</v>
      </c>
      <c r="H1547" s="17" cm="1">
        <f t="array" aca="1" ref="H1547" ca="1">IF(ISBLANK(INDIRECT(ADDRESS(B1547,A1547,1,1,"all_city_parameter_inputs"))), "--",INDIRECT(ADDRESS(B1547,A1547,1,1,"all_city_parameter_inputs")))</f>
        <v>0.01</v>
      </c>
      <c r="I1547" s="17">
        <f ca="1">IF(OR(G1547="alpha",G1547="beta",G1547="sd",G1547="mean"),"--",VLOOKUP(C1547,Default!$B$5:$H$114,7,FALSE))</f>
        <v>0</v>
      </c>
      <c r="J1547" s="4" t="str">
        <f ca="1">VLOOKUP(F1547,Lookup!$C$5:$D$110,2, FALSE)</f>
        <v>Travel values</v>
      </c>
      <c r="K1547" s="4" t="str">
        <f ca="1">VLOOKUP(C1547,Default!$B$4:$E$114,4, FALSE)</f>
        <v>proportion of travel survey trips that should be added as motorcycle trips</v>
      </c>
      <c r="L1547" s="21" t="str" cm="1">
        <f t="array" aca="1" ref="L1547" ca="1">IF(ISNA(VLOOKUP($D1547,Grouped_Sources!$C:$C,1,FALSE)),"", INDIRECT(VLOOKUP($D1547,Grouped_Sources!$C:$I,5,FALSE)))</f>
        <v xml:space="preserve"> on OneDrive Ali Abbas - ITHIM Global\Methods and Processes\Input Parameters\NewMotorcycleTrips</v>
      </c>
      <c r="M1547" s="21" cm="1">
        <f t="array" aca="1" ref="M1547" ca="1">IF(ISNA(VLOOKUP($D1547,Grouped_Sources!$C:$C,1,FALSE)),"", INDIRECT(VLOOKUP($D1547,Grouped_Sources!$C:$I,6,FALSE)))</f>
        <v>0</v>
      </c>
      <c r="N1547" s="21" cm="1">
        <f t="array" aca="1" ref="N1547" ca="1">IF(ISNA(VLOOKUP($D1547,Grouped_Sources!$C:$C,1,FALSE)),"", INDIRECT(VLOOKUP($D1547,Grouped_Sources!$C:$I,7,FALSE)))</f>
        <v>0</v>
      </c>
    </row>
    <row r="1548" spans="1:14" hidden="1" x14ac:dyDescent="0.25">
      <c r="A1548" s="5">
        <f t="shared" si="250"/>
        <v>18</v>
      </c>
      <c r="B1548" s="5">
        <f t="shared" si="251"/>
        <v>46</v>
      </c>
      <c r="C1548" s="5" t="str">
        <f t="shared" ca="1" si="240"/>
        <v>proportion_motorcycle_trips</v>
      </c>
      <c r="D1548" s="5" t="str">
        <f t="shared" ca="1" si="252"/>
        <v>proportion_motorcycle_trips_arica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proportion_motorcycle_trips</v>
      </c>
      <c r="G1548" s="4" t="str" cm="1">
        <f t="array" aca="1" ref="G1548" ca="1">IF(AND(ISBLANK(INDIRECT(ADDRESS(B1548,3,1,1,"all_city_parameter_inputs"))),ISBLANK(INDIRECT(ADDRESS(B1548,2,1,1,"all_city_parameter_inputs")))),"",IF(ISBLANK(INDIRECT(ADDRESS(B1548,2,1,1,"all_city_parameter_inputs"))),"",INDIRECT(ADDRESS(B1548,2,1,1,"all_city_parameter_inputs"))))</f>
        <v>alpha</v>
      </c>
      <c r="H1548" s="17" cm="1">
        <f t="array" aca="1" ref="H1548" ca="1">IF(ISBLANK(INDIRECT(ADDRESS(B1548,A1548,1,1,"all_city_parameter_inputs"))), "--",INDIRECT(ADDRESS(B1548,A1548,1,1,"all_city_parameter_inputs")))</f>
        <v>10.99</v>
      </c>
      <c r="I1548" s="17" t="str">
        <f ca="1">IF(OR(G1548="alpha",G1548="beta",G1548="sd",G1548="mean"),"--",VLOOKUP(C1548,Default!$B$5:$H$114,7,FALSE))</f>
        <v>--</v>
      </c>
      <c r="J1548" s="4" t="str">
        <f ca="1">VLOOKUP(F1548,Lookup!$C$5:$D$110,2, FALSE)</f>
        <v>Travel values</v>
      </c>
      <c r="K1548" s="4" t="str">
        <f ca="1">VLOOKUP(C1548,Default!$B$4:$E$114,4, FALSE)</f>
        <v>proportion of travel survey trips that should be added as motorcycle trips</v>
      </c>
      <c r="L1548" s="21" t="str" cm="1">
        <f t="array" aca="1" ref="L1548" ca="1">IF(ISNA(VLOOKUP($D1548,Grouped_Sources!$C:$C,1,FALSE)),"", INDIRECT(VLOOKUP($D1548,Grouped_Sources!$C:$I,5,FALSE)))</f>
        <v xml:space="preserve"> on OneDrive Ali Abbas - ITHIM Global\Methods and Processes\Input Parameters\NewMotorcycleTrips</v>
      </c>
      <c r="M1548" s="21" cm="1">
        <f t="array" aca="1" ref="M1548" ca="1">IF(ISNA(VLOOKUP($D1548,Grouped_Sources!$C:$C,1,FALSE)),"", INDIRECT(VLOOKUP($D1548,Grouped_Sources!$C:$I,6,FALSE)))</f>
        <v>0</v>
      </c>
      <c r="N1548" s="21" cm="1">
        <f t="array" aca="1" ref="N1548" ca="1">IF(ISNA(VLOOKUP($D1548,Grouped_Sources!$C:$C,1,FALSE)),"", INDIRECT(VLOOKUP($D1548,Grouped_Sources!$C:$I,7,FALSE)))</f>
        <v>0</v>
      </c>
    </row>
    <row r="1549" spans="1:14" hidden="1" x14ac:dyDescent="0.25">
      <c r="A1549" s="5">
        <f t="shared" si="250"/>
        <v>18</v>
      </c>
      <c r="B1549" s="5">
        <f t="shared" si="251"/>
        <v>47</v>
      </c>
      <c r="C1549" s="5" t="str">
        <f t="shared" ca="1" si="240"/>
        <v>proportion_motorcycle_trips</v>
      </c>
      <c r="D1549" s="5" t="str">
        <f t="shared" ca="1" si="252"/>
        <v>proportion_motorcycle_trips_arica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proportion_motorcycle_trips</v>
      </c>
      <c r="G1549" s="4" t="str" cm="1">
        <f t="array" aca="1" ref="G1549" ca="1">IF(AND(ISBLANK(INDIRECT(ADDRESS(B1549,3,1,1,"all_city_parameter_inputs"))),ISBLANK(INDIRECT(ADDRESS(B1549,2,1,1,"all_city_parameter_inputs")))),"",IF(ISBLANK(INDIRECT(ADDRESS(B1549,2,1,1,"all_city_parameter_inputs"))),"",INDIRECT(ADDRESS(B1549,2,1,1,"all_city_parameter_inputs"))))</f>
        <v>beta</v>
      </c>
      <c r="H1549" s="17" cm="1">
        <f t="array" aca="1" ref="H1549" ca="1">IF(ISBLANK(INDIRECT(ADDRESS(B1549,A1549,1,1,"all_city_parameter_inputs"))), "--",INDIRECT(ADDRESS(B1549,A1549,1,1,"all_city_parameter_inputs")))</f>
        <v>1088.01</v>
      </c>
      <c r="I1549" s="17" t="str">
        <f ca="1">IF(OR(G1549="alpha",G1549="beta",G1549="sd",G1549="mean"),"--",VLOOKUP(C1549,Default!$B$5:$H$114,7,FALSE))</f>
        <v>--</v>
      </c>
      <c r="J1549" s="4" t="str">
        <f ca="1">VLOOKUP(F1549,Lookup!$C$5:$D$110,2, FALSE)</f>
        <v>Travel values</v>
      </c>
      <c r="K1549" s="4" t="str">
        <f ca="1">VLOOKUP(C1549,Default!$B$4:$E$114,4, FALSE)</f>
        <v>proportion of travel survey trips that should be added as motorcycle trips</v>
      </c>
      <c r="L1549" s="21" t="str" cm="1">
        <f t="array" aca="1" ref="L1549" ca="1">IF(ISNA(VLOOKUP($D1549,Grouped_Sources!$C:$C,1,FALSE)),"", INDIRECT(VLOOKUP($D1549,Grouped_Sources!$C:$I,5,FALSE)))</f>
        <v xml:space="preserve"> on OneDrive Ali Abbas - ITHIM Global\Methods and Processes\Input Parameters\NewMotorcycleTrips</v>
      </c>
      <c r="M1549" s="21" cm="1">
        <f t="array" aca="1" ref="M1549" ca="1">IF(ISNA(VLOOKUP($D1549,Grouped_Sources!$C:$C,1,FALSE)),"", INDIRECT(VLOOKUP($D1549,Grouped_Sources!$C:$I,6,FALSE)))</f>
        <v>0</v>
      </c>
      <c r="N1549" s="21" cm="1">
        <f t="array" aca="1" ref="N1549" ca="1">IF(ISNA(VLOOKUP($D1549,Grouped_Sources!$C:$C,1,FALSE)),"", INDIRECT(VLOOKUP($D1549,Grouped_Sources!$C:$I,7,FALSE)))</f>
        <v>0</v>
      </c>
    </row>
    <row r="1550" spans="1:14" hidden="1" x14ac:dyDescent="0.25">
      <c r="A1550" s="5">
        <f t="shared" si="250"/>
        <v>18</v>
      </c>
      <c r="B1550" s="5">
        <f t="shared" si="251"/>
        <v>48</v>
      </c>
      <c r="C1550" s="5" t="str">
        <f t="shared" ca="1" si="240"/>
        <v>add_motorcycle_fleet</v>
      </c>
      <c r="D1550" s="5" t="str">
        <f t="shared" ca="1" si="239"/>
        <v>add_motorcycle_fleet_arica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All_city_list!F1545,INDIRECT(ADDRESS(B1550,1,1,1,"all_city_parameter_inputs"))))</f>
        <v>add_motorcycle_fleet</v>
      </c>
      <c r="G1550" s="4" t="str" cm="1">
        <f t="array" aca="1" ref="G1550" ca="1">IF(AND(ISBLANK(INDIRECT(ADDRESS(B1550,3,1,1,"all_city_parameter_inputs"))),ISBLANK(INDIRECT(ADDRESS(B1550,2,1,1,"all_city_parameter_inputs")))),"",IF(ISBLANK(INDIRECT(ADDRESS(B1550,2,1,1,"all_city_parameter_inputs"))),"",INDIRECT(ADDRESS(B1550,2,1,1,"all_city_parameter_inputs"))))</f>
        <v/>
      </c>
      <c r="H1550" s="17" t="str" cm="1">
        <f t="array" aca="1" ref="H1550" ca="1">IF(ISBLANK(INDIRECT(ADDRESS(B1550,A1550,1,1,"all_city_parameter_inputs"))), "--",INDIRECT(ADDRESS(B1550,A1550,1,1,"all_city_parameter_inputs")))</f>
        <v>T</v>
      </c>
      <c r="I1550" s="17" t="str">
        <f ca="1">IF(OR(G1550="alpha",G1550="beta",G1550="sd",G1550="mean"),"--",VLOOKUP(C1550,Default!$B$5:$H$114,7,FALSE))</f>
        <v>T</v>
      </c>
      <c r="J1550" s="4" t="str">
        <f ca="1">VLOOKUP(F1550,Lookup!$C$5:$D$110,2, FALSE)</f>
        <v>Travel values</v>
      </c>
      <c r="K1550" s="4" t="str">
        <f ca="1">VLOOKUP(C1550,Default!$B$4:$E$114,4, FALSE)</f>
        <v>whether to add motorcylce ghost trips</v>
      </c>
      <c r="L1550" s="21" t="str" cm="1">
        <f t="array" aca="1" ref="L1550" ca="1">IF(ISNA(VLOOKUP($D1550,Grouped_Sources!$C:$C,1,FALSE)),"", INDIRECT(VLOOKUP($D1550,Grouped_Sources!$C:$I,5,FALSE)))</f>
        <v xml:space="preserve"> on OneDrive Ali Abbas - ITHIM Global\Methods and Processes\Input Parameters\MotorcycleFleetRatio</v>
      </c>
      <c r="M1550" s="21" cm="1">
        <f t="array" aca="1" ref="M1550" ca="1">IF(ISNA(VLOOKUP($D1550,Grouped_Sources!$C:$C,1,FALSE)),"", INDIRECT(VLOOKUP($D1550,Grouped_Sources!$C:$I,6,FALSE)))</f>
        <v>0</v>
      </c>
      <c r="N1550" s="21" cm="1">
        <f t="array" aca="1" ref="N1550" ca="1">IF(ISNA(VLOOKUP($D1550,Grouped_Sources!$C:$C,1,FALSE)),"", INDIRECT(VLOOKUP($D1550,Grouped_Sources!$C:$I,7,FALSE)))</f>
        <v>0</v>
      </c>
    </row>
    <row r="1551" spans="1:14" hidden="1" x14ac:dyDescent="0.25">
      <c r="A1551" s="5">
        <f t="shared" si="250"/>
        <v>18</v>
      </c>
      <c r="B1551" s="5">
        <f t="shared" si="251"/>
        <v>49</v>
      </c>
      <c r="C1551" s="5" t="str">
        <f t="shared" ca="1" si="240"/>
        <v>fleet_to_motorcycle_ratio</v>
      </c>
      <c r="D1551" s="5" t="str">
        <f t="shared" ca="1" si="239"/>
        <v>fleet_to_motorcycle_ratio_arica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fleet_to_motorcycle_ratio</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0.44286216893596886</v>
      </c>
      <c r="I1551" s="17">
        <f ca="1">IF(OR(G1551="alpha",G1551="beta",G1551="sd",G1551="mean"),"--",VLOOKUP(C1551,Default!$B$5:$H$114,7,FALSE))</f>
        <v>0.441176470588235</v>
      </c>
      <c r="J1551" s="4" t="str">
        <f ca="1">VLOOKUP(F1551,Lookup!$C$5:$D$110,2, FALSE)</f>
        <v>Travel values</v>
      </c>
      <c r="K1551" s="4" t="str">
        <f ca="1">VLOOKUP(C1551,Default!$B$4:$E$114,4, FALSE)</f>
        <v xml:space="preserve">ratio of missing motorbike trips, e.g. if ratio = 0.6 and total trip distance in survey is 400, then want to add 600 km of motorbike trips. </v>
      </c>
      <c r="L1551" s="21" t="str" cm="1">
        <f t="array" aca="1" ref="L1551" ca="1">IF(ISNA(VLOOKUP($D1551,Grouped_Sources!$C:$C,1,FALSE)),"", INDIRECT(VLOOKUP($D1551,Grouped_Sources!$C:$I,5,FALSE)))</f>
        <v xml:space="preserve"> on OneDrive Ali Abbas - ITHIM Global\Methods and Processes\Input Parameters\MotorcycleFleetRatio</v>
      </c>
      <c r="M1551" s="21" cm="1">
        <f t="array" aca="1" ref="M1551" ca="1">IF(ISNA(VLOOKUP($D1551,Grouped_Sources!$C:$C,1,FALSE)),"", INDIRECT(VLOOKUP($D1551,Grouped_Sources!$C:$I,6,FALSE)))</f>
        <v>0</v>
      </c>
      <c r="N1551" s="21" cm="1">
        <f t="array" aca="1" ref="N1551" ca="1">IF(ISNA(VLOOKUP($D1551,Grouped_Sources!$C:$C,1,FALSE)),"", INDIRECT(VLOOKUP($D1551,Grouped_Sources!$C:$I,7,FALSE)))</f>
        <v>0</v>
      </c>
    </row>
    <row r="1552" spans="1:14" hidden="1" x14ac:dyDescent="0.25">
      <c r="A1552" s="5">
        <f t="shared" si="250"/>
        <v>18</v>
      </c>
      <c r="B1552" s="5">
        <f t="shared" si="251"/>
        <v>50</v>
      </c>
      <c r="C1552" s="5" t="str">
        <f t="shared" ca="1" si="240"/>
        <v>fleet_to_motorcycle_ratio</v>
      </c>
      <c r="D1552" s="5" t="str">
        <f t="shared" ca="1" si="239"/>
        <v>fleet_to_motorcycle_ratio_arica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fleet_to_motorcycle_ratio</v>
      </c>
      <c r="G1552" s="4" t="str" cm="1">
        <f t="array" aca="1" ref="G1552" ca="1">IF(AND(ISBLANK(INDIRECT(ADDRESS(B1552,3,1,1,"all_city_parameter_inputs"))),ISBLANK(INDIRECT(ADDRESS(B1552,2,1,1,"all_city_parameter_inputs")))),"",IF(ISBLANK(INDIRECT(ADDRESS(B1552,2,1,1,"all_city_parameter_inputs"))),"",INDIRECT(ADDRESS(B1552,2,1,1,"all_city_parameter_inputs"))))</f>
        <v>alpha</v>
      </c>
      <c r="H1552" s="17" cm="1">
        <f t="array" aca="1" ref="H1552" ca="1">IF(ISBLANK(INDIRECT(ADDRESS(B1552,A1552,1,1,"all_city_parameter_inputs"))), "--",INDIRECT(ADDRESS(B1552,A1552,1,1,"all_city_parameter_inputs")))</f>
        <v>8.1299740092757009</v>
      </c>
      <c r="I1552" s="17" t="str">
        <f ca="1">IF(OR(G1552="alpha",G1552="beta",G1552="sd",G1552="mean"),"--",VLOOKUP(C1552,Default!$B$5:$H$114,7,FALSE))</f>
        <v>--</v>
      </c>
      <c r="J1552" s="4" t="str">
        <f ca="1">VLOOKUP(F1552,Lookup!$C$5:$D$110,2, FALSE)</f>
        <v>Travel values</v>
      </c>
      <c r="K1552" s="4" t="str">
        <f ca="1">VLOOKUP(C1552,Default!$B$4:$E$114,4, FALSE)</f>
        <v xml:space="preserve">ratio of missing motorbike trips, e.g. if ratio = 0.6 and total trip distance in survey is 400, then want to add 600 km of motorbike trips. </v>
      </c>
      <c r="L1552" s="21" t="str" cm="1">
        <f t="array" aca="1" ref="L1552" ca="1">IF(ISNA(VLOOKUP($D1552,Grouped_Sources!$C:$C,1,FALSE)),"", INDIRECT(VLOOKUP($D1552,Grouped_Sources!$C:$I,5,FALSE)))</f>
        <v xml:space="preserve"> on OneDrive Ali Abbas - ITHIM Global\Methods and Processes\Input Parameters\MotorcycleFleetRatio</v>
      </c>
      <c r="M1552" s="21" cm="1">
        <f t="array" aca="1" ref="M1552" ca="1">IF(ISNA(VLOOKUP($D1552,Grouped_Sources!$C:$C,1,FALSE)),"", INDIRECT(VLOOKUP($D1552,Grouped_Sources!$C:$I,6,FALSE)))</f>
        <v>0</v>
      </c>
      <c r="N1552" s="21" cm="1">
        <f t="array" aca="1" ref="N1552" ca="1">IF(ISNA(VLOOKUP($D1552,Grouped_Sources!$C:$C,1,FALSE)),"", INDIRECT(VLOOKUP($D1552,Grouped_Sources!$C:$I,7,FALSE)))</f>
        <v>0</v>
      </c>
    </row>
    <row r="1553" spans="1:14" hidden="1" x14ac:dyDescent="0.25">
      <c r="A1553" s="5">
        <f t="shared" si="250"/>
        <v>18</v>
      </c>
      <c r="B1553" s="5">
        <f t="shared" si="251"/>
        <v>51</v>
      </c>
      <c r="C1553" s="5" t="str">
        <f t="shared" ca="1" si="240"/>
        <v>fleet_to_motorcycle_ratio</v>
      </c>
      <c r="D1553" s="5" t="str">
        <f t="shared" ca="1" si="239"/>
        <v>fleet_to_motorcycle_ratio_arica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fleet_to_motorcycle_ratio</v>
      </c>
      <c r="G1553" s="4" t="str" cm="1">
        <f t="array" aca="1" ref="G1553" ca="1">IF(AND(ISBLANK(INDIRECT(ADDRESS(B1553,3,1,1,"all_city_parameter_inputs"))),ISBLANK(INDIRECT(ADDRESS(B1553,2,1,1,"all_city_parameter_inputs")))),"",IF(ISBLANK(INDIRECT(ADDRESS(B1553,2,1,1,"all_city_parameter_inputs"))),"",INDIRECT(ADDRESS(B1553,2,1,1,"all_city_parameter_inputs"))))</f>
        <v>beta</v>
      </c>
      <c r="H1553" s="17" cm="1">
        <f t="array" aca="1" ref="H1553" ca="1">IF(ISBLANK(INDIRECT(ADDRESS(B1553,A1553,1,1,"all_city_parameter_inputs"))), "--",INDIRECT(ADDRESS(B1553,A1553,1,1,"all_city_parameter_inputs")))</f>
        <v>10.227823471617663</v>
      </c>
      <c r="I1553" s="17" t="str">
        <f ca="1">IF(OR(G1553="alpha",G1553="beta",G1553="sd",G1553="mean"),"--",VLOOKUP(C1553,Default!$B$5:$H$114,7,FALSE))</f>
        <v>--</v>
      </c>
      <c r="J1553" s="4" t="str">
        <f ca="1">VLOOKUP(F1553,Lookup!$C$5:$D$110,2, FALSE)</f>
        <v>Travel values</v>
      </c>
      <c r="K1553" s="4" t="str">
        <f ca="1">VLOOKUP(C1553,Default!$B$4:$E$114,4, FALSE)</f>
        <v xml:space="preserve">ratio of missing motorbike trips, e.g. if ratio = 0.6 and total trip distance in survey is 400, then want to add 600 km of motorbike trips. </v>
      </c>
      <c r="L1553" s="21" t="str" cm="1">
        <f t="array" aca="1" ref="L1553" ca="1">IF(ISNA(VLOOKUP($D1553,Grouped_Sources!$C:$C,1,FALSE)),"", INDIRECT(VLOOKUP($D1553,Grouped_Sources!$C:$I,5,FALSE)))</f>
        <v xml:space="preserve"> on OneDrive Ali Abbas - ITHIM Global\Methods and Processes\Input Parameters\MotorcycleFleetRatio</v>
      </c>
      <c r="M1553" s="21" cm="1">
        <f t="array" aca="1" ref="M1553" ca="1">IF(ISNA(VLOOKUP($D1553,Grouped_Sources!$C:$C,1,FALSE)),"", INDIRECT(VLOOKUP($D1553,Grouped_Sources!$C:$I,6,FALSE)))</f>
        <v>0</v>
      </c>
      <c r="N1553" s="21" cm="1">
        <f t="array" aca="1" ref="N1553" ca="1">IF(ISNA(VLOOKUP($D1553,Grouped_Sources!$C:$C,1,FALSE)),"", INDIRECT(VLOOKUP($D1553,Grouped_Sources!$C:$I,7,FALSE)))</f>
        <v>0</v>
      </c>
    </row>
    <row r="1554" spans="1:14" hidden="1" x14ac:dyDescent="0.25">
      <c r="A1554" s="5">
        <f t="shared" si="250"/>
        <v>18</v>
      </c>
      <c r="B1554" s="5">
        <f t="shared" si="251"/>
        <v>52</v>
      </c>
      <c r="C1554" s="5" t="str">
        <f t="shared" ca="1" si="240"/>
        <v>background_pa_confidence</v>
      </c>
      <c r="D1554" s="5" t="str">
        <f t="shared" ca="1" si="239"/>
        <v>background_pa_confidence_arica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background_pa_confidence</v>
      </c>
      <c r="G1554" s="4" t="str" cm="1">
        <f t="array" aca="1" ref="G1554" ca="1">IF(AND(ISBLANK(INDIRECT(ADDRESS(B1554,3,1,1,"all_city_parameter_inputs"))),ISBLANK(INDIRECT(ADDRESS(B1554,2,1,1,"all_city_parameter_inputs")))),"",IF(ISBLANK(INDIRECT(ADDRESS(B1554,2,1,1,"all_city_parameter_inputs"))),"",INDIRECT(ADDRESS(B1554,2,1,1,"all_city_parameter_inputs"))))</f>
        <v>sample</v>
      </c>
      <c r="H1554" s="17" cm="1">
        <f t="array" aca="1" ref="H1554" ca="1">IF(ISBLANK(INDIRECT(ADDRESS(B1554,A1554,1,1,"all_city_parameter_inputs"))), "--",INDIRECT(ADDRESS(B1554,A1554,1,1,"all_city_parameter_inputs")))</f>
        <v>0.3</v>
      </c>
      <c r="I1554" s="17">
        <f ca="1">IF(OR(G1554="alpha",G1554="beta",G1554="sd",G1554="mean"),"--",VLOOKUP(C1554,Default!$B$5:$H$114,7,FALSE))</f>
        <v>1</v>
      </c>
      <c r="J1554" s="4" t="str">
        <f ca="1">VLOOKUP(F1554,Lookup!$C$5:$D$110,2, FALSE)</f>
        <v>PA values</v>
      </c>
      <c r="K1554" s="4" t="str">
        <f ca="1">VLOOKUP(C1554,Default!$B$4:$E$114,4, FALSE)</f>
        <v>how confident we are in the PA survey (in terms of number of people who report zero PA)</v>
      </c>
      <c r="L1554" s="21" t="str" cm="1">
        <f t="array" aca="1" ref="L1554" ca="1">IF(ISNA(VLOOKUP($D1554,Grouped_Sources!$C:$C,1,FALSE)),"", INDIRECT(VLOOKUP($D1554,Grouped_Sources!$C:$I,5,FALSE)))</f>
        <v/>
      </c>
      <c r="M1554" s="21" t="str" cm="1">
        <f t="array" aca="1" ref="M1554" ca="1">IF(ISNA(VLOOKUP($D1554,Grouped_Sources!$C:$C,1,FALSE)),"", INDIRECT(VLOOKUP($D1554,Grouped_Sources!$C:$I,6,FALSE)))</f>
        <v/>
      </c>
      <c r="N1554" s="21" t="str" cm="1">
        <f t="array" aca="1" ref="N1554" ca="1">IF(ISNA(VLOOKUP($D1554,Grouped_Sources!$C:$C,1,FALSE)),"", INDIRECT(VLOOKUP($D1554,Grouped_Sources!$C:$I,7,FALSE)))</f>
        <v/>
      </c>
    </row>
    <row r="1555" spans="1:14" hidden="1" x14ac:dyDescent="0.25">
      <c r="A1555" s="5">
        <f t="shared" si="250"/>
        <v>18</v>
      </c>
      <c r="B1555" s="5">
        <f t="shared" si="251"/>
        <v>53</v>
      </c>
      <c r="C1555" s="5" t="str">
        <f t="shared" ca="1" si="240"/>
        <v>add_walk_to_pt_trips</v>
      </c>
      <c r="D1555" s="5" t="str">
        <f t="shared" ca="1" si="239"/>
        <v>add_walk_to_pt_trips_arica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add_walk_to_pt_trips</v>
      </c>
      <c r="G1555" s="4" t="str" cm="1">
        <f t="array" aca="1" ref="G1555" ca="1">IF(AND(ISBLANK(INDIRECT(ADDRESS(B1555,3,1,1,"all_city_parameter_inputs"))),ISBLANK(INDIRECT(ADDRESS(B1555,2,1,1,"all_city_parameter_inputs")))),"",IF(ISBLANK(INDIRECT(ADDRESS(B1555,2,1,1,"all_city_parameter_inputs"))),"",INDIRECT(ADDRESS(B1555,2,1,1,"all_city_parameter_inputs"))))</f>
        <v/>
      </c>
      <c r="H1555" s="17" t="str" cm="1">
        <f t="array" aca="1" ref="H1555" ca="1">IF(ISBLANK(INDIRECT(ADDRESS(B1555,A1555,1,1,"all_city_parameter_inputs"))), "--",INDIRECT(ADDRESS(B1555,A1555,1,1,"all_city_parameter_inputs")))</f>
        <v>T</v>
      </c>
      <c r="I1555" s="17" t="str">
        <f ca="1">IF(OR(G1555="alpha",G1555="beta",G1555="sd",G1555="mean"),"--",VLOOKUP(C1555,Default!$B$5:$H$114,7,FALSE))</f>
        <v>T</v>
      </c>
      <c r="J1555" s="4" t="str">
        <f ca="1">VLOOKUP(F1555,Lookup!$C$5:$D$110,2, FALSE)</f>
        <v>Travel values</v>
      </c>
      <c r="K1555" s="4" t="str">
        <f ca="1">VLOOKUP(C1555,Default!$B$4:$E$114,4, FALSE)</f>
        <v>whether to add walk component to trips with main mode bus</v>
      </c>
      <c r="L1555" s="21" t="str" cm="1">
        <f t="array" aca="1" ref="L1555" ca="1">IF(ISNA(VLOOKUP($D1555,Grouped_Sources!$C:$C,1,FALSE)),"", INDIRECT(VLOOKUP($D1555,Grouped_Sources!$C:$I,5,FALSE)))</f>
        <v>usually set to T</v>
      </c>
      <c r="M1555" s="21" cm="1">
        <f t="array" aca="1" ref="M1555" ca="1">IF(ISNA(VLOOKUP($D1555,Grouped_Sources!$C:$C,1,FALSE)),"", INDIRECT(VLOOKUP($D1555,Grouped_Sources!$C:$I,6,FALSE)))</f>
        <v>0</v>
      </c>
      <c r="N1555" s="21" cm="1">
        <f t="array" aca="1" ref="N1555" ca="1">IF(ISNA(VLOOKUP($D1555,Grouped_Sources!$C:$C,1,FALSE)),"", INDIRECT(VLOOKUP($D1555,Grouped_Sources!$C:$I,7,FALSE)))</f>
        <v>0</v>
      </c>
    </row>
    <row r="1556" spans="1:14" hidden="1" x14ac:dyDescent="0.25">
      <c r="A1556" s="5">
        <f t="shared" si="250"/>
        <v>18</v>
      </c>
      <c r="B1556" s="5">
        <f t="shared" si="251"/>
        <v>54</v>
      </c>
      <c r="C1556" s="5" t="str">
        <f t="shared" ca="1" si="240"/>
        <v>bus_to_passenger_ratio</v>
      </c>
      <c r="D1556" s="5" t="str">
        <f t="shared" ca="1" si="239"/>
        <v>bus_to_passenger_ratio_arica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bus_to_passenger_ratio</v>
      </c>
      <c r="G1556" s="4" t="str" cm="1">
        <f t="array" aca="1" ref="G1556" ca="1">IF(AND(ISBLANK(INDIRECT(ADDRESS(B1556,3,1,1,"all_city_parameter_inputs"))),ISBLANK(INDIRECT(ADDRESS(B1556,2,1,1,"all_city_parameter_inputs")))),"",IF(ISBLANK(INDIRECT(ADDRESS(B1556,2,1,1,"all_city_parameter_inputs"))),"",INDIRECT(ADDRESS(B1556,2,1,1,"all_city_parameter_inputs"))))</f>
        <v>constant</v>
      </c>
      <c r="H1556" s="17" cm="1">
        <f t="array" aca="1" ref="H1556" ca="1">IF(ISBLANK(INDIRECT(ADDRESS(B1556,A1556,1,1,"all_city_parameter_inputs"))), "--",INDIRECT(ADDRESS(B1556,A1556,1,1,"all_city_parameter_inputs")))</f>
        <v>6.6666666666666666E-2</v>
      </c>
      <c r="I1556" s="17">
        <f ca="1">IF(OR(G1556="alpha",G1556="beta",G1556="sd",G1556="mean"),"--",VLOOKUP(C1556,Default!$B$5:$H$114,7,FALSE))</f>
        <v>3.8910505836575897E-2</v>
      </c>
      <c r="J1556" s="4" t="str">
        <f ca="1">VLOOKUP(F1556,Lookup!$C$5:$D$110,2, FALSE)</f>
        <v>Travel values</v>
      </c>
      <c r="K1556" s="4" t="str">
        <f ca="1">VLOOKUP(C1556,Default!$B$4:$E$114,4, FALSE)</f>
        <v>number of buses per passenger</v>
      </c>
      <c r="L1556" s="21" t="str" cm="1">
        <f t="array" aca="1" ref="L1556" ca="1">IF(ISNA(VLOOKUP($D1556,Grouped_Sources!$C:$C,1,FALSE)),"", INDIRECT(VLOOKUP($D1556,Grouped_Sources!$C:$I,5,FALSE)))</f>
        <v>BusPassengerRatios_WriteUp_v.xx.docx on  on OneDrive Ali Abbas - ITHIM Global\Methods and Processes\Input Parameters\BusPassengerRatio</v>
      </c>
      <c r="M1556" s="21" cm="1">
        <f t="array" aca="1" ref="M1556" ca="1">IF(ISNA(VLOOKUP($D1556,Grouped_Sources!$C:$C,1,FALSE)),"", INDIRECT(VLOOKUP($D1556,Grouped_Sources!$C:$I,6,FALSE)))</f>
        <v>0</v>
      </c>
      <c r="N1556" s="21" cm="1">
        <f t="array" aca="1" ref="N1556" ca="1">IF(ISNA(VLOOKUP($D1556,Grouped_Sources!$C:$C,1,FALSE)),"", INDIRECT(VLOOKUP($D1556,Grouped_Sources!$C:$I,7,FALSE)))</f>
        <v>0</v>
      </c>
    </row>
    <row r="1557" spans="1:14" hidden="1" x14ac:dyDescent="0.25">
      <c r="A1557" s="5">
        <f t="shared" si="250"/>
        <v>18</v>
      </c>
      <c r="B1557" s="5">
        <f t="shared" si="251"/>
        <v>55</v>
      </c>
      <c r="C1557" s="5" t="str">
        <f t="shared" ca="1" si="240"/>
        <v>bus_to_passenger_ratio</v>
      </c>
      <c r="D1557" s="5" t="str">
        <f t="shared" ref="D1557:D1650" ca="1" si="253">F1557&amp;"_"&amp;E1557</f>
        <v>bus_to_passenger_ratio_arica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bus_to_passenger_ratio</v>
      </c>
      <c r="G1557" s="4" t="str" cm="1">
        <f t="array" aca="1" ref="G1557" ca="1">IF(AND(ISBLANK(INDIRECT(ADDRESS(B1557,3,1,1,"all_city_parameter_inputs"))),ISBLANK(INDIRECT(ADDRESS(B1557,2,1,1,"all_city_parameter_inputs")))),"",IF(ISBLANK(INDIRECT(ADDRESS(B1557,2,1,1,"all_city_parameter_inputs"))),"",INDIRECT(ADDRESS(B1557,2,1,1,"all_city_parameter_inputs"))))</f>
        <v>alpha</v>
      </c>
      <c r="H1557" s="17" cm="1">
        <f t="array" aca="1" ref="H1557" ca="1">IF(ISBLANK(INDIRECT(ADDRESS(B1557,A1557,1,1,"all_city_parameter_inputs"))), "--",INDIRECT(ADDRESS(B1557,A1557,1,1,"all_city_parameter_inputs")))</f>
        <v>14.866666666666667</v>
      </c>
      <c r="I1557" s="17" t="str">
        <f ca="1">IF(OR(G1557="alpha",G1557="beta",G1557="sd",G1557="mean"),"--",VLOOKUP(C1557,Default!$B$5:$H$114,7,FALSE))</f>
        <v>--</v>
      </c>
      <c r="J1557" s="4" t="str">
        <f ca="1">VLOOKUP(F1557,Lookup!$C$5:$D$110,2, FALSE)</f>
        <v>Travel values</v>
      </c>
      <c r="K1557" s="4" t="str">
        <f ca="1">VLOOKUP(C1557,Default!$B$4:$E$114,4, FALSE)</f>
        <v>number of buses per passenger</v>
      </c>
      <c r="L1557" s="21" t="str" cm="1">
        <f t="array" aca="1" ref="L1557" ca="1">IF(ISNA(VLOOKUP($D1557,Grouped_Sources!$C:$C,1,FALSE)),"", INDIRECT(VLOOKUP($D1557,Grouped_Sources!$C:$I,5,FALSE)))</f>
        <v>BusPassengerRatios_WriteUp_v.xx.docx on  on OneDrive Ali Abbas - ITHIM Global\Methods and Processes\Input Parameters\BusPassengerRatio</v>
      </c>
      <c r="M1557" s="21" cm="1">
        <f t="array" aca="1" ref="M1557" ca="1">IF(ISNA(VLOOKUP($D1557,Grouped_Sources!$C:$C,1,FALSE)),"", INDIRECT(VLOOKUP($D1557,Grouped_Sources!$C:$I,6,FALSE)))</f>
        <v>0</v>
      </c>
      <c r="N1557" s="21" cm="1">
        <f t="array" aca="1" ref="N1557" ca="1">IF(ISNA(VLOOKUP($D1557,Grouped_Sources!$C:$C,1,FALSE)),"", INDIRECT(VLOOKUP($D1557,Grouped_Sources!$C:$I,7,FALSE)))</f>
        <v>0</v>
      </c>
    </row>
    <row r="1558" spans="1:14" hidden="1" x14ac:dyDescent="0.25">
      <c r="A1558" s="5">
        <f t="shared" si="250"/>
        <v>18</v>
      </c>
      <c r="B1558" s="5">
        <f t="shared" si="251"/>
        <v>56</v>
      </c>
      <c r="C1558" s="5" t="str">
        <f t="shared" ca="1" si="240"/>
        <v>bus_to_passenger_ratio</v>
      </c>
      <c r="D1558" s="5" t="str">
        <f t="shared" ca="1" si="253"/>
        <v>bus_to_passenger_ratio_arica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bus_to_passenger_ratio</v>
      </c>
      <c r="G1558" s="4" t="str" cm="1">
        <f t="array" aca="1" ref="G1558" ca="1">IF(AND(ISBLANK(INDIRECT(ADDRESS(B1558,3,1,1,"all_city_parameter_inputs"))),ISBLANK(INDIRECT(ADDRESS(B1558,2,1,1,"all_city_parameter_inputs")))),"",IF(ISBLANK(INDIRECT(ADDRESS(B1558,2,1,1,"all_city_parameter_inputs"))),"",INDIRECT(ADDRESS(B1558,2,1,1,"all_city_parameter_inputs"))))</f>
        <v>beta</v>
      </c>
      <c r="H1558" s="17" cm="1">
        <f t="array" aca="1" ref="H1558" ca="1">IF(ISBLANK(INDIRECT(ADDRESS(B1558,A1558,1,1,"all_city_parameter_inputs"))), "--",INDIRECT(ADDRESS(B1558,A1558,1,1,"all_city_parameter_inputs")))</f>
        <v>208.13333333333333</v>
      </c>
      <c r="I1558" s="17" t="str">
        <f ca="1">IF(OR(G1558="alpha",G1558="beta",G1558="sd",G1558="mean"),"--",VLOOKUP(C1558,Default!$B$5:$H$114,7,FALSE))</f>
        <v>--</v>
      </c>
      <c r="J1558" s="4" t="str">
        <f ca="1">VLOOKUP(F1558,Lookup!$C$5:$D$110,2, FALSE)</f>
        <v>Travel values</v>
      </c>
      <c r="K1558" s="4" t="str">
        <f ca="1">VLOOKUP(C1558,Default!$B$4:$E$114,4, FALSE)</f>
        <v>number of buses per passenger</v>
      </c>
      <c r="L1558" s="21" t="str" cm="1">
        <f t="array" aca="1" ref="L1558" ca="1">IF(ISNA(VLOOKUP($D1558,Grouped_Sources!$C:$C,1,FALSE)),"", INDIRECT(VLOOKUP($D1558,Grouped_Sources!$C:$I,5,FALSE)))</f>
        <v>BusPassengerRatios_WriteUp_v.xx.docx on  on OneDrive Ali Abbas - ITHIM Global\Methods and Processes\Input Parameters\BusPassengerRatio</v>
      </c>
      <c r="M1558" s="21" cm="1">
        <f t="array" aca="1" ref="M1558" ca="1">IF(ISNA(VLOOKUP($D1558,Grouped_Sources!$C:$C,1,FALSE)),"", INDIRECT(VLOOKUP($D1558,Grouped_Sources!$C:$I,6,FALSE)))</f>
        <v>0</v>
      </c>
      <c r="N1558" s="21" cm="1">
        <f t="array" aca="1" ref="N1558" ca="1">IF(ISNA(VLOOKUP($D1558,Grouped_Sources!$C:$C,1,FALSE)),"", INDIRECT(VLOOKUP($D1558,Grouped_Sources!$C:$I,7,FALSE)))</f>
        <v>0</v>
      </c>
    </row>
    <row r="1559" spans="1:14" hidden="1" x14ac:dyDescent="0.25">
      <c r="A1559" s="5">
        <f t="shared" si="250"/>
        <v>18</v>
      </c>
      <c r="B1559" s="5">
        <f t="shared" si="251"/>
        <v>57</v>
      </c>
      <c r="C1559" s="5" t="str">
        <f t="shared" ca="1" si="240"/>
        <v>truck_to_car_ratio</v>
      </c>
      <c r="D1559" s="5" t="str">
        <f t="shared" ca="1" si="253"/>
        <v>truck_to_car_ratio_arica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truck_to_car_ratio</v>
      </c>
      <c r="G1559" s="4" t="str" cm="1">
        <f t="array" aca="1" ref="G1559" ca="1">IF(AND(ISBLANK(INDIRECT(ADDRESS(B1559,3,1,1,"all_city_parameter_inputs"))),ISBLANK(INDIRECT(ADDRESS(B1559,2,1,1,"all_city_parameter_inputs")))),"",IF(ISBLANK(INDIRECT(ADDRESS(B1559,2,1,1,"all_city_parameter_inputs"))),"",INDIRECT(ADDRESS(B1559,2,1,1,"all_city_parameter_inputs"))))</f>
        <v>constant</v>
      </c>
      <c r="H1559" s="17" cm="1">
        <f t="array" aca="1" ref="H1559" ca="1">IF(ISBLANK(INDIRECT(ADDRESS(B1559,A1559,1,1,"all_city_parameter_inputs"))), "--",INDIRECT(ADDRESS(B1559,A1559,1,1,"all_city_parameter_inputs")))</f>
        <v>0.3</v>
      </c>
      <c r="I1559" s="17">
        <f ca="1">IF(OR(G1559="alpha",G1559="beta",G1559="sd",G1559="mean"),"--",VLOOKUP(C1559,Default!$B$5:$H$114,7,FALSE))</f>
        <v>0.3</v>
      </c>
      <c r="J1559" s="4" t="str">
        <f ca="1">VLOOKUP(F1559,Lookup!$C$5:$D$110,2, FALSE)</f>
        <v>Travel values</v>
      </c>
      <c r="K1559" s="4" t="str">
        <f ca="1">VLOOKUP(C1559,Default!$B$4:$E$114,4, FALSE)</f>
        <v>ratio of truck kilometers to car km travelled, used to add ghost trips that are not changed between the different scenarios</v>
      </c>
      <c r="L1559" s="21" t="str" cm="1">
        <f t="array" aca="1" ref="L1559" ca="1">IF(ISNA(VLOOKUP($D1559,Grouped_Sources!$C:$C,1,FALSE)),"", INDIRECT(VLOOKUP($D1559,Grouped_Sources!$C:$I,5,FALSE)))</f>
        <v>TruckCarRatio_WriteUp_v.xx.docx on  on OneDrive Ali Abbas - ITHIM Global\Methods and Processes\Input Parameters\TruckCarRatio</v>
      </c>
      <c r="M1559" s="21" cm="1">
        <f t="array" aca="1" ref="M1559" ca="1">IF(ISNA(VLOOKUP($D1559,Grouped_Sources!$C:$C,1,FALSE)),"", INDIRECT(VLOOKUP($D1559,Grouped_Sources!$C:$I,6,FALSE)))</f>
        <v>0</v>
      </c>
      <c r="N1559" s="21" cm="1">
        <f t="array" aca="1" ref="N1559" ca="1">IF(ISNA(VLOOKUP($D1559,Grouped_Sources!$C:$C,1,FALSE)),"", INDIRECT(VLOOKUP($D1559,Grouped_Sources!$C:$I,7,FALSE)))</f>
        <v>0</v>
      </c>
    </row>
    <row r="1560" spans="1:14" hidden="1" x14ac:dyDescent="0.25">
      <c r="A1560" s="5">
        <f t="shared" si="250"/>
        <v>18</v>
      </c>
      <c r="B1560" s="5">
        <f t="shared" si="251"/>
        <v>58</v>
      </c>
      <c r="C1560" s="5" t="str">
        <f t="shared" ref="C1560:C1634" ca="1" si="254">IF(G1560 = "",F1560,IF(OR(G1560="alpha",G1560="beta",G1560="constant",G1560="sd",G1560="mean",G1560="sample"),F1560,F1560&amp;" "&amp;G1560))</f>
        <v>truck_to_car_ratio</v>
      </c>
      <c r="D1560" s="5" t="str">
        <f t="shared" ca="1" si="253"/>
        <v>truck_to_car_ratio_arica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truck_to_car_ratio</v>
      </c>
      <c r="G1560" s="4" t="str" cm="1">
        <f t="array" aca="1" ref="G1560" ca="1">IF(AND(ISBLANK(INDIRECT(ADDRESS(B1560,3,1,1,"all_city_parameter_inputs"))),ISBLANK(INDIRECT(ADDRESS(B1560,2,1,1,"all_city_parameter_inputs")))),"",IF(ISBLANK(INDIRECT(ADDRESS(B1560,2,1,1,"all_city_parameter_inputs"))),"",INDIRECT(ADDRESS(B1560,2,1,1,"all_city_parameter_inputs"))))</f>
        <v>alpha</v>
      </c>
      <c r="H1560" s="17" cm="1">
        <f t="array" aca="1" ref="H1560" ca="1">IF(ISBLANK(INDIRECT(ADDRESS(B1560,A1560,1,1,"all_city_parameter_inputs"))), "--",INDIRECT(ADDRESS(B1560,A1560,1,1,"all_city_parameter_inputs")))</f>
        <v>3.731999999999998</v>
      </c>
      <c r="I1560" s="17" t="str">
        <f ca="1">IF(OR(G1560="alpha",G1560="beta",G1560="sd",G1560="mean"),"--",VLOOKUP(C1560,Default!$B$5:$H$114,7,FALSE))</f>
        <v>--</v>
      </c>
      <c r="J1560" s="4" t="str">
        <f ca="1">VLOOKUP(F1560,Lookup!$C$5:$D$110,2, FALSE)</f>
        <v>Travel values</v>
      </c>
      <c r="K1560" s="4" t="str">
        <f ca="1">VLOOKUP(C1560,Default!$B$4:$E$114,4, FALSE)</f>
        <v>ratio of truck kilometers to car km travelled, used to add ghost trips that are not changed between the different scenarios</v>
      </c>
      <c r="L1560" s="21" t="str" cm="1">
        <f t="array" aca="1" ref="L1560" ca="1">IF(ISNA(VLOOKUP($D1560,Grouped_Sources!$C:$C,1,FALSE)),"", INDIRECT(VLOOKUP($D1560,Grouped_Sources!$C:$I,5,FALSE)))</f>
        <v>TruckCarRatio_WriteUp_v.xx.docx on  on OneDrive Ali Abbas - ITHIM Global\Methods and Processes\Input Parameters\TruckCarRatio</v>
      </c>
      <c r="M1560" s="21" cm="1">
        <f t="array" aca="1" ref="M1560" ca="1">IF(ISNA(VLOOKUP($D1560,Grouped_Sources!$C:$C,1,FALSE)),"", INDIRECT(VLOOKUP($D1560,Grouped_Sources!$C:$I,6,FALSE)))</f>
        <v>0</v>
      </c>
      <c r="N1560" s="21" cm="1">
        <f t="array" aca="1" ref="N1560" ca="1">IF(ISNA(VLOOKUP($D1560,Grouped_Sources!$C:$C,1,FALSE)),"", INDIRECT(VLOOKUP($D1560,Grouped_Sources!$C:$I,7,FALSE)))</f>
        <v>0</v>
      </c>
    </row>
    <row r="1561" spans="1:14" hidden="1" x14ac:dyDescent="0.25">
      <c r="A1561" s="5">
        <f t="shared" si="250"/>
        <v>18</v>
      </c>
      <c r="B1561" s="5">
        <f t="shared" si="251"/>
        <v>59</v>
      </c>
      <c r="C1561" s="5" t="str">
        <f t="shared" ca="1" si="254"/>
        <v>truck_to_car_ratio</v>
      </c>
      <c r="D1561" s="5" t="str">
        <f t="shared" ca="1" si="253"/>
        <v>truck_to_car_ratio_arica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truck_to_car_ratio</v>
      </c>
      <c r="G1561" s="4" t="str" cm="1">
        <f t="array" aca="1" ref="G1561" ca="1">IF(AND(ISBLANK(INDIRECT(ADDRESS(B1561,3,1,1,"all_city_parameter_inputs"))),ISBLANK(INDIRECT(ADDRESS(B1561,2,1,1,"all_city_parameter_inputs")))),"",IF(ISBLANK(INDIRECT(ADDRESS(B1561,2,1,1,"all_city_parameter_inputs"))),"",INDIRECT(ADDRESS(B1561,2,1,1,"all_city_parameter_inputs"))))</f>
        <v>beta</v>
      </c>
      <c r="H1561" s="17" cm="1">
        <f t="array" aca="1" ref="H1561" ca="1">IF(ISBLANK(INDIRECT(ADDRESS(B1561,A1561,1,1,"all_city_parameter_inputs"))), "--",INDIRECT(ADDRESS(B1561,A1561,1,1,"all_city_parameter_inputs")))</f>
        <v>8.7079999999999949</v>
      </c>
      <c r="I1561" s="17" t="str">
        <f ca="1">IF(OR(G1561="alpha",G1561="beta",G1561="sd",G1561="mean"),"--",VLOOKUP(C1561,Default!$B$5:$H$114,7,FALSE))</f>
        <v>--</v>
      </c>
      <c r="J1561" s="4" t="str">
        <f ca="1">VLOOKUP(F1561,Lookup!$C$5:$D$110,2, FALSE)</f>
        <v>Travel values</v>
      </c>
      <c r="K1561" s="4" t="str">
        <f ca="1">VLOOKUP(C1561,Default!$B$4:$E$114,4, FALSE)</f>
        <v>ratio of truck kilometers to car km travelled, used to add ghost trips that are not changed between the different scenarios</v>
      </c>
      <c r="L1561" s="21" t="str" cm="1">
        <f t="array" aca="1" ref="L1561" ca="1">IF(ISNA(VLOOKUP($D1561,Grouped_Sources!$C:$C,1,FALSE)),"", INDIRECT(VLOOKUP($D1561,Grouped_Sources!$C:$I,5,FALSE)))</f>
        <v>TruckCarRatio_WriteUp_v.xx.docx on  on OneDrive Ali Abbas - ITHIM Global\Methods and Processes\Input Parameters\TruckCarRatio</v>
      </c>
      <c r="M1561" s="21" cm="1">
        <f t="array" aca="1" ref="M1561" ca="1">IF(ISNA(VLOOKUP($D1561,Grouped_Sources!$C:$C,1,FALSE)),"", INDIRECT(VLOOKUP($D1561,Grouped_Sources!$C:$I,6,FALSE)))</f>
        <v>0</v>
      </c>
      <c r="N1561" s="21" cm="1">
        <f t="array" aca="1" ref="N1561" ca="1">IF(ISNA(VLOOKUP($D1561,Grouped_Sources!$C:$C,1,FALSE)),"", INDIRECT(VLOOKUP($D1561,Grouped_Sources!$C:$I,7,FALSE)))</f>
        <v>0</v>
      </c>
    </row>
    <row r="1562" spans="1:14" hidden="1" x14ac:dyDescent="0.25">
      <c r="A1562" s="5">
        <f t="shared" si="250"/>
        <v>18</v>
      </c>
      <c r="B1562" s="5">
        <f t="shared" si="251"/>
        <v>60</v>
      </c>
      <c r="C1562" s="5" t="str">
        <f t="shared" ca="1" si="254"/>
        <v>PM_emission_confidence</v>
      </c>
      <c r="D1562" s="5" t="str">
        <f t="shared" ca="1" si="253"/>
        <v>PM_emission_confidence_arica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PM_emission_confidence</v>
      </c>
      <c r="G1562" s="4" t="str" cm="1">
        <f t="array" aca="1" ref="G1562" ca="1">IF(AND(ISBLANK(INDIRECT(ADDRESS(B1562,3,1,1,"all_city_parameter_inputs"))),ISBLANK(INDIRECT(ADDRESS(B1562,2,1,1,"all_city_parameter_inputs")))),"",IF(ISBLANK(INDIRECT(ADDRESS(B1562,2,1,1,"all_city_parameter_inputs"))),"",INDIRECT(ADDRESS(B1562,2,1,1,"all_city_parameter_inputs"))))</f>
        <v>sample</v>
      </c>
      <c r="H1562" s="17" cm="1">
        <f t="array" aca="1" ref="H1562" ca="1">IF(ISBLANK(INDIRECT(ADDRESS(B1562,A1562,1,1,"all_city_parameter_inputs"))), "--",INDIRECT(ADDRESS(B1562,A1562,1,1,"all_city_parameter_inputs")))</f>
        <v>0.8</v>
      </c>
      <c r="I1562" s="17">
        <f ca="1">IF(OR(G1562="alpha",G1562="beta",G1562="sd",G1562="mean"),"--",VLOOKUP(C1562,Default!$B$5:$H$114,7,FALSE))</f>
        <v>1</v>
      </c>
      <c r="J1562" s="4" t="str">
        <f ca="1">VLOOKUP(F1562,Lookup!$C$5:$D$110,2, FALSE)</f>
        <v>Pollution values</v>
      </c>
      <c r="K1562" s="4" t="str">
        <f ca="1">VLOOKUP(C1562,Default!$B$4:$E$114,4,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62" s="21" t="str" cm="1">
        <f t="array" aca="1" ref="L1562" ca="1">IF(ISNA(VLOOKUP($D1562,Grouped_Sources!$C:$C,1,FALSE)),"", INDIRECT(VLOOKUP($D1562,Grouped_Sources!$C:$I,5,FALSE)))</f>
        <v/>
      </c>
      <c r="M1562" s="21" t="str" cm="1">
        <f t="array" aca="1" ref="M1562" ca="1">IF(ISNA(VLOOKUP($D1562,Grouped_Sources!$C:$C,1,FALSE)),"", INDIRECT(VLOOKUP($D1562,Grouped_Sources!$C:$I,6,FALSE)))</f>
        <v/>
      </c>
      <c r="N1562" s="21" t="str" cm="1">
        <f t="array" aca="1" ref="N1562" ca="1">IF(ISNA(VLOOKUP($D1562,Grouped_Sources!$C:$C,1,FALSE)),"", INDIRECT(VLOOKUP($D1562,Grouped_Sources!$C:$I,7,FALSE)))</f>
        <v/>
      </c>
    </row>
    <row r="1563" spans="1:14" hidden="1" x14ac:dyDescent="0.25">
      <c r="A1563" s="5">
        <f t="shared" si="250"/>
        <v>18</v>
      </c>
      <c r="B1563" s="5">
        <f t="shared" si="251"/>
        <v>61</v>
      </c>
      <c r="C1563" s="5" t="str">
        <f t="shared" ca="1" si="254"/>
        <v>distance_scalar_car_taxi</v>
      </c>
      <c r="D1563" s="5" t="str">
        <f t="shared" ca="1" si="253"/>
        <v>distance_scalar_car_taxi_arica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distance_scalar_car_taxi</v>
      </c>
      <c r="G1563" s="4" t="str" cm="1">
        <f t="array" aca="1" ref="G1563" ca="1">IF(AND(ISBLANK(INDIRECT(ADDRESS(B1563,3,1,1,"all_city_parameter_inputs"))),ISBLANK(INDIRECT(ADDRESS(B1563,2,1,1,"all_city_parameter_inputs")))),"",IF(ISBLANK(INDIRECT(ADDRESS(B1563,2,1,1,"all_city_parameter_inputs"))),"",INDIRECT(ADDRESS(B1563,2,1,1,"all_city_parameter_inputs"))))</f>
        <v>constant</v>
      </c>
      <c r="H1563" s="17" cm="1">
        <f t="array" aca="1" ref="H1563" ca="1">IF(ISBLANK(INDIRECT(ADDRESS(B1563,A1563,1,1,"all_city_parameter_inputs"))), "--",INDIRECT(ADDRESS(B1563,A1563,1,1,"all_city_parameter_inputs")))</f>
        <v>1</v>
      </c>
      <c r="I1563" s="17">
        <f ca="1">IF(OR(G1563="alpha",G1563="beta",G1563="sd",G1563="mean"),"--",VLOOKUP(C1563,Default!$B$5:$H$114,7,FALSE))</f>
        <v>1</v>
      </c>
      <c r="J1563" s="4" t="str">
        <f ca="1">VLOOKUP(F1563,Lookup!$C$5:$D$110,2, FALSE)</f>
        <v>Travel values</v>
      </c>
      <c r="K1563" s="4" t="str">
        <f ca="1">VLOOKUP(C1563,Default!$B$4:$E$114,4, FALSE)</f>
        <v>scalar for car/taxi distance, i.e. all car and taxi trips get scaled by this scalar</v>
      </c>
      <c r="L1563" s="21" t="str" cm="1">
        <f t="array" aca="1" ref="L1563" ca="1">IF(ISNA(VLOOKUP($D1563,Grouped_Sources!$C:$C,1,FALSE)),"", INDIRECT(VLOOKUP($D1563,Grouped_Sources!$C:$I,5,FALSE)))</f>
        <v xml:space="preserve"> on OneDrive Ali Abbas - ITHIM Global\Methods and Processes\Input Parameters\DistanceScalars</v>
      </c>
      <c r="M1563" s="21" cm="1">
        <f t="array" aca="1" ref="M1563" ca="1">IF(ISNA(VLOOKUP($D1563,Grouped_Sources!$C:$C,1,FALSE)),"", INDIRECT(VLOOKUP($D1563,Grouped_Sources!$C:$I,6,FALSE)))</f>
        <v>0</v>
      </c>
      <c r="N1563" s="21" cm="1">
        <f t="array" aca="1" ref="N1563" ca="1">IF(ISNA(VLOOKUP($D1563,Grouped_Sources!$C:$C,1,FALSE)),"", INDIRECT(VLOOKUP($D1563,Grouped_Sources!$C:$I,7,FALSE)))</f>
        <v>0</v>
      </c>
    </row>
    <row r="1564" spans="1:14" hidden="1" x14ac:dyDescent="0.25">
      <c r="A1564" s="5">
        <f t="shared" si="250"/>
        <v>18</v>
      </c>
      <c r="B1564" s="5">
        <f t="shared" si="251"/>
        <v>62</v>
      </c>
      <c r="C1564" s="5" t="str">
        <f t="shared" ca="1" si="254"/>
        <v>distance_scalar_car_taxi</v>
      </c>
      <c r="D1564" s="5" t="str">
        <f t="shared" ca="1" si="253"/>
        <v>distance_scalar_car_taxi_arica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distance_scalar_car_taxi</v>
      </c>
      <c r="G1564" s="4" t="str" cm="1">
        <f t="array" aca="1" ref="G1564" ca="1">IF(AND(ISBLANK(INDIRECT(ADDRESS(B1564,3,1,1,"all_city_parameter_inputs"))),ISBLANK(INDIRECT(ADDRESS(B1564,2,1,1,"all_city_parameter_inputs")))),"",IF(ISBLANK(INDIRECT(ADDRESS(B1564,2,1,1,"all_city_parameter_inputs"))),"",INDIRECT(ADDRESS(B1564,2,1,1,"all_city_parameter_inputs"))))</f>
        <v>mean</v>
      </c>
      <c r="H1564" s="17" cm="1">
        <f t="array" aca="1" ref="H1564" ca="1">IF(ISBLANK(INDIRECT(ADDRESS(B1564,A1564,1,1,"all_city_parameter_inputs"))), "--",INDIRECT(ADDRESS(B1564,A1564,1,1,"all_city_parameter_inputs")))</f>
        <v>0.99991879005138895</v>
      </c>
      <c r="I1564" s="17" t="str">
        <f ca="1">IF(OR(G1564="alpha",G1564="beta",G1564="sd",G1564="mean"),"--",VLOOKUP(C1564,Default!$B$5:$H$114,7,FALSE))</f>
        <v>--</v>
      </c>
      <c r="J1564" s="4" t="str">
        <f ca="1">VLOOKUP(F1564,Lookup!$C$5:$D$110,2, FALSE)</f>
        <v>Travel values</v>
      </c>
      <c r="K1564" s="4" t="str">
        <f ca="1">VLOOKUP(C1564,Default!$B$4:$E$114,4, FALSE)</f>
        <v>scalar for car/taxi distance, i.e. all car and taxi trips get scaled by this scalar</v>
      </c>
      <c r="L1564" s="21" t="str" cm="1">
        <f t="array" aca="1" ref="L1564" ca="1">IF(ISNA(VLOOKUP($D1564,Grouped_Sources!$C:$C,1,FALSE)),"", INDIRECT(VLOOKUP($D1564,Grouped_Sources!$C:$I,5,FALSE)))</f>
        <v xml:space="preserve"> on OneDrive Ali Abbas - ITHIM Global\Methods and Processes\Input Parameters\DistanceScalars</v>
      </c>
      <c r="M1564" s="21" cm="1">
        <f t="array" aca="1" ref="M1564" ca="1">IF(ISNA(VLOOKUP($D1564,Grouped_Sources!$C:$C,1,FALSE)),"", INDIRECT(VLOOKUP($D1564,Grouped_Sources!$C:$I,6,FALSE)))</f>
        <v>0</v>
      </c>
      <c r="N1564" s="21" cm="1">
        <f t="array" aca="1" ref="N1564" ca="1">IF(ISNA(VLOOKUP($D1564,Grouped_Sources!$C:$C,1,FALSE)),"", INDIRECT(VLOOKUP($D1564,Grouped_Sources!$C:$I,7,FALSE)))</f>
        <v>0</v>
      </c>
    </row>
    <row r="1565" spans="1:14" hidden="1" x14ac:dyDescent="0.25">
      <c r="A1565" s="5">
        <f t="shared" si="250"/>
        <v>18</v>
      </c>
      <c r="B1565" s="5">
        <f t="shared" si="251"/>
        <v>63</v>
      </c>
      <c r="C1565" s="5" t="str">
        <f t="shared" ca="1" si="254"/>
        <v>distance_scalar_car_taxi</v>
      </c>
      <c r="D1565" s="5" t="str">
        <f t="shared" ca="1" si="253"/>
        <v>distance_scalar_car_taxi_arica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distance_scalar_car_taxi</v>
      </c>
      <c r="G1565" s="4" t="str" cm="1">
        <f t="array" aca="1" ref="G1565" ca="1">IF(AND(ISBLANK(INDIRECT(ADDRESS(B1565,3,1,1,"all_city_parameter_inputs"))),ISBLANK(INDIRECT(ADDRESS(B1565,2,1,1,"all_city_parameter_inputs")))),"",IF(ISBLANK(INDIRECT(ADDRESS(B1565,2,1,1,"all_city_parameter_inputs"))),"",INDIRECT(ADDRESS(B1565,2,1,1,"all_city_parameter_inputs"))))</f>
        <v>sd</v>
      </c>
      <c r="H1565" s="17" cm="1">
        <f t="array" aca="1" ref="H1565" ca="1">IF(ISBLANK(INDIRECT(ADDRESS(B1565,A1565,1,1,"all_city_parameter_inputs"))), "--",INDIRECT(ADDRESS(B1565,A1565,1,1,"all_city_parameter_inputs")))</f>
        <v>1.0128262246220501</v>
      </c>
      <c r="I1565" s="17" t="str">
        <f ca="1">IF(OR(G1565="alpha",G1565="beta",G1565="sd",G1565="mean"),"--",VLOOKUP(C1565,Default!$B$5:$H$114,7,FALSE))</f>
        <v>--</v>
      </c>
      <c r="J1565" s="4" t="str">
        <f ca="1">VLOOKUP(F1565,Lookup!$C$5:$D$110,2, FALSE)</f>
        <v>Travel values</v>
      </c>
      <c r="K1565" s="4" t="str">
        <f ca="1">VLOOKUP(C1565,Default!$B$4:$E$114,4, FALSE)</f>
        <v>scalar for car/taxi distance, i.e. all car and taxi trips get scaled by this scalar</v>
      </c>
      <c r="L1565" s="21" t="str" cm="1">
        <f t="array" aca="1" ref="L1565" ca="1">IF(ISNA(VLOOKUP($D1565,Grouped_Sources!$C:$C,1,FALSE)),"", INDIRECT(VLOOKUP($D1565,Grouped_Sources!$C:$I,5,FALSE)))</f>
        <v xml:space="preserve"> on OneDrive Ali Abbas - ITHIM Global\Methods and Processes\Input Parameters\DistanceScalars</v>
      </c>
      <c r="M1565" s="21" cm="1">
        <f t="array" aca="1" ref="M1565" ca="1">IF(ISNA(VLOOKUP($D1565,Grouped_Sources!$C:$C,1,FALSE)),"", INDIRECT(VLOOKUP($D1565,Grouped_Sources!$C:$I,6,FALSE)))</f>
        <v>0</v>
      </c>
      <c r="N1565" s="21" cm="1">
        <f t="array" aca="1" ref="N1565" ca="1">IF(ISNA(VLOOKUP($D1565,Grouped_Sources!$C:$C,1,FALSE)),"", INDIRECT(VLOOKUP($D1565,Grouped_Sources!$C:$I,7,FALSE)))</f>
        <v>0</v>
      </c>
    </row>
    <row r="1566" spans="1:14" hidden="1" x14ac:dyDescent="0.25">
      <c r="A1566" s="5">
        <f t="shared" si="250"/>
        <v>18</v>
      </c>
      <c r="B1566" s="5">
        <f t="shared" si="251"/>
        <v>64</v>
      </c>
      <c r="C1566" s="5" t="str">
        <f t="shared" ca="1" si="254"/>
        <v>distance_scalar_motorcycle</v>
      </c>
      <c r="D1566" s="5" t="str">
        <f t="shared" ca="1" si="253"/>
        <v>distance_scalar_motorcycle_arica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distance_scalar_motorcycle</v>
      </c>
      <c r="G1566" s="4" t="str" cm="1">
        <f t="array" aca="1" ref="G1566" ca="1">IF(AND(ISBLANK(INDIRECT(ADDRESS(B1566,3,1,1,"all_city_parameter_inputs"))),ISBLANK(INDIRECT(ADDRESS(B1566,2,1,1,"all_city_parameter_inputs")))),"",IF(ISBLANK(INDIRECT(ADDRESS(B1566,2,1,1,"all_city_parameter_inputs"))),"",INDIRECT(ADDRESS(B1566,2,1,1,"all_city_parameter_inputs"))))</f>
        <v>constant</v>
      </c>
      <c r="H1566" s="17" cm="1">
        <f t="array" aca="1" ref="H1566" ca="1">IF(ISBLANK(INDIRECT(ADDRESS(B1566,A1566,1,1,"all_city_parameter_inputs"))), "--",INDIRECT(ADDRESS(B1566,A1566,1,1,"all_city_parameter_inputs")))</f>
        <v>1</v>
      </c>
      <c r="I1566" s="17">
        <f ca="1">IF(OR(G1566="alpha",G1566="beta",G1566="sd",G1566="mean"),"--",VLOOKUP(C1566,Default!$B$5:$H$114,7,FALSE))</f>
        <v>1</v>
      </c>
      <c r="J1566" s="4" t="str">
        <f ca="1">VLOOKUP(F1566,Lookup!$C$5:$D$110,2, FALSE)</f>
        <v>Travel values</v>
      </c>
      <c r="K1566" s="4" t="str">
        <f ca="1">VLOOKUP(C1566,Default!$B$4:$E$114,4, FALSE)</f>
        <v>scalar for motorcycle distance, i.e. all motorbike trips are scaled by this scalar</v>
      </c>
      <c r="L1566" s="21" t="str" cm="1">
        <f t="array" aca="1" ref="L1566" ca="1">IF(ISNA(VLOOKUP($D1566,Grouped_Sources!$C:$C,1,FALSE)),"", INDIRECT(VLOOKUP($D1566,Grouped_Sources!$C:$I,5,FALSE)))</f>
        <v xml:space="preserve"> on OneDrive Ali Abbas - ITHIM Global\Methods and Processes\Input Parameters\DistanceScalars</v>
      </c>
      <c r="M1566" s="21" cm="1">
        <f t="array" aca="1" ref="M1566" ca="1">IF(ISNA(VLOOKUP($D1566,Grouped_Sources!$C:$C,1,FALSE)),"", INDIRECT(VLOOKUP($D1566,Grouped_Sources!$C:$I,6,FALSE)))</f>
        <v>0</v>
      </c>
      <c r="N1566" s="21" cm="1">
        <f t="array" aca="1" ref="N1566" ca="1">IF(ISNA(VLOOKUP($D1566,Grouped_Sources!$C:$C,1,FALSE)),"", INDIRECT(VLOOKUP($D1566,Grouped_Sources!$C:$I,7,FALSE)))</f>
        <v>0</v>
      </c>
    </row>
    <row r="1567" spans="1:14" hidden="1" x14ac:dyDescent="0.25">
      <c r="A1567" s="5">
        <f t="shared" si="250"/>
        <v>18</v>
      </c>
      <c r="B1567" s="5">
        <f t="shared" si="251"/>
        <v>65</v>
      </c>
      <c r="C1567" s="5" t="str">
        <f t="shared" ca="1" si="254"/>
        <v>distance_scalar_motorcycle</v>
      </c>
      <c r="D1567" s="5" t="str">
        <f t="shared" ca="1" si="253"/>
        <v>distance_scalar_motorcycle_arica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distance_scalar_motorcycle</v>
      </c>
      <c r="G1567" s="4" t="str" cm="1">
        <f t="array" aca="1" ref="G1567" ca="1">IF(AND(ISBLANK(INDIRECT(ADDRESS(B1567,3,1,1,"all_city_parameter_inputs"))),ISBLANK(INDIRECT(ADDRESS(B1567,2,1,1,"all_city_parameter_inputs")))),"",IF(ISBLANK(INDIRECT(ADDRESS(B1567,2,1,1,"all_city_parameter_inputs"))),"",INDIRECT(ADDRESS(B1567,2,1,1,"all_city_parameter_inputs"))))</f>
        <v>mean</v>
      </c>
      <c r="H1567" s="17" cm="1">
        <f t="array" aca="1" ref="H1567" ca="1">IF(ISBLANK(INDIRECT(ADDRESS(B1567,A1567,1,1,"all_city_parameter_inputs"))), "--",INDIRECT(ADDRESS(B1567,A1567,1,1,"all_city_parameter_inputs")))</f>
        <v>0.99908094849416396</v>
      </c>
      <c r="I1567" s="17" t="str">
        <f ca="1">IF(OR(G1567="alpha",G1567="beta",G1567="sd",G1567="mean"),"--",VLOOKUP(C1567,Default!$B$5:$H$114,7,FALSE))</f>
        <v>--</v>
      </c>
      <c r="J1567" s="4" t="str">
        <f ca="1">VLOOKUP(F1567,Lookup!$C$5:$D$110,2, FALSE)</f>
        <v>Travel values</v>
      </c>
      <c r="K1567" s="4" t="str">
        <f ca="1">VLOOKUP(C1567,Default!$B$4:$E$114,4, FALSE)</f>
        <v>scalar for motorcycle distance, i.e. all motorbike trips are scaled by this scalar</v>
      </c>
      <c r="L1567" s="21" t="str" cm="1">
        <f t="array" aca="1" ref="L1567" ca="1">IF(ISNA(VLOOKUP($D1567,Grouped_Sources!$C:$C,1,FALSE)),"", INDIRECT(VLOOKUP($D1567,Grouped_Sources!$C:$I,5,FALSE)))</f>
        <v xml:space="preserve"> on OneDrive Ali Abbas - ITHIM Global\Methods and Processes\Input Parameters\DistanceScalars</v>
      </c>
      <c r="M1567" s="21" cm="1">
        <f t="array" aca="1" ref="M1567" ca="1">IF(ISNA(VLOOKUP($D1567,Grouped_Sources!$C:$C,1,FALSE)),"", INDIRECT(VLOOKUP($D1567,Grouped_Sources!$C:$I,6,FALSE)))</f>
        <v>0</v>
      </c>
      <c r="N1567" s="21" cm="1">
        <f t="array" aca="1" ref="N1567" ca="1">IF(ISNA(VLOOKUP($D1567,Grouped_Sources!$C:$C,1,FALSE)),"", INDIRECT(VLOOKUP($D1567,Grouped_Sources!$C:$I,7,FALSE)))</f>
        <v>0</v>
      </c>
    </row>
    <row r="1568" spans="1:14" hidden="1" x14ac:dyDescent="0.25">
      <c r="A1568" s="5">
        <f t="shared" si="250"/>
        <v>18</v>
      </c>
      <c r="B1568" s="5">
        <f t="shared" si="251"/>
        <v>66</v>
      </c>
      <c r="C1568" s="5" t="str">
        <f t="shared" ca="1" si="254"/>
        <v>distance_scalar_motorcycle</v>
      </c>
      <c r="D1568" s="5" t="str">
        <f t="shared" ca="1" si="253"/>
        <v>distance_scalar_motorcycle_arica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distance_scalar_motorcycle</v>
      </c>
      <c r="G1568" s="4" t="str" cm="1">
        <f t="array" aca="1" ref="G1568" ca="1">IF(AND(ISBLANK(INDIRECT(ADDRESS(B1568,3,1,1,"all_city_parameter_inputs"))),ISBLANK(INDIRECT(ADDRESS(B1568,2,1,1,"all_city_parameter_inputs")))),"",IF(ISBLANK(INDIRECT(ADDRESS(B1568,2,1,1,"all_city_parameter_inputs"))),"",INDIRECT(ADDRESS(B1568,2,1,1,"all_city_parameter_inputs"))))</f>
        <v>sd</v>
      </c>
      <c r="H1568" s="17" cm="1">
        <f t="array" aca="1" ref="H1568" ca="1">IF(ISBLANK(INDIRECT(ADDRESS(B1568,A1568,1,1,"all_city_parameter_inputs"))), "--",INDIRECT(ADDRESS(B1568,A1568,1,1,"all_city_parameter_inputs")))</f>
        <v>1.0438157186190899</v>
      </c>
      <c r="I1568" s="17" t="str">
        <f ca="1">IF(OR(G1568="alpha",G1568="beta",G1568="sd",G1568="mean"),"--",VLOOKUP(C1568,Default!$B$5:$H$114,7,FALSE))</f>
        <v>--</v>
      </c>
      <c r="J1568" s="4" t="str">
        <f ca="1">VLOOKUP(F1568,Lookup!$C$5:$D$110,2, FALSE)</f>
        <v>Travel values</v>
      </c>
      <c r="K1568" s="4" t="str">
        <f ca="1">VLOOKUP(C1568,Default!$B$4:$E$114,4, FALSE)</f>
        <v>scalar for motorcycle distance, i.e. all motorbike trips are scaled by this scalar</v>
      </c>
      <c r="L1568" s="21" t="str" cm="1">
        <f t="array" aca="1" ref="L1568" ca="1">IF(ISNA(VLOOKUP($D1568,Grouped_Sources!$C:$C,1,FALSE)),"", INDIRECT(VLOOKUP($D1568,Grouped_Sources!$C:$I,5,FALSE)))</f>
        <v xml:space="preserve"> on OneDrive Ali Abbas - ITHIM Global\Methods and Processes\Input Parameters\DistanceScalars</v>
      </c>
      <c r="M1568" s="21" cm="1">
        <f t="array" aca="1" ref="M1568" ca="1">IF(ISNA(VLOOKUP($D1568,Grouped_Sources!$C:$C,1,FALSE)),"", INDIRECT(VLOOKUP($D1568,Grouped_Sources!$C:$I,6,FALSE)))</f>
        <v>0</v>
      </c>
      <c r="N1568" s="21" cm="1">
        <f t="array" aca="1" ref="N1568" ca="1">IF(ISNA(VLOOKUP($D1568,Grouped_Sources!$C:$C,1,FALSE)),"", INDIRECT(VLOOKUP($D1568,Grouped_Sources!$C:$I,7,FALSE)))</f>
        <v>0</v>
      </c>
    </row>
    <row r="1569" spans="1:14" hidden="1" x14ac:dyDescent="0.25">
      <c r="A1569" s="5">
        <f t="shared" si="250"/>
        <v>18</v>
      </c>
      <c r="B1569" s="5">
        <f t="shared" si="251"/>
        <v>67</v>
      </c>
      <c r="C1569" s="5" t="str">
        <f t="shared" ca="1" si="254"/>
        <v>distance_scalar_pt</v>
      </c>
      <c r="D1569" s="5" t="str">
        <f t="shared" ca="1" si="253"/>
        <v>distance_scalar_pt_arica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distance_scalar_pt</v>
      </c>
      <c r="G1569" s="4" t="str" cm="1">
        <f t="array" aca="1" ref="G1569" ca="1">IF(AND(ISBLANK(INDIRECT(ADDRESS(B1569,3,1,1,"all_city_parameter_inputs"))),ISBLANK(INDIRECT(ADDRESS(B1569,2,1,1,"all_city_parameter_inputs")))),"",IF(ISBLANK(INDIRECT(ADDRESS(B1569,2,1,1,"all_city_parameter_inputs"))),"",INDIRECT(ADDRESS(B1569,2,1,1,"all_city_parameter_inputs"))))</f>
        <v>constant</v>
      </c>
      <c r="H1569" s="17" cm="1">
        <f t="array" aca="1" ref="H1569" ca="1">IF(ISBLANK(INDIRECT(ADDRESS(B1569,A1569,1,1,"all_city_parameter_inputs"))), "--",INDIRECT(ADDRESS(B1569,A1569,1,1,"all_city_parameter_inputs")))</f>
        <v>1</v>
      </c>
      <c r="I1569" s="17">
        <f ca="1">IF(OR(G1569="alpha",G1569="beta",G1569="sd",G1569="mean"),"--",VLOOKUP(C1569,Default!$B$5:$H$114,7,FALSE))</f>
        <v>1</v>
      </c>
      <c r="J1569" s="4" t="str">
        <f ca="1">VLOOKUP(F1569,Lookup!$C$5:$D$110,2, FALSE)</f>
        <v>Travel values</v>
      </c>
      <c r="K1569" s="4" t="str">
        <f ca="1">VLOOKUP(C1569,Default!$B$4:$E$114,4, FALSE)</f>
        <v>scalar for PT distance, i.e. all public transport journey (incl bus driver if added) are scaled by this scalar</v>
      </c>
      <c r="L1569" s="21" t="str" cm="1">
        <f t="array" aca="1" ref="L1569" ca="1">IF(ISNA(VLOOKUP($D1569,Grouped_Sources!$C:$C,1,FALSE)),"", INDIRECT(VLOOKUP($D1569,Grouped_Sources!$C:$I,5,FALSE)))</f>
        <v xml:space="preserve"> on OneDrive Ali Abbas - ITHIM Global\Methods and Processes\Input Parameters\DistanceScalars</v>
      </c>
      <c r="M1569" s="21" cm="1">
        <f t="array" aca="1" ref="M1569" ca="1">IF(ISNA(VLOOKUP($D1569,Grouped_Sources!$C:$C,1,FALSE)),"", INDIRECT(VLOOKUP($D1569,Grouped_Sources!$C:$I,6,FALSE)))</f>
        <v>0</v>
      </c>
      <c r="N1569" s="21" cm="1">
        <f t="array" aca="1" ref="N1569" ca="1">IF(ISNA(VLOOKUP($D1569,Grouped_Sources!$C:$C,1,FALSE)),"", INDIRECT(VLOOKUP($D1569,Grouped_Sources!$C:$I,7,FALSE)))</f>
        <v>0</v>
      </c>
    </row>
    <row r="1570" spans="1:14" hidden="1" x14ac:dyDescent="0.25">
      <c r="A1570" s="5">
        <f t="shared" si="250"/>
        <v>18</v>
      </c>
      <c r="B1570" s="5">
        <f t="shared" si="251"/>
        <v>68</v>
      </c>
      <c r="C1570" s="5" t="str">
        <f t="shared" ca="1" si="254"/>
        <v>distance_scalar_pt</v>
      </c>
      <c r="D1570" s="5" t="str">
        <f t="shared" ca="1" si="253"/>
        <v>distance_scalar_pt_arica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distance_scalar_pt</v>
      </c>
      <c r="G1570" s="4" t="str" cm="1">
        <f t="array" aca="1" ref="G1570" ca="1">IF(AND(ISBLANK(INDIRECT(ADDRESS(B1570,3,1,1,"all_city_parameter_inputs"))),ISBLANK(INDIRECT(ADDRESS(B1570,2,1,1,"all_city_parameter_inputs")))),"",IF(ISBLANK(INDIRECT(ADDRESS(B1570,2,1,1,"all_city_parameter_inputs"))),"",INDIRECT(ADDRESS(B1570,2,1,1,"all_city_parameter_inputs"))))</f>
        <v>mean</v>
      </c>
      <c r="H1570" s="17" cm="1">
        <f t="array" aca="1" ref="H1570" ca="1">IF(ISBLANK(INDIRECT(ADDRESS(B1570,A1570,1,1,"all_city_parameter_inputs"))), "--",INDIRECT(ADDRESS(B1570,A1570,1,1,"all_city_parameter_inputs")))</f>
        <v>0.99979451169105005</v>
      </c>
      <c r="I1570" s="17" t="str">
        <f ca="1">IF(OR(G1570="alpha",G1570="beta",G1570="sd",G1570="mean"),"--",VLOOKUP(C1570,Default!$B$5:$H$114,7,FALSE))</f>
        <v>--</v>
      </c>
      <c r="J1570" s="4" t="str">
        <f ca="1">VLOOKUP(F1570,Lookup!$C$5:$D$110,2, FALSE)</f>
        <v>Travel values</v>
      </c>
      <c r="K1570" s="4" t="str">
        <f ca="1">VLOOKUP(C1570,Default!$B$4:$E$114,4, FALSE)</f>
        <v>scalar for PT distance, i.e. all public transport journey (incl bus driver if added) are scaled by this scalar</v>
      </c>
      <c r="L1570" s="21" t="str" cm="1">
        <f t="array" aca="1" ref="L1570" ca="1">IF(ISNA(VLOOKUP($D1570,Grouped_Sources!$C:$C,1,FALSE)),"", INDIRECT(VLOOKUP($D1570,Grouped_Sources!$C:$I,5,FALSE)))</f>
        <v xml:space="preserve"> on OneDrive Ali Abbas - ITHIM Global\Methods and Processes\Input Parameters\DistanceScalars</v>
      </c>
      <c r="M1570" s="21" cm="1">
        <f t="array" aca="1" ref="M1570" ca="1">IF(ISNA(VLOOKUP($D1570,Grouped_Sources!$C:$C,1,FALSE)),"", INDIRECT(VLOOKUP($D1570,Grouped_Sources!$C:$I,6,FALSE)))</f>
        <v>0</v>
      </c>
      <c r="N1570" s="21" cm="1">
        <f t="array" aca="1" ref="N1570" ca="1">IF(ISNA(VLOOKUP($D1570,Grouped_Sources!$C:$C,1,FALSE)),"", INDIRECT(VLOOKUP($D1570,Grouped_Sources!$C:$I,7,FALSE)))</f>
        <v>0</v>
      </c>
    </row>
    <row r="1571" spans="1:14" hidden="1" x14ac:dyDescent="0.25">
      <c r="A1571" s="5">
        <f t="shared" ref="A1571:A1634" si="255">A1471+1</f>
        <v>18</v>
      </c>
      <c r="B1571" s="5">
        <f t="shared" ref="B1571:B1634" si="256">B1471</f>
        <v>69</v>
      </c>
      <c r="C1571" s="5" t="str">
        <f t="shared" ca="1" si="254"/>
        <v>distance_scalar_pt</v>
      </c>
      <c r="D1571" s="5" t="str">
        <f t="shared" ca="1" si="253"/>
        <v>distance_scalar_pt_arica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distance_scalar_pt</v>
      </c>
      <c r="G1571" s="4" t="str" cm="1">
        <f t="array" aca="1" ref="G1571" ca="1">IF(AND(ISBLANK(INDIRECT(ADDRESS(B1571,3,1,1,"all_city_parameter_inputs"))),ISBLANK(INDIRECT(ADDRESS(B1571,2,1,1,"all_city_parameter_inputs")))),"",IF(ISBLANK(INDIRECT(ADDRESS(B1571,2,1,1,"all_city_parameter_inputs"))),"",INDIRECT(ADDRESS(B1571,2,1,1,"all_city_parameter_inputs"))))</f>
        <v>sd</v>
      </c>
      <c r="H1571" s="17" cm="1">
        <f t="array" aca="1" ref="H1571" ca="1">IF(ISBLANK(INDIRECT(ADDRESS(B1571,A1571,1,1,"all_city_parameter_inputs"))), "--",INDIRECT(ADDRESS(B1571,A1571,1,1,"all_city_parameter_inputs")))</f>
        <v>1.0204805051044199</v>
      </c>
      <c r="I1571" s="17" t="str">
        <f ca="1">IF(OR(G1571="alpha",G1571="beta",G1571="sd",G1571="mean"),"--",VLOOKUP(C1571,Default!$B$5:$H$114,7,FALSE))</f>
        <v>--</v>
      </c>
      <c r="J1571" s="4" t="str">
        <f ca="1">VLOOKUP(F1571,Lookup!$C$5:$D$110,2, FALSE)</f>
        <v>Travel values</v>
      </c>
      <c r="K1571" s="4" t="str">
        <f ca="1">VLOOKUP(C1571,Default!$B$4:$E$114,4, FALSE)</f>
        <v>scalar for PT distance, i.e. all public transport journey (incl bus driver if added) are scaled by this scalar</v>
      </c>
      <c r="L1571" s="21" t="str" cm="1">
        <f t="array" aca="1" ref="L1571" ca="1">IF(ISNA(VLOOKUP($D1571,Grouped_Sources!$C:$C,1,FALSE)),"", INDIRECT(VLOOKUP($D1571,Grouped_Sources!$C:$I,5,FALSE)))</f>
        <v xml:space="preserve"> on OneDrive Ali Abbas - ITHIM Global\Methods and Processes\Input Parameters\DistanceScalars</v>
      </c>
      <c r="M1571" s="21" cm="1">
        <f t="array" aca="1" ref="M1571" ca="1">IF(ISNA(VLOOKUP($D1571,Grouped_Sources!$C:$C,1,FALSE)),"", INDIRECT(VLOOKUP($D1571,Grouped_Sources!$C:$I,6,FALSE)))</f>
        <v>0</v>
      </c>
      <c r="N1571" s="21" cm="1">
        <f t="array" aca="1" ref="N1571" ca="1">IF(ISNA(VLOOKUP($D1571,Grouped_Sources!$C:$C,1,FALSE)),"", INDIRECT(VLOOKUP($D1571,Grouped_Sources!$C:$I,7,FALSE)))</f>
        <v>0</v>
      </c>
    </row>
    <row r="1572" spans="1:14" hidden="1" x14ac:dyDescent="0.25">
      <c r="A1572" s="5">
        <f t="shared" si="255"/>
        <v>18</v>
      </c>
      <c r="B1572" s="5">
        <f t="shared" si="256"/>
        <v>70</v>
      </c>
      <c r="C1572" s="5" t="str">
        <f t="shared" ca="1" si="254"/>
        <v>distance_scalar_walking</v>
      </c>
      <c r="D1572" s="5" t="str">
        <f t="shared" ca="1" si="253"/>
        <v>distance_scalar_walking_arica</v>
      </c>
      <c r="E1572" s="4" t="str" cm="1">
        <f t="array" aca="1" ref="E1572" ca="1">INDIRECT(ADDRESS(1,A1572,1,1,"all_city_parameter_inputs"))</f>
        <v>arica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distance_scalar_walking</v>
      </c>
      <c r="G1572" s="4" t="str" cm="1">
        <f t="array" aca="1" ref="G1572" ca="1">IF(AND(ISBLANK(INDIRECT(ADDRESS(B1572,3,1,1,"all_city_parameter_inputs"))),ISBLANK(INDIRECT(ADDRESS(B1572,2,1,1,"all_city_parameter_inputs")))),"",IF(ISBLANK(INDIRECT(ADDRESS(B1572,2,1,1,"all_city_parameter_inputs"))),"",INDIRECT(ADDRESS(B1572,2,1,1,"all_city_parameter_inputs"))))</f>
        <v>constant</v>
      </c>
      <c r="H1572" s="17" cm="1">
        <f t="array" aca="1" ref="H1572" ca="1">IF(ISBLANK(INDIRECT(ADDRESS(B1572,A1572,1,1,"all_city_parameter_inputs"))), "--",INDIRECT(ADDRESS(B1572,A1572,1,1,"all_city_parameter_inputs")))</f>
        <v>1</v>
      </c>
      <c r="I1572" s="17">
        <f ca="1">IF(OR(G1572="alpha",G1572="beta",G1572="sd",G1572="mean"),"--",VLOOKUP(C1572,Default!$B$5:$H$114,7,FALSE))</f>
        <v>1</v>
      </c>
      <c r="J1572" s="4" t="str">
        <f ca="1">VLOOKUP(F1572,Lookup!$C$5:$D$110,2, FALSE)</f>
        <v>Travel values</v>
      </c>
      <c r="K1572" s="4" t="str">
        <f ca="1">VLOOKUP(C1572,Default!$B$4:$E$114,4, FALSE)</f>
        <v>scalar for walking distance, i.e. all walking trips are scaled by this scalar</v>
      </c>
      <c r="L1572" s="21" t="str" cm="1">
        <f t="array" aca="1" ref="L1572" ca="1">IF(ISNA(VLOOKUP($D1572,Grouped_Sources!$C:$C,1,FALSE)),"", INDIRECT(VLOOKUP($D1572,Grouped_Sources!$C:$I,5,FALSE)))</f>
        <v xml:space="preserve"> on OneDrive Ali Abbas - ITHIM Global\Methods and Processes\Input Parameters\DistanceScalars</v>
      </c>
      <c r="M1572" s="21" cm="1">
        <f t="array" aca="1" ref="M1572" ca="1">IF(ISNA(VLOOKUP($D1572,Grouped_Sources!$C:$C,1,FALSE)),"", INDIRECT(VLOOKUP($D1572,Grouped_Sources!$C:$I,6,FALSE)))</f>
        <v>0</v>
      </c>
      <c r="N1572" s="21" cm="1">
        <f t="array" aca="1" ref="N1572" ca="1">IF(ISNA(VLOOKUP($D1572,Grouped_Sources!$C:$C,1,FALSE)),"", INDIRECT(VLOOKUP($D1572,Grouped_Sources!$C:$I,7,FALSE)))</f>
        <v>0</v>
      </c>
    </row>
    <row r="1573" spans="1:14" hidden="1" x14ac:dyDescent="0.25">
      <c r="A1573" s="5">
        <f t="shared" si="255"/>
        <v>18</v>
      </c>
      <c r="B1573" s="5">
        <f t="shared" si="256"/>
        <v>71</v>
      </c>
      <c r="C1573" s="5" t="str">
        <f t="shared" ca="1" si="254"/>
        <v>distance_scalar_walking</v>
      </c>
      <c r="D1573" s="5" t="str">
        <f t="shared" ca="1" si="253"/>
        <v>distance_scalar_walking_arica</v>
      </c>
      <c r="E1573" s="4" t="str" cm="1">
        <f t="array" aca="1" ref="E1573" ca="1">INDIRECT(ADDRESS(1,A1573,1,1,"all_city_parameter_inputs"))</f>
        <v>arica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distance_scalar_walking</v>
      </c>
      <c r="G1573" s="4" t="str" cm="1">
        <f t="array" aca="1" ref="G1573" ca="1">IF(AND(ISBLANK(INDIRECT(ADDRESS(B1573,3,1,1,"all_city_parameter_inputs"))),ISBLANK(INDIRECT(ADDRESS(B1573,2,1,1,"all_city_parameter_inputs")))),"",IF(ISBLANK(INDIRECT(ADDRESS(B1573,2,1,1,"all_city_parameter_inputs"))),"",INDIRECT(ADDRESS(B1573,2,1,1,"all_city_parameter_inputs"))))</f>
        <v>mean</v>
      </c>
      <c r="H1573" s="17" cm="1">
        <f t="array" aca="1" ref="H1573" ca="1">IF(ISBLANK(INDIRECT(ADDRESS(B1573,A1573,1,1,"all_city_parameter_inputs"))), "--",INDIRECT(ADDRESS(B1573,A1573,1,1,"all_city_parameter_inputs")))</f>
        <v>0.99988232475091599</v>
      </c>
      <c r="I1573" s="17" t="str">
        <f ca="1">IF(OR(G1573="alpha",G1573="beta",G1573="sd",G1573="mean"),"--",VLOOKUP(C1573,Default!$B$5:$H$114,7,FALSE))</f>
        <v>--</v>
      </c>
      <c r="J1573" s="4" t="str">
        <f ca="1">VLOOKUP(F1573,Lookup!$C$5:$D$110,2, FALSE)</f>
        <v>Travel values</v>
      </c>
      <c r="K1573" s="4" t="str">
        <f ca="1">VLOOKUP(C1573,Default!$B$4:$E$114,4, FALSE)</f>
        <v>scalar for walking distance, i.e. all walking trips are scaled by this scalar</v>
      </c>
      <c r="L1573" s="21" t="str" cm="1">
        <f t="array" aca="1" ref="L1573" ca="1">IF(ISNA(VLOOKUP($D1573,Grouped_Sources!$C:$C,1,FALSE)),"", INDIRECT(VLOOKUP($D1573,Grouped_Sources!$C:$I,5,FALSE)))</f>
        <v xml:space="preserve"> on OneDrive Ali Abbas - ITHIM Global\Methods and Processes\Input Parameters\DistanceScalars</v>
      </c>
      <c r="M1573" s="21" cm="1">
        <f t="array" aca="1" ref="M1573" ca="1">IF(ISNA(VLOOKUP($D1573,Grouped_Sources!$C:$C,1,FALSE)),"", INDIRECT(VLOOKUP($D1573,Grouped_Sources!$C:$I,6,FALSE)))</f>
        <v>0</v>
      </c>
      <c r="N1573" s="21" cm="1">
        <f t="array" aca="1" ref="N1573" ca="1">IF(ISNA(VLOOKUP($D1573,Grouped_Sources!$C:$C,1,FALSE)),"", INDIRECT(VLOOKUP($D1573,Grouped_Sources!$C:$I,7,FALSE)))</f>
        <v>0</v>
      </c>
    </row>
    <row r="1574" spans="1:14" hidden="1" x14ac:dyDescent="0.25">
      <c r="A1574" s="5">
        <f t="shared" si="255"/>
        <v>18</v>
      </c>
      <c r="B1574" s="5">
        <f t="shared" si="256"/>
        <v>72</v>
      </c>
      <c r="C1574" s="5" t="str">
        <f t="shared" ca="1" si="254"/>
        <v>distance_scalar_walking</v>
      </c>
      <c r="D1574" s="5" t="str">
        <f t="shared" ca="1" si="253"/>
        <v>distance_scalar_walking_arica</v>
      </c>
      <c r="E1574" s="4" t="str" cm="1">
        <f t="array" aca="1" ref="E1574" ca="1">INDIRECT(ADDRESS(1,A1574,1,1,"all_city_parameter_inputs"))</f>
        <v>arica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distance_scalar_walking</v>
      </c>
      <c r="G1574" s="4" t="str" cm="1">
        <f t="array" aca="1" ref="G1574" ca="1">IF(AND(ISBLANK(INDIRECT(ADDRESS(B1574,3,1,1,"all_city_parameter_inputs"))),ISBLANK(INDIRECT(ADDRESS(B1574,2,1,1,"all_city_parameter_inputs")))),"",IF(ISBLANK(INDIRECT(ADDRESS(B1574,2,1,1,"all_city_parameter_inputs"))),"",INDIRECT(ADDRESS(B1574,2,1,1,"all_city_parameter_inputs"))))</f>
        <v>sd</v>
      </c>
      <c r="H1574" s="17" cm="1">
        <f t="array" aca="1" ref="H1574" ca="1">IF(ISBLANK(INDIRECT(ADDRESS(B1574,A1574,1,1,"all_city_parameter_inputs"))), "--",INDIRECT(ADDRESS(B1574,A1574,1,1,"all_city_parameter_inputs")))</f>
        <v>1.01545987509297</v>
      </c>
      <c r="I1574" s="17" t="str">
        <f ca="1">IF(OR(G1574="alpha",G1574="beta",G1574="sd",G1574="mean"),"--",VLOOKUP(C1574,Default!$B$5:$H$114,7,FALSE))</f>
        <v>--</v>
      </c>
      <c r="J1574" s="4" t="str">
        <f ca="1">VLOOKUP(F1574,Lookup!$C$5:$D$110,2, FALSE)</f>
        <v>Travel values</v>
      </c>
      <c r="K1574" s="4" t="str">
        <f ca="1">VLOOKUP(C1574,Default!$B$4:$E$114,4, FALSE)</f>
        <v>scalar for walking distance, i.e. all walking trips are scaled by this scalar</v>
      </c>
      <c r="L1574" s="21" t="str" cm="1">
        <f t="array" aca="1" ref="L1574" ca="1">IF(ISNA(VLOOKUP($D1574,Grouped_Sources!$C:$C,1,FALSE)),"", INDIRECT(VLOOKUP($D1574,Grouped_Sources!$C:$I,5,FALSE)))</f>
        <v xml:space="preserve"> on OneDrive Ali Abbas - ITHIM Global\Methods and Processes\Input Parameters\DistanceScalars</v>
      </c>
      <c r="M1574" s="21" cm="1">
        <f t="array" aca="1" ref="M1574" ca="1">IF(ISNA(VLOOKUP($D1574,Grouped_Sources!$C:$C,1,FALSE)),"", INDIRECT(VLOOKUP($D1574,Grouped_Sources!$C:$I,6,FALSE)))</f>
        <v>0</v>
      </c>
      <c r="N1574" s="21" cm="1">
        <f t="array" aca="1" ref="N1574" ca="1">IF(ISNA(VLOOKUP($D1574,Grouped_Sources!$C:$C,1,FALSE)),"", INDIRECT(VLOOKUP($D1574,Grouped_Sources!$C:$I,7,FALSE)))</f>
        <v>0</v>
      </c>
    </row>
    <row r="1575" spans="1:14" hidden="1" x14ac:dyDescent="0.25">
      <c r="A1575" s="5">
        <f t="shared" si="255"/>
        <v>18</v>
      </c>
      <c r="B1575" s="5">
        <f t="shared" si="256"/>
        <v>73</v>
      </c>
      <c r="C1575" s="5" t="str">
        <f t="shared" ca="1" si="254"/>
        <v>distance_scalar_cycling</v>
      </c>
      <c r="D1575" s="5" t="str">
        <f t="shared" ca="1" si="253"/>
        <v>distance_scalar_cycling_arica</v>
      </c>
      <c r="E1575" s="4" t="str" cm="1">
        <f t="array" aca="1" ref="E1575" ca="1">INDIRECT(ADDRESS(1,A1575,1,1,"all_city_parameter_inputs"))</f>
        <v>arica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distance_scalar_cycling</v>
      </c>
      <c r="G1575" s="4" t="str" cm="1">
        <f t="array" aca="1" ref="G1575" ca="1">IF(AND(ISBLANK(INDIRECT(ADDRESS(B1575,3,1,1,"all_city_parameter_inputs"))),ISBLANK(INDIRECT(ADDRESS(B1575,2,1,1,"all_city_parameter_inputs")))),"",IF(ISBLANK(INDIRECT(ADDRESS(B1575,2,1,1,"all_city_parameter_inputs"))),"",INDIRECT(ADDRESS(B1575,2,1,1,"all_city_parameter_inputs"))))</f>
        <v>constant</v>
      </c>
      <c r="H1575" s="17" cm="1">
        <f t="array" aca="1" ref="H1575" ca="1">IF(ISBLANK(INDIRECT(ADDRESS(B1575,A1575,1,1,"all_city_parameter_inputs"))), "--",INDIRECT(ADDRESS(B1575,A1575,1,1,"all_city_parameter_inputs")))</f>
        <v>1</v>
      </c>
      <c r="I1575" s="17">
        <f ca="1">IF(OR(G1575="alpha",G1575="beta",G1575="sd",G1575="mean"),"--",VLOOKUP(C1575,Default!$B$5:$H$114,7,FALSE))</f>
        <v>1</v>
      </c>
      <c r="J1575" s="4" t="str">
        <f ca="1">VLOOKUP(F1575,Lookup!$C$5:$D$110,2, FALSE)</f>
        <v>Travel values</v>
      </c>
      <c r="K1575" s="4" t="str">
        <f ca="1">VLOOKUP(C1575,Default!$B$4:$E$114,4, FALSE)</f>
        <v>scalar for cycling distance, i.e. all cycling trips are scaled by this scalar</v>
      </c>
      <c r="L1575" s="21" t="str" cm="1">
        <f t="array" aca="1" ref="L1575" ca="1">IF(ISNA(VLOOKUP($D1575,Grouped_Sources!$C:$C,1,FALSE)),"", INDIRECT(VLOOKUP($D1575,Grouped_Sources!$C:$I,5,FALSE)))</f>
        <v xml:space="preserve"> on OneDrive Ali Abbas - ITHIM Global\Methods and Processes\Input Parameters\DistanceScalars</v>
      </c>
      <c r="M1575" s="21" cm="1">
        <f t="array" aca="1" ref="M1575" ca="1">IF(ISNA(VLOOKUP($D1575,Grouped_Sources!$C:$C,1,FALSE)),"", INDIRECT(VLOOKUP($D1575,Grouped_Sources!$C:$I,6,FALSE)))</f>
        <v>0</v>
      </c>
      <c r="N1575" s="21" cm="1">
        <f t="array" aca="1" ref="N1575" ca="1">IF(ISNA(VLOOKUP($D1575,Grouped_Sources!$C:$C,1,FALSE)),"", INDIRECT(VLOOKUP($D1575,Grouped_Sources!$C:$I,7,FALSE)))</f>
        <v>0</v>
      </c>
    </row>
    <row r="1576" spans="1:14" hidden="1" x14ac:dyDescent="0.25">
      <c r="A1576" s="5">
        <f t="shared" si="255"/>
        <v>18</v>
      </c>
      <c r="B1576" s="5">
        <f t="shared" si="256"/>
        <v>74</v>
      </c>
      <c r="C1576" s="5" t="str">
        <f t="shared" ca="1" si="254"/>
        <v>distance_scalar_cycling</v>
      </c>
      <c r="D1576" s="5" t="str">
        <f t="shared" ca="1" si="253"/>
        <v>distance_scalar_cycling_arica</v>
      </c>
      <c r="E1576" s="4" t="str" cm="1">
        <f t="array" aca="1" ref="E1576" ca="1">INDIRECT(ADDRESS(1,A1576,1,1,"all_city_parameter_inputs"))</f>
        <v>arica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distance_scalar_cycling</v>
      </c>
      <c r="G1576" s="4" t="str" cm="1">
        <f t="array" aca="1" ref="G1576" ca="1">IF(AND(ISBLANK(INDIRECT(ADDRESS(B1576,3,1,1,"all_city_parameter_inputs"))),ISBLANK(INDIRECT(ADDRESS(B1576,2,1,1,"all_city_parameter_inputs")))),"",IF(ISBLANK(INDIRECT(ADDRESS(B1576,2,1,1,"all_city_parameter_inputs"))),"",INDIRECT(ADDRESS(B1576,2,1,1,"all_city_parameter_inputs"))))</f>
        <v>mean</v>
      </c>
      <c r="H1576" s="17" cm="1">
        <f t="array" aca="1" ref="H1576" ca="1">IF(ISBLANK(INDIRECT(ADDRESS(B1576,A1576,1,1,"all_city_parameter_inputs"))), "--",INDIRECT(ADDRESS(B1576,A1576,1,1,"all_city_parameter_inputs")))</f>
        <v>0.99925943666218797</v>
      </c>
      <c r="I1576" s="17" t="str">
        <f ca="1">IF(OR(G1576="alpha",G1576="beta",G1576="sd",G1576="mean"),"--",VLOOKUP(C1576,Default!$B$5:$H$114,7,FALSE))</f>
        <v>--</v>
      </c>
      <c r="J1576" s="4" t="str">
        <f ca="1">VLOOKUP(F1576,Lookup!$C$5:$D$110,2, FALSE)</f>
        <v>Travel values</v>
      </c>
      <c r="K1576" s="4" t="str">
        <f ca="1">VLOOKUP(C1576,Default!$B$4:$E$114,4, FALSE)</f>
        <v>scalar for cycling distance, i.e. all cycling trips are scaled by this scalar</v>
      </c>
      <c r="L1576" s="21" t="str" cm="1">
        <f t="array" aca="1" ref="L1576" ca="1">IF(ISNA(VLOOKUP($D1576,Grouped_Sources!$C:$C,1,FALSE)),"", INDIRECT(VLOOKUP($D1576,Grouped_Sources!$C:$I,5,FALSE)))</f>
        <v xml:space="preserve"> on OneDrive Ali Abbas - ITHIM Global\Methods and Processes\Input Parameters\DistanceScalars</v>
      </c>
      <c r="M1576" s="21" cm="1">
        <f t="array" aca="1" ref="M1576" ca="1">IF(ISNA(VLOOKUP($D1576,Grouped_Sources!$C:$C,1,FALSE)),"", INDIRECT(VLOOKUP($D1576,Grouped_Sources!$C:$I,6,FALSE)))</f>
        <v>0</v>
      </c>
      <c r="N1576" s="21" cm="1">
        <f t="array" aca="1" ref="N1576" ca="1">IF(ISNA(VLOOKUP($D1576,Grouped_Sources!$C:$C,1,FALSE)),"", INDIRECT(VLOOKUP($D1576,Grouped_Sources!$C:$I,7,FALSE)))</f>
        <v>0</v>
      </c>
    </row>
    <row r="1577" spans="1:14" hidden="1" x14ac:dyDescent="0.25">
      <c r="A1577" s="5">
        <f t="shared" si="255"/>
        <v>18</v>
      </c>
      <c r="B1577" s="5">
        <f t="shared" si="256"/>
        <v>75</v>
      </c>
      <c r="C1577" s="5" t="str">
        <f t="shared" ca="1" si="254"/>
        <v>distance_scalar_cycling</v>
      </c>
      <c r="D1577" s="5" t="str">
        <f t="shared" ca="1" si="253"/>
        <v>distance_scalar_cycling_arica</v>
      </c>
      <c r="E1577" s="4" t="str" cm="1">
        <f t="array" aca="1" ref="E1577" ca="1">INDIRECT(ADDRESS(1,A1577,1,1,"all_city_parameter_inputs"))</f>
        <v>arica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distance_scalar_cycling</v>
      </c>
      <c r="G1577" s="4" t="str" cm="1">
        <f t="array" aca="1" ref="G1577" ca="1">IF(AND(ISBLANK(INDIRECT(ADDRESS(B1577,3,1,1,"all_city_parameter_inputs"))),ISBLANK(INDIRECT(ADDRESS(B1577,2,1,1,"all_city_parameter_inputs")))),"",IF(ISBLANK(INDIRECT(ADDRESS(B1577,2,1,1,"all_city_parameter_inputs"))),"",INDIRECT(ADDRESS(B1577,2,1,1,"all_city_parameter_inputs"))))</f>
        <v>sd</v>
      </c>
      <c r="H1577" s="17" cm="1">
        <f t="array" aca="1" ref="H1577" ca="1">IF(ISBLANK(INDIRECT(ADDRESS(B1577,A1577,1,1,"all_city_parameter_inputs"))), "--",INDIRECT(ADDRESS(B1577,A1577,1,1,"all_city_parameter_inputs")))</f>
        <v>1.03924297213343</v>
      </c>
      <c r="I1577" s="17" t="str">
        <f ca="1">IF(OR(G1577="alpha",G1577="beta",G1577="sd",G1577="mean"),"--",VLOOKUP(C1577,Default!$B$5:$H$114,7,FALSE))</f>
        <v>--</v>
      </c>
      <c r="J1577" s="4" t="str">
        <f ca="1">VLOOKUP(F1577,Lookup!$C$5:$D$110,2, FALSE)</f>
        <v>Travel values</v>
      </c>
      <c r="K1577" s="4" t="str">
        <f ca="1">VLOOKUP(C1577,Default!$B$4:$E$114,4, FALSE)</f>
        <v>scalar for cycling distance, i.e. all cycling trips are scaled by this scalar</v>
      </c>
      <c r="L1577" s="21" t="str" cm="1">
        <f t="array" aca="1" ref="L1577" ca="1">IF(ISNA(VLOOKUP($D1577,Grouped_Sources!$C:$C,1,FALSE)),"", INDIRECT(VLOOKUP($D1577,Grouped_Sources!$C:$I,5,FALSE)))</f>
        <v xml:space="preserve"> on OneDrive Ali Abbas - ITHIM Global\Methods and Processes\Input Parameters\DistanceScalars</v>
      </c>
      <c r="M1577" s="21" cm="1">
        <f t="array" aca="1" ref="M1577" ca="1">IF(ISNA(VLOOKUP($D1577,Grouped_Sources!$C:$C,1,FALSE)),"", INDIRECT(VLOOKUP($D1577,Grouped_Sources!$C:$I,6,FALSE)))</f>
        <v>0</v>
      </c>
      <c r="N1577" s="21" cm="1">
        <f t="array" aca="1" ref="N1577" ca="1">IF(ISNA(VLOOKUP($D1577,Grouped_Sources!$C:$C,1,FALSE)),"", INDIRECT(VLOOKUP($D1577,Grouped_Sources!$C:$I,7,FALSE)))</f>
        <v>0</v>
      </c>
    </row>
    <row r="1578" spans="1:14" hidden="1" x14ac:dyDescent="0.25">
      <c r="A1578" s="5">
        <f t="shared" si="255"/>
        <v>18</v>
      </c>
      <c r="B1578" s="5">
        <f t="shared" si="256"/>
        <v>76</v>
      </c>
      <c r="C1578" s="5" t="str">
        <f t="shared" ca="1" si="254"/>
        <v>CO2_emission_inventories motorcycle</v>
      </c>
      <c r="D1578" s="5" t="str">
        <f t="shared" ca="1" si="253"/>
        <v>CO2_emission_inventories_arica</v>
      </c>
      <c r="E1578" s="4" t="str" cm="1">
        <f t="array" aca="1" ref="E1578" ca="1">INDIRECT(ADDRESS(1,A1578,1,1,"all_city_parameter_inputs"))</f>
        <v>arica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CO2_emission_inventories</v>
      </c>
      <c r="G1578" s="4" t="str" cm="1">
        <f t="array" aca="1" ref="G1578" ca="1">IF(AND(ISBLANK(INDIRECT(ADDRESS(B1578,3,1,1,"all_city_parameter_inputs"))),ISBLANK(INDIRECT(ADDRESS(B1578,2,1,1,"all_city_parameter_inputs")))),"",IF(ISBLANK(INDIRECT(ADDRESS(B1578,2,1,1,"all_city_parameter_inputs"))),"",INDIRECT(ADDRESS(B1578,2,1,1,"all_city_parameter_inputs"))))</f>
        <v>motorcycle</v>
      </c>
      <c r="H1578" s="17" cm="1">
        <f t="array" aca="1" ref="H1578" ca="1">IF(ISBLANK(INDIRECT(ADDRESS(B1578,A1578,1,1,"all_city_parameter_inputs"))), "--",INDIRECT(ADDRESS(B1578,A1578,1,1,"all_city_parameter_inputs")))</f>
        <v>1920.827</v>
      </c>
      <c r="I1578" s="17">
        <f ca="1">IF(OR(G1578="alpha",G1578="beta",G1578="sd",G1578="mean"),"--",VLOOKUP(C1578,Default!$B$5:$H$114,7,FALSE))</f>
        <v>30033.571810000001</v>
      </c>
      <c r="J1578" s="4" t="str">
        <f ca="1">VLOOKUP(F1578,Lookup!$C$5:$D$110,2, FALSE)</f>
        <v>Pollution values</v>
      </c>
      <c r="K1578" s="4" t="str">
        <f ca="1">VLOOKUP(C1578,Default!$B$4:$E$114,4, FALSE)</f>
        <v>- used to estimate the CO2 for scenarios (function "scenario_co2_calculations").
- used to create the VEHICLE_INVENTORY, with speeds, PM and CO2 emissions (function "set_vehicle_inventory").</v>
      </c>
      <c r="L1578" s="21" t="str" cm="1">
        <f t="array" aca="1" ref="L1578" ca="1">IF(ISNA(VLOOKUP($D1578,Grouped_Sources!$C:$C,1,FALSE)),"", INDIRECT(VLOOKUP($D1578,Grouped_Sources!$C:$I,5,FALSE)))</f>
        <v>EDGAR but proper documentation still missing</v>
      </c>
      <c r="M1578" s="21" cm="1">
        <f t="array" aca="1" ref="M1578" ca="1">IF(ISNA(VLOOKUP($D1578,Grouped_Sources!$C:$C,1,FALSE)),"", INDIRECT(VLOOKUP($D1578,Grouped_Sources!$C:$I,6,FALSE)))</f>
        <v>0</v>
      </c>
      <c r="N1578" s="21" cm="1">
        <f t="array" aca="1" ref="N1578" ca="1">IF(ISNA(VLOOKUP($D1578,Grouped_Sources!$C:$C,1,FALSE)),"", INDIRECT(VLOOKUP($D1578,Grouped_Sources!$C:$I,7,FALSE)))</f>
        <v>0</v>
      </c>
    </row>
    <row r="1579" spans="1:14" hidden="1" x14ac:dyDescent="0.25">
      <c r="A1579" s="5">
        <f t="shared" si="255"/>
        <v>18</v>
      </c>
      <c r="B1579" s="5">
        <f t="shared" si="256"/>
        <v>77</v>
      </c>
      <c r="C1579" s="5" t="str">
        <f t="shared" ca="1" si="254"/>
        <v>CO2_emission_inventories car</v>
      </c>
      <c r="D1579" s="5" t="str">
        <f t="shared" ca="1" si="253"/>
        <v>CO2_emission_inventories_arica</v>
      </c>
      <c r="E1579" s="4" t="str" cm="1">
        <f t="array" aca="1" ref="E1579" ca="1">INDIRECT(ADDRESS(1,A1579,1,1,"all_city_parameter_inputs"))</f>
        <v>arica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CO2_emission_inventories</v>
      </c>
      <c r="G1579" s="4" t="str" cm="1">
        <f t="array" aca="1" ref="G1579" ca="1">IF(AND(ISBLANK(INDIRECT(ADDRESS(B1579,3,1,1,"all_city_parameter_inputs"))),ISBLANK(INDIRECT(ADDRESS(B1579,2,1,1,"all_city_parameter_inputs")))),"",IF(ISBLANK(INDIRECT(ADDRESS(B1579,2,1,1,"all_city_parameter_inputs"))),"",INDIRECT(ADDRESS(B1579,2,1,1,"all_city_parameter_inputs"))))</f>
        <v>car</v>
      </c>
      <c r="H1579" s="17" cm="1">
        <f t="array" aca="1" ref="H1579" ca="1">IF(ISBLANK(INDIRECT(ADDRESS(B1579,A1579,1,1,"all_city_parameter_inputs"))), "--",INDIRECT(ADDRESS(B1579,A1579,1,1,"all_city_parameter_inputs")))</f>
        <v>23826.86</v>
      </c>
      <c r="I1579" s="17">
        <f ca="1">IF(OR(G1579="alpha",G1579="beta",G1579="sd",G1579="mean"),"--",VLOOKUP(C1579,Default!$B$5:$H$114,7,FALSE))</f>
        <v>1033377.341</v>
      </c>
      <c r="J1579" s="4" t="str">
        <f ca="1">VLOOKUP(F1579,Lookup!$C$5:$D$110,2, FALSE)</f>
        <v>Pollution values</v>
      </c>
      <c r="K1579" s="4">
        <f ca="1">VLOOKUP(C1579,Default!$B$4:$E$114,4, FALSE)</f>
        <v>0</v>
      </c>
      <c r="L1579" s="21" t="str" cm="1">
        <f t="array" aca="1" ref="L1579" ca="1">IF(ISNA(VLOOKUP($D1579,Grouped_Sources!$C:$C,1,FALSE)),"", INDIRECT(VLOOKUP($D1579,Grouped_Sources!$C:$I,5,FALSE)))</f>
        <v>EDGAR but proper documentation still missing</v>
      </c>
      <c r="M1579" s="21" cm="1">
        <f t="array" aca="1" ref="M1579" ca="1">IF(ISNA(VLOOKUP($D1579,Grouped_Sources!$C:$C,1,FALSE)),"", INDIRECT(VLOOKUP($D1579,Grouped_Sources!$C:$I,6,FALSE)))</f>
        <v>0</v>
      </c>
      <c r="N1579" s="21" cm="1">
        <f t="array" aca="1" ref="N1579" ca="1">IF(ISNA(VLOOKUP($D1579,Grouped_Sources!$C:$C,1,FALSE)),"", INDIRECT(VLOOKUP($D1579,Grouped_Sources!$C:$I,7,FALSE)))</f>
        <v>0</v>
      </c>
    </row>
    <row r="1580" spans="1:14" hidden="1" x14ac:dyDescent="0.25">
      <c r="A1580" s="5">
        <f t="shared" si="255"/>
        <v>18</v>
      </c>
      <c r="B1580" s="5">
        <f t="shared" si="256"/>
        <v>78</v>
      </c>
      <c r="C1580" s="5" t="str">
        <f t="shared" ca="1" si="254"/>
        <v>CO2_emission_inventories bus_driver</v>
      </c>
      <c r="D1580" s="5" t="str">
        <f t="shared" ca="1" si="253"/>
        <v>CO2_emission_inventories_arica</v>
      </c>
      <c r="E1580" s="4" t="str" cm="1">
        <f t="array" aca="1" ref="E1580" ca="1">INDIRECT(ADDRESS(1,A1580,1,1,"all_city_parameter_inputs"))</f>
        <v>arica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CO2_emission_inventories</v>
      </c>
      <c r="G1580" s="4" t="str" cm="1">
        <f t="array" aca="1" ref="G1580" ca="1">IF(AND(ISBLANK(INDIRECT(ADDRESS(B1580,3,1,1,"all_city_parameter_inputs"))),ISBLANK(INDIRECT(ADDRESS(B1580,2,1,1,"all_city_parameter_inputs")))),"",IF(ISBLANK(INDIRECT(ADDRESS(B1580,2,1,1,"all_city_parameter_inputs"))),"",INDIRECT(ADDRESS(B1580,2,1,1,"all_city_parameter_inputs"))))</f>
        <v>bus_driver</v>
      </c>
      <c r="H1580" s="17" cm="1">
        <f t="array" aca="1" ref="H1580" ca="1">IF(ISBLANK(INDIRECT(ADDRESS(B1580,A1580,1,1,"all_city_parameter_inputs"))), "--",INDIRECT(ADDRESS(B1580,A1580,1,1,"all_city_parameter_inputs")))</f>
        <v>654.12199999999996</v>
      </c>
      <c r="I1580" s="17">
        <f ca="1">IF(OR(G1580="alpha",G1580="beta",G1580="sd",G1580="mean"),"--",VLOOKUP(C1580,Default!$B$5:$H$114,7,FALSE))</f>
        <v>100429.7216</v>
      </c>
      <c r="J1580" s="4" t="str">
        <f ca="1">VLOOKUP(F1580,Lookup!$C$5:$D$110,2, FALSE)</f>
        <v>Pollution values</v>
      </c>
      <c r="K1580" s="4">
        <f ca="1">VLOOKUP(C1580,Default!$B$4:$E$114,4, FALSE)</f>
        <v>0</v>
      </c>
      <c r="L1580" s="21" t="str" cm="1">
        <f t="array" aca="1" ref="L1580" ca="1">IF(ISNA(VLOOKUP($D1580,Grouped_Sources!$C:$C,1,FALSE)),"", INDIRECT(VLOOKUP($D1580,Grouped_Sources!$C:$I,5,FALSE)))</f>
        <v>EDGAR but proper documentation still missing</v>
      </c>
      <c r="M1580" s="21" cm="1">
        <f t="array" aca="1" ref="M1580" ca="1">IF(ISNA(VLOOKUP($D1580,Grouped_Sources!$C:$C,1,FALSE)),"", INDIRECT(VLOOKUP($D1580,Grouped_Sources!$C:$I,6,FALSE)))</f>
        <v>0</v>
      </c>
      <c r="N1580" s="21" cm="1">
        <f t="array" aca="1" ref="N1580" ca="1">IF(ISNA(VLOOKUP($D1580,Grouped_Sources!$C:$C,1,FALSE)),"", INDIRECT(VLOOKUP($D1580,Grouped_Sources!$C:$I,7,FALSE)))</f>
        <v>0</v>
      </c>
    </row>
    <row r="1581" spans="1:14" hidden="1" x14ac:dyDescent="0.25">
      <c r="A1581" s="5">
        <f t="shared" si="255"/>
        <v>18</v>
      </c>
      <c r="B1581" s="5">
        <f t="shared" si="256"/>
        <v>79</v>
      </c>
      <c r="C1581" s="5" t="str">
        <f t="shared" ca="1" si="254"/>
        <v>CO2_emission_inventories heavy_truck</v>
      </c>
      <c r="D1581" s="5" t="str">
        <f t="shared" ca="1" si="253"/>
        <v>CO2_emission_inventories_arica</v>
      </c>
      <c r="E1581" s="4" t="str" cm="1">
        <f t="array" aca="1" ref="E1581" ca="1">INDIRECT(ADDRESS(1,A1581,1,1,"all_city_parameter_inputs"))</f>
        <v>arica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CO2_emission_inventories</v>
      </c>
      <c r="G1581" s="4" t="str" cm="1">
        <f t="array" aca="1" ref="G1581" ca="1">IF(AND(ISBLANK(INDIRECT(ADDRESS(B1581,3,1,1,"all_city_parameter_inputs"))),ISBLANK(INDIRECT(ADDRESS(B1581,2,1,1,"all_city_parameter_inputs")))),"",IF(ISBLANK(INDIRECT(ADDRESS(B1581,2,1,1,"all_city_parameter_inputs"))),"",INDIRECT(ADDRESS(B1581,2,1,1,"all_city_parameter_inputs"))))</f>
        <v>heavy_truck</v>
      </c>
      <c r="H1581" s="17" cm="1">
        <f t="array" aca="1" ref="H1581" ca="1">IF(ISBLANK(INDIRECT(ADDRESS(B1581,A1581,1,1,"all_city_parameter_inputs"))), "--",INDIRECT(ADDRESS(B1581,A1581,1,1,"all_city_parameter_inputs")))</f>
        <v>5862.0029999999997</v>
      </c>
      <c r="I1581" s="17">
        <f ca="1">IF(OR(G1581="alpha",G1581="beta",G1581="sd",G1581="mean"),"--",VLOOKUP(C1581,Default!$B$5:$H$114,7,FALSE))</f>
        <v>259655.32449999999</v>
      </c>
      <c r="J1581" s="4" t="str">
        <f ca="1">VLOOKUP(F1581,Lookup!$C$5:$D$110,2, FALSE)</f>
        <v>Pollution values</v>
      </c>
      <c r="K1581" s="4">
        <f ca="1">VLOOKUP(C1581,Default!$B$4:$E$114,4, FALSE)</f>
        <v>0</v>
      </c>
      <c r="L1581" s="21" t="str" cm="1">
        <f t="array" aca="1" ref="L1581" ca="1">IF(ISNA(VLOOKUP($D1581,Grouped_Sources!$C:$C,1,FALSE)),"", INDIRECT(VLOOKUP($D1581,Grouped_Sources!$C:$I,5,FALSE)))</f>
        <v>EDGAR but proper documentation still missing</v>
      </c>
      <c r="M1581" s="21" cm="1">
        <f t="array" aca="1" ref="M1581" ca="1">IF(ISNA(VLOOKUP($D1581,Grouped_Sources!$C:$C,1,FALSE)),"", INDIRECT(VLOOKUP($D1581,Grouped_Sources!$C:$I,6,FALSE)))</f>
        <v>0</v>
      </c>
      <c r="N1581" s="21" cm="1">
        <f t="array" aca="1" ref="N1581" ca="1">IF(ISNA(VLOOKUP($D1581,Grouped_Sources!$C:$C,1,FALSE)),"", INDIRECT(VLOOKUP($D1581,Grouped_Sources!$C:$I,7,FALSE)))</f>
        <v>0</v>
      </c>
    </row>
    <row r="1582" spans="1:14" hidden="1" x14ac:dyDescent="0.25">
      <c r="A1582" s="5">
        <f t="shared" si="255"/>
        <v>18</v>
      </c>
      <c r="B1582" s="5">
        <f t="shared" si="256"/>
        <v>80</v>
      </c>
      <c r="C1582" s="5" t="str">
        <f t="shared" ca="1" si="254"/>
        <v>CO2_emission_inventories truck</v>
      </c>
      <c r="D1582" s="5" t="str">
        <f t="shared" ca="1" si="253"/>
        <v>CO2_emission_inventories_arica</v>
      </c>
      <c r="E1582" s="4" t="str" cm="1">
        <f t="array" aca="1" ref="E1582" ca="1">INDIRECT(ADDRESS(1,A1582,1,1,"all_city_parameter_inputs"))</f>
        <v>arica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CO2_emission_inventories</v>
      </c>
      <c r="G1582" s="4" t="str" cm="1">
        <f t="array" aca="1" ref="G1582" ca="1">IF(AND(ISBLANK(INDIRECT(ADDRESS(B1582,3,1,1,"all_city_parameter_inputs"))),ISBLANK(INDIRECT(ADDRESS(B1582,2,1,1,"all_city_parameter_inputs")))),"",IF(ISBLANK(INDIRECT(ADDRESS(B1582,2,1,1,"all_city_parameter_inputs"))),"",INDIRECT(ADDRESS(B1582,2,1,1,"all_city_parameter_inputs"))))</f>
        <v>truck</v>
      </c>
      <c r="H1582" s="17" cm="1">
        <f t="array" aca="1" ref="H1582" ca="1">IF(ISBLANK(INDIRECT(ADDRESS(B1582,A1582,1,1,"all_city_parameter_inputs"))), "--",INDIRECT(ADDRESS(B1582,A1582,1,1,"all_city_parameter_inputs")))</f>
        <v>13799.81</v>
      </c>
      <c r="I1582" s="17">
        <f ca="1">IF(OR(G1582="alpha",G1582="beta",G1582="sd",G1582="mean"),"--",VLOOKUP(C1582,Default!$B$5:$H$114,7,FALSE))</f>
        <v>163516.11319999999</v>
      </c>
      <c r="J1582" s="4" t="str">
        <f ca="1">VLOOKUP(F1582,Lookup!$C$5:$D$110,2, FALSE)</f>
        <v>Pollution values</v>
      </c>
      <c r="K1582" s="4">
        <f ca="1">VLOOKUP(C1582,Default!$B$4:$E$114,4, FALSE)</f>
        <v>0</v>
      </c>
      <c r="L1582" s="21" t="str" cm="1">
        <f t="array" aca="1" ref="L1582" ca="1">IF(ISNA(VLOOKUP($D1582,Grouped_Sources!$C:$C,1,FALSE)),"", INDIRECT(VLOOKUP($D1582,Grouped_Sources!$C:$I,5,FALSE)))</f>
        <v>EDGAR but proper documentation still missing</v>
      </c>
      <c r="M1582" s="21" cm="1">
        <f t="array" aca="1" ref="M1582" ca="1">IF(ISNA(VLOOKUP($D1582,Grouped_Sources!$C:$C,1,FALSE)),"", INDIRECT(VLOOKUP($D1582,Grouped_Sources!$C:$I,6,FALSE)))</f>
        <v>0</v>
      </c>
      <c r="N1582" s="21" cm="1">
        <f t="array" aca="1" ref="N1582" ca="1">IF(ISNA(VLOOKUP($D1582,Grouped_Sources!$C:$C,1,FALSE)),"", INDIRECT(VLOOKUP($D1582,Grouped_Sources!$C:$I,7,FALSE)))</f>
        <v>0</v>
      </c>
    </row>
    <row r="1583" spans="1:14" hidden="1" x14ac:dyDescent="0.25">
      <c r="A1583" s="5">
        <f t="shared" si="255"/>
        <v>18</v>
      </c>
      <c r="B1583" s="5">
        <f t="shared" si="256"/>
        <v>81</v>
      </c>
      <c r="C1583" s="5" t="str">
        <f t="shared" ca="1" si="254"/>
        <v>CO2_emission_inventories van</v>
      </c>
      <c r="D1583" s="5" t="str">
        <f t="shared" ca="1" si="253"/>
        <v>CO2_emission_inventories_arica</v>
      </c>
      <c r="E1583" s="4" t="str" cm="1">
        <f t="array" aca="1" ref="E1583" ca="1">INDIRECT(ADDRESS(1,A1583,1,1,"all_city_parameter_inputs"))</f>
        <v>arica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CO2_emission_inventories</v>
      </c>
      <c r="G1583" s="4" t="str" cm="1">
        <f t="array" aca="1" ref="G1583" ca="1">IF(AND(ISBLANK(INDIRECT(ADDRESS(B1583,3,1,1,"all_city_parameter_inputs"))),ISBLANK(INDIRECT(ADDRESS(B1583,2,1,1,"all_city_parameter_inputs")))),"",IF(ISBLANK(INDIRECT(ADDRESS(B1583,2,1,1,"all_city_parameter_inputs"))),"",INDIRECT(ADDRESS(B1583,2,1,1,"all_city_parameter_inputs"))))</f>
        <v>van</v>
      </c>
      <c r="H1583" s="17" t="str" cm="1">
        <f t="array" aca="1" ref="H1583" ca="1">IF(ISBLANK(INDIRECT(ADDRESS(B1583,A1583,1,1,"all_city_parameter_inputs"))), "--",INDIRECT(ADDRESS(B1583,A1583,1,1,"all_city_parameter_inputs")))</f>
        <v>--</v>
      </c>
      <c r="I1583" s="17">
        <f ca="1">IF(OR(G1583="alpha",G1583="beta",G1583="sd",G1583="mean"),"--",VLOOKUP(C1583,Default!$B$5:$H$114,7,FALSE))</f>
        <v>0</v>
      </c>
      <c r="J1583" s="4" t="str">
        <f ca="1">VLOOKUP(F1583,Lookup!$C$5:$D$110,2, FALSE)</f>
        <v>Pollution values</v>
      </c>
      <c r="K1583" s="4">
        <f ca="1">VLOOKUP(C1583,Default!$B$4:$E$114,4, FALSE)</f>
        <v>0</v>
      </c>
      <c r="L1583" s="21" t="str" cm="1">
        <f t="array" aca="1" ref="L1583" ca="1">IF(ISNA(VLOOKUP($D1583,Grouped_Sources!$C:$C,1,FALSE)),"", INDIRECT(VLOOKUP($D1583,Grouped_Sources!$C:$I,5,FALSE)))</f>
        <v>EDGAR but proper documentation still missing</v>
      </c>
      <c r="M1583" s="21" cm="1">
        <f t="array" aca="1" ref="M1583" ca="1">IF(ISNA(VLOOKUP($D1583,Grouped_Sources!$C:$C,1,FALSE)),"", INDIRECT(VLOOKUP($D1583,Grouped_Sources!$C:$I,6,FALSE)))</f>
        <v>0</v>
      </c>
      <c r="N1583" s="21" cm="1">
        <f t="array" aca="1" ref="N1583" ca="1">IF(ISNA(VLOOKUP($D1583,Grouped_Sources!$C:$C,1,FALSE)),"", INDIRECT(VLOOKUP($D1583,Grouped_Sources!$C:$I,7,FALSE)))</f>
        <v>0</v>
      </c>
    </row>
    <row r="1584" spans="1:14" hidden="1" x14ac:dyDescent="0.25">
      <c r="A1584" s="5">
        <f t="shared" si="255"/>
        <v>18</v>
      </c>
      <c r="B1584" s="5">
        <f t="shared" si="256"/>
        <v>82</v>
      </c>
      <c r="C1584" s="5" t="str">
        <f t="shared" ca="1" si="254"/>
        <v>CO2_emission_inventories other</v>
      </c>
      <c r="D1584" s="5" t="str">
        <f t="shared" ca="1" si="253"/>
        <v>CO2_emission_inventories_arica</v>
      </c>
      <c r="E1584" s="4" t="str" cm="1">
        <f t="array" aca="1" ref="E1584" ca="1">INDIRECT(ADDRESS(1,A1584,1,1,"all_city_parameter_inputs"))</f>
        <v>arica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CO2_emission_inventories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other</v>
      </c>
      <c r="H1584" s="17" cm="1">
        <f t="array" aca="1" ref="H1584" ca="1">IF(ISBLANK(INDIRECT(ADDRESS(B1584,A1584,1,1,"all_city_parameter_inputs"))), "--",INDIRECT(ADDRESS(B1584,A1584,1,1,"all_city_parameter_inputs")))</f>
        <v>0</v>
      </c>
      <c r="I1584" s="17">
        <f ca="1">IF(OR(G1584="alpha",G1584="beta",G1584="sd",G1584="mean"),"--",VLOOKUP(C1584,Default!$B$5:$H$114,7,FALSE))</f>
        <v>1906.893448</v>
      </c>
      <c r="J1584" s="4" t="str">
        <f ca="1">VLOOKUP(F1584,Lookup!$C$5:$D$110,2, FALSE)</f>
        <v>Pollution values</v>
      </c>
      <c r="K1584" s="4">
        <f ca="1">VLOOKUP(C1584,Default!$B$4:$E$114,4, FALSE)</f>
        <v>0</v>
      </c>
      <c r="L1584" s="21" t="str" cm="1">
        <f t="array" aca="1" ref="L1584" ca="1">IF(ISNA(VLOOKUP($D1584,Grouped_Sources!$C:$C,1,FALSE)),"", INDIRECT(VLOOKUP($D1584,Grouped_Sources!$C:$I,5,FALSE)))</f>
        <v>EDGAR but proper documentation still missing</v>
      </c>
      <c r="M1584" s="21" cm="1">
        <f t="array" aca="1" ref="M1584" ca="1">IF(ISNA(VLOOKUP($D1584,Grouped_Sources!$C:$C,1,FALSE)),"", INDIRECT(VLOOKUP($D1584,Grouped_Sources!$C:$I,6,FALSE)))</f>
        <v>0</v>
      </c>
      <c r="N1584" s="21" cm="1">
        <f t="array" aca="1" ref="N1584" ca="1">IF(ISNA(VLOOKUP($D1584,Grouped_Sources!$C:$C,1,FALSE)),"", INDIRECT(VLOOKUP($D1584,Grouped_Sources!$C:$I,7,FALSE)))</f>
        <v>0</v>
      </c>
    </row>
    <row r="1585" spans="1:14" hidden="1" x14ac:dyDescent="0.25">
      <c r="A1585" s="5">
        <f t="shared" si="255"/>
        <v>18</v>
      </c>
      <c r="B1585" s="5">
        <f t="shared" si="256"/>
        <v>83</v>
      </c>
      <c r="C1585" s="5" t="str">
        <f t="shared" ca="1" si="254"/>
        <v>CO2_emission_inventories taxi</v>
      </c>
      <c r="D1585" s="5" t="str">
        <f t="shared" ca="1" si="253"/>
        <v>CO2_emission_inventories_arica</v>
      </c>
      <c r="E1585" s="4" t="str" cm="1">
        <f t="array" aca="1" ref="E1585" ca="1">INDIRECT(ADDRESS(1,A1585,1,1,"all_city_parameter_inputs"))</f>
        <v>arica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CO2_emission_inventories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taxi</v>
      </c>
      <c r="H1585" s="17" t="str" cm="1">
        <f t="array" aca="1" ref="H1585" ca="1">IF(ISBLANK(INDIRECT(ADDRESS(B1585,A1585,1,1,"all_city_parameter_inputs"))), "--",INDIRECT(ADDRESS(B1585,A1585,1,1,"all_city_parameter_inputs")))</f>
        <v>--</v>
      </c>
      <c r="I1585" s="17">
        <f ca="1">IF(OR(G1585="alpha",G1585="beta",G1585="sd",G1585="mean"),"--",VLOOKUP(C1585,Default!$B$5:$H$114,7,FALSE))</f>
        <v>0</v>
      </c>
      <c r="J1585" s="4" t="str">
        <f ca="1">VLOOKUP(F1585,Lookup!$C$5:$D$110,2, FALSE)</f>
        <v>Pollution values</v>
      </c>
      <c r="K1585" s="4">
        <f ca="1">VLOOKUP(C1585,Default!$B$4:$E$114,4, FALSE)</f>
        <v>0</v>
      </c>
      <c r="L1585" s="21" t="str" cm="1">
        <f t="array" aca="1" ref="L1585" ca="1">IF(ISNA(VLOOKUP($D1585,Grouped_Sources!$C:$C,1,FALSE)),"", INDIRECT(VLOOKUP($D1585,Grouped_Sources!$C:$I,5,FALSE)))</f>
        <v>EDGAR but proper documentation still missing</v>
      </c>
      <c r="M1585" s="21" cm="1">
        <f t="array" aca="1" ref="M1585" ca="1">IF(ISNA(VLOOKUP($D1585,Grouped_Sources!$C:$C,1,FALSE)),"", INDIRECT(VLOOKUP($D1585,Grouped_Sources!$C:$I,6,FALSE)))</f>
        <v>0</v>
      </c>
      <c r="N1585" s="21" cm="1">
        <f t="array" aca="1" ref="N1585" ca="1">IF(ISNA(VLOOKUP($D1585,Grouped_Sources!$C:$C,1,FALSE)),"", INDIRECT(VLOOKUP($D1585,Grouped_Sources!$C:$I,7,FALSE)))</f>
        <v>0</v>
      </c>
    </row>
    <row r="1586" spans="1:14" hidden="1" x14ac:dyDescent="0.25">
      <c r="A1586" s="5">
        <f t="shared" si="255"/>
        <v>18</v>
      </c>
      <c r="B1586" s="5">
        <f t="shared" si="256"/>
        <v>84</v>
      </c>
      <c r="C1586" s="5" t="str">
        <f t="shared" ca="1" si="254"/>
        <v>CO2_emission_inventories auto_rickshaw</v>
      </c>
      <c r="D1586" s="5" t="str">
        <f t="shared" ca="1" si="253"/>
        <v>CO2_emission_inventories_arica</v>
      </c>
      <c r="E1586" s="4" t="str" cm="1">
        <f t="array" aca="1" ref="E1586" ca="1">INDIRECT(ADDRESS(1,A1586,1,1,"all_city_parameter_inputs"))</f>
        <v>arica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CO2_emission_inventories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auto_rickshaw</v>
      </c>
      <c r="H1586" s="17" t="str" cm="1">
        <f t="array" aca="1" ref="H1586" ca="1">IF(ISBLANK(INDIRECT(ADDRESS(B1586,A1586,1,1,"all_city_parameter_inputs"))), "--",INDIRECT(ADDRESS(B1586,A1586,1,1,"all_city_parameter_inputs")))</f>
        <v>--</v>
      </c>
      <c r="I1586" s="17">
        <f ca="1">IF(OR(G1586="alpha",G1586="beta",G1586="sd",G1586="mean"),"--",VLOOKUP(C1586,Default!$B$5:$H$114,7,FALSE))</f>
        <v>0</v>
      </c>
      <c r="J1586" s="4" t="str">
        <f ca="1">VLOOKUP(F1586,Lookup!$C$5:$D$110,2, FALSE)</f>
        <v>Pollution values</v>
      </c>
      <c r="K1586" s="4">
        <f ca="1">VLOOKUP(C1586,Default!$B$4:$E$114,4, FALSE)</f>
        <v>0</v>
      </c>
      <c r="L1586" s="21" t="str" cm="1">
        <f t="array" aca="1" ref="L1586" ca="1">IF(ISNA(VLOOKUP($D1586,Grouped_Sources!$C:$C,1,FALSE)),"", INDIRECT(VLOOKUP($D1586,Grouped_Sources!$C:$I,5,FALSE)))</f>
        <v>EDGAR but proper documentation still missing</v>
      </c>
      <c r="M1586" s="21" cm="1">
        <f t="array" aca="1" ref="M1586" ca="1">IF(ISNA(VLOOKUP($D1586,Grouped_Sources!$C:$C,1,FALSE)),"", INDIRECT(VLOOKUP($D1586,Grouped_Sources!$C:$I,6,FALSE)))</f>
        <v>0</v>
      </c>
      <c r="N1586" s="21" cm="1">
        <f t="array" aca="1" ref="N1586" ca="1">IF(ISNA(VLOOKUP($D1586,Grouped_Sources!$C:$C,1,FALSE)),"", INDIRECT(VLOOKUP($D1586,Grouped_Sources!$C:$I,7,FALSE)))</f>
        <v>0</v>
      </c>
    </row>
    <row r="1587" spans="1:14" hidden="1" x14ac:dyDescent="0.25">
      <c r="A1587" s="5">
        <f t="shared" si="255"/>
        <v>18</v>
      </c>
      <c r="B1587" s="5">
        <f t="shared" si="256"/>
        <v>85</v>
      </c>
      <c r="C1587" s="5" t="str">
        <f t="shared" ca="1" si="254"/>
        <v>CO2_emission_confidence</v>
      </c>
      <c r="D1587" s="5" t="str">
        <f t="shared" ca="1" si="253"/>
        <v>CO2_emission_confidence_arica</v>
      </c>
      <c r="E1587" s="4" t="str" cm="1">
        <f t="array" aca="1" ref="E1587" ca="1">INDIRECT(ADDRESS(1,A1587,1,1,"all_city_parameter_inputs"))</f>
        <v>arica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CO2_emission_confidence</v>
      </c>
      <c r="G1587" s="4" t="str" cm="1">
        <f t="array" aca="1" ref="G1587" ca="1">IF(AND(ISBLANK(INDIRECT(ADDRESS(B1587,3,1,1,"all_city_parameter_inputs"))),ISBLANK(INDIRECT(ADDRESS(B1587,2,1,1,"all_city_parameter_inputs")))),"",IF(ISBLANK(INDIRECT(ADDRESS(B1587,2,1,1,"all_city_parameter_inputs"))),"",INDIRECT(ADDRESS(B1587,2,1,1,"all_city_parameter_inputs"))))</f>
        <v>sample</v>
      </c>
      <c r="H1587" s="17" cm="1">
        <f t="array" aca="1" ref="H1587" ca="1">IF(ISBLANK(INDIRECT(ADDRESS(B1587,A1587,1,1,"all_city_parameter_inputs"))), "--",INDIRECT(ADDRESS(B1587,A1587,1,1,"all_city_parameter_inputs")))</f>
        <v>0.8</v>
      </c>
      <c r="I1587" s="17">
        <f ca="1">IF(OR(G1587="alpha",G1587="beta",G1587="sd",G1587="mean"),"--",VLOOKUP(C1587,Default!$B$5:$H$114,7,FALSE))</f>
        <v>1</v>
      </c>
      <c r="J1587" s="4" t="str">
        <f ca="1">VLOOKUP(F1587,Lookup!$C$5:$D$110,2, FALSE)</f>
        <v>Pollution values</v>
      </c>
      <c r="K1587" s="4" t="str">
        <f ca="1">VLOOKUP(C1587,Default!$B$4:$E$114,4, FALSE)</f>
        <v>how confident we are about the CO2 emissions inventory (equivalent to PM_EMISSION_INVENTORY_CONFIDENCE)</v>
      </c>
      <c r="L1587" s="21" t="str" cm="1">
        <f t="array" aca="1" ref="L1587" ca="1">IF(ISNA(VLOOKUP($D1587,Grouped_Sources!$C:$C,1,FALSE)),"", INDIRECT(VLOOKUP($D1587,Grouped_Sources!$C:$I,5,FALSE)))</f>
        <v/>
      </c>
      <c r="M1587" s="21" t="str" cm="1">
        <f t="array" aca="1" ref="M1587" ca="1">IF(ISNA(VLOOKUP($D1587,Grouped_Sources!$C:$C,1,FALSE)),"", INDIRECT(VLOOKUP($D1587,Grouped_Sources!$C:$I,6,FALSE)))</f>
        <v/>
      </c>
      <c r="N1587" s="21" t="str" cm="1">
        <f t="array" aca="1" ref="N1587" ca="1">IF(ISNA(VLOOKUP($D1587,Grouped_Sources!$C:$C,1,FALSE)),"", INDIRECT(VLOOKUP($D1587,Grouped_Sources!$C:$I,7,FALSE)))</f>
        <v/>
      </c>
    </row>
    <row r="1588" spans="1:14" hidden="1" x14ac:dyDescent="0.25">
      <c r="A1588" s="5">
        <f t="shared" si="255"/>
        <v>18</v>
      </c>
      <c r="B1588" s="5">
        <f t="shared" si="256"/>
        <v>86</v>
      </c>
      <c r="C1588" s="5" t="str">
        <f t="shared" ca="1" si="254"/>
        <v>car_occupancy_ratio</v>
      </c>
      <c r="D1588" s="5" t="str">
        <f t="shared" ref="D1588:D1590" ca="1" si="257">F1588&amp;"_"&amp;E1588</f>
        <v>car_occupancy_ratio_arica</v>
      </c>
      <c r="E1588" s="4" t="str" cm="1">
        <f t="array" aca="1" ref="E1588" ca="1">INDIRECT(ADDRESS(1,A1588,1,1,"all_city_parameter_inputs"))</f>
        <v>arica</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car_occupancy_ratio</v>
      </c>
      <c r="G1588" s="4" t="str" cm="1">
        <f t="array" aca="1" ref="G1588" ca="1">IF(AND(ISBLANK(INDIRECT(ADDRESS(B1588,3,1,1,"all_city_parameter_inputs"))),ISBLANK(INDIRECT(ADDRESS(B1588,2,1,1,"all_city_parameter_inputs")))),"",IF(ISBLANK(INDIRECT(ADDRESS(B1588,2,1,1,"all_city_parameter_inputs"))),"",INDIRECT(ADDRESS(B1588,2,1,1,"all_city_parameter_inputs"))))</f>
        <v>constant</v>
      </c>
      <c r="H1588" s="17" cm="1">
        <f t="array" aca="1" ref="H1588" ca="1">IF(ISBLANK(INDIRECT(ADDRESS(B1588,A1588,1,1,"all_city_parameter_inputs"))), "--",INDIRECT(ADDRESS(B1588,A1588,1,1,"all_city_parameter_inputs")))</f>
        <v>0.66225165562913912</v>
      </c>
      <c r="I1588" s="17">
        <f ca="1">IF(OR(G1588="alpha",G1588="beta",G1588="sd",G1588="mean"),"--",VLOOKUP(C1588,Default!$B$5:$H$114,7,FALSE))</f>
        <v>0.625</v>
      </c>
      <c r="J1588" s="4" t="str">
        <f ca="1">VLOOKUP(F1588,Lookup!$C$5:$D$110,2, FALSE)</f>
        <v>Travel values</v>
      </c>
      <c r="K1588" s="4" t="str">
        <f ca="1">VLOOKUP(C1588,Default!$B$4:$E$114,4, FALSE)</f>
        <v>ratio of cars to passengers (incl driver)</v>
      </c>
      <c r="L1588" s="21" t="str" cm="1">
        <f t="array" aca="1" ref="L1588" ca="1">IF(ISNA(VLOOKUP($D1588,Grouped_Sources!$C:$C,1,FALSE)),"", INDIRECT(VLOOKUP($D1588,Grouped_Sources!$C:$I,5,FALSE)))</f>
        <v>CarOccupancyRatio_vxx.docx on on OneDrive Ali Abbas - ITHIM Global\Methods and Processes\Input Parameters\CarOccupancyRate</v>
      </c>
      <c r="M1588" s="21" cm="1">
        <f t="array" aca="1" ref="M1588" ca="1">IF(ISNA(VLOOKUP($D1588,Grouped_Sources!$C:$C,1,FALSE)),"", INDIRECT(VLOOKUP($D1588,Grouped_Sources!$C:$I,6,FALSE)))</f>
        <v>0</v>
      </c>
      <c r="N1588" s="21" cm="1">
        <f t="array" aca="1" ref="N1588" ca="1">IF(ISNA(VLOOKUP($D1588,Grouped_Sources!$C:$C,1,FALSE)),"", INDIRECT(VLOOKUP($D1588,Grouped_Sources!$C:$I,7,FALSE)))</f>
        <v>0</v>
      </c>
    </row>
    <row r="1589" spans="1:14" hidden="1" x14ac:dyDescent="0.25">
      <c r="A1589" s="5">
        <f t="shared" si="255"/>
        <v>18</v>
      </c>
      <c r="B1589" s="5">
        <f t="shared" si="256"/>
        <v>87</v>
      </c>
      <c r="C1589" s="5" t="str">
        <f t="shared" ca="1" si="254"/>
        <v>car_occupancy_ratio</v>
      </c>
      <c r="D1589" s="5" t="str">
        <f t="shared" ca="1" si="257"/>
        <v>car_occupancy_ratio_arica</v>
      </c>
      <c r="E1589" s="4" t="str" cm="1">
        <f t="array" aca="1" ref="E1589" ca="1">INDIRECT(ADDRESS(1,A1589,1,1,"all_city_parameter_inputs"))</f>
        <v>arica</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car_occupancy_ratio</v>
      </c>
      <c r="G1589" s="4" t="str" cm="1">
        <f t="array" aca="1" ref="G1589" ca="1">IF(AND(ISBLANK(INDIRECT(ADDRESS(B1589,3,1,1,"all_city_parameter_inputs"))),ISBLANK(INDIRECT(ADDRESS(B1589,2,1,1,"all_city_parameter_inputs")))),"",IF(ISBLANK(INDIRECT(ADDRESS(B1589,2,1,1,"all_city_parameter_inputs"))),"",INDIRECT(ADDRESS(B1589,2,1,1,"all_city_parameter_inputs"))))</f>
        <v>alpha</v>
      </c>
      <c r="H1589" s="17" cm="1">
        <f t="array" aca="1" ref="H1589" ca="1">IF(ISBLANK(INDIRECT(ADDRESS(B1589,A1589,1,1,"all_city_parameter_inputs"))), "--",INDIRECT(ADDRESS(B1589,A1589,1,1,"all_city_parameter_inputs")))</f>
        <v>16.045408388520961</v>
      </c>
      <c r="I1589" s="17" t="str">
        <f ca="1">IF(OR(G1589="alpha",G1589="beta",G1589="sd",G1589="mean"),"--",VLOOKUP(C1589,Default!$B$5:$H$114,7,FALSE))</f>
        <v>--</v>
      </c>
      <c r="J1589" s="4" t="str">
        <f ca="1">VLOOKUP(F1589,Lookup!$C$5:$D$110,2, FALSE)</f>
        <v>Travel values</v>
      </c>
      <c r="K1589" s="4" t="str">
        <f ca="1">VLOOKUP(C1589,Default!$B$4:$E$114,4, FALSE)</f>
        <v>ratio of cars to passengers (incl driver)</v>
      </c>
      <c r="L1589" s="21" t="str" cm="1">
        <f t="array" aca="1" ref="L1589" ca="1">IF(ISNA(VLOOKUP($D1589,Grouped_Sources!$C:$C,1,FALSE)),"", INDIRECT(VLOOKUP($D1589,Grouped_Sources!$C:$I,5,FALSE)))</f>
        <v>CarOccupancyRatio_vxx.docx on on OneDrive Ali Abbas - ITHIM Global\Methods and Processes\Input Parameters\CarOccupancyRate</v>
      </c>
      <c r="M1589" s="21" cm="1">
        <f t="array" aca="1" ref="M1589" ca="1">IF(ISNA(VLOOKUP($D1589,Grouped_Sources!$C:$C,1,FALSE)),"", INDIRECT(VLOOKUP($D1589,Grouped_Sources!$C:$I,6,FALSE)))</f>
        <v>0</v>
      </c>
      <c r="N1589" s="21" cm="1">
        <f t="array" aca="1" ref="N1589" ca="1">IF(ISNA(VLOOKUP($D1589,Grouped_Sources!$C:$C,1,FALSE)),"", INDIRECT(VLOOKUP($D1589,Grouped_Sources!$C:$I,7,FALSE)))</f>
        <v>0</v>
      </c>
    </row>
    <row r="1590" spans="1:14" hidden="1" x14ac:dyDescent="0.25">
      <c r="A1590" s="5">
        <f t="shared" si="255"/>
        <v>18</v>
      </c>
      <c r="B1590" s="5">
        <f t="shared" si="256"/>
        <v>88</v>
      </c>
      <c r="C1590" s="5" t="str">
        <f t="shared" ca="1" si="254"/>
        <v>car_occupancy_ratio</v>
      </c>
      <c r="D1590" s="5" t="str">
        <f t="shared" ca="1" si="257"/>
        <v>car_occupancy_ratio_arica</v>
      </c>
      <c r="E1590" s="4" t="str" cm="1">
        <f t="array" aca="1" ref="E1590" ca="1">INDIRECT(ADDRESS(1,A1590,1,1,"all_city_parameter_inputs"))</f>
        <v>arica</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car_occupancy_ratio</v>
      </c>
      <c r="G1590" s="4" t="str" cm="1">
        <f t="array" aca="1" ref="G1590" ca="1">IF(AND(ISBLANK(INDIRECT(ADDRESS(B1590,3,1,1,"all_city_parameter_inputs"))),ISBLANK(INDIRECT(ADDRESS(B1590,2,1,1,"all_city_parameter_inputs")))),"",IF(ISBLANK(INDIRECT(ADDRESS(B1590,2,1,1,"all_city_parameter_inputs"))),"",INDIRECT(ADDRESS(B1590,2,1,1,"all_city_parameter_inputs"))))</f>
        <v>beta</v>
      </c>
      <c r="H1590" s="17" cm="1">
        <f t="array" aca="1" ref="H1590" ca="1">IF(ISBLANK(INDIRECT(ADDRESS(B1590,A1590,1,1,"all_city_parameter_inputs"))), "--",INDIRECT(ADDRESS(B1590,A1590,1,1,"all_city_parameter_inputs")))</f>
        <v>8.1831582781456884</v>
      </c>
      <c r="I1590" s="17" t="str">
        <f ca="1">IF(OR(G1590="alpha",G1590="beta",G1590="sd",G1590="mean"),"--",VLOOKUP(C1590,Default!$B$5:$H$114,7,FALSE))</f>
        <v>--</v>
      </c>
      <c r="J1590" s="4" t="str">
        <f ca="1">VLOOKUP(F1590,Lookup!$C$5:$D$110,2, FALSE)</f>
        <v>Travel values</v>
      </c>
      <c r="K1590" s="4" t="str">
        <f ca="1">VLOOKUP(C1590,Default!$B$4:$E$114,4, FALSE)</f>
        <v>ratio of cars to passengers (incl driver)</v>
      </c>
      <c r="L1590" s="21" t="str" cm="1">
        <f t="array" aca="1" ref="L1590" ca="1">IF(ISNA(VLOOKUP($D1590,Grouped_Sources!$C:$C,1,FALSE)),"", INDIRECT(VLOOKUP($D1590,Grouped_Sources!$C:$I,5,FALSE)))</f>
        <v>CarOccupancyRatio_vxx.docx on on OneDrive Ali Abbas - ITHIM Global\Methods and Processes\Input Parameters\CarOccupancyRate</v>
      </c>
      <c r="M1590" s="21" cm="1">
        <f t="array" aca="1" ref="M1590" ca="1">IF(ISNA(VLOOKUP($D1590,Grouped_Sources!$C:$C,1,FALSE)),"", INDIRECT(VLOOKUP($D1590,Grouped_Sources!$C:$I,6,FALSE)))</f>
        <v>0</v>
      </c>
      <c r="N1590" s="21" cm="1">
        <f t="array" aca="1" ref="N1590" ca="1">IF(ISNA(VLOOKUP($D1590,Grouped_Sources!$C:$C,1,FALSE)),"", INDIRECT(VLOOKUP($D1590,Grouped_Sources!$C:$I,7,FALSE)))</f>
        <v>0</v>
      </c>
    </row>
    <row r="1591" spans="1:14" hidden="1" x14ac:dyDescent="0.25">
      <c r="A1591" s="5">
        <f t="shared" si="255"/>
        <v>18</v>
      </c>
      <c r="B1591" s="5">
        <f t="shared" si="256"/>
        <v>89</v>
      </c>
      <c r="C1591" s="5" t="str">
        <f t="shared" ca="1" si="254"/>
        <v>country</v>
      </c>
      <c r="D1591" s="5" t="str">
        <f t="shared" ref="D1591:D1594" ca="1" si="258">F1591&amp;"_"&amp;E1591</f>
        <v>country_arica</v>
      </c>
      <c r="E1591" s="4" t="str" cm="1">
        <f t="array" aca="1" ref="E1591" ca="1">INDIRECT(ADDRESS(1,A1591,1,1,"all_city_parameter_inputs"))</f>
        <v>arica</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country</v>
      </c>
      <c r="G1591" s="4" t="str" cm="1">
        <f t="array" aca="1" ref="G1591" ca="1">IF(AND(ISBLANK(INDIRECT(ADDRESS(B1591,3,1,1,"all_city_parameter_inputs"))),ISBLANK(INDIRECT(ADDRESS(B1591,2,1,1,"all_city_parameter_inputs")))),"",IF(ISBLANK(INDIRECT(ADDRESS(B1591,2,1,1,"all_city_parameter_inputs"))),"",INDIRECT(ADDRESS(B1591,2,1,1,"all_city_parameter_inputs"))))</f>
        <v/>
      </c>
      <c r="H1591" s="17" t="str" cm="1">
        <f t="array" aca="1" ref="H1591" ca="1">IF(ISBLANK(INDIRECT(ADDRESS(B1591,A1591,1,1,"all_city_parameter_inputs"))), "--",INDIRECT(ADDRESS(B1591,A1591,1,1,"all_city_parameter_inputs")))</f>
        <v>Chile</v>
      </c>
      <c r="I1591" s="17" t="str">
        <f ca="1">IF(OR(G1591="alpha",G1591="beta",G1591="sd",G1591="mean"),"--",VLOOKUP(C1591,Default!$B$5:$H$114,7,FALSE))</f>
        <v>Colombia</v>
      </c>
      <c r="J1591" s="4" t="str">
        <f ca="1">VLOOKUP(F1591,Lookup!$C$5:$D$110,2, FALSE)</f>
        <v>Miscellaneous</v>
      </c>
      <c r="K1591" s="4" t="str">
        <f ca="1">VLOOKUP(C1591,Default!$B$4:$E$114,4, FALSE)</f>
        <v>country where city lies in</v>
      </c>
      <c r="L1591" s="21" t="str" cm="1">
        <f t="array" aca="1" ref="L1591" ca="1">IF(ISNA(VLOOKUP($D1591,Grouped_Sources!$C:$C,1,FALSE)),"", INDIRECT(VLOOKUP($D1591,Grouped_Sources!$C:$I,5,FALSE)))</f>
        <v/>
      </c>
      <c r="M1591" s="21" t="str" cm="1">
        <f t="array" aca="1" ref="M1591" ca="1">IF(ISNA(VLOOKUP($D1591,Grouped_Sources!$C:$C,1,FALSE)),"", INDIRECT(VLOOKUP($D1591,Grouped_Sources!$C:$I,6,FALSE)))</f>
        <v/>
      </c>
      <c r="N1591" s="21" t="str" cm="1">
        <f t="array" aca="1" ref="N1591" ca="1">IF(ISNA(VLOOKUP($D1591,Grouped_Sources!$C:$C,1,FALSE)),"", INDIRECT(VLOOKUP($D1591,Grouped_Sources!$C:$I,7,FALSE)))</f>
        <v/>
      </c>
    </row>
    <row r="1592" spans="1:14" hidden="1" x14ac:dyDescent="0.25">
      <c r="A1592" s="5">
        <f t="shared" si="255"/>
        <v>18</v>
      </c>
      <c r="B1592" s="5">
        <f t="shared" si="256"/>
        <v>90</v>
      </c>
      <c r="C1592" s="5" t="str">
        <f t="shared" ca="1" si="254"/>
        <v>continent</v>
      </c>
      <c r="D1592" s="5" t="str">
        <f t="shared" ca="1" si="258"/>
        <v>continent_arica</v>
      </c>
      <c r="E1592" s="4" t="str" cm="1">
        <f t="array" aca="1" ref="E1592" ca="1">INDIRECT(ADDRESS(1,A1592,1,1,"all_city_parameter_inputs"))</f>
        <v>arica</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continent</v>
      </c>
      <c r="G1592" s="4" t="str" cm="1">
        <f t="array" aca="1" ref="G1592" ca="1">IF(AND(ISBLANK(INDIRECT(ADDRESS(B1592,3,1,1,"all_city_parameter_inputs"))),ISBLANK(INDIRECT(ADDRESS(B1592,2,1,1,"all_city_parameter_inputs")))),"",IF(ISBLANK(INDIRECT(ADDRESS(B1592,2,1,1,"all_city_parameter_inputs"))),"",INDIRECT(ADDRESS(B1592,2,1,1,"all_city_parameter_inputs"))))</f>
        <v/>
      </c>
      <c r="H1592" s="17" t="str" cm="1">
        <f t="array" aca="1" ref="H1592" ca="1">IF(ISBLANK(INDIRECT(ADDRESS(B1592,A1592,1,1,"all_city_parameter_inputs"))), "--",INDIRECT(ADDRESS(B1592,A1592,1,1,"all_city_parameter_inputs")))</f>
        <v>Latin_America</v>
      </c>
      <c r="I1592" s="17" t="str">
        <f ca="1">IF(OR(G1592="alpha",G1592="beta",G1592="sd",G1592="mean"),"--",VLOOKUP(C1592,Default!$B$5:$H$114,7,FALSE))</f>
        <v>Latin_America</v>
      </c>
      <c r="J1592" s="4" t="str">
        <f ca="1">VLOOKUP(F1592,Lookup!$C$5:$D$110,2, FALSE)</f>
        <v>Miscellaneous</v>
      </c>
      <c r="K1592" s="4" t="str">
        <f ca="1">VLOOKUP(C1592,Default!$B$4:$E$114,4, FALSE)</f>
        <v>continent</v>
      </c>
      <c r="L1592" s="21" t="str" cm="1">
        <f t="array" aca="1" ref="L1592" ca="1">IF(ISNA(VLOOKUP($D1592,Grouped_Sources!$C:$C,1,FALSE)),"", INDIRECT(VLOOKUP($D1592,Grouped_Sources!$C:$I,5,FALSE)))</f>
        <v/>
      </c>
      <c r="M1592" s="21" t="str" cm="1">
        <f t="array" aca="1" ref="M1592" ca="1">IF(ISNA(VLOOKUP($D1592,Grouped_Sources!$C:$C,1,FALSE)),"", INDIRECT(VLOOKUP($D1592,Grouped_Sources!$C:$I,6,FALSE)))</f>
        <v/>
      </c>
      <c r="N1592" s="21" t="str" cm="1">
        <f t="array" aca="1" ref="N1592" ca="1">IF(ISNA(VLOOKUP($D1592,Grouped_Sources!$C:$C,1,FALSE)),"", INDIRECT(VLOOKUP($D1592,Grouped_Sources!$C:$I,7,FALSE)))</f>
        <v/>
      </c>
    </row>
    <row r="1593" spans="1:14" hidden="1" x14ac:dyDescent="0.25">
      <c r="A1593" s="5">
        <f t="shared" si="255"/>
        <v>18</v>
      </c>
      <c r="B1593" s="5">
        <f t="shared" si="256"/>
        <v>91</v>
      </c>
      <c r="C1593" s="5" t="str">
        <f t="shared" ref="C1593:C1601" ca="1" si="259">IF(G1593 = "",F1593,IF(OR(G1593="alpha",G1593="beta",G1593="constant",G1593="sd",G1593="mean",G1593="sample"),F1593,F1593&amp;" "&amp;G1593))</f>
        <v>bus_driver_prop_male</v>
      </c>
      <c r="D1593" s="5" t="str">
        <f t="shared" ca="1" si="258"/>
        <v>bus_driver_prop_male_arica</v>
      </c>
      <c r="E1593" s="4" t="str" cm="1">
        <f t="array" aca="1" ref="E1593" ca="1">INDIRECT(ADDRESS(1,A1593,1,1,"all_city_parameter_inputs"))</f>
        <v>arica</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bus_driver_prop_male</v>
      </c>
      <c r="G1593" s="4" t="str" cm="1">
        <f t="array" aca="1" ref="G1593" ca="1">IF(AND(ISBLANK(INDIRECT(ADDRESS(B1593,3,1,1,"all_city_parameter_inputs"))),ISBLANK(INDIRECT(ADDRESS(B1593,2,1,1,"all_city_parameter_inputs")))),"",IF(ISBLANK(INDIRECT(ADDRESS(B1593,2,1,1,"all_city_parameter_inputs"))),"",INDIRECT(ADDRESS(B1593,2,1,1,"all_city_parameter_inputs"))))</f>
        <v/>
      </c>
      <c r="H1593" s="17" cm="1">
        <f t="array" aca="1" ref="H1593" ca="1">IF(ISBLANK(INDIRECT(ADDRESS(B1593,A1593,1,1,"all_city_parameter_inputs"))), "--",INDIRECT(ADDRESS(B1593,A1593,1,1,"all_city_parameter_inputs")))</f>
        <v>0.92</v>
      </c>
      <c r="I1593" s="17">
        <f ca="1">IF(OR(G1593="alpha",G1593="beta",G1593="sd",G1593="mean"),"--",VLOOKUP(C1593,Default!$B$5:$H$114,7,FALSE))</f>
        <v>0.98</v>
      </c>
      <c r="J1593" s="4" t="str">
        <f ca="1">VLOOKUP(F1593,Lookup!$C$5:$D$110,2, FALSE)</f>
        <v>Travel values</v>
      </c>
      <c r="K1593" s="4" t="str">
        <f ca="1">VLOOKUP(C1593,Default!$B$4:$E$114,4, FALSE)</f>
        <v>proportion of bus drivers that are male</v>
      </c>
      <c r="L1593" s="21" t="str" cm="1">
        <f t="array" aca="1" ref="L1593" ca="1">IF(ISNA(VLOOKUP($D1593,Grouped_Sources!$C:$C,1,FALSE)),"", INDIRECT(VLOOKUP($D1593,Grouped_Sources!$C:$I,5,FALSE)))</f>
        <v>on OneDrive Ali Abbas - ITHIM Global\Methods and Processes\Input Parameters\GhostTrip_demographics</v>
      </c>
      <c r="M1593" s="21" cm="1">
        <f t="array" aca="1" ref="M1593" ca="1">IF(ISNA(VLOOKUP($D1593,Grouped_Sources!$C:$C,1,FALSE)),"", INDIRECT(VLOOKUP($D1593,Grouped_Sources!$C:$I,6,FALSE)))</f>
        <v>0</v>
      </c>
      <c r="N1593" s="21" cm="1">
        <f t="array" aca="1" ref="N1593" ca="1">IF(ISNA(VLOOKUP($D1593,Grouped_Sources!$C:$C,1,FALSE)),"", INDIRECT(VLOOKUP($D1593,Grouped_Sources!$C:$I,7,FALSE)))</f>
        <v>0</v>
      </c>
    </row>
    <row r="1594" spans="1:14" hidden="1" x14ac:dyDescent="0.25">
      <c r="A1594" s="5">
        <f t="shared" si="255"/>
        <v>18</v>
      </c>
      <c r="B1594" s="5">
        <f t="shared" si="256"/>
        <v>92</v>
      </c>
      <c r="C1594" s="5" t="str">
        <f t="shared" ca="1" si="259"/>
        <v>bus_driver_male_agerange</v>
      </c>
      <c r="D1594" s="5" t="str">
        <f t="shared" ca="1" si="258"/>
        <v>bus_driver_male_agerange_arica</v>
      </c>
      <c r="E1594" s="4" t="str" cm="1">
        <f t="array" aca="1" ref="E1594" ca="1">INDIRECT(ADDRESS(1,A1594,1,1,"all_city_parameter_inputs"))</f>
        <v>arica</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bus_driver_male_agerange</v>
      </c>
      <c r="G1594" s="4" t="str" cm="1">
        <f t="array" aca="1" ref="G1594" ca="1">IF(AND(ISBLANK(INDIRECT(ADDRESS(B1594,3,1,1,"all_city_parameter_inputs"))),ISBLANK(INDIRECT(ADDRESS(B1594,2,1,1,"all_city_parameter_inputs")))),"",IF(ISBLANK(INDIRECT(ADDRESS(B1594,2,1,1,"all_city_parameter_inputs"))),"",INDIRECT(ADDRESS(B1594,2,1,1,"all_city_parameter_inputs"))))</f>
        <v/>
      </c>
      <c r="H1594" s="17" t="str" cm="1">
        <f t="array" aca="1" ref="H1594" ca="1">IF(ISBLANK(INDIRECT(ADDRESS(B1594,A1594,1,1,"all_city_parameter_inputs"))), "--",INDIRECT(ADDRESS(B1594,A1594,1,1,"all_city_parameter_inputs")))</f>
        <v>20, 65</v>
      </c>
      <c r="I1594" s="17" t="str">
        <f ca="1">IF(OR(G1594="alpha",G1594="beta",G1594="sd",G1594="mean"),"--",VLOOKUP(C1594,Default!$B$5:$H$114,7,FALSE))</f>
        <v>19, 65</v>
      </c>
      <c r="J1594" s="4" t="str">
        <f ca="1">VLOOKUP(F1594,Lookup!$C$5:$D$110,2, FALSE)</f>
        <v>Travel values</v>
      </c>
      <c r="K1594" s="4" t="str">
        <f ca="1">VLOOKUP(C1594,Default!$B$4:$E$114,4, FALSE)</f>
        <v>age range of male bus drivers</v>
      </c>
      <c r="L1594" s="21" t="str" cm="1">
        <f t="array" aca="1" ref="L1594" ca="1">IF(ISNA(VLOOKUP($D1594,Grouped_Sources!$C:$C,1,FALSE)),"", INDIRECT(VLOOKUP($D1594,Grouped_Sources!$C:$I,5,FALSE)))</f>
        <v>on OneDrive Ali Abbas - ITHIM Global\Methods and Processes\Input Parameters\GhostTrip_demographics</v>
      </c>
      <c r="M1594" s="21" cm="1">
        <f t="array" aca="1" ref="M1594" ca="1">IF(ISNA(VLOOKUP($D1594,Grouped_Sources!$C:$C,1,FALSE)),"", INDIRECT(VLOOKUP($D1594,Grouped_Sources!$C:$I,6,FALSE)))</f>
        <v>0</v>
      </c>
      <c r="N1594" s="21" cm="1">
        <f t="array" aca="1" ref="N1594" ca="1">IF(ISNA(VLOOKUP($D1594,Grouped_Sources!$C:$C,1,FALSE)),"", INDIRECT(VLOOKUP($D1594,Grouped_Sources!$C:$I,7,FALSE)))</f>
        <v>0</v>
      </c>
    </row>
    <row r="1595" spans="1:14" hidden="1" x14ac:dyDescent="0.25">
      <c r="A1595" s="5">
        <f t="shared" si="255"/>
        <v>18</v>
      </c>
      <c r="B1595" s="5">
        <f t="shared" si="256"/>
        <v>93</v>
      </c>
      <c r="C1595" s="5" t="str">
        <f t="shared" ca="1" si="259"/>
        <v>bus_driver_female_agerange</v>
      </c>
      <c r="D1595" s="5" t="str">
        <f t="shared" ref="D1595:D1601" ca="1" si="260">F1595&amp;"_"&amp;E1595</f>
        <v>bus_driver_female_agerange_arica</v>
      </c>
      <c r="E1595" s="4" t="str" cm="1">
        <f t="array" aca="1" ref="E1595" ca="1">INDIRECT(ADDRESS(1,A1595,1,1,"all_city_parameter_inputs"))</f>
        <v>arica</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bus_driver_female_agerange</v>
      </c>
      <c r="G1595" s="4" t="str" cm="1">
        <f t="array" aca="1" ref="G1595" ca="1">IF(AND(ISBLANK(INDIRECT(ADDRESS(B1595,3,1,1,"all_city_parameter_inputs"))),ISBLANK(INDIRECT(ADDRESS(B1595,2,1,1,"all_city_parameter_inputs")))),"",IF(ISBLANK(INDIRECT(ADDRESS(B1595,2,1,1,"all_city_parameter_inputs"))),"",INDIRECT(ADDRESS(B1595,2,1,1,"all_city_parameter_inputs"))))</f>
        <v/>
      </c>
      <c r="H1595" s="17" t="str" cm="1">
        <f t="array" aca="1" ref="H1595" ca="1">IF(ISBLANK(INDIRECT(ADDRESS(B1595,A1595,1,1,"all_city_parameter_inputs"))), "--",INDIRECT(ADDRESS(B1595,A1595,1,1,"all_city_parameter_inputs")))</f>
        <v>20, 60</v>
      </c>
      <c r="I1595" s="17" t="str">
        <f ca="1">IF(OR(G1595="alpha",G1595="beta",G1595="sd",G1595="mean"),"--",VLOOKUP(C1595,Default!$B$5:$H$114,7,FALSE))</f>
        <v>19, 65</v>
      </c>
      <c r="J1595" s="4" t="str">
        <f ca="1">VLOOKUP(F1595,Lookup!$C$5:$D$110,2, FALSE)</f>
        <v>Travel values</v>
      </c>
      <c r="K1595" s="4" t="str">
        <f ca="1">VLOOKUP(C1595,Default!$B$4:$E$114,4, FALSE)</f>
        <v>age range of female bus drivers</v>
      </c>
      <c r="L1595" s="21" t="str" cm="1">
        <f t="array" aca="1" ref="L1595" ca="1">IF(ISNA(VLOOKUP($D1595,Grouped_Sources!$C:$C,1,FALSE)),"", INDIRECT(VLOOKUP($D1595,Grouped_Sources!$C:$I,5,FALSE)))</f>
        <v>on OneDrive Ali Abbas - ITHIM Global\Methods and Processes\Input Parameters\GhostTrip_demographics</v>
      </c>
      <c r="M1595" s="21" cm="1">
        <f t="array" aca="1" ref="M1595" ca="1">IF(ISNA(VLOOKUP($D1595,Grouped_Sources!$C:$C,1,FALSE)),"", INDIRECT(VLOOKUP($D1595,Grouped_Sources!$C:$I,6,FALSE)))</f>
        <v>0</v>
      </c>
      <c r="N1595" s="21" cm="1">
        <f t="array" aca="1" ref="N1595" ca="1">IF(ISNA(VLOOKUP($D1595,Grouped_Sources!$C:$C,1,FALSE)),"", INDIRECT(VLOOKUP($D1595,Grouped_Sources!$C:$I,7,FALSE)))</f>
        <v>0</v>
      </c>
    </row>
    <row r="1596" spans="1:14" hidden="1" x14ac:dyDescent="0.25">
      <c r="A1596" s="5">
        <f t="shared" si="255"/>
        <v>18</v>
      </c>
      <c r="B1596" s="5">
        <f t="shared" si="256"/>
        <v>94</v>
      </c>
      <c r="C1596" s="5" t="str">
        <f t="shared" ca="1" si="259"/>
        <v>truck_driver_prop_male</v>
      </c>
      <c r="D1596" s="5" t="str">
        <f t="shared" ca="1" si="260"/>
        <v>truck_driver_prop_male_arica</v>
      </c>
      <c r="E1596" s="4" t="str" cm="1">
        <f t="array" aca="1" ref="E1596" ca="1">INDIRECT(ADDRESS(1,A1596,1,1,"all_city_parameter_inputs"))</f>
        <v>arica</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truck_driver_prop_male</v>
      </c>
      <c r="G1596" s="4" t="str" cm="1">
        <f t="array" aca="1" ref="G1596" ca="1">IF(AND(ISBLANK(INDIRECT(ADDRESS(B1596,3,1,1,"all_city_parameter_inputs"))),ISBLANK(INDIRECT(ADDRESS(B1596,2,1,1,"all_city_parameter_inputs")))),"",IF(ISBLANK(INDIRECT(ADDRESS(B1596,2,1,1,"all_city_parameter_inputs"))),"",INDIRECT(ADDRESS(B1596,2,1,1,"all_city_parameter_inputs"))))</f>
        <v/>
      </c>
      <c r="H1596" s="17" cm="1">
        <f t="array" aca="1" ref="H1596" ca="1">IF(ISBLANK(INDIRECT(ADDRESS(B1596,A1596,1,1,"all_city_parameter_inputs"))), "--",INDIRECT(ADDRESS(B1596,A1596,1,1,"all_city_parameter_inputs")))</f>
        <v>0.98</v>
      </c>
      <c r="I1596" s="17">
        <f ca="1">IF(OR(G1596="alpha",G1596="beta",G1596="sd",G1596="mean"),"--",VLOOKUP(C1596,Default!$B$5:$H$114,7,FALSE))</f>
        <v>0.98</v>
      </c>
      <c r="J1596" s="4" t="str">
        <f ca="1">VLOOKUP(F1596,Lookup!$C$5:$D$110,2, FALSE)</f>
        <v>Travel values</v>
      </c>
      <c r="K1596" s="4" t="str">
        <f ca="1">VLOOKUP(C1596,Default!$B$4:$E$114,4, FALSE)</f>
        <v>proportion of male truck drivers</v>
      </c>
      <c r="L1596" s="21" t="str" cm="1">
        <f t="array" aca="1" ref="L1596" ca="1">IF(ISNA(VLOOKUP($D1596,Grouped_Sources!$C:$C,1,FALSE)),"", INDIRECT(VLOOKUP($D1596,Grouped_Sources!$C:$I,5,FALSE)))</f>
        <v>on OneDrive Ali Abbas - ITHIM Global\Methods and Processes\Input Parameters\GhostTrip_demographics</v>
      </c>
      <c r="M1596" s="21" cm="1">
        <f t="array" aca="1" ref="M1596" ca="1">IF(ISNA(VLOOKUP($D1596,Grouped_Sources!$C:$C,1,FALSE)),"", INDIRECT(VLOOKUP($D1596,Grouped_Sources!$C:$I,6,FALSE)))</f>
        <v>0</v>
      </c>
      <c r="N1596" s="21" cm="1">
        <f t="array" aca="1" ref="N1596" ca="1">IF(ISNA(VLOOKUP($D1596,Grouped_Sources!$C:$C,1,FALSE)),"", INDIRECT(VLOOKUP($D1596,Grouped_Sources!$C:$I,7,FALSE)))</f>
        <v>0</v>
      </c>
    </row>
    <row r="1597" spans="1:14" hidden="1" x14ac:dyDescent="0.25">
      <c r="A1597" s="5">
        <f t="shared" si="255"/>
        <v>18</v>
      </c>
      <c r="B1597" s="5">
        <f t="shared" si="256"/>
        <v>95</v>
      </c>
      <c r="C1597" s="5" t="str">
        <f t="shared" ca="1" si="259"/>
        <v>truck_driver_male_agerange</v>
      </c>
      <c r="D1597" s="5" t="str">
        <f t="shared" ca="1" si="260"/>
        <v>truck_driver_male_agerange_arica</v>
      </c>
      <c r="E1597" s="4" t="str" cm="1">
        <f t="array" aca="1" ref="E1597" ca="1">INDIRECT(ADDRESS(1,A1597,1,1,"all_city_parameter_inputs"))</f>
        <v>arica</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truck_driver_male_agerange</v>
      </c>
      <c r="G1597" s="4" t="str" cm="1">
        <f t="array" aca="1" ref="G1597" ca="1">IF(AND(ISBLANK(INDIRECT(ADDRESS(B1597,3,1,1,"all_city_parameter_inputs"))),ISBLANK(INDIRECT(ADDRESS(B1597,2,1,1,"all_city_parameter_inputs")))),"",IF(ISBLANK(INDIRECT(ADDRESS(B1597,2,1,1,"all_city_parameter_inputs"))),"",INDIRECT(ADDRESS(B1597,2,1,1,"all_city_parameter_inputs"))))</f>
        <v/>
      </c>
      <c r="H1597" s="17" t="str" cm="1">
        <f t="array" aca="1" ref="H1597" ca="1">IF(ISBLANK(INDIRECT(ADDRESS(B1597,A1597,1,1,"all_city_parameter_inputs"))), "--",INDIRECT(ADDRESS(B1597,A1597,1,1,"all_city_parameter_inputs")))</f>
        <v>20, 65</v>
      </c>
      <c r="I1597" s="17" t="str">
        <f ca="1">IF(OR(G1597="alpha",G1597="beta",G1597="sd",G1597="mean"),"--",VLOOKUP(C1597,Default!$B$5:$H$114,7,FALSE))</f>
        <v>18, 65</v>
      </c>
      <c r="J1597" s="4" t="str">
        <f ca="1">VLOOKUP(F1597,Lookup!$C$5:$D$110,2, FALSE)</f>
        <v>Travel values</v>
      </c>
      <c r="K1597" s="4" t="str">
        <f ca="1">VLOOKUP(C1597,Default!$B$4:$E$114,4, FALSE)</f>
        <v>age range of male truck drivers</v>
      </c>
      <c r="L1597" s="21" t="str" cm="1">
        <f t="array" aca="1" ref="L1597" ca="1">IF(ISNA(VLOOKUP($D1597,Grouped_Sources!$C:$C,1,FALSE)),"", INDIRECT(VLOOKUP($D1597,Grouped_Sources!$C:$I,5,FALSE)))</f>
        <v>on OneDrive Ali Abbas - ITHIM Global\Methods and Processes\Input Parameters\GhostTrip_demographics</v>
      </c>
      <c r="M1597" s="21" cm="1">
        <f t="array" aca="1" ref="M1597" ca="1">IF(ISNA(VLOOKUP($D1597,Grouped_Sources!$C:$C,1,FALSE)),"", INDIRECT(VLOOKUP($D1597,Grouped_Sources!$C:$I,6,FALSE)))</f>
        <v>0</v>
      </c>
      <c r="N1597" s="21" cm="1">
        <f t="array" aca="1" ref="N1597" ca="1">IF(ISNA(VLOOKUP($D1597,Grouped_Sources!$C:$C,1,FALSE)),"", INDIRECT(VLOOKUP($D1597,Grouped_Sources!$C:$I,7,FALSE)))</f>
        <v>0</v>
      </c>
    </row>
    <row r="1598" spans="1:14" hidden="1" x14ac:dyDescent="0.25">
      <c r="A1598" s="5">
        <f t="shared" si="255"/>
        <v>18</v>
      </c>
      <c r="B1598" s="5">
        <f t="shared" si="256"/>
        <v>96</v>
      </c>
      <c r="C1598" s="5" t="str">
        <f t="shared" ca="1" si="259"/>
        <v>truck_driver_female_agerange</v>
      </c>
      <c r="D1598" s="5" t="str">
        <f t="shared" ca="1" si="260"/>
        <v>truck_driver_female_agerange_arica</v>
      </c>
      <c r="E1598" s="4" t="str" cm="1">
        <f t="array" aca="1" ref="E1598" ca="1">INDIRECT(ADDRESS(1,A1598,1,1,"all_city_parameter_inputs"))</f>
        <v>arica</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truck_driver_female_agerange</v>
      </c>
      <c r="G1598" s="4" t="str" cm="1">
        <f t="array" aca="1" ref="G1598" ca="1">IF(AND(ISBLANK(INDIRECT(ADDRESS(B1598,3,1,1,"all_city_parameter_inputs"))),ISBLANK(INDIRECT(ADDRESS(B1598,2,1,1,"all_city_parameter_inputs")))),"",IF(ISBLANK(INDIRECT(ADDRESS(B1598,2,1,1,"all_city_parameter_inputs"))),"",INDIRECT(ADDRESS(B1598,2,1,1,"all_city_parameter_inputs"))))</f>
        <v/>
      </c>
      <c r="H1598" s="17" t="str" cm="1">
        <f t="array" aca="1" ref="H1598" ca="1">IF(ISBLANK(INDIRECT(ADDRESS(B1598,A1598,1,1,"all_city_parameter_inputs"))), "--",INDIRECT(ADDRESS(B1598,A1598,1,1,"all_city_parameter_inputs")))</f>
        <v>20, 60</v>
      </c>
      <c r="I1598" s="17" t="str">
        <f ca="1">IF(OR(G1598="alpha",G1598="beta",G1598="sd",G1598="mean"),"--",VLOOKUP(C1598,Default!$B$5:$H$114,7,FALSE))</f>
        <v>18, 65</v>
      </c>
      <c r="J1598" s="4" t="str">
        <f ca="1">VLOOKUP(F1598,Lookup!$C$5:$D$110,2, FALSE)</f>
        <v>Travel values</v>
      </c>
      <c r="K1598" s="4" t="str">
        <f ca="1">VLOOKUP(C1598,Default!$B$4:$E$114,4, FALSE)</f>
        <v>age range of female truck drivers</v>
      </c>
      <c r="L1598" s="21" t="str" cm="1">
        <f t="array" aca="1" ref="L1598" ca="1">IF(ISNA(VLOOKUP($D1598,Grouped_Sources!$C:$C,1,FALSE)),"", INDIRECT(VLOOKUP($D1598,Grouped_Sources!$C:$I,5,FALSE)))</f>
        <v>on OneDrive Ali Abbas - ITHIM Global\Methods and Processes\Input Parameters\GhostTrip_demographics</v>
      </c>
      <c r="M1598" s="21" cm="1">
        <f t="array" aca="1" ref="M1598" ca="1">IF(ISNA(VLOOKUP($D1598,Grouped_Sources!$C:$C,1,FALSE)),"", INDIRECT(VLOOKUP($D1598,Grouped_Sources!$C:$I,6,FALSE)))</f>
        <v>0</v>
      </c>
      <c r="N1598" s="21" cm="1">
        <f t="array" aca="1" ref="N1598" ca="1">IF(ISNA(VLOOKUP($D1598,Grouped_Sources!$C:$C,1,FALSE)),"", INDIRECT(VLOOKUP($D1598,Grouped_Sources!$C:$I,7,FALSE)))</f>
        <v>0</v>
      </c>
    </row>
    <row r="1599" spans="1:14" hidden="1" x14ac:dyDescent="0.25">
      <c r="A1599" s="5">
        <f t="shared" si="255"/>
        <v>18</v>
      </c>
      <c r="B1599" s="5">
        <f t="shared" si="256"/>
        <v>97</v>
      </c>
      <c r="C1599" s="5" t="str">
        <f t="shared" ca="1" si="259"/>
        <v>commerical_mbike_prop_male</v>
      </c>
      <c r="D1599" s="5" t="str">
        <f t="shared" ca="1" si="260"/>
        <v>commerical_mbike_prop_male_arica</v>
      </c>
      <c r="E1599" s="4" t="str" cm="1">
        <f t="array" aca="1" ref="E1599" ca="1">INDIRECT(ADDRESS(1,A1599,1,1,"all_city_parameter_inputs"))</f>
        <v>arica</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commerical_mbike_prop_male</v>
      </c>
      <c r="G1599" s="4" t="str" cm="1">
        <f t="array" aca="1" ref="G1599" ca="1">IF(AND(ISBLANK(INDIRECT(ADDRESS(B1599,3,1,1,"all_city_parameter_inputs"))),ISBLANK(INDIRECT(ADDRESS(B1599,2,1,1,"all_city_parameter_inputs")))),"",IF(ISBLANK(INDIRECT(ADDRESS(B1599,2,1,1,"all_city_parameter_inputs"))),"",INDIRECT(ADDRESS(B1599,2,1,1,"all_city_parameter_inputs"))))</f>
        <v/>
      </c>
      <c r="H1599" s="17" cm="1">
        <f t="array" aca="1" ref="H1599" ca="1">IF(ISBLANK(INDIRECT(ADDRESS(B1599,A1599,1,1,"all_city_parameter_inputs"))), "--",INDIRECT(ADDRESS(B1599,A1599,1,1,"all_city_parameter_inputs")))</f>
        <v>0.94</v>
      </c>
      <c r="I1599" s="17">
        <f ca="1">IF(OR(G1599="alpha",G1599="beta",G1599="sd",G1599="mean"),"--",VLOOKUP(C1599,Default!$B$5:$H$114,7,FALSE))</f>
        <v>0.99</v>
      </c>
      <c r="J1599" s="4" t="str">
        <f ca="1">VLOOKUP(F1599,Lookup!$C$5:$D$110,2, FALSE)</f>
        <v>Travel values</v>
      </c>
      <c r="K1599" s="4" t="str">
        <f ca="1">VLOOKUP(C1599,Default!$B$4:$E$114,4, FALSE)</f>
        <v>proportion of male commercial motorcycle drivers</v>
      </c>
      <c r="L1599" s="21" t="str" cm="1">
        <f t="array" aca="1" ref="L1599" ca="1">IF(ISNA(VLOOKUP($D1599,Grouped_Sources!$C:$C,1,FALSE)),"", INDIRECT(VLOOKUP($D1599,Grouped_Sources!$C:$I,5,FALSE)))</f>
        <v>on OneDrive Ali Abbas - ITHIM Global\Methods and Processes\Input Parameters\GhostTrip_demographics</v>
      </c>
      <c r="M1599" s="21" cm="1">
        <f t="array" aca="1" ref="M1599" ca="1">IF(ISNA(VLOOKUP($D1599,Grouped_Sources!$C:$C,1,FALSE)),"", INDIRECT(VLOOKUP($D1599,Grouped_Sources!$C:$I,6,FALSE)))</f>
        <v>0</v>
      </c>
      <c r="N1599" s="21" cm="1">
        <f t="array" aca="1" ref="N1599" ca="1">IF(ISNA(VLOOKUP($D1599,Grouped_Sources!$C:$C,1,FALSE)),"", INDIRECT(VLOOKUP($D1599,Grouped_Sources!$C:$I,7,FALSE)))</f>
        <v>0</v>
      </c>
    </row>
    <row r="1600" spans="1:14" hidden="1" x14ac:dyDescent="0.25">
      <c r="A1600" s="5">
        <f t="shared" si="255"/>
        <v>18</v>
      </c>
      <c r="B1600" s="5">
        <f t="shared" si="256"/>
        <v>98</v>
      </c>
      <c r="C1600" s="5" t="str">
        <f t="shared" ca="1" si="259"/>
        <v>commerical_mbike_male_agerange</v>
      </c>
      <c r="D1600" s="5" t="str">
        <f t="shared" ca="1" si="260"/>
        <v>commerical_mbike_male_agerange_arica</v>
      </c>
      <c r="E1600" s="4" t="str" cm="1">
        <f t="array" aca="1" ref="E1600" ca="1">INDIRECT(ADDRESS(1,A1600,1,1,"all_city_parameter_inputs"))</f>
        <v>arica</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commerical_mbike_male_agerange</v>
      </c>
      <c r="G1600" s="4" t="str" cm="1">
        <f t="array" aca="1" ref="G1600" ca="1">IF(AND(ISBLANK(INDIRECT(ADDRESS(B1600,3,1,1,"all_city_parameter_inputs"))),ISBLANK(INDIRECT(ADDRESS(B1600,2,1,1,"all_city_parameter_inputs")))),"",IF(ISBLANK(INDIRECT(ADDRESS(B1600,2,1,1,"all_city_parameter_inputs"))),"",INDIRECT(ADDRESS(B1600,2,1,1,"all_city_parameter_inputs"))))</f>
        <v/>
      </c>
      <c r="H1600" s="17" t="str" cm="1">
        <f t="array" aca="1" ref="H1600" ca="1">IF(ISBLANK(INDIRECT(ADDRESS(B1600,A1600,1,1,"all_city_parameter_inputs"))), "--",INDIRECT(ADDRESS(B1600,A1600,1,1,"all_city_parameter_inputs")))</f>
        <v>20, 65</v>
      </c>
      <c r="I1600" s="17" t="str">
        <f ca="1">IF(OR(G1600="alpha",G1600="beta",G1600="sd",G1600="mean"),"--",VLOOKUP(C1600,Default!$B$5:$H$114,7,FALSE))</f>
        <v>18, 65</v>
      </c>
      <c r="J1600" s="4" t="str">
        <f ca="1">VLOOKUP(F1600,Lookup!$C$5:$D$110,2, FALSE)</f>
        <v>Travel values</v>
      </c>
      <c r="K1600" s="4" t="str">
        <f ca="1">VLOOKUP(C1600,Default!$B$4:$E$114,4, FALSE)</f>
        <v>age range of male commercial motorcycle drivers</v>
      </c>
      <c r="L1600" s="21" t="str" cm="1">
        <f t="array" aca="1" ref="L1600" ca="1">IF(ISNA(VLOOKUP($D1600,Grouped_Sources!$C:$C,1,FALSE)),"", INDIRECT(VLOOKUP($D1600,Grouped_Sources!$C:$I,5,FALSE)))</f>
        <v>on OneDrive Ali Abbas - ITHIM Global\Methods and Processes\Input Parameters\GhostTrip_demographics</v>
      </c>
      <c r="M1600" s="21" cm="1">
        <f t="array" aca="1" ref="M1600" ca="1">IF(ISNA(VLOOKUP($D1600,Grouped_Sources!$C:$C,1,FALSE)),"", INDIRECT(VLOOKUP($D1600,Grouped_Sources!$C:$I,6,FALSE)))</f>
        <v>0</v>
      </c>
      <c r="N1600" s="21" cm="1">
        <f t="array" aca="1" ref="N1600" ca="1">IF(ISNA(VLOOKUP($D1600,Grouped_Sources!$C:$C,1,FALSE)),"", INDIRECT(VLOOKUP($D1600,Grouped_Sources!$C:$I,7,FALSE)))</f>
        <v>0</v>
      </c>
    </row>
    <row r="1601" spans="1:14" hidden="1" x14ac:dyDescent="0.25">
      <c r="A1601" s="5">
        <f t="shared" si="255"/>
        <v>18</v>
      </c>
      <c r="B1601" s="5">
        <f t="shared" si="256"/>
        <v>99</v>
      </c>
      <c r="C1601" s="5" t="str">
        <f t="shared" ca="1" si="259"/>
        <v>commerical_mbike_female_agerange</v>
      </c>
      <c r="D1601" s="5" t="str">
        <f t="shared" ca="1" si="260"/>
        <v>commerical_mbike_female_agerange_arica</v>
      </c>
      <c r="E1601" s="4" t="str" cm="1">
        <f t="array" aca="1" ref="E1601" ca="1">INDIRECT(ADDRESS(1,A1601,1,1,"all_city_parameter_inputs"))</f>
        <v>arica</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commerical_mbike_female_agerange</v>
      </c>
      <c r="G1601" s="4" t="str" cm="1">
        <f t="array" aca="1" ref="G1601" ca="1">IF(AND(ISBLANK(INDIRECT(ADDRESS(B1601,3,1,1,"all_city_parameter_inputs"))),ISBLANK(INDIRECT(ADDRESS(B1601,2,1,1,"all_city_parameter_inputs")))),"",IF(ISBLANK(INDIRECT(ADDRESS(B1601,2,1,1,"all_city_parameter_inputs"))),"",INDIRECT(ADDRESS(B1601,2,1,1,"all_city_parameter_inputs"))))</f>
        <v/>
      </c>
      <c r="H1601" s="17" t="str" cm="1">
        <f t="array" aca="1" ref="H1601" ca="1">IF(ISBLANK(INDIRECT(ADDRESS(B1601,A1601,1,1,"all_city_parameter_inputs"))), "--",INDIRECT(ADDRESS(B1601,A1601,1,1,"all_city_parameter_inputs")))</f>
        <v>20, 60</v>
      </c>
      <c r="I1601" s="17" t="str">
        <f ca="1">IF(OR(G1601="alpha",G1601="beta",G1601="sd",G1601="mean"),"--",VLOOKUP(C1601,Default!$B$5:$H$114,7,FALSE))</f>
        <v>18, 65</v>
      </c>
      <c r="J1601" s="4" t="str">
        <f ca="1">VLOOKUP(F1601,Lookup!$C$5:$D$110,2, FALSE)</f>
        <v>Travel values</v>
      </c>
      <c r="K1601" s="4" t="str">
        <f ca="1">VLOOKUP(C1601,Default!$B$4:$E$114,4, FALSE)</f>
        <v>age range of female commercial motorcycle drivers</v>
      </c>
      <c r="L1601" s="21" t="str" cm="1">
        <f t="array" aca="1" ref="L1601" ca="1">IF(ISNA(VLOOKUP($D1601,Grouped_Sources!$C:$C,1,FALSE)),"", INDIRECT(VLOOKUP($D1601,Grouped_Sources!$C:$I,5,FALSE)))</f>
        <v>on OneDrive Ali Abbas - ITHIM Global\Methods and Processes\Input Parameters\GhostTrip_demographics</v>
      </c>
      <c r="M1601" s="21" cm="1">
        <f t="array" aca="1" ref="M1601" ca="1">IF(ISNA(VLOOKUP($D1601,Grouped_Sources!$C:$C,1,FALSE)),"", INDIRECT(VLOOKUP($D1601,Grouped_Sources!$C:$I,6,FALSE)))</f>
        <v>0</v>
      </c>
      <c r="N1601" s="21" cm="1">
        <f t="array" aca="1" ref="N1601" ca="1">IF(ISNA(VLOOKUP($D1601,Grouped_Sources!$C:$C,1,FALSE)),"", INDIRECT(VLOOKUP($D1601,Grouped_Sources!$C:$I,7,FALSE)))</f>
        <v>0</v>
      </c>
    </row>
    <row r="1602" spans="1:14" hidden="1" x14ac:dyDescent="0.25">
      <c r="A1602" s="5">
        <f t="shared" si="255"/>
        <v>18</v>
      </c>
      <c r="B1602" s="5">
        <f t="shared" si="256"/>
        <v>100</v>
      </c>
      <c r="C1602" s="5" t="str">
        <f t="shared" ref="C1602" ca="1" si="261">IF(G1602 = "",F1602,IF(OR(G1602="alpha",G1602="beta",G1602="constant",G1602="sd",G1602="mean",G1602="sample"),F1602,F1602&amp;" "&amp;G1602))</f>
        <v>day_to_week_scalar</v>
      </c>
      <c r="D1602" s="5" t="str">
        <f t="shared" ref="D1602" ca="1" si="262">F1602&amp;"_"&amp;E1602</f>
        <v>day_to_week_scalar_arica</v>
      </c>
      <c r="E1602" s="4" t="str" cm="1">
        <f t="array" aca="1" ref="E1602" ca="1">INDIRECT(ADDRESS(1,A1602,1,1,"all_city_parameter_inputs"))</f>
        <v>arica</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day_to_week_scalar</v>
      </c>
      <c r="G1602" s="4" t="str" cm="1">
        <f t="array" aca="1" ref="G1602" ca="1">IF(AND(ISBLANK(INDIRECT(ADDRESS(B1602,3,1,1,"all_city_parameter_inputs"))),ISBLANK(INDIRECT(ADDRESS(B1602,2,1,1,"all_city_parameter_inputs")))),"",IF(ISBLANK(INDIRECT(ADDRESS(B1602,2,1,1,"all_city_parameter_inputs"))),"",INDIRECT(ADDRESS(B1602,2,1,1,"all_city_parameter_inputs"))))</f>
        <v/>
      </c>
      <c r="H1602" s="17" cm="1">
        <f t="array" aca="1" ref="H1602" ca="1">IF(ISBLANK(INDIRECT(ADDRESS(B1602,A1602,1,1,"all_city_parameter_inputs"))), "--",INDIRECT(ADDRESS(B1602,A1602,1,1,"all_city_parameter_inputs")))</f>
        <v>7</v>
      </c>
      <c r="I1602" s="17">
        <f ca="1">IF(OR(G1602="alpha",G1602="beta",G1602="sd",G1602="mean"),"--",VLOOKUP(C1602,Default!$B$5:$H$114,7,FALSE))</f>
        <v>7</v>
      </c>
      <c r="J1602" s="4" t="str">
        <f ca="1">VLOOKUP(F1602,Lookup!$C$5:$D$110,2, FALSE)</f>
        <v>Travel values</v>
      </c>
      <c r="K1602" s="4" t="str">
        <f ca="1">VLOOKUP(C1602,Default!$B$4:$E$114,4, FALSE)</f>
        <v>how daily travel scales to a week</v>
      </c>
      <c r="L1602" s="37" t="s">
        <v>298</v>
      </c>
      <c r="M1602" s="21"/>
      <c r="N1602" s="21"/>
    </row>
    <row r="1603" spans="1:14" hidden="1" x14ac:dyDescent="0.25">
      <c r="A1603" s="5">
        <f t="shared" si="255"/>
        <v>18</v>
      </c>
      <c r="B1603" s="5">
        <f t="shared" si="256"/>
        <v>101</v>
      </c>
      <c r="C1603" s="5" t="str">
        <f t="shared" ref="C1603" ca="1" si="263">IF(G1603 = "",F1603,IF(OR(G1603="alpha",G1603="beta",G1603="constant",G1603="sd",G1603="mean",G1603="sample"),F1603,F1603&amp;" "&amp;G1603))</f>
        <v>treat_taxi_as_car</v>
      </c>
      <c r="D1603" s="5" t="str">
        <f t="shared" ref="D1603" ca="1" si="264">F1603&amp;"_"&amp;E1603</f>
        <v>treat_taxi_as_car_arica</v>
      </c>
      <c r="E1603" s="4" t="str" cm="1">
        <f t="array" aca="1" ref="E1603" ca="1">INDIRECT(ADDRESS(1,A1603,1,1,"all_city_parameter_inputs"))</f>
        <v>arica</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treat_taxi_as_car</v>
      </c>
      <c r="G1603" s="4" t="str" cm="1">
        <f t="array" aca="1" ref="G1603" ca="1">IF(AND(ISBLANK(INDIRECT(ADDRESS(B1603,3,1,1,"all_city_parameter_inputs"))),ISBLANK(INDIRECT(ADDRESS(B1603,2,1,1,"all_city_parameter_inputs")))),"",IF(ISBLANK(INDIRECT(ADDRESS(B1603,2,1,1,"all_city_parameter_inputs"))),"",INDIRECT(ADDRESS(B1603,2,1,1,"all_city_parameter_inputs"))))</f>
        <v/>
      </c>
      <c r="H1603" s="17" t="str" cm="1">
        <f t="array" aca="1" ref="H1603" ca="1">IF(ISBLANK(INDIRECT(ADDRESS(B1603,A1603,1,1,"all_city_parameter_inputs"))), "--",INDIRECT(ADDRESS(B1603,A1603,1,1,"all_city_parameter_inputs")))</f>
        <v>F</v>
      </c>
      <c r="I1603" s="17" t="str">
        <f ca="1">IF(OR(G1603="alpha",G1603="beta",G1603="sd",G1603="mean"),"--",VLOOKUP(C1603,Default!$B$5:$H$114,7,FALSE))</f>
        <v>F</v>
      </c>
      <c r="J1603" s="4" t="str">
        <f ca="1">VLOOKUP(F1603,Lookup!$C$5:$D$110,2, FALSE)</f>
        <v>Pollution values</v>
      </c>
      <c r="K1603" s="4" t="str">
        <f ca="1">VLOOKUP(C1603,Default!$B$4:$E$114,4, FALSE)</f>
        <v>If set to false do not add taxi km when calculating car emission factors</v>
      </c>
      <c r="L1603" s="37"/>
      <c r="M1603" s="21"/>
      <c r="N1603" s="21"/>
    </row>
    <row r="1604" spans="1:14" hidden="1" x14ac:dyDescent="0.25">
      <c r="A1604" s="5">
        <f t="shared" si="255"/>
        <v>19</v>
      </c>
      <c r="B1604" s="5">
        <f t="shared" si="256"/>
        <v>2</v>
      </c>
      <c r="C1604" s="5" t="str">
        <f t="shared" ca="1" si="254"/>
        <v>speeds auto_rickshaw</v>
      </c>
      <c r="D1604" s="5" t="str">
        <f t="shared" ca="1" si="253"/>
        <v>speeds_copiapo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All_city_list!F1587,INDIRECT(ADDRESS(B1604,1,1,1,"all_city_parameter_inputs"))))</f>
        <v>speeds</v>
      </c>
      <c r="G1604" s="4" t="str" cm="1">
        <f t="array" aca="1" ref="G1604" ca="1">IF(AND(ISBLANK(INDIRECT(ADDRESS(B1604,3,1,1,"all_city_parameter_inputs"))),ISBLANK(INDIRECT(ADDRESS(B1604,2,1,1,"all_city_parameter_inputs")))),"",IF(ISBLANK(INDIRECT(ADDRESS(B1604,2,1,1,"all_city_parameter_inputs"))),"",INDIRECT(ADDRESS(B1604,2,1,1,"all_city_parameter_inputs"))))</f>
        <v>auto_rickshaw</v>
      </c>
      <c r="H1604" s="17" t="str" cm="1">
        <f t="array" aca="1" ref="H1604" ca="1">IF(ISBLANK(INDIRECT(ADDRESS(B1604,A1604,1,1,"all_city_parameter_inputs"))), "--",INDIRECT(ADDRESS(B1604,A1604,1,1,"all_city_parameter_inputs")))</f>
        <v>--</v>
      </c>
      <c r="I1604" s="17">
        <f ca="1">IF(OR(G1604="alpha",G1604="beta",G1604="sd",G1604="mean"),"--",VLOOKUP(C1604,Default!$B$5:$H$114,7,FALSE))</f>
        <v>4</v>
      </c>
      <c r="J1604" s="4" t="str">
        <f ca="1">VLOOKUP(F1604,Lookup!$C$5:$D$110,2, FALSE)</f>
        <v>Travel values</v>
      </c>
      <c r="K1604" s="4">
        <f ca="1">VLOOKUP(C1604,Default!$B$4:$E$114,4, FALSE)</f>
        <v>0</v>
      </c>
      <c r="L1604" s="21" t="str" cm="1">
        <f t="array" aca="1" ref="L1604" ca="1">IF(ISNA(VLOOKUP($D1604,Grouped_Sources!$C:$C,1,FALSE)),"", INDIRECT(VLOOKUP($D1604,Grouped_Sources!$C:$I,5,FALSE)))</f>
        <v>VehicleSpeeds_Summary_vxxx.docx on OneDrive Ali Abbas - ITHIM Global\Methods and Processes\Input Parameters\VehicleSpeeds</v>
      </c>
      <c r="M1604" s="21" cm="1">
        <f t="array" aca="1" ref="M1604" ca="1">IF(ISNA(VLOOKUP($D1604,Grouped_Sources!$C:$C,1,FALSE)),"", INDIRECT(VLOOKUP($D1604,Grouped_Sources!$C:$I,6,FALSE)))</f>
        <v>0</v>
      </c>
      <c r="N1604" s="21" cm="1">
        <f t="array" aca="1" ref="N1604" ca="1">IF(ISNA(VLOOKUP($D1604,Grouped_Sources!$C:$C,1,FALSE)),"", INDIRECT(VLOOKUP($D1604,Grouped_Sources!$C:$I,7,FALSE)))</f>
        <v>0</v>
      </c>
    </row>
    <row r="1605" spans="1:14" hidden="1" x14ac:dyDescent="0.25">
      <c r="A1605" s="5">
        <f t="shared" si="255"/>
        <v>19</v>
      </c>
      <c r="B1605" s="5">
        <f t="shared" si="256"/>
        <v>3</v>
      </c>
      <c r="C1605" s="5" t="str">
        <f t="shared" ca="1" si="254"/>
        <v>speeds bus</v>
      </c>
      <c r="D1605" s="5" t="str">
        <f t="shared" ca="1" si="253"/>
        <v>speeds_copiapo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speeds</v>
      </c>
      <c r="G1605" s="4" t="str" cm="1">
        <f t="array" aca="1" ref="G1605" ca="1">IF(AND(ISBLANK(INDIRECT(ADDRESS(B1605,3,1,1,"all_city_parameter_inputs"))),ISBLANK(INDIRECT(ADDRESS(B1605,2,1,1,"all_city_parameter_inputs")))),"",IF(ISBLANK(INDIRECT(ADDRESS(B1605,2,1,1,"all_city_parameter_inputs"))),"",INDIRECT(ADDRESS(B1605,2,1,1,"all_city_parameter_inputs"))))</f>
        <v>bus</v>
      </c>
      <c r="H1605" s="17" cm="1">
        <f t="array" aca="1" ref="H1605" ca="1">IF(ISBLANK(INDIRECT(ADDRESS(B1605,A1605,1,1,"all_city_parameter_inputs"))), "--",INDIRECT(ADDRESS(B1605,A1605,1,1,"all_city_parameter_inputs")))</f>
        <v>13</v>
      </c>
      <c r="I1605" s="17">
        <f ca="1">IF(OR(G1605="alpha",G1605="beta",G1605="sd",G1605="mean"),"--",VLOOKUP(C1605,Default!$B$5:$H$114,7,FALSE))</f>
        <v>8.1</v>
      </c>
      <c r="J1605" s="4" t="str">
        <f ca="1">VLOOKUP(F1605,Lookup!$C$5:$D$110,2, FALSE)</f>
        <v>Travel values</v>
      </c>
      <c r="K1605" s="4" t="str">
        <f ca="1">VLOOKUP(C1605,Default!$B$4:$E$114,4,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05" s="21" t="str" cm="1">
        <f t="array" aca="1" ref="L1605" ca="1">IF(ISNA(VLOOKUP($D1605,Grouped_Sources!$C:$C,1,FALSE)),"", INDIRECT(VLOOKUP($D1605,Grouped_Sources!$C:$I,5,FALSE)))</f>
        <v>VehicleSpeeds_Summary_vxxx.docx on OneDrive Ali Abbas - ITHIM Global\Methods and Processes\Input Parameters\VehicleSpeeds</v>
      </c>
      <c r="M1605" s="21" cm="1">
        <f t="array" aca="1" ref="M1605" ca="1">IF(ISNA(VLOOKUP($D1605,Grouped_Sources!$C:$C,1,FALSE)),"", INDIRECT(VLOOKUP($D1605,Grouped_Sources!$C:$I,6,FALSE)))</f>
        <v>0</v>
      </c>
      <c r="N1605" s="21" cm="1">
        <f t="array" aca="1" ref="N1605" ca="1">IF(ISNA(VLOOKUP($D1605,Grouped_Sources!$C:$C,1,FALSE)),"", INDIRECT(VLOOKUP($D1605,Grouped_Sources!$C:$I,7,FALSE)))</f>
        <v>0</v>
      </c>
    </row>
    <row r="1606" spans="1:14" hidden="1" x14ac:dyDescent="0.25">
      <c r="A1606" s="5">
        <f t="shared" si="255"/>
        <v>19</v>
      </c>
      <c r="B1606" s="5">
        <f t="shared" si="256"/>
        <v>4</v>
      </c>
      <c r="C1606" s="5" t="str">
        <f t="shared" ca="1" si="254"/>
        <v>speeds car</v>
      </c>
      <c r="D1606" s="5" t="str">
        <f t="shared" ref="D1606:D1615" ca="1" si="265">F1606&amp;"_"&amp;E1606</f>
        <v>speeds_copiapo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speeds</v>
      </c>
      <c r="G1606" s="4" t="str" cm="1">
        <f t="array" aca="1" ref="G1606" ca="1">IF(AND(ISBLANK(INDIRECT(ADDRESS(B1606,3,1,1,"all_city_parameter_inputs"))),ISBLANK(INDIRECT(ADDRESS(B1606,2,1,1,"all_city_parameter_inputs")))),"",IF(ISBLANK(INDIRECT(ADDRESS(B1606,2,1,1,"all_city_parameter_inputs"))),"",INDIRECT(ADDRESS(B1606,2,1,1,"all_city_parameter_inputs"))))</f>
        <v>car</v>
      </c>
      <c r="H1606" s="17" cm="1">
        <f t="array" aca="1" ref="H1606" ca="1">IF(ISBLANK(INDIRECT(ADDRESS(B1606,A1606,1,1,"all_city_parameter_inputs"))), "--",INDIRECT(ADDRESS(B1606,A1606,1,1,"all_city_parameter_inputs")))</f>
        <v>16</v>
      </c>
      <c r="I1606" s="17">
        <f ca="1">IF(OR(G1606="alpha",G1606="beta",G1606="sd",G1606="mean"),"--",VLOOKUP(C1606,Default!$B$5:$H$114,7,FALSE))</f>
        <v>13.8</v>
      </c>
      <c r="J1606" s="4" t="str">
        <f ca="1">VLOOKUP(F1606,Lookup!$C$5:$D$110,2, FALSE)</f>
        <v>Travel values</v>
      </c>
      <c r="K1606" s="4">
        <f ca="1">VLOOKUP(C1606,Default!$B$4:$E$114,4, FALSE)</f>
        <v>0</v>
      </c>
      <c r="L1606" s="21" t="str" cm="1">
        <f t="array" aca="1" ref="L1606" ca="1">IF(ISNA(VLOOKUP($D1606,Grouped_Sources!$C:$C,1,FALSE)),"", INDIRECT(VLOOKUP($D1606,Grouped_Sources!$C:$I,5,FALSE)))</f>
        <v>VehicleSpeeds_Summary_vxxx.docx on OneDrive Ali Abbas - ITHIM Global\Methods and Processes\Input Parameters\VehicleSpeeds</v>
      </c>
      <c r="M1606" s="21" cm="1">
        <f t="array" aca="1" ref="M1606" ca="1">IF(ISNA(VLOOKUP($D1606,Grouped_Sources!$C:$C,1,FALSE)),"", INDIRECT(VLOOKUP($D1606,Grouped_Sources!$C:$I,6,FALSE)))</f>
        <v>0</v>
      </c>
      <c r="N1606" s="21" cm="1">
        <f t="array" aca="1" ref="N1606" ca="1">IF(ISNA(VLOOKUP($D1606,Grouped_Sources!$C:$C,1,FALSE)),"", INDIRECT(VLOOKUP($D1606,Grouped_Sources!$C:$I,7,FALSE)))</f>
        <v>0</v>
      </c>
    </row>
    <row r="1607" spans="1:14" hidden="1" x14ac:dyDescent="0.25">
      <c r="A1607" s="5">
        <f t="shared" si="255"/>
        <v>19</v>
      </c>
      <c r="B1607" s="5">
        <f t="shared" si="256"/>
        <v>5</v>
      </c>
      <c r="C1607" s="5" t="str">
        <f t="shared" ca="1" si="254"/>
        <v>speeds cycle</v>
      </c>
      <c r="D1607" s="5" t="str">
        <f t="shared" ca="1" si="265"/>
        <v>speeds_copiapo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speeds</v>
      </c>
      <c r="G1607" s="4" t="str" cm="1">
        <f t="array" aca="1" ref="G1607" ca="1">IF(AND(ISBLANK(INDIRECT(ADDRESS(B1607,3,1,1,"all_city_parameter_inputs"))),ISBLANK(INDIRECT(ADDRESS(B1607,2,1,1,"all_city_parameter_inputs")))),"",IF(ISBLANK(INDIRECT(ADDRESS(B1607,2,1,1,"all_city_parameter_inputs"))),"",INDIRECT(ADDRESS(B1607,2,1,1,"all_city_parameter_inputs"))))</f>
        <v>cycle</v>
      </c>
      <c r="H1607" s="17" cm="1">
        <f t="array" aca="1" ref="H1607" ca="1">IF(ISBLANK(INDIRECT(ADDRESS(B1607,A1607,1,1,"all_city_parameter_inputs"))), "--",INDIRECT(ADDRESS(B1607,A1607,1,1,"all_city_parameter_inputs")))</f>
        <v>7.2</v>
      </c>
      <c r="I1607" s="17">
        <f ca="1">IF(OR(G1607="alpha",G1607="beta",G1607="sd",G1607="mean"),"--",VLOOKUP(C1607,Default!$B$5:$H$114,7,FALSE))</f>
        <v>7.2</v>
      </c>
      <c r="J1607" s="4" t="str">
        <f ca="1">VLOOKUP(F1607,Lookup!$C$5:$D$110,2, FALSE)</f>
        <v>Travel values</v>
      </c>
      <c r="K1607" s="4">
        <f ca="1">VLOOKUP(C1607,Default!$B$4:$E$114,4, FALSE)</f>
        <v>0</v>
      </c>
      <c r="L1607" s="21" t="str" cm="1">
        <f t="array" aca="1" ref="L1607" ca="1">IF(ISNA(VLOOKUP($D1607,Grouped_Sources!$C:$C,1,FALSE)),"", INDIRECT(VLOOKUP($D1607,Grouped_Sources!$C:$I,5,FALSE)))</f>
        <v>VehicleSpeeds_Summary_vxxx.docx on OneDrive Ali Abbas - ITHIM Global\Methods and Processes\Input Parameters\VehicleSpeeds</v>
      </c>
      <c r="M1607" s="21" cm="1">
        <f t="array" aca="1" ref="M1607" ca="1">IF(ISNA(VLOOKUP($D1607,Grouped_Sources!$C:$C,1,FALSE)),"", INDIRECT(VLOOKUP($D1607,Grouped_Sources!$C:$I,6,FALSE)))</f>
        <v>0</v>
      </c>
      <c r="N1607" s="21" cm="1">
        <f t="array" aca="1" ref="N1607" ca="1">IF(ISNA(VLOOKUP($D1607,Grouped_Sources!$C:$C,1,FALSE)),"", INDIRECT(VLOOKUP($D1607,Grouped_Sources!$C:$I,7,FALSE)))</f>
        <v>0</v>
      </c>
    </row>
    <row r="1608" spans="1:14" hidden="1" x14ac:dyDescent="0.25">
      <c r="A1608" s="5">
        <f t="shared" si="255"/>
        <v>19</v>
      </c>
      <c r="B1608" s="5">
        <f t="shared" si="256"/>
        <v>6</v>
      </c>
      <c r="C1608" s="5" t="str">
        <f t="shared" ca="1" si="254"/>
        <v>speeds subway</v>
      </c>
      <c r="D1608" s="5" t="str">
        <f t="shared" ca="1" si="265"/>
        <v>speeds_copiapo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speeds</v>
      </c>
      <c r="G1608" s="4" t="str" cm="1">
        <f t="array" aca="1" ref="G1608" ca="1">IF(AND(ISBLANK(INDIRECT(ADDRESS(B1608,3,1,1,"all_city_parameter_inputs"))),ISBLANK(INDIRECT(ADDRESS(B1608,2,1,1,"all_city_parameter_inputs")))),"",IF(ISBLANK(INDIRECT(ADDRESS(B1608,2,1,1,"all_city_parameter_inputs"))),"",INDIRECT(ADDRESS(B1608,2,1,1,"all_city_parameter_inputs"))))</f>
        <v>subway</v>
      </c>
      <c r="H1608" s="17" t="str" cm="1">
        <f t="array" aca="1" ref="H1608" ca="1">IF(ISBLANK(INDIRECT(ADDRESS(B1608,A1608,1,1,"all_city_parameter_inputs"))), "--",INDIRECT(ADDRESS(B1608,A1608,1,1,"all_city_parameter_inputs")))</f>
        <v>--</v>
      </c>
      <c r="I1608" s="17">
        <f ca="1">IF(OR(G1608="alpha",G1608="beta",G1608="sd",G1608="mean"),"--",VLOOKUP(C1608,Default!$B$5:$H$114,7,FALSE))</f>
        <v>18.100000000000001</v>
      </c>
      <c r="J1608" s="4" t="str">
        <f ca="1">VLOOKUP(F1608,Lookup!$C$5:$D$110,2, FALSE)</f>
        <v>Travel values</v>
      </c>
      <c r="K1608" s="4">
        <f ca="1">VLOOKUP(C1608,Default!$B$4:$E$114,4, FALSE)</f>
        <v>0</v>
      </c>
      <c r="L1608" s="21" t="str" cm="1">
        <f t="array" aca="1" ref="L1608" ca="1">IF(ISNA(VLOOKUP($D1608,Grouped_Sources!$C:$C,1,FALSE)),"", INDIRECT(VLOOKUP($D1608,Grouped_Sources!$C:$I,5,FALSE)))</f>
        <v>VehicleSpeeds_Summary_vxxx.docx on OneDrive Ali Abbas - ITHIM Global\Methods and Processes\Input Parameters\VehicleSpeeds</v>
      </c>
      <c r="M1608" s="21" cm="1">
        <f t="array" aca="1" ref="M1608" ca="1">IF(ISNA(VLOOKUP($D1608,Grouped_Sources!$C:$C,1,FALSE)),"", INDIRECT(VLOOKUP($D1608,Grouped_Sources!$C:$I,6,FALSE)))</f>
        <v>0</v>
      </c>
      <c r="N1608" s="21" cm="1">
        <f t="array" aca="1" ref="N1608" ca="1">IF(ISNA(VLOOKUP($D1608,Grouped_Sources!$C:$C,1,FALSE)),"", INDIRECT(VLOOKUP($D1608,Grouped_Sources!$C:$I,7,FALSE)))</f>
        <v>0</v>
      </c>
    </row>
    <row r="1609" spans="1:14" hidden="1" x14ac:dyDescent="0.25">
      <c r="A1609" s="5">
        <f t="shared" si="255"/>
        <v>19</v>
      </c>
      <c r="B1609" s="5">
        <f t="shared" si="256"/>
        <v>7</v>
      </c>
      <c r="C1609" s="5" t="str">
        <f t="shared" ca="1" si="254"/>
        <v>speeds motorcycle</v>
      </c>
      <c r="D1609" s="5" t="str">
        <f t="shared" ca="1" si="265"/>
        <v>speeds_copiapo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speeds</v>
      </c>
      <c r="G1609" s="4" t="str" cm="1">
        <f t="array" aca="1" ref="G1609" ca="1">IF(AND(ISBLANK(INDIRECT(ADDRESS(B1609,3,1,1,"all_city_parameter_inputs"))),ISBLANK(INDIRECT(ADDRESS(B1609,2,1,1,"all_city_parameter_inputs")))),"",IF(ISBLANK(INDIRECT(ADDRESS(B1609,2,1,1,"all_city_parameter_inputs"))),"",INDIRECT(ADDRESS(B1609,2,1,1,"all_city_parameter_inputs"))))</f>
        <v>motorcycle</v>
      </c>
      <c r="H1609" s="17" cm="1">
        <f t="array" aca="1" ref="H1609" ca="1">IF(ISBLANK(INDIRECT(ADDRESS(B1609,A1609,1,1,"all_city_parameter_inputs"))), "--",INDIRECT(ADDRESS(B1609,A1609,1,1,"all_city_parameter_inputs")))</f>
        <v>16</v>
      </c>
      <c r="I1609" s="17">
        <f ca="1">IF(OR(G1609="alpha",G1609="beta",G1609="sd",G1609="mean"),"--",VLOOKUP(C1609,Default!$B$5:$H$114,7,FALSE))</f>
        <v>15.2</v>
      </c>
      <c r="J1609" s="4" t="str">
        <f ca="1">VLOOKUP(F1609,Lookup!$C$5:$D$110,2, FALSE)</f>
        <v>Travel values</v>
      </c>
      <c r="K1609" s="4">
        <f ca="1">VLOOKUP(C1609,Default!$B$4:$E$114,4, FALSE)</f>
        <v>0</v>
      </c>
      <c r="L1609" s="21" t="str" cm="1">
        <f t="array" aca="1" ref="L1609" ca="1">IF(ISNA(VLOOKUP($D1609,Grouped_Sources!$C:$C,1,FALSE)),"", INDIRECT(VLOOKUP($D1609,Grouped_Sources!$C:$I,5,FALSE)))</f>
        <v>VehicleSpeeds_Summary_vxxx.docx on OneDrive Ali Abbas - ITHIM Global\Methods and Processes\Input Parameters\VehicleSpeeds</v>
      </c>
      <c r="M1609" s="21" cm="1">
        <f t="array" aca="1" ref="M1609" ca="1">IF(ISNA(VLOOKUP($D1609,Grouped_Sources!$C:$C,1,FALSE)),"", INDIRECT(VLOOKUP($D1609,Grouped_Sources!$C:$I,6,FALSE)))</f>
        <v>0</v>
      </c>
      <c r="N1609" s="21" cm="1">
        <f t="array" aca="1" ref="N1609" ca="1">IF(ISNA(VLOOKUP($D1609,Grouped_Sources!$C:$C,1,FALSE)),"", INDIRECT(VLOOKUP($D1609,Grouped_Sources!$C:$I,7,FALSE)))</f>
        <v>0</v>
      </c>
    </row>
    <row r="1610" spans="1:14" hidden="1" x14ac:dyDescent="0.25">
      <c r="A1610" s="5">
        <f t="shared" si="255"/>
        <v>19</v>
      </c>
      <c r="B1610" s="5">
        <f t="shared" si="256"/>
        <v>8</v>
      </c>
      <c r="C1610" s="5" t="str">
        <f t="shared" ca="1" si="254"/>
        <v>speeds other</v>
      </c>
      <c r="D1610" s="5" t="str">
        <f t="shared" ca="1" si="265"/>
        <v>speeds_copiapo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speeds</v>
      </c>
      <c r="G1610" s="4" t="str" cm="1">
        <f t="array" aca="1" ref="G1610" ca="1">IF(AND(ISBLANK(INDIRECT(ADDRESS(B1610,3,1,1,"all_city_parameter_inputs"))),ISBLANK(INDIRECT(ADDRESS(B1610,2,1,1,"all_city_parameter_inputs")))),"",IF(ISBLANK(INDIRECT(ADDRESS(B1610,2,1,1,"all_city_parameter_inputs"))),"",INDIRECT(ADDRESS(B1610,2,1,1,"all_city_parameter_inputs"))))</f>
        <v>other</v>
      </c>
      <c r="H1610" s="17" t="str" cm="1">
        <f t="array" aca="1" ref="H1610" ca="1">IF(ISBLANK(INDIRECT(ADDRESS(B1610,A1610,1,1,"all_city_parameter_inputs"))), "--",INDIRECT(ADDRESS(B1610,A1610,1,1,"all_city_parameter_inputs")))</f>
        <v>--</v>
      </c>
      <c r="I1610" s="17">
        <f ca="1">IF(OR(G1610="alpha",G1610="beta",G1610="sd",G1610="mean"),"--",VLOOKUP(C1610,Default!$B$5:$H$114,7,FALSE))</f>
        <v>9.1</v>
      </c>
      <c r="J1610" s="4" t="str">
        <f ca="1">VLOOKUP(F1610,Lookup!$C$5:$D$110,2, FALSE)</f>
        <v>Travel values</v>
      </c>
      <c r="K1610" s="4">
        <f ca="1">VLOOKUP(C1610,Default!$B$4:$E$114,4, FALSE)</f>
        <v>0</v>
      </c>
      <c r="L1610" s="21" t="str" cm="1">
        <f t="array" aca="1" ref="L1610" ca="1">IF(ISNA(VLOOKUP($D1610,Grouped_Sources!$C:$C,1,FALSE)),"", INDIRECT(VLOOKUP($D1610,Grouped_Sources!$C:$I,5,FALSE)))</f>
        <v>VehicleSpeeds_Summary_vxxx.docx on OneDrive Ali Abbas - ITHIM Global\Methods and Processes\Input Parameters\VehicleSpeeds</v>
      </c>
      <c r="M1610" s="21" cm="1">
        <f t="array" aca="1" ref="M1610" ca="1">IF(ISNA(VLOOKUP($D1610,Grouped_Sources!$C:$C,1,FALSE)),"", INDIRECT(VLOOKUP($D1610,Grouped_Sources!$C:$I,6,FALSE)))</f>
        <v>0</v>
      </c>
      <c r="N1610" s="21" cm="1">
        <f t="array" aca="1" ref="N1610" ca="1">IF(ISNA(VLOOKUP($D1610,Grouped_Sources!$C:$C,1,FALSE)),"", INDIRECT(VLOOKUP($D1610,Grouped_Sources!$C:$I,7,FALSE)))</f>
        <v>0</v>
      </c>
    </row>
    <row r="1611" spans="1:14" hidden="1" x14ac:dyDescent="0.25">
      <c r="A1611" s="5">
        <f t="shared" si="255"/>
        <v>19</v>
      </c>
      <c r="B1611" s="5">
        <f t="shared" si="256"/>
        <v>9</v>
      </c>
      <c r="C1611" s="5" t="str">
        <f t="shared" ca="1" si="254"/>
        <v>speeds pedestrian</v>
      </c>
      <c r="D1611" s="5" t="str">
        <f t="shared" ca="1" si="265"/>
        <v>speeds_copiapo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speeds</v>
      </c>
      <c r="G1611" s="4" t="str" cm="1">
        <f t="array" aca="1" ref="G1611" ca="1">IF(AND(ISBLANK(INDIRECT(ADDRESS(B1611,3,1,1,"all_city_parameter_inputs"))),ISBLANK(INDIRECT(ADDRESS(B1611,2,1,1,"all_city_parameter_inputs")))),"",IF(ISBLANK(INDIRECT(ADDRESS(B1611,2,1,1,"all_city_parameter_inputs"))),"",INDIRECT(ADDRESS(B1611,2,1,1,"all_city_parameter_inputs"))))</f>
        <v>pedestrian</v>
      </c>
      <c r="H1611" s="17" cm="1">
        <f t="array" aca="1" ref="H1611" ca="1">IF(ISBLANK(INDIRECT(ADDRESS(B1611,A1611,1,1,"all_city_parameter_inputs"))), "--",INDIRECT(ADDRESS(B1611,A1611,1,1,"all_city_parameter_inputs")))</f>
        <v>2.5</v>
      </c>
      <c r="I1611" s="17">
        <f ca="1">IF(OR(G1611="alpha",G1611="beta",G1611="sd",G1611="mean"),"--",VLOOKUP(C1611,Default!$B$5:$H$114,7,FALSE))</f>
        <v>2.5</v>
      </c>
      <c r="J1611" s="4" t="str">
        <f ca="1">VLOOKUP(F1611,Lookup!$C$5:$D$110,2, FALSE)</f>
        <v>Travel values</v>
      </c>
      <c r="K1611" s="4">
        <f ca="1">VLOOKUP(C1611,Default!$B$4:$E$114,4, FALSE)</f>
        <v>0</v>
      </c>
      <c r="L1611" s="21" t="str" cm="1">
        <f t="array" aca="1" ref="L1611" ca="1">IF(ISNA(VLOOKUP($D1611,Grouped_Sources!$C:$C,1,FALSE)),"", INDIRECT(VLOOKUP($D1611,Grouped_Sources!$C:$I,5,FALSE)))</f>
        <v>VehicleSpeeds_Summary_vxxx.docx on OneDrive Ali Abbas - ITHIM Global\Methods and Processes\Input Parameters\VehicleSpeeds</v>
      </c>
      <c r="M1611" s="21" cm="1">
        <f t="array" aca="1" ref="M1611" ca="1">IF(ISNA(VLOOKUP($D1611,Grouped_Sources!$C:$C,1,FALSE)),"", INDIRECT(VLOOKUP($D1611,Grouped_Sources!$C:$I,6,FALSE)))</f>
        <v>0</v>
      </c>
      <c r="N1611" s="21" cm="1">
        <f t="array" aca="1" ref="N1611" ca="1">IF(ISNA(VLOOKUP($D1611,Grouped_Sources!$C:$C,1,FALSE)),"", INDIRECT(VLOOKUP($D1611,Grouped_Sources!$C:$I,7,FALSE)))</f>
        <v>0</v>
      </c>
    </row>
    <row r="1612" spans="1:14" hidden="1" x14ac:dyDescent="0.25">
      <c r="A1612" s="5">
        <f t="shared" si="255"/>
        <v>19</v>
      </c>
      <c r="B1612" s="5">
        <f t="shared" si="256"/>
        <v>10</v>
      </c>
      <c r="C1612" s="5" t="str">
        <f t="shared" ca="1" si="254"/>
        <v>speeds rail</v>
      </c>
      <c r="D1612" s="5" t="str">
        <f t="shared" ca="1" si="265"/>
        <v>speeds_copiapo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speeds</v>
      </c>
      <c r="G1612" s="4" t="str" cm="1">
        <f t="array" aca="1" ref="G1612" ca="1">IF(AND(ISBLANK(INDIRECT(ADDRESS(B1612,3,1,1,"all_city_parameter_inputs"))),ISBLANK(INDIRECT(ADDRESS(B1612,2,1,1,"all_city_parameter_inputs")))),"",IF(ISBLANK(INDIRECT(ADDRESS(B1612,2,1,1,"all_city_parameter_inputs"))),"",INDIRECT(ADDRESS(B1612,2,1,1,"all_city_parameter_inputs"))))</f>
        <v>rail</v>
      </c>
      <c r="H1612" s="17" cm="1">
        <f t="array" aca="1" ref="H1612" ca="1">IF(ISBLANK(INDIRECT(ADDRESS(B1612,A1612,1,1,"all_city_parameter_inputs"))), "--",INDIRECT(ADDRESS(B1612,A1612,1,1,"all_city_parameter_inputs")))</f>
        <v>23.2</v>
      </c>
      <c r="I1612" s="17">
        <f ca="1">IF(OR(G1612="alpha",G1612="beta",G1612="sd",G1612="mean"),"--",VLOOKUP(C1612,Default!$B$5:$H$114,7,FALSE))</f>
        <v>21.9</v>
      </c>
      <c r="J1612" s="4" t="str">
        <f ca="1">VLOOKUP(F1612,Lookup!$C$5:$D$110,2, FALSE)</f>
        <v>Travel values</v>
      </c>
      <c r="K1612" s="4">
        <f ca="1">VLOOKUP(C1612,Default!$B$4:$E$114,4, FALSE)</f>
        <v>0</v>
      </c>
      <c r="L1612" s="21" t="str" cm="1">
        <f t="array" aca="1" ref="L1612" ca="1">IF(ISNA(VLOOKUP($D1612,Grouped_Sources!$C:$C,1,FALSE)),"", INDIRECT(VLOOKUP($D1612,Grouped_Sources!$C:$I,5,FALSE)))</f>
        <v>VehicleSpeeds_Summary_vxxx.docx on OneDrive Ali Abbas - ITHIM Global\Methods and Processes\Input Parameters\VehicleSpeeds</v>
      </c>
      <c r="M1612" s="21" cm="1">
        <f t="array" aca="1" ref="M1612" ca="1">IF(ISNA(VLOOKUP($D1612,Grouped_Sources!$C:$C,1,FALSE)),"", INDIRECT(VLOOKUP($D1612,Grouped_Sources!$C:$I,6,FALSE)))</f>
        <v>0</v>
      </c>
      <c r="N1612" s="21" cm="1">
        <f t="array" aca="1" ref="N1612" ca="1">IF(ISNA(VLOOKUP($D1612,Grouped_Sources!$C:$C,1,FALSE)),"", INDIRECT(VLOOKUP($D1612,Grouped_Sources!$C:$I,7,FALSE)))</f>
        <v>0</v>
      </c>
    </row>
    <row r="1613" spans="1:14" hidden="1" x14ac:dyDescent="0.25">
      <c r="A1613" s="5">
        <f t="shared" si="255"/>
        <v>19</v>
      </c>
      <c r="B1613" s="5">
        <f t="shared" si="256"/>
        <v>11</v>
      </c>
      <c r="C1613" s="5" t="str">
        <f t="shared" ca="1" si="254"/>
        <v>speeds taxi</v>
      </c>
      <c r="D1613" s="5" t="str">
        <f t="shared" ca="1" si="265"/>
        <v>speeds_copiapo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speeds</v>
      </c>
      <c r="G1613" s="4" t="str" cm="1">
        <f t="array" aca="1" ref="G1613" ca="1">IF(AND(ISBLANK(INDIRECT(ADDRESS(B1613,3,1,1,"all_city_parameter_inputs"))),ISBLANK(INDIRECT(ADDRESS(B1613,2,1,1,"all_city_parameter_inputs")))),"",IF(ISBLANK(INDIRECT(ADDRESS(B1613,2,1,1,"all_city_parameter_inputs"))),"",INDIRECT(ADDRESS(B1613,2,1,1,"all_city_parameter_inputs"))))</f>
        <v>taxi</v>
      </c>
      <c r="H1613" s="17" cm="1">
        <f t="array" aca="1" ref="H1613" ca="1">IF(ISBLANK(INDIRECT(ADDRESS(B1613,A1613,1,1,"all_city_parameter_inputs"))), "--",INDIRECT(ADDRESS(B1613,A1613,1,1,"all_city_parameter_inputs")))</f>
        <v>14.1</v>
      </c>
      <c r="I1613" s="17">
        <f ca="1">IF(OR(G1613="alpha",G1613="beta",G1613="sd",G1613="mean"),"--",VLOOKUP(C1613,Default!$B$5:$H$114,7,FALSE))</f>
        <v>13.8</v>
      </c>
      <c r="J1613" s="4" t="str">
        <f ca="1">VLOOKUP(F1613,Lookup!$C$5:$D$110,2, FALSE)</f>
        <v>Travel values</v>
      </c>
      <c r="K1613" s="4">
        <f ca="1">VLOOKUP(C1613,Default!$B$4:$E$114,4, FALSE)</f>
        <v>0</v>
      </c>
      <c r="L1613" s="21" t="str" cm="1">
        <f t="array" aca="1" ref="L1613" ca="1">IF(ISNA(VLOOKUP($D1613,Grouped_Sources!$C:$C,1,FALSE)),"", INDIRECT(VLOOKUP($D1613,Grouped_Sources!$C:$I,5,FALSE)))</f>
        <v>VehicleSpeeds_Summary_vxxx.docx on OneDrive Ali Abbas - ITHIM Global\Methods and Processes\Input Parameters\VehicleSpeeds</v>
      </c>
      <c r="M1613" s="21" cm="1">
        <f t="array" aca="1" ref="M1613" ca="1">IF(ISNA(VLOOKUP($D1613,Grouped_Sources!$C:$C,1,FALSE)),"", INDIRECT(VLOOKUP($D1613,Grouped_Sources!$C:$I,6,FALSE)))</f>
        <v>0</v>
      </c>
      <c r="N1613" s="21" cm="1">
        <f t="array" aca="1" ref="N1613" ca="1">IF(ISNA(VLOOKUP($D1613,Grouped_Sources!$C:$C,1,FALSE)),"", INDIRECT(VLOOKUP($D1613,Grouped_Sources!$C:$I,7,FALSE)))</f>
        <v>0</v>
      </c>
    </row>
    <row r="1614" spans="1:14" hidden="1" x14ac:dyDescent="0.25">
      <c r="A1614" s="5">
        <f t="shared" si="255"/>
        <v>19</v>
      </c>
      <c r="B1614" s="5">
        <f t="shared" si="256"/>
        <v>12</v>
      </c>
      <c r="C1614" s="5" t="str">
        <f t="shared" ca="1" si="254"/>
        <v>speeds truck</v>
      </c>
      <c r="D1614" s="5" t="str">
        <f t="shared" ca="1" si="265"/>
        <v>speeds_copiapo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speeds</v>
      </c>
      <c r="G1614" s="4" t="str" cm="1">
        <f t="array" aca="1" ref="G1614" ca="1">IF(AND(ISBLANK(INDIRECT(ADDRESS(B1614,3,1,1,"all_city_parameter_inputs"))),ISBLANK(INDIRECT(ADDRESS(B1614,2,1,1,"all_city_parameter_inputs")))),"",IF(ISBLANK(INDIRECT(ADDRESS(B1614,2,1,1,"all_city_parameter_inputs"))),"",INDIRECT(ADDRESS(B1614,2,1,1,"all_city_parameter_inputs"))))</f>
        <v>truck</v>
      </c>
      <c r="H1614" s="17" cm="1">
        <f t="array" aca="1" ref="H1614" ca="1">IF(ISBLANK(INDIRECT(ADDRESS(B1614,A1614,1,1,"all_city_parameter_inputs"))), "--",INDIRECT(ADDRESS(B1614,A1614,1,1,"all_city_parameter_inputs")))</f>
        <v>13</v>
      </c>
      <c r="I1614" s="17">
        <f ca="1">IF(OR(G1614="alpha",G1614="beta",G1614="sd",G1614="mean"),"--",VLOOKUP(C1614,Default!$B$5:$H$114,7,FALSE))</f>
        <v>8.1</v>
      </c>
      <c r="J1614" s="4" t="str">
        <f ca="1">VLOOKUP(F1614,Lookup!$C$5:$D$110,2, FALSE)</f>
        <v>Travel values</v>
      </c>
      <c r="K1614" s="4">
        <f ca="1">VLOOKUP(C1614,Default!$B$4:$E$114,4, FALSE)</f>
        <v>0</v>
      </c>
      <c r="L1614" s="21" t="str" cm="1">
        <f t="array" aca="1" ref="L1614" ca="1">IF(ISNA(VLOOKUP($D1614,Grouped_Sources!$C:$C,1,FALSE)),"", INDIRECT(VLOOKUP($D1614,Grouped_Sources!$C:$I,5,FALSE)))</f>
        <v>VehicleSpeeds_Summary_vxxx.docx on OneDrive Ali Abbas - ITHIM Global\Methods and Processes\Input Parameters\VehicleSpeeds</v>
      </c>
      <c r="M1614" s="21" cm="1">
        <f t="array" aca="1" ref="M1614" ca="1">IF(ISNA(VLOOKUP($D1614,Grouped_Sources!$C:$C,1,FALSE)),"", INDIRECT(VLOOKUP($D1614,Grouped_Sources!$C:$I,6,FALSE)))</f>
        <v>0</v>
      </c>
      <c r="N1614" s="21" cm="1">
        <f t="array" aca="1" ref="N1614" ca="1">IF(ISNA(VLOOKUP($D1614,Grouped_Sources!$C:$C,1,FALSE)),"", INDIRECT(VLOOKUP($D1614,Grouped_Sources!$C:$I,7,FALSE)))</f>
        <v>0</v>
      </c>
    </row>
    <row r="1615" spans="1:14" hidden="1" x14ac:dyDescent="0.25">
      <c r="A1615" s="5">
        <f t="shared" si="255"/>
        <v>19</v>
      </c>
      <c r="B1615" s="5">
        <f t="shared" si="256"/>
        <v>13</v>
      </c>
      <c r="C1615" s="5" t="str">
        <f t="shared" ca="1" si="254"/>
        <v>speeds van</v>
      </c>
      <c r="D1615" s="5" t="str">
        <f t="shared" ca="1" si="265"/>
        <v>speeds_copiapo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speeds</v>
      </c>
      <c r="G1615" s="4" t="str" cm="1">
        <f t="array" aca="1" ref="G1615" ca="1">IF(AND(ISBLANK(INDIRECT(ADDRESS(B1615,3,1,1,"all_city_parameter_inputs"))),ISBLANK(INDIRECT(ADDRESS(B1615,2,1,1,"all_city_parameter_inputs")))),"",IF(ISBLANK(INDIRECT(ADDRESS(B1615,2,1,1,"all_city_parameter_inputs"))),"",INDIRECT(ADDRESS(B1615,2,1,1,"all_city_parameter_inputs"))))</f>
        <v>van</v>
      </c>
      <c r="H1615" s="17" cm="1">
        <f t="array" aca="1" ref="H1615" ca="1">IF(ISBLANK(INDIRECT(ADDRESS(B1615,A1615,1,1,"all_city_parameter_inputs"))), "--",INDIRECT(ADDRESS(B1615,A1615,1,1,"all_city_parameter_inputs")))</f>
        <v>16</v>
      </c>
      <c r="I1615" s="17">
        <f ca="1">IF(OR(G1615="alpha",G1615="beta",G1615="sd",G1615="mean"),"--",VLOOKUP(C1615,Default!$B$5:$H$114,7,FALSE))</f>
        <v>13.8</v>
      </c>
      <c r="J1615" s="4" t="str">
        <f ca="1">VLOOKUP(F1615,Lookup!$C$5:$D$110,2, FALSE)</f>
        <v>Travel values</v>
      </c>
      <c r="K1615" s="4">
        <f ca="1">VLOOKUP(C1615,Default!$B$4:$E$114,4, FALSE)</f>
        <v>0</v>
      </c>
      <c r="L1615" s="21" t="str" cm="1">
        <f t="array" aca="1" ref="L1615" ca="1">IF(ISNA(VLOOKUP($D1615,Grouped_Sources!$C:$C,1,FALSE)),"", INDIRECT(VLOOKUP($D1615,Grouped_Sources!$C:$I,5,FALSE)))</f>
        <v>VehicleSpeeds_Summary_vxxx.docx on OneDrive Ali Abbas - ITHIM Global\Methods and Processes\Input Parameters\VehicleSpeeds</v>
      </c>
      <c r="M1615" s="21" cm="1">
        <f t="array" aca="1" ref="M1615" ca="1">IF(ISNA(VLOOKUP($D1615,Grouped_Sources!$C:$C,1,FALSE)),"", INDIRECT(VLOOKUP($D1615,Grouped_Sources!$C:$I,6,FALSE)))</f>
        <v>0</v>
      </c>
      <c r="N1615" s="21" cm="1">
        <f t="array" aca="1" ref="N1615" ca="1">IF(ISNA(VLOOKUP($D1615,Grouped_Sources!$C:$C,1,FALSE)),"", INDIRECT(VLOOKUP($D1615,Grouped_Sources!$C:$I,7,FALSE)))</f>
        <v>0</v>
      </c>
    </row>
    <row r="1616" spans="1:14" hidden="1" x14ac:dyDescent="0.25">
      <c r="A1616" s="5">
        <f t="shared" si="255"/>
        <v>19</v>
      </c>
      <c r="B1616" s="5">
        <f t="shared" si="256"/>
        <v>14</v>
      </c>
      <c r="C1616" s="5" t="str">
        <f t="shared" ca="1" si="254"/>
        <v>PM_emission_inventories motorcycle</v>
      </c>
      <c r="D1616" s="5" t="str">
        <f t="shared" ca="1" si="253"/>
        <v>PM_emission_inventories_copiapo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All_city_list!F1605,INDIRECT(ADDRESS(B1616,1,1,1,"all_city_parameter_inputs"))))</f>
        <v>PM_emission_inventories</v>
      </c>
      <c r="G1616" s="4" t="str" cm="1">
        <f t="array" aca="1" ref="G1616" ca="1">IF(AND(ISBLANK(INDIRECT(ADDRESS(B1616,3,1,1,"all_city_parameter_inputs"))),ISBLANK(INDIRECT(ADDRESS(B1616,2,1,1,"all_city_parameter_inputs")))),"",IF(ISBLANK(INDIRECT(ADDRESS(B1616,2,1,1,"all_city_parameter_inputs"))),"",INDIRECT(ADDRESS(B1616,2,1,1,"all_city_parameter_inputs"))))</f>
        <v>motorcycle</v>
      </c>
      <c r="H1616" s="17" cm="1">
        <f t="array" aca="1" ref="H1616" ca="1">IF(ISBLANK(INDIRECT(ADDRESS(B1616,A1616,1,1,"all_city_parameter_inputs"))), "--",INDIRECT(ADDRESS(B1616,A1616,1,1,"all_city_parameter_inputs")))</f>
        <v>3.737227466777699E-3</v>
      </c>
      <c r="I1616" s="17">
        <f ca="1">IF(OR(G1616="alpha",G1616="beta",G1616="sd",G1616="mean"),"--",VLOOKUP(C1616,Default!$B$5:$H$114,7,FALSE))</f>
        <v>2.3031654375338189E-3</v>
      </c>
      <c r="J1616" s="4" t="str">
        <f ca="1">VLOOKUP(F1616,Lookup!$C$5:$D$110,2, FALSE)</f>
        <v>Pollution values</v>
      </c>
      <c r="K1616" s="4" t="str">
        <f ca="1">VLOOKUP(C1616,Default!$B$4:$E$114,4,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616" s="21" t="str" cm="1">
        <f t="array" aca="1" ref="L1616" ca="1">IF(ISNA(VLOOKUP($D1616,Grouped_Sources!$C:$C,1,FALSE)),"", INDIRECT(VLOOKUP($D1616,Grouped_Sources!$C:$I,5,FALSE)))</f>
        <v>air pollution and CO2 write-up_only table_V4.docx (dropbox.com)</v>
      </c>
      <c r="M1616" s="21" t="str" cm="1">
        <f t="array" aca="1" ref="M1616" ca="1">IF(ISNA(VLOOKUP($D1616,Grouped_Sources!$C:$C,1,FALSE)),"", INDIRECT(VLOOKUP($D1616,Grouped_Sources!$C:$I,6,FALSE)))</f>
        <v>EDGAR and various other sources, detailed in document</v>
      </c>
      <c r="N1616" s="21" cm="1">
        <f t="array" aca="1" ref="N1616" ca="1">IF(ISNA(VLOOKUP($D1616,Grouped_Sources!$C:$C,1,FALSE)),"", INDIRECT(VLOOKUP($D1616,Grouped_Sources!$C:$I,7,FALSE)))</f>
        <v>0</v>
      </c>
    </row>
    <row r="1617" spans="1:14" hidden="1" x14ac:dyDescent="0.25">
      <c r="A1617" s="5">
        <f t="shared" si="255"/>
        <v>19</v>
      </c>
      <c r="B1617" s="5">
        <f t="shared" si="256"/>
        <v>15</v>
      </c>
      <c r="C1617" s="5" t="str">
        <f t="shared" ca="1" si="254"/>
        <v>PM_emission_inventories car</v>
      </c>
      <c r="D1617" s="5" t="str">
        <f t="shared" ca="1" si="253"/>
        <v>PM_emission_inventories_copiapo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PM_emission_inventories</v>
      </c>
      <c r="G1617" s="4" t="str" cm="1">
        <f t="array" aca="1" ref="G1617" ca="1">IF(AND(ISBLANK(INDIRECT(ADDRESS(B1617,3,1,1,"all_city_parameter_inputs"))),ISBLANK(INDIRECT(ADDRESS(B1617,2,1,1,"all_city_parameter_inputs")))),"",IF(ISBLANK(INDIRECT(ADDRESS(B1617,2,1,1,"all_city_parameter_inputs"))),"",INDIRECT(ADDRESS(B1617,2,1,1,"all_city_parameter_inputs"))))</f>
        <v>car</v>
      </c>
      <c r="H1617" s="17" cm="1">
        <f t="array" aca="1" ref="H1617" ca="1">IF(ISBLANK(INDIRECT(ADDRESS(B1617,A1617,1,1,"all_city_parameter_inputs"))), "--",INDIRECT(ADDRESS(B1617,A1617,1,1,"all_city_parameter_inputs")))</f>
        <v>0.43499279198795732</v>
      </c>
      <c r="I1617" s="17">
        <f ca="1">IF(OR(G1617="alpha",G1617="beta",G1617="sd",G1617="mean"),"--",VLOOKUP(C1617,Default!$B$5:$H$114,7,FALSE))</f>
        <v>8.1980352806225759E-2</v>
      </c>
      <c r="J1617" s="4" t="str">
        <f ca="1">VLOOKUP(F1617,Lookup!$C$5:$D$110,2, FALSE)</f>
        <v>Pollution values</v>
      </c>
      <c r="K1617" s="4">
        <f ca="1">VLOOKUP(C1617,Default!$B$4:$E$114,4, FALSE)</f>
        <v>0</v>
      </c>
      <c r="L1617" s="21" t="str" cm="1">
        <f t="array" aca="1" ref="L1617" ca="1">IF(ISNA(VLOOKUP($D1617,Grouped_Sources!$C:$C,1,FALSE)),"", INDIRECT(VLOOKUP($D1617,Grouped_Sources!$C:$I,5,FALSE)))</f>
        <v>air pollution and CO2 write-up_only table_V4.docx (dropbox.com)</v>
      </c>
      <c r="M1617" s="21" t="str" cm="1">
        <f t="array" aca="1" ref="M1617" ca="1">IF(ISNA(VLOOKUP($D1617,Grouped_Sources!$C:$C,1,FALSE)),"", INDIRECT(VLOOKUP($D1617,Grouped_Sources!$C:$I,6,FALSE)))</f>
        <v>EDGAR and various other sources, detailed in document</v>
      </c>
      <c r="N1617" s="21" cm="1">
        <f t="array" aca="1" ref="N1617" ca="1">IF(ISNA(VLOOKUP($D1617,Grouped_Sources!$C:$C,1,FALSE)),"", INDIRECT(VLOOKUP($D1617,Grouped_Sources!$C:$I,7,FALSE)))</f>
        <v>0</v>
      </c>
    </row>
    <row r="1618" spans="1:14" hidden="1" x14ac:dyDescent="0.25">
      <c r="A1618" s="5">
        <f t="shared" si="255"/>
        <v>19</v>
      </c>
      <c r="B1618" s="5">
        <f t="shared" si="256"/>
        <v>16</v>
      </c>
      <c r="C1618" s="5" t="str">
        <f t="shared" ca="1" si="254"/>
        <v>PM_emission_inventories bus_driver</v>
      </c>
      <c r="D1618" s="5" t="str">
        <f t="shared" ca="1" si="253"/>
        <v>PM_emission_inventories_copiapo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PM_emission_inventories</v>
      </c>
      <c r="G1618" s="4" t="str" cm="1">
        <f t="array" aca="1" ref="G1618" ca="1">IF(AND(ISBLANK(INDIRECT(ADDRESS(B1618,3,1,1,"all_city_parameter_inputs"))),ISBLANK(INDIRECT(ADDRESS(B1618,2,1,1,"all_city_parameter_inputs")))),"",IF(ISBLANK(INDIRECT(ADDRESS(B1618,2,1,1,"all_city_parameter_inputs"))),"",INDIRECT(ADDRESS(B1618,2,1,1,"all_city_parameter_inputs"))))</f>
        <v>bus_driver</v>
      </c>
      <c r="H1618" s="17" cm="1">
        <f t="array" aca="1" ref="H1618" ca="1">IF(ISBLANK(INDIRECT(ADDRESS(B1618,A1618,1,1,"all_city_parameter_inputs"))), "--",INDIRECT(ADDRESS(B1618,A1618,1,1,"all_city_parameter_inputs")))</f>
        <v>7.2890653430788988E-2</v>
      </c>
      <c r="I1618" s="17">
        <f ca="1">IF(OR(G1618="alpha",G1618="beta",G1618="sd",G1618="mean"),"--",VLOOKUP(C1618,Default!$B$5:$H$114,7,FALSE))</f>
        <v>0.12246677425253254</v>
      </c>
      <c r="J1618" s="4" t="str">
        <f ca="1">VLOOKUP(F1618,Lookup!$C$5:$D$110,2, FALSE)</f>
        <v>Pollution values</v>
      </c>
      <c r="K1618" s="4">
        <f ca="1">VLOOKUP(C1618,Default!$B$4:$E$114,4, FALSE)</f>
        <v>0</v>
      </c>
      <c r="L1618" s="21" t="str" cm="1">
        <f t="array" aca="1" ref="L1618" ca="1">IF(ISNA(VLOOKUP($D1618,Grouped_Sources!$C:$C,1,FALSE)),"", INDIRECT(VLOOKUP($D1618,Grouped_Sources!$C:$I,5,FALSE)))</f>
        <v>air pollution and CO2 write-up_only table_V4.docx (dropbox.com)</v>
      </c>
      <c r="M1618" s="21" t="str" cm="1">
        <f t="array" aca="1" ref="M1618" ca="1">IF(ISNA(VLOOKUP($D1618,Grouped_Sources!$C:$C,1,FALSE)),"", INDIRECT(VLOOKUP($D1618,Grouped_Sources!$C:$I,6,FALSE)))</f>
        <v>EDGAR and various other sources, detailed in document</v>
      </c>
      <c r="N1618" s="21" cm="1">
        <f t="array" aca="1" ref="N1618" ca="1">IF(ISNA(VLOOKUP($D1618,Grouped_Sources!$C:$C,1,FALSE)),"", INDIRECT(VLOOKUP($D1618,Grouped_Sources!$C:$I,7,FALSE)))</f>
        <v>0</v>
      </c>
    </row>
    <row r="1619" spans="1:14" hidden="1" x14ac:dyDescent="0.25">
      <c r="A1619" s="5">
        <f t="shared" si="255"/>
        <v>19</v>
      </c>
      <c r="B1619" s="5">
        <f t="shared" si="256"/>
        <v>17</v>
      </c>
      <c r="C1619" s="5" t="str">
        <f t="shared" ca="1" si="254"/>
        <v>PM_emission_inventories heavy_truck</v>
      </c>
      <c r="D1619" s="5" t="str">
        <f t="shared" ca="1" si="253"/>
        <v>PM_emission_inventories_copiapo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PM_emission_inventories</v>
      </c>
      <c r="G1619" s="4" t="str" cm="1">
        <f t="array" aca="1" ref="G1619" ca="1">IF(AND(ISBLANK(INDIRECT(ADDRESS(B1619,3,1,1,"all_city_parameter_inputs"))),ISBLANK(INDIRECT(ADDRESS(B1619,2,1,1,"all_city_parameter_inputs")))),"",IF(ISBLANK(INDIRECT(ADDRESS(B1619,2,1,1,"all_city_parameter_inputs"))),"",INDIRECT(ADDRESS(B1619,2,1,1,"all_city_parameter_inputs"))))</f>
        <v>heavy_truck</v>
      </c>
      <c r="H1619" s="17" cm="1">
        <f t="array" aca="1" ref="H1619" ca="1">IF(ISBLANK(INDIRECT(ADDRESS(B1619,A1619,1,1,"all_city_parameter_inputs"))), "--",INDIRECT(ADDRESS(B1619,A1619,1,1,"all_city_parameter_inputs")))</f>
        <v>0.26877928548358382</v>
      </c>
      <c r="I1619" s="17">
        <f ca="1">IF(OR(G1619="alpha",G1619="beta",G1619="sd",G1619="mean"),"--",VLOOKUP(C1619,Default!$B$5:$H$114,7,FALSE))</f>
        <v>0.45445403783708543</v>
      </c>
      <c r="J1619" s="4" t="str">
        <f ca="1">VLOOKUP(F1619,Lookup!$C$5:$D$110,2, FALSE)</f>
        <v>Pollution values</v>
      </c>
      <c r="K1619" s="4">
        <f ca="1">VLOOKUP(C1619,Default!$B$4:$E$114,4, FALSE)</f>
        <v>0</v>
      </c>
      <c r="L1619" s="21" t="str" cm="1">
        <f t="array" aca="1" ref="L1619" ca="1">IF(ISNA(VLOOKUP($D1619,Grouped_Sources!$C:$C,1,FALSE)),"", INDIRECT(VLOOKUP($D1619,Grouped_Sources!$C:$I,5,FALSE)))</f>
        <v>air pollution and CO2 write-up_only table_V4.docx (dropbox.com)</v>
      </c>
      <c r="M1619" s="21" t="str" cm="1">
        <f t="array" aca="1" ref="M1619" ca="1">IF(ISNA(VLOOKUP($D1619,Grouped_Sources!$C:$C,1,FALSE)),"", INDIRECT(VLOOKUP($D1619,Grouped_Sources!$C:$I,6,FALSE)))</f>
        <v>EDGAR and various other sources, detailed in document</v>
      </c>
      <c r="N1619" s="21" cm="1">
        <f t="array" aca="1" ref="N1619" ca="1">IF(ISNA(VLOOKUP($D1619,Grouped_Sources!$C:$C,1,FALSE)),"", INDIRECT(VLOOKUP($D1619,Grouped_Sources!$C:$I,7,FALSE)))</f>
        <v>0</v>
      </c>
    </row>
    <row r="1620" spans="1:14" hidden="1" x14ac:dyDescent="0.25">
      <c r="A1620" s="5">
        <f t="shared" si="255"/>
        <v>19</v>
      </c>
      <c r="B1620" s="5">
        <f t="shared" si="256"/>
        <v>18</v>
      </c>
      <c r="C1620" s="5" t="str">
        <f t="shared" ca="1" si="254"/>
        <v>PM_emission_inventories truck</v>
      </c>
      <c r="D1620" s="5" t="str">
        <f t="shared" ca="1" si="253"/>
        <v>PM_emission_inventories_copiapo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PM_emission_inventories</v>
      </c>
      <c r="G1620" s="4" t="str" cm="1">
        <f t="array" aca="1" ref="G1620" ca="1">IF(AND(ISBLANK(INDIRECT(ADDRESS(B1620,3,1,1,"all_city_parameter_inputs"))),ISBLANK(INDIRECT(ADDRESS(B1620,2,1,1,"all_city_parameter_inputs")))),"",IF(ISBLANK(INDIRECT(ADDRESS(B1620,2,1,1,"all_city_parameter_inputs"))),"",INDIRECT(ADDRESS(B1620,2,1,1,"all_city_parameter_inputs"))))</f>
        <v>truck</v>
      </c>
      <c r="H1620" s="17" cm="1">
        <f t="array" aca="1" ref="H1620" ca="1">IF(ISBLANK(INDIRECT(ADDRESS(B1620,A1620,1,1,"all_city_parameter_inputs"))), "--",INDIRECT(ADDRESS(B1620,A1620,1,1,"all_city_parameter_inputs")))</f>
        <v>0.21960004163089211</v>
      </c>
      <c r="I1620" s="17">
        <f ca="1">IF(OR(G1620="alpha",G1620="beta",G1620="sd",G1620="mean"),"--",VLOOKUP(C1620,Default!$B$5:$H$114,7,FALSE))</f>
        <v>0.33879566966662278</v>
      </c>
      <c r="J1620" s="4" t="str">
        <f ca="1">VLOOKUP(F1620,Lookup!$C$5:$D$110,2, FALSE)</f>
        <v>Pollution values</v>
      </c>
      <c r="K1620" s="4">
        <f ca="1">VLOOKUP(C1620,Default!$B$4:$E$114,4, FALSE)</f>
        <v>0</v>
      </c>
      <c r="L1620" s="21" t="str" cm="1">
        <f t="array" aca="1" ref="L1620" ca="1">IF(ISNA(VLOOKUP($D1620,Grouped_Sources!$C:$C,1,FALSE)),"", INDIRECT(VLOOKUP($D1620,Grouped_Sources!$C:$I,5,FALSE)))</f>
        <v>air pollution and CO2 write-up_only table_V4.docx (dropbox.com)</v>
      </c>
      <c r="M1620" s="21" t="str" cm="1">
        <f t="array" aca="1" ref="M1620" ca="1">IF(ISNA(VLOOKUP($D1620,Grouped_Sources!$C:$C,1,FALSE)),"", INDIRECT(VLOOKUP($D1620,Grouped_Sources!$C:$I,6,FALSE)))</f>
        <v>EDGAR and various other sources, detailed in document</v>
      </c>
      <c r="N1620" s="21" cm="1">
        <f t="array" aca="1" ref="N1620" ca="1">IF(ISNA(VLOOKUP($D1620,Grouped_Sources!$C:$C,1,FALSE)),"", INDIRECT(VLOOKUP($D1620,Grouped_Sources!$C:$I,7,FALSE)))</f>
        <v>0</v>
      </c>
    </row>
    <row r="1621" spans="1:14" hidden="1" x14ac:dyDescent="0.25">
      <c r="A1621" s="5">
        <f t="shared" si="255"/>
        <v>19</v>
      </c>
      <c r="B1621" s="5">
        <f t="shared" si="256"/>
        <v>19</v>
      </c>
      <c r="C1621" s="5" t="str">
        <f t="shared" ca="1" si="254"/>
        <v>PM_emission_inventories van</v>
      </c>
      <c r="D1621" s="5" t="str">
        <f t="shared" ca="1" si="253"/>
        <v>PM_emission_inventories_copiapo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PM_emission_inventories</v>
      </c>
      <c r="G1621" s="4" t="str" cm="1">
        <f t="array" aca="1" ref="G1621" ca="1">IF(AND(ISBLANK(INDIRECT(ADDRESS(B1621,3,1,1,"all_city_parameter_inputs"))),ISBLANK(INDIRECT(ADDRESS(B1621,2,1,1,"all_city_parameter_inputs")))),"",IF(ISBLANK(INDIRECT(ADDRESS(B1621,2,1,1,"all_city_parameter_inputs"))),"",INDIRECT(ADDRESS(B1621,2,1,1,"all_city_parameter_inputs"))))</f>
        <v>van</v>
      </c>
      <c r="H1621" s="17" cm="1">
        <f t="array" aca="1" ref="H1621" ca="1">IF(ISBLANK(INDIRECT(ADDRESS(B1621,A1621,1,1,"all_city_parameter_inputs"))), "--",INDIRECT(ADDRESS(B1621,A1621,1,1,"all_city_parameter_inputs")))</f>
        <v>0</v>
      </c>
      <c r="I1621" s="17">
        <f ca="1">IF(OR(G1621="alpha",G1621="beta",G1621="sd",G1621="mean"),"--",VLOOKUP(C1621,Default!$B$5:$H$114,7,FALSE))</f>
        <v>0</v>
      </c>
      <c r="J1621" s="4" t="str">
        <f ca="1">VLOOKUP(F1621,Lookup!$C$5:$D$110,2, FALSE)</f>
        <v>Pollution values</v>
      </c>
      <c r="K1621" s="4">
        <f ca="1">VLOOKUP(C1621,Default!$B$4:$E$114,4, FALSE)</f>
        <v>0</v>
      </c>
      <c r="L1621" s="21" t="str" cm="1">
        <f t="array" aca="1" ref="L1621" ca="1">IF(ISNA(VLOOKUP($D1621,Grouped_Sources!$C:$C,1,FALSE)),"", INDIRECT(VLOOKUP($D1621,Grouped_Sources!$C:$I,5,FALSE)))</f>
        <v>air pollution and CO2 write-up_only table_V4.docx (dropbox.com)</v>
      </c>
      <c r="M1621" s="21" t="str" cm="1">
        <f t="array" aca="1" ref="M1621" ca="1">IF(ISNA(VLOOKUP($D1621,Grouped_Sources!$C:$C,1,FALSE)),"", INDIRECT(VLOOKUP($D1621,Grouped_Sources!$C:$I,6,FALSE)))</f>
        <v>EDGAR and various other sources, detailed in document</v>
      </c>
      <c r="N1621" s="21" cm="1">
        <f t="array" aca="1" ref="N1621" ca="1">IF(ISNA(VLOOKUP($D1621,Grouped_Sources!$C:$C,1,FALSE)),"", INDIRECT(VLOOKUP($D1621,Grouped_Sources!$C:$I,7,FALSE)))</f>
        <v>0</v>
      </c>
    </row>
    <row r="1622" spans="1:14" hidden="1" x14ac:dyDescent="0.25">
      <c r="A1622" s="5">
        <f t="shared" si="255"/>
        <v>19</v>
      </c>
      <c r="B1622" s="5">
        <f t="shared" si="256"/>
        <v>20</v>
      </c>
      <c r="C1622" s="5" t="str">
        <f t="shared" ca="1" si="254"/>
        <v>PM_emission_inventories other</v>
      </c>
      <c r="D1622" s="5" t="str">
        <f t="shared" ca="1" si="253"/>
        <v>PM_emission_inventories_copiapo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PM_emission_inventories</v>
      </c>
      <c r="G1622" s="4" t="str" cm="1">
        <f t="array" aca="1" ref="G1622" ca="1">IF(AND(ISBLANK(INDIRECT(ADDRESS(B1622,3,1,1,"all_city_parameter_inputs"))),ISBLANK(INDIRECT(ADDRESS(B1622,2,1,1,"all_city_parameter_inputs")))),"",IF(ISBLANK(INDIRECT(ADDRESS(B1622,2,1,1,"all_city_parameter_inputs"))),"",INDIRECT(ADDRESS(B1622,2,1,1,"all_city_parameter_inputs"))))</f>
        <v>other</v>
      </c>
      <c r="H1622" s="17" cm="1">
        <f t="array" aca="1" ref="H1622" ca="1">IF(ISBLANK(INDIRECT(ADDRESS(B1622,A1622,1,1,"all_city_parameter_inputs"))), "--",INDIRECT(ADDRESS(B1622,A1622,1,1,"all_city_parameter_inputs")))</f>
        <v>0</v>
      </c>
      <c r="I1622" s="17">
        <f ca="1">IF(OR(G1622="alpha",G1622="beta",G1622="sd",G1622="mean"),"--",VLOOKUP(C1622,Default!$B$5:$H$114,7,FALSE))</f>
        <v>0</v>
      </c>
      <c r="J1622" s="4" t="str">
        <f ca="1">VLOOKUP(F1622,Lookup!$C$5:$D$110,2, FALSE)</f>
        <v>Pollution values</v>
      </c>
      <c r="K1622" s="4">
        <f ca="1">VLOOKUP(C1622,Default!$B$4:$E$114,4, FALSE)</f>
        <v>0</v>
      </c>
      <c r="L1622" s="21" t="str" cm="1">
        <f t="array" aca="1" ref="L1622" ca="1">IF(ISNA(VLOOKUP($D1622,Grouped_Sources!$C:$C,1,FALSE)),"", INDIRECT(VLOOKUP($D1622,Grouped_Sources!$C:$I,5,FALSE)))</f>
        <v>air pollution and CO2 write-up_only table_V4.docx (dropbox.com)</v>
      </c>
      <c r="M1622" s="21" t="str" cm="1">
        <f t="array" aca="1" ref="M1622" ca="1">IF(ISNA(VLOOKUP($D1622,Grouped_Sources!$C:$C,1,FALSE)),"", INDIRECT(VLOOKUP($D1622,Grouped_Sources!$C:$I,6,FALSE)))</f>
        <v>EDGAR and various other sources, detailed in document</v>
      </c>
      <c r="N1622" s="21" cm="1">
        <f t="array" aca="1" ref="N1622" ca="1">IF(ISNA(VLOOKUP($D1622,Grouped_Sources!$C:$C,1,FALSE)),"", INDIRECT(VLOOKUP($D1622,Grouped_Sources!$C:$I,7,FALSE)))</f>
        <v>0</v>
      </c>
    </row>
    <row r="1623" spans="1:14" hidden="1" x14ac:dyDescent="0.25">
      <c r="A1623" s="5">
        <f t="shared" si="255"/>
        <v>19</v>
      </c>
      <c r="B1623" s="5">
        <f t="shared" si="256"/>
        <v>21</v>
      </c>
      <c r="C1623" s="5" t="str">
        <f t="shared" ca="1" si="254"/>
        <v>PM_emission_inventories taxi</v>
      </c>
      <c r="D1623" s="5" t="str">
        <f t="shared" ca="1" si="253"/>
        <v>PM_emission_inventories_copiapo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PM_emission_inventories</v>
      </c>
      <c r="G1623" s="4" t="str" cm="1">
        <f t="array" aca="1" ref="G1623" ca="1">IF(AND(ISBLANK(INDIRECT(ADDRESS(B1623,3,1,1,"all_city_parameter_inputs"))),ISBLANK(INDIRECT(ADDRESS(B1623,2,1,1,"all_city_parameter_inputs")))),"",IF(ISBLANK(INDIRECT(ADDRESS(B1623,2,1,1,"all_city_parameter_inputs"))),"",INDIRECT(ADDRESS(B1623,2,1,1,"all_city_parameter_inputs"))))</f>
        <v>taxi</v>
      </c>
      <c r="H1623" s="17" cm="1">
        <f t="array" aca="1" ref="H1623" ca="1">IF(ISBLANK(INDIRECT(ADDRESS(B1623,A1623,1,1,"all_city_parameter_inputs"))), "--",INDIRECT(ADDRESS(B1623,A1623,1,1,"all_city_parameter_inputs")))</f>
        <v>0</v>
      </c>
      <c r="I1623" s="17">
        <f ca="1">IF(OR(G1623="alpha",G1623="beta",G1623="sd",G1623="mean"),"--",VLOOKUP(C1623,Default!$B$5:$H$114,7,FALSE))</f>
        <v>0</v>
      </c>
      <c r="J1623" s="4" t="str">
        <f ca="1">VLOOKUP(F1623,Lookup!$C$5:$D$110,2, FALSE)</f>
        <v>Pollution values</v>
      </c>
      <c r="K1623" s="4">
        <f ca="1">VLOOKUP(C1623,Default!$B$4:$E$114,4, FALSE)</f>
        <v>0</v>
      </c>
      <c r="L1623" s="21" t="str" cm="1">
        <f t="array" aca="1" ref="L1623" ca="1">IF(ISNA(VLOOKUP($D1623,Grouped_Sources!$C:$C,1,FALSE)),"", INDIRECT(VLOOKUP($D1623,Grouped_Sources!$C:$I,5,FALSE)))</f>
        <v>air pollution and CO2 write-up_only table_V4.docx (dropbox.com)</v>
      </c>
      <c r="M1623" s="21" t="str" cm="1">
        <f t="array" aca="1" ref="M1623" ca="1">IF(ISNA(VLOOKUP($D1623,Grouped_Sources!$C:$C,1,FALSE)),"", INDIRECT(VLOOKUP($D1623,Grouped_Sources!$C:$I,6,FALSE)))</f>
        <v>EDGAR and various other sources, detailed in document</v>
      </c>
      <c r="N1623" s="21" cm="1">
        <f t="array" aca="1" ref="N1623" ca="1">IF(ISNA(VLOOKUP($D1623,Grouped_Sources!$C:$C,1,FALSE)),"", INDIRECT(VLOOKUP($D1623,Grouped_Sources!$C:$I,7,FALSE)))</f>
        <v>0</v>
      </c>
    </row>
    <row r="1624" spans="1:14" hidden="1" x14ac:dyDescent="0.25">
      <c r="A1624" s="5">
        <f t="shared" si="255"/>
        <v>19</v>
      </c>
      <c r="B1624" s="5">
        <f t="shared" si="256"/>
        <v>22</v>
      </c>
      <c r="C1624" s="5" t="str">
        <f t="shared" ca="1" si="254"/>
        <v>PM_emission_inventories auto_rickshaw</v>
      </c>
      <c r="D1624" s="5" t="str">
        <f t="shared" ca="1" si="253"/>
        <v>PM_emission_inventories_copiapo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PM_emission_inventories</v>
      </c>
      <c r="G1624" s="4" t="str" cm="1">
        <f t="array" aca="1" ref="G1624" ca="1">IF(AND(ISBLANK(INDIRECT(ADDRESS(B1624,3,1,1,"all_city_parameter_inputs"))),ISBLANK(INDIRECT(ADDRESS(B1624,2,1,1,"all_city_parameter_inputs")))),"",IF(ISBLANK(INDIRECT(ADDRESS(B1624,2,1,1,"all_city_parameter_inputs"))),"",INDIRECT(ADDRESS(B1624,2,1,1,"all_city_parameter_inputs"))))</f>
        <v>auto_rickshaw</v>
      </c>
      <c r="H1624" s="17" cm="1">
        <f t="array" aca="1" ref="H1624" ca="1">IF(ISBLANK(INDIRECT(ADDRESS(B1624,A1624,1,1,"all_city_parameter_inputs"))), "--",INDIRECT(ADDRESS(B1624,A1624,1,1,"all_city_parameter_inputs")))</f>
        <v>0</v>
      </c>
      <c r="I1624" s="17">
        <f ca="1">IF(OR(G1624="alpha",G1624="beta",G1624="sd",G1624="mean"),"--",VLOOKUP(C1624,Default!$B$5:$H$114,7,FALSE))</f>
        <v>0</v>
      </c>
      <c r="J1624" s="4" t="str">
        <f ca="1">VLOOKUP(F1624,Lookup!$C$5:$D$110,2, FALSE)</f>
        <v>Pollution values</v>
      </c>
      <c r="K1624" s="4">
        <f ca="1">VLOOKUP(C1624,Default!$B$4:$E$114,4, FALSE)</f>
        <v>0</v>
      </c>
      <c r="L1624" s="21" t="str" cm="1">
        <f t="array" aca="1" ref="L1624" ca="1">IF(ISNA(VLOOKUP($D1624,Grouped_Sources!$C:$C,1,FALSE)),"", INDIRECT(VLOOKUP($D1624,Grouped_Sources!$C:$I,5,FALSE)))</f>
        <v>air pollution and CO2 write-up_only table_V4.docx (dropbox.com)</v>
      </c>
      <c r="M1624" s="21" t="str" cm="1">
        <f t="array" aca="1" ref="M1624" ca="1">IF(ISNA(VLOOKUP($D1624,Grouped_Sources!$C:$C,1,FALSE)),"", INDIRECT(VLOOKUP($D1624,Grouped_Sources!$C:$I,6,FALSE)))</f>
        <v>EDGAR and various other sources, detailed in document</v>
      </c>
      <c r="N1624" s="21" cm="1">
        <f t="array" aca="1" ref="N1624" ca="1">IF(ISNA(VLOOKUP($D1624,Grouped_Sources!$C:$C,1,FALSE)),"", INDIRECT(VLOOKUP($D1624,Grouped_Sources!$C:$I,7,FALSE)))</f>
        <v>0</v>
      </c>
    </row>
    <row r="1625" spans="1:14" hidden="1" x14ac:dyDescent="0.25">
      <c r="A1625" s="5">
        <f t="shared" si="255"/>
        <v>19</v>
      </c>
      <c r="B1625" s="5">
        <f t="shared" si="256"/>
        <v>23</v>
      </c>
      <c r="C1625" s="5" t="str">
        <f t="shared" ca="1" si="254"/>
        <v>injury_reporting_rate</v>
      </c>
      <c r="D1625" s="5" t="str">
        <f t="shared" ca="1" si="253"/>
        <v>injury_reporting_rate_copiapo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injury_reporting_rate</v>
      </c>
      <c r="G1625" s="4" t="str" cm="1">
        <f t="array" aca="1" ref="G1625" ca="1">IF(AND(ISBLANK(INDIRECT(ADDRESS(B1625,3,1,1,"all_city_parameter_inputs"))),ISBLANK(INDIRECT(ADDRESS(B1625,2,1,1,"all_city_parameter_inputs")))),"",IF(ISBLANK(INDIRECT(ADDRESS(B1625,2,1,1,"all_city_parameter_inputs"))),"",INDIRECT(ADDRESS(B1625,2,1,1,"all_city_parameter_inputs"))))</f>
        <v>constant</v>
      </c>
      <c r="H1625" s="17" cm="1">
        <f t="array" aca="1" ref="H1625" ca="1">IF(ISBLANK(INDIRECT(ADDRESS(B1625,A1625,1,1,"all_city_parameter_inputs"))), "--",INDIRECT(ADDRESS(B1625,A1625,1,1,"all_city_parameter_inputs")))</f>
        <v>0.87305122494432075</v>
      </c>
      <c r="I1625" s="17">
        <f ca="1">IF(OR(G1625="alpha",G1625="beta",G1625="sd",G1625="mean"),"--",VLOOKUP(C1625,Default!$B$5:$H$114,7,FALSE))</f>
        <v>1</v>
      </c>
      <c r="J1625" s="4" t="str">
        <f ca="1">VLOOKUP(F1625,Lookup!$C$5:$D$110,2, FALSE)</f>
        <v>Injury values</v>
      </c>
      <c r="K1625" s="4" t="str">
        <f ca="1">VLOOKUP(C1625,Default!$B$4:$E$114,4, FALSE)</f>
        <v>rate at which injuries are reported</v>
      </c>
      <c r="L1625" s="21" t="str" cm="1">
        <f t="array" aca="1" ref="L1625" ca="1">IF(ISNA(VLOOKUP($D1625,Grouped_Sources!$C:$C,1,FALSE)),"", INDIRECT(VLOOKUP($D1625,Grouped_Sources!$C:$I,5,FALSE)))</f>
        <v>InjuryReportingRate_WriteUp_vxx.docx on OneDrive Ali Abbas - ITHIM Global\Methods and Processes\Input Parameters\InjuryReportingRate</v>
      </c>
      <c r="M1625" s="21" cm="1">
        <f t="array" aca="1" ref="M1625" ca="1">IF(ISNA(VLOOKUP($D1625,Grouped_Sources!$C:$C,1,FALSE)),"", INDIRECT(VLOOKUP($D1625,Grouped_Sources!$C:$I,6,FALSE)))</f>
        <v>0</v>
      </c>
      <c r="N1625" s="21" cm="1">
        <f t="array" aca="1" ref="N1625" ca="1">IF(ISNA(VLOOKUP($D1625,Grouped_Sources!$C:$C,1,FALSE)),"", INDIRECT(VLOOKUP($D1625,Grouped_Sources!$C:$I,7,FALSE)))</f>
        <v>0</v>
      </c>
    </row>
    <row r="1626" spans="1:14" hidden="1" x14ac:dyDescent="0.25">
      <c r="A1626" s="5">
        <f t="shared" si="255"/>
        <v>19</v>
      </c>
      <c r="B1626" s="5">
        <f t="shared" si="256"/>
        <v>24</v>
      </c>
      <c r="C1626" s="5" t="str">
        <f t="shared" ca="1" si="254"/>
        <v>injury_reporting_rate</v>
      </c>
      <c r="D1626" s="5" t="str">
        <f t="shared" ca="1" si="253"/>
        <v>injury_reporting_rate_copiapo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injury_reporting_rate</v>
      </c>
      <c r="G1626" s="4" t="str" cm="1">
        <f t="array" aca="1" ref="G1626" ca="1">IF(AND(ISBLANK(INDIRECT(ADDRESS(B1626,3,1,1,"all_city_parameter_inputs"))),ISBLANK(INDIRECT(ADDRESS(B1626,2,1,1,"all_city_parameter_inputs")))),"",IF(ISBLANK(INDIRECT(ADDRESS(B1626,2,1,1,"all_city_parameter_inputs"))),"",INDIRECT(ADDRESS(B1626,2,1,1,"all_city_parameter_inputs"))))</f>
        <v>alpha</v>
      </c>
      <c r="H1626" s="17" cm="1">
        <f t="array" aca="1" ref="H1626" ca="1">IF(ISBLANK(INDIRECT(ADDRESS(B1626,A1626,1,1,"all_city_parameter_inputs"))), "--",INDIRECT(ADDRESS(B1626,A1626,1,1,"all_city_parameter_inputs")))</f>
        <v>8.803218520818799</v>
      </c>
      <c r="I1626" s="17" t="str">
        <f ca="1">IF(OR(G1626="alpha",G1626="beta",G1626="sd",G1626="mean"),"--",VLOOKUP(C1626,Default!$B$5:$H$114,7,FALSE))</f>
        <v>--</v>
      </c>
      <c r="J1626" s="4" t="str">
        <f ca="1">VLOOKUP(F1626,Lookup!$C$5:$D$110,2, FALSE)</f>
        <v>Injury values</v>
      </c>
      <c r="K1626" s="4" t="str">
        <f ca="1">VLOOKUP(C1626,Default!$B$4:$E$114,4, FALSE)</f>
        <v>rate at which injuries are reported</v>
      </c>
      <c r="L1626" s="21" t="str" cm="1">
        <f t="array" aca="1" ref="L1626" ca="1">IF(ISNA(VLOOKUP($D1626,Grouped_Sources!$C:$C,1,FALSE)),"", INDIRECT(VLOOKUP($D1626,Grouped_Sources!$C:$I,5,FALSE)))</f>
        <v>InjuryReportingRate_WriteUp_vxx.docx on OneDrive Ali Abbas - ITHIM Global\Methods and Processes\Input Parameters\InjuryReportingRate</v>
      </c>
      <c r="M1626" s="21" cm="1">
        <f t="array" aca="1" ref="M1626" ca="1">IF(ISNA(VLOOKUP($D1626,Grouped_Sources!$C:$C,1,FALSE)),"", INDIRECT(VLOOKUP($D1626,Grouped_Sources!$C:$I,6,FALSE)))</f>
        <v>0</v>
      </c>
      <c r="N1626" s="21" cm="1">
        <f t="array" aca="1" ref="N1626" ca="1">IF(ISNA(VLOOKUP($D1626,Grouped_Sources!$C:$C,1,FALSE)),"", INDIRECT(VLOOKUP($D1626,Grouped_Sources!$C:$I,7,FALSE)))</f>
        <v>0</v>
      </c>
    </row>
    <row r="1627" spans="1:14" hidden="1" x14ac:dyDescent="0.25">
      <c r="A1627" s="5">
        <f t="shared" si="255"/>
        <v>19</v>
      </c>
      <c r="B1627" s="5">
        <f t="shared" si="256"/>
        <v>25</v>
      </c>
      <c r="C1627" s="5" t="str">
        <f t="shared" ca="1" si="254"/>
        <v>injury_reporting_rate</v>
      </c>
      <c r="D1627" s="5" t="str">
        <f t="shared" ca="1" si="253"/>
        <v>injury_reporting_rate_copiapo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injury_reporting_rate</v>
      </c>
      <c r="G1627" s="4" t="str" cm="1">
        <f t="array" aca="1" ref="G1627" ca="1">IF(AND(ISBLANK(INDIRECT(ADDRESS(B1627,3,1,1,"all_city_parameter_inputs"))),ISBLANK(INDIRECT(ADDRESS(B1627,2,1,1,"all_city_parameter_inputs")))),"",IF(ISBLANK(INDIRECT(ADDRESS(B1627,2,1,1,"all_city_parameter_inputs"))),"",INDIRECT(ADDRESS(B1627,2,1,1,"all_city_parameter_inputs"))))</f>
        <v>beta</v>
      </c>
      <c r="H1627" s="17" cm="1">
        <f t="array" aca="1" ref="H1627" ca="1">IF(ISBLANK(INDIRECT(ADDRESS(B1627,A1627,1,1,"all_city_parameter_inputs"))), "--",INDIRECT(ADDRESS(B1627,A1627,1,1,"all_city_parameter_inputs")))</f>
        <v>1.2800598359353863</v>
      </c>
      <c r="I1627" s="17" t="str">
        <f ca="1">IF(OR(G1627="alpha",G1627="beta",G1627="sd",G1627="mean"),"--",VLOOKUP(C1627,Default!$B$5:$H$114,7,FALSE))</f>
        <v>--</v>
      </c>
      <c r="J1627" s="4" t="str">
        <f ca="1">VLOOKUP(F1627,Lookup!$C$5:$D$110,2, FALSE)</f>
        <v>Injury values</v>
      </c>
      <c r="K1627" s="4" t="str">
        <f ca="1">VLOOKUP(C1627,Default!$B$4:$E$114,4, FALSE)</f>
        <v>rate at which injuries are reported</v>
      </c>
      <c r="L1627" s="21" t="str" cm="1">
        <f t="array" aca="1" ref="L1627" ca="1">IF(ISNA(VLOOKUP($D1627,Grouped_Sources!$C:$C,1,FALSE)),"", INDIRECT(VLOOKUP($D1627,Grouped_Sources!$C:$I,5,FALSE)))</f>
        <v>InjuryReportingRate_WriteUp_vxx.docx on OneDrive Ali Abbas - ITHIM Global\Methods and Processes\Input Parameters\InjuryReportingRate</v>
      </c>
      <c r="M1627" s="21" cm="1">
        <f t="array" aca="1" ref="M1627" ca="1">IF(ISNA(VLOOKUP($D1627,Grouped_Sources!$C:$C,1,FALSE)),"", INDIRECT(VLOOKUP($D1627,Grouped_Sources!$C:$I,6,FALSE)))</f>
        <v>0</v>
      </c>
      <c r="N1627" s="21" cm="1">
        <f t="array" aca="1" ref="N1627" ca="1">IF(ISNA(VLOOKUP($D1627,Grouped_Sources!$C:$C,1,FALSE)),"", INDIRECT(VLOOKUP($D1627,Grouped_Sources!$C:$I,7,FALSE)))</f>
        <v>0</v>
      </c>
    </row>
    <row r="1628" spans="1:14" hidden="1" x14ac:dyDescent="0.25">
      <c r="A1628" s="5">
        <f t="shared" si="255"/>
        <v>19</v>
      </c>
      <c r="B1628" s="5">
        <f t="shared" si="256"/>
        <v>26</v>
      </c>
      <c r="C1628" s="5" t="str">
        <f t="shared" ca="1" si="254"/>
        <v>chronic_disease_scalar</v>
      </c>
      <c r="D1628" s="5" t="str">
        <f t="shared" ca="1" si="253"/>
        <v>chronic_disease_scalar_copiapo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chronic_disease_scalar</v>
      </c>
      <c r="G1628" s="4" t="str" cm="1">
        <f t="array" aca="1" ref="G1628" ca="1">IF(AND(ISBLANK(INDIRECT(ADDRESS(B1628,3,1,1,"all_city_parameter_inputs"))),ISBLANK(INDIRECT(ADDRESS(B1628,2,1,1,"all_city_parameter_inputs")))),"",IF(ISBLANK(INDIRECT(ADDRESS(B1628,2,1,1,"all_city_parameter_inputs"))),"",INDIRECT(ADDRESS(B1628,2,1,1,"all_city_parameter_inputs"))))</f>
        <v>constant</v>
      </c>
      <c r="H1628" s="17" cm="1">
        <f t="array" aca="1" ref="H1628" ca="1">IF(ISBLANK(INDIRECT(ADDRESS(B1628,A1628,1,1,"all_city_parameter_inputs"))), "--",INDIRECT(ADDRESS(B1628,A1628,1,1,"all_city_parameter_inputs")))</f>
        <v>1</v>
      </c>
      <c r="I1628" s="17">
        <f ca="1">IF(OR(G1628="alpha",G1628="beta",G1628="sd",G1628="mean"),"--",VLOOKUP(C1628,Default!$B$5:$H$114,7,FALSE))</f>
        <v>1</v>
      </c>
      <c r="J1628" s="4" t="str">
        <f ca="1">VLOOKUP(F1628,Lookup!$C$5:$D$110,2, FALSE)</f>
        <v>Health values</v>
      </c>
      <c r="K1628" s="4" t="str">
        <f ca="1">VLOOKUP(C1628,Default!$B$4:$E$114,4, FALSE)</f>
        <v>scalar to deal with bias in GBD data</v>
      </c>
      <c r="L1628" s="21" t="str" cm="1">
        <f t="array" aca="1" ref="L1628" ca="1">IF(ISNA(VLOOKUP($D1628,Grouped_Sources!$C:$C,1,FALSE)),"", INDIRECT(VLOOKUP($D1628,Grouped_Sources!$C:$I,5,FALSE)))</f>
        <v>assumes no bias in the disease data, distribution values need updating</v>
      </c>
      <c r="M1628" s="21" cm="1">
        <f t="array" aca="1" ref="M1628" ca="1">IF(ISNA(VLOOKUP($D1628,Grouped_Sources!$C:$C,1,FALSE)),"", INDIRECT(VLOOKUP($D1628,Grouped_Sources!$C:$I,6,FALSE)))</f>
        <v>0</v>
      </c>
      <c r="N1628" s="21" cm="1">
        <f t="array" aca="1" ref="N1628" ca="1">IF(ISNA(VLOOKUP($D1628,Grouped_Sources!$C:$C,1,FALSE)),"", INDIRECT(VLOOKUP($D1628,Grouped_Sources!$C:$I,7,FALSE)))</f>
        <v>0</v>
      </c>
    </row>
    <row r="1629" spans="1:14" hidden="1" x14ac:dyDescent="0.25">
      <c r="A1629" s="5">
        <f t="shared" si="255"/>
        <v>19</v>
      </c>
      <c r="B1629" s="5">
        <f t="shared" si="256"/>
        <v>27</v>
      </c>
      <c r="C1629" s="5" t="str">
        <f t="shared" ca="1" si="254"/>
        <v>chronic_disease_scalar</v>
      </c>
      <c r="D1629" s="5" t="str">
        <f t="shared" ca="1" si="253"/>
        <v>chronic_disease_scalar_copiapo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chronic_disease_scalar</v>
      </c>
      <c r="G1629" s="4" t="str" cm="1">
        <f t="array" aca="1" ref="G1629" ca="1">IF(AND(ISBLANK(INDIRECT(ADDRESS(B1629,3,1,1,"all_city_parameter_inputs"))),ISBLANK(INDIRECT(ADDRESS(B1629,2,1,1,"all_city_parameter_inputs")))),"",IF(ISBLANK(INDIRECT(ADDRESS(B1629,2,1,1,"all_city_parameter_inputs"))),"",INDIRECT(ADDRESS(B1629,2,1,1,"all_city_parameter_inputs"))))</f>
        <v>mean</v>
      </c>
      <c r="H1629" s="17" cm="1">
        <f t="array" aca="1" ref="H1629" ca="1">IF(ISBLANK(INDIRECT(ADDRESS(B1629,A1629,1,1,"all_city_parameter_inputs"))), "--",INDIRECT(ADDRESS(B1629,A1629,1,1,"all_city_parameter_inputs")))</f>
        <v>1</v>
      </c>
      <c r="I1629" s="17" t="str">
        <f ca="1">IF(OR(G1629="alpha",G1629="beta",G1629="sd",G1629="mean"),"--",VLOOKUP(C1629,Default!$B$5:$H$114,7,FALSE))</f>
        <v>--</v>
      </c>
      <c r="J1629" s="4" t="str">
        <f ca="1">VLOOKUP(F1629,Lookup!$C$5:$D$110,2, FALSE)</f>
        <v>Health values</v>
      </c>
      <c r="K1629" s="4" t="str">
        <f ca="1">VLOOKUP(C1629,Default!$B$4:$E$114,4, FALSE)</f>
        <v>scalar to deal with bias in GBD data</v>
      </c>
      <c r="L1629" s="21" t="str" cm="1">
        <f t="array" aca="1" ref="L1629" ca="1">IF(ISNA(VLOOKUP($D1629,Grouped_Sources!$C:$C,1,FALSE)),"", INDIRECT(VLOOKUP($D1629,Grouped_Sources!$C:$I,5,FALSE)))</f>
        <v>assumes no bias in the disease data, distribution values need updating</v>
      </c>
      <c r="M1629" s="21" cm="1">
        <f t="array" aca="1" ref="M1629" ca="1">IF(ISNA(VLOOKUP($D1629,Grouped_Sources!$C:$C,1,FALSE)),"", INDIRECT(VLOOKUP($D1629,Grouped_Sources!$C:$I,6,FALSE)))</f>
        <v>0</v>
      </c>
      <c r="N1629" s="21" cm="1">
        <f t="array" aca="1" ref="N1629" ca="1">IF(ISNA(VLOOKUP($D1629,Grouped_Sources!$C:$C,1,FALSE)),"", INDIRECT(VLOOKUP($D1629,Grouped_Sources!$C:$I,7,FALSE)))</f>
        <v>0</v>
      </c>
    </row>
    <row r="1630" spans="1:14" hidden="1" x14ac:dyDescent="0.25">
      <c r="A1630" s="5">
        <f t="shared" si="255"/>
        <v>19</v>
      </c>
      <c r="B1630" s="5">
        <f t="shared" si="256"/>
        <v>28</v>
      </c>
      <c r="C1630" s="5" t="str">
        <f t="shared" ca="1" si="254"/>
        <v>chronic_disease_scalar</v>
      </c>
      <c r="D1630" s="5" t="str">
        <f t="shared" ca="1" si="253"/>
        <v>chronic_disease_scalar_copiapo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chronic_disease_scalar</v>
      </c>
      <c r="G1630" s="4" t="str" cm="1">
        <f t="array" aca="1" ref="G1630" ca="1">IF(AND(ISBLANK(INDIRECT(ADDRESS(B1630,3,1,1,"all_city_parameter_inputs"))),ISBLANK(INDIRECT(ADDRESS(B1630,2,1,1,"all_city_parameter_inputs")))),"",IF(ISBLANK(INDIRECT(ADDRESS(B1630,2,1,1,"all_city_parameter_inputs"))),"",INDIRECT(ADDRESS(B1630,2,1,1,"all_city_parameter_inputs"))))</f>
        <v>sd</v>
      </c>
      <c r="H1630" s="17" cm="1">
        <f t="array" aca="1" ref="H1630" ca="1">IF(ISBLANK(INDIRECT(ADDRESS(B1630,A1630,1,1,"all_city_parameter_inputs"))), "--",INDIRECT(ADDRESS(B1630,A1630,1,1,"all_city_parameter_inputs")))</f>
        <v>1.2</v>
      </c>
      <c r="I1630" s="17" t="str">
        <f ca="1">IF(OR(G1630="alpha",G1630="beta",G1630="sd",G1630="mean"),"--",VLOOKUP(C1630,Default!$B$5:$H$114,7,FALSE))</f>
        <v>--</v>
      </c>
      <c r="J1630" s="4" t="str">
        <f ca="1">VLOOKUP(F1630,Lookup!$C$5:$D$110,2, FALSE)</f>
        <v>Health values</v>
      </c>
      <c r="K1630" s="4" t="str">
        <f ca="1">VLOOKUP(C1630,Default!$B$4:$E$114,4, FALSE)</f>
        <v>scalar to deal with bias in GBD data</v>
      </c>
      <c r="L1630" s="21" t="str" cm="1">
        <f t="array" aca="1" ref="L1630" ca="1">IF(ISNA(VLOOKUP($D1630,Grouped_Sources!$C:$C,1,FALSE)),"", INDIRECT(VLOOKUP($D1630,Grouped_Sources!$C:$I,5,FALSE)))</f>
        <v>assumes no bias in the disease data, distribution values need updating</v>
      </c>
      <c r="M1630" s="21" cm="1">
        <f t="array" aca="1" ref="M1630" ca="1">IF(ISNA(VLOOKUP($D1630,Grouped_Sources!$C:$C,1,FALSE)),"", INDIRECT(VLOOKUP($D1630,Grouped_Sources!$C:$I,6,FALSE)))</f>
        <v>0</v>
      </c>
      <c r="N1630" s="21" cm="1">
        <f t="array" aca="1" ref="N1630" ca="1">IF(ISNA(VLOOKUP($D1630,Grouped_Sources!$C:$C,1,FALSE)),"", INDIRECT(VLOOKUP($D1630,Grouped_Sources!$C:$I,7,FALSE)))</f>
        <v>0</v>
      </c>
    </row>
    <row r="1631" spans="1:14" hidden="1" x14ac:dyDescent="0.25">
      <c r="A1631" s="5">
        <f t="shared" si="255"/>
        <v>19</v>
      </c>
      <c r="B1631" s="5">
        <f t="shared" si="256"/>
        <v>29</v>
      </c>
      <c r="C1631" s="5" t="str">
        <f t="shared" ca="1" si="254"/>
        <v>pm_conc_base</v>
      </c>
      <c r="D1631" s="5" t="str">
        <f t="shared" ca="1" si="253"/>
        <v>pm_conc_base_copiapo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pm_conc_base</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15.604416670000001</v>
      </c>
      <c r="I1631" s="17">
        <f ca="1">IF(OR(G1631="alpha",G1631="beta",G1631="sd",G1631="mean"),"--",VLOOKUP(C1631,Default!$B$5:$H$114,7,FALSE))</f>
        <v>12.69</v>
      </c>
      <c r="J1631" s="4" t="str">
        <f ca="1">VLOOKUP(F1631,Lookup!$C$5:$D$110,2, FALSE)</f>
        <v>Pollution values</v>
      </c>
      <c r="K1631" s="4" t="str">
        <f ca="1">VLOOKUP(C1631,Default!$B$4:$E$114,4, FALSE)</f>
        <v>background PM2.5 concentration</v>
      </c>
      <c r="L1631" s="21" t="str" cm="1">
        <f t="array" aca="1" ref="L1631" ca="1">IF(ISNA(VLOOKUP($D1631,Grouped_Sources!$C:$C,1,FALSE)),"", INDIRECT(VLOOKUP($D1631,Grouped_Sources!$C:$I,5,FALSE)))</f>
        <v>…Dropbox\ITHIM Global\Methods and Processes\Air Pollution\Emissions and air pollution calculations - Rahul &amp; Haneen\Databases used\database_source_apport_studies_v2_0_26_9_2015.xls</v>
      </c>
      <c r="M1631" s="21" t="str" cm="1">
        <f t="array" aca="1" ref="M1631" ca="1">IF(ISNA(VLOOKUP($D1631,Grouped_Sources!$C:$C,1,FALSE)),"", INDIRECT(VLOOKUP($D1631,Grouped_Sources!$C:$I,6,FALSE)))</f>
        <v>EDGAR and various other sources, detailed in document</v>
      </c>
      <c r="N1631" s="21" cm="1">
        <f t="array" aca="1" ref="N1631" ca="1">IF(ISNA(VLOOKUP($D1631,Grouped_Sources!$C:$C,1,FALSE)),"", INDIRECT(VLOOKUP($D1631,Grouped_Sources!$C:$I,7,FALSE)))</f>
        <v>0</v>
      </c>
    </row>
    <row r="1632" spans="1:14" hidden="1" x14ac:dyDescent="0.25">
      <c r="A1632" s="5">
        <f t="shared" si="255"/>
        <v>19</v>
      </c>
      <c r="B1632" s="5">
        <f t="shared" si="256"/>
        <v>30</v>
      </c>
      <c r="C1632" s="5" t="str">
        <f t="shared" ca="1" si="254"/>
        <v>pm_conc_base</v>
      </c>
      <c r="D1632" s="5" t="str">
        <f t="shared" ca="1" si="253"/>
        <v>pm_conc_base_copiapo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pm_conc_base</v>
      </c>
      <c r="G1632" s="4" t="str" cm="1">
        <f t="array" aca="1" ref="G1632" ca="1">IF(AND(ISBLANK(INDIRECT(ADDRESS(B1632,3,1,1,"all_city_parameter_inputs"))),ISBLANK(INDIRECT(ADDRESS(B1632,2,1,1,"all_city_parameter_inputs")))),"",IF(ISBLANK(INDIRECT(ADDRESS(B1632,2,1,1,"all_city_parameter_inputs"))),"",INDIRECT(ADDRESS(B1632,2,1,1,"all_city_parameter_inputs"))))</f>
        <v>mean</v>
      </c>
      <c r="H1632" s="17" t="str" cm="1">
        <f t="array" aca="1" ref="H1632" ca="1">IF(ISBLANK(INDIRECT(ADDRESS(B1632,A1632,1,1,"all_city_parameter_inputs"))), "--",INDIRECT(ADDRESS(B1632,A1632,1,1,"all_city_parameter_inputs")))</f>
        <v>--</v>
      </c>
      <c r="I1632" s="17" t="str">
        <f ca="1">IF(OR(G1632="alpha",G1632="beta",G1632="sd",G1632="mean"),"--",VLOOKUP(C1632,Default!$B$5:$H$114,7,FALSE))</f>
        <v>--</v>
      </c>
      <c r="J1632" s="4" t="str">
        <f ca="1">VLOOKUP(F1632,Lookup!$C$5:$D$110,2, FALSE)</f>
        <v>Pollution values</v>
      </c>
      <c r="K1632" s="4" t="str">
        <f ca="1">VLOOKUP(C1632,Default!$B$4:$E$114,4, FALSE)</f>
        <v>background PM2.5 concentration</v>
      </c>
      <c r="L1632" s="21" t="str" cm="1">
        <f t="array" aca="1" ref="L1632" ca="1">IF(ISNA(VLOOKUP($D1632,Grouped_Sources!$C:$C,1,FALSE)),"", INDIRECT(VLOOKUP($D1632,Grouped_Sources!$C:$I,5,FALSE)))</f>
        <v>…Dropbox\ITHIM Global\Methods and Processes\Air Pollution\Emissions and air pollution calculations - Rahul &amp; Haneen\Databases used\database_source_apport_studies_v2_0_26_9_2015.xls</v>
      </c>
      <c r="M1632" s="21" t="str" cm="1">
        <f t="array" aca="1" ref="M1632" ca="1">IF(ISNA(VLOOKUP($D1632,Grouped_Sources!$C:$C,1,FALSE)),"", INDIRECT(VLOOKUP($D1632,Grouped_Sources!$C:$I,6,FALSE)))</f>
        <v>EDGAR and various other sources, detailed in document</v>
      </c>
      <c r="N1632" s="21" cm="1">
        <f t="array" aca="1" ref="N1632" ca="1">IF(ISNA(VLOOKUP($D1632,Grouped_Sources!$C:$C,1,FALSE)),"", INDIRECT(VLOOKUP($D1632,Grouped_Sources!$C:$I,7,FALSE)))</f>
        <v>0</v>
      </c>
    </row>
    <row r="1633" spans="1:14" hidden="1" x14ac:dyDescent="0.25">
      <c r="A1633" s="5">
        <f t="shared" si="255"/>
        <v>19</v>
      </c>
      <c r="B1633" s="5">
        <f t="shared" si="256"/>
        <v>31</v>
      </c>
      <c r="C1633" s="5" t="str">
        <f t="shared" ca="1" si="254"/>
        <v>pm_conc_base</v>
      </c>
      <c r="D1633" s="5" t="str">
        <f t="shared" ca="1" si="253"/>
        <v>pm_conc_base_copiapo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pm_conc_base</v>
      </c>
      <c r="G1633" s="4" t="str" cm="1">
        <f t="array" aca="1" ref="G1633" ca="1">IF(AND(ISBLANK(INDIRECT(ADDRESS(B1633,3,1,1,"all_city_parameter_inputs"))),ISBLANK(INDIRECT(ADDRESS(B1633,2,1,1,"all_city_parameter_inputs")))),"",IF(ISBLANK(INDIRECT(ADDRESS(B1633,2,1,1,"all_city_parameter_inputs"))),"",INDIRECT(ADDRESS(B1633,2,1,1,"all_city_parameter_inputs"))))</f>
        <v>sd</v>
      </c>
      <c r="H1633" s="17" t="str" cm="1">
        <f t="array" aca="1" ref="H1633" ca="1">IF(ISBLANK(INDIRECT(ADDRESS(B1633,A1633,1,1,"all_city_parameter_inputs"))), "--",INDIRECT(ADDRESS(B1633,A1633,1,1,"all_city_parameter_inputs")))</f>
        <v>--</v>
      </c>
      <c r="I1633" s="17" t="str">
        <f ca="1">IF(OR(G1633="alpha",G1633="beta",G1633="sd",G1633="mean"),"--",VLOOKUP(C1633,Default!$B$5:$H$114,7,FALSE))</f>
        <v>--</v>
      </c>
      <c r="J1633" s="4" t="str">
        <f ca="1">VLOOKUP(F1633,Lookup!$C$5:$D$110,2, FALSE)</f>
        <v>Pollution values</v>
      </c>
      <c r="K1633" s="4" t="str">
        <f ca="1">VLOOKUP(C1633,Default!$B$4:$E$114,4, FALSE)</f>
        <v>background PM2.5 concentration</v>
      </c>
      <c r="L1633" s="21" t="str" cm="1">
        <f t="array" aca="1" ref="L1633" ca="1">IF(ISNA(VLOOKUP($D1633,Grouped_Sources!$C:$C,1,FALSE)),"", INDIRECT(VLOOKUP($D1633,Grouped_Sources!$C:$I,5,FALSE)))</f>
        <v>…Dropbox\ITHIM Global\Methods and Processes\Air Pollution\Emissions and air pollution calculations - Rahul &amp; Haneen\Databases used\database_source_apport_studies_v2_0_26_9_2015.xls</v>
      </c>
      <c r="M1633" s="21" t="str" cm="1">
        <f t="array" aca="1" ref="M1633" ca="1">IF(ISNA(VLOOKUP($D1633,Grouped_Sources!$C:$C,1,FALSE)),"", INDIRECT(VLOOKUP($D1633,Grouped_Sources!$C:$I,6,FALSE)))</f>
        <v>EDGAR and various other sources, detailed in document</v>
      </c>
      <c r="N1633" s="21" cm="1">
        <f t="array" aca="1" ref="N1633" ca="1">IF(ISNA(VLOOKUP($D1633,Grouped_Sources!$C:$C,1,FALSE)),"", INDIRECT(VLOOKUP($D1633,Grouped_Sources!$C:$I,7,FALSE)))</f>
        <v>0</v>
      </c>
    </row>
    <row r="1634" spans="1:14" hidden="1" x14ac:dyDescent="0.25">
      <c r="A1634" s="5">
        <f t="shared" si="255"/>
        <v>19</v>
      </c>
      <c r="B1634" s="5">
        <f t="shared" si="256"/>
        <v>32</v>
      </c>
      <c r="C1634" s="5" t="str">
        <f t="shared" ca="1" si="254"/>
        <v>pm_trans_share</v>
      </c>
      <c r="D1634" s="5" t="str">
        <f t="shared" ca="1" si="253"/>
        <v>pm_trans_share_copiapo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pm_trans_share</v>
      </c>
      <c r="G1634" s="4" t="str" cm="1">
        <f t="array" aca="1" ref="G1634" ca="1">IF(AND(ISBLANK(INDIRECT(ADDRESS(B1634,3,1,1,"all_city_parameter_inputs"))),ISBLANK(INDIRECT(ADDRESS(B1634,2,1,1,"all_city_parameter_inputs")))),"",IF(ISBLANK(INDIRECT(ADDRESS(B1634,2,1,1,"all_city_parameter_inputs"))),"",INDIRECT(ADDRESS(B1634,2,1,1,"all_city_parameter_inputs"))))</f>
        <v>constant</v>
      </c>
      <c r="H1634" s="17" cm="1">
        <f t="array" aca="1" ref="H1634" ca="1">IF(ISBLANK(INDIRECT(ADDRESS(B1634,A1634,1,1,"all_city_parameter_inputs"))), "--",INDIRECT(ADDRESS(B1634,A1634,1,1,"all_city_parameter_inputs")))</f>
        <v>0.32</v>
      </c>
      <c r="I1634" s="17">
        <f ca="1">IF(OR(G1634="alpha",G1634="beta",G1634="sd",G1634="mean"),"--",VLOOKUP(C1634,Default!$B$5:$H$114,7,FALSE))</f>
        <v>0.42</v>
      </c>
      <c r="J1634" s="4" t="str">
        <f ca="1">VLOOKUP(F1634,Lookup!$C$5:$D$110,2, FALSE)</f>
        <v>Pollution values</v>
      </c>
      <c r="K1634" s="4" t="str">
        <f ca="1">VLOOKUP(C1634,Default!$B$4:$E$114,4, FALSE)</f>
        <v>proportion of background PM2.5 attributable to transport</v>
      </c>
      <c r="L1634" s="21" t="str" cm="1">
        <f t="array" aca="1" ref="L1634" ca="1">IF(ISNA(VLOOKUP($D1634,Grouped_Sources!$C:$C,1,FALSE)),"", INDIRECT(VLOOKUP($D1634,Grouped_Sources!$C:$I,5,FALSE)))</f>
        <v>…Dropbox\ITHIM Global\Methods and Processes\Air Pollution\Emissions and air pollution calculations - Rahul &amp; Haneen\Databases used\database_source_apport_studies_v2_0_26_9_2015.xls</v>
      </c>
      <c r="M1634" s="21" t="str" cm="1">
        <f t="array" aca="1" ref="M1634" ca="1">IF(ISNA(VLOOKUP($D1634,Grouped_Sources!$C:$C,1,FALSE)),"", INDIRECT(VLOOKUP($D1634,Grouped_Sources!$C:$I,6,FALSE)))</f>
        <v>EDGAR and various other sources, detailed in document</v>
      </c>
      <c r="N1634" s="21" cm="1">
        <f t="array" aca="1" ref="N1634" ca="1">IF(ISNA(VLOOKUP($D1634,Grouped_Sources!$C:$C,1,FALSE)),"", INDIRECT(VLOOKUP($D1634,Grouped_Sources!$C:$I,7,FALSE)))</f>
        <v>0</v>
      </c>
    </row>
    <row r="1635" spans="1:14" hidden="1" x14ac:dyDescent="0.25">
      <c r="A1635" s="5">
        <f t="shared" ref="A1635:A1698" si="266">A1535+1</f>
        <v>19</v>
      </c>
      <c r="B1635" s="5">
        <f t="shared" ref="B1635:B1698" si="267">B1535</f>
        <v>33</v>
      </c>
      <c r="C1635" s="5" t="str">
        <f t="shared" ref="C1635:C1709" ca="1" si="268">IF(G1635 = "",F1635,IF(OR(G1635="alpha",G1635="beta",G1635="constant",G1635="sd",G1635="mean",G1635="sample"),F1635,F1635&amp;" "&amp;G1635))</f>
        <v>pm_trans_share</v>
      </c>
      <c r="D1635" s="5" t="str">
        <f t="shared" ca="1" si="253"/>
        <v>pm_trans_share_copiapo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pm_trans_share</v>
      </c>
      <c r="G1635" s="4" t="str" cm="1">
        <f t="array" aca="1" ref="G1635" ca="1">IF(AND(ISBLANK(INDIRECT(ADDRESS(B1635,3,1,1,"all_city_parameter_inputs"))),ISBLANK(INDIRECT(ADDRESS(B1635,2,1,1,"all_city_parameter_inputs")))),"",IF(ISBLANK(INDIRECT(ADDRESS(B1635,2,1,1,"all_city_parameter_inputs"))),"",INDIRECT(ADDRESS(B1635,2,1,1,"all_city_parameter_inputs"))))</f>
        <v>alpha</v>
      </c>
      <c r="H1635" s="17" t="str" cm="1">
        <f t="array" aca="1" ref="H1635" ca="1">IF(ISBLANK(INDIRECT(ADDRESS(B1635,A1635,1,1,"all_city_parameter_inputs"))), "--",INDIRECT(ADDRESS(B1635,A1635,1,1,"all_city_parameter_inputs")))</f>
        <v>--</v>
      </c>
      <c r="I1635" s="17" t="str">
        <f ca="1">IF(OR(G1635="alpha",G1635="beta",G1635="sd",G1635="mean"),"--",VLOOKUP(C1635,Default!$B$5:$H$114,7,FALSE))</f>
        <v>--</v>
      </c>
      <c r="J1635" s="4" t="str">
        <f ca="1">VLOOKUP(F1635,Lookup!$C$5:$D$110,2, FALSE)</f>
        <v>Pollution values</v>
      </c>
      <c r="K1635" s="4" t="str">
        <f ca="1">VLOOKUP(C1635,Default!$B$4:$E$114,4, FALSE)</f>
        <v>proportion of background PM2.5 attributable to transport</v>
      </c>
      <c r="L1635" s="21" t="str" cm="1">
        <f t="array" aca="1" ref="L1635" ca="1">IF(ISNA(VLOOKUP($D1635,Grouped_Sources!$C:$C,1,FALSE)),"", INDIRECT(VLOOKUP($D1635,Grouped_Sources!$C:$I,5,FALSE)))</f>
        <v>…Dropbox\ITHIM Global\Methods and Processes\Air Pollution\Emissions and air pollution calculations - Rahul &amp; Haneen\Databases used\database_source_apport_studies_v2_0_26_9_2015.xls</v>
      </c>
      <c r="M1635" s="21" t="str" cm="1">
        <f t="array" aca="1" ref="M1635" ca="1">IF(ISNA(VLOOKUP($D1635,Grouped_Sources!$C:$C,1,FALSE)),"", INDIRECT(VLOOKUP($D1635,Grouped_Sources!$C:$I,6,FALSE)))</f>
        <v>EDGAR and various other sources, detailed in document</v>
      </c>
      <c r="N1635" s="21" cm="1">
        <f t="array" aca="1" ref="N1635" ca="1">IF(ISNA(VLOOKUP($D1635,Grouped_Sources!$C:$C,1,FALSE)),"", INDIRECT(VLOOKUP($D1635,Grouped_Sources!$C:$I,7,FALSE)))</f>
        <v>0</v>
      </c>
    </row>
    <row r="1636" spans="1:14" hidden="1" x14ac:dyDescent="0.25">
      <c r="A1636" s="5">
        <f t="shared" si="266"/>
        <v>19</v>
      </c>
      <c r="B1636" s="5">
        <f t="shared" si="267"/>
        <v>34</v>
      </c>
      <c r="C1636" s="5" t="str">
        <f t="shared" ca="1" si="268"/>
        <v>pm_trans_share</v>
      </c>
      <c r="D1636" s="5" t="str">
        <f t="shared" ca="1" si="253"/>
        <v>pm_trans_share_copiapo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pm_trans_share</v>
      </c>
      <c r="G1636" s="4" t="str" cm="1">
        <f t="array" aca="1" ref="G1636" ca="1">IF(AND(ISBLANK(INDIRECT(ADDRESS(B1636,3,1,1,"all_city_parameter_inputs"))),ISBLANK(INDIRECT(ADDRESS(B1636,2,1,1,"all_city_parameter_inputs")))),"",IF(ISBLANK(INDIRECT(ADDRESS(B1636,2,1,1,"all_city_parameter_inputs"))),"",INDIRECT(ADDRESS(B1636,2,1,1,"all_city_parameter_inputs"))))</f>
        <v>beta</v>
      </c>
      <c r="H1636" s="17" t="str" cm="1">
        <f t="array" aca="1" ref="H1636" ca="1">IF(ISBLANK(INDIRECT(ADDRESS(B1636,A1636,1,1,"all_city_parameter_inputs"))), "--",INDIRECT(ADDRESS(B1636,A1636,1,1,"all_city_parameter_inputs")))</f>
        <v>--</v>
      </c>
      <c r="I1636" s="17" t="str">
        <f ca="1">IF(OR(G1636="alpha",G1636="beta",G1636="sd",G1636="mean"),"--",VLOOKUP(C1636,Default!$B$5:$H$114,7,FALSE))</f>
        <v>--</v>
      </c>
      <c r="J1636" s="4" t="str">
        <f ca="1">VLOOKUP(F1636,Lookup!$C$5:$D$110,2, FALSE)</f>
        <v>Pollution values</v>
      </c>
      <c r="K1636" s="4" t="str">
        <f ca="1">VLOOKUP(C1636,Default!$B$4:$E$114,4, FALSE)</f>
        <v>proportion of background PM2.5 attributable to transport</v>
      </c>
      <c r="L1636" s="21" t="str" cm="1">
        <f t="array" aca="1" ref="L1636" ca="1">IF(ISNA(VLOOKUP($D1636,Grouped_Sources!$C:$C,1,FALSE)),"", INDIRECT(VLOOKUP($D1636,Grouped_Sources!$C:$I,5,FALSE)))</f>
        <v>…Dropbox\ITHIM Global\Methods and Processes\Air Pollution\Emissions and air pollution calculations - Rahul &amp; Haneen\Databases used\database_source_apport_studies_v2_0_26_9_2015.xls</v>
      </c>
      <c r="M1636" s="21" t="str" cm="1">
        <f t="array" aca="1" ref="M1636" ca="1">IF(ISNA(VLOOKUP($D1636,Grouped_Sources!$C:$C,1,FALSE)),"", INDIRECT(VLOOKUP($D1636,Grouped_Sources!$C:$I,6,FALSE)))</f>
        <v>EDGAR and various other sources, detailed in document</v>
      </c>
      <c r="N1636" s="21" cm="1">
        <f t="array" aca="1" ref="N1636" ca="1">IF(ISNA(VLOOKUP($D1636,Grouped_Sources!$C:$C,1,FALSE)),"", INDIRECT(VLOOKUP($D1636,Grouped_Sources!$C:$I,7,FALSE)))</f>
        <v>0</v>
      </c>
    </row>
    <row r="1637" spans="1:14" hidden="1" x14ac:dyDescent="0.25">
      <c r="A1637" s="5">
        <f t="shared" si="266"/>
        <v>19</v>
      </c>
      <c r="B1637" s="5">
        <f t="shared" si="267"/>
        <v>35</v>
      </c>
      <c r="C1637" s="5" t="str">
        <f t="shared" ca="1" si="268"/>
        <v>background_pa_scalar</v>
      </c>
      <c r="D1637" s="5" t="str">
        <f t="shared" ca="1" si="253"/>
        <v>background_pa_scalar_copiapo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background_pa_scalar</v>
      </c>
      <c r="G1637" s="4" t="str" cm="1">
        <f t="array" aca="1" ref="G1637" ca="1">IF(AND(ISBLANK(INDIRECT(ADDRESS(B1637,3,1,1,"all_city_parameter_inputs"))),ISBLANK(INDIRECT(ADDRESS(B1637,2,1,1,"all_city_parameter_inputs")))),"",IF(ISBLANK(INDIRECT(ADDRESS(B1637,2,1,1,"all_city_parameter_inputs"))),"",INDIRECT(ADDRESS(B1637,2,1,1,"all_city_parameter_inputs"))))</f>
        <v>constant</v>
      </c>
      <c r="H1637" s="17" cm="1">
        <f t="array" aca="1" ref="H1637" ca="1">IF(ISBLANK(INDIRECT(ADDRESS(B1637,A1637,1,1,"all_city_parameter_inputs"))), "--",INDIRECT(ADDRESS(B1637,A1637,1,1,"all_city_parameter_inputs")))</f>
        <v>1</v>
      </c>
      <c r="I1637" s="17">
        <f ca="1">IF(OR(G1637="alpha",G1637="beta",G1637="sd",G1637="mean"),"--",VLOOKUP(C1637,Default!$B$5:$H$114,7,FALSE))</f>
        <v>1</v>
      </c>
      <c r="J1637" s="4" t="str">
        <f ca="1">VLOOKUP(F1637,Lookup!$C$5:$D$110,2, FALSE)</f>
        <v>PA values</v>
      </c>
      <c r="K1637" s="4" t="str">
        <f ca="1">VLOOKUP(C1637,Default!$B$4:$E$114,4, FALSE)</f>
        <v>scalar to deal with bias in MMET values from non-occupational physical activity survey</v>
      </c>
      <c r="L1637" s="21" t="str" cm="1">
        <f t="array" aca="1" ref="L1637" ca="1">IF(ISNA(VLOOKUP($D1637,Grouped_Sources!$C:$C,1,FALSE)),"", INDIRECT(VLOOKUP($D1637,Grouped_Sources!$C:$I,5,FALSE)))</f>
        <v>assumes no bias in PA data (could be improved by looking at PA surveys) - distribution parameters need updating</v>
      </c>
      <c r="M1637" s="21" cm="1">
        <f t="array" aca="1" ref="M1637" ca="1">IF(ISNA(VLOOKUP($D1637,Grouped_Sources!$C:$C,1,FALSE)),"", INDIRECT(VLOOKUP($D1637,Grouped_Sources!$C:$I,6,FALSE)))</f>
        <v>0</v>
      </c>
      <c r="N1637" s="21" cm="1">
        <f t="array" aca="1" ref="N1637" ca="1">IF(ISNA(VLOOKUP($D1637,Grouped_Sources!$C:$C,1,FALSE)),"", INDIRECT(VLOOKUP($D1637,Grouped_Sources!$C:$I,7,FALSE)))</f>
        <v>0</v>
      </c>
    </row>
    <row r="1638" spans="1:14" hidden="1" x14ac:dyDescent="0.25">
      <c r="A1638" s="5">
        <f t="shared" si="266"/>
        <v>19</v>
      </c>
      <c r="B1638" s="5">
        <f t="shared" si="267"/>
        <v>36</v>
      </c>
      <c r="C1638" s="5" t="str">
        <f t="shared" ca="1" si="268"/>
        <v>background_pa_scalar</v>
      </c>
      <c r="D1638" s="5" t="str">
        <f t="shared" ca="1" si="253"/>
        <v>background_pa_scalar_copiapo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background_pa_scalar</v>
      </c>
      <c r="G1638" s="4" t="str" cm="1">
        <f t="array" aca="1" ref="G1638" ca="1">IF(AND(ISBLANK(INDIRECT(ADDRESS(B1638,3,1,1,"all_city_parameter_inputs"))),ISBLANK(INDIRECT(ADDRESS(B1638,2,1,1,"all_city_parameter_inputs")))),"",IF(ISBLANK(INDIRECT(ADDRESS(B1638,2,1,1,"all_city_parameter_inputs"))),"",INDIRECT(ADDRESS(B1638,2,1,1,"all_city_parameter_inputs"))))</f>
        <v>mean</v>
      </c>
      <c r="H1638" s="17" cm="1">
        <f t="array" aca="1" ref="H1638" ca="1">IF(ISBLANK(INDIRECT(ADDRESS(B1638,A1638,1,1,"all_city_parameter_inputs"))), "--",INDIRECT(ADDRESS(B1638,A1638,1,1,"all_city_parameter_inputs")))</f>
        <v>1</v>
      </c>
      <c r="I1638" s="17" t="str">
        <f ca="1">IF(OR(G1638="alpha",G1638="beta",G1638="sd",G1638="mean"),"--",VLOOKUP(C1638,Default!$B$5:$H$114,7,FALSE))</f>
        <v>--</v>
      </c>
      <c r="J1638" s="4" t="str">
        <f ca="1">VLOOKUP(F1638,Lookup!$C$5:$D$110,2, FALSE)</f>
        <v>PA values</v>
      </c>
      <c r="K1638" s="4" t="str">
        <f ca="1">VLOOKUP(C1638,Default!$B$4:$E$114,4, FALSE)</f>
        <v>scalar to deal with bias in MMET values from non-occupational physical activity survey</v>
      </c>
      <c r="L1638" s="21" t="str" cm="1">
        <f t="array" aca="1" ref="L1638" ca="1">IF(ISNA(VLOOKUP($D1638,Grouped_Sources!$C:$C,1,FALSE)),"", INDIRECT(VLOOKUP($D1638,Grouped_Sources!$C:$I,5,FALSE)))</f>
        <v>assumes no bias in PA data (could be improved by looking at PA surveys) - distribution parameters need updating</v>
      </c>
      <c r="M1638" s="21" cm="1">
        <f t="array" aca="1" ref="M1638" ca="1">IF(ISNA(VLOOKUP($D1638,Grouped_Sources!$C:$C,1,FALSE)),"", INDIRECT(VLOOKUP($D1638,Grouped_Sources!$C:$I,6,FALSE)))</f>
        <v>0</v>
      </c>
      <c r="N1638" s="21" cm="1">
        <f t="array" aca="1" ref="N1638" ca="1">IF(ISNA(VLOOKUP($D1638,Grouped_Sources!$C:$C,1,FALSE)),"", INDIRECT(VLOOKUP($D1638,Grouped_Sources!$C:$I,7,FALSE)))</f>
        <v>0</v>
      </c>
    </row>
    <row r="1639" spans="1:14" hidden="1" x14ac:dyDescent="0.25">
      <c r="A1639" s="5">
        <f t="shared" si="266"/>
        <v>19</v>
      </c>
      <c r="B1639" s="5">
        <f t="shared" si="267"/>
        <v>37</v>
      </c>
      <c r="C1639" s="5" t="str">
        <f t="shared" ca="1" si="268"/>
        <v>background_pa_scalar</v>
      </c>
      <c r="D1639" s="5" t="str">
        <f t="shared" ca="1" si="253"/>
        <v>background_pa_scalar_copiapo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background_pa_scalar</v>
      </c>
      <c r="G1639" s="4" t="str" cm="1">
        <f t="array" aca="1" ref="G1639" ca="1">IF(AND(ISBLANK(INDIRECT(ADDRESS(B1639,3,1,1,"all_city_parameter_inputs"))),ISBLANK(INDIRECT(ADDRESS(B1639,2,1,1,"all_city_parameter_inputs")))),"",IF(ISBLANK(INDIRECT(ADDRESS(B1639,2,1,1,"all_city_parameter_inputs"))),"",INDIRECT(ADDRESS(B1639,2,1,1,"all_city_parameter_inputs"))))</f>
        <v>sd</v>
      </c>
      <c r="H1639" s="17" cm="1">
        <f t="array" aca="1" ref="H1639" ca="1">IF(ISBLANK(INDIRECT(ADDRESS(B1639,A1639,1,1,"all_city_parameter_inputs"))), "--",INDIRECT(ADDRESS(B1639,A1639,1,1,"all_city_parameter_inputs")))</f>
        <v>1.2</v>
      </c>
      <c r="I1639" s="17" t="str">
        <f ca="1">IF(OR(G1639="alpha",G1639="beta",G1639="sd",G1639="mean"),"--",VLOOKUP(C1639,Default!$B$5:$H$114,7,FALSE))</f>
        <v>--</v>
      </c>
      <c r="J1639" s="4" t="str">
        <f ca="1">VLOOKUP(F1639,Lookup!$C$5:$D$110,2, FALSE)</f>
        <v>PA values</v>
      </c>
      <c r="K1639" s="4" t="str">
        <f ca="1">VLOOKUP(C1639,Default!$B$4:$E$114,4, FALSE)</f>
        <v>scalar to deal with bias in MMET values from non-occupational physical activity survey</v>
      </c>
      <c r="L1639" s="21" t="str" cm="1">
        <f t="array" aca="1" ref="L1639" ca="1">IF(ISNA(VLOOKUP($D1639,Grouped_Sources!$C:$C,1,FALSE)),"", INDIRECT(VLOOKUP($D1639,Grouped_Sources!$C:$I,5,FALSE)))</f>
        <v>assumes no bias in PA data (could be improved by looking at PA surveys) - distribution parameters need updating</v>
      </c>
      <c r="M1639" s="21" cm="1">
        <f t="array" aca="1" ref="M1639" ca="1">IF(ISNA(VLOOKUP($D1639,Grouped_Sources!$C:$C,1,FALSE)),"", INDIRECT(VLOOKUP($D1639,Grouped_Sources!$C:$I,6,FALSE)))</f>
        <v>0</v>
      </c>
      <c r="N1639" s="21" cm="1">
        <f t="array" aca="1" ref="N1639" ca="1">IF(ISNA(VLOOKUP($D1639,Grouped_Sources!$C:$C,1,FALSE)),"", INDIRECT(VLOOKUP($D1639,Grouped_Sources!$C:$I,7,FALSE)))</f>
        <v>0</v>
      </c>
    </row>
    <row r="1640" spans="1:14" hidden="1" x14ac:dyDescent="0.25">
      <c r="A1640" s="5">
        <f t="shared" si="266"/>
        <v>19</v>
      </c>
      <c r="B1640" s="5">
        <f t="shared" si="267"/>
        <v>38</v>
      </c>
      <c r="C1640" s="5" t="str">
        <f t="shared" ca="1" si="268"/>
        <v>bus_walk_time</v>
      </c>
      <c r="D1640" s="5" t="str">
        <f t="shared" ca="1" si="253"/>
        <v>bus_walk_time_copiapo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bus_walk_time</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7</v>
      </c>
      <c r="I1640" s="17">
        <f ca="1">IF(OR(G1640="alpha",G1640="beta",G1640="sd",G1640="mean"),"--",VLOOKUP(C1640,Default!$B$5:$H$114,7,FALSE))</f>
        <v>16</v>
      </c>
      <c r="J1640" s="4" t="str">
        <f ca="1">VLOOKUP(F1640,Lookup!$C$5:$D$110,2, FALSE)</f>
        <v>Travel values</v>
      </c>
      <c r="K1640" s="4" t="str">
        <f ca="1">VLOOKUP(C1640,Default!$B$4:$E$114,4, FALSE)</f>
        <v>time taken to walk to bus stop, added to each trip with main mode bus unless there is already a walking component in the travel survey</v>
      </c>
      <c r="L1640" s="21" t="str" cm="1">
        <f t="array" aca="1" ref="L1640" ca="1">IF(ISNA(VLOOKUP($D1640,Grouped_Sources!$C:$C,1,FALSE)),"", INDIRECT(VLOOKUP($D1640,Grouped_Sources!$C:$I,5,FALSE)))</f>
        <v xml:space="preserve"> on OneDrive Ali Abbas - ITHIM Global\Methods and Processes\Input Parameters\Walk_to_PT</v>
      </c>
      <c r="M1640" s="21" cm="1">
        <f t="array" aca="1" ref="M1640" ca="1">IF(ISNA(VLOOKUP($D1640,Grouped_Sources!$C:$C,1,FALSE)),"", INDIRECT(VLOOKUP($D1640,Grouped_Sources!$C:$I,6,FALSE)))</f>
        <v>0</v>
      </c>
      <c r="N1640" s="21" cm="1">
        <f t="array" aca="1" ref="N1640" ca="1">IF(ISNA(VLOOKUP($D1640,Grouped_Sources!$C:$C,1,FALSE)),"", INDIRECT(VLOOKUP($D1640,Grouped_Sources!$C:$I,7,FALSE)))</f>
        <v>0</v>
      </c>
    </row>
    <row r="1641" spans="1:14" hidden="1" x14ac:dyDescent="0.25">
      <c r="A1641" s="5">
        <f t="shared" si="266"/>
        <v>19</v>
      </c>
      <c r="B1641" s="5">
        <f t="shared" si="267"/>
        <v>39</v>
      </c>
      <c r="C1641" s="5" t="str">
        <f t="shared" ca="1" si="268"/>
        <v>bus_walk_time</v>
      </c>
      <c r="D1641" s="5" t="str">
        <f t="shared" ca="1" si="253"/>
        <v>bus_walk_time_copiapo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bus_walk_time</v>
      </c>
      <c r="G1641" s="4" t="str" cm="1">
        <f t="array" aca="1" ref="G1641" ca="1">IF(AND(ISBLANK(INDIRECT(ADDRESS(B1641,3,1,1,"all_city_parameter_inputs"))),ISBLANK(INDIRECT(ADDRESS(B1641,2,1,1,"all_city_parameter_inputs")))),"",IF(ISBLANK(INDIRECT(ADDRESS(B1641,2,1,1,"all_city_parameter_inputs"))),"",INDIRECT(ADDRESS(B1641,2,1,1,"all_city_parameter_inputs"))))</f>
        <v>mean</v>
      </c>
      <c r="H1641" s="17" cm="1">
        <f t="array" aca="1" ref="H1641" ca="1">IF(ISBLANK(INDIRECT(ADDRESS(B1641,A1641,1,1,"all_city_parameter_inputs"))), "--",INDIRECT(ADDRESS(B1641,A1641,1,1,"all_city_parameter_inputs")))</f>
        <v>5.8852037423569872</v>
      </c>
      <c r="I1641" s="17" t="str">
        <f ca="1">IF(OR(G1641="alpha",G1641="beta",G1641="sd",G1641="mean"),"--",VLOOKUP(C1641,Default!$B$5:$H$114,7,FALSE))</f>
        <v>--</v>
      </c>
      <c r="J1641" s="4" t="str">
        <f ca="1">VLOOKUP(F1641,Lookup!$C$5:$D$110,2, FALSE)</f>
        <v>Travel values</v>
      </c>
      <c r="K1641" s="4" t="str">
        <f ca="1">VLOOKUP(C1641,Default!$B$4:$E$114,4, FALSE)</f>
        <v>time taken to walk to bus stop, added to each trip with main mode bus unless there is already a walking component in the travel survey</v>
      </c>
      <c r="L1641" s="21" t="str" cm="1">
        <f t="array" aca="1" ref="L1641" ca="1">IF(ISNA(VLOOKUP($D1641,Grouped_Sources!$C:$C,1,FALSE)),"", INDIRECT(VLOOKUP($D1641,Grouped_Sources!$C:$I,5,FALSE)))</f>
        <v xml:space="preserve"> on OneDrive Ali Abbas - ITHIM Global\Methods and Processes\Input Parameters\Walk_to_PT</v>
      </c>
      <c r="M1641" s="21" cm="1">
        <f t="array" aca="1" ref="M1641" ca="1">IF(ISNA(VLOOKUP($D1641,Grouped_Sources!$C:$C,1,FALSE)),"", INDIRECT(VLOOKUP($D1641,Grouped_Sources!$C:$I,6,FALSE)))</f>
        <v>0</v>
      </c>
      <c r="N1641" s="21" cm="1">
        <f t="array" aca="1" ref="N1641" ca="1">IF(ISNA(VLOOKUP($D1641,Grouped_Sources!$C:$C,1,FALSE)),"", INDIRECT(VLOOKUP($D1641,Grouped_Sources!$C:$I,7,FALSE)))</f>
        <v>0</v>
      </c>
    </row>
    <row r="1642" spans="1:14" hidden="1" x14ac:dyDescent="0.25">
      <c r="A1642" s="5">
        <f t="shared" si="266"/>
        <v>19</v>
      </c>
      <c r="B1642" s="5">
        <f t="shared" si="267"/>
        <v>40</v>
      </c>
      <c r="C1642" s="5" t="str">
        <f t="shared" ca="1" si="268"/>
        <v>bus_walk_time</v>
      </c>
      <c r="D1642" s="5" t="str">
        <f t="shared" ca="1" si="253"/>
        <v>bus_walk_time_copiapo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bus_walk_time</v>
      </c>
      <c r="G1642" s="4" t="str" cm="1">
        <f t="array" aca="1" ref="G1642" ca="1">IF(AND(ISBLANK(INDIRECT(ADDRESS(B1642,3,1,1,"all_city_parameter_inputs"))),ISBLANK(INDIRECT(ADDRESS(B1642,2,1,1,"all_city_parameter_inputs")))),"",IF(ISBLANK(INDIRECT(ADDRESS(B1642,2,1,1,"all_city_parameter_inputs"))),"",INDIRECT(ADDRESS(B1642,2,1,1,"all_city_parameter_inputs"))))</f>
        <v>sd</v>
      </c>
      <c r="H1642" s="17" cm="1">
        <f t="array" aca="1" ref="H1642" ca="1">IF(ISBLANK(INDIRECT(ADDRESS(B1642,A1642,1,1,"all_city_parameter_inputs"))), "--",INDIRECT(ADDRESS(B1642,A1642,1,1,"all_city_parameter_inputs")))</f>
        <v>1.8022106886371518</v>
      </c>
      <c r="I1642" s="17" t="str">
        <f ca="1">IF(OR(G1642="alpha",G1642="beta",G1642="sd",G1642="mean"),"--",VLOOKUP(C1642,Default!$B$5:$H$114,7,FALSE))</f>
        <v>--</v>
      </c>
      <c r="J1642" s="4" t="str">
        <f ca="1">VLOOKUP(F1642,Lookup!$C$5:$D$110,2, FALSE)</f>
        <v>Travel values</v>
      </c>
      <c r="K1642" s="4" t="str">
        <f ca="1">VLOOKUP(C1642,Default!$B$4:$E$114,4, FALSE)</f>
        <v>time taken to walk to bus stop, added to each trip with main mode bus unless there is already a walking component in the travel survey</v>
      </c>
      <c r="L1642" s="21" t="str" cm="1">
        <f t="array" aca="1" ref="L1642" ca="1">IF(ISNA(VLOOKUP($D1642,Grouped_Sources!$C:$C,1,FALSE)),"", INDIRECT(VLOOKUP($D1642,Grouped_Sources!$C:$I,5,FALSE)))</f>
        <v xml:space="preserve"> on OneDrive Ali Abbas - ITHIM Global\Methods and Processes\Input Parameters\Walk_to_PT</v>
      </c>
      <c r="M1642" s="21" cm="1">
        <f t="array" aca="1" ref="M1642" ca="1">IF(ISNA(VLOOKUP($D1642,Grouped_Sources!$C:$C,1,FALSE)),"", INDIRECT(VLOOKUP($D1642,Grouped_Sources!$C:$I,6,FALSE)))</f>
        <v>0</v>
      </c>
      <c r="N1642" s="21" cm="1">
        <f t="array" aca="1" ref="N1642" ca="1">IF(ISNA(VLOOKUP($D1642,Grouped_Sources!$C:$C,1,FALSE)),"", INDIRECT(VLOOKUP($D1642,Grouped_Sources!$C:$I,7,FALSE)))</f>
        <v>0</v>
      </c>
    </row>
    <row r="1643" spans="1:14" hidden="1" x14ac:dyDescent="0.25">
      <c r="A1643" s="5">
        <f t="shared" si="266"/>
        <v>19</v>
      </c>
      <c r="B1643" s="5">
        <f t="shared" si="267"/>
        <v>41</v>
      </c>
      <c r="C1643" s="5" t="str">
        <f t="shared" ca="1" si="268"/>
        <v>rail_walk_time</v>
      </c>
      <c r="D1643" s="5" t="str">
        <f t="shared" ca="1" si="253"/>
        <v>rail_walk_time_copiapo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rail_walk_time</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11</v>
      </c>
      <c r="I1643" s="17">
        <f ca="1">IF(OR(G1643="alpha",G1643="beta",G1643="sd",G1643="mean"),"--",VLOOKUP(C1643,Default!$B$5:$H$114,7,FALSE))</f>
        <v>12.5</v>
      </c>
      <c r="J1643" s="4" t="str">
        <f ca="1">VLOOKUP(F1643,Lookup!$C$5:$D$110,2, FALSE)</f>
        <v>Travel values</v>
      </c>
      <c r="K1643" s="4" t="str">
        <f ca="1">VLOOKUP(C1643,Default!$B$4:$E$114,4, FALSE)</f>
        <v>time taken to walk to train station</v>
      </c>
      <c r="L1643" s="21" t="str" cm="1">
        <f t="array" aca="1" ref="L1643" ca="1">IF(ISNA(VLOOKUP($D1643,Grouped_Sources!$C:$C,1,FALSE)),"", INDIRECT(VLOOKUP($D1643,Grouped_Sources!$C:$I,5,FALSE)))</f>
        <v xml:space="preserve"> on OneDrive Ali Abbas - ITHIM Global\Methods and Processes\Input Parameters\Walk_to_PT</v>
      </c>
      <c r="M1643" s="21" cm="1">
        <f t="array" aca="1" ref="M1643" ca="1">IF(ISNA(VLOOKUP($D1643,Grouped_Sources!$C:$C,1,FALSE)),"", INDIRECT(VLOOKUP($D1643,Grouped_Sources!$C:$I,6,FALSE)))</f>
        <v>0</v>
      </c>
      <c r="N1643" s="21" cm="1">
        <f t="array" aca="1" ref="N1643" ca="1">IF(ISNA(VLOOKUP($D1643,Grouped_Sources!$C:$C,1,FALSE)),"", INDIRECT(VLOOKUP($D1643,Grouped_Sources!$C:$I,7,FALSE)))</f>
        <v>0</v>
      </c>
    </row>
    <row r="1644" spans="1:14" hidden="1" x14ac:dyDescent="0.25">
      <c r="A1644" s="5">
        <f t="shared" si="266"/>
        <v>19</v>
      </c>
      <c r="B1644" s="5">
        <f t="shared" si="267"/>
        <v>42</v>
      </c>
      <c r="C1644" s="5" t="str">
        <f t="shared" ca="1" si="268"/>
        <v>rail_walk_time</v>
      </c>
      <c r="D1644" s="5" t="str">
        <f t="shared" ca="1" si="253"/>
        <v>rail_walk_time_copiapo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rail_walk_time</v>
      </c>
      <c r="G1644" s="4" t="str" cm="1">
        <f t="array" aca="1" ref="G1644" ca="1">IF(AND(ISBLANK(INDIRECT(ADDRESS(B1644,3,1,1,"all_city_parameter_inputs"))),ISBLANK(INDIRECT(ADDRESS(B1644,2,1,1,"all_city_parameter_inputs")))),"",IF(ISBLANK(INDIRECT(ADDRESS(B1644,2,1,1,"all_city_parameter_inputs"))),"",INDIRECT(ADDRESS(B1644,2,1,1,"all_city_parameter_inputs"))))</f>
        <v>mean</v>
      </c>
      <c r="H1644" s="17" cm="1">
        <f t="array" aca="1" ref="H1644" ca="1">IF(ISBLANK(INDIRECT(ADDRESS(B1644,A1644,1,1,"all_city_parameter_inputs"))), "--",INDIRECT(ADDRESS(B1644,A1644,1,1,"all_city_parameter_inputs")))</f>
        <v>7.3125795241477052</v>
      </c>
      <c r="I1644" s="17" t="str">
        <f ca="1">IF(OR(G1644="alpha",G1644="beta",G1644="sd",G1644="mean"),"--",VLOOKUP(C1644,Default!$B$5:$H$114,7,FALSE))</f>
        <v>--</v>
      </c>
      <c r="J1644" s="4" t="str">
        <f ca="1">VLOOKUP(F1644,Lookup!$C$5:$D$110,2, FALSE)</f>
        <v>Travel values</v>
      </c>
      <c r="K1644" s="4" t="str">
        <f ca="1">VLOOKUP(C1644,Default!$B$4:$E$114,4, FALSE)</f>
        <v>time taken to walk to train station</v>
      </c>
      <c r="L1644" s="21" t="str" cm="1">
        <f t="array" aca="1" ref="L1644" ca="1">IF(ISNA(VLOOKUP($D1644,Grouped_Sources!$C:$C,1,FALSE)),"", INDIRECT(VLOOKUP($D1644,Grouped_Sources!$C:$I,5,FALSE)))</f>
        <v xml:space="preserve"> on OneDrive Ali Abbas - ITHIM Global\Methods and Processes\Input Parameters\Walk_to_PT</v>
      </c>
      <c r="M1644" s="21" cm="1">
        <f t="array" aca="1" ref="M1644" ca="1">IF(ISNA(VLOOKUP($D1644,Grouped_Sources!$C:$C,1,FALSE)),"", INDIRECT(VLOOKUP($D1644,Grouped_Sources!$C:$I,6,FALSE)))</f>
        <v>0</v>
      </c>
      <c r="N1644" s="21" cm="1">
        <f t="array" aca="1" ref="N1644" ca="1">IF(ISNA(VLOOKUP($D1644,Grouped_Sources!$C:$C,1,FALSE)),"", INDIRECT(VLOOKUP($D1644,Grouped_Sources!$C:$I,7,FALSE)))</f>
        <v>0</v>
      </c>
    </row>
    <row r="1645" spans="1:14" hidden="1" x14ac:dyDescent="0.25">
      <c r="A1645" s="5">
        <f t="shared" si="266"/>
        <v>19</v>
      </c>
      <c r="B1645" s="5">
        <f t="shared" si="267"/>
        <v>43</v>
      </c>
      <c r="C1645" s="5" t="str">
        <f t="shared" ca="1" si="268"/>
        <v>rail_walk_time</v>
      </c>
      <c r="D1645" s="5" t="str">
        <f t="shared" ca="1" si="253"/>
        <v>rail_walk_time_copiapo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rail_walk_time</v>
      </c>
      <c r="G1645" s="4" t="str" cm="1">
        <f t="array" aca="1" ref="G1645" ca="1">IF(AND(ISBLANK(INDIRECT(ADDRESS(B1645,3,1,1,"all_city_parameter_inputs"))),ISBLANK(INDIRECT(ADDRESS(B1645,2,1,1,"all_city_parameter_inputs")))),"",IF(ISBLANK(INDIRECT(ADDRESS(B1645,2,1,1,"all_city_parameter_inputs"))),"",INDIRECT(ADDRESS(B1645,2,1,1,"all_city_parameter_inputs"))))</f>
        <v>sd</v>
      </c>
      <c r="H1645" s="17" cm="1">
        <f t="array" aca="1" ref="H1645" ca="1">IF(ISBLANK(INDIRECT(ADDRESS(B1645,A1645,1,1,"all_city_parameter_inputs"))), "--",INDIRECT(ADDRESS(B1645,A1645,1,1,"all_city_parameter_inputs")))</f>
        <v>2.4686176204699946</v>
      </c>
      <c r="I1645" s="17" t="str">
        <f ca="1">IF(OR(G1645="alpha",G1645="beta",G1645="sd",G1645="mean"),"--",VLOOKUP(C1645,Default!$B$5:$H$114,7,FALSE))</f>
        <v>--</v>
      </c>
      <c r="J1645" s="4" t="str">
        <f ca="1">VLOOKUP(F1645,Lookup!$C$5:$D$110,2, FALSE)</f>
        <v>Travel values</v>
      </c>
      <c r="K1645" s="4" t="str">
        <f ca="1">VLOOKUP(C1645,Default!$B$4:$E$114,4, FALSE)</f>
        <v>time taken to walk to train station</v>
      </c>
      <c r="L1645" s="21" t="str" cm="1">
        <f t="array" aca="1" ref="L1645" ca="1">IF(ISNA(VLOOKUP($D1645,Grouped_Sources!$C:$C,1,FALSE)),"", INDIRECT(VLOOKUP($D1645,Grouped_Sources!$C:$I,5,FALSE)))</f>
        <v xml:space="preserve"> on OneDrive Ali Abbas - ITHIM Global\Methods and Processes\Input Parameters\Walk_to_PT</v>
      </c>
      <c r="M1645" s="21" cm="1">
        <f t="array" aca="1" ref="M1645" ca="1">IF(ISNA(VLOOKUP($D1645,Grouped_Sources!$C:$C,1,FALSE)),"", INDIRECT(VLOOKUP($D1645,Grouped_Sources!$C:$I,6,FALSE)))</f>
        <v>0</v>
      </c>
      <c r="N1645" s="21" cm="1">
        <f t="array" aca="1" ref="N1645" ca="1">IF(ISNA(VLOOKUP($D1645,Grouped_Sources!$C:$C,1,FALSE)),"", INDIRECT(VLOOKUP($D1645,Grouped_Sources!$C:$I,7,FALSE)))</f>
        <v>0</v>
      </c>
    </row>
    <row r="1646" spans="1:14" hidden="1" x14ac:dyDescent="0.25">
      <c r="A1646" s="5">
        <f t="shared" si="266"/>
        <v>19</v>
      </c>
      <c r="B1646" s="5">
        <f t="shared" si="267"/>
        <v>44</v>
      </c>
      <c r="C1646" s="5" t="str">
        <f t="shared" ca="1" si="268"/>
        <v>add_personal_motorcycle_trips</v>
      </c>
      <c r="D1646" s="5" t="str">
        <f t="shared" ref="D1646:D1649" ca="1" si="269">F1646&amp;"_"&amp;E1646</f>
        <v>add_personal_motorcycle_trips_copiapo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add_personal_motorcycle_trips</v>
      </c>
      <c r="G1646" s="4" t="str" cm="1">
        <f t="array" aca="1" ref="G1646" ca="1">IF(AND(ISBLANK(INDIRECT(ADDRESS(B1646,3,1,1,"all_city_parameter_inputs"))),ISBLANK(INDIRECT(ADDRESS(B1646,2,1,1,"all_city_parameter_inputs")))),"",IF(ISBLANK(INDIRECT(ADDRESS(B1646,2,1,1,"all_city_parameter_inputs"))),"",INDIRECT(ADDRESS(B1646,2,1,1,"all_city_parameter_inputs"))))</f>
        <v/>
      </c>
      <c r="H1646" s="17" t="str" cm="1">
        <f t="array" aca="1" ref="H1646" ca="1">IF(ISBLANK(INDIRECT(ADDRESS(B1646,A1646,1,1,"all_city_parameter_inputs"))), "--",INDIRECT(ADDRESS(B1646,A1646,1,1,"all_city_parameter_inputs")))</f>
        <v>Chile</v>
      </c>
      <c r="I1646" s="17" t="str">
        <f ca="1">IF(OR(G1646="alpha",G1646="beta",G1646="sd",G1646="mean"),"--",VLOOKUP(C1646,Default!$B$5:$H$114,7,FALSE))</f>
        <v>no</v>
      </c>
      <c r="J1646" s="4" t="str">
        <f ca="1">VLOOKUP(F1646,Lookup!$C$5:$D$110,2, FALSE)</f>
        <v>Travel values</v>
      </c>
      <c r="K1646" s="4" t="str">
        <f ca="1">VLOOKUP(C1646,Default!$B$4:$E$114,4, FALSE)</f>
        <v>if set to 'no', does not add any personal journey motorcycle trip. If set to 'Chile' add motorcycle trips based on Chilean data. Used if no motorcycle trips exist in the travel survey at all</v>
      </c>
      <c r="L1646" s="21" t="str" cm="1">
        <f t="array" aca="1" ref="L1646" ca="1">IF(ISNA(VLOOKUP($D1646,Grouped_Sources!$C:$C,1,FALSE)),"", INDIRECT(VLOOKUP($D1646,Grouped_Sources!$C:$I,5,FALSE)))</f>
        <v xml:space="preserve"> on OneDrive Ali Abbas - ITHIM Global\Methods and Processes\Input Parameters\NewMotorcycleTrips</v>
      </c>
      <c r="M1646" s="21" cm="1">
        <f t="array" aca="1" ref="M1646" ca="1">IF(ISNA(VLOOKUP($D1646,Grouped_Sources!$C:$C,1,FALSE)),"", INDIRECT(VLOOKUP($D1646,Grouped_Sources!$C:$I,6,FALSE)))</f>
        <v>0</v>
      </c>
      <c r="N1646" s="21" cm="1">
        <f t="array" aca="1" ref="N1646" ca="1">IF(ISNA(VLOOKUP($D1646,Grouped_Sources!$C:$C,1,FALSE)),"", INDIRECT(VLOOKUP($D1646,Grouped_Sources!$C:$I,7,FALSE)))</f>
        <v>0</v>
      </c>
    </row>
    <row r="1647" spans="1:14" hidden="1" x14ac:dyDescent="0.25">
      <c r="A1647" s="5">
        <f t="shared" si="266"/>
        <v>19</v>
      </c>
      <c r="B1647" s="5">
        <f t="shared" si="267"/>
        <v>45</v>
      </c>
      <c r="C1647" s="5" t="str">
        <f t="shared" ca="1" si="268"/>
        <v>proportion_motorcycle_trips</v>
      </c>
      <c r="D1647" s="5" t="str">
        <f t="shared" ca="1" si="269"/>
        <v>proportion_motorcycle_trips_copiapo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proportion_motorcycle_trips</v>
      </c>
      <c r="G1647" s="4" t="str" cm="1">
        <f t="array" aca="1" ref="G1647" ca="1">IF(AND(ISBLANK(INDIRECT(ADDRESS(B1647,3,1,1,"all_city_parameter_inputs"))),ISBLANK(INDIRECT(ADDRESS(B1647,2,1,1,"all_city_parameter_inputs")))),"",IF(ISBLANK(INDIRECT(ADDRESS(B1647,2,1,1,"all_city_parameter_inputs"))),"",INDIRECT(ADDRESS(B1647,2,1,1,"all_city_parameter_inputs"))))</f>
        <v>constant</v>
      </c>
      <c r="H1647" s="17" cm="1">
        <f t="array" aca="1" ref="H1647" ca="1">IF(ISBLANK(INDIRECT(ADDRESS(B1647,A1647,1,1,"all_city_parameter_inputs"))), "--",INDIRECT(ADDRESS(B1647,A1647,1,1,"all_city_parameter_inputs")))</f>
        <v>0.01</v>
      </c>
      <c r="I1647" s="17">
        <f ca="1">IF(OR(G1647="alpha",G1647="beta",G1647="sd",G1647="mean"),"--",VLOOKUP(C1647,Default!$B$5:$H$114,7,FALSE))</f>
        <v>0</v>
      </c>
      <c r="J1647" s="4" t="str">
        <f ca="1">VLOOKUP(F1647,Lookup!$C$5:$D$110,2, FALSE)</f>
        <v>Travel values</v>
      </c>
      <c r="K1647" s="4" t="str">
        <f ca="1">VLOOKUP(C1647,Default!$B$4:$E$114,4, FALSE)</f>
        <v>proportion of travel survey trips that should be added as motorcycle trips</v>
      </c>
      <c r="L1647" s="21" t="str" cm="1">
        <f t="array" aca="1" ref="L1647" ca="1">IF(ISNA(VLOOKUP($D1647,Grouped_Sources!$C:$C,1,FALSE)),"", INDIRECT(VLOOKUP($D1647,Grouped_Sources!$C:$I,5,FALSE)))</f>
        <v xml:space="preserve"> on OneDrive Ali Abbas - ITHIM Global\Methods and Processes\Input Parameters\NewMotorcycleTrips</v>
      </c>
      <c r="M1647" s="21" cm="1">
        <f t="array" aca="1" ref="M1647" ca="1">IF(ISNA(VLOOKUP($D1647,Grouped_Sources!$C:$C,1,FALSE)),"", INDIRECT(VLOOKUP($D1647,Grouped_Sources!$C:$I,6,FALSE)))</f>
        <v>0</v>
      </c>
      <c r="N1647" s="21" cm="1">
        <f t="array" aca="1" ref="N1647" ca="1">IF(ISNA(VLOOKUP($D1647,Grouped_Sources!$C:$C,1,FALSE)),"", INDIRECT(VLOOKUP($D1647,Grouped_Sources!$C:$I,7,FALSE)))</f>
        <v>0</v>
      </c>
    </row>
    <row r="1648" spans="1:14" hidden="1" x14ac:dyDescent="0.25">
      <c r="A1648" s="5">
        <f t="shared" si="266"/>
        <v>19</v>
      </c>
      <c r="B1648" s="5">
        <f t="shared" si="267"/>
        <v>46</v>
      </c>
      <c r="C1648" s="5" t="str">
        <f t="shared" ca="1" si="268"/>
        <v>proportion_motorcycle_trips</v>
      </c>
      <c r="D1648" s="5" t="str">
        <f t="shared" ca="1" si="269"/>
        <v>proportion_motorcycle_trips_copiapo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proportion_motorcycle_trips</v>
      </c>
      <c r="G1648" s="4" t="str" cm="1">
        <f t="array" aca="1" ref="G1648" ca="1">IF(AND(ISBLANK(INDIRECT(ADDRESS(B1648,3,1,1,"all_city_parameter_inputs"))),ISBLANK(INDIRECT(ADDRESS(B1648,2,1,1,"all_city_parameter_inputs")))),"",IF(ISBLANK(INDIRECT(ADDRESS(B1648,2,1,1,"all_city_parameter_inputs"))),"",INDIRECT(ADDRESS(B1648,2,1,1,"all_city_parameter_inputs"))))</f>
        <v>alpha</v>
      </c>
      <c r="H1648" s="17" cm="1">
        <f t="array" aca="1" ref="H1648" ca="1">IF(ISBLANK(INDIRECT(ADDRESS(B1648,A1648,1,1,"all_city_parameter_inputs"))), "--",INDIRECT(ADDRESS(B1648,A1648,1,1,"all_city_parameter_inputs")))</f>
        <v>10.99</v>
      </c>
      <c r="I1648" s="17" t="str">
        <f ca="1">IF(OR(G1648="alpha",G1648="beta",G1648="sd",G1648="mean"),"--",VLOOKUP(C1648,Default!$B$5:$H$114,7,FALSE))</f>
        <v>--</v>
      </c>
      <c r="J1648" s="4" t="str">
        <f ca="1">VLOOKUP(F1648,Lookup!$C$5:$D$110,2, FALSE)</f>
        <v>Travel values</v>
      </c>
      <c r="K1648" s="4" t="str">
        <f ca="1">VLOOKUP(C1648,Default!$B$4:$E$114,4, FALSE)</f>
        <v>proportion of travel survey trips that should be added as motorcycle trips</v>
      </c>
      <c r="L1648" s="21" t="str" cm="1">
        <f t="array" aca="1" ref="L1648" ca="1">IF(ISNA(VLOOKUP($D1648,Grouped_Sources!$C:$C,1,FALSE)),"", INDIRECT(VLOOKUP($D1648,Grouped_Sources!$C:$I,5,FALSE)))</f>
        <v xml:space="preserve"> on OneDrive Ali Abbas - ITHIM Global\Methods and Processes\Input Parameters\NewMotorcycleTrips</v>
      </c>
      <c r="M1648" s="21" cm="1">
        <f t="array" aca="1" ref="M1648" ca="1">IF(ISNA(VLOOKUP($D1648,Grouped_Sources!$C:$C,1,FALSE)),"", INDIRECT(VLOOKUP($D1648,Grouped_Sources!$C:$I,6,FALSE)))</f>
        <v>0</v>
      </c>
      <c r="N1648" s="21" cm="1">
        <f t="array" aca="1" ref="N1648" ca="1">IF(ISNA(VLOOKUP($D1648,Grouped_Sources!$C:$C,1,FALSE)),"", INDIRECT(VLOOKUP($D1648,Grouped_Sources!$C:$I,7,FALSE)))</f>
        <v>0</v>
      </c>
    </row>
    <row r="1649" spans="1:14" hidden="1" x14ac:dyDescent="0.25">
      <c r="A1649" s="5">
        <f t="shared" si="266"/>
        <v>19</v>
      </c>
      <c r="B1649" s="5">
        <f t="shared" si="267"/>
        <v>47</v>
      </c>
      <c r="C1649" s="5" t="str">
        <f t="shared" ca="1" si="268"/>
        <v>proportion_motorcycle_trips</v>
      </c>
      <c r="D1649" s="5" t="str">
        <f t="shared" ca="1" si="269"/>
        <v>proportion_motorcycle_trips_copiapo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proportion_motorcycle_trips</v>
      </c>
      <c r="G1649" s="4" t="str" cm="1">
        <f t="array" aca="1" ref="G1649" ca="1">IF(AND(ISBLANK(INDIRECT(ADDRESS(B1649,3,1,1,"all_city_parameter_inputs"))),ISBLANK(INDIRECT(ADDRESS(B1649,2,1,1,"all_city_parameter_inputs")))),"",IF(ISBLANK(INDIRECT(ADDRESS(B1649,2,1,1,"all_city_parameter_inputs"))),"",INDIRECT(ADDRESS(B1649,2,1,1,"all_city_parameter_inputs"))))</f>
        <v>beta</v>
      </c>
      <c r="H1649" s="17" cm="1">
        <f t="array" aca="1" ref="H1649" ca="1">IF(ISBLANK(INDIRECT(ADDRESS(B1649,A1649,1,1,"all_city_parameter_inputs"))), "--",INDIRECT(ADDRESS(B1649,A1649,1,1,"all_city_parameter_inputs")))</f>
        <v>1088.01</v>
      </c>
      <c r="I1649" s="17" t="str">
        <f ca="1">IF(OR(G1649="alpha",G1649="beta",G1649="sd",G1649="mean"),"--",VLOOKUP(C1649,Default!$B$5:$H$114,7,FALSE))</f>
        <v>--</v>
      </c>
      <c r="J1649" s="4" t="str">
        <f ca="1">VLOOKUP(F1649,Lookup!$C$5:$D$110,2, FALSE)</f>
        <v>Travel values</v>
      </c>
      <c r="K1649" s="4" t="str">
        <f ca="1">VLOOKUP(C1649,Default!$B$4:$E$114,4, FALSE)</f>
        <v>proportion of travel survey trips that should be added as motorcycle trips</v>
      </c>
      <c r="L1649" s="21" t="str" cm="1">
        <f t="array" aca="1" ref="L1649" ca="1">IF(ISNA(VLOOKUP($D1649,Grouped_Sources!$C:$C,1,FALSE)),"", INDIRECT(VLOOKUP($D1649,Grouped_Sources!$C:$I,5,FALSE)))</f>
        <v xml:space="preserve"> on OneDrive Ali Abbas - ITHIM Global\Methods and Processes\Input Parameters\NewMotorcycleTrips</v>
      </c>
      <c r="M1649" s="21" cm="1">
        <f t="array" aca="1" ref="M1649" ca="1">IF(ISNA(VLOOKUP($D1649,Grouped_Sources!$C:$C,1,FALSE)),"", INDIRECT(VLOOKUP($D1649,Grouped_Sources!$C:$I,6,FALSE)))</f>
        <v>0</v>
      </c>
      <c r="N1649" s="21" cm="1">
        <f t="array" aca="1" ref="N1649" ca="1">IF(ISNA(VLOOKUP($D1649,Grouped_Sources!$C:$C,1,FALSE)),"", INDIRECT(VLOOKUP($D1649,Grouped_Sources!$C:$I,7,FALSE)))</f>
        <v>0</v>
      </c>
    </row>
    <row r="1650" spans="1:14" hidden="1" x14ac:dyDescent="0.25">
      <c r="A1650" s="5">
        <f t="shared" si="266"/>
        <v>19</v>
      </c>
      <c r="B1650" s="5">
        <f t="shared" si="267"/>
        <v>48</v>
      </c>
      <c r="C1650" s="5" t="str">
        <f t="shared" ca="1" si="268"/>
        <v>add_motorcycle_fleet</v>
      </c>
      <c r="D1650" s="5" t="str">
        <f t="shared" ca="1" si="253"/>
        <v>add_motorcycle_fleet_copiapo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All_city_list!F1645,INDIRECT(ADDRESS(B1650,1,1,1,"all_city_parameter_inputs"))))</f>
        <v>add_motorcycle_fleet</v>
      </c>
      <c r="G1650" s="4" t="str" cm="1">
        <f t="array" aca="1" ref="G1650" ca="1">IF(AND(ISBLANK(INDIRECT(ADDRESS(B1650,3,1,1,"all_city_parameter_inputs"))),ISBLANK(INDIRECT(ADDRESS(B1650,2,1,1,"all_city_parameter_inputs")))),"",IF(ISBLANK(INDIRECT(ADDRESS(B1650,2,1,1,"all_city_parameter_inputs"))),"",INDIRECT(ADDRESS(B1650,2,1,1,"all_city_parameter_inputs"))))</f>
        <v/>
      </c>
      <c r="H1650" s="17" t="str" cm="1">
        <f t="array" aca="1" ref="H1650" ca="1">IF(ISBLANK(INDIRECT(ADDRESS(B1650,A1650,1,1,"all_city_parameter_inputs"))), "--",INDIRECT(ADDRESS(B1650,A1650,1,1,"all_city_parameter_inputs")))</f>
        <v>T</v>
      </c>
      <c r="I1650" s="17" t="str">
        <f ca="1">IF(OR(G1650="alpha",G1650="beta",G1650="sd",G1650="mean"),"--",VLOOKUP(C1650,Default!$B$5:$H$114,7,FALSE))</f>
        <v>T</v>
      </c>
      <c r="J1650" s="4" t="str">
        <f ca="1">VLOOKUP(F1650,Lookup!$C$5:$D$110,2, FALSE)</f>
        <v>Travel values</v>
      </c>
      <c r="K1650" s="4" t="str">
        <f ca="1">VLOOKUP(C1650,Default!$B$4:$E$114,4, FALSE)</f>
        <v>whether to add motorcylce ghost trips</v>
      </c>
      <c r="L1650" s="21" t="str" cm="1">
        <f t="array" aca="1" ref="L1650" ca="1">IF(ISNA(VLOOKUP($D1650,Grouped_Sources!$C:$C,1,FALSE)),"", INDIRECT(VLOOKUP($D1650,Grouped_Sources!$C:$I,5,FALSE)))</f>
        <v xml:space="preserve"> on OneDrive Ali Abbas - ITHIM Global\Methods and Processes\Input Parameters\MotorcycleFleetRatio</v>
      </c>
      <c r="M1650" s="21" cm="1">
        <f t="array" aca="1" ref="M1650" ca="1">IF(ISNA(VLOOKUP($D1650,Grouped_Sources!$C:$C,1,FALSE)),"", INDIRECT(VLOOKUP($D1650,Grouped_Sources!$C:$I,6,FALSE)))</f>
        <v>0</v>
      </c>
      <c r="N1650" s="21" cm="1">
        <f t="array" aca="1" ref="N1650" ca="1">IF(ISNA(VLOOKUP($D1650,Grouped_Sources!$C:$C,1,FALSE)),"", INDIRECT(VLOOKUP($D1650,Grouped_Sources!$C:$I,7,FALSE)))</f>
        <v>0</v>
      </c>
    </row>
    <row r="1651" spans="1:14" hidden="1" x14ac:dyDescent="0.25">
      <c r="A1651" s="5">
        <f t="shared" si="266"/>
        <v>19</v>
      </c>
      <c r="B1651" s="5">
        <f t="shared" si="267"/>
        <v>49</v>
      </c>
      <c r="C1651" s="5" t="str">
        <f t="shared" ca="1" si="268"/>
        <v>fleet_to_motorcycle_ratio</v>
      </c>
      <c r="D1651" s="5" t="str">
        <f t="shared" ref="D1651:D1740" ca="1" si="270">F1651&amp;"_"&amp;E1651</f>
        <v>fleet_to_motorcycle_ratio_copiapo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fleet_to_motorcycle_ratio</v>
      </c>
      <c r="G1651" s="4" t="str" cm="1">
        <f t="array" aca="1" ref="G1651" ca="1">IF(AND(ISBLANK(INDIRECT(ADDRESS(B1651,3,1,1,"all_city_parameter_inputs"))),ISBLANK(INDIRECT(ADDRESS(B1651,2,1,1,"all_city_parameter_inputs")))),"",IF(ISBLANK(INDIRECT(ADDRESS(B1651,2,1,1,"all_city_parameter_inputs"))),"",INDIRECT(ADDRESS(B1651,2,1,1,"all_city_parameter_inputs"))))</f>
        <v>constant</v>
      </c>
      <c r="H1651" s="17" cm="1">
        <f t="array" aca="1" ref="H1651" ca="1">IF(ISBLANK(INDIRECT(ADDRESS(B1651,A1651,1,1,"all_city_parameter_inputs"))), "--",INDIRECT(ADDRESS(B1651,A1651,1,1,"all_city_parameter_inputs")))</f>
        <v>0.44286216893596886</v>
      </c>
      <c r="I1651" s="17">
        <f ca="1">IF(OR(G1651="alpha",G1651="beta",G1651="sd",G1651="mean"),"--",VLOOKUP(C1651,Default!$B$5:$H$114,7,FALSE))</f>
        <v>0.441176470588235</v>
      </c>
      <c r="J1651" s="4" t="str">
        <f ca="1">VLOOKUP(F1651,Lookup!$C$5:$D$110,2, FALSE)</f>
        <v>Travel values</v>
      </c>
      <c r="K1651" s="4" t="str">
        <f ca="1">VLOOKUP(C1651,Default!$B$4:$E$114,4, FALSE)</f>
        <v xml:space="preserve">ratio of missing motorbike trips, e.g. if ratio = 0.6 and total trip distance in survey is 400, then want to add 600 km of motorbike trips. </v>
      </c>
      <c r="L1651" s="21" t="str" cm="1">
        <f t="array" aca="1" ref="L1651" ca="1">IF(ISNA(VLOOKUP($D1651,Grouped_Sources!$C:$C,1,FALSE)),"", INDIRECT(VLOOKUP($D1651,Grouped_Sources!$C:$I,5,FALSE)))</f>
        <v xml:space="preserve"> on OneDrive Ali Abbas - ITHIM Global\Methods and Processes\Input Parameters\MotorcycleFleetRatio</v>
      </c>
      <c r="M1651" s="21" cm="1">
        <f t="array" aca="1" ref="M1651" ca="1">IF(ISNA(VLOOKUP($D1651,Grouped_Sources!$C:$C,1,FALSE)),"", INDIRECT(VLOOKUP($D1651,Grouped_Sources!$C:$I,6,FALSE)))</f>
        <v>0</v>
      </c>
      <c r="N1651" s="21" cm="1">
        <f t="array" aca="1" ref="N1651" ca="1">IF(ISNA(VLOOKUP($D1651,Grouped_Sources!$C:$C,1,FALSE)),"", INDIRECT(VLOOKUP($D1651,Grouped_Sources!$C:$I,7,FALSE)))</f>
        <v>0</v>
      </c>
    </row>
    <row r="1652" spans="1:14" hidden="1" x14ac:dyDescent="0.25">
      <c r="A1652" s="5">
        <f t="shared" si="266"/>
        <v>19</v>
      </c>
      <c r="B1652" s="5">
        <f t="shared" si="267"/>
        <v>50</v>
      </c>
      <c r="C1652" s="5" t="str">
        <f t="shared" ca="1" si="268"/>
        <v>fleet_to_motorcycle_ratio</v>
      </c>
      <c r="D1652" s="5" t="str">
        <f t="shared" ca="1" si="270"/>
        <v>fleet_to_motorcycle_ratio_copiapo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fleet_to_motorcycle_ratio</v>
      </c>
      <c r="G1652" s="4" t="str" cm="1">
        <f t="array" aca="1" ref="G1652" ca="1">IF(AND(ISBLANK(INDIRECT(ADDRESS(B1652,3,1,1,"all_city_parameter_inputs"))),ISBLANK(INDIRECT(ADDRESS(B1652,2,1,1,"all_city_parameter_inputs")))),"",IF(ISBLANK(INDIRECT(ADDRESS(B1652,2,1,1,"all_city_parameter_inputs"))),"",INDIRECT(ADDRESS(B1652,2,1,1,"all_city_parameter_inputs"))))</f>
        <v>alpha</v>
      </c>
      <c r="H1652" s="17" cm="1">
        <f t="array" aca="1" ref="H1652" ca="1">IF(ISBLANK(INDIRECT(ADDRESS(B1652,A1652,1,1,"all_city_parameter_inputs"))), "--",INDIRECT(ADDRESS(B1652,A1652,1,1,"all_city_parameter_inputs")))</f>
        <v>8.1299740092757009</v>
      </c>
      <c r="I1652" s="17" t="str">
        <f ca="1">IF(OR(G1652="alpha",G1652="beta",G1652="sd",G1652="mean"),"--",VLOOKUP(C1652,Default!$B$5:$H$114,7,FALSE))</f>
        <v>--</v>
      </c>
      <c r="J1652" s="4" t="str">
        <f ca="1">VLOOKUP(F1652,Lookup!$C$5:$D$110,2, FALSE)</f>
        <v>Travel values</v>
      </c>
      <c r="K1652" s="4" t="str">
        <f ca="1">VLOOKUP(C1652,Default!$B$4:$E$114,4, FALSE)</f>
        <v xml:space="preserve">ratio of missing motorbike trips, e.g. if ratio = 0.6 and total trip distance in survey is 400, then want to add 600 km of motorbike trips. </v>
      </c>
      <c r="L1652" s="21" t="str" cm="1">
        <f t="array" aca="1" ref="L1652" ca="1">IF(ISNA(VLOOKUP($D1652,Grouped_Sources!$C:$C,1,FALSE)),"", INDIRECT(VLOOKUP($D1652,Grouped_Sources!$C:$I,5,FALSE)))</f>
        <v xml:space="preserve"> on OneDrive Ali Abbas - ITHIM Global\Methods and Processes\Input Parameters\MotorcycleFleetRatio</v>
      </c>
      <c r="M1652" s="21" cm="1">
        <f t="array" aca="1" ref="M1652" ca="1">IF(ISNA(VLOOKUP($D1652,Grouped_Sources!$C:$C,1,FALSE)),"", INDIRECT(VLOOKUP($D1652,Grouped_Sources!$C:$I,6,FALSE)))</f>
        <v>0</v>
      </c>
      <c r="N1652" s="21" cm="1">
        <f t="array" aca="1" ref="N1652" ca="1">IF(ISNA(VLOOKUP($D1652,Grouped_Sources!$C:$C,1,FALSE)),"", INDIRECT(VLOOKUP($D1652,Grouped_Sources!$C:$I,7,FALSE)))</f>
        <v>0</v>
      </c>
    </row>
    <row r="1653" spans="1:14" hidden="1" x14ac:dyDescent="0.25">
      <c r="A1653" s="5">
        <f t="shared" si="266"/>
        <v>19</v>
      </c>
      <c r="B1653" s="5">
        <f t="shared" si="267"/>
        <v>51</v>
      </c>
      <c r="C1653" s="5" t="str">
        <f t="shared" ca="1" si="268"/>
        <v>fleet_to_motorcycle_ratio</v>
      </c>
      <c r="D1653" s="5" t="str">
        <f t="shared" ca="1" si="270"/>
        <v>fleet_to_motorcycle_ratio_copiapo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fleet_to_motorcycle_ratio</v>
      </c>
      <c r="G1653" s="4" t="str" cm="1">
        <f t="array" aca="1" ref="G1653" ca="1">IF(AND(ISBLANK(INDIRECT(ADDRESS(B1653,3,1,1,"all_city_parameter_inputs"))),ISBLANK(INDIRECT(ADDRESS(B1653,2,1,1,"all_city_parameter_inputs")))),"",IF(ISBLANK(INDIRECT(ADDRESS(B1653,2,1,1,"all_city_parameter_inputs"))),"",INDIRECT(ADDRESS(B1653,2,1,1,"all_city_parameter_inputs"))))</f>
        <v>beta</v>
      </c>
      <c r="H1653" s="17" cm="1">
        <f t="array" aca="1" ref="H1653" ca="1">IF(ISBLANK(INDIRECT(ADDRESS(B1653,A1653,1,1,"all_city_parameter_inputs"))), "--",INDIRECT(ADDRESS(B1653,A1653,1,1,"all_city_parameter_inputs")))</f>
        <v>10.227823471617663</v>
      </c>
      <c r="I1653" s="17" t="str">
        <f ca="1">IF(OR(G1653="alpha",G1653="beta",G1653="sd",G1653="mean"),"--",VLOOKUP(C1653,Default!$B$5:$H$114,7,FALSE))</f>
        <v>--</v>
      </c>
      <c r="J1653" s="4" t="str">
        <f ca="1">VLOOKUP(F1653,Lookup!$C$5:$D$110,2, FALSE)</f>
        <v>Travel values</v>
      </c>
      <c r="K1653" s="4" t="str">
        <f ca="1">VLOOKUP(C1653,Default!$B$4:$E$114,4, FALSE)</f>
        <v xml:space="preserve">ratio of missing motorbike trips, e.g. if ratio = 0.6 and total trip distance in survey is 400, then want to add 600 km of motorbike trips. </v>
      </c>
      <c r="L1653" s="21" t="str" cm="1">
        <f t="array" aca="1" ref="L1653" ca="1">IF(ISNA(VLOOKUP($D1653,Grouped_Sources!$C:$C,1,FALSE)),"", INDIRECT(VLOOKUP($D1653,Grouped_Sources!$C:$I,5,FALSE)))</f>
        <v xml:space="preserve"> on OneDrive Ali Abbas - ITHIM Global\Methods and Processes\Input Parameters\MotorcycleFleetRatio</v>
      </c>
      <c r="M1653" s="21" cm="1">
        <f t="array" aca="1" ref="M1653" ca="1">IF(ISNA(VLOOKUP($D1653,Grouped_Sources!$C:$C,1,FALSE)),"", INDIRECT(VLOOKUP($D1653,Grouped_Sources!$C:$I,6,FALSE)))</f>
        <v>0</v>
      </c>
      <c r="N1653" s="21" cm="1">
        <f t="array" aca="1" ref="N1653" ca="1">IF(ISNA(VLOOKUP($D1653,Grouped_Sources!$C:$C,1,FALSE)),"", INDIRECT(VLOOKUP($D1653,Grouped_Sources!$C:$I,7,FALSE)))</f>
        <v>0</v>
      </c>
    </row>
    <row r="1654" spans="1:14" hidden="1" x14ac:dyDescent="0.25">
      <c r="A1654" s="5">
        <f t="shared" si="266"/>
        <v>19</v>
      </c>
      <c r="B1654" s="5">
        <f t="shared" si="267"/>
        <v>52</v>
      </c>
      <c r="C1654" s="5" t="str">
        <f t="shared" ca="1" si="268"/>
        <v>background_pa_confidence</v>
      </c>
      <c r="D1654" s="5" t="str">
        <f t="shared" ca="1" si="270"/>
        <v>background_pa_confidence_copiapo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background_pa_confidence</v>
      </c>
      <c r="G1654" s="4" t="str" cm="1">
        <f t="array" aca="1" ref="G1654" ca="1">IF(AND(ISBLANK(INDIRECT(ADDRESS(B1654,3,1,1,"all_city_parameter_inputs"))),ISBLANK(INDIRECT(ADDRESS(B1654,2,1,1,"all_city_parameter_inputs")))),"",IF(ISBLANK(INDIRECT(ADDRESS(B1654,2,1,1,"all_city_parameter_inputs"))),"",INDIRECT(ADDRESS(B1654,2,1,1,"all_city_parameter_inputs"))))</f>
        <v>sample</v>
      </c>
      <c r="H1654" s="17" cm="1">
        <f t="array" aca="1" ref="H1654" ca="1">IF(ISBLANK(INDIRECT(ADDRESS(B1654,A1654,1,1,"all_city_parameter_inputs"))), "--",INDIRECT(ADDRESS(B1654,A1654,1,1,"all_city_parameter_inputs")))</f>
        <v>0.3</v>
      </c>
      <c r="I1654" s="17">
        <f ca="1">IF(OR(G1654="alpha",G1654="beta",G1654="sd",G1654="mean"),"--",VLOOKUP(C1654,Default!$B$5:$H$114,7,FALSE))</f>
        <v>1</v>
      </c>
      <c r="J1654" s="4" t="str">
        <f ca="1">VLOOKUP(F1654,Lookup!$C$5:$D$110,2, FALSE)</f>
        <v>PA values</v>
      </c>
      <c r="K1654" s="4" t="str">
        <f ca="1">VLOOKUP(C1654,Default!$B$4:$E$114,4, FALSE)</f>
        <v>how confident we are in the PA survey (in terms of number of people who report zero PA)</v>
      </c>
      <c r="L1654" s="21" t="str" cm="1">
        <f t="array" aca="1" ref="L1654" ca="1">IF(ISNA(VLOOKUP($D1654,Grouped_Sources!$C:$C,1,FALSE)),"", INDIRECT(VLOOKUP($D1654,Grouped_Sources!$C:$I,5,FALSE)))</f>
        <v/>
      </c>
      <c r="M1654" s="21" t="str" cm="1">
        <f t="array" aca="1" ref="M1654" ca="1">IF(ISNA(VLOOKUP($D1654,Grouped_Sources!$C:$C,1,FALSE)),"", INDIRECT(VLOOKUP($D1654,Grouped_Sources!$C:$I,6,FALSE)))</f>
        <v/>
      </c>
      <c r="N1654" s="21" t="str" cm="1">
        <f t="array" aca="1" ref="N1654" ca="1">IF(ISNA(VLOOKUP($D1654,Grouped_Sources!$C:$C,1,FALSE)),"", INDIRECT(VLOOKUP($D1654,Grouped_Sources!$C:$I,7,FALSE)))</f>
        <v/>
      </c>
    </row>
    <row r="1655" spans="1:14" hidden="1" x14ac:dyDescent="0.25">
      <c r="A1655" s="5">
        <f t="shared" si="266"/>
        <v>19</v>
      </c>
      <c r="B1655" s="5">
        <f t="shared" si="267"/>
        <v>53</v>
      </c>
      <c r="C1655" s="5" t="str">
        <f t="shared" ca="1" si="268"/>
        <v>add_walk_to_pt_trips</v>
      </c>
      <c r="D1655" s="5" t="str">
        <f t="shared" ca="1" si="270"/>
        <v>add_walk_to_pt_trips_copiapo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add_walk_to_pt_trips</v>
      </c>
      <c r="G1655" s="4" t="str" cm="1">
        <f t="array" aca="1" ref="G1655" ca="1">IF(AND(ISBLANK(INDIRECT(ADDRESS(B1655,3,1,1,"all_city_parameter_inputs"))),ISBLANK(INDIRECT(ADDRESS(B1655,2,1,1,"all_city_parameter_inputs")))),"",IF(ISBLANK(INDIRECT(ADDRESS(B1655,2,1,1,"all_city_parameter_inputs"))),"",INDIRECT(ADDRESS(B1655,2,1,1,"all_city_parameter_inputs"))))</f>
        <v/>
      </c>
      <c r="H1655" s="17" t="str" cm="1">
        <f t="array" aca="1" ref="H1655" ca="1">IF(ISBLANK(INDIRECT(ADDRESS(B1655,A1655,1,1,"all_city_parameter_inputs"))), "--",INDIRECT(ADDRESS(B1655,A1655,1,1,"all_city_parameter_inputs")))</f>
        <v>T</v>
      </c>
      <c r="I1655" s="17" t="str">
        <f ca="1">IF(OR(G1655="alpha",G1655="beta",G1655="sd",G1655="mean"),"--",VLOOKUP(C1655,Default!$B$5:$H$114,7,FALSE))</f>
        <v>T</v>
      </c>
      <c r="J1655" s="4" t="str">
        <f ca="1">VLOOKUP(F1655,Lookup!$C$5:$D$110,2, FALSE)</f>
        <v>Travel values</v>
      </c>
      <c r="K1655" s="4" t="str">
        <f ca="1">VLOOKUP(C1655,Default!$B$4:$E$114,4, FALSE)</f>
        <v>whether to add walk component to trips with main mode bus</v>
      </c>
      <c r="L1655" s="21" t="str" cm="1">
        <f t="array" aca="1" ref="L1655" ca="1">IF(ISNA(VLOOKUP($D1655,Grouped_Sources!$C:$C,1,FALSE)),"", INDIRECT(VLOOKUP($D1655,Grouped_Sources!$C:$I,5,FALSE)))</f>
        <v>usually set to T</v>
      </c>
      <c r="M1655" s="21" cm="1">
        <f t="array" aca="1" ref="M1655" ca="1">IF(ISNA(VLOOKUP($D1655,Grouped_Sources!$C:$C,1,FALSE)),"", INDIRECT(VLOOKUP($D1655,Grouped_Sources!$C:$I,6,FALSE)))</f>
        <v>0</v>
      </c>
      <c r="N1655" s="21" cm="1">
        <f t="array" aca="1" ref="N1655" ca="1">IF(ISNA(VLOOKUP($D1655,Grouped_Sources!$C:$C,1,FALSE)),"", INDIRECT(VLOOKUP($D1655,Grouped_Sources!$C:$I,7,FALSE)))</f>
        <v>0</v>
      </c>
    </row>
    <row r="1656" spans="1:14" hidden="1" x14ac:dyDescent="0.25">
      <c r="A1656" s="5">
        <f t="shared" si="266"/>
        <v>19</v>
      </c>
      <c r="B1656" s="5">
        <f t="shared" si="267"/>
        <v>54</v>
      </c>
      <c r="C1656" s="5" t="str">
        <f t="shared" ca="1" si="268"/>
        <v>bus_to_passenger_ratio</v>
      </c>
      <c r="D1656" s="5" t="str">
        <f t="shared" ca="1" si="270"/>
        <v>bus_to_passenger_ratio_copiapo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bus_to_passenger_ratio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6.6666666666666666E-2</v>
      </c>
      <c r="I1656" s="17">
        <f ca="1">IF(OR(G1656="alpha",G1656="beta",G1656="sd",G1656="mean"),"--",VLOOKUP(C1656,Default!$B$5:$H$114,7,FALSE))</f>
        <v>3.8910505836575897E-2</v>
      </c>
      <c r="J1656" s="4" t="str">
        <f ca="1">VLOOKUP(F1656,Lookup!$C$5:$D$110,2, FALSE)</f>
        <v>Travel values</v>
      </c>
      <c r="K1656" s="4" t="str">
        <f ca="1">VLOOKUP(C1656,Default!$B$4:$E$114,4, FALSE)</f>
        <v>number of buses per passenger</v>
      </c>
      <c r="L1656" s="21" t="str" cm="1">
        <f t="array" aca="1" ref="L1656" ca="1">IF(ISNA(VLOOKUP($D1656,Grouped_Sources!$C:$C,1,FALSE)),"", INDIRECT(VLOOKUP($D1656,Grouped_Sources!$C:$I,5,FALSE)))</f>
        <v>BusPassengerRatios_WriteUp_v.xx.docx on  on OneDrive Ali Abbas - ITHIM Global\Methods and Processes\Input Parameters\BusPassengerRatio</v>
      </c>
      <c r="M1656" s="21" cm="1">
        <f t="array" aca="1" ref="M1656" ca="1">IF(ISNA(VLOOKUP($D1656,Grouped_Sources!$C:$C,1,FALSE)),"", INDIRECT(VLOOKUP($D1656,Grouped_Sources!$C:$I,6,FALSE)))</f>
        <v>0</v>
      </c>
      <c r="N1656" s="21" cm="1">
        <f t="array" aca="1" ref="N1656" ca="1">IF(ISNA(VLOOKUP($D1656,Grouped_Sources!$C:$C,1,FALSE)),"", INDIRECT(VLOOKUP($D1656,Grouped_Sources!$C:$I,7,FALSE)))</f>
        <v>0</v>
      </c>
    </row>
    <row r="1657" spans="1:14" hidden="1" x14ac:dyDescent="0.25">
      <c r="A1657" s="5">
        <f t="shared" si="266"/>
        <v>19</v>
      </c>
      <c r="B1657" s="5">
        <f t="shared" si="267"/>
        <v>55</v>
      </c>
      <c r="C1657" s="5" t="str">
        <f t="shared" ca="1" si="268"/>
        <v>bus_to_passenger_ratio</v>
      </c>
      <c r="D1657" s="5" t="str">
        <f t="shared" ca="1" si="270"/>
        <v>bus_to_passenger_ratio_copiapo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bus_to_passenger_ratio</v>
      </c>
      <c r="G1657" s="4" t="str" cm="1">
        <f t="array" aca="1" ref="G1657" ca="1">IF(AND(ISBLANK(INDIRECT(ADDRESS(B1657,3,1,1,"all_city_parameter_inputs"))),ISBLANK(INDIRECT(ADDRESS(B1657,2,1,1,"all_city_parameter_inputs")))),"",IF(ISBLANK(INDIRECT(ADDRESS(B1657,2,1,1,"all_city_parameter_inputs"))),"",INDIRECT(ADDRESS(B1657,2,1,1,"all_city_parameter_inputs"))))</f>
        <v>alpha</v>
      </c>
      <c r="H1657" s="17" cm="1">
        <f t="array" aca="1" ref="H1657" ca="1">IF(ISBLANK(INDIRECT(ADDRESS(B1657,A1657,1,1,"all_city_parameter_inputs"))), "--",INDIRECT(ADDRESS(B1657,A1657,1,1,"all_city_parameter_inputs")))</f>
        <v>14.866666666666667</v>
      </c>
      <c r="I1657" s="17" t="str">
        <f ca="1">IF(OR(G1657="alpha",G1657="beta",G1657="sd",G1657="mean"),"--",VLOOKUP(C1657,Default!$B$5:$H$114,7,FALSE))</f>
        <v>--</v>
      </c>
      <c r="J1657" s="4" t="str">
        <f ca="1">VLOOKUP(F1657,Lookup!$C$5:$D$110,2, FALSE)</f>
        <v>Travel values</v>
      </c>
      <c r="K1657" s="4" t="str">
        <f ca="1">VLOOKUP(C1657,Default!$B$4:$E$114,4, FALSE)</f>
        <v>number of buses per passenger</v>
      </c>
      <c r="L1657" s="21" t="str" cm="1">
        <f t="array" aca="1" ref="L1657" ca="1">IF(ISNA(VLOOKUP($D1657,Grouped_Sources!$C:$C,1,FALSE)),"", INDIRECT(VLOOKUP($D1657,Grouped_Sources!$C:$I,5,FALSE)))</f>
        <v>BusPassengerRatios_WriteUp_v.xx.docx on  on OneDrive Ali Abbas - ITHIM Global\Methods and Processes\Input Parameters\BusPassengerRatio</v>
      </c>
      <c r="M1657" s="21" cm="1">
        <f t="array" aca="1" ref="M1657" ca="1">IF(ISNA(VLOOKUP($D1657,Grouped_Sources!$C:$C,1,FALSE)),"", INDIRECT(VLOOKUP($D1657,Grouped_Sources!$C:$I,6,FALSE)))</f>
        <v>0</v>
      </c>
      <c r="N1657" s="21" cm="1">
        <f t="array" aca="1" ref="N1657" ca="1">IF(ISNA(VLOOKUP($D1657,Grouped_Sources!$C:$C,1,FALSE)),"", INDIRECT(VLOOKUP($D1657,Grouped_Sources!$C:$I,7,FALSE)))</f>
        <v>0</v>
      </c>
    </row>
    <row r="1658" spans="1:14" hidden="1" x14ac:dyDescent="0.25">
      <c r="A1658" s="5">
        <f t="shared" si="266"/>
        <v>19</v>
      </c>
      <c r="B1658" s="5">
        <f t="shared" si="267"/>
        <v>56</v>
      </c>
      <c r="C1658" s="5" t="str">
        <f t="shared" ca="1" si="268"/>
        <v>bus_to_passenger_ratio</v>
      </c>
      <c r="D1658" s="5" t="str">
        <f t="shared" ca="1" si="270"/>
        <v>bus_to_passenger_ratio_copiapo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bus_to_passenger_ratio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beta</v>
      </c>
      <c r="H1658" s="17" cm="1">
        <f t="array" aca="1" ref="H1658" ca="1">IF(ISBLANK(INDIRECT(ADDRESS(B1658,A1658,1,1,"all_city_parameter_inputs"))), "--",INDIRECT(ADDRESS(B1658,A1658,1,1,"all_city_parameter_inputs")))</f>
        <v>208.13333333333333</v>
      </c>
      <c r="I1658" s="17" t="str">
        <f ca="1">IF(OR(G1658="alpha",G1658="beta",G1658="sd",G1658="mean"),"--",VLOOKUP(C1658,Default!$B$5:$H$114,7,FALSE))</f>
        <v>--</v>
      </c>
      <c r="J1658" s="4" t="str">
        <f ca="1">VLOOKUP(F1658,Lookup!$C$5:$D$110,2, FALSE)</f>
        <v>Travel values</v>
      </c>
      <c r="K1658" s="4" t="str">
        <f ca="1">VLOOKUP(C1658,Default!$B$4:$E$114,4, FALSE)</f>
        <v>number of buses per passenger</v>
      </c>
      <c r="L1658" s="21" t="str" cm="1">
        <f t="array" aca="1" ref="L1658" ca="1">IF(ISNA(VLOOKUP($D1658,Grouped_Sources!$C:$C,1,FALSE)),"", INDIRECT(VLOOKUP($D1658,Grouped_Sources!$C:$I,5,FALSE)))</f>
        <v>BusPassengerRatios_WriteUp_v.xx.docx on  on OneDrive Ali Abbas - ITHIM Global\Methods and Processes\Input Parameters\BusPassengerRatio</v>
      </c>
      <c r="M1658" s="21" cm="1">
        <f t="array" aca="1" ref="M1658" ca="1">IF(ISNA(VLOOKUP($D1658,Grouped_Sources!$C:$C,1,FALSE)),"", INDIRECT(VLOOKUP($D1658,Grouped_Sources!$C:$I,6,FALSE)))</f>
        <v>0</v>
      </c>
      <c r="N1658" s="21" cm="1">
        <f t="array" aca="1" ref="N1658" ca="1">IF(ISNA(VLOOKUP($D1658,Grouped_Sources!$C:$C,1,FALSE)),"", INDIRECT(VLOOKUP($D1658,Grouped_Sources!$C:$I,7,FALSE)))</f>
        <v>0</v>
      </c>
    </row>
    <row r="1659" spans="1:14" hidden="1" x14ac:dyDescent="0.25">
      <c r="A1659" s="5">
        <f t="shared" si="266"/>
        <v>19</v>
      </c>
      <c r="B1659" s="5">
        <f t="shared" si="267"/>
        <v>57</v>
      </c>
      <c r="C1659" s="5" t="str">
        <f t="shared" ca="1" si="268"/>
        <v>truck_to_car_ratio</v>
      </c>
      <c r="D1659" s="5" t="str">
        <f t="shared" ca="1" si="270"/>
        <v>truck_to_car_ratio_copiapo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truck_to_car_ratio</v>
      </c>
      <c r="G1659" s="4" t="str" cm="1">
        <f t="array" aca="1" ref="G1659" ca="1">IF(AND(ISBLANK(INDIRECT(ADDRESS(B1659,3,1,1,"all_city_parameter_inputs"))),ISBLANK(INDIRECT(ADDRESS(B1659,2,1,1,"all_city_parameter_inputs")))),"",IF(ISBLANK(INDIRECT(ADDRESS(B1659,2,1,1,"all_city_parameter_inputs"))),"",INDIRECT(ADDRESS(B1659,2,1,1,"all_city_parameter_inputs"))))</f>
        <v>constant</v>
      </c>
      <c r="H1659" s="17" cm="1">
        <f t="array" aca="1" ref="H1659" ca="1">IF(ISBLANK(INDIRECT(ADDRESS(B1659,A1659,1,1,"all_city_parameter_inputs"))), "--",INDIRECT(ADDRESS(B1659,A1659,1,1,"all_city_parameter_inputs")))</f>
        <v>0.3</v>
      </c>
      <c r="I1659" s="17">
        <f ca="1">IF(OR(G1659="alpha",G1659="beta",G1659="sd",G1659="mean"),"--",VLOOKUP(C1659,Default!$B$5:$H$114,7,FALSE))</f>
        <v>0.3</v>
      </c>
      <c r="J1659" s="4" t="str">
        <f ca="1">VLOOKUP(F1659,Lookup!$C$5:$D$110,2, FALSE)</f>
        <v>Travel values</v>
      </c>
      <c r="K1659" s="4" t="str">
        <f ca="1">VLOOKUP(C1659,Default!$B$4:$E$114,4, FALSE)</f>
        <v>ratio of truck kilometers to car km travelled, used to add ghost trips that are not changed between the different scenarios</v>
      </c>
      <c r="L1659" s="21" t="str" cm="1">
        <f t="array" aca="1" ref="L1659" ca="1">IF(ISNA(VLOOKUP($D1659,Grouped_Sources!$C:$C,1,FALSE)),"", INDIRECT(VLOOKUP($D1659,Grouped_Sources!$C:$I,5,FALSE)))</f>
        <v>TruckCarRatio_WriteUp_v.xx.docx on  on OneDrive Ali Abbas - ITHIM Global\Methods and Processes\Input Parameters\TruckCarRatio</v>
      </c>
      <c r="M1659" s="21" cm="1">
        <f t="array" aca="1" ref="M1659" ca="1">IF(ISNA(VLOOKUP($D1659,Grouped_Sources!$C:$C,1,FALSE)),"", INDIRECT(VLOOKUP($D1659,Grouped_Sources!$C:$I,6,FALSE)))</f>
        <v>0</v>
      </c>
      <c r="N1659" s="21" cm="1">
        <f t="array" aca="1" ref="N1659" ca="1">IF(ISNA(VLOOKUP($D1659,Grouped_Sources!$C:$C,1,FALSE)),"", INDIRECT(VLOOKUP($D1659,Grouped_Sources!$C:$I,7,FALSE)))</f>
        <v>0</v>
      </c>
    </row>
    <row r="1660" spans="1:14" hidden="1" x14ac:dyDescent="0.25">
      <c r="A1660" s="5">
        <f t="shared" si="266"/>
        <v>19</v>
      </c>
      <c r="B1660" s="5">
        <f t="shared" si="267"/>
        <v>58</v>
      </c>
      <c r="C1660" s="5" t="str">
        <f t="shared" ca="1" si="268"/>
        <v>truck_to_car_ratio</v>
      </c>
      <c r="D1660" s="5" t="str">
        <f t="shared" ca="1" si="270"/>
        <v>truck_to_car_ratio_copiapo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truck_to_car_ratio</v>
      </c>
      <c r="G1660" s="4" t="str" cm="1">
        <f t="array" aca="1" ref="G1660" ca="1">IF(AND(ISBLANK(INDIRECT(ADDRESS(B1660,3,1,1,"all_city_parameter_inputs"))),ISBLANK(INDIRECT(ADDRESS(B1660,2,1,1,"all_city_parameter_inputs")))),"",IF(ISBLANK(INDIRECT(ADDRESS(B1660,2,1,1,"all_city_parameter_inputs"))),"",INDIRECT(ADDRESS(B1660,2,1,1,"all_city_parameter_inputs"))))</f>
        <v>alpha</v>
      </c>
      <c r="H1660" s="17" cm="1">
        <f t="array" aca="1" ref="H1660" ca="1">IF(ISBLANK(INDIRECT(ADDRESS(B1660,A1660,1,1,"all_city_parameter_inputs"))), "--",INDIRECT(ADDRESS(B1660,A1660,1,1,"all_city_parameter_inputs")))</f>
        <v>3.731999999999998</v>
      </c>
      <c r="I1660" s="17" t="str">
        <f ca="1">IF(OR(G1660="alpha",G1660="beta",G1660="sd",G1660="mean"),"--",VLOOKUP(C1660,Default!$B$5:$H$114,7,FALSE))</f>
        <v>--</v>
      </c>
      <c r="J1660" s="4" t="str">
        <f ca="1">VLOOKUP(F1660,Lookup!$C$5:$D$110,2, FALSE)</f>
        <v>Travel values</v>
      </c>
      <c r="K1660" s="4" t="str">
        <f ca="1">VLOOKUP(C1660,Default!$B$4:$E$114,4, FALSE)</f>
        <v>ratio of truck kilometers to car km travelled, used to add ghost trips that are not changed between the different scenarios</v>
      </c>
      <c r="L1660" s="21" t="str" cm="1">
        <f t="array" aca="1" ref="L1660" ca="1">IF(ISNA(VLOOKUP($D1660,Grouped_Sources!$C:$C,1,FALSE)),"", INDIRECT(VLOOKUP($D1660,Grouped_Sources!$C:$I,5,FALSE)))</f>
        <v>TruckCarRatio_WriteUp_v.xx.docx on  on OneDrive Ali Abbas - ITHIM Global\Methods and Processes\Input Parameters\TruckCarRatio</v>
      </c>
      <c r="M1660" s="21" cm="1">
        <f t="array" aca="1" ref="M1660" ca="1">IF(ISNA(VLOOKUP($D1660,Grouped_Sources!$C:$C,1,FALSE)),"", INDIRECT(VLOOKUP($D1660,Grouped_Sources!$C:$I,6,FALSE)))</f>
        <v>0</v>
      </c>
      <c r="N1660" s="21" cm="1">
        <f t="array" aca="1" ref="N1660" ca="1">IF(ISNA(VLOOKUP($D1660,Grouped_Sources!$C:$C,1,FALSE)),"", INDIRECT(VLOOKUP($D1660,Grouped_Sources!$C:$I,7,FALSE)))</f>
        <v>0</v>
      </c>
    </row>
    <row r="1661" spans="1:14" hidden="1" x14ac:dyDescent="0.25">
      <c r="A1661" s="5">
        <f t="shared" si="266"/>
        <v>19</v>
      </c>
      <c r="B1661" s="5">
        <f t="shared" si="267"/>
        <v>59</v>
      </c>
      <c r="C1661" s="5" t="str">
        <f t="shared" ca="1" si="268"/>
        <v>truck_to_car_ratio</v>
      </c>
      <c r="D1661" s="5" t="str">
        <f t="shared" ca="1" si="270"/>
        <v>truck_to_car_ratio_copiapo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truck_to_car_ratio</v>
      </c>
      <c r="G1661" s="4" t="str" cm="1">
        <f t="array" aca="1" ref="G1661" ca="1">IF(AND(ISBLANK(INDIRECT(ADDRESS(B1661,3,1,1,"all_city_parameter_inputs"))),ISBLANK(INDIRECT(ADDRESS(B1661,2,1,1,"all_city_parameter_inputs")))),"",IF(ISBLANK(INDIRECT(ADDRESS(B1661,2,1,1,"all_city_parameter_inputs"))),"",INDIRECT(ADDRESS(B1661,2,1,1,"all_city_parameter_inputs"))))</f>
        <v>beta</v>
      </c>
      <c r="H1661" s="17" cm="1">
        <f t="array" aca="1" ref="H1661" ca="1">IF(ISBLANK(INDIRECT(ADDRESS(B1661,A1661,1,1,"all_city_parameter_inputs"))), "--",INDIRECT(ADDRESS(B1661,A1661,1,1,"all_city_parameter_inputs")))</f>
        <v>8.7079999999999949</v>
      </c>
      <c r="I1661" s="17" t="str">
        <f ca="1">IF(OR(G1661="alpha",G1661="beta",G1661="sd",G1661="mean"),"--",VLOOKUP(C1661,Default!$B$5:$H$114,7,FALSE))</f>
        <v>--</v>
      </c>
      <c r="J1661" s="4" t="str">
        <f ca="1">VLOOKUP(F1661,Lookup!$C$5:$D$110,2, FALSE)</f>
        <v>Travel values</v>
      </c>
      <c r="K1661" s="4" t="str">
        <f ca="1">VLOOKUP(C1661,Default!$B$4:$E$114,4, FALSE)</f>
        <v>ratio of truck kilometers to car km travelled, used to add ghost trips that are not changed between the different scenarios</v>
      </c>
      <c r="L1661" s="21" t="str" cm="1">
        <f t="array" aca="1" ref="L1661" ca="1">IF(ISNA(VLOOKUP($D1661,Grouped_Sources!$C:$C,1,FALSE)),"", INDIRECT(VLOOKUP($D1661,Grouped_Sources!$C:$I,5,FALSE)))</f>
        <v>TruckCarRatio_WriteUp_v.xx.docx on  on OneDrive Ali Abbas - ITHIM Global\Methods and Processes\Input Parameters\TruckCarRatio</v>
      </c>
      <c r="M1661" s="21" cm="1">
        <f t="array" aca="1" ref="M1661" ca="1">IF(ISNA(VLOOKUP($D1661,Grouped_Sources!$C:$C,1,FALSE)),"", INDIRECT(VLOOKUP($D1661,Grouped_Sources!$C:$I,6,FALSE)))</f>
        <v>0</v>
      </c>
      <c r="N1661" s="21" cm="1">
        <f t="array" aca="1" ref="N1661" ca="1">IF(ISNA(VLOOKUP($D1661,Grouped_Sources!$C:$C,1,FALSE)),"", INDIRECT(VLOOKUP($D1661,Grouped_Sources!$C:$I,7,FALSE)))</f>
        <v>0</v>
      </c>
    </row>
    <row r="1662" spans="1:14" hidden="1" x14ac:dyDescent="0.25">
      <c r="A1662" s="5">
        <f t="shared" si="266"/>
        <v>19</v>
      </c>
      <c r="B1662" s="5">
        <f t="shared" si="267"/>
        <v>60</v>
      </c>
      <c r="C1662" s="5" t="str">
        <f t="shared" ca="1" si="268"/>
        <v>PM_emission_confidence</v>
      </c>
      <c r="D1662" s="5" t="str">
        <f t="shared" ca="1" si="270"/>
        <v>PM_emission_confidence_copiapo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PM_emission_confidence</v>
      </c>
      <c r="G1662" s="4" t="str" cm="1">
        <f t="array" aca="1" ref="G1662" ca="1">IF(AND(ISBLANK(INDIRECT(ADDRESS(B1662,3,1,1,"all_city_parameter_inputs"))),ISBLANK(INDIRECT(ADDRESS(B1662,2,1,1,"all_city_parameter_inputs")))),"",IF(ISBLANK(INDIRECT(ADDRESS(B1662,2,1,1,"all_city_parameter_inputs"))),"",INDIRECT(ADDRESS(B1662,2,1,1,"all_city_parameter_inputs"))))</f>
        <v>sample</v>
      </c>
      <c r="H1662" s="17" cm="1">
        <f t="array" aca="1" ref="H1662" ca="1">IF(ISBLANK(INDIRECT(ADDRESS(B1662,A1662,1,1,"all_city_parameter_inputs"))), "--",INDIRECT(ADDRESS(B1662,A1662,1,1,"all_city_parameter_inputs")))</f>
        <v>0.8</v>
      </c>
      <c r="I1662" s="17">
        <f ca="1">IF(OR(G1662="alpha",G1662="beta",G1662="sd",G1662="mean"),"--",VLOOKUP(C1662,Default!$B$5:$H$114,7,FALSE))</f>
        <v>1</v>
      </c>
      <c r="J1662" s="4" t="str">
        <f ca="1">VLOOKUP(F1662,Lookup!$C$5:$D$110,2, FALSE)</f>
        <v>Pollution values</v>
      </c>
      <c r="K1662" s="4" t="str">
        <f ca="1">VLOOKUP(C1662,Default!$B$4:$E$114,4,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62" s="21" t="str" cm="1">
        <f t="array" aca="1" ref="L1662" ca="1">IF(ISNA(VLOOKUP($D1662,Grouped_Sources!$C:$C,1,FALSE)),"", INDIRECT(VLOOKUP($D1662,Grouped_Sources!$C:$I,5,FALSE)))</f>
        <v/>
      </c>
      <c r="M1662" s="21" t="str" cm="1">
        <f t="array" aca="1" ref="M1662" ca="1">IF(ISNA(VLOOKUP($D1662,Grouped_Sources!$C:$C,1,FALSE)),"", INDIRECT(VLOOKUP($D1662,Grouped_Sources!$C:$I,6,FALSE)))</f>
        <v/>
      </c>
      <c r="N1662" s="21" t="str" cm="1">
        <f t="array" aca="1" ref="N1662" ca="1">IF(ISNA(VLOOKUP($D1662,Grouped_Sources!$C:$C,1,FALSE)),"", INDIRECT(VLOOKUP($D1662,Grouped_Sources!$C:$I,7,FALSE)))</f>
        <v/>
      </c>
    </row>
    <row r="1663" spans="1:14" hidden="1" x14ac:dyDescent="0.25">
      <c r="A1663" s="5">
        <f t="shared" si="266"/>
        <v>19</v>
      </c>
      <c r="B1663" s="5">
        <f t="shared" si="267"/>
        <v>61</v>
      </c>
      <c r="C1663" s="5" t="str">
        <f t="shared" ca="1" si="268"/>
        <v>distance_scalar_car_taxi</v>
      </c>
      <c r="D1663" s="5" t="str">
        <f t="shared" ca="1" si="270"/>
        <v>distance_scalar_car_taxi_copiapo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distance_scalar_car_taxi</v>
      </c>
      <c r="G1663" s="4" t="str" cm="1">
        <f t="array" aca="1" ref="G1663" ca="1">IF(AND(ISBLANK(INDIRECT(ADDRESS(B1663,3,1,1,"all_city_parameter_inputs"))),ISBLANK(INDIRECT(ADDRESS(B1663,2,1,1,"all_city_parameter_inputs")))),"",IF(ISBLANK(INDIRECT(ADDRESS(B1663,2,1,1,"all_city_parameter_inputs"))),"",INDIRECT(ADDRESS(B1663,2,1,1,"all_city_parameter_inputs"))))</f>
        <v>constant</v>
      </c>
      <c r="H1663" s="17" cm="1">
        <f t="array" aca="1" ref="H1663" ca="1">IF(ISBLANK(INDIRECT(ADDRESS(B1663,A1663,1,1,"all_city_parameter_inputs"))), "--",INDIRECT(ADDRESS(B1663,A1663,1,1,"all_city_parameter_inputs")))</f>
        <v>1</v>
      </c>
      <c r="I1663" s="17">
        <f ca="1">IF(OR(G1663="alpha",G1663="beta",G1663="sd",G1663="mean"),"--",VLOOKUP(C1663,Default!$B$5:$H$114,7,FALSE))</f>
        <v>1</v>
      </c>
      <c r="J1663" s="4" t="str">
        <f ca="1">VLOOKUP(F1663,Lookup!$C$5:$D$110,2, FALSE)</f>
        <v>Travel values</v>
      </c>
      <c r="K1663" s="4" t="str">
        <f ca="1">VLOOKUP(C1663,Default!$B$4:$E$114,4, FALSE)</f>
        <v>scalar for car/taxi distance, i.e. all car and taxi trips get scaled by this scalar</v>
      </c>
      <c r="L1663" s="21" t="str" cm="1">
        <f t="array" aca="1" ref="L1663" ca="1">IF(ISNA(VLOOKUP($D1663,Grouped_Sources!$C:$C,1,FALSE)),"", INDIRECT(VLOOKUP($D1663,Grouped_Sources!$C:$I,5,FALSE)))</f>
        <v xml:space="preserve"> on OneDrive Ali Abbas - ITHIM Global\Methods and Processes\Input Parameters\DistanceScalars</v>
      </c>
      <c r="M1663" s="21" cm="1">
        <f t="array" aca="1" ref="M1663" ca="1">IF(ISNA(VLOOKUP($D1663,Grouped_Sources!$C:$C,1,FALSE)),"", INDIRECT(VLOOKUP($D1663,Grouped_Sources!$C:$I,6,FALSE)))</f>
        <v>0</v>
      </c>
      <c r="N1663" s="21" cm="1">
        <f t="array" aca="1" ref="N1663" ca="1">IF(ISNA(VLOOKUP($D1663,Grouped_Sources!$C:$C,1,FALSE)),"", INDIRECT(VLOOKUP($D1663,Grouped_Sources!$C:$I,7,FALSE)))</f>
        <v>0</v>
      </c>
    </row>
    <row r="1664" spans="1:14" hidden="1" x14ac:dyDescent="0.25">
      <c r="A1664" s="5">
        <f t="shared" si="266"/>
        <v>19</v>
      </c>
      <c r="B1664" s="5">
        <f t="shared" si="267"/>
        <v>62</v>
      </c>
      <c r="C1664" s="5" t="str">
        <f t="shared" ca="1" si="268"/>
        <v>distance_scalar_car_taxi</v>
      </c>
      <c r="D1664" s="5" t="str">
        <f t="shared" ca="1" si="270"/>
        <v>distance_scalar_car_taxi_copiapo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distance_scalar_car_taxi</v>
      </c>
      <c r="G1664" s="4" t="str" cm="1">
        <f t="array" aca="1" ref="G1664" ca="1">IF(AND(ISBLANK(INDIRECT(ADDRESS(B1664,3,1,1,"all_city_parameter_inputs"))),ISBLANK(INDIRECT(ADDRESS(B1664,2,1,1,"all_city_parameter_inputs")))),"",IF(ISBLANK(INDIRECT(ADDRESS(B1664,2,1,1,"all_city_parameter_inputs"))),"",INDIRECT(ADDRESS(B1664,2,1,1,"all_city_parameter_inputs"))))</f>
        <v>mean</v>
      </c>
      <c r="H1664" s="17" cm="1">
        <f t="array" aca="1" ref="H1664" ca="1">IF(ISBLANK(INDIRECT(ADDRESS(B1664,A1664,1,1,"all_city_parameter_inputs"))), "--",INDIRECT(ADDRESS(B1664,A1664,1,1,"all_city_parameter_inputs")))</f>
        <v>0.99985817677938005</v>
      </c>
      <c r="I1664" s="17" t="str">
        <f ca="1">IF(OR(G1664="alpha",G1664="beta",G1664="sd",G1664="mean"),"--",VLOOKUP(C1664,Default!$B$5:$H$114,7,FALSE))</f>
        <v>--</v>
      </c>
      <c r="J1664" s="4" t="str">
        <f ca="1">VLOOKUP(F1664,Lookup!$C$5:$D$110,2, FALSE)</f>
        <v>Travel values</v>
      </c>
      <c r="K1664" s="4" t="str">
        <f ca="1">VLOOKUP(C1664,Default!$B$4:$E$114,4, FALSE)</f>
        <v>scalar for car/taxi distance, i.e. all car and taxi trips get scaled by this scalar</v>
      </c>
      <c r="L1664" s="21" t="str" cm="1">
        <f t="array" aca="1" ref="L1664" ca="1">IF(ISNA(VLOOKUP($D1664,Grouped_Sources!$C:$C,1,FALSE)),"", INDIRECT(VLOOKUP($D1664,Grouped_Sources!$C:$I,5,FALSE)))</f>
        <v xml:space="preserve"> on OneDrive Ali Abbas - ITHIM Global\Methods and Processes\Input Parameters\DistanceScalars</v>
      </c>
      <c r="M1664" s="21" cm="1">
        <f t="array" aca="1" ref="M1664" ca="1">IF(ISNA(VLOOKUP($D1664,Grouped_Sources!$C:$C,1,FALSE)),"", INDIRECT(VLOOKUP($D1664,Grouped_Sources!$C:$I,6,FALSE)))</f>
        <v>0</v>
      </c>
      <c r="N1664" s="21" cm="1">
        <f t="array" aca="1" ref="N1664" ca="1">IF(ISNA(VLOOKUP($D1664,Grouped_Sources!$C:$C,1,FALSE)),"", INDIRECT(VLOOKUP($D1664,Grouped_Sources!$C:$I,7,FALSE)))</f>
        <v>0</v>
      </c>
    </row>
    <row r="1665" spans="1:14" hidden="1" x14ac:dyDescent="0.25">
      <c r="A1665" s="5">
        <f t="shared" si="266"/>
        <v>19</v>
      </c>
      <c r="B1665" s="5">
        <f t="shared" si="267"/>
        <v>63</v>
      </c>
      <c r="C1665" s="5" t="str">
        <f t="shared" ca="1" si="268"/>
        <v>distance_scalar_car_taxi</v>
      </c>
      <c r="D1665" s="5" t="str">
        <f t="shared" ca="1" si="270"/>
        <v>distance_scalar_car_taxi_copiapo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distance_scalar_car_taxi</v>
      </c>
      <c r="G1665" s="4" t="str" cm="1">
        <f t="array" aca="1" ref="G1665" ca="1">IF(AND(ISBLANK(INDIRECT(ADDRESS(B1665,3,1,1,"all_city_parameter_inputs"))),ISBLANK(INDIRECT(ADDRESS(B1665,2,1,1,"all_city_parameter_inputs")))),"",IF(ISBLANK(INDIRECT(ADDRESS(B1665,2,1,1,"all_city_parameter_inputs"))),"",INDIRECT(ADDRESS(B1665,2,1,1,"all_city_parameter_inputs"))))</f>
        <v>sd</v>
      </c>
      <c r="H1665" s="17" cm="1">
        <f t="array" aca="1" ref="H1665" ca="1">IF(ISBLANK(INDIRECT(ADDRESS(B1665,A1665,1,1,"all_city_parameter_inputs"))), "--",INDIRECT(ADDRESS(B1665,A1665,1,1,"all_city_parameter_inputs")))</f>
        <v>1.0169850364526201</v>
      </c>
      <c r="I1665" s="17" t="str">
        <f ca="1">IF(OR(G1665="alpha",G1665="beta",G1665="sd",G1665="mean"),"--",VLOOKUP(C1665,Default!$B$5:$H$114,7,FALSE))</f>
        <v>--</v>
      </c>
      <c r="J1665" s="4" t="str">
        <f ca="1">VLOOKUP(F1665,Lookup!$C$5:$D$110,2, FALSE)</f>
        <v>Travel values</v>
      </c>
      <c r="K1665" s="4" t="str">
        <f ca="1">VLOOKUP(C1665,Default!$B$4:$E$114,4, FALSE)</f>
        <v>scalar for car/taxi distance, i.e. all car and taxi trips get scaled by this scalar</v>
      </c>
      <c r="L1665" s="21" t="str" cm="1">
        <f t="array" aca="1" ref="L1665" ca="1">IF(ISNA(VLOOKUP($D1665,Grouped_Sources!$C:$C,1,FALSE)),"", INDIRECT(VLOOKUP($D1665,Grouped_Sources!$C:$I,5,FALSE)))</f>
        <v xml:space="preserve"> on OneDrive Ali Abbas - ITHIM Global\Methods and Processes\Input Parameters\DistanceScalars</v>
      </c>
      <c r="M1665" s="21" cm="1">
        <f t="array" aca="1" ref="M1665" ca="1">IF(ISNA(VLOOKUP($D1665,Grouped_Sources!$C:$C,1,FALSE)),"", INDIRECT(VLOOKUP($D1665,Grouped_Sources!$C:$I,6,FALSE)))</f>
        <v>0</v>
      </c>
      <c r="N1665" s="21" cm="1">
        <f t="array" aca="1" ref="N1665" ca="1">IF(ISNA(VLOOKUP($D1665,Grouped_Sources!$C:$C,1,FALSE)),"", INDIRECT(VLOOKUP($D1665,Grouped_Sources!$C:$I,7,FALSE)))</f>
        <v>0</v>
      </c>
    </row>
    <row r="1666" spans="1:14" hidden="1" x14ac:dyDescent="0.25">
      <c r="A1666" s="5">
        <f t="shared" si="266"/>
        <v>19</v>
      </c>
      <c r="B1666" s="5">
        <f t="shared" si="267"/>
        <v>64</v>
      </c>
      <c r="C1666" s="5" t="str">
        <f t="shared" ca="1" si="268"/>
        <v>distance_scalar_motorcycle</v>
      </c>
      <c r="D1666" s="5" t="str">
        <f t="shared" ca="1" si="270"/>
        <v>distance_scalar_motorcycle_copiapo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distance_scalar_motorcycle</v>
      </c>
      <c r="G1666" s="4" t="str" cm="1">
        <f t="array" aca="1" ref="G1666" ca="1">IF(AND(ISBLANK(INDIRECT(ADDRESS(B1666,3,1,1,"all_city_parameter_inputs"))),ISBLANK(INDIRECT(ADDRESS(B1666,2,1,1,"all_city_parameter_inputs")))),"",IF(ISBLANK(INDIRECT(ADDRESS(B1666,2,1,1,"all_city_parameter_inputs"))),"",INDIRECT(ADDRESS(B1666,2,1,1,"all_city_parameter_inputs"))))</f>
        <v>constant</v>
      </c>
      <c r="H1666" s="17" cm="1">
        <f t="array" aca="1" ref="H1666" ca="1">IF(ISBLANK(INDIRECT(ADDRESS(B1666,A1666,1,1,"all_city_parameter_inputs"))), "--",INDIRECT(ADDRESS(B1666,A1666,1,1,"all_city_parameter_inputs")))</f>
        <v>1</v>
      </c>
      <c r="I1666" s="17">
        <f ca="1">IF(OR(G1666="alpha",G1666="beta",G1666="sd",G1666="mean"),"--",VLOOKUP(C1666,Default!$B$5:$H$114,7,FALSE))</f>
        <v>1</v>
      </c>
      <c r="J1666" s="4" t="str">
        <f ca="1">VLOOKUP(F1666,Lookup!$C$5:$D$110,2, FALSE)</f>
        <v>Travel values</v>
      </c>
      <c r="K1666" s="4" t="str">
        <f ca="1">VLOOKUP(C1666,Default!$B$4:$E$114,4, FALSE)</f>
        <v>scalar for motorcycle distance, i.e. all motorbike trips are scaled by this scalar</v>
      </c>
      <c r="L1666" s="21" t="str" cm="1">
        <f t="array" aca="1" ref="L1666" ca="1">IF(ISNA(VLOOKUP($D1666,Grouped_Sources!$C:$C,1,FALSE)),"", INDIRECT(VLOOKUP($D1666,Grouped_Sources!$C:$I,5,FALSE)))</f>
        <v xml:space="preserve"> on OneDrive Ali Abbas - ITHIM Global\Methods and Processes\Input Parameters\DistanceScalars</v>
      </c>
      <c r="M1666" s="21" cm="1">
        <f t="array" aca="1" ref="M1666" ca="1">IF(ISNA(VLOOKUP($D1666,Grouped_Sources!$C:$C,1,FALSE)),"", INDIRECT(VLOOKUP($D1666,Grouped_Sources!$C:$I,6,FALSE)))</f>
        <v>0</v>
      </c>
      <c r="N1666" s="21" cm="1">
        <f t="array" aca="1" ref="N1666" ca="1">IF(ISNA(VLOOKUP($D1666,Grouped_Sources!$C:$C,1,FALSE)),"", INDIRECT(VLOOKUP($D1666,Grouped_Sources!$C:$I,7,FALSE)))</f>
        <v>0</v>
      </c>
    </row>
    <row r="1667" spans="1:14" hidden="1" x14ac:dyDescent="0.25">
      <c r="A1667" s="5">
        <f t="shared" si="266"/>
        <v>19</v>
      </c>
      <c r="B1667" s="5">
        <f t="shared" si="267"/>
        <v>65</v>
      </c>
      <c r="C1667" s="5" t="str">
        <f t="shared" ca="1" si="268"/>
        <v>distance_scalar_motorcycle</v>
      </c>
      <c r="D1667" s="5" t="str">
        <f t="shared" ca="1" si="270"/>
        <v>distance_scalar_motorcycle_copiapo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distance_scalar_motorcycle</v>
      </c>
      <c r="G1667" s="4" t="str" cm="1">
        <f t="array" aca="1" ref="G1667" ca="1">IF(AND(ISBLANK(INDIRECT(ADDRESS(B1667,3,1,1,"all_city_parameter_inputs"))),ISBLANK(INDIRECT(ADDRESS(B1667,2,1,1,"all_city_parameter_inputs")))),"",IF(ISBLANK(INDIRECT(ADDRESS(B1667,2,1,1,"all_city_parameter_inputs"))),"",INDIRECT(ADDRESS(B1667,2,1,1,"all_city_parameter_inputs"))))</f>
        <v>mean</v>
      </c>
      <c r="H1667" s="17" cm="1">
        <f t="array" aca="1" ref="H1667" ca="1">IF(ISBLANK(INDIRECT(ADDRESS(B1667,A1667,1,1,"all_city_parameter_inputs"))), "--",INDIRECT(ADDRESS(B1667,A1667,1,1,"all_city_parameter_inputs")))</f>
        <v>0.99899332859122603</v>
      </c>
      <c r="I1667" s="17" t="str">
        <f ca="1">IF(OR(G1667="alpha",G1667="beta",G1667="sd",G1667="mean"),"--",VLOOKUP(C1667,Default!$B$5:$H$114,7,FALSE))</f>
        <v>--</v>
      </c>
      <c r="J1667" s="4" t="str">
        <f ca="1">VLOOKUP(F1667,Lookup!$C$5:$D$110,2, FALSE)</f>
        <v>Travel values</v>
      </c>
      <c r="K1667" s="4" t="str">
        <f ca="1">VLOOKUP(C1667,Default!$B$4:$E$114,4, FALSE)</f>
        <v>scalar for motorcycle distance, i.e. all motorbike trips are scaled by this scalar</v>
      </c>
      <c r="L1667" s="21" t="str" cm="1">
        <f t="array" aca="1" ref="L1667" ca="1">IF(ISNA(VLOOKUP($D1667,Grouped_Sources!$C:$C,1,FALSE)),"", INDIRECT(VLOOKUP($D1667,Grouped_Sources!$C:$I,5,FALSE)))</f>
        <v xml:space="preserve"> on OneDrive Ali Abbas - ITHIM Global\Methods and Processes\Input Parameters\DistanceScalars</v>
      </c>
      <c r="M1667" s="21" cm="1">
        <f t="array" aca="1" ref="M1667" ca="1">IF(ISNA(VLOOKUP($D1667,Grouped_Sources!$C:$C,1,FALSE)),"", INDIRECT(VLOOKUP($D1667,Grouped_Sources!$C:$I,6,FALSE)))</f>
        <v>0</v>
      </c>
      <c r="N1667" s="21" cm="1">
        <f t="array" aca="1" ref="N1667" ca="1">IF(ISNA(VLOOKUP($D1667,Grouped_Sources!$C:$C,1,FALSE)),"", INDIRECT(VLOOKUP($D1667,Grouped_Sources!$C:$I,7,FALSE)))</f>
        <v>0</v>
      </c>
    </row>
    <row r="1668" spans="1:14" hidden="1" x14ac:dyDescent="0.25">
      <c r="A1668" s="5">
        <f t="shared" si="266"/>
        <v>19</v>
      </c>
      <c r="B1668" s="5">
        <f t="shared" si="267"/>
        <v>66</v>
      </c>
      <c r="C1668" s="5" t="str">
        <f t="shared" ca="1" si="268"/>
        <v>distance_scalar_motorcycle</v>
      </c>
      <c r="D1668" s="5" t="str">
        <f t="shared" ca="1" si="270"/>
        <v>distance_scalar_motorcycle_copiapo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distance_scalar_motorcycle</v>
      </c>
      <c r="G1668" s="4" t="str" cm="1">
        <f t="array" aca="1" ref="G1668" ca="1">IF(AND(ISBLANK(INDIRECT(ADDRESS(B1668,3,1,1,"all_city_parameter_inputs"))),ISBLANK(INDIRECT(ADDRESS(B1668,2,1,1,"all_city_parameter_inputs")))),"",IF(ISBLANK(INDIRECT(ADDRESS(B1668,2,1,1,"all_city_parameter_inputs"))),"",INDIRECT(ADDRESS(B1668,2,1,1,"all_city_parameter_inputs"))))</f>
        <v>sd</v>
      </c>
      <c r="H1668" s="17" cm="1">
        <f t="array" aca="1" ref="H1668" ca="1">IF(ISBLANK(INDIRECT(ADDRESS(B1668,A1668,1,1,"all_city_parameter_inputs"))), "--",INDIRECT(ADDRESS(B1668,A1668,1,1,"all_city_parameter_inputs")))</f>
        <v>1.0459040043393599</v>
      </c>
      <c r="I1668" s="17" t="str">
        <f ca="1">IF(OR(G1668="alpha",G1668="beta",G1668="sd",G1668="mean"),"--",VLOOKUP(C1668,Default!$B$5:$H$114,7,FALSE))</f>
        <v>--</v>
      </c>
      <c r="J1668" s="4" t="str">
        <f ca="1">VLOOKUP(F1668,Lookup!$C$5:$D$110,2, FALSE)</f>
        <v>Travel values</v>
      </c>
      <c r="K1668" s="4" t="str">
        <f ca="1">VLOOKUP(C1668,Default!$B$4:$E$114,4, FALSE)</f>
        <v>scalar for motorcycle distance, i.e. all motorbike trips are scaled by this scalar</v>
      </c>
      <c r="L1668" s="21" t="str" cm="1">
        <f t="array" aca="1" ref="L1668" ca="1">IF(ISNA(VLOOKUP($D1668,Grouped_Sources!$C:$C,1,FALSE)),"", INDIRECT(VLOOKUP($D1668,Grouped_Sources!$C:$I,5,FALSE)))</f>
        <v xml:space="preserve"> on OneDrive Ali Abbas - ITHIM Global\Methods and Processes\Input Parameters\DistanceScalars</v>
      </c>
      <c r="M1668" s="21" cm="1">
        <f t="array" aca="1" ref="M1668" ca="1">IF(ISNA(VLOOKUP($D1668,Grouped_Sources!$C:$C,1,FALSE)),"", INDIRECT(VLOOKUP($D1668,Grouped_Sources!$C:$I,6,FALSE)))</f>
        <v>0</v>
      </c>
      <c r="N1668" s="21" cm="1">
        <f t="array" aca="1" ref="N1668" ca="1">IF(ISNA(VLOOKUP($D1668,Grouped_Sources!$C:$C,1,FALSE)),"", INDIRECT(VLOOKUP($D1668,Grouped_Sources!$C:$I,7,FALSE)))</f>
        <v>0</v>
      </c>
    </row>
    <row r="1669" spans="1:14" hidden="1" x14ac:dyDescent="0.25">
      <c r="A1669" s="5">
        <f t="shared" si="266"/>
        <v>19</v>
      </c>
      <c r="B1669" s="5">
        <f t="shared" si="267"/>
        <v>67</v>
      </c>
      <c r="C1669" s="5" t="str">
        <f t="shared" ca="1" si="268"/>
        <v>distance_scalar_pt</v>
      </c>
      <c r="D1669" s="5" t="str">
        <f t="shared" ca="1" si="270"/>
        <v>distance_scalar_pt_copiapo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distance_scalar_pt</v>
      </c>
      <c r="G1669" s="4" t="str" cm="1">
        <f t="array" aca="1" ref="G1669" ca="1">IF(AND(ISBLANK(INDIRECT(ADDRESS(B1669,3,1,1,"all_city_parameter_inputs"))),ISBLANK(INDIRECT(ADDRESS(B1669,2,1,1,"all_city_parameter_inputs")))),"",IF(ISBLANK(INDIRECT(ADDRESS(B1669,2,1,1,"all_city_parameter_inputs"))),"",INDIRECT(ADDRESS(B1669,2,1,1,"all_city_parameter_inputs"))))</f>
        <v>constant</v>
      </c>
      <c r="H1669" s="17" cm="1">
        <f t="array" aca="1" ref="H1669" ca="1">IF(ISBLANK(INDIRECT(ADDRESS(B1669,A1669,1,1,"all_city_parameter_inputs"))), "--",INDIRECT(ADDRESS(B1669,A1669,1,1,"all_city_parameter_inputs")))</f>
        <v>1</v>
      </c>
      <c r="I1669" s="17">
        <f ca="1">IF(OR(G1669="alpha",G1669="beta",G1669="sd",G1669="mean"),"--",VLOOKUP(C1669,Default!$B$5:$H$114,7,FALSE))</f>
        <v>1</v>
      </c>
      <c r="J1669" s="4" t="str">
        <f ca="1">VLOOKUP(F1669,Lookup!$C$5:$D$110,2, FALSE)</f>
        <v>Travel values</v>
      </c>
      <c r="K1669" s="4" t="str">
        <f ca="1">VLOOKUP(C1669,Default!$B$4:$E$114,4, FALSE)</f>
        <v>scalar for PT distance, i.e. all public transport journey (incl bus driver if added) are scaled by this scalar</v>
      </c>
      <c r="L1669" s="21" t="str" cm="1">
        <f t="array" aca="1" ref="L1669" ca="1">IF(ISNA(VLOOKUP($D1669,Grouped_Sources!$C:$C,1,FALSE)),"", INDIRECT(VLOOKUP($D1669,Grouped_Sources!$C:$I,5,FALSE)))</f>
        <v xml:space="preserve"> on OneDrive Ali Abbas - ITHIM Global\Methods and Processes\Input Parameters\DistanceScalars</v>
      </c>
      <c r="M1669" s="21" cm="1">
        <f t="array" aca="1" ref="M1669" ca="1">IF(ISNA(VLOOKUP($D1669,Grouped_Sources!$C:$C,1,FALSE)),"", INDIRECT(VLOOKUP($D1669,Grouped_Sources!$C:$I,6,FALSE)))</f>
        <v>0</v>
      </c>
      <c r="N1669" s="21" cm="1">
        <f t="array" aca="1" ref="N1669" ca="1">IF(ISNA(VLOOKUP($D1669,Grouped_Sources!$C:$C,1,FALSE)),"", INDIRECT(VLOOKUP($D1669,Grouped_Sources!$C:$I,7,FALSE)))</f>
        <v>0</v>
      </c>
    </row>
    <row r="1670" spans="1:14" hidden="1" x14ac:dyDescent="0.25">
      <c r="A1670" s="5">
        <f t="shared" si="266"/>
        <v>19</v>
      </c>
      <c r="B1670" s="5">
        <f t="shared" si="267"/>
        <v>68</v>
      </c>
      <c r="C1670" s="5" t="str">
        <f t="shared" ca="1" si="268"/>
        <v>distance_scalar_pt</v>
      </c>
      <c r="D1670" s="5" t="str">
        <f t="shared" ca="1" si="270"/>
        <v>distance_scalar_pt_copiapo</v>
      </c>
      <c r="E1670" s="4" t="str" cm="1">
        <f t="array" aca="1" ref="E1670" ca="1">INDIRECT(ADDRESS(1,A1670,1,1,"all_city_parameter_inputs"))</f>
        <v>copiapo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distance_scalar_pt</v>
      </c>
      <c r="G1670" s="4" t="str" cm="1">
        <f t="array" aca="1" ref="G1670" ca="1">IF(AND(ISBLANK(INDIRECT(ADDRESS(B1670,3,1,1,"all_city_parameter_inputs"))),ISBLANK(INDIRECT(ADDRESS(B1670,2,1,1,"all_city_parameter_inputs")))),"",IF(ISBLANK(INDIRECT(ADDRESS(B1670,2,1,1,"all_city_parameter_inputs"))),"",INDIRECT(ADDRESS(B1670,2,1,1,"all_city_parameter_inputs"))))</f>
        <v>mean</v>
      </c>
      <c r="H1670" s="17" cm="1">
        <f t="array" aca="1" ref="H1670" ca="1">IF(ISBLANK(INDIRECT(ADDRESS(B1670,A1670,1,1,"all_city_parameter_inputs"))), "--",INDIRECT(ADDRESS(B1670,A1670,1,1,"all_city_parameter_inputs")))</f>
        <v>0.99981520489605002</v>
      </c>
      <c r="I1670" s="17" t="str">
        <f ca="1">IF(OR(G1670="alpha",G1670="beta",G1670="sd",G1670="mean"),"--",VLOOKUP(C1670,Default!$B$5:$H$114,7,FALSE))</f>
        <v>--</v>
      </c>
      <c r="J1670" s="4" t="str">
        <f ca="1">VLOOKUP(F1670,Lookup!$C$5:$D$110,2, FALSE)</f>
        <v>Travel values</v>
      </c>
      <c r="K1670" s="4" t="str">
        <f ca="1">VLOOKUP(C1670,Default!$B$4:$E$114,4, FALSE)</f>
        <v>scalar for PT distance, i.e. all public transport journey (incl bus driver if added) are scaled by this scalar</v>
      </c>
      <c r="L1670" s="21" t="str" cm="1">
        <f t="array" aca="1" ref="L1670" ca="1">IF(ISNA(VLOOKUP($D1670,Grouped_Sources!$C:$C,1,FALSE)),"", INDIRECT(VLOOKUP($D1670,Grouped_Sources!$C:$I,5,FALSE)))</f>
        <v xml:space="preserve"> on OneDrive Ali Abbas - ITHIM Global\Methods and Processes\Input Parameters\DistanceScalars</v>
      </c>
      <c r="M1670" s="21" cm="1">
        <f t="array" aca="1" ref="M1670" ca="1">IF(ISNA(VLOOKUP($D1670,Grouped_Sources!$C:$C,1,FALSE)),"", INDIRECT(VLOOKUP($D1670,Grouped_Sources!$C:$I,6,FALSE)))</f>
        <v>0</v>
      </c>
      <c r="N1670" s="21" cm="1">
        <f t="array" aca="1" ref="N1670" ca="1">IF(ISNA(VLOOKUP($D1670,Grouped_Sources!$C:$C,1,FALSE)),"", INDIRECT(VLOOKUP($D1670,Grouped_Sources!$C:$I,7,FALSE)))</f>
        <v>0</v>
      </c>
    </row>
    <row r="1671" spans="1:14" hidden="1" x14ac:dyDescent="0.25">
      <c r="A1671" s="5">
        <f t="shared" si="266"/>
        <v>19</v>
      </c>
      <c r="B1671" s="5">
        <f t="shared" si="267"/>
        <v>69</v>
      </c>
      <c r="C1671" s="5" t="str">
        <f t="shared" ca="1" si="268"/>
        <v>distance_scalar_pt</v>
      </c>
      <c r="D1671" s="5" t="str">
        <f t="shared" ca="1" si="270"/>
        <v>distance_scalar_pt_copiapo</v>
      </c>
      <c r="E1671" s="4" t="str" cm="1">
        <f t="array" aca="1" ref="E1671" ca="1">INDIRECT(ADDRESS(1,A1671,1,1,"all_city_parameter_inputs"))</f>
        <v>copiapo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distance_scalar_pt</v>
      </c>
      <c r="G1671" s="4" t="str" cm="1">
        <f t="array" aca="1" ref="G1671" ca="1">IF(AND(ISBLANK(INDIRECT(ADDRESS(B1671,3,1,1,"all_city_parameter_inputs"))),ISBLANK(INDIRECT(ADDRESS(B1671,2,1,1,"all_city_parameter_inputs")))),"",IF(ISBLANK(INDIRECT(ADDRESS(B1671,2,1,1,"all_city_parameter_inputs"))),"",INDIRECT(ADDRESS(B1671,2,1,1,"all_city_parameter_inputs"))))</f>
        <v>sd</v>
      </c>
      <c r="H1671" s="17" cm="1">
        <f t="array" aca="1" ref="H1671" ca="1">IF(ISBLANK(INDIRECT(ADDRESS(B1671,A1671,1,1,"all_city_parameter_inputs"))), "--",INDIRECT(ADDRESS(B1671,A1671,1,1,"all_city_parameter_inputs")))</f>
        <v>1.01941161959138</v>
      </c>
      <c r="I1671" s="17" t="str">
        <f ca="1">IF(OR(G1671="alpha",G1671="beta",G1671="sd",G1671="mean"),"--",VLOOKUP(C1671,Default!$B$5:$H$114,7,FALSE))</f>
        <v>--</v>
      </c>
      <c r="J1671" s="4" t="str">
        <f ca="1">VLOOKUP(F1671,Lookup!$C$5:$D$110,2, FALSE)</f>
        <v>Travel values</v>
      </c>
      <c r="K1671" s="4" t="str">
        <f ca="1">VLOOKUP(C1671,Default!$B$4:$E$114,4, FALSE)</f>
        <v>scalar for PT distance, i.e. all public transport journey (incl bus driver if added) are scaled by this scalar</v>
      </c>
      <c r="L1671" s="21" t="str" cm="1">
        <f t="array" aca="1" ref="L1671" ca="1">IF(ISNA(VLOOKUP($D1671,Grouped_Sources!$C:$C,1,FALSE)),"", INDIRECT(VLOOKUP($D1671,Grouped_Sources!$C:$I,5,FALSE)))</f>
        <v xml:space="preserve"> on OneDrive Ali Abbas - ITHIM Global\Methods and Processes\Input Parameters\DistanceScalars</v>
      </c>
      <c r="M1671" s="21" cm="1">
        <f t="array" aca="1" ref="M1671" ca="1">IF(ISNA(VLOOKUP($D1671,Grouped_Sources!$C:$C,1,FALSE)),"", INDIRECT(VLOOKUP($D1671,Grouped_Sources!$C:$I,6,FALSE)))</f>
        <v>0</v>
      </c>
      <c r="N1671" s="21" cm="1">
        <f t="array" aca="1" ref="N1671" ca="1">IF(ISNA(VLOOKUP($D1671,Grouped_Sources!$C:$C,1,FALSE)),"", INDIRECT(VLOOKUP($D1671,Grouped_Sources!$C:$I,7,FALSE)))</f>
        <v>0</v>
      </c>
    </row>
    <row r="1672" spans="1:14" hidden="1" x14ac:dyDescent="0.25">
      <c r="A1672" s="5">
        <f t="shared" si="266"/>
        <v>19</v>
      </c>
      <c r="B1672" s="5">
        <f t="shared" si="267"/>
        <v>70</v>
      </c>
      <c r="C1672" s="5" t="str">
        <f t="shared" ca="1" si="268"/>
        <v>distance_scalar_walking</v>
      </c>
      <c r="D1672" s="5" t="str">
        <f t="shared" ca="1" si="270"/>
        <v>distance_scalar_walking_copiapo</v>
      </c>
      <c r="E1672" s="4" t="str" cm="1">
        <f t="array" aca="1" ref="E1672" ca="1">INDIRECT(ADDRESS(1,A1672,1,1,"all_city_parameter_inputs"))</f>
        <v>copiapo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distance_scalar_walking</v>
      </c>
      <c r="G1672" s="4" t="str" cm="1">
        <f t="array" aca="1" ref="G1672" ca="1">IF(AND(ISBLANK(INDIRECT(ADDRESS(B1672,3,1,1,"all_city_parameter_inputs"))),ISBLANK(INDIRECT(ADDRESS(B1672,2,1,1,"all_city_parameter_inputs")))),"",IF(ISBLANK(INDIRECT(ADDRESS(B1672,2,1,1,"all_city_parameter_inputs"))),"",INDIRECT(ADDRESS(B1672,2,1,1,"all_city_parameter_inputs"))))</f>
        <v>constant</v>
      </c>
      <c r="H1672" s="17" cm="1">
        <f t="array" aca="1" ref="H1672" ca="1">IF(ISBLANK(INDIRECT(ADDRESS(B1672,A1672,1,1,"all_city_parameter_inputs"))), "--",INDIRECT(ADDRESS(B1672,A1672,1,1,"all_city_parameter_inputs")))</f>
        <v>1</v>
      </c>
      <c r="I1672" s="17">
        <f ca="1">IF(OR(G1672="alpha",G1672="beta",G1672="sd",G1672="mean"),"--",VLOOKUP(C1672,Default!$B$5:$H$114,7,FALSE))</f>
        <v>1</v>
      </c>
      <c r="J1672" s="4" t="str">
        <f ca="1">VLOOKUP(F1672,Lookup!$C$5:$D$110,2, FALSE)</f>
        <v>Travel values</v>
      </c>
      <c r="K1672" s="4" t="str">
        <f ca="1">VLOOKUP(C1672,Default!$B$4:$E$114,4, FALSE)</f>
        <v>scalar for walking distance, i.e. all walking trips are scaled by this scalar</v>
      </c>
      <c r="L1672" s="21" t="str" cm="1">
        <f t="array" aca="1" ref="L1672" ca="1">IF(ISNA(VLOOKUP($D1672,Grouped_Sources!$C:$C,1,FALSE)),"", INDIRECT(VLOOKUP($D1672,Grouped_Sources!$C:$I,5,FALSE)))</f>
        <v xml:space="preserve"> on OneDrive Ali Abbas - ITHIM Global\Methods and Processes\Input Parameters\DistanceScalars</v>
      </c>
      <c r="M1672" s="21" cm="1">
        <f t="array" aca="1" ref="M1672" ca="1">IF(ISNA(VLOOKUP($D1672,Grouped_Sources!$C:$C,1,FALSE)),"", INDIRECT(VLOOKUP($D1672,Grouped_Sources!$C:$I,6,FALSE)))</f>
        <v>0</v>
      </c>
      <c r="N1672" s="21" cm="1">
        <f t="array" aca="1" ref="N1672" ca="1">IF(ISNA(VLOOKUP($D1672,Grouped_Sources!$C:$C,1,FALSE)),"", INDIRECT(VLOOKUP($D1672,Grouped_Sources!$C:$I,7,FALSE)))</f>
        <v>0</v>
      </c>
    </row>
    <row r="1673" spans="1:14" hidden="1" x14ac:dyDescent="0.25">
      <c r="A1673" s="5">
        <f t="shared" si="266"/>
        <v>19</v>
      </c>
      <c r="B1673" s="5">
        <f t="shared" si="267"/>
        <v>71</v>
      </c>
      <c r="C1673" s="5" t="str">
        <f t="shared" ca="1" si="268"/>
        <v>distance_scalar_walking</v>
      </c>
      <c r="D1673" s="5" t="str">
        <f t="shared" ca="1" si="270"/>
        <v>distance_scalar_walking_copiapo</v>
      </c>
      <c r="E1673" s="4" t="str" cm="1">
        <f t="array" aca="1" ref="E1673" ca="1">INDIRECT(ADDRESS(1,A1673,1,1,"all_city_parameter_inputs"))</f>
        <v>copiapo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distance_scalar_walking</v>
      </c>
      <c r="G1673" s="4" t="str" cm="1">
        <f t="array" aca="1" ref="G1673" ca="1">IF(AND(ISBLANK(INDIRECT(ADDRESS(B1673,3,1,1,"all_city_parameter_inputs"))),ISBLANK(INDIRECT(ADDRESS(B1673,2,1,1,"all_city_parameter_inputs")))),"",IF(ISBLANK(INDIRECT(ADDRESS(B1673,2,1,1,"all_city_parameter_inputs"))),"",INDIRECT(ADDRESS(B1673,2,1,1,"all_city_parameter_inputs"))))</f>
        <v>mean</v>
      </c>
      <c r="H1673" s="17" cm="1">
        <f t="array" aca="1" ref="H1673" ca="1">IF(ISBLANK(INDIRECT(ADDRESS(B1673,A1673,1,1,"all_city_parameter_inputs"))), "--",INDIRECT(ADDRESS(B1673,A1673,1,1,"all_city_parameter_inputs")))</f>
        <v>0.99989911292548594</v>
      </c>
      <c r="I1673" s="17" t="str">
        <f ca="1">IF(OR(G1673="alpha",G1673="beta",G1673="sd",G1673="mean"),"--",VLOOKUP(C1673,Default!$B$5:$H$114,7,FALSE))</f>
        <v>--</v>
      </c>
      <c r="J1673" s="4" t="str">
        <f ca="1">VLOOKUP(F1673,Lookup!$C$5:$D$110,2, FALSE)</f>
        <v>Travel values</v>
      </c>
      <c r="K1673" s="4" t="str">
        <f ca="1">VLOOKUP(C1673,Default!$B$4:$E$114,4, FALSE)</f>
        <v>scalar for walking distance, i.e. all walking trips are scaled by this scalar</v>
      </c>
      <c r="L1673" s="21" t="str" cm="1">
        <f t="array" aca="1" ref="L1673" ca="1">IF(ISNA(VLOOKUP($D1673,Grouped_Sources!$C:$C,1,FALSE)),"", INDIRECT(VLOOKUP($D1673,Grouped_Sources!$C:$I,5,FALSE)))</f>
        <v xml:space="preserve"> on OneDrive Ali Abbas - ITHIM Global\Methods and Processes\Input Parameters\DistanceScalars</v>
      </c>
      <c r="M1673" s="21" cm="1">
        <f t="array" aca="1" ref="M1673" ca="1">IF(ISNA(VLOOKUP($D1673,Grouped_Sources!$C:$C,1,FALSE)),"", INDIRECT(VLOOKUP($D1673,Grouped_Sources!$C:$I,6,FALSE)))</f>
        <v>0</v>
      </c>
      <c r="N1673" s="21" cm="1">
        <f t="array" aca="1" ref="N1673" ca="1">IF(ISNA(VLOOKUP($D1673,Grouped_Sources!$C:$C,1,FALSE)),"", INDIRECT(VLOOKUP($D1673,Grouped_Sources!$C:$I,7,FALSE)))</f>
        <v>0</v>
      </c>
    </row>
    <row r="1674" spans="1:14" hidden="1" x14ac:dyDescent="0.25">
      <c r="A1674" s="5">
        <f t="shared" si="266"/>
        <v>19</v>
      </c>
      <c r="B1674" s="5">
        <f t="shared" si="267"/>
        <v>72</v>
      </c>
      <c r="C1674" s="5" t="str">
        <f t="shared" ca="1" si="268"/>
        <v>distance_scalar_walking</v>
      </c>
      <c r="D1674" s="5" t="str">
        <f t="shared" ca="1" si="270"/>
        <v>distance_scalar_walking_copiapo</v>
      </c>
      <c r="E1674" s="4" t="str" cm="1">
        <f t="array" aca="1" ref="E1674" ca="1">INDIRECT(ADDRESS(1,A1674,1,1,"all_city_parameter_inputs"))</f>
        <v>copiapo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distance_scalar_walking</v>
      </c>
      <c r="G1674" s="4" t="str" cm="1">
        <f t="array" aca="1" ref="G1674" ca="1">IF(AND(ISBLANK(INDIRECT(ADDRESS(B1674,3,1,1,"all_city_parameter_inputs"))),ISBLANK(INDIRECT(ADDRESS(B1674,2,1,1,"all_city_parameter_inputs")))),"",IF(ISBLANK(INDIRECT(ADDRESS(B1674,2,1,1,"all_city_parameter_inputs"))),"",INDIRECT(ADDRESS(B1674,2,1,1,"all_city_parameter_inputs"))))</f>
        <v>sd</v>
      </c>
      <c r="H1674" s="17" cm="1">
        <f t="array" aca="1" ref="H1674" ca="1">IF(ISBLANK(INDIRECT(ADDRESS(B1674,A1674,1,1,"all_city_parameter_inputs"))), "--",INDIRECT(ADDRESS(B1674,A1674,1,1,"all_city_parameter_inputs")))</f>
        <v>1.0143064526521799</v>
      </c>
      <c r="I1674" s="17" t="str">
        <f ca="1">IF(OR(G1674="alpha",G1674="beta",G1674="sd",G1674="mean"),"--",VLOOKUP(C1674,Default!$B$5:$H$114,7,FALSE))</f>
        <v>--</v>
      </c>
      <c r="J1674" s="4" t="str">
        <f ca="1">VLOOKUP(F1674,Lookup!$C$5:$D$110,2, FALSE)</f>
        <v>Travel values</v>
      </c>
      <c r="K1674" s="4" t="str">
        <f ca="1">VLOOKUP(C1674,Default!$B$4:$E$114,4, FALSE)</f>
        <v>scalar for walking distance, i.e. all walking trips are scaled by this scalar</v>
      </c>
      <c r="L1674" s="21" t="str" cm="1">
        <f t="array" aca="1" ref="L1674" ca="1">IF(ISNA(VLOOKUP($D1674,Grouped_Sources!$C:$C,1,FALSE)),"", INDIRECT(VLOOKUP($D1674,Grouped_Sources!$C:$I,5,FALSE)))</f>
        <v xml:space="preserve"> on OneDrive Ali Abbas - ITHIM Global\Methods and Processes\Input Parameters\DistanceScalars</v>
      </c>
      <c r="M1674" s="21" cm="1">
        <f t="array" aca="1" ref="M1674" ca="1">IF(ISNA(VLOOKUP($D1674,Grouped_Sources!$C:$C,1,FALSE)),"", INDIRECT(VLOOKUP($D1674,Grouped_Sources!$C:$I,6,FALSE)))</f>
        <v>0</v>
      </c>
      <c r="N1674" s="21" cm="1">
        <f t="array" aca="1" ref="N1674" ca="1">IF(ISNA(VLOOKUP($D1674,Grouped_Sources!$C:$C,1,FALSE)),"", INDIRECT(VLOOKUP($D1674,Grouped_Sources!$C:$I,7,FALSE)))</f>
        <v>0</v>
      </c>
    </row>
    <row r="1675" spans="1:14" hidden="1" x14ac:dyDescent="0.25">
      <c r="A1675" s="5">
        <f t="shared" si="266"/>
        <v>19</v>
      </c>
      <c r="B1675" s="5">
        <f t="shared" si="267"/>
        <v>73</v>
      </c>
      <c r="C1675" s="5" t="str">
        <f t="shared" ca="1" si="268"/>
        <v>distance_scalar_cycling</v>
      </c>
      <c r="D1675" s="5" t="str">
        <f t="shared" ca="1" si="270"/>
        <v>distance_scalar_cycling_copiapo</v>
      </c>
      <c r="E1675" s="4" t="str" cm="1">
        <f t="array" aca="1" ref="E1675" ca="1">INDIRECT(ADDRESS(1,A1675,1,1,"all_city_parameter_inputs"))</f>
        <v>copiapo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distance_scalar_cycling</v>
      </c>
      <c r="G1675" s="4" t="str" cm="1">
        <f t="array" aca="1" ref="G1675" ca="1">IF(AND(ISBLANK(INDIRECT(ADDRESS(B1675,3,1,1,"all_city_parameter_inputs"))),ISBLANK(INDIRECT(ADDRESS(B1675,2,1,1,"all_city_parameter_inputs")))),"",IF(ISBLANK(INDIRECT(ADDRESS(B1675,2,1,1,"all_city_parameter_inputs"))),"",INDIRECT(ADDRESS(B1675,2,1,1,"all_city_parameter_inputs"))))</f>
        <v>constant</v>
      </c>
      <c r="H1675" s="17" cm="1">
        <f t="array" aca="1" ref="H1675" ca="1">IF(ISBLANK(INDIRECT(ADDRESS(B1675,A1675,1,1,"all_city_parameter_inputs"))), "--",INDIRECT(ADDRESS(B1675,A1675,1,1,"all_city_parameter_inputs")))</f>
        <v>1</v>
      </c>
      <c r="I1675" s="17">
        <f ca="1">IF(OR(G1675="alpha",G1675="beta",G1675="sd",G1675="mean"),"--",VLOOKUP(C1675,Default!$B$5:$H$114,7,FALSE))</f>
        <v>1</v>
      </c>
      <c r="J1675" s="4" t="str">
        <f ca="1">VLOOKUP(F1675,Lookup!$C$5:$D$110,2, FALSE)</f>
        <v>Travel values</v>
      </c>
      <c r="K1675" s="4" t="str">
        <f ca="1">VLOOKUP(C1675,Default!$B$4:$E$114,4, FALSE)</f>
        <v>scalar for cycling distance, i.e. all cycling trips are scaled by this scalar</v>
      </c>
      <c r="L1675" s="21" t="str" cm="1">
        <f t="array" aca="1" ref="L1675" ca="1">IF(ISNA(VLOOKUP($D1675,Grouped_Sources!$C:$C,1,FALSE)),"", INDIRECT(VLOOKUP($D1675,Grouped_Sources!$C:$I,5,FALSE)))</f>
        <v xml:space="preserve"> on OneDrive Ali Abbas - ITHIM Global\Methods and Processes\Input Parameters\DistanceScalars</v>
      </c>
      <c r="M1675" s="21" cm="1">
        <f t="array" aca="1" ref="M1675" ca="1">IF(ISNA(VLOOKUP($D1675,Grouped_Sources!$C:$C,1,FALSE)),"", INDIRECT(VLOOKUP($D1675,Grouped_Sources!$C:$I,6,FALSE)))</f>
        <v>0</v>
      </c>
      <c r="N1675" s="21" cm="1">
        <f t="array" aca="1" ref="N1675" ca="1">IF(ISNA(VLOOKUP($D1675,Grouped_Sources!$C:$C,1,FALSE)),"", INDIRECT(VLOOKUP($D1675,Grouped_Sources!$C:$I,7,FALSE)))</f>
        <v>0</v>
      </c>
    </row>
    <row r="1676" spans="1:14" hidden="1" x14ac:dyDescent="0.25">
      <c r="A1676" s="5">
        <f t="shared" si="266"/>
        <v>19</v>
      </c>
      <c r="B1676" s="5">
        <f t="shared" si="267"/>
        <v>74</v>
      </c>
      <c r="C1676" s="5" t="str">
        <f t="shared" ca="1" si="268"/>
        <v>distance_scalar_cycling</v>
      </c>
      <c r="D1676" s="5" t="str">
        <f t="shared" ca="1" si="270"/>
        <v>distance_scalar_cycling_copiapo</v>
      </c>
      <c r="E1676" s="4" t="str" cm="1">
        <f t="array" aca="1" ref="E1676" ca="1">INDIRECT(ADDRESS(1,A1676,1,1,"all_city_parameter_inputs"))</f>
        <v>copiapo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distance_scalar_cycling</v>
      </c>
      <c r="G1676" s="4" t="str" cm="1">
        <f t="array" aca="1" ref="G1676" ca="1">IF(AND(ISBLANK(INDIRECT(ADDRESS(B1676,3,1,1,"all_city_parameter_inputs"))),ISBLANK(INDIRECT(ADDRESS(B1676,2,1,1,"all_city_parameter_inputs")))),"",IF(ISBLANK(INDIRECT(ADDRESS(B1676,2,1,1,"all_city_parameter_inputs"))),"",INDIRECT(ADDRESS(B1676,2,1,1,"all_city_parameter_inputs"))))</f>
        <v>mean</v>
      </c>
      <c r="H1676" s="17" cm="1">
        <f t="array" aca="1" ref="H1676" ca="1">IF(ISBLANK(INDIRECT(ADDRESS(B1676,A1676,1,1,"all_city_parameter_inputs"))), "--",INDIRECT(ADDRESS(B1676,A1676,1,1,"all_city_parameter_inputs")))</f>
        <v>0.99874717632074395</v>
      </c>
      <c r="I1676" s="17" t="str">
        <f ca="1">IF(OR(G1676="alpha",G1676="beta",G1676="sd",G1676="mean"),"--",VLOOKUP(C1676,Default!$B$5:$H$114,7,FALSE))</f>
        <v>--</v>
      </c>
      <c r="J1676" s="4" t="str">
        <f ca="1">VLOOKUP(F1676,Lookup!$C$5:$D$110,2, FALSE)</f>
        <v>Travel values</v>
      </c>
      <c r="K1676" s="4" t="str">
        <f ca="1">VLOOKUP(C1676,Default!$B$4:$E$114,4, FALSE)</f>
        <v>scalar for cycling distance, i.e. all cycling trips are scaled by this scalar</v>
      </c>
      <c r="L1676" s="21" t="str" cm="1">
        <f t="array" aca="1" ref="L1676" ca="1">IF(ISNA(VLOOKUP($D1676,Grouped_Sources!$C:$C,1,FALSE)),"", INDIRECT(VLOOKUP($D1676,Grouped_Sources!$C:$I,5,FALSE)))</f>
        <v xml:space="preserve"> on OneDrive Ali Abbas - ITHIM Global\Methods and Processes\Input Parameters\DistanceScalars</v>
      </c>
      <c r="M1676" s="21" cm="1">
        <f t="array" aca="1" ref="M1676" ca="1">IF(ISNA(VLOOKUP($D1676,Grouped_Sources!$C:$C,1,FALSE)),"", INDIRECT(VLOOKUP($D1676,Grouped_Sources!$C:$I,6,FALSE)))</f>
        <v>0</v>
      </c>
      <c r="N1676" s="21" cm="1">
        <f t="array" aca="1" ref="N1676" ca="1">IF(ISNA(VLOOKUP($D1676,Grouped_Sources!$C:$C,1,FALSE)),"", INDIRECT(VLOOKUP($D1676,Grouped_Sources!$C:$I,7,FALSE)))</f>
        <v>0</v>
      </c>
    </row>
    <row r="1677" spans="1:14" hidden="1" x14ac:dyDescent="0.25">
      <c r="A1677" s="5">
        <f t="shared" si="266"/>
        <v>19</v>
      </c>
      <c r="B1677" s="5">
        <f t="shared" si="267"/>
        <v>75</v>
      </c>
      <c r="C1677" s="5" t="str">
        <f t="shared" ca="1" si="268"/>
        <v>distance_scalar_cycling</v>
      </c>
      <c r="D1677" s="5" t="str">
        <f t="shared" ca="1" si="270"/>
        <v>distance_scalar_cycling_copiapo</v>
      </c>
      <c r="E1677" s="4" t="str" cm="1">
        <f t="array" aca="1" ref="E1677" ca="1">INDIRECT(ADDRESS(1,A1677,1,1,"all_city_parameter_inputs"))</f>
        <v>copiapo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distance_scalar_cycling</v>
      </c>
      <c r="G1677" s="4" t="str" cm="1">
        <f t="array" aca="1" ref="G1677" ca="1">IF(AND(ISBLANK(INDIRECT(ADDRESS(B1677,3,1,1,"all_city_parameter_inputs"))),ISBLANK(INDIRECT(ADDRESS(B1677,2,1,1,"all_city_parameter_inputs")))),"",IF(ISBLANK(INDIRECT(ADDRESS(B1677,2,1,1,"all_city_parameter_inputs"))),"",INDIRECT(ADDRESS(B1677,2,1,1,"all_city_parameter_inputs"))))</f>
        <v>sd</v>
      </c>
      <c r="H1677" s="17" cm="1">
        <f t="array" aca="1" ref="H1677" ca="1">IF(ISBLANK(INDIRECT(ADDRESS(B1677,A1677,1,1,"all_city_parameter_inputs"))), "--",INDIRECT(ADDRESS(B1677,A1677,1,1,"all_city_parameter_inputs")))</f>
        <v>1.0513469276635701</v>
      </c>
      <c r="I1677" s="17" t="str">
        <f ca="1">IF(OR(G1677="alpha",G1677="beta",G1677="sd",G1677="mean"),"--",VLOOKUP(C1677,Default!$B$5:$H$114,7,FALSE))</f>
        <v>--</v>
      </c>
      <c r="J1677" s="4" t="str">
        <f ca="1">VLOOKUP(F1677,Lookup!$C$5:$D$110,2, FALSE)</f>
        <v>Travel values</v>
      </c>
      <c r="K1677" s="4" t="str">
        <f ca="1">VLOOKUP(C1677,Default!$B$4:$E$114,4, FALSE)</f>
        <v>scalar for cycling distance, i.e. all cycling trips are scaled by this scalar</v>
      </c>
      <c r="L1677" s="21" t="str" cm="1">
        <f t="array" aca="1" ref="L1677" ca="1">IF(ISNA(VLOOKUP($D1677,Grouped_Sources!$C:$C,1,FALSE)),"", INDIRECT(VLOOKUP($D1677,Grouped_Sources!$C:$I,5,FALSE)))</f>
        <v xml:space="preserve"> on OneDrive Ali Abbas - ITHIM Global\Methods and Processes\Input Parameters\DistanceScalars</v>
      </c>
      <c r="M1677" s="21" cm="1">
        <f t="array" aca="1" ref="M1677" ca="1">IF(ISNA(VLOOKUP($D1677,Grouped_Sources!$C:$C,1,FALSE)),"", INDIRECT(VLOOKUP($D1677,Grouped_Sources!$C:$I,6,FALSE)))</f>
        <v>0</v>
      </c>
      <c r="N1677" s="21" cm="1">
        <f t="array" aca="1" ref="N1677" ca="1">IF(ISNA(VLOOKUP($D1677,Grouped_Sources!$C:$C,1,FALSE)),"", INDIRECT(VLOOKUP($D1677,Grouped_Sources!$C:$I,7,FALSE)))</f>
        <v>0</v>
      </c>
    </row>
    <row r="1678" spans="1:14" hidden="1" x14ac:dyDescent="0.25">
      <c r="A1678" s="5">
        <f t="shared" si="266"/>
        <v>19</v>
      </c>
      <c r="B1678" s="5">
        <f t="shared" si="267"/>
        <v>76</v>
      </c>
      <c r="C1678" s="5" t="str">
        <f t="shared" ca="1" si="268"/>
        <v>CO2_emission_inventories motorcycle</v>
      </c>
      <c r="D1678" s="5" t="str">
        <f t="shared" ca="1" si="270"/>
        <v>CO2_emission_inventories_copiapo</v>
      </c>
      <c r="E1678" s="4" t="str" cm="1">
        <f t="array" aca="1" ref="E1678" ca="1">INDIRECT(ADDRESS(1,A1678,1,1,"all_city_parameter_inputs"))</f>
        <v>copiapo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CO2_emission_inventories</v>
      </c>
      <c r="G1678" s="4" t="str" cm="1">
        <f t="array" aca="1" ref="G1678" ca="1">IF(AND(ISBLANK(INDIRECT(ADDRESS(B1678,3,1,1,"all_city_parameter_inputs"))),ISBLANK(INDIRECT(ADDRESS(B1678,2,1,1,"all_city_parameter_inputs")))),"",IF(ISBLANK(INDIRECT(ADDRESS(B1678,2,1,1,"all_city_parameter_inputs"))),"",INDIRECT(ADDRESS(B1678,2,1,1,"all_city_parameter_inputs"))))</f>
        <v>motorcycle</v>
      </c>
      <c r="H1678" s="17" cm="1">
        <f t="array" aca="1" ref="H1678" ca="1">IF(ISBLANK(INDIRECT(ADDRESS(B1678,A1678,1,1,"all_city_parameter_inputs"))), "--",INDIRECT(ADDRESS(B1678,A1678,1,1,"all_city_parameter_inputs")))</f>
        <v>142.62899999999999</v>
      </c>
      <c r="I1678" s="17">
        <f ca="1">IF(OR(G1678="alpha",G1678="beta",G1678="sd",G1678="mean"),"--",VLOOKUP(C1678,Default!$B$5:$H$114,7,FALSE))</f>
        <v>30033.571810000001</v>
      </c>
      <c r="J1678" s="4" t="str">
        <f ca="1">VLOOKUP(F1678,Lookup!$C$5:$D$110,2, FALSE)</f>
        <v>Pollution values</v>
      </c>
      <c r="K1678" s="4" t="str">
        <f ca="1">VLOOKUP(C1678,Default!$B$4:$E$114,4, FALSE)</f>
        <v>- used to estimate the CO2 for scenarios (function "scenario_co2_calculations").
- used to create the VEHICLE_INVENTORY, with speeds, PM and CO2 emissions (function "set_vehicle_inventory").</v>
      </c>
      <c r="L1678" s="21" t="str" cm="1">
        <f t="array" aca="1" ref="L1678" ca="1">IF(ISNA(VLOOKUP($D1678,Grouped_Sources!$C:$C,1,FALSE)),"", INDIRECT(VLOOKUP($D1678,Grouped_Sources!$C:$I,5,FALSE)))</f>
        <v>EDGAR but proper documentation still missing</v>
      </c>
      <c r="M1678" s="21" cm="1">
        <f t="array" aca="1" ref="M1678" ca="1">IF(ISNA(VLOOKUP($D1678,Grouped_Sources!$C:$C,1,FALSE)),"", INDIRECT(VLOOKUP($D1678,Grouped_Sources!$C:$I,6,FALSE)))</f>
        <v>0</v>
      </c>
      <c r="N1678" s="21" cm="1">
        <f t="array" aca="1" ref="N1678" ca="1">IF(ISNA(VLOOKUP($D1678,Grouped_Sources!$C:$C,1,FALSE)),"", INDIRECT(VLOOKUP($D1678,Grouped_Sources!$C:$I,7,FALSE)))</f>
        <v>0</v>
      </c>
    </row>
    <row r="1679" spans="1:14" hidden="1" x14ac:dyDescent="0.25">
      <c r="A1679" s="5">
        <f t="shared" si="266"/>
        <v>19</v>
      </c>
      <c r="B1679" s="5">
        <f t="shared" si="267"/>
        <v>77</v>
      </c>
      <c r="C1679" s="5" t="str">
        <f t="shared" ca="1" si="268"/>
        <v>CO2_emission_inventories car</v>
      </c>
      <c r="D1679" s="5" t="str">
        <f t="shared" ca="1" si="270"/>
        <v>CO2_emission_inventories_copiapo</v>
      </c>
      <c r="E1679" s="4" t="str" cm="1">
        <f t="array" aca="1" ref="E1679" ca="1">INDIRECT(ADDRESS(1,A1679,1,1,"all_city_parameter_inputs"))</f>
        <v>copiapo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CO2_emission_inventories</v>
      </c>
      <c r="G1679" s="4" t="str" cm="1">
        <f t="array" aca="1" ref="G1679" ca="1">IF(AND(ISBLANK(INDIRECT(ADDRESS(B1679,3,1,1,"all_city_parameter_inputs"))),ISBLANK(INDIRECT(ADDRESS(B1679,2,1,1,"all_city_parameter_inputs")))),"",IF(ISBLANK(INDIRECT(ADDRESS(B1679,2,1,1,"all_city_parameter_inputs"))),"",INDIRECT(ADDRESS(B1679,2,1,1,"all_city_parameter_inputs"))))</f>
        <v>car</v>
      </c>
      <c r="H1679" s="17" cm="1">
        <f t="array" aca="1" ref="H1679" ca="1">IF(ISBLANK(INDIRECT(ADDRESS(B1679,A1679,1,1,"all_city_parameter_inputs"))), "--",INDIRECT(ADDRESS(B1679,A1679,1,1,"all_city_parameter_inputs")))</f>
        <v>1769.23</v>
      </c>
      <c r="I1679" s="17">
        <f ca="1">IF(OR(G1679="alpha",G1679="beta",G1679="sd",G1679="mean"),"--",VLOOKUP(C1679,Default!$B$5:$H$114,7,FALSE))</f>
        <v>1033377.341</v>
      </c>
      <c r="J1679" s="4" t="str">
        <f ca="1">VLOOKUP(F1679,Lookup!$C$5:$D$110,2, FALSE)</f>
        <v>Pollution values</v>
      </c>
      <c r="K1679" s="4">
        <f ca="1">VLOOKUP(C1679,Default!$B$4:$E$114,4, FALSE)</f>
        <v>0</v>
      </c>
      <c r="L1679" s="21" t="str" cm="1">
        <f t="array" aca="1" ref="L1679" ca="1">IF(ISNA(VLOOKUP($D1679,Grouped_Sources!$C:$C,1,FALSE)),"", INDIRECT(VLOOKUP($D1679,Grouped_Sources!$C:$I,5,FALSE)))</f>
        <v>EDGAR but proper documentation still missing</v>
      </c>
      <c r="M1679" s="21" cm="1">
        <f t="array" aca="1" ref="M1679" ca="1">IF(ISNA(VLOOKUP($D1679,Grouped_Sources!$C:$C,1,FALSE)),"", INDIRECT(VLOOKUP($D1679,Grouped_Sources!$C:$I,6,FALSE)))</f>
        <v>0</v>
      </c>
      <c r="N1679" s="21" cm="1">
        <f t="array" aca="1" ref="N1679" ca="1">IF(ISNA(VLOOKUP($D1679,Grouped_Sources!$C:$C,1,FALSE)),"", INDIRECT(VLOOKUP($D1679,Grouped_Sources!$C:$I,7,FALSE)))</f>
        <v>0</v>
      </c>
    </row>
    <row r="1680" spans="1:14" hidden="1" x14ac:dyDescent="0.25">
      <c r="A1680" s="5">
        <f t="shared" si="266"/>
        <v>19</v>
      </c>
      <c r="B1680" s="5">
        <f t="shared" si="267"/>
        <v>78</v>
      </c>
      <c r="C1680" s="5" t="str">
        <f t="shared" ca="1" si="268"/>
        <v>CO2_emission_inventories bus_driver</v>
      </c>
      <c r="D1680" s="5" t="str">
        <f t="shared" ca="1" si="270"/>
        <v>CO2_emission_inventories_copiapo</v>
      </c>
      <c r="E1680" s="4" t="str" cm="1">
        <f t="array" aca="1" ref="E1680" ca="1">INDIRECT(ADDRESS(1,A1680,1,1,"all_city_parameter_inputs"))</f>
        <v>copiapo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CO2_emission_inventories</v>
      </c>
      <c r="G1680" s="4" t="str" cm="1">
        <f t="array" aca="1" ref="G1680" ca="1">IF(AND(ISBLANK(INDIRECT(ADDRESS(B1680,3,1,1,"all_city_parameter_inputs"))),ISBLANK(INDIRECT(ADDRESS(B1680,2,1,1,"all_city_parameter_inputs")))),"",IF(ISBLANK(INDIRECT(ADDRESS(B1680,2,1,1,"all_city_parameter_inputs"))),"",INDIRECT(ADDRESS(B1680,2,1,1,"all_city_parameter_inputs"))))</f>
        <v>bus_driver</v>
      </c>
      <c r="H1680" s="17" cm="1">
        <f t="array" aca="1" ref="H1680" ca="1">IF(ISBLANK(INDIRECT(ADDRESS(B1680,A1680,1,1,"all_city_parameter_inputs"))), "--",INDIRECT(ADDRESS(B1680,A1680,1,1,"all_city_parameter_inputs")))</f>
        <v>92.665700000000001</v>
      </c>
      <c r="I1680" s="17">
        <f ca="1">IF(OR(G1680="alpha",G1680="beta",G1680="sd",G1680="mean"),"--",VLOOKUP(C1680,Default!$B$5:$H$114,7,FALSE))</f>
        <v>100429.7216</v>
      </c>
      <c r="J1680" s="4" t="str">
        <f ca="1">VLOOKUP(F1680,Lookup!$C$5:$D$110,2, FALSE)</f>
        <v>Pollution values</v>
      </c>
      <c r="K1680" s="4">
        <f ca="1">VLOOKUP(C1680,Default!$B$4:$E$114,4, FALSE)</f>
        <v>0</v>
      </c>
      <c r="L1680" s="21" t="str" cm="1">
        <f t="array" aca="1" ref="L1680" ca="1">IF(ISNA(VLOOKUP($D1680,Grouped_Sources!$C:$C,1,FALSE)),"", INDIRECT(VLOOKUP($D1680,Grouped_Sources!$C:$I,5,FALSE)))</f>
        <v>EDGAR but proper documentation still missing</v>
      </c>
      <c r="M1680" s="21" cm="1">
        <f t="array" aca="1" ref="M1680" ca="1">IF(ISNA(VLOOKUP($D1680,Grouped_Sources!$C:$C,1,FALSE)),"", INDIRECT(VLOOKUP($D1680,Grouped_Sources!$C:$I,6,FALSE)))</f>
        <v>0</v>
      </c>
      <c r="N1680" s="21" cm="1">
        <f t="array" aca="1" ref="N1680" ca="1">IF(ISNA(VLOOKUP($D1680,Grouped_Sources!$C:$C,1,FALSE)),"", INDIRECT(VLOOKUP($D1680,Grouped_Sources!$C:$I,7,FALSE)))</f>
        <v>0</v>
      </c>
    </row>
    <row r="1681" spans="1:14" hidden="1" x14ac:dyDescent="0.25">
      <c r="A1681" s="5">
        <f t="shared" si="266"/>
        <v>19</v>
      </c>
      <c r="B1681" s="5">
        <f t="shared" si="267"/>
        <v>79</v>
      </c>
      <c r="C1681" s="5" t="str">
        <f t="shared" ca="1" si="268"/>
        <v>CO2_emission_inventories heavy_truck</v>
      </c>
      <c r="D1681" s="5" t="str">
        <f t="shared" ca="1" si="270"/>
        <v>CO2_emission_inventories_copiapo</v>
      </c>
      <c r="E1681" s="4" t="str" cm="1">
        <f t="array" aca="1" ref="E1681" ca="1">INDIRECT(ADDRESS(1,A1681,1,1,"all_city_parameter_inputs"))</f>
        <v>copiapo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CO2_emission_inventories</v>
      </c>
      <c r="G1681" s="4" t="str" cm="1">
        <f t="array" aca="1" ref="G1681" ca="1">IF(AND(ISBLANK(INDIRECT(ADDRESS(B1681,3,1,1,"all_city_parameter_inputs"))),ISBLANK(INDIRECT(ADDRESS(B1681,2,1,1,"all_city_parameter_inputs")))),"",IF(ISBLANK(INDIRECT(ADDRESS(B1681,2,1,1,"all_city_parameter_inputs"))),"",INDIRECT(ADDRESS(B1681,2,1,1,"all_city_parameter_inputs"))))</f>
        <v>heavy_truck</v>
      </c>
      <c r="H1681" s="17" cm="1">
        <f t="array" aca="1" ref="H1681" ca="1">IF(ISBLANK(INDIRECT(ADDRESS(B1681,A1681,1,1,"all_city_parameter_inputs"))), "--",INDIRECT(ADDRESS(B1681,A1681,1,1,"all_city_parameter_inputs")))</f>
        <v>1062.6199999999999</v>
      </c>
      <c r="I1681" s="17">
        <f ca="1">IF(OR(G1681="alpha",G1681="beta",G1681="sd",G1681="mean"),"--",VLOOKUP(C1681,Default!$B$5:$H$114,7,FALSE))</f>
        <v>259655.32449999999</v>
      </c>
      <c r="J1681" s="4" t="str">
        <f ca="1">VLOOKUP(F1681,Lookup!$C$5:$D$110,2, FALSE)</f>
        <v>Pollution values</v>
      </c>
      <c r="K1681" s="4">
        <f ca="1">VLOOKUP(C1681,Default!$B$4:$E$114,4, FALSE)</f>
        <v>0</v>
      </c>
      <c r="L1681" s="21" t="str" cm="1">
        <f t="array" aca="1" ref="L1681" ca="1">IF(ISNA(VLOOKUP($D1681,Grouped_Sources!$C:$C,1,FALSE)),"", INDIRECT(VLOOKUP($D1681,Grouped_Sources!$C:$I,5,FALSE)))</f>
        <v>EDGAR but proper documentation still missing</v>
      </c>
      <c r="M1681" s="21" cm="1">
        <f t="array" aca="1" ref="M1681" ca="1">IF(ISNA(VLOOKUP($D1681,Grouped_Sources!$C:$C,1,FALSE)),"", INDIRECT(VLOOKUP($D1681,Grouped_Sources!$C:$I,6,FALSE)))</f>
        <v>0</v>
      </c>
      <c r="N1681" s="21" cm="1">
        <f t="array" aca="1" ref="N1681" ca="1">IF(ISNA(VLOOKUP($D1681,Grouped_Sources!$C:$C,1,FALSE)),"", INDIRECT(VLOOKUP($D1681,Grouped_Sources!$C:$I,7,FALSE)))</f>
        <v>0</v>
      </c>
    </row>
    <row r="1682" spans="1:14" hidden="1" x14ac:dyDescent="0.25">
      <c r="A1682" s="5">
        <f t="shared" si="266"/>
        <v>19</v>
      </c>
      <c r="B1682" s="5">
        <f t="shared" si="267"/>
        <v>80</v>
      </c>
      <c r="C1682" s="5" t="str">
        <f t="shared" ca="1" si="268"/>
        <v>CO2_emission_inventories truck</v>
      </c>
      <c r="D1682" s="5" t="str">
        <f t="shared" ca="1" si="270"/>
        <v>CO2_emission_inventories_copiapo</v>
      </c>
      <c r="E1682" s="4" t="str" cm="1">
        <f t="array" aca="1" ref="E1682" ca="1">INDIRECT(ADDRESS(1,A1682,1,1,"all_city_parameter_inputs"))</f>
        <v>copiapo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CO2_emission_inventories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truck</v>
      </c>
      <c r="H1682" s="17" cm="1">
        <f t="array" aca="1" ref="H1682" ca="1">IF(ISBLANK(INDIRECT(ADDRESS(B1682,A1682,1,1,"all_city_parameter_inputs"))), "--",INDIRECT(ADDRESS(B1682,A1682,1,1,"all_city_parameter_inputs")))</f>
        <v>1954.94</v>
      </c>
      <c r="I1682" s="17">
        <f ca="1">IF(OR(G1682="alpha",G1682="beta",G1682="sd",G1682="mean"),"--",VLOOKUP(C1682,Default!$B$5:$H$114,7,FALSE))</f>
        <v>163516.11319999999</v>
      </c>
      <c r="J1682" s="4" t="str">
        <f ca="1">VLOOKUP(F1682,Lookup!$C$5:$D$110,2, FALSE)</f>
        <v>Pollution values</v>
      </c>
      <c r="K1682" s="4">
        <f ca="1">VLOOKUP(C1682,Default!$B$4:$E$114,4, FALSE)</f>
        <v>0</v>
      </c>
      <c r="L1682" s="21" t="str" cm="1">
        <f t="array" aca="1" ref="L1682" ca="1">IF(ISNA(VLOOKUP($D1682,Grouped_Sources!$C:$C,1,FALSE)),"", INDIRECT(VLOOKUP($D1682,Grouped_Sources!$C:$I,5,FALSE)))</f>
        <v>EDGAR but proper documentation still missing</v>
      </c>
      <c r="M1682" s="21" cm="1">
        <f t="array" aca="1" ref="M1682" ca="1">IF(ISNA(VLOOKUP($D1682,Grouped_Sources!$C:$C,1,FALSE)),"", INDIRECT(VLOOKUP($D1682,Grouped_Sources!$C:$I,6,FALSE)))</f>
        <v>0</v>
      </c>
      <c r="N1682" s="21" cm="1">
        <f t="array" aca="1" ref="N1682" ca="1">IF(ISNA(VLOOKUP($D1682,Grouped_Sources!$C:$C,1,FALSE)),"", INDIRECT(VLOOKUP($D1682,Grouped_Sources!$C:$I,7,FALSE)))</f>
        <v>0</v>
      </c>
    </row>
    <row r="1683" spans="1:14" hidden="1" x14ac:dyDescent="0.25">
      <c r="A1683" s="5">
        <f t="shared" si="266"/>
        <v>19</v>
      </c>
      <c r="B1683" s="5">
        <f t="shared" si="267"/>
        <v>81</v>
      </c>
      <c r="C1683" s="5" t="str">
        <f t="shared" ca="1" si="268"/>
        <v>CO2_emission_inventories van</v>
      </c>
      <c r="D1683" s="5" t="str">
        <f t="shared" ca="1" si="270"/>
        <v>CO2_emission_inventories_copiapo</v>
      </c>
      <c r="E1683" s="4" t="str" cm="1">
        <f t="array" aca="1" ref="E1683" ca="1">INDIRECT(ADDRESS(1,A1683,1,1,"all_city_parameter_inputs"))</f>
        <v>copiapo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CO2_emission_inventories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van</v>
      </c>
      <c r="H1683" s="17" t="str" cm="1">
        <f t="array" aca="1" ref="H1683" ca="1">IF(ISBLANK(INDIRECT(ADDRESS(B1683,A1683,1,1,"all_city_parameter_inputs"))), "--",INDIRECT(ADDRESS(B1683,A1683,1,1,"all_city_parameter_inputs")))</f>
        <v>--</v>
      </c>
      <c r="I1683" s="17">
        <f ca="1">IF(OR(G1683="alpha",G1683="beta",G1683="sd",G1683="mean"),"--",VLOOKUP(C1683,Default!$B$5:$H$114,7,FALSE))</f>
        <v>0</v>
      </c>
      <c r="J1683" s="4" t="str">
        <f ca="1">VLOOKUP(F1683,Lookup!$C$5:$D$110,2, FALSE)</f>
        <v>Pollution values</v>
      </c>
      <c r="K1683" s="4">
        <f ca="1">VLOOKUP(C1683,Default!$B$4:$E$114,4, FALSE)</f>
        <v>0</v>
      </c>
      <c r="L1683" s="21" t="str" cm="1">
        <f t="array" aca="1" ref="L1683" ca="1">IF(ISNA(VLOOKUP($D1683,Grouped_Sources!$C:$C,1,FALSE)),"", INDIRECT(VLOOKUP($D1683,Grouped_Sources!$C:$I,5,FALSE)))</f>
        <v>EDGAR but proper documentation still missing</v>
      </c>
      <c r="M1683" s="21" cm="1">
        <f t="array" aca="1" ref="M1683" ca="1">IF(ISNA(VLOOKUP($D1683,Grouped_Sources!$C:$C,1,FALSE)),"", INDIRECT(VLOOKUP($D1683,Grouped_Sources!$C:$I,6,FALSE)))</f>
        <v>0</v>
      </c>
      <c r="N1683" s="21" cm="1">
        <f t="array" aca="1" ref="N1683" ca="1">IF(ISNA(VLOOKUP($D1683,Grouped_Sources!$C:$C,1,FALSE)),"", INDIRECT(VLOOKUP($D1683,Grouped_Sources!$C:$I,7,FALSE)))</f>
        <v>0</v>
      </c>
    </row>
    <row r="1684" spans="1:14" hidden="1" x14ac:dyDescent="0.25">
      <c r="A1684" s="5">
        <f t="shared" si="266"/>
        <v>19</v>
      </c>
      <c r="B1684" s="5">
        <f t="shared" si="267"/>
        <v>82</v>
      </c>
      <c r="C1684" s="5" t="str">
        <f t="shared" ca="1" si="268"/>
        <v>CO2_emission_inventories other</v>
      </c>
      <c r="D1684" s="5" t="str">
        <f t="shared" ca="1" si="270"/>
        <v>CO2_emission_inventories_copiapo</v>
      </c>
      <c r="E1684" s="4" t="str" cm="1">
        <f t="array" aca="1" ref="E1684" ca="1">INDIRECT(ADDRESS(1,A1684,1,1,"all_city_parameter_inputs"))</f>
        <v>copiapo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CO2_emission_inventories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other</v>
      </c>
      <c r="H1684" s="17" cm="1">
        <f t="array" aca="1" ref="H1684" ca="1">IF(ISBLANK(INDIRECT(ADDRESS(B1684,A1684,1,1,"all_city_parameter_inputs"))), "--",INDIRECT(ADDRESS(B1684,A1684,1,1,"all_city_parameter_inputs")))</f>
        <v>99.741799999999998</v>
      </c>
      <c r="I1684" s="17">
        <f ca="1">IF(OR(G1684="alpha",G1684="beta",G1684="sd",G1684="mean"),"--",VLOOKUP(C1684,Default!$B$5:$H$114,7,FALSE))</f>
        <v>1906.893448</v>
      </c>
      <c r="J1684" s="4" t="str">
        <f ca="1">VLOOKUP(F1684,Lookup!$C$5:$D$110,2, FALSE)</f>
        <v>Pollution values</v>
      </c>
      <c r="K1684" s="4">
        <f ca="1">VLOOKUP(C1684,Default!$B$4:$E$114,4, FALSE)</f>
        <v>0</v>
      </c>
      <c r="L1684" s="21" t="str" cm="1">
        <f t="array" aca="1" ref="L1684" ca="1">IF(ISNA(VLOOKUP($D1684,Grouped_Sources!$C:$C,1,FALSE)),"", INDIRECT(VLOOKUP($D1684,Grouped_Sources!$C:$I,5,FALSE)))</f>
        <v>EDGAR but proper documentation still missing</v>
      </c>
      <c r="M1684" s="21" cm="1">
        <f t="array" aca="1" ref="M1684" ca="1">IF(ISNA(VLOOKUP($D1684,Grouped_Sources!$C:$C,1,FALSE)),"", INDIRECT(VLOOKUP($D1684,Grouped_Sources!$C:$I,6,FALSE)))</f>
        <v>0</v>
      </c>
      <c r="N1684" s="21" cm="1">
        <f t="array" aca="1" ref="N1684" ca="1">IF(ISNA(VLOOKUP($D1684,Grouped_Sources!$C:$C,1,FALSE)),"", INDIRECT(VLOOKUP($D1684,Grouped_Sources!$C:$I,7,FALSE)))</f>
        <v>0</v>
      </c>
    </row>
    <row r="1685" spans="1:14" hidden="1" x14ac:dyDescent="0.25">
      <c r="A1685" s="5">
        <f t="shared" si="266"/>
        <v>19</v>
      </c>
      <c r="B1685" s="5">
        <f t="shared" si="267"/>
        <v>83</v>
      </c>
      <c r="C1685" s="5" t="str">
        <f t="shared" ca="1" si="268"/>
        <v>CO2_emission_inventories taxi</v>
      </c>
      <c r="D1685" s="5" t="str">
        <f t="shared" ca="1" si="270"/>
        <v>CO2_emission_inventories_copiapo</v>
      </c>
      <c r="E1685" s="4" t="str" cm="1">
        <f t="array" aca="1" ref="E1685" ca="1">INDIRECT(ADDRESS(1,A1685,1,1,"all_city_parameter_inputs"))</f>
        <v>copiapo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CO2_emission_inventories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taxi</v>
      </c>
      <c r="H1685" s="17" t="str" cm="1">
        <f t="array" aca="1" ref="H1685" ca="1">IF(ISBLANK(INDIRECT(ADDRESS(B1685,A1685,1,1,"all_city_parameter_inputs"))), "--",INDIRECT(ADDRESS(B1685,A1685,1,1,"all_city_parameter_inputs")))</f>
        <v>--</v>
      </c>
      <c r="I1685" s="17">
        <f ca="1">IF(OR(G1685="alpha",G1685="beta",G1685="sd",G1685="mean"),"--",VLOOKUP(C1685,Default!$B$5:$H$114,7,FALSE))</f>
        <v>0</v>
      </c>
      <c r="J1685" s="4" t="str">
        <f ca="1">VLOOKUP(F1685,Lookup!$C$5:$D$110,2, FALSE)</f>
        <v>Pollution values</v>
      </c>
      <c r="K1685" s="4">
        <f ca="1">VLOOKUP(C1685,Default!$B$4:$E$114,4, FALSE)</f>
        <v>0</v>
      </c>
      <c r="L1685" s="21" t="str" cm="1">
        <f t="array" aca="1" ref="L1685" ca="1">IF(ISNA(VLOOKUP($D1685,Grouped_Sources!$C:$C,1,FALSE)),"", INDIRECT(VLOOKUP($D1685,Grouped_Sources!$C:$I,5,FALSE)))</f>
        <v>EDGAR but proper documentation still missing</v>
      </c>
      <c r="M1685" s="21" cm="1">
        <f t="array" aca="1" ref="M1685" ca="1">IF(ISNA(VLOOKUP($D1685,Grouped_Sources!$C:$C,1,FALSE)),"", INDIRECT(VLOOKUP($D1685,Grouped_Sources!$C:$I,6,FALSE)))</f>
        <v>0</v>
      </c>
      <c r="N1685" s="21" cm="1">
        <f t="array" aca="1" ref="N1685" ca="1">IF(ISNA(VLOOKUP($D1685,Grouped_Sources!$C:$C,1,FALSE)),"", INDIRECT(VLOOKUP($D1685,Grouped_Sources!$C:$I,7,FALSE)))</f>
        <v>0</v>
      </c>
    </row>
    <row r="1686" spans="1:14" hidden="1" x14ac:dyDescent="0.25">
      <c r="A1686" s="5">
        <f t="shared" si="266"/>
        <v>19</v>
      </c>
      <c r="B1686" s="5">
        <f t="shared" si="267"/>
        <v>84</v>
      </c>
      <c r="C1686" s="5" t="str">
        <f t="shared" ca="1" si="268"/>
        <v>CO2_emission_inventories auto_rickshaw</v>
      </c>
      <c r="D1686" s="5" t="str">
        <f t="shared" ca="1" si="270"/>
        <v>CO2_emission_inventories_copiapo</v>
      </c>
      <c r="E1686" s="4" t="str" cm="1">
        <f t="array" aca="1" ref="E1686" ca="1">INDIRECT(ADDRESS(1,A1686,1,1,"all_city_parameter_inputs"))</f>
        <v>copiapo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CO2_emission_inventories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auto_rickshaw</v>
      </c>
      <c r="H1686" s="17" t="str" cm="1">
        <f t="array" aca="1" ref="H1686" ca="1">IF(ISBLANK(INDIRECT(ADDRESS(B1686,A1686,1,1,"all_city_parameter_inputs"))), "--",INDIRECT(ADDRESS(B1686,A1686,1,1,"all_city_parameter_inputs")))</f>
        <v>--</v>
      </c>
      <c r="I1686" s="17">
        <f ca="1">IF(OR(G1686="alpha",G1686="beta",G1686="sd",G1686="mean"),"--",VLOOKUP(C1686,Default!$B$5:$H$114,7,FALSE))</f>
        <v>0</v>
      </c>
      <c r="J1686" s="4" t="str">
        <f ca="1">VLOOKUP(F1686,Lookup!$C$5:$D$110,2, FALSE)</f>
        <v>Pollution values</v>
      </c>
      <c r="K1686" s="4">
        <f ca="1">VLOOKUP(C1686,Default!$B$4:$E$114,4, FALSE)</f>
        <v>0</v>
      </c>
      <c r="L1686" s="21" t="str" cm="1">
        <f t="array" aca="1" ref="L1686" ca="1">IF(ISNA(VLOOKUP($D1686,Grouped_Sources!$C:$C,1,FALSE)),"", INDIRECT(VLOOKUP($D1686,Grouped_Sources!$C:$I,5,FALSE)))</f>
        <v>EDGAR but proper documentation still missing</v>
      </c>
      <c r="M1686" s="21" cm="1">
        <f t="array" aca="1" ref="M1686" ca="1">IF(ISNA(VLOOKUP($D1686,Grouped_Sources!$C:$C,1,FALSE)),"", INDIRECT(VLOOKUP($D1686,Grouped_Sources!$C:$I,6,FALSE)))</f>
        <v>0</v>
      </c>
      <c r="N1686" s="21" cm="1">
        <f t="array" aca="1" ref="N1686" ca="1">IF(ISNA(VLOOKUP($D1686,Grouped_Sources!$C:$C,1,FALSE)),"", INDIRECT(VLOOKUP($D1686,Grouped_Sources!$C:$I,7,FALSE)))</f>
        <v>0</v>
      </c>
    </row>
    <row r="1687" spans="1:14" hidden="1" x14ac:dyDescent="0.25">
      <c r="A1687" s="5">
        <f t="shared" si="266"/>
        <v>19</v>
      </c>
      <c r="B1687" s="5">
        <f t="shared" si="267"/>
        <v>85</v>
      </c>
      <c r="C1687" s="5" t="str">
        <f t="shared" ca="1" si="268"/>
        <v>CO2_emission_confidence</v>
      </c>
      <c r="D1687" s="5" t="str">
        <f t="shared" ca="1" si="270"/>
        <v>CO2_emission_confidence_copiapo</v>
      </c>
      <c r="E1687" s="4" t="str" cm="1">
        <f t="array" aca="1" ref="E1687" ca="1">INDIRECT(ADDRESS(1,A1687,1,1,"all_city_parameter_inputs"))</f>
        <v>copiapo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CO2_emission_confidence</v>
      </c>
      <c r="G1687" s="4" t="str" cm="1">
        <f t="array" aca="1" ref="G1687" ca="1">IF(AND(ISBLANK(INDIRECT(ADDRESS(B1687,3,1,1,"all_city_parameter_inputs"))),ISBLANK(INDIRECT(ADDRESS(B1687,2,1,1,"all_city_parameter_inputs")))),"",IF(ISBLANK(INDIRECT(ADDRESS(B1687,2,1,1,"all_city_parameter_inputs"))),"",INDIRECT(ADDRESS(B1687,2,1,1,"all_city_parameter_inputs"))))</f>
        <v>sample</v>
      </c>
      <c r="H1687" s="17" cm="1">
        <f t="array" aca="1" ref="H1687" ca="1">IF(ISBLANK(INDIRECT(ADDRESS(B1687,A1687,1,1,"all_city_parameter_inputs"))), "--",INDIRECT(ADDRESS(B1687,A1687,1,1,"all_city_parameter_inputs")))</f>
        <v>0.8</v>
      </c>
      <c r="I1687" s="17">
        <f ca="1">IF(OR(G1687="alpha",G1687="beta",G1687="sd",G1687="mean"),"--",VLOOKUP(C1687,Default!$B$5:$H$114,7,FALSE))</f>
        <v>1</v>
      </c>
      <c r="J1687" s="4" t="str">
        <f ca="1">VLOOKUP(F1687,Lookup!$C$5:$D$110,2, FALSE)</f>
        <v>Pollution values</v>
      </c>
      <c r="K1687" s="4" t="str">
        <f ca="1">VLOOKUP(C1687,Default!$B$4:$E$114,4, FALSE)</f>
        <v>how confident we are about the CO2 emissions inventory (equivalent to PM_EMISSION_INVENTORY_CONFIDENCE)</v>
      </c>
      <c r="L1687" s="21" t="str" cm="1">
        <f t="array" aca="1" ref="L1687" ca="1">IF(ISNA(VLOOKUP($D1687,Grouped_Sources!$C:$C,1,FALSE)),"", INDIRECT(VLOOKUP($D1687,Grouped_Sources!$C:$I,5,FALSE)))</f>
        <v/>
      </c>
      <c r="M1687" s="21" t="str" cm="1">
        <f t="array" aca="1" ref="M1687" ca="1">IF(ISNA(VLOOKUP($D1687,Grouped_Sources!$C:$C,1,FALSE)),"", INDIRECT(VLOOKUP($D1687,Grouped_Sources!$C:$I,6,FALSE)))</f>
        <v/>
      </c>
      <c r="N1687" s="21" t="str" cm="1">
        <f t="array" aca="1" ref="N1687" ca="1">IF(ISNA(VLOOKUP($D1687,Grouped_Sources!$C:$C,1,FALSE)),"", INDIRECT(VLOOKUP($D1687,Grouped_Sources!$C:$I,7,FALSE)))</f>
        <v/>
      </c>
    </row>
    <row r="1688" spans="1:14" hidden="1" x14ac:dyDescent="0.25">
      <c r="A1688" s="5">
        <f t="shared" si="266"/>
        <v>19</v>
      </c>
      <c r="B1688" s="5">
        <f t="shared" si="267"/>
        <v>86</v>
      </c>
      <c r="C1688" s="5" t="str">
        <f t="shared" ca="1" si="268"/>
        <v>car_occupancy_ratio</v>
      </c>
      <c r="D1688" s="5" t="str">
        <f t="shared" ref="D1688:D1690" ca="1" si="271">F1688&amp;"_"&amp;E1688</f>
        <v>car_occupancy_ratio_copiapo</v>
      </c>
      <c r="E1688" s="4" t="str" cm="1">
        <f t="array" aca="1" ref="E1688" ca="1">INDIRECT(ADDRESS(1,A1688,1,1,"all_city_parameter_inputs"))</f>
        <v>copiapo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car_occupancy_ratio</v>
      </c>
      <c r="G1688" s="4" t="str" cm="1">
        <f t="array" aca="1" ref="G1688" ca="1">IF(AND(ISBLANK(INDIRECT(ADDRESS(B1688,3,1,1,"all_city_parameter_inputs"))),ISBLANK(INDIRECT(ADDRESS(B1688,2,1,1,"all_city_parameter_inputs")))),"",IF(ISBLANK(INDIRECT(ADDRESS(B1688,2,1,1,"all_city_parameter_inputs"))),"",INDIRECT(ADDRESS(B1688,2,1,1,"all_city_parameter_inputs"))))</f>
        <v>constant</v>
      </c>
      <c r="H1688" s="17" cm="1">
        <f t="array" aca="1" ref="H1688" ca="1">IF(ISBLANK(INDIRECT(ADDRESS(B1688,A1688,1,1,"all_city_parameter_inputs"))), "--",INDIRECT(ADDRESS(B1688,A1688,1,1,"all_city_parameter_inputs")))</f>
        <v>0.66225165562913912</v>
      </c>
      <c r="I1688" s="17">
        <f ca="1">IF(OR(G1688="alpha",G1688="beta",G1688="sd",G1688="mean"),"--",VLOOKUP(C1688,Default!$B$5:$H$114,7,FALSE))</f>
        <v>0.625</v>
      </c>
      <c r="J1688" s="4" t="str">
        <f ca="1">VLOOKUP(F1688,Lookup!$C$5:$D$110,2, FALSE)</f>
        <v>Travel values</v>
      </c>
      <c r="K1688" s="4" t="str">
        <f ca="1">VLOOKUP(C1688,Default!$B$4:$E$114,4, FALSE)</f>
        <v>ratio of cars to passengers (incl driver)</v>
      </c>
      <c r="L1688" s="21" t="str" cm="1">
        <f t="array" aca="1" ref="L1688" ca="1">IF(ISNA(VLOOKUP($D1688,Grouped_Sources!$C:$C,1,FALSE)),"", INDIRECT(VLOOKUP($D1688,Grouped_Sources!$C:$I,5,FALSE)))</f>
        <v>CarOccupancyRatio_vxx.docx on on OneDrive Ali Abbas - ITHIM Global\Methods and Processes\Input Parameters\CarOccupancyRate</v>
      </c>
      <c r="M1688" s="21" cm="1">
        <f t="array" aca="1" ref="M1688" ca="1">IF(ISNA(VLOOKUP($D1688,Grouped_Sources!$C:$C,1,FALSE)),"", INDIRECT(VLOOKUP($D1688,Grouped_Sources!$C:$I,6,FALSE)))</f>
        <v>0</v>
      </c>
      <c r="N1688" s="21" cm="1">
        <f t="array" aca="1" ref="N1688" ca="1">IF(ISNA(VLOOKUP($D1688,Grouped_Sources!$C:$C,1,FALSE)),"", INDIRECT(VLOOKUP($D1688,Grouped_Sources!$C:$I,7,FALSE)))</f>
        <v>0</v>
      </c>
    </row>
    <row r="1689" spans="1:14" hidden="1" x14ac:dyDescent="0.25">
      <c r="A1689" s="5">
        <f t="shared" si="266"/>
        <v>19</v>
      </c>
      <c r="B1689" s="5">
        <f t="shared" si="267"/>
        <v>87</v>
      </c>
      <c r="C1689" s="5" t="str">
        <f t="shared" ca="1" si="268"/>
        <v>car_occupancy_ratio</v>
      </c>
      <c r="D1689" s="5" t="str">
        <f t="shared" ca="1" si="271"/>
        <v>car_occupancy_ratio_copiapo</v>
      </c>
      <c r="E1689" s="4" t="str" cm="1">
        <f t="array" aca="1" ref="E1689" ca="1">INDIRECT(ADDRESS(1,A1689,1,1,"all_city_parameter_inputs"))</f>
        <v>copiapo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car_occupancy_ratio</v>
      </c>
      <c r="G1689" s="4" t="str" cm="1">
        <f t="array" aca="1" ref="G1689" ca="1">IF(AND(ISBLANK(INDIRECT(ADDRESS(B1689,3,1,1,"all_city_parameter_inputs"))),ISBLANK(INDIRECT(ADDRESS(B1689,2,1,1,"all_city_parameter_inputs")))),"",IF(ISBLANK(INDIRECT(ADDRESS(B1689,2,1,1,"all_city_parameter_inputs"))),"",INDIRECT(ADDRESS(B1689,2,1,1,"all_city_parameter_inputs"))))</f>
        <v>alpha</v>
      </c>
      <c r="H1689" s="17" cm="1">
        <f t="array" aca="1" ref="H1689" ca="1">IF(ISBLANK(INDIRECT(ADDRESS(B1689,A1689,1,1,"all_city_parameter_inputs"))), "--",INDIRECT(ADDRESS(B1689,A1689,1,1,"all_city_parameter_inputs")))</f>
        <v>16.045408388520961</v>
      </c>
      <c r="I1689" s="17" t="str">
        <f ca="1">IF(OR(G1689="alpha",G1689="beta",G1689="sd",G1689="mean"),"--",VLOOKUP(C1689,Default!$B$5:$H$114,7,FALSE))</f>
        <v>--</v>
      </c>
      <c r="J1689" s="4" t="str">
        <f ca="1">VLOOKUP(F1689,Lookup!$C$5:$D$110,2, FALSE)</f>
        <v>Travel values</v>
      </c>
      <c r="K1689" s="4" t="str">
        <f ca="1">VLOOKUP(C1689,Default!$B$4:$E$114,4, FALSE)</f>
        <v>ratio of cars to passengers (incl driver)</v>
      </c>
      <c r="L1689" s="21" t="str" cm="1">
        <f t="array" aca="1" ref="L1689" ca="1">IF(ISNA(VLOOKUP($D1689,Grouped_Sources!$C:$C,1,FALSE)),"", INDIRECT(VLOOKUP($D1689,Grouped_Sources!$C:$I,5,FALSE)))</f>
        <v>CarOccupancyRatio_vxx.docx on on OneDrive Ali Abbas - ITHIM Global\Methods and Processes\Input Parameters\CarOccupancyRate</v>
      </c>
      <c r="M1689" s="21" cm="1">
        <f t="array" aca="1" ref="M1689" ca="1">IF(ISNA(VLOOKUP($D1689,Grouped_Sources!$C:$C,1,FALSE)),"", INDIRECT(VLOOKUP($D1689,Grouped_Sources!$C:$I,6,FALSE)))</f>
        <v>0</v>
      </c>
      <c r="N1689" s="21" cm="1">
        <f t="array" aca="1" ref="N1689" ca="1">IF(ISNA(VLOOKUP($D1689,Grouped_Sources!$C:$C,1,FALSE)),"", INDIRECT(VLOOKUP($D1689,Grouped_Sources!$C:$I,7,FALSE)))</f>
        <v>0</v>
      </c>
    </row>
    <row r="1690" spans="1:14" hidden="1" x14ac:dyDescent="0.25">
      <c r="A1690" s="5">
        <f t="shared" si="266"/>
        <v>19</v>
      </c>
      <c r="B1690" s="5">
        <f t="shared" si="267"/>
        <v>88</v>
      </c>
      <c r="C1690" s="5" t="str">
        <f t="shared" ca="1" si="268"/>
        <v>car_occupancy_ratio</v>
      </c>
      <c r="D1690" s="5" t="str">
        <f t="shared" ca="1" si="271"/>
        <v>car_occupancy_ratio_copiapo</v>
      </c>
      <c r="E1690" s="4" t="str" cm="1">
        <f t="array" aca="1" ref="E1690" ca="1">INDIRECT(ADDRESS(1,A1690,1,1,"all_city_parameter_inputs"))</f>
        <v>copiapo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car_occupancy_ratio</v>
      </c>
      <c r="G1690" s="4" t="str" cm="1">
        <f t="array" aca="1" ref="G1690" ca="1">IF(AND(ISBLANK(INDIRECT(ADDRESS(B1690,3,1,1,"all_city_parameter_inputs"))),ISBLANK(INDIRECT(ADDRESS(B1690,2,1,1,"all_city_parameter_inputs")))),"",IF(ISBLANK(INDIRECT(ADDRESS(B1690,2,1,1,"all_city_parameter_inputs"))),"",INDIRECT(ADDRESS(B1690,2,1,1,"all_city_parameter_inputs"))))</f>
        <v>beta</v>
      </c>
      <c r="H1690" s="17" cm="1">
        <f t="array" aca="1" ref="H1690" ca="1">IF(ISBLANK(INDIRECT(ADDRESS(B1690,A1690,1,1,"all_city_parameter_inputs"))), "--",INDIRECT(ADDRESS(B1690,A1690,1,1,"all_city_parameter_inputs")))</f>
        <v>8.1831582781456884</v>
      </c>
      <c r="I1690" s="17" t="str">
        <f ca="1">IF(OR(G1690="alpha",G1690="beta",G1690="sd",G1690="mean"),"--",VLOOKUP(C1690,Default!$B$5:$H$114,7,FALSE))</f>
        <v>--</v>
      </c>
      <c r="J1690" s="4" t="str">
        <f ca="1">VLOOKUP(F1690,Lookup!$C$5:$D$110,2, FALSE)</f>
        <v>Travel values</v>
      </c>
      <c r="K1690" s="4" t="str">
        <f ca="1">VLOOKUP(C1690,Default!$B$4:$E$114,4, FALSE)</f>
        <v>ratio of cars to passengers (incl driver)</v>
      </c>
      <c r="L1690" s="21" t="str" cm="1">
        <f t="array" aca="1" ref="L1690" ca="1">IF(ISNA(VLOOKUP($D1690,Grouped_Sources!$C:$C,1,FALSE)),"", INDIRECT(VLOOKUP($D1690,Grouped_Sources!$C:$I,5,FALSE)))</f>
        <v>CarOccupancyRatio_vxx.docx on on OneDrive Ali Abbas - ITHIM Global\Methods and Processes\Input Parameters\CarOccupancyRate</v>
      </c>
      <c r="M1690" s="21" cm="1">
        <f t="array" aca="1" ref="M1690" ca="1">IF(ISNA(VLOOKUP($D1690,Grouped_Sources!$C:$C,1,FALSE)),"", INDIRECT(VLOOKUP($D1690,Grouped_Sources!$C:$I,6,FALSE)))</f>
        <v>0</v>
      </c>
      <c r="N1690" s="21" cm="1">
        <f t="array" aca="1" ref="N1690" ca="1">IF(ISNA(VLOOKUP($D1690,Grouped_Sources!$C:$C,1,FALSE)),"", INDIRECT(VLOOKUP($D1690,Grouped_Sources!$C:$I,7,FALSE)))</f>
        <v>0</v>
      </c>
    </row>
    <row r="1691" spans="1:14" hidden="1" x14ac:dyDescent="0.25">
      <c r="A1691" s="5">
        <f t="shared" si="266"/>
        <v>19</v>
      </c>
      <c r="B1691" s="5">
        <f t="shared" si="267"/>
        <v>89</v>
      </c>
      <c r="C1691" s="5" t="str">
        <f t="shared" ca="1" si="268"/>
        <v>country</v>
      </c>
      <c r="D1691" s="5" t="str">
        <f t="shared" ref="D1691:D1694" ca="1" si="272">F1691&amp;"_"&amp;E1691</f>
        <v>country_copiapo</v>
      </c>
      <c r="E1691" s="4" t="str" cm="1">
        <f t="array" aca="1" ref="E1691" ca="1">INDIRECT(ADDRESS(1,A1691,1,1,"all_city_parameter_inputs"))</f>
        <v>copiapo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country</v>
      </c>
      <c r="G1691" s="4" t="str" cm="1">
        <f t="array" aca="1" ref="G1691" ca="1">IF(AND(ISBLANK(INDIRECT(ADDRESS(B1691,3,1,1,"all_city_parameter_inputs"))),ISBLANK(INDIRECT(ADDRESS(B1691,2,1,1,"all_city_parameter_inputs")))),"",IF(ISBLANK(INDIRECT(ADDRESS(B1691,2,1,1,"all_city_parameter_inputs"))),"",INDIRECT(ADDRESS(B1691,2,1,1,"all_city_parameter_inputs"))))</f>
        <v/>
      </c>
      <c r="H1691" s="17" t="str" cm="1">
        <f t="array" aca="1" ref="H1691" ca="1">IF(ISBLANK(INDIRECT(ADDRESS(B1691,A1691,1,1,"all_city_parameter_inputs"))), "--",INDIRECT(ADDRESS(B1691,A1691,1,1,"all_city_parameter_inputs")))</f>
        <v>Chile</v>
      </c>
      <c r="I1691" s="17" t="str">
        <f ca="1">IF(OR(G1691="alpha",G1691="beta",G1691="sd",G1691="mean"),"--",VLOOKUP(C1691,Default!$B$5:$H$114,7,FALSE))</f>
        <v>Colombia</v>
      </c>
      <c r="J1691" s="4" t="str">
        <f ca="1">VLOOKUP(F1691,Lookup!$C$5:$D$110,2, FALSE)</f>
        <v>Miscellaneous</v>
      </c>
      <c r="K1691" s="4" t="str">
        <f ca="1">VLOOKUP(C1691,Default!$B$4:$E$114,4, FALSE)</f>
        <v>country where city lies in</v>
      </c>
      <c r="L1691" s="21" t="str" cm="1">
        <f t="array" aca="1" ref="L1691" ca="1">IF(ISNA(VLOOKUP($D1691,Grouped_Sources!$C:$C,1,FALSE)),"", INDIRECT(VLOOKUP($D1691,Grouped_Sources!$C:$I,5,FALSE)))</f>
        <v/>
      </c>
      <c r="M1691" s="21" t="str" cm="1">
        <f t="array" aca="1" ref="M1691" ca="1">IF(ISNA(VLOOKUP($D1691,Grouped_Sources!$C:$C,1,FALSE)),"", INDIRECT(VLOOKUP($D1691,Grouped_Sources!$C:$I,6,FALSE)))</f>
        <v/>
      </c>
      <c r="N1691" s="21" t="str" cm="1">
        <f t="array" aca="1" ref="N1691" ca="1">IF(ISNA(VLOOKUP($D1691,Grouped_Sources!$C:$C,1,FALSE)),"", INDIRECT(VLOOKUP($D1691,Grouped_Sources!$C:$I,7,FALSE)))</f>
        <v/>
      </c>
    </row>
    <row r="1692" spans="1:14" hidden="1" x14ac:dyDescent="0.25">
      <c r="A1692" s="5">
        <f t="shared" si="266"/>
        <v>19</v>
      </c>
      <c r="B1692" s="5">
        <f t="shared" si="267"/>
        <v>90</v>
      </c>
      <c r="C1692" s="5" t="str">
        <f t="shared" ca="1" si="268"/>
        <v>continent</v>
      </c>
      <c r="D1692" s="5" t="str">
        <f t="shared" ca="1" si="272"/>
        <v>continent_copiapo</v>
      </c>
      <c r="E1692" s="4" t="str" cm="1">
        <f t="array" aca="1" ref="E1692" ca="1">INDIRECT(ADDRESS(1,A1692,1,1,"all_city_parameter_inputs"))</f>
        <v>copiapo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continent</v>
      </c>
      <c r="G1692" s="4" t="str" cm="1">
        <f t="array" aca="1" ref="G1692" ca="1">IF(AND(ISBLANK(INDIRECT(ADDRESS(B1692,3,1,1,"all_city_parameter_inputs"))),ISBLANK(INDIRECT(ADDRESS(B1692,2,1,1,"all_city_parameter_inputs")))),"",IF(ISBLANK(INDIRECT(ADDRESS(B1692,2,1,1,"all_city_parameter_inputs"))),"",INDIRECT(ADDRESS(B1692,2,1,1,"all_city_parameter_inputs"))))</f>
        <v/>
      </c>
      <c r="H1692" s="17" t="str" cm="1">
        <f t="array" aca="1" ref="H1692" ca="1">IF(ISBLANK(INDIRECT(ADDRESS(B1692,A1692,1,1,"all_city_parameter_inputs"))), "--",INDIRECT(ADDRESS(B1692,A1692,1,1,"all_city_parameter_inputs")))</f>
        <v>Latin_America</v>
      </c>
      <c r="I1692" s="17" t="str">
        <f ca="1">IF(OR(G1692="alpha",G1692="beta",G1692="sd",G1692="mean"),"--",VLOOKUP(C1692,Default!$B$5:$H$114,7,FALSE))</f>
        <v>Latin_America</v>
      </c>
      <c r="J1692" s="4" t="str">
        <f ca="1">VLOOKUP(F1692,Lookup!$C$5:$D$110,2, FALSE)</f>
        <v>Miscellaneous</v>
      </c>
      <c r="K1692" s="4" t="str">
        <f ca="1">VLOOKUP(C1692,Default!$B$4:$E$114,4, FALSE)</f>
        <v>continent</v>
      </c>
      <c r="L1692" s="21" t="str" cm="1">
        <f t="array" aca="1" ref="L1692" ca="1">IF(ISNA(VLOOKUP($D1692,Grouped_Sources!$C:$C,1,FALSE)),"", INDIRECT(VLOOKUP($D1692,Grouped_Sources!$C:$I,5,FALSE)))</f>
        <v/>
      </c>
      <c r="M1692" s="21" t="str" cm="1">
        <f t="array" aca="1" ref="M1692" ca="1">IF(ISNA(VLOOKUP($D1692,Grouped_Sources!$C:$C,1,FALSE)),"", INDIRECT(VLOOKUP($D1692,Grouped_Sources!$C:$I,6,FALSE)))</f>
        <v/>
      </c>
      <c r="N1692" s="21" t="str" cm="1">
        <f t="array" aca="1" ref="N1692" ca="1">IF(ISNA(VLOOKUP($D1692,Grouped_Sources!$C:$C,1,FALSE)),"", INDIRECT(VLOOKUP($D1692,Grouped_Sources!$C:$I,7,FALSE)))</f>
        <v/>
      </c>
    </row>
    <row r="1693" spans="1:14" hidden="1" x14ac:dyDescent="0.25">
      <c r="A1693" s="5">
        <f t="shared" si="266"/>
        <v>19</v>
      </c>
      <c r="B1693" s="5">
        <f t="shared" si="267"/>
        <v>91</v>
      </c>
      <c r="C1693" s="5" t="str">
        <f t="shared" ref="C1693:C1701" ca="1" si="273">IF(G1693 = "",F1693,IF(OR(G1693="alpha",G1693="beta",G1693="constant",G1693="sd",G1693="mean",G1693="sample"),F1693,F1693&amp;" "&amp;G1693))</f>
        <v>bus_driver_prop_male</v>
      </c>
      <c r="D1693" s="5" t="str">
        <f t="shared" ca="1" si="272"/>
        <v>bus_driver_prop_male_copiapo</v>
      </c>
      <c r="E1693" s="4" t="str" cm="1">
        <f t="array" aca="1" ref="E1693" ca="1">INDIRECT(ADDRESS(1,A1693,1,1,"all_city_parameter_inputs"))</f>
        <v>copiapo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bus_driver_prop_male</v>
      </c>
      <c r="G1693" s="4" t="str" cm="1">
        <f t="array" aca="1" ref="G1693" ca="1">IF(AND(ISBLANK(INDIRECT(ADDRESS(B1693,3,1,1,"all_city_parameter_inputs"))),ISBLANK(INDIRECT(ADDRESS(B1693,2,1,1,"all_city_parameter_inputs")))),"",IF(ISBLANK(INDIRECT(ADDRESS(B1693,2,1,1,"all_city_parameter_inputs"))),"",INDIRECT(ADDRESS(B1693,2,1,1,"all_city_parameter_inputs"))))</f>
        <v/>
      </c>
      <c r="H1693" s="17" cm="1">
        <f t="array" aca="1" ref="H1693" ca="1">IF(ISBLANK(INDIRECT(ADDRESS(B1693,A1693,1,1,"all_city_parameter_inputs"))), "--",INDIRECT(ADDRESS(B1693,A1693,1,1,"all_city_parameter_inputs")))</f>
        <v>0.92</v>
      </c>
      <c r="I1693" s="17">
        <f ca="1">IF(OR(G1693="alpha",G1693="beta",G1693="sd",G1693="mean"),"--",VLOOKUP(C1693,Default!$B$5:$H$114,7,FALSE))</f>
        <v>0.98</v>
      </c>
      <c r="J1693" s="4" t="str">
        <f ca="1">VLOOKUP(F1693,Lookup!$C$5:$D$110,2, FALSE)</f>
        <v>Travel values</v>
      </c>
      <c r="K1693" s="4" t="str">
        <f ca="1">VLOOKUP(C1693,Default!$B$4:$E$114,4, FALSE)</f>
        <v>proportion of bus drivers that are male</v>
      </c>
      <c r="L1693" s="21" t="str" cm="1">
        <f t="array" aca="1" ref="L1693" ca="1">IF(ISNA(VLOOKUP($D1693,Grouped_Sources!$C:$C,1,FALSE)),"", INDIRECT(VLOOKUP($D1693,Grouped_Sources!$C:$I,5,FALSE)))</f>
        <v>on OneDrive Ali Abbas - ITHIM Global\Methods and Processes\Input Parameters\GhostTrip_demographics</v>
      </c>
      <c r="M1693" s="21" cm="1">
        <f t="array" aca="1" ref="M1693" ca="1">IF(ISNA(VLOOKUP($D1693,Grouped_Sources!$C:$C,1,FALSE)),"", INDIRECT(VLOOKUP($D1693,Grouped_Sources!$C:$I,6,FALSE)))</f>
        <v>0</v>
      </c>
      <c r="N1693" s="21" cm="1">
        <f t="array" aca="1" ref="N1693" ca="1">IF(ISNA(VLOOKUP($D1693,Grouped_Sources!$C:$C,1,FALSE)),"", INDIRECT(VLOOKUP($D1693,Grouped_Sources!$C:$I,7,FALSE)))</f>
        <v>0</v>
      </c>
    </row>
    <row r="1694" spans="1:14" hidden="1" x14ac:dyDescent="0.25">
      <c r="A1694" s="5">
        <f t="shared" si="266"/>
        <v>19</v>
      </c>
      <c r="B1694" s="5">
        <f t="shared" si="267"/>
        <v>92</v>
      </c>
      <c r="C1694" s="5" t="str">
        <f t="shared" ca="1" si="273"/>
        <v>bus_driver_male_agerange</v>
      </c>
      <c r="D1694" s="5" t="str">
        <f t="shared" ca="1" si="272"/>
        <v>bus_driver_male_agerange_copiapo</v>
      </c>
      <c r="E1694" s="4" t="str" cm="1">
        <f t="array" aca="1" ref="E1694" ca="1">INDIRECT(ADDRESS(1,A1694,1,1,"all_city_parameter_inputs"))</f>
        <v>copiapo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bus_driver_male_agerange</v>
      </c>
      <c r="G1694" s="4" t="str" cm="1">
        <f t="array" aca="1" ref="G1694" ca="1">IF(AND(ISBLANK(INDIRECT(ADDRESS(B1694,3,1,1,"all_city_parameter_inputs"))),ISBLANK(INDIRECT(ADDRESS(B1694,2,1,1,"all_city_parameter_inputs")))),"",IF(ISBLANK(INDIRECT(ADDRESS(B1694,2,1,1,"all_city_parameter_inputs"))),"",INDIRECT(ADDRESS(B1694,2,1,1,"all_city_parameter_inputs"))))</f>
        <v/>
      </c>
      <c r="H1694" s="17" t="str" cm="1">
        <f t="array" aca="1" ref="H1694" ca="1">IF(ISBLANK(INDIRECT(ADDRESS(B1694,A1694,1,1,"all_city_parameter_inputs"))), "--",INDIRECT(ADDRESS(B1694,A1694,1,1,"all_city_parameter_inputs")))</f>
        <v>20, 65</v>
      </c>
      <c r="I1694" s="17" t="str">
        <f ca="1">IF(OR(G1694="alpha",G1694="beta",G1694="sd",G1694="mean"),"--",VLOOKUP(C1694,Default!$B$5:$H$114,7,FALSE))</f>
        <v>19, 65</v>
      </c>
      <c r="J1694" s="4" t="str">
        <f ca="1">VLOOKUP(F1694,Lookup!$C$5:$D$110,2, FALSE)</f>
        <v>Travel values</v>
      </c>
      <c r="K1694" s="4" t="str">
        <f ca="1">VLOOKUP(C1694,Default!$B$4:$E$114,4, FALSE)</f>
        <v>age range of male bus drivers</v>
      </c>
      <c r="L1694" s="21" t="str" cm="1">
        <f t="array" aca="1" ref="L1694" ca="1">IF(ISNA(VLOOKUP($D1694,Grouped_Sources!$C:$C,1,FALSE)),"", INDIRECT(VLOOKUP($D1694,Grouped_Sources!$C:$I,5,FALSE)))</f>
        <v>on OneDrive Ali Abbas - ITHIM Global\Methods and Processes\Input Parameters\GhostTrip_demographics</v>
      </c>
      <c r="M1694" s="21" cm="1">
        <f t="array" aca="1" ref="M1694" ca="1">IF(ISNA(VLOOKUP($D1694,Grouped_Sources!$C:$C,1,FALSE)),"", INDIRECT(VLOOKUP($D1694,Grouped_Sources!$C:$I,6,FALSE)))</f>
        <v>0</v>
      </c>
      <c r="N1694" s="21" cm="1">
        <f t="array" aca="1" ref="N1694" ca="1">IF(ISNA(VLOOKUP($D1694,Grouped_Sources!$C:$C,1,FALSE)),"", INDIRECT(VLOOKUP($D1694,Grouped_Sources!$C:$I,7,FALSE)))</f>
        <v>0</v>
      </c>
    </row>
    <row r="1695" spans="1:14" hidden="1" x14ac:dyDescent="0.25">
      <c r="A1695" s="5">
        <f t="shared" si="266"/>
        <v>19</v>
      </c>
      <c r="B1695" s="5">
        <f t="shared" si="267"/>
        <v>93</v>
      </c>
      <c r="C1695" s="5" t="str">
        <f t="shared" ca="1" si="273"/>
        <v>bus_driver_female_agerange</v>
      </c>
      <c r="D1695" s="5" t="str">
        <f t="shared" ref="D1695:D1701" ca="1" si="274">F1695&amp;"_"&amp;E1695</f>
        <v>bus_driver_female_agerange_copiapo</v>
      </c>
      <c r="E1695" s="4" t="str" cm="1">
        <f t="array" aca="1" ref="E1695" ca="1">INDIRECT(ADDRESS(1,A1695,1,1,"all_city_parameter_inputs"))</f>
        <v>copiapo</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bus_driver_female_agerange</v>
      </c>
      <c r="G1695" s="4" t="str" cm="1">
        <f t="array" aca="1" ref="G1695" ca="1">IF(AND(ISBLANK(INDIRECT(ADDRESS(B1695,3,1,1,"all_city_parameter_inputs"))),ISBLANK(INDIRECT(ADDRESS(B1695,2,1,1,"all_city_parameter_inputs")))),"",IF(ISBLANK(INDIRECT(ADDRESS(B1695,2,1,1,"all_city_parameter_inputs"))),"",INDIRECT(ADDRESS(B1695,2,1,1,"all_city_parameter_inputs"))))</f>
        <v/>
      </c>
      <c r="H1695" s="17" t="str" cm="1">
        <f t="array" aca="1" ref="H1695" ca="1">IF(ISBLANK(INDIRECT(ADDRESS(B1695,A1695,1,1,"all_city_parameter_inputs"))), "--",INDIRECT(ADDRESS(B1695,A1695,1,1,"all_city_parameter_inputs")))</f>
        <v>20, 60</v>
      </c>
      <c r="I1695" s="17" t="str">
        <f ca="1">IF(OR(G1695="alpha",G1695="beta",G1695="sd",G1695="mean"),"--",VLOOKUP(C1695,Default!$B$5:$H$114,7,FALSE))</f>
        <v>19, 65</v>
      </c>
      <c r="J1695" s="4" t="str">
        <f ca="1">VLOOKUP(F1695,Lookup!$C$5:$D$110,2, FALSE)</f>
        <v>Travel values</v>
      </c>
      <c r="K1695" s="4" t="str">
        <f ca="1">VLOOKUP(C1695,Default!$B$4:$E$114,4, FALSE)</f>
        <v>age range of female bus drivers</v>
      </c>
      <c r="L1695" s="21" t="str" cm="1">
        <f t="array" aca="1" ref="L1695" ca="1">IF(ISNA(VLOOKUP($D1695,Grouped_Sources!$C:$C,1,FALSE)),"", INDIRECT(VLOOKUP($D1695,Grouped_Sources!$C:$I,5,FALSE)))</f>
        <v>on OneDrive Ali Abbas - ITHIM Global\Methods and Processes\Input Parameters\GhostTrip_demographics</v>
      </c>
      <c r="M1695" s="21" cm="1">
        <f t="array" aca="1" ref="M1695" ca="1">IF(ISNA(VLOOKUP($D1695,Grouped_Sources!$C:$C,1,FALSE)),"", INDIRECT(VLOOKUP($D1695,Grouped_Sources!$C:$I,6,FALSE)))</f>
        <v>0</v>
      </c>
      <c r="N1695" s="21" cm="1">
        <f t="array" aca="1" ref="N1695" ca="1">IF(ISNA(VLOOKUP($D1695,Grouped_Sources!$C:$C,1,FALSE)),"", INDIRECT(VLOOKUP($D1695,Grouped_Sources!$C:$I,7,FALSE)))</f>
        <v>0</v>
      </c>
    </row>
    <row r="1696" spans="1:14" hidden="1" x14ac:dyDescent="0.25">
      <c r="A1696" s="5">
        <f t="shared" si="266"/>
        <v>19</v>
      </c>
      <c r="B1696" s="5">
        <f t="shared" si="267"/>
        <v>94</v>
      </c>
      <c r="C1696" s="5" t="str">
        <f t="shared" ca="1" si="273"/>
        <v>truck_driver_prop_male</v>
      </c>
      <c r="D1696" s="5" t="str">
        <f t="shared" ca="1" si="274"/>
        <v>truck_driver_prop_male_copiapo</v>
      </c>
      <c r="E1696" s="4" t="str" cm="1">
        <f t="array" aca="1" ref="E1696" ca="1">INDIRECT(ADDRESS(1,A1696,1,1,"all_city_parameter_inputs"))</f>
        <v>copiapo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truck_driver_prop_male</v>
      </c>
      <c r="G1696" s="4" t="str" cm="1">
        <f t="array" aca="1" ref="G1696" ca="1">IF(AND(ISBLANK(INDIRECT(ADDRESS(B1696,3,1,1,"all_city_parameter_inputs"))),ISBLANK(INDIRECT(ADDRESS(B1696,2,1,1,"all_city_parameter_inputs")))),"",IF(ISBLANK(INDIRECT(ADDRESS(B1696,2,1,1,"all_city_parameter_inputs"))),"",INDIRECT(ADDRESS(B1696,2,1,1,"all_city_parameter_inputs"))))</f>
        <v/>
      </c>
      <c r="H1696" s="17" cm="1">
        <f t="array" aca="1" ref="H1696" ca="1">IF(ISBLANK(INDIRECT(ADDRESS(B1696,A1696,1,1,"all_city_parameter_inputs"))), "--",INDIRECT(ADDRESS(B1696,A1696,1,1,"all_city_parameter_inputs")))</f>
        <v>0.98</v>
      </c>
      <c r="I1696" s="17">
        <f ca="1">IF(OR(G1696="alpha",G1696="beta",G1696="sd",G1696="mean"),"--",VLOOKUP(C1696,Default!$B$5:$H$114,7,FALSE))</f>
        <v>0.98</v>
      </c>
      <c r="J1696" s="4" t="str">
        <f ca="1">VLOOKUP(F1696,Lookup!$C$5:$D$110,2, FALSE)</f>
        <v>Travel values</v>
      </c>
      <c r="K1696" s="4" t="str">
        <f ca="1">VLOOKUP(C1696,Default!$B$4:$E$114,4, FALSE)</f>
        <v>proportion of male truck drivers</v>
      </c>
      <c r="L1696" s="21" t="str" cm="1">
        <f t="array" aca="1" ref="L1696" ca="1">IF(ISNA(VLOOKUP($D1696,Grouped_Sources!$C:$C,1,FALSE)),"", INDIRECT(VLOOKUP($D1696,Grouped_Sources!$C:$I,5,FALSE)))</f>
        <v>on OneDrive Ali Abbas - ITHIM Global\Methods and Processes\Input Parameters\GhostTrip_demographics</v>
      </c>
      <c r="M1696" s="21" cm="1">
        <f t="array" aca="1" ref="M1696" ca="1">IF(ISNA(VLOOKUP($D1696,Grouped_Sources!$C:$C,1,FALSE)),"", INDIRECT(VLOOKUP($D1696,Grouped_Sources!$C:$I,6,FALSE)))</f>
        <v>0</v>
      </c>
      <c r="N1696" s="21" cm="1">
        <f t="array" aca="1" ref="N1696" ca="1">IF(ISNA(VLOOKUP($D1696,Grouped_Sources!$C:$C,1,FALSE)),"", INDIRECT(VLOOKUP($D1696,Grouped_Sources!$C:$I,7,FALSE)))</f>
        <v>0</v>
      </c>
    </row>
    <row r="1697" spans="1:14" hidden="1" x14ac:dyDescent="0.25">
      <c r="A1697" s="5">
        <f t="shared" si="266"/>
        <v>19</v>
      </c>
      <c r="B1697" s="5">
        <f t="shared" si="267"/>
        <v>95</v>
      </c>
      <c r="C1697" s="5" t="str">
        <f t="shared" ca="1" si="273"/>
        <v>truck_driver_male_agerange</v>
      </c>
      <c r="D1697" s="5" t="str">
        <f t="shared" ca="1" si="274"/>
        <v>truck_driver_male_agerange_copiapo</v>
      </c>
      <c r="E1697" s="4" t="str" cm="1">
        <f t="array" aca="1" ref="E1697" ca="1">INDIRECT(ADDRESS(1,A1697,1,1,"all_city_parameter_inputs"))</f>
        <v>copiapo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truck_driver_male_agerange</v>
      </c>
      <c r="G1697" s="4" t="str" cm="1">
        <f t="array" aca="1" ref="G1697" ca="1">IF(AND(ISBLANK(INDIRECT(ADDRESS(B1697,3,1,1,"all_city_parameter_inputs"))),ISBLANK(INDIRECT(ADDRESS(B1697,2,1,1,"all_city_parameter_inputs")))),"",IF(ISBLANK(INDIRECT(ADDRESS(B1697,2,1,1,"all_city_parameter_inputs"))),"",INDIRECT(ADDRESS(B1697,2,1,1,"all_city_parameter_inputs"))))</f>
        <v/>
      </c>
      <c r="H1697" s="17" t="str" cm="1">
        <f t="array" aca="1" ref="H1697" ca="1">IF(ISBLANK(INDIRECT(ADDRESS(B1697,A1697,1,1,"all_city_parameter_inputs"))), "--",INDIRECT(ADDRESS(B1697,A1697,1,1,"all_city_parameter_inputs")))</f>
        <v>20, 65</v>
      </c>
      <c r="I1697" s="17" t="str">
        <f ca="1">IF(OR(G1697="alpha",G1697="beta",G1697="sd",G1697="mean"),"--",VLOOKUP(C1697,Default!$B$5:$H$114,7,FALSE))</f>
        <v>18, 65</v>
      </c>
      <c r="J1697" s="4" t="str">
        <f ca="1">VLOOKUP(F1697,Lookup!$C$5:$D$110,2, FALSE)</f>
        <v>Travel values</v>
      </c>
      <c r="K1697" s="4" t="str">
        <f ca="1">VLOOKUP(C1697,Default!$B$4:$E$114,4, FALSE)</f>
        <v>age range of male truck drivers</v>
      </c>
      <c r="L1697" s="21" t="str" cm="1">
        <f t="array" aca="1" ref="L1697" ca="1">IF(ISNA(VLOOKUP($D1697,Grouped_Sources!$C:$C,1,FALSE)),"", INDIRECT(VLOOKUP($D1697,Grouped_Sources!$C:$I,5,FALSE)))</f>
        <v>on OneDrive Ali Abbas - ITHIM Global\Methods and Processes\Input Parameters\GhostTrip_demographics</v>
      </c>
      <c r="M1697" s="21" cm="1">
        <f t="array" aca="1" ref="M1697" ca="1">IF(ISNA(VLOOKUP($D1697,Grouped_Sources!$C:$C,1,FALSE)),"", INDIRECT(VLOOKUP($D1697,Grouped_Sources!$C:$I,6,FALSE)))</f>
        <v>0</v>
      </c>
      <c r="N1697" s="21" cm="1">
        <f t="array" aca="1" ref="N1697" ca="1">IF(ISNA(VLOOKUP($D1697,Grouped_Sources!$C:$C,1,FALSE)),"", INDIRECT(VLOOKUP($D1697,Grouped_Sources!$C:$I,7,FALSE)))</f>
        <v>0</v>
      </c>
    </row>
    <row r="1698" spans="1:14" hidden="1" x14ac:dyDescent="0.25">
      <c r="A1698" s="5">
        <f t="shared" si="266"/>
        <v>19</v>
      </c>
      <c r="B1698" s="5">
        <f t="shared" si="267"/>
        <v>96</v>
      </c>
      <c r="C1698" s="5" t="str">
        <f t="shared" ca="1" si="273"/>
        <v>truck_driver_female_agerange</v>
      </c>
      <c r="D1698" s="5" t="str">
        <f t="shared" ca="1" si="274"/>
        <v>truck_driver_female_agerange_copiapo</v>
      </c>
      <c r="E1698" s="4" t="str" cm="1">
        <f t="array" aca="1" ref="E1698" ca="1">INDIRECT(ADDRESS(1,A1698,1,1,"all_city_parameter_inputs"))</f>
        <v>copiapo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truck_driver_female_agerange</v>
      </c>
      <c r="G1698" s="4" t="str" cm="1">
        <f t="array" aca="1" ref="G1698" ca="1">IF(AND(ISBLANK(INDIRECT(ADDRESS(B1698,3,1,1,"all_city_parameter_inputs"))),ISBLANK(INDIRECT(ADDRESS(B1698,2,1,1,"all_city_parameter_inputs")))),"",IF(ISBLANK(INDIRECT(ADDRESS(B1698,2,1,1,"all_city_parameter_inputs"))),"",INDIRECT(ADDRESS(B1698,2,1,1,"all_city_parameter_inputs"))))</f>
        <v/>
      </c>
      <c r="H1698" s="17" t="str" cm="1">
        <f t="array" aca="1" ref="H1698" ca="1">IF(ISBLANK(INDIRECT(ADDRESS(B1698,A1698,1,1,"all_city_parameter_inputs"))), "--",INDIRECT(ADDRESS(B1698,A1698,1,1,"all_city_parameter_inputs")))</f>
        <v>20, 60</v>
      </c>
      <c r="I1698" s="17" t="str">
        <f ca="1">IF(OR(G1698="alpha",G1698="beta",G1698="sd",G1698="mean"),"--",VLOOKUP(C1698,Default!$B$5:$H$114,7,FALSE))</f>
        <v>18, 65</v>
      </c>
      <c r="J1698" s="4" t="str">
        <f ca="1">VLOOKUP(F1698,Lookup!$C$5:$D$110,2, FALSE)</f>
        <v>Travel values</v>
      </c>
      <c r="K1698" s="4" t="str">
        <f ca="1">VLOOKUP(C1698,Default!$B$4:$E$114,4, FALSE)</f>
        <v>age range of female truck drivers</v>
      </c>
      <c r="L1698" s="21" t="str" cm="1">
        <f t="array" aca="1" ref="L1698" ca="1">IF(ISNA(VLOOKUP($D1698,Grouped_Sources!$C:$C,1,FALSE)),"", INDIRECT(VLOOKUP($D1698,Grouped_Sources!$C:$I,5,FALSE)))</f>
        <v>on OneDrive Ali Abbas - ITHIM Global\Methods and Processes\Input Parameters\GhostTrip_demographics</v>
      </c>
      <c r="M1698" s="21" cm="1">
        <f t="array" aca="1" ref="M1698" ca="1">IF(ISNA(VLOOKUP($D1698,Grouped_Sources!$C:$C,1,FALSE)),"", INDIRECT(VLOOKUP($D1698,Grouped_Sources!$C:$I,6,FALSE)))</f>
        <v>0</v>
      </c>
      <c r="N1698" s="21" cm="1">
        <f t="array" aca="1" ref="N1698" ca="1">IF(ISNA(VLOOKUP($D1698,Grouped_Sources!$C:$C,1,FALSE)),"", INDIRECT(VLOOKUP($D1698,Grouped_Sources!$C:$I,7,FALSE)))</f>
        <v>0</v>
      </c>
    </row>
    <row r="1699" spans="1:14" hidden="1" x14ac:dyDescent="0.25">
      <c r="A1699" s="5">
        <f t="shared" ref="A1699:A1762" si="275">A1599+1</f>
        <v>19</v>
      </c>
      <c r="B1699" s="5">
        <f t="shared" ref="B1699:B1762" si="276">B1599</f>
        <v>97</v>
      </c>
      <c r="C1699" s="5" t="str">
        <f t="shared" ca="1" si="273"/>
        <v>commerical_mbike_prop_male</v>
      </c>
      <c r="D1699" s="5" t="str">
        <f t="shared" ca="1" si="274"/>
        <v>commerical_mbike_prop_male_copiapo</v>
      </c>
      <c r="E1699" s="4" t="str" cm="1">
        <f t="array" aca="1" ref="E1699" ca="1">INDIRECT(ADDRESS(1,A1699,1,1,"all_city_parameter_inputs"))</f>
        <v>copiapo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commerical_mbike_prop_male</v>
      </c>
      <c r="G1699" s="4" t="str" cm="1">
        <f t="array" aca="1" ref="G1699" ca="1">IF(AND(ISBLANK(INDIRECT(ADDRESS(B1699,3,1,1,"all_city_parameter_inputs"))),ISBLANK(INDIRECT(ADDRESS(B1699,2,1,1,"all_city_parameter_inputs")))),"",IF(ISBLANK(INDIRECT(ADDRESS(B1699,2,1,1,"all_city_parameter_inputs"))),"",INDIRECT(ADDRESS(B1699,2,1,1,"all_city_parameter_inputs"))))</f>
        <v/>
      </c>
      <c r="H1699" s="17" cm="1">
        <f t="array" aca="1" ref="H1699" ca="1">IF(ISBLANK(INDIRECT(ADDRESS(B1699,A1699,1,1,"all_city_parameter_inputs"))), "--",INDIRECT(ADDRESS(B1699,A1699,1,1,"all_city_parameter_inputs")))</f>
        <v>0.94</v>
      </c>
      <c r="I1699" s="17">
        <f ca="1">IF(OR(G1699="alpha",G1699="beta",G1699="sd",G1699="mean"),"--",VLOOKUP(C1699,Default!$B$5:$H$114,7,FALSE))</f>
        <v>0.99</v>
      </c>
      <c r="J1699" s="4" t="str">
        <f ca="1">VLOOKUP(F1699,Lookup!$C$5:$D$110,2, FALSE)</f>
        <v>Travel values</v>
      </c>
      <c r="K1699" s="4" t="str">
        <f ca="1">VLOOKUP(C1699,Default!$B$4:$E$114,4, FALSE)</f>
        <v>proportion of male commercial motorcycle drivers</v>
      </c>
      <c r="L1699" s="21" t="str" cm="1">
        <f t="array" aca="1" ref="L1699" ca="1">IF(ISNA(VLOOKUP($D1699,Grouped_Sources!$C:$C,1,FALSE)),"", INDIRECT(VLOOKUP($D1699,Grouped_Sources!$C:$I,5,FALSE)))</f>
        <v>on OneDrive Ali Abbas - ITHIM Global\Methods and Processes\Input Parameters\GhostTrip_demographics</v>
      </c>
      <c r="M1699" s="21" cm="1">
        <f t="array" aca="1" ref="M1699" ca="1">IF(ISNA(VLOOKUP($D1699,Grouped_Sources!$C:$C,1,FALSE)),"", INDIRECT(VLOOKUP($D1699,Grouped_Sources!$C:$I,6,FALSE)))</f>
        <v>0</v>
      </c>
      <c r="N1699" s="21" cm="1">
        <f t="array" aca="1" ref="N1699" ca="1">IF(ISNA(VLOOKUP($D1699,Grouped_Sources!$C:$C,1,FALSE)),"", INDIRECT(VLOOKUP($D1699,Grouped_Sources!$C:$I,7,FALSE)))</f>
        <v>0</v>
      </c>
    </row>
    <row r="1700" spans="1:14" hidden="1" x14ac:dyDescent="0.25">
      <c r="A1700" s="5">
        <f t="shared" si="275"/>
        <v>19</v>
      </c>
      <c r="B1700" s="5">
        <f t="shared" si="276"/>
        <v>98</v>
      </c>
      <c r="C1700" s="5" t="str">
        <f t="shared" ca="1" si="273"/>
        <v>commerical_mbike_male_agerange</v>
      </c>
      <c r="D1700" s="5" t="str">
        <f t="shared" ca="1" si="274"/>
        <v>commerical_mbike_male_agerange_copiapo</v>
      </c>
      <c r="E1700" s="4" t="str" cm="1">
        <f t="array" aca="1" ref="E1700" ca="1">INDIRECT(ADDRESS(1,A1700,1,1,"all_city_parameter_inputs"))</f>
        <v>copiapo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commerical_mbike_male_agerange</v>
      </c>
      <c r="G1700" s="4" t="str" cm="1">
        <f t="array" aca="1" ref="G1700" ca="1">IF(AND(ISBLANK(INDIRECT(ADDRESS(B1700,3,1,1,"all_city_parameter_inputs"))),ISBLANK(INDIRECT(ADDRESS(B1700,2,1,1,"all_city_parameter_inputs")))),"",IF(ISBLANK(INDIRECT(ADDRESS(B1700,2,1,1,"all_city_parameter_inputs"))),"",INDIRECT(ADDRESS(B1700,2,1,1,"all_city_parameter_inputs"))))</f>
        <v/>
      </c>
      <c r="H1700" s="17" t="str" cm="1">
        <f t="array" aca="1" ref="H1700" ca="1">IF(ISBLANK(INDIRECT(ADDRESS(B1700,A1700,1,1,"all_city_parameter_inputs"))), "--",INDIRECT(ADDRESS(B1700,A1700,1,1,"all_city_parameter_inputs")))</f>
        <v>20, 65</v>
      </c>
      <c r="I1700" s="17" t="str">
        <f ca="1">IF(OR(G1700="alpha",G1700="beta",G1700="sd",G1700="mean"),"--",VLOOKUP(C1700,Default!$B$5:$H$114,7,FALSE))</f>
        <v>18, 65</v>
      </c>
      <c r="J1700" s="4" t="str">
        <f ca="1">VLOOKUP(F1700,Lookup!$C$5:$D$110,2, FALSE)</f>
        <v>Travel values</v>
      </c>
      <c r="K1700" s="4" t="str">
        <f ca="1">VLOOKUP(C1700,Default!$B$4:$E$114,4, FALSE)</f>
        <v>age range of male commercial motorcycle drivers</v>
      </c>
      <c r="L1700" s="21" t="str" cm="1">
        <f t="array" aca="1" ref="L1700" ca="1">IF(ISNA(VLOOKUP($D1700,Grouped_Sources!$C:$C,1,FALSE)),"", INDIRECT(VLOOKUP($D1700,Grouped_Sources!$C:$I,5,FALSE)))</f>
        <v>on OneDrive Ali Abbas - ITHIM Global\Methods and Processes\Input Parameters\GhostTrip_demographics</v>
      </c>
      <c r="M1700" s="21" cm="1">
        <f t="array" aca="1" ref="M1700" ca="1">IF(ISNA(VLOOKUP($D1700,Grouped_Sources!$C:$C,1,FALSE)),"", INDIRECT(VLOOKUP($D1700,Grouped_Sources!$C:$I,6,FALSE)))</f>
        <v>0</v>
      </c>
      <c r="N1700" s="21" cm="1">
        <f t="array" aca="1" ref="N1700" ca="1">IF(ISNA(VLOOKUP($D1700,Grouped_Sources!$C:$C,1,FALSE)),"", INDIRECT(VLOOKUP($D1700,Grouped_Sources!$C:$I,7,FALSE)))</f>
        <v>0</v>
      </c>
    </row>
    <row r="1701" spans="1:14" hidden="1" x14ac:dyDescent="0.25">
      <c r="A1701" s="5">
        <f t="shared" si="275"/>
        <v>19</v>
      </c>
      <c r="B1701" s="5">
        <f t="shared" si="276"/>
        <v>99</v>
      </c>
      <c r="C1701" s="5" t="str">
        <f t="shared" ca="1" si="273"/>
        <v>commerical_mbike_female_agerange</v>
      </c>
      <c r="D1701" s="5" t="str">
        <f t="shared" ca="1" si="274"/>
        <v>commerical_mbike_female_agerange_copiapo</v>
      </c>
      <c r="E1701" s="4" t="str" cm="1">
        <f t="array" aca="1" ref="E1701" ca="1">INDIRECT(ADDRESS(1,A1701,1,1,"all_city_parameter_inputs"))</f>
        <v>copiapo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commerical_mbike_female_agerange</v>
      </c>
      <c r="G1701" s="4" t="str" cm="1">
        <f t="array" aca="1" ref="G1701" ca="1">IF(AND(ISBLANK(INDIRECT(ADDRESS(B1701,3,1,1,"all_city_parameter_inputs"))),ISBLANK(INDIRECT(ADDRESS(B1701,2,1,1,"all_city_parameter_inputs")))),"",IF(ISBLANK(INDIRECT(ADDRESS(B1701,2,1,1,"all_city_parameter_inputs"))),"",INDIRECT(ADDRESS(B1701,2,1,1,"all_city_parameter_inputs"))))</f>
        <v/>
      </c>
      <c r="H1701" s="17" t="str" cm="1">
        <f t="array" aca="1" ref="H1701" ca="1">IF(ISBLANK(INDIRECT(ADDRESS(B1701,A1701,1,1,"all_city_parameter_inputs"))), "--",INDIRECT(ADDRESS(B1701,A1701,1,1,"all_city_parameter_inputs")))</f>
        <v>20, 60</v>
      </c>
      <c r="I1701" s="17" t="str">
        <f ca="1">IF(OR(G1701="alpha",G1701="beta",G1701="sd",G1701="mean"),"--",VLOOKUP(C1701,Default!$B$5:$H$114,7,FALSE))</f>
        <v>18, 65</v>
      </c>
      <c r="J1701" s="4" t="str">
        <f ca="1">VLOOKUP(F1701,Lookup!$C$5:$D$110,2, FALSE)</f>
        <v>Travel values</v>
      </c>
      <c r="K1701" s="4" t="str">
        <f ca="1">VLOOKUP(C1701,Default!$B$4:$E$114,4, FALSE)</f>
        <v>age range of female commercial motorcycle drivers</v>
      </c>
      <c r="L1701" s="21" t="str" cm="1">
        <f t="array" aca="1" ref="L1701" ca="1">IF(ISNA(VLOOKUP($D1701,Grouped_Sources!$C:$C,1,FALSE)),"", INDIRECT(VLOOKUP($D1701,Grouped_Sources!$C:$I,5,FALSE)))</f>
        <v>on OneDrive Ali Abbas - ITHIM Global\Methods and Processes\Input Parameters\GhostTrip_demographics</v>
      </c>
      <c r="M1701" s="21" cm="1">
        <f t="array" aca="1" ref="M1701" ca="1">IF(ISNA(VLOOKUP($D1701,Grouped_Sources!$C:$C,1,FALSE)),"", INDIRECT(VLOOKUP($D1701,Grouped_Sources!$C:$I,6,FALSE)))</f>
        <v>0</v>
      </c>
      <c r="N1701" s="21" cm="1">
        <f t="array" aca="1" ref="N1701" ca="1">IF(ISNA(VLOOKUP($D1701,Grouped_Sources!$C:$C,1,FALSE)),"", INDIRECT(VLOOKUP($D1701,Grouped_Sources!$C:$I,7,FALSE)))</f>
        <v>0</v>
      </c>
    </row>
    <row r="1702" spans="1:14" hidden="1" x14ac:dyDescent="0.25">
      <c r="A1702" s="5">
        <f t="shared" si="275"/>
        <v>19</v>
      </c>
      <c r="B1702" s="5">
        <f t="shared" si="276"/>
        <v>100</v>
      </c>
      <c r="C1702" s="5" t="str">
        <f t="shared" ref="C1702" ca="1" si="277">IF(G1702 = "",F1702,IF(OR(G1702="alpha",G1702="beta",G1702="constant",G1702="sd",G1702="mean",G1702="sample"),F1702,F1702&amp;" "&amp;G1702))</f>
        <v>day_to_week_scalar</v>
      </c>
      <c r="D1702" s="5" t="str">
        <f t="shared" ref="D1702" ca="1" si="278">F1702&amp;"_"&amp;E1702</f>
        <v>day_to_week_scalar_copiapo</v>
      </c>
      <c r="E1702" s="4" t="str" cm="1">
        <f t="array" aca="1" ref="E1702" ca="1">INDIRECT(ADDRESS(1,A1702,1,1,"all_city_parameter_inputs"))</f>
        <v>copiapo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day_to_week_scalar</v>
      </c>
      <c r="G1702" s="4" t="str" cm="1">
        <f t="array" aca="1" ref="G1702" ca="1">IF(AND(ISBLANK(INDIRECT(ADDRESS(B1702,3,1,1,"all_city_parameter_inputs"))),ISBLANK(INDIRECT(ADDRESS(B1702,2,1,1,"all_city_parameter_inputs")))),"",IF(ISBLANK(INDIRECT(ADDRESS(B1702,2,1,1,"all_city_parameter_inputs"))),"",INDIRECT(ADDRESS(B1702,2,1,1,"all_city_parameter_inputs"))))</f>
        <v/>
      </c>
      <c r="H1702" s="17" cm="1">
        <f t="array" aca="1" ref="H1702" ca="1">IF(ISBLANK(INDIRECT(ADDRESS(B1702,A1702,1,1,"all_city_parameter_inputs"))), "--",INDIRECT(ADDRESS(B1702,A1702,1,1,"all_city_parameter_inputs")))</f>
        <v>7</v>
      </c>
      <c r="I1702" s="17">
        <f ca="1">IF(OR(G1702="alpha",G1702="beta",G1702="sd",G1702="mean"),"--",VLOOKUP(C1702,Default!$B$5:$H$114,7,FALSE))</f>
        <v>7</v>
      </c>
      <c r="J1702" s="4" t="str">
        <f ca="1">VLOOKUP(F1702,Lookup!$C$5:$D$110,2, FALSE)</f>
        <v>Travel values</v>
      </c>
      <c r="K1702" s="4" t="str">
        <f ca="1">VLOOKUP(C1702,Default!$B$4:$E$114,4, FALSE)</f>
        <v>how daily travel scales to a week</v>
      </c>
      <c r="L1702" s="37" t="s">
        <v>298</v>
      </c>
      <c r="M1702" s="21"/>
      <c r="N1702" s="21"/>
    </row>
    <row r="1703" spans="1:14" hidden="1" x14ac:dyDescent="0.25">
      <c r="A1703" s="5">
        <f t="shared" si="275"/>
        <v>19</v>
      </c>
      <c r="B1703" s="5">
        <f t="shared" si="276"/>
        <v>101</v>
      </c>
      <c r="C1703" s="5" t="str">
        <f t="shared" ref="C1703" ca="1" si="279">IF(G1703 = "",F1703,IF(OR(G1703="alpha",G1703="beta",G1703="constant",G1703="sd",G1703="mean",G1703="sample"),F1703,F1703&amp;" "&amp;G1703))</f>
        <v>treat_taxi_as_car</v>
      </c>
      <c r="D1703" s="5" t="str">
        <f t="shared" ref="D1703" ca="1" si="280">F1703&amp;"_"&amp;E1703</f>
        <v>treat_taxi_as_car_copiapo</v>
      </c>
      <c r="E1703" s="4" t="str" cm="1">
        <f t="array" aca="1" ref="E1703" ca="1">INDIRECT(ADDRESS(1,A1703,1,1,"all_city_parameter_inputs"))</f>
        <v>copiapo</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treat_taxi_as_car</v>
      </c>
      <c r="G1703" s="4" t="str" cm="1">
        <f t="array" aca="1" ref="G1703" ca="1">IF(AND(ISBLANK(INDIRECT(ADDRESS(B1703,3,1,1,"all_city_parameter_inputs"))),ISBLANK(INDIRECT(ADDRESS(B1703,2,1,1,"all_city_parameter_inputs")))),"",IF(ISBLANK(INDIRECT(ADDRESS(B1703,2,1,1,"all_city_parameter_inputs"))),"",INDIRECT(ADDRESS(B1703,2,1,1,"all_city_parameter_inputs"))))</f>
        <v/>
      </c>
      <c r="H1703" s="17" t="str" cm="1">
        <f t="array" aca="1" ref="H1703" ca="1">IF(ISBLANK(INDIRECT(ADDRESS(B1703,A1703,1,1,"all_city_parameter_inputs"))), "--",INDIRECT(ADDRESS(B1703,A1703,1,1,"all_city_parameter_inputs")))</f>
        <v>F</v>
      </c>
      <c r="I1703" s="17" t="str">
        <f ca="1">IF(OR(G1703="alpha",G1703="beta",G1703="sd",G1703="mean"),"--",VLOOKUP(C1703,Default!$B$5:$H$114,7,FALSE))</f>
        <v>F</v>
      </c>
      <c r="J1703" s="4" t="str">
        <f ca="1">VLOOKUP(F1703,Lookup!$C$5:$D$110,2, FALSE)</f>
        <v>Pollution values</v>
      </c>
      <c r="K1703" s="4" t="str">
        <f ca="1">VLOOKUP(C1703,Default!$B$4:$E$114,4, FALSE)</f>
        <v>If set to false do not add taxi km when calculating car emission factors</v>
      </c>
      <c r="L1703" s="37"/>
      <c r="M1703" s="21"/>
      <c r="N1703" s="21"/>
    </row>
    <row r="1704" spans="1:14" hidden="1" x14ac:dyDescent="0.25">
      <c r="A1704" s="5">
        <f t="shared" si="275"/>
        <v>20</v>
      </c>
      <c r="B1704" s="5">
        <f t="shared" si="276"/>
        <v>2</v>
      </c>
      <c r="C1704" s="5" t="str">
        <f t="shared" ca="1" si="268"/>
        <v>speeds auto_rickshaw</v>
      </c>
      <c r="D1704" s="5" t="str">
        <f t="shared" ca="1" si="270"/>
        <v>speeds_coquimbo_laserena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All_city_list!F1687,INDIRECT(ADDRESS(B1704,1,1,1,"all_city_parameter_inputs"))))</f>
        <v>speeds</v>
      </c>
      <c r="G1704" s="4" t="str" cm="1">
        <f t="array" aca="1" ref="G1704" ca="1">IF(AND(ISBLANK(INDIRECT(ADDRESS(B1704,3,1,1,"all_city_parameter_inputs"))),ISBLANK(INDIRECT(ADDRESS(B1704,2,1,1,"all_city_parameter_inputs")))),"",IF(ISBLANK(INDIRECT(ADDRESS(B1704,2,1,1,"all_city_parameter_inputs"))),"",INDIRECT(ADDRESS(B1704,2,1,1,"all_city_parameter_inputs"))))</f>
        <v>auto_rickshaw</v>
      </c>
      <c r="H1704" s="17" t="str" cm="1">
        <f t="array" aca="1" ref="H1704" ca="1">IF(ISBLANK(INDIRECT(ADDRESS(B1704,A1704,1,1,"all_city_parameter_inputs"))), "--",INDIRECT(ADDRESS(B1704,A1704,1,1,"all_city_parameter_inputs")))</f>
        <v>--</v>
      </c>
      <c r="I1704" s="17">
        <f ca="1">IF(OR(G1704="alpha",G1704="beta",G1704="sd",G1704="mean"),"--",VLOOKUP(C1704,Default!$B$5:$H$114,7,FALSE))</f>
        <v>4</v>
      </c>
      <c r="J1704" s="4" t="str">
        <f ca="1">VLOOKUP(F1704,Lookup!$C$5:$D$110,2, FALSE)</f>
        <v>Travel values</v>
      </c>
      <c r="K1704" s="4">
        <f ca="1">VLOOKUP(C1704,Default!$B$4:$E$114,4, FALSE)</f>
        <v>0</v>
      </c>
      <c r="L1704" s="21" t="str" cm="1">
        <f t="array" aca="1" ref="L1704" ca="1">IF(ISNA(VLOOKUP($D1704,Grouped_Sources!$C:$C,1,FALSE)),"", INDIRECT(VLOOKUP($D1704,Grouped_Sources!$C:$I,5,FALSE)))</f>
        <v>VehicleSpeeds_Summary_vxxx.docx on OneDrive Ali Abbas - ITHIM Global\Methods and Processes\Input Parameters\VehicleSpeeds</v>
      </c>
      <c r="M1704" s="21" cm="1">
        <f t="array" aca="1" ref="M1704" ca="1">IF(ISNA(VLOOKUP($D1704,Grouped_Sources!$C:$C,1,FALSE)),"", INDIRECT(VLOOKUP($D1704,Grouped_Sources!$C:$I,6,FALSE)))</f>
        <v>0</v>
      </c>
      <c r="N1704" s="21" cm="1">
        <f t="array" aca="1" ref="N1704" ca="1">IF(ISNA(VLOOKUP($D1704,Grouped_Sources!$C:$C,1,FALSE)),"", INDIRECT(VLOOKUP($D1704,Grouped_Sources!$C:$I,7,FALSE)))</f>
        <v>0</v>
      </c>
    </row>
    <row r="1705" spans="1:14" hidden="1" x14ac:dyDescent="0.25">
      <c r="A1705" s="5">
        <f t="shared" si="275"/>
        <v>20</v>
      </c>
      <c r="B1705" s="5">
        <f t="shared" si="276"/>
        <v>3</v>
      </c>
      <c r="C1705" s="5" t="str">
        <f t="shared" ca="1" si="268"/>
        <v>speeds bus</v>
      </c>
      <c r="D1705" s="5" t="str">
        <f t="shared" ca="1" si="270"/>
        <v>speeds_coquimbo_laserena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speeds</v>
      </c>
      <c r="G1705" s="4" t="str" cm="1">
        <f t="array" aca="1" ref="G1705" ca="1">IF(AND(ISBLANK(INDIRECT(ADDRESS(B1705,3,1,1,"all_city_parameter_inputs"))),ISBLANK(INDIRECT(ADDRESS(B1705,2,1,1,"all_city_parameter_inputs")))),"",IF(ISBLANK(INDIRECT(ADDRESS(B1705,2,1,1,"all_city_parameter_inputs"))),"",INDIRECT(ADDRESS(B1705,2,1,1,"all_city_parameter_inputs"))))</f>
        <v>bus</v>
      </c>
      <c r="H1705" s="17" cm="1">
        <f t="array" aca="1" ref="H1705" ca="1">IF(ISBLANK(INDIRECT(ADDRESS(B1705,A1705,1,1,"all_city_parameter_inputs"))), "--",INDIRECT(ADDRESS(B1705,A1705,1,1,"all_city_parameter_inputs")))</f>
        <v>13</v>
      </c>
      <c r="I1705" s="17">
        <f ca="1">IF(OR(G1705="alpha",G1705="beta",G1705="sd",G1705="mean"),"--",VLOOKUP(C1705,Default!$B$5:$H$114,7,FALSE))</f>
        <v>8.1</v>
      </c>
      <c r="J1705" s="4" t="str">
        <f ca="1">VLOOKUP(F1705,Lookup!$C$5:$D$110,2, FALSE)</f>
        <v>Travel values</v>
      </c>
      <c r="K1705" s="4" t="str">
        <f ca="1">VLOOKUP(C1705,Default!$B$4:$E$114,4,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05" s="21" t="str" cm="1">
        <f t="array" aca="1" ref="L1705" ca="1">IF(ISNA(VLOOKUP($D1705,Grouped_Sources!$C:$C,1,FALSE)),"", INDIRECT(VLOOKUP($D1705,Grouped_Sources!$C:$I,5,FALSE)))</f>
        <v>VehicleSpeeds_Summary_vxxx.docx on OneDrive Ali Abbas - ITHIM Global\Methods and Processes\Input Parameters\VehicleSpeeds</v>
      </c>
      <c r="M1705" s="21" cm="1">
        <f t="array" aca="1" ref="M1705" ca="1">IF(ISNA(VLOOKUP($D1705,Grouped_Sources!$C:$C,1,FALSE)),"", INDIRECT(VLOOKUP($D1705,Grouped_Sources!$C:$I,6,FALSE)))</f>
        <v>0</v>
      </c>
      <c r="N1705" s="21" cm="1">
        <f t="array" aca="1" ref="N1705" ca="1">IF(ISNA(VLOOKUP($D1705,Grouped_Sources!$C:$C,1,FALSE)),"", INDIRECT(VLOOKUP($D1705,Grouped_Sources!$C:$I,7,FALSE)))</f>
        <v>0</v>
      </c>
    </row>
    <row r="1706" spans="1:14" hidden="1" x14ac:dyDescent="0.25">
      <c r="A1706" s="5">
        <f t="shared" si="275"/>
        <v>20</v>
      </c>
      <c r="B1706" s="5">
        <f t="shared" si="276"/>
        <v>4</v>
      </c>
      <c r="C1706" s="5" t="str">
        <f t="shared" ca="1" si="268"/>
        <v>speeds car</v>
      </c>
      <c r="D1706" s="5" t="str">
        <f t="shared" ref="D1706:D1715" ca="1" si="281">F1706&amp;"_"&amp;E1706</f>
        <v>speeds_coquimbo_laserena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speeds</v>
      </c>
      <c r="G1706" s="4" t="str" cm="1">
        <f t="array" aca="1" ref="G1706" ca="1">IF(AND(ISBLANK(INDIRECT(ADDRESS(B1706,3,1,1,"all_city_parameter_inputs"))),ISBLANK(INDIRECT(ADDRESS(B1706,2,1,1,"all_city_parameter_inputs")))),"",IF(ISBLANK(INDIRECT(ADDRESS(B1706,2,1,1,"all_city_parameter_inputs"))),"",INDIRECT(ADDRESS(B1706,2,1,1,"all_city_parameter_inputs"))))</f>
        <v>car</v>
      </c>
      <c r="H1706" s="17" cm="1">
        <f t="array" aca="1" ref="H1706" ca="1">IF(ISBLANK(INDIRECT(ADDRESS(B1706,A1706,1,1,"all_city_parameter_inputs"))), "--",INDIRECT(ADDRESS(B1706,A1706,1,1,"all_city_parameter_inputs")))</f>
        <v>16</v>
      </c>
      <c r="I1706" s="17">
        <f ca="1">IF(OR(G1706="alpha",G1706="beta",G1706="sd",G1706="mean"),"--",VLOOKUP(C1706,Default!$B$5:$H$114,7,FALSE))</f>
        <v>13.8</v>
      </c>
      <c r="J1706" s="4" t="str">
        <f ca="1">VLOOKUP(F1706,Lookup!$C$5:$D$110,2, FALSE)</f>
        <v>Travel values</v>
      </c>
      <c r="K1706" s="4">
        <f ca="1">VLOOKUP(C1706,Default!$B$4:$E$114,4, FALSE)</f>
        <v>0</v>
      </c>
      <c r="L1706" s="21" t="str" cm="1">
        <f t="array" aca="1" ref="L1706" ca="1">IF(ISNA(VLOOKUP($D1706,Grouped_Sources!$C:$C,1,FALSE)),"", INDIRECT(VLOOKUP($D1706,Grouped_Sources!$C:$I,5,FALSE)))</f>
        <v>VehicleSpeeds_Summary_vxxx.docx on OneDrive Ali Abbas - ITHIM Global\Methods and Processes\Input Parameters\VehicleSpeeds</v>
      </c>
      <c r="M1706" s="21" cm="1">
        <f t="array" aca="1" ref="M1706" ca="1">IF(ISNA(VLOOKUP($D1706,Grouped_Sources!$C:$C,1,FALSE)),"", INDIRECT(VLOOKUP($D1706,Grouped_Sources!$C:$I,6,FALSE)))</f>
        <v>0</v>
      </c>
      <c r="N1706" s="21" cm="1">
        <f t="array" aca="1" ref="N1706" ca="1">IF(ISNA(VLOOKUP($D1706,Grouped_Sources!$C:$C,1,FALSE)),"", INDIRECT(VLOOKUP($D1706,Grouped_Sources!$C:$I,7,FALSE)))</f>
        <v>0</v>
      </c>
    </row>
    <row r="1707" spans="1:14" hidden="1" x14ac:dyDescent="0.25">
      <c r="A1707" s="5">
        <f t="shared" si="275"/>
        <v>20</v>
      </c>
      <c r="B1707" s="5">
        <f t="shared" si="276"/>
        <v>5</v>
      </c>
      <c r="C1707" s="5" t="str">
        <f t="shared" ca="1" si="268"/>
        <v>speeds cycle</v>
      </c>
      <c r="D1707" s="5" t="str">
        <f t="shared" ca="1" si="281"/>
        <v>speeds_coquimbo_laserena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speeds</v>
      </c>
      <c r="G1707" s="4" t="str" cm="1">
        <f t="array" aca="1" ref="G1707" ca="1">IF(AND(ISBLANK(INDIRECT(ADDRESS(B1707,3,1,1,"all_city_parameter_inputs"))),ISBLANK(INDIRECT(ADDRESS(B1707,2,1,1,"all_city_parameter_inputs")))),"",IF(ISBLANK(INDIRECT(ADDRESS(B1707,2,1,1,"all_city_parameter_inputs"))),"",INDIRECT(ADDRESS(B1707,2,1,1,"all_city_parameter_inputs"))))</f>
        <v>cycle</v>
      </c>
      <c r="H1707" s="17" cm="1">
        <f t="array" aca="1" ref="H1707" ca="1">IF(ISBLANK(INDIRECT(ADDRESS(B1707,A1707,1,1,"all_city_parameter_inputs"))), "--",INDIRECT(ADDRESS(B1707,A1707,1,1,"all_city_parameter_inputs")))</f>
        <v>8.9</v>
      </c>
      <c r="I1707" s="17">
        <f ca="1">IF(OR(G1707="alpha",G1707="beta",G1707="sd",G1707="mean"),"--",VLOOKUP(C1707,Default!$B$5:$H$114,7,FALSE))</f>
        <v>7.2</v>
      </c>
      <c r="J1707" s="4" t="str">
        <f ca="1">VLOOKUP(F1707,Lookup!$C$5:$D$110,2, FALSE)</f>
        <v>Travel values</v>
      </c>
      <c r="K1707" s="4">
        <f ca="1">VLOOKUP(C1707,Default!$B$4:$E$114,4, FALSE)</f>
        <v>0</v>
      </c>
      <c r="L1707" s="21" t="str" cm="1">
        <f t="array" aca="1" ref="L1707" ca="1">IF(ISNA(VLOOKUP($D1707,Grouped_Sources!$C:$C,1,FALSE)),"", INDIRECT(VLOOKUP($D1707,Grouped_Sources!$C:$I,5,FALSE)))</f>
        <v>VehicleSpeeds_Summary_vxxx.docx on OneDrive Ali Abbas - ITHIM Global\Methods and Processes\Input Parameters\VehicleSpeeds</v>
      </c>
      <c r="M1707" s="21" cm="1">
        <f t="array" aca="1" ref="M1707" ca="1">IF(ISNA(VLOOKUP($D1707,Grouped_Sources!$C:$C,1,FALSE)),"", INDIRECT(VLOOKUP($D1707,Grouped_Sources!$C:$I,6,FALSE)))</f>
        <v>0</v>
      </c>
      <c r="N1707" s="21" cm="1">
        <f t="array" aca="1" ref="N1707" ca="1">IF(ISNA(VLOOKUP($D1707,Grouped_Sources!$C:$C,1,FALSE)),"", INDIRECT(VLOOKUP($D1707,Grouped_Sources!$C:$I,7,FALSE)))</f>
        <v>0</v>
      </c>
    </row>
    <row r="1708" spans="1:14" hidden="1" x14ac:dyDescent="0.25">
      <c r="A1708" s="5">
        <f t="shared" si="275"/>
        <v>20</v>
      </c>
      <c r="B1708" s="5">
        <f t="shared" si="276"/>
        <v>6</v>
      </c>
      <c r="C1708" s="5" t="str">
        <f t="shared" ca="1" si="268"/>
        <v>speeds subway</v>
      </c>
      <c r="D1708" s="5" t="str">
        <f t="shared" ca="1" si="281"/>
        <v>speeds_coquimbo_laserena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speeds</v>
      </c>
      <c r="G1708" s="4" t="str" cm="1">
        <f t="array" aca="1" ref="G1708" ca="1">IF(AND(ISBLANK(INDIRECT(ADDRESS(B1708,3,1,1,"all_city_parameter_inputs"))),ISBLANK(INDIRECT(ADDRESS(B1708,2,1,1,"all_city_parameter_inputs")))),"",IF(ISBLANK(INDIRECT(ADDRESS(B1708,2,1,1,"all_city_parameter_inputs"))),"",INDIRECT(ADDRESS(B1708,2,1,1,"all_city_parameter_inputs"))))</f>
        <v>subway</v>
      </c>
      <c r="H1708" s="17" t="str" cm="1">
        <f t="array" aca="1" ref="H1708" ca="1">IF(ISBLANK(INDIRECT(ADDRESS(B1708,A1708,1,1,"all_city_parameter_inputs"))), "--",INDIRECT(ADDRESS(B1708,A1708,1,1,"all_city_parameter_inputs")))</f>
        <v>--</v>
      </c>
      <c r="I1708" s="17">
        <f ca="1">IF(OR(G1708="alpha",G1708="beta",G1708="sd",G1708="mean"),"--",VLOOKUP(C1708,Default!$B$5:$H$114,7,FALSE))</f>
        <v>18.100000000000001</v>
      </c>
      <c r="J1708" s="4" t="str">
        <f ca="1">VLOOKUP(F1708,Lookup!$C$5:$D$110,2, FALSE)</f>
        <v>Travel values</v>
      </c>
      <c r="K1708" s="4">
        <f ca="1">VLOOKUP(C1708,Default!$B$4:$E$114,4, FALSE)</f>
        <v>0</v>
      </c>
      <c r="L1708" s="21" t="str" cm="1">
        <f t="array" aca="1" ref="L1708" ca="1">IF(ISNA(VLOOKUP($D1708,Grouped_Sources!$C:$C,1,FALSE)),"", INDIRECT(VLOOKUP($D1708,Grouped_Sources!$C:$I,5,FALSE)))</f>
        <v>VehicleSpeeds_Summary_vxxx.docx on OneDrive Ali Abbas - ITHIM Global\Methods and Processes\Input Parameters\VehicleSpeeds</v>
      </c>
      <c r="M1708" s="21" cm="1">
        <f t="array" aca="1" ref="M1708" ca="1">IF(ISNA(VLOOKUP($D1708,Grouped_Sources!$C:$C,1,FALSE)),"", INDIRECT(VLOOKUP($D1708,Grouped_Sources!$C:$I,6,FALSE)))</f>
        <v>0</v>
      </c>
      <c r="N1708" s="21" cm="1">
        <f t="array" aca="1" ref="N1708" ca="1">IF(ISNA(VLOOKUP($D1708,Grouped_Sources!$C:$C,1,FALSE)),"", INDIRECT(VLOOKUP($D1708,Grouped_Sources!$C:$I,7,FALSE)))</f>
        <v>0</v>
      </c>
    </row>
    <row r="1709" spans="1:14" hidden="1" x14ac:dyDescent="0.25">
      <c r="A1709" s="5">
        <f t="shared" si="275"/>
        <v>20</v>
      </c>
      <c r="B1709" s="5">
        <f t="shared" si="276"/>
        <v>7</v>
      </c>
      <c r="C1709" s="5" t="str">
        <f t="shared" ca="1" si="268"/>
        <v>speeds motorcycle</v>
      </c>
      <c r="D1709" s="5" t="str">
        <f t="shared" ca="1" si="281"/>
        <v>speeds_coquimbo_laserena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speeds</v>
      </c>
      <c r="G1709" s="4" t="str" cm="1">
        <f t="array" aca="1" ref="G1709" ca="1">IF(AND(ISBLANK(INDIRECT(ADDRESS(B1709,3,1,1,"all_city_parameter_inputs"))),ISBLANK(INDIRECT(ADDRESS(B1709,2,1,1,"all_city_parameter_inputs")))),"",IF(ISBLANK(INDIRECT(ADDRESS(B1709,2,1,1,"all_city_parameter_inputs"))),"",INDIRECT(ADDRESS(B1709,2,1,1,"all_city_parameter_inputs"))))</f>
        <v>motorcycle</v>
      </c>
      <c r="H1709" s="17" cm="1">
        <f t="array" aca="1" ref="H1709" ca="1">IF(ISBLANK(INDIRECT(ADDRESS(B1709,A1709,1,1,"all_city_parameter_inputs"))), "--",INDIRECT(ADDRESS(B1709,A1709,1,1,"all_city_parameter_inputs")))</f>
        <v>16</v>
      </c>
      <c r="I1709" s="17">
        <f ca="1">IF(OR(G1709="alpha",G1709="beta",G1709="sd",G1709="mean"),"--",VLOOKUP(C1709,Default!$B$5:$H$114,7,FALSE))</f>
        <v>15.2</v>
      </c>
      <c r="J1709" s="4" t="str">
        <f ca="1">VLOOKUP(F1709,Lookup!$C$5:$D$110,2, FALSE)</f>
        <v>Travel values</v>
      </c>
      <c r="K1709" s="4">
        <f ca="1">VLOOKUP(C1709,Default!$B$4:$E$114,4, FALSE)</f>
        <v>0</v>
      </c>
      <c r="L1709" s="21" t="str" cm="1">
        <f t="array" aca="1" ref="L1709" ca="1">IF(ISNA(VLOOKUP($D1709,Grouped_Sources!$C:$C,1,FALSE)),"", INDIRECT(VLOOKUP($D1709,Grouped_Sources!$C:$I,5,FALSE)))</f>
        <v>VehicleSpeeds_Summary_vxxx.docx on OneDrive Ali Abbas - ITHIM Global\Methods and Processes\Input Parameters\VehicleSpeeds</v>
      </c>
      <c r="M1709" s="21" cm="1">
        <f t="array" aca="1" ref="M1709" ca="1">IF(ISNA(VLOOKUP($D1709,Grouped_Sources!$C:$C,1,FALSE)),"", INDIRECT(VLOOKUP($D1709,Grouped_Sources!$C:$I,6,FALSE)))</f>
        <v>0</v>
      </c>
      <c r="N1709" s="21" cm="1">
        <f t="array" aca="1" ref="N1709" ca="1">IF(ISNA(VLOOKUP($D1709,Grouped_Sources!$C:$C,1,FALSE)),"", INDIRECT(VLOOKUP($D1709,Grouped_Sources!$C:$I,7,FALSE)))</f>
        <v>0</v>
      </c>
    </row>
    <row r="1710" spans="1:14" hidden="1" x14ac:dyDescent="0.25">
      <c r="A1710" s="5">
        <f t="shared" si="275"/>
        <v>20</v>
      </c>
      <c r="B1710" s="5">
        <f t="shared" si="276"/>
        <v>8</v>
      </c>
      <c r="C1710" s="5" t="str">
        <f t="shared" ref="C1710:C1773" ca="1" si="282">IF(G1710 = "",F1710,IF(OR(G1710="alpha",G1710="beta",G1710="constant",G1710="sd",G1710="mean",G1710="sample"),F1710,F1710&amp;" "&amp;G1710))</f>
        <v>speeds other</v>
      </c>
      <c r="D1710" s="5" t="str">
        <f t="shared" ca="1" si="281"/>
        <v>speeds_coquimbo_laserena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speeds</v>
      </c>
      <c r="G1710" s="4" t="str" cm="1">
        <f t="array" aca="1" ref="G1710" ca="1">IF(AND(ISBLANK(INDIRECT(ADDRESS(B1710,3,1,1,"all_city_parameter_inputs"))),ISBLANK(INDIRECT(ADDRESS(B1710,2,1,1,"all_city_parameter_inputs")))),"",IF(ISBLANK(INDIRECT(ADDRESS(B1710,2,1,1,"all_city_parameter_inputs"))),"",INDIRECT(ADDRESS(B1710,2,1,1,"all_city_parameter_inputs"))))</f>
        <v>other</v>
      </c>
      <c r="H1710" s="17" t="str" cm="1">
        <f t="array" aca="1" ref="H1710" ca="1">IF(ISBLANK(INDIRECT(ADDRESS(B1710,A1710,1,1,"all_city_parameter_inputs"))), "--",INDIRECT(ADDRESS(B1710,A1710,1,1,"all_city_parameter_inputs")))</f>
        <v>--</v>
      </c>
      <c r="I1710" s="17">
        <f ca="1">IF(OR(G1710="alpha",G1710="beta",G1710="sd",G1710="mean"),"--",VLOOKUP(C1710,Default!$B$5:$H$114,7,FALSE))</f>
        <v>9.1</v>
      </c>
      <c r="J1710" s="4" t="str">
        <f ca="1">VLOOKUP(F1710,Lookup!$C$5:$D$110,2, FALSE)</f>
        <v>Travel values</v>
      </c>
      <c r="K1710" s="4">
        <f ca="1">VLOOKUP(C1710,Default!$B$4:$E$114,4, FALSE)</f>
        <v>0</v>
      </c>
      <c r="L1710" s="21" t="str" cm="1">
        <f t="array" aca="1" ref="L1710" ca="1">IF(ISNA(VLOOKUP($D1710,Grouped_Sources!$C:$C,1,FALSE)),"", INDIRECT(VLOOKUP($D1710,Grouped_Sources!$C:$I,5,FALSE)))</f>
        <v>VehicleSpeeds_Summary_vxxx.docx on OneDrive Ali Abbas - ITHIM Global\Methods and Processes\Input Parameters\VehicleSpeeds</v>
      </c>
      <c r="M1710" s="21" cm="1">
        <f t="array" aca="1" ref="M1710" ca="1">IF(ISNA(VLOOKUP($D1710,Grouped_Sources!$C:$C,1,FALSE)),"", INDIRECT(VLOOKUP($D1710,Grouped_Sources!$C:$I,6,FALSE)))</f>
        <v>0</v>
      </c>
      <c r="N1710" s="21" cm="1">
        <f t="array" aca="1" ref="N1710" ca="1">IF(ISNA(VLOOKUP($D1710,Grouped_Sources!$C:$C,1,FALSE)),"", INDIRECT(VLOOKUP($D1710,Grouped_Sources!$C:$I,7,FALSE)))</f>
        <v>0</v>
      </c>
    </row>
    <row r="1711" spans="1:14" hidden="1" x14ac:dyDescent="0.25">
      <c r="A1711" s="5">
        <f t="shared" si="275"/>
        <v>20</v>
      </c>
      <c r="B1711" s="5">
        <f t="shared" si="276"/>
        <v>9</v>
      </c>
      <c r="C1711" s="5" t="str">
        <f t="shared" ca="1" si="282"/>
        <v>speeds pedestrian</v>
      </c>
      <c r="D1711" s="5" t="str">
        <f t="shared" ca="1" si="281"/>
        <v>speeds_coquimbo_laserena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speeds</v>
      </c>
      <c r="G1711" s="4" t="str" cm="1">
        <f t="array" aca="1" ref="G1711" ca="1">IF(AND(ISBLANK(INDIRECT(ADDRESS(B1711,3,1,1,"all_city_parameter_inputs"))),ISBLANK(INDIRECT(ADDRESS(B1711,2,1,1,"all_city_parameter_inputs")))),"",IF(ISBLANK(INDIRECT(ADDRESS(B1711,2,1,1,"all_city_parameter_inputs"))),"",INDIRECT(ADDRESS(B1711,2,1,1,"all_city_parameter_inputs"))))</f>
        <v>pedestrian</v>
      </c>
      <c r="H1711" s="17" cm="1">
        <f t="array" aca="1" ref="H1711" ca="1">IF(ISBLANK(INDIRECT(ADDRESS(B1711,A1711,1,1,"all_city_parameter_inputs"))), "--",INDIRECT(ADDRESS(B1711,A1711,1,1,"all_city_parameter_inputs")))</f>
        <v>3.5</v>
      </c>
      <c r="I1711" s="17">
        <f ca="1">IF(OR(G1711="alpha",G1711="beta",G1711="sd",G1711="mean"),"--",VLOOKUP(C1711,Default!$B$5:$H$114,7,FALSE))</f>
        <v>2.5</v>
      </c>
      <c r="J1711" s="4" t="str">
        <f ca="1">VLOOKUP(F1711,Lookup!$C$5:$D$110,2, FALSE)</f>
        <v>Travel values</v>
      </c>
      <c r="K1711" s="4">
        <f ca="1">VLOOKUP(C1711,Default!$B$4:$E$114,4, FALSE)</f>
        <v>0</v>
      </c>
      <c r="L1711" s="21" t="str" cm="1">
        <f t="array" aca="1" ref="L1711" ca="1">IF(ISNA(VLOOKUP($D1711,Grouped_Sources!$C:$C,1,FALSE)),"", INDIRECT(VLOOKUP($D1711,Grouped_Sources!$C:$I,5,FALSE)))</f>
        <v>VehicleSpeeds_Summary_vxxx.docx on OneDrive Ali Abbas - ITHIM Global\Methods and Processes\Input Parameters\VehicleSpeeds</v>
      </c>
      <c r="M1711" s="21" cm="1">
        <f t="array" aca="1" ref="M1711" ca="1">IF(ISNA(VLOOKUP($D1711,Grouped_Sources!$C:$C,1,FALSE)),"", INDIRECT(VLOOKUP($D1711,Grouped_Sources!$C:$I,6,FALSE)))</f>
        <v>0</v>
      </c>
      <c r="N1711" s="21" cm="1">
        <f t="array" aca="1" ref="N1711" ca="1">IF(ISNA(VLOOKUP($D1711,Grouped_Sources!$C:$C,1,FALSE)),"", INDIRECT(VLOOKUP($D1711,Grouped_Sources!$C:$I,7,FALSE)))</f>
        <v>0</v>
      </c>
    </row>
    <row r="1712" spans="1:14" hidden="1" x14ac:dyDescent="0.25">
      <c r="A1712" s="5">
        <f t="shared" si="275"/>
        <v>20</v>
      </c>
      <c r="B1712" s="5">
        <f t="shared" si="276"/>
        <v>10</v>
      </c>
      <c r="C1712" s="5" t="str">
        <f t="shared" ca="1" si="282"/>
        <v>speeds rail</v>
      </c>
      <c r="D1712" s="5" t="str">
        <f t="shared" ca="1" si="281"/>
        <v>speeds_coquimbo_laserena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speeds</v>
      </c>
      <c r="G1712" s="4" t="str" cm="1">
        <f t="array" aca="1" ref="G1712" ca="1">IF(AND(ISBLANK(INDIRECT(ADDRESS(B1712,3,1,1,"all_city_parameter_inputs"))),ISBLANK(INDIRECT(ADDRESS(B1712,2,1,1,"all_city_parameter_inputs")))),"",IF(ISBLANK(INDIRECT(ADDRESS(B1712,2,1,1,"all_city_parameter_inputs"))),"",INDIRECT(ADDRESS(B1712,2,1,1,"all_city_parameter_inputs"))))</f>
        <v>rail</v>
      </c>
      <c r="H1712" s="17" cm="1">
        <f t="array" aca="1" ref="H1712" ca="1">IF(ISBLANK(INDIRECT(ADDRESS(B1712,A1712,1,1,"all_city_parameter_inputs"))), "--",INDIRECT(ADDRESS(B1712,A1712,1,1,"all_city_parameter_inputs")))</f>
        <v>23.2</v>
      </c>
      <c r="I1712" s="17">
        <f ca="1">IF(OR(G1712="alpha",G1712="beta",G1712="sd",G1712="mean"),"--",VLOOKUP(C1712,Default!$B$5:$H$114,7,FALSE))</f>
        <v>21.9</v>
      </c>
      <c r="J1712" s="4" t="str">
        <f ca="1">VLOOKUP(F1712,Lookup!$C$5:$D$110,2, FALSE)</f>
        <v>Travel values</v>
      </c>
      <c r="K1712" s="4">
        <f ca="1">VLOOKUP(C1712,Default!$B$4:$E$114,4, FALSE)</f>
        <v>0</v>
      </c>
      <c r="L1712" s="21" t="str" cm="1">
        <f t="array" aca="1" ref="L1712" ca="1">IF(ISNA(VLOOKUP($D1712,Grouped_Sources!$C:$C,1,FALSE)),"", INDIRECT(VLOOKUP($D1712,Grouped_Sources!$C:$I,5,FALSE)))</f>
        <v>VehicleSpeeds_Summary_vxxx.docx on OneDrive Ali Abbas - ITHIM Global\Methods and Processes\Input Parameters\VehicleSpeeds</v>
      </c>
      <c r="M1712" s="21" cm="1">
        <f t="array" aca="1" ref="M1712" ca="1">IF(ISNA(VLOOKUP($D1712,Grouped_Sources!$C:$C,1,FALSE)),"", INDIRECT(VLOOKUP($D1712,Grouped_Sources!$C:$I,6,FALSE)))</f>
        <v>0</v>
      </c>
      <c r="N1712" s="21" cm="1">
        <f t="array" aca="1" ref="N1712" ca="1">IF(ISNA(VLOOKUP($D1712,Grouped_Sources!$C:$C,1,FALSE)),"", INDIRECT(VLOOKUP($D1712,Grouped_Sources!$C:$I,7,FALSE)))</f>
        <v>0</v>
      </c>
    </row>
    <row r="1713" spans="1:14" hidden="1" x14ac:dyDescent="0.25">
      <c r="A1713" s="5">
        <f t="shared" si="275"/>
        <v>20</v>
      </c>
      <c r="B1713" s="5">
        <f t="shared" si="276"/>
        <v>11</v>
      </c>
      <c r="C1713" s="5" t="str">
        <f t="shared" ca="1" si="282"/>
        <v>speeds taxi</v>
      </c>
      <c r="D1713" s="5" t="str">
        <f t="shared" ca="1" si="281"/>
        <v>speeds_coquimbo_laserena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speeds</v>
      </c>
      <c r="G1713" s="4" t="str" cm="1">
        <f t="array" aca="1" ref="G1713" ca="1">IF(AND(ISBLANK(INDIRECT(ADDRESS(B1713,3,1,1,"all_city_parameter_inputs"))),ISBLANK(INDIRECT(ADDRESS(B1713,2,1,1,"all_city_parameter_inputs")))),"",IF(ISBLANK(INDIRECT(ADDRESS(B1713,2,1,1,"all_city_parameter_inputs"))),"",INDIRECT(ADDRESS(B1713,2,1,1,"all_city_parameter_inputs"))))</f>
        <v>taxi</v>
      </c>
      <c r="H1713" s="17" cm="1">
        <f t="array" aca="1" ref="H1713" ca="1">IF(ISBLANK(INDIRECT(ADDRESS(B1713,A1713,1,1,"all_city_parameter_inputs"))), "--",INDIRECT(ADDRESS(B1713,A1713,1,1,"all_city_parameter_inputs")))</f>
        <v>14.1</v>
      </c>
      <c r="I1713" s="17">
        <f ca="1">IF(OR(G1713="alpha",G1713="beta",G1713="sd",G1713="mean"),"--",VLOOKUP(C1713,Default!$B$5:$H$114,7,FALSE))</f>
        <v>13.8</v>
      </c>
      <c r="J1713" s="4" t="str">
        <f ca="1">VLOOKUP(F1713,Lookup!$C$5:$D$110,2, FALSE)</f>
        <v>Travel values</v>
      </c>
      <c r="K1713" s="4">
        <f ca="1">VLOOKUP(C1713,Default!$B$4:$E$114,4, FALSE)</f>
        <v>0</v>
      </c>
      <c r="L1713" s="21" t="str" cm="1">
        <f t="array" aca="1" ref="L1713" ca="1">IF(ISNA(VLOOKUP($D1713,Grouped_Sources!$C:$C,1,FALSE)),"", INDIRECT(VLOOKUP($D1713,Grouped_Sources!$C:$I,5,FALSE)))</f>
        <v>VehicleSpeeds_Summary_vxxx.docx on OneDrive Ali Abbas - ITHIM Global\Methods and Processes\Input Parameters\VehicleSpeeds</v>
      </c>
      <c r="M1713" s="21" cm="1">
        <f t="array" aca="1" ref="M1713" ca="1">IF(ISNA(VLOOKUP($D1713,Grouped_Sources!$C:$C,1,FALSE)),"", INDIRECT(VLOOKUP($D1713,Grouped_Sources!$C:$I,6,FALSE)))</f>
        <v>0</v>
      </c>
      <c r="N1713" s="21" cm="1">
        <f t="array" aca="1" ref="N1713" ca="1">IF(ISNA(VLOOKUP($D1713,Grouped_Sources!$C:$C,1,FALSE)),"", INDIRECT(VLOOKUP($D1713,Grouped_Sources!$C:$I,7,FALSE)))</f>
        <v>0</v>
      </c>
    </row>
    <row r="1714" spans="1:14" hidden="1" x14ac:dyDescent="0.25">
      <c r="A1714" s="5">
        <f t="shared" si="275"/>
        <v>20</v>
      </c>
      <c r="B1714" s="5">
        <f t="shared" si="276"/>
        <v>12</v>
      </c>
      <c r="C1714" s="5" t="str">
        <f t="shared" ca="1" si="282"/>
        <v>speeds truck</v>
      </c>
      <c r="D1714" s="5" t="str">
        <f t="shared" ca="1" si="281"/>
        <v>speeds_coquimbo_laserena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speeds</v>
      </c>
      <c r="G1714" s="4" t="str" cm="1">
        <f t="array" aca="1" ref="G1714" ca="1">IF(AND(ISBLANK(INDIRECT(ADDRESS(B1714,3,1,1,"all_city_parameter_inputs"))),ISBLANK(INDIRECT(ADDRESS(B1714,2,1,1,"all_city_parameter_inputs")))),"",IF(ISBLANK(INDIRECT(ADDRESS(B1714,2,1,1,"all_city_parameter_inputs"))),"",INDIRECT(ADDRESS(B1714,2,1,1,"all_city_parameter_inputs"))))</f>
        <v>truck</v>
      </c>
      <c r="H1714" s="17" cm="1">
        <f t="array" aca="1" ref="H1714" ca="1">IF(ISBLANK(INDIRECT(ADDRESS(B1714,A1714,1,1,"all_city_parameter_inputs"))), "--",INDIRECT(ADDRESS(B1714,A1714,1,1,"all_city_parameter_inputs")))</f>
        <v>13</v>
      </c>
      <c r="I1714" s="17">
        <f ca="1">IF(OR(G1714="alpha",G1714="beta",G1714="sd",G1714="mean"),"--",VLOOKUP(C1714,Default!$B$5:$H$114,7,FALSE))</f>
        <v>8.1</v>
      </c>
      <c r="J1714" s="4" t="str">
        <f ca="1">VLOOKUP(F1714,Lookup!$C$5:$D$110,2, FALSE)</f>
        <v>Travel values</v>
      </c>
      <c r="K1714" s="4">
        <f ca="1">VLOOKUP(C1714,Default!$B$4:$E$114,4, FALSE)</f>
        <v>0</v>
      </c>
      <c r="L1714" s="21" t="str" cm="1">
        <f t="array" aca="1" ref="L1714" ca="1">IF(ISNA(VLOOKUP($D1714,Grouped_Sources!$C:$C,1,FALSE)),"", INDIRECT(VLOOKUP($D1714,Grouped_Sources!$C:$I,5,FALSE)))</f>
        <v>VehicleSpeeds_Summary_vxxx.docx on OneDrive Ali Abbas - ITHIM Global\Methods and Processes\Input Parameters\VehicleSpeeds</v>
      </c>
      <c r="M1714" s="21" cm="1">
        <f t="array" aca="1" ref="M1714" ca="1">IF(ISNA(VLOOKUP($D1714,Grouped_Sources!$C:$C,1,FALSE)),"", INDIRECT(VLOOKUP($D1714,Grouped_Sources!$C:$I,6,FALSE)))</f>
        <v>0</v>
      </c>
      <c r="N1714" s="21" cm="1">
        <f t="array" aca="1" ref="N1714" ca="1">IF(ISNA(VLOOKUP($D1714,Grouped_Sources!$C:$C,1,FALSE)),"", INDIRECT(VLOOKUP($D1714,Grouped_Sources!$C:$I,7,FALSE)))</f>
        <v>0</v>
      </c>
    </row>
    <row r="1715" spans="1:14" hidden="1" x14ac:dyDescent="0.25">
      <c r="A1715" s="5">
        <f t="shared" si="275"/>
        <v>20</v>
      </c>
      <c r="B1715" s="5">
        <f t="shared" si="276"/>
        <v>13</v>
      </c>
      <c r="C1715" s="5" t="str">
        <f t="shared" ca="1" si="282"/>
        <v>speeds van</v>
      </c>
      <c r="D1715" s="5" t="str">
        <f t="shared" ca="1" si="281"/>
        <v>speeds_coquimbo_laserena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speeds</v>
      </c>
      <c r="G1715" s="4" t="str" cm="1">
        <f t="array" aca="1" ref="G1715" ca="1">IF(AND(ISBLANK(INDIRECT(ADDRESS(B1715,3,1,1,"all_city_parameter_inputs"))),ISBLANK(INDIRECT(ADDRESS(B1715,2,1,1,"all_city_parameter_inputs")))),"",IF(ISBLANK(INDIRECT(ADDRESS(B1715,2,1,1,"all_city_parameter_inputs"))),"",INDIRECT(ADDRESS(B1715,2,1,1,"all_city_parameter_inputs"))))</f>
        <v>van</v>
      </c>
      <c r="H1715" s="17" cm="1">
        <f t="array" aca="1" ref="H1715" ca="1">IF(ISBLANK(INDIRECT(ADDRESS(B1715,A1715,1,1,"all_city_parameter_inputs"))), "--",INDIRECT(ADDRESS(B1715,A1715,1,1,"all_city_parameter_inputs")))</f>
        <v>16</v>
      </c>
      <c r="I1715" s="17">
        <f ca="1">IF(OR(G1715="alpha",G1715="beta",G1715="sd",G1715="mean"),"--",VLOOKUP(C1715,Default!$B$5:$H$114,7,FALSE))</f>
        <v>13.8</v>
      </c>
      <c r="J1715" s="4" t="str">
        <f ca="1">VLOOKUP(F1715,Lookup!$C$5:$D$110,2, FALSE)</f>
        <v>Travel values</v>
      </c>
      <c r="K1715" s="4">
        <f ca="1">VLOOKUP(C1715,Default!$B$4:$E$114,4, FALSE)</f>
        <v>0</v>
      </c>
      <c r="L1715" s="21" t="str" cm="1">
        <f t="array" aca="1" ref="L1715" ca="1">IF(ISNA(VLOOKUP($D1715,Grouped_Sources!$C:$C,1,FALSE)),"", INDIRECT(VLOOKUP($D1715,Grouped_Sources!$C:$I,5,FALSE)))</f>
        <v>VehicleSpeeds_Summary_vxxx.docx on OneDrive Ali Abbas - ITHIM Global\Methods and Processes\Input Parameters\VehicleSpeeds</v>
      </c>
      <c r="M1715" s="21" cm="1">
        <f t="array" aca="1" ref="M1715" ca="1">IF(ISNA(VLOOKUP($D1715,Grouped_Sources!$C:$C,1,FALSE)),"", INDIRECT(VLOOKUP($D1715,Grouped_Sources!$C:$I,6,FALSE)))</f>
        <v>0</v>
      </c>
      <c r="N1715" s="21" cm="1">
        <f t="array" aca="1" ref="N1715" ca="1">IF(ISNA(VLOOKUP($D1715,Grouped_Sources!$C:$C,1,FALSE)),"", INDIRECT(VLOOKUP($D1715,Grouped_Sources!$C:$I,7,FALSE)))</f>
        <v>0</v>
      </c>
    </row>
    <row r="1716" spans="1:14" hidden="1" x14ac:dyDescent="0.25">
      <c r="A1716" s="5">
        <f t="shared" si="275"/>
        <v>20</v>
      </c>
      <c r="B1716" s="5">
        <f t="shared" si="276"/>
        <v>14</v>
      </c>
      <c r="C1716" s="5" t="str">
        <f t="shared" ca="1" si="282"/>
        <v>PM_emission_inventories motorcycle</v>
      </c>
      <c r="D1716" s="5" t="str">
        <f t="shared" ca="1" si="270"/>
        <v>PM_emission_inventories_coquimbo_laserena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All_city_list!F1705,INDIRECT(ADDRESS(B1716,1,1,1,"all_city_parameter_inputs"))))</f>
        <v>PM_emission_inventories</v>
      </c>
      <c r="G1716" s="4" t="str" cm="1">
        <f t="array" aca="1" ref="G1716" ca="1">IF(AND(ISBLANK(INDIRECT(ADDRESS(B1716,3,1,1,"all_city_parameter_inputs"))),ISBLANK(INDIRECT(ADDRESS(B1716,2,1,1,"all_city_parameter_inputs")))),"",IF(ISBLANK(INDIRECT(ADDRESS(B1716,2,1,1,"all_city_parameter_inputs"))),"",INDIRECT(ADDRESS(B1716,2,1,1,"all_city_parameter_inputs"))))</f>
        <v>motorcycle</v>
      </c>
      <c r="H1716" s="17" cm="1">
        <f t="array" aca="1" ref="H1716" ca="1">IF(ISBLANK(INDIRECT(ADDRESS(B1716,A1716,1,1,"all_city_parameter_inputs"))), "--",INDIRECT(ADDRESS(B1716,A1716,1,1,"all_city_parameter_inputs")))</f>
        <v>6.1587450369217324E-3</v>
      </c>
      <c r="I1716" s="17">
        <f ca="1">IF(OR(G1716="alpha",G1716="beta",G1716="sd",G1716="mean"),"--",VLOOKUP(C1716,Default!$B$5:$H$114,7,FALSE))</f>
        <v>2.3031654375338189E-3</v>
      </c>
      <c r="J1716" s="4" t="str">
        <f ca="1">VLOOKUP(F1716,Lookup!$C$5:$D$110,2, FALSE)</f>
        <v>Pollution values</v>
      </c>
      <c r="K1716" s="4" t="str">
        <f ca="1">VLOOKUP(C1716,Default!$B$4:$E$114,4,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716" s="21" t="str" cm="1">
        <f t="array" aca="1" ref="L1716" ca="1">IF(ISNA(VLOOKUP($D1716,Grouped_Sources!$C:$C,1,FALSE)),"", INDIRECT(VLOOKUP($D1716,Grouped_Sources!$C:$I,5,FALSE)))</f>
        <v>air pollution and CO2 write-up_only table_V4.docx (dropbox.com)</v>
      </c>
      <c r="M1716" s="21" t="str" cm="1">
        <f t="array" aca="1" ref="M1716" ca="1">IF(ISNA(VLOOKUP($D1716,Grouped_Sources!$C:$C,1,FALSE)),"", INDIRECT(VLOOKUP($D1716,Grouped_Sources!$C:$I,6,FALSE)))</f>
        <v>EDGAR and various other sources, detailed in document</v>
      </c>
      <c r="N1716" s="21" cm="1">
        <f t="array" aca="1" ref="N1716" ca="1">IF(ISNA(VLOOKUP($D1716,Grouped_Sources!$C:$C,1,FALSE)),"", INDIRECT(VLOOKUP($D1716,Grouped_Sources!$C:$I,7,FALSE)))</f>
        <v>0</v>
      </c>
    </row>
    <row r="1717" spans="1:14" hidden="1" x14ac:dyDescent="0.25">
      <c r="A1717" s="5">
        <f t="shared" si="275"/>
        <v>20</v>
      </c>
      <c r="B1717" s="5">
        <f t="shared" si="276"/>
        <v>15</v>
      </c>
      <c r="C1717" s="5" t="str">
        <f t="shared" ca="1" si="282"/>
        <v>PM_emission_inventories car</v>
      </c>
      <c r="D1717" s="5" t="str">
        <f t="shared" ca="1" si="270"/>
        <v>PM_emission_inventories_coquimbo_laserena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PM_emission_inventories</v>
      </c>
      <c r="G1717" s="4" t="str" cm="1">
        <f t="array" aca="1" ref="G1717" ca="1">IF(AND(ISBLANK(INDIRECT(ADDRESS(B1717,3,1,1,"all_city_parameter_inputs"))),ISBLANK(INDIRECT(ADDRESS(B1717,2,1,1,"all_city_parameter_inputs")))),"",IF(ISBLANK(INDIRECT(ADDRESS(B1717,2,1,1,"all_city_parameter_inputs"))),"",INDIRECT(ADDRESS(B1717,2,1,1,"all_city_parameter_inputs"))))</f>
        <v>car</v>
      </c>
      <c r="H1717" s="17" cm="1">
        <f t="array" aca="1" ref="H1717" ca="1">IF(ISBLANK(INDIRECT(ADDRESS(B1717,A1717,1,1,"all_city_parameter_inputs"))), "--",INDIRECT(ADDRESS(B1717,A1717,1,1,"all_city_parameter_inputs")))</f>
        <v>0.71684409697047069</v>
      </c>
      <c r="I1717" s="17">
        <f ca="1">IF(OR(G1717="alpha",G1717="beta",G1717="sd",G1717="mean"),"--",VLOOKUP(C1717,Default!$B$5:$H$114,7,FALSE))</f>
        <v>8.1980352806225759E-2</v>
      </c>
      <c r="J1717" s="4" t="str">
        <f ca="1">VLOOKUP(F1717,Lookup!$C$5:$D$110,2, FALSE)</f>
        <v>Pollution values</v>
      </c>
      <c r="K1717" s="4">
        <f ca="1">VLOOKUP(C1717,Default!$B$4:$E$114,4, FALSE)</f>
        <v>0</v>
      </c>
      <c r="L1717" s="21" t="str" cm="1">
        <f t="array" aca="1" ref="L1717" ca="1">IF(ISNA(VLOOKUP($D1717,Grouped_Sources!$C:$C,1,FALSE)),"", INDIRECT(VLOOKUP($D1717,Grouped_Sources!$C:$I,5,FALSE)))</f>
        <v>air pollution and CO2 write-up_only table_V4.docx (dropbox.com)</v>
      </c>
      <c r="M1717" s="21" t="str" cm="1">
        <f t="array" aca="1" ref="M1717" ca="1">IF(ISNA(VLOOKUP($D1717,Grouped_Sources!$C:$C,1,FALSE)),"", INDIRECT(VLOOKUP($D1717,Grouped_Sources!$C:$I,6,FALSE)))</f>
        <v>EDGAR and various other sources, detailed in document</v>
      </c>
      <c r="N1717" s="21" cm="1">
        <f t="array" aca="1" ref="N1717" ca="1">IF(ISNA(VLOOKUP($D1717,Grouped_Sources!$C:$C,1,FALSE)),"", INDIRECT(VLOOKUP($D1717,Grouped_Sources!$C:$I,7,FALSE)))</f>
        <v>0</v>
      </c>
    </row>
    <row r="1718" spans="1:14" hidden="1" x14ac:dyDescent="0.25">
      <c r="A1718" s="5">
        <f t="shared" si="275"/>
        <v>20</v>
      </c>
      <c r="B1718" s="5">
        <f t="shared" si="276"/>
        <v>16</v>
      </c>
      <c r="C1718" s="5" t="str">
        <f t="shared" ca="1" si="282"/>
        <v>PM_emission_inventories bus_driver</v>
      </c>
      <c r="D1718" s="5" t="str">
        <f t="shared" ca="1" si="270"/>
        <v>PM_emission_inventories_coquimbo_laserena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PM_emission_inventories</v>
      </c>
      <c r="G1718" s="4" t="str" cm="1">
        <f t="array" aca="1" ref="G1718" ca="1">IF(AND(ISBLANK(INDIRECT(ADDRESS(B1718,3,1,1,"all_city_parameter_inputs"))),ISBLANK(INDIRECT(ADDRESS(B1718,2,1,1,"all_city_parameter_inputs")))),"",IF(ISBLANK(INDIRECT(ADDRESS(B1718,2,1,1,"all_city_parameter_inputs"))),"",INDIRECT(ADDRESS(B1718,2,1,1,"all_city_parameter_inputs"))))</f>
        <v>bus_driver</v>
      </c>
      <c r="H1718" s="17" cm="1">
        <f t="array" aca="1" ref="H1718" ca="1">IF(ISBLANK(INDIRECT(ADDRESS(B1718,A1718,1,1,"all_city_parameter_inputs"))), "--",INDIRECT(ADDRESS(B1718,A1718,1,1,"all_city_parameter_inputs")))</f>
        <v>3.9380608398841964E-2</v>
      </c>
      <c r="I1718" s="17">
        <f ca="1">IF(OR(G1718="alpha",G1718="beta",G1718="sd",G1718="mean"),"--",VLOOKUP(C1718,Default!$B$5:$H$114,7,FALSE))</f>
        <v>0.12246677425253254</v>
      </c>
      <c r="J1718" s="4" t="str">
        <f ca="1">VLOOKUP(F1718,Lookup!$C$5:$D$110,2, FALSE)</f>
        <v>Pollution values</v>
      </c>
      <c r="K1718" s="4">
        <f ca="1">VLOOKUP(C1718,Default!$B$4:$E$114,4, FALSE)</f>
        <v>0</v>
      </c>
      <c r="L1718" s="21" t="str" cm="1">
        <f t="array" aca="1" ref="L1718" ca="1">IF(ISNA(VLOOKUP($D1718,Grouped_Sources!$C:$C,1,FALSE)),"", INDIRECT(VLOOKUP($D1718,Grouped_Sources!$C:$I,5,FALSE)))</f>
        <v>air pollution and CO2 write-up_only table_V4.docx (dropbox.com)</v>
      </c>
      <c r="M1718" s="21" t="str" cm="1">
        <f t="array" aca="1" ref="M1718" ca="1">IF(ISNA(VLOOKUP($D1718,Grouped_Sources!$C:$C,1,FALSE)),"", INDIRECT(VLOOKUP($D1718,Grouped_Sources!$C:$I,6,FALSE)))</f>
        <v>EDGAR and various other sources, detailed in document</v>
      </c>
      <c r="N1718" s="21" cm="1">
        <f t="array" aca="1" ref="N1718" ca="1">IF(ISNA(VLOOKUP($D1718,Grouped_Sources!$C:$C,1,FALSE)),"", INDIRECT(VLOOKUP($D1718,Grouped_Sources!$C:$I,7,FALSE)))</f>
        <v>0</v>
      </c>
    </row>
    <row r="1719" spans="1:14" hidden="1" x14ac:dyDescent="0.25">
      <c r="A1719" s="5">
        <f t="shared" si="275"/>
        <v>20</v>
      </c>
      <c r="B1719" s="5">
        <f t="shared" si="276"/>
        <v>17</v>
      </c>
      <c r="C1719" s="5" t="str">
        <f t="shared" ca="1" si="282"/>
        <v>PM_emission_inventories heavy_truck</v>
      </c>
      <c r="D1719" s="5" t="str">
        <f t="shared" ca="1" si="270"/>
        <v>PM_emission_inventories_coquimbo_laserena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PM_emission_inventories</v>
      </c>
      <c r="G1719" s="4" t="str" cm="1">
        <f t="array" aca="1" ref="G1719" ca="1">IF(AND(ISBLANK(INDIRECT(ADDRESS(B1719,3,1,1,"all_city_parameter_inputs"))),ISBLANK(INDIRECT(ADDRESS(B1719,2,1,1,"all_city_parameter_inputs")))),"",IF(ISBLANK(INDIRECT(ADDRESS(B1719,2,1,1,"all_city_parameter_inputs"))),"",INDIRECT(ADDRESS(B1719,2,1,1,"all_city_parameter_inputs"))))</f>
        <v>heavy_truck</v>
      </c>
      <c r="H1719" s="17" cm="1">
        <f t="array" aca="1" ref="H1719" ca="1">IF(ISBLANK(INDIRECT(ADDRESS(B1719,A1719,1,1,"all_city_parameter_inputs"))), "--",INDIRECT(ADDRESS(B1719,A1719,1,1,"all_city_parameter_inputs")))</f>
        <v>0.11897293954936203</v>
      </c>
      <c r="I1719" s="17">
        <f ca="1">IF(OR(G1719="alpha",G1719="beta",G1719="sd",G1719="mean"),"--",VLOOKUP(C1719,Default!$B$5:$H$114,7,FALSE))</f>
        <v>0.45445403783708543</v>
      </c>
      <c r="J1719" s="4" t="str">
        <f ca="1">VLOOKUP(F1719,Lookup!$C$5:$D$110,2, FALSE)</f>
        <v>Pollution values</v>
      </c>
      <c r="K1719" s="4">
        <f ca="1">VLOOKUP(C1719,Default!$B$4:$E$114,4, FALSE)</f>
        <v>0</v>
      </c>
      <c r="L1719" s="21" t="str" cm="1">
        <f t="array" aca="1" ref="L1719" ca="1">IF(ISNA(VLOOKUP($D1719,Grouped_Sources!$C:$C,1,FALSE)),"", INDIRECT(VLOOKUP($D1719,Grouped_Sources!$C:$I,5,FALSE)))</f>
        <v>air pollution and CO2 write-up_only table_V4.docx (dropbox.com)</v>
      </c>
      <c r="M1719" s="21" t="str" cm="1">
        <f t="array" aca="1" ref="M1719" ca="1">IF(ISNA(VLOOKUP($D1719,Grouped_Sources!$C:$C,1,FALSE)),"", INDIRECT(VLOOKUP($D1719,Grouped_Sources!$C:$I,6,FALSE)))</f>
        <v>EDGAR and various other sources, detailed in document</v>
      </c>
      <c r="N1719" s="21" cm="1">
        <f t="array" aca="1" ref="N1719" ca="1">IF(ISNA(VLOOKUP($D1719,Grouped_Sources!$C:$C,1,FALSE)),"", INDIRECT(VLOOKUP($D1719,Grouped_Sources!$C:$I,7,FALSE)))</f>
        <v>0</v>
      </c>
    </row>
    <row r="1720" spans="1:14" hidden="1" x14ac:dyDescent="0.25">
      <c r="A1720" s="5">
        <f t="shared" si="275"/>
        <v>20</v>
      </c>
      <c r="B1720" s="5">
        <f t="shared" si="276"/>
        <v>18</v>
      </c>
      <c r="C1720" s="5" t="str">
        <f t="shared" ca="1" si="282"/>
        <v>PM_emission_inventories truck</v>
      </c>
      <c r="D1720" s="5" t="str">
        <f t="shared" ca="1" si="270"/>
        <v>PM_emission_inventories_coquimbo_laserena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PM_emission_inventories</v>
      </c>
      <c r="G1720" s="4" t="str" cm="1">
        <f t="array" aca="1" ref="G1720" ca="1">IF(AND(ISBLANK(INDIRECT(ADDRESS(B1720,3,1,1,"all_city_parameter_inputs"))),ISBLANK(INDIRECT(ADDRESS(B1720,2,1,1,"all_city_parameter_inputs")))),"",IF(ISBLANK(INDIRECT(ADDRESS(B1720,2,1,1,"all_city_parameter_inputs"))),"",INDIRECT(ADDRESS(B1720,2,1,1,"all_city_parameter_inputs"))))</f>
        <v>truck</v>
      </c>
      <c r="H1720" s="17" cm="1">
        <f t="array" aca="1" ref="H1720" ca="1">IF(ISBLANK(INDIRECT(ADDRESS(B1720,A1720,1,1,"all_city_parameter_inputs"))), "--",INDIRECT(ADDRESS(B1720,A1720,1,1,"all_city_parameter_inputs")))</f>
        <v>0.11864361004440353</v>
      </c>
      <c r="I1720" s="17">
        <f ca="1">IF(OR(G1720="alpha",G1720="beta",G1720="sd",G1720="mean"),"--",VLOOKUP(C1720,Default!$B$5:$H$114,7,FALSE))</f>
        <v>0.33879566966662278</v>
      </c>
      <c r="J1720" s="4" t="str">
        <f ca="1">VLOOKUP(F1720,Lookup!$C$5:$D$110,2, FALSE)</f>
        <v>Pollution values</v>
      </c>
      <c r="K1720" s="4">
        <f ca="1">VLOOKUP(C1720,Default!$B$4:$E$114,4, FALSE)</f>
        <v>0</v>
      </c>
      <c r="L1720" s="21" t="str" cm="1">
        <f t="array" aca="1" ref="L1720" ca="1">IF(ISNA(VLOOKUP($D1720,Grouped_Sources!$C:$C,1,FALSE)),"", INDIRECT(VLOOKUP($D1720,Grouped_Sources!$C:$I,5,FALSE)))</f>
        <v>air pollution and CO2 write-up_only table_V4.docx (dropbox.com)</v>
      </c>
      <c r="M1720" s="21" t="str" cm="1">
        <f t="array" aca="1" ref="M1720" ca="1">IF(ISNA(VLOOKUP($D1720,Grouped_Sources!$C:$C,1,FALSE)),"", INDIRECT(VLOOKUP($D1720,Grouped_Sources!$C:$I,6,FALSE)))</f>
        <v>EDGAR and various other sources, detailed in document</v>
      </c>
      <c r="N1720" s="21" cm="1">
        <f t="array" aca="1" ref="N1720" ca="1">IF(ISNA(VLOOKUP($D1720,Grouped_Sources!$C:$C,1,FALSE)),"", INDIRECT(VLOOKUP($D1720,Grouped_Sources!$C:$I,7,FALSE)))</f>
        <v>0</v>
      </c>
    </row>
    <row r="1721" spans="1:14" hidden="1" x14ac:dyDescent="0.25">
      <c r="A1721" s="5">
        <f t="shared" si="275"/>
        <v>20</v>
      </c>
      <c r="B1721" s="5">
        <f t="shared" si="276"/>
        <v>19</v>
      </c>
      <c r="C1721" s="5" t="str">
        <f t="shared" ca="1" si="282"/>
        <v>PM_emission_inventories van</v>
      </c>
      <c r="D1721" s="5" t="str">
        <f t="shared" ca="1" si="270"/>
        <v>PM_emission_inventories_coquimbo_laserena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PM_emission_inventories</v>
      </c>
      <c r="G1721" s="4" t="str" cm="1">
        <f t="array" aca="1" ref="G1721" ca="1">IF(AND(ISBLANK(INDIRECT(ADDRESS(B1721,3,1,1,"all_city_parameter_inputs"))),ISBLANK(INDIRECT(ADDRESS(B1721,2,1,1,"all_city_parameter_inputs")))),"",IF(ISBLANK(INDIRECT(ADDRESS(B1721,2,1,1,"all_city_parameter_inputs"))),"",INDIRECT(ADDRESS(B1721,2,1,1,"all_city_parameter_inputs"))))</f>
        <v>van</v>
      </c>
      <c r="H1721" s="17" cm="1">
        <f t="array" aca="1" ref="H1721" ca="1">IF(ISBLANK(INDIRECT(ADDRESS(B1721,A1721,1,1,"all_city_parameter_inputs"))), "--",INDIRECT(ADDRESS(B1721,A1721,1,1,"all_city_parameter_inputs")))</f>
        <v>0</v>
      </c>
      <c r="I1721" s="17">
        <f ca="1">IF(OR(G1721="alpha",G1721="beta",G1721="sd",G1721="mean"),"--",VLOOKUP(C1721,Default!$B$5:$H$114,7,FALSE))</f>
        <v>0</v>
      </c>
      <c r="J1721" s="4" t="str">
        <f ca="1">VLOOKUP(F1721,Lookup!$C$5:$D$110,2, FALSE)</f>
        <v>Pollution values</v>
      </c>
      <c r="K1721" s="4">
        <f ca="1">VLOOKUP(C1721,Default!$B$4:$E$114,4, FALSE)</f>
        <v>0</v>
      </c>
      <c r="L1721" s="21" t="str" cm="1">
        <f t="array" aca="1" ref="L1721" ca="1">IF(ISNA(VLOOKUP($D1721,Grouped_Sources!$C:$C,1,FALSE)),"", INDIRECT(VLOOKUP($D1721,Grouped_Sources!$C:$I,5,FALSE)))</f>
        <v>air pollution and CO2 write-up_only table_V4.docx (dropbox.com)</v>
      </c>
      <c r="M1721" s="21" t="str" cm="1">
        <f t="array" aca="1" ref="M1721" ca="1">IF(ISNA(VLOOKUP($D1721,Grouped_Sources!$C:$C,1,FALSE)),"", INDIRECT(VLOOKUP($D1721,Grouped_Sources!$C:$I,6,FALSE)))</f>
        <v>EDGAR and various other sources, detailed in document</v>
      </c>
      <c r="N1721" s="21" cm="1">
        <f t="array" aca="1" ref="N1721" ca="1">IF(ISNA(VLOOKUP($D1721,Grouped_Sources!$C:$C,1,FALSE)),"", INDIRECT(VLOOKUP($D1721,Grouped_Sources!$C:$I,7,FALSE)))</f>
        <v>0</v>
      </c>
    </row>
    <row r="1722" spans="1:14" hidden="1" x14ac:dyDescent="0.25">
      <c r="A1722" s="5">
        <f t="shared" si="275"/>
        <v>20</v>
      </c>
      <c r="B1722" s="5">
        <f t="shared" si="276"/>
        <v>20</v>
      </c>
      <c r="C1722" s="5" t="str">
        <f t="shared" ca="1" si="282"/>
        <v>PM_emission_inventories other</v>
      </c>
      <c r="D1722" s="5" t="str">
        <f t="shared" ca="1" si="270"/>
        <v>PM_emission_inventories_coquimbo_laserena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PM_emission_inventories</v>
      </c>
      <c r="G1722" s="4" t="str" cm="1">
        <f t="array" aca="1" ref="G1722" ca="1">IF(AND(ISBLANK(INDIRECT(ADDRESS(B1722,3,1,1,"all_city_parameter_inputs"))),ISBLANK(INDIRECT(ADDRESS(B1722,2,1,1,"all_city_parameter_inputs")))),"",IF(ISBLANK(INDIRECT(ADDRESS(B1722,2,1,1,"all_city_parameter_inputs"))),"",INDIRECT(ADDRESS(B1722,2,1,1,"all_city_parameter_inputs"))))</f>
        <v>other</v>
      </c>
      <c r="H1722" s="17" cm="1">
        <f t="array" aca="1" ref="H1722" ca="1">IF(ISBLANK(INDIRECT(ADDRESS(B1722,A1722,1,1,"all_city_parameter_inputs"))), "--",INDIRECT(ADDRESS(B1722,A1722,1,1,"all_city_parameter_inputs")))</f>
        <v>0</v>
      </c>
      <c r="I1722" s="17">
        <f ca="1">IF(OR(G1722="alpha",G1722="beta",G1722="sd",G1722="mean"),"--",VLOOKUP(C1722,Default!$B$5:$H$114,7,FALSE))</f>
        <v>0</v>
      </c>
      <c r="J1722" s="4" t="str">
        <f ca="1">VLOOKUP(F1722,Lookup!$C$5:$D$110,2, FALSE)</f>
        <v>Pollution values</v>
      </c>
      <c r="K1722" s="4">
        <f ca="1">VLOOKUP(C1722,Default!$B$4:$E$114,4, FALSE)</f>
        <v>0</v>
      </c>
      <c r="L1722" s="21" t="str" cm="1">
        <f t="array" aca="1" ref="L1722" ca="1">IF(ISNA(VLOOKUP($D1722,Grouped_Sources!$C:$C,1,FALSE)),"", INDIRECT(VLOOKUP($D1722,Grouped_Sources!$C:$I,5,FALSE)))</f>
        <v>air pollution and CO2 write-up_only table_V4.docx (dropbox.com)</v>
      </c>
      <c r="M1722" s="21" t="str" cm="1">
        <f t="array" aca="1" ref="M1722" ca="1">IF(ISNA(VLOOKUP($D1722,Grouped_Sources!$C:$C,1,FALSE)),"", INDIRECT(VLOOKUP($D1722,Grouped_Sources!$C:$I,6,FALSE)))</f>
        <v>EDGAR and various other sources, detailed in document</v>
      </c>
      <c r="N1722" s="21" cm="1">
        <f t="array" aca="1" ref="N1722" ca="1">IF(ISNA(VLOOKUP($D1722,Grouped_Sources!$C:$C,1,FALSE)),"", INDIRECT(VLOOKUP($D1722,Grouped_Sources!$C:$I,7,FALSE)))</f>
        <v>0</v>
      </c>
    </row>
    <row r="1723" spans="1:14" hidden="1" x14ac:dyDescent="0.25">
      <c r="A1723" s="5">
        <f t="shared" si="275"/>
        <v>20</v>
      </c>
      <c r="B1723" s="5">
        <f t="shared" si="276"/>
        <v>21</v>
      </c>
      <c r="C1723" s="5" t="str">
        <f t="shared" ca="1" si="282"/>
        <v>PM_emission_inventories taxi</v>
      </c>
      <c r="D1723" s="5" t="str">
        <f t="shared" ca="1" si="270"/>
        <v>PM_emission_inventories_coquimbo_laserena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PM_emission_inventories</v>
      </c>
      <c r="G1723" s="4" t="str" cm="1">
        <f t="array" aca="1" ref="G1723" ca="1">IF(AND(ISBLANK(INDIRECT(ADDRESS(B1723,3,1,1,"all_city_parameter_inputs"))),ISBLANK(INDIRECT(ADDRESS(B1723,2,1,1,"all_city_parameter_inputs")))),"",IF(ISBLANK(INDIRECT(ADDRESS(B1723,2,1,1,"all_city_parameter_inputs"))),"",INDIRECT(ADDRESS(B1723,2,1,1,"all_city_parameter_inputs"))))</f>
        <v>taxi</v>
      </c>
      <c r="H1723" s="17" cm="1">
        <f t="array" aca="1" ref="H1723" ca="1">IF(ISBLANK(INDIRECT(ADDRESS(B1723,A1723,1,1,"all_city_parameter_inputs"))), "--",INDIRECT(ADDRESS(B1723,A1723,1,1,"all_city_parameter_inputs")))</f>
        <v>0</v>
      </c>
      <c r="I1723" s="17">
        <f ca="1">IF(OR(G1723="alpha",G1723="beta",G1723="sd",G1723="mean"),"--",VLOOKUP(C1723,Default!$B$5:$H$114,7,FALSE))</f>
        <v>0</v>
      </c>
      <c r="J1723" s="4" t="str">
        <f ca="1">VLOOKUP(F1723,Lookup!$C$5:$D$110,2, FALSE)</f>
        <v>Pollution values</v>
      </c>
      <c r="K1723" s="4">
        <f ca="1">VLOOKUP(C1723,Default!$B$4:$E$114,4, FALSE)</f>
        <v>0</v>
      </c>
      <c r="L1723" s="21" t="str" cm="1">
        <f t="array" aca="1" ref="L1723" ca="1">IF(ISNA(VLOOKUP($D1723,Grouped_Sources!$C:$C,1,FALSE)),"", INDIRECT(VLOOKUP($D1723,Grouped_Sources!$C:$I,5,FALSE)))</f>
        <v>air pollution and CO2 write-up_only table_V4.docx (dropbox.com)</v>
      </c>
      <c r="M1723" s="21" t="str" cm="1">
        <f t="array" aca="1" ref="M1723" ca="1">IF(ISNA(VLOOKUP($D1723,Grouped_Sources!$C:$C,1,FALSE)),"", INDIRECT(VLOOKUP($D1723,Grouped_Sources!$C:$I,6,FALSE)))</f>
        <v>EDGAR and various other sources, detailed in document</v>
      </c>
      <c r="N1723" s="21" cm="1">
        <f t="array" aca="1" ref="N1723" ca="1">IF(ISNA(VLOOKUP($D1723,Grouped_Sources!$C:$C,1,FALSE)),"", INDIRECT(VLOOKUP($D1723,Grouped_Sources!$C:$I,7,FALSE)))</f>
        <v>0</v>
      </c>
    </row>
    <row r="1724" spans="1:14" hidden="1" x14ac:dyDescent="0.25">
      <c r="A1724" s="5">
        <f t="shared" si="275"/>
        <v>20</v>
      </c>
      <c r="B1724" s="5">
        <f t="shared" si="276"/>
        <v>22</v>
      </c>
      <c r="C1724" s="5" t="str">
        <f t="shared" ca="1" si="282"/>
        <v>PM_emission_inventories auto_rickshaw</v>
      </c>
      <c r="D1724" s="5" t="str">
        <f t="shared" ca="1" si="270"/>
        <v>PM_emission_inventories_coquimbo_laserena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PM_emission_inventories</v>
      </c>
      <c r="G1724" s="4" t="str" cm="1">
        <f t="array" aca="1" ref="G1724" ca="1">IF(AND(ISBLANK(INDIRECT(ADDRESS(B1724,3,1,1,"all_city_parameter_inputs"))),ISBLANK(INDIRECT(ADDRESS(B1724,2,1,1,"all_city_parameter_inputs")))),"",IF(ISBLANK(INDIRECT(ADDRESS(B1724,2,1,1,"all_city_parameter_inputs"))),"",INDIRECT(ADDRESS(B1724,2,1,1,"all_city_parameter_inputs"))))</f>
        <v>auto_rickshaw</v>
      </c>
      <c r="H1724" s="17" cm="1">
        <f t="array" aca="1" ref="H1724" ca="1">IF(ISBLANK(INDIRECT(ADDRESS(B1724,A1724,1,1,"all_city_parameter_inputs"))), "--",INDIRECT(ADDRESS(B1724,A1724,1,1,"all_city_parameter_inputs")))</f>
        <v>0</v>
      </c>
      <c r="I1724" s="17">
        <f ca="1">IF(OR(G1724="alpha",G1724="beta",G1724="sd",G1724="mean"),"--",VLOOKUP(C1724,Default!$B$5:$H$114,7,FALSE))</f>
        <v>0</v>
      </c>
      <c r="J1724" s="4" t="str">
        <f ca="1">VLOOKUP(F1724,Lookup!$C$5:$D$110,2, FALSE)</f>
        <v>Pollution values</v>
      </c>
      <c r="K1724" s="4">
        <f ca="1">VLOOKUP(C1724,Default!$B$4:$E$114,4, FALSE)</f>
        <v>0</v>
      </c>
      <c r="L1724" s="21" t="str" cm="1">
        <f t="array" aca="1" ref="L1724" ca="1">IF(ISNA(VLOOKUP($D1724,Grouped_Sources!$C:$C,1,FALSE)),"", INDIRECT(VLOOKUP($D1724,Grouped_Sources!$C:$I,5,FALSE)))</f>
        <v>air pollution and CO2 write-up_only table_V4.docx (dropbox.com)</v>
      </c>
      <c r="M1724" s="21" t="str" cm="1">
        <f t="array" aca="1" ref="M1724" ca="1">IF(ISNA(VLOOKUP($D1724,Grouped_Sources!$C:$C,1,FALSE)),"", INDIRECT(VLOOKUP($D1724,Grouped_Sources!$C:$I,6,FALSE)))</f>
        <v>EDGAR and various other sources, detailed in document</v>
      </c>
      <c r="N1724" s="21" cm="1">
        <f t="array" aca="1" ref="N1724" ca="1">IF(ISNA(VLOOKUP($D1724,Grouped_Sources!$C:$C,1,FALSE)),"", INDIRECT(VLOOKUP($D1724,Grouped_Sources!$C:$I,7,FALSE)))</f>
        <v>0</v>
      </c>
    </row>
    <row r="1725" spans="1:14" hidden="1" x14ac:dyDescent="0.25">
      <c r="A1725" s="5">
        <f t="shared" si="275"/>
        <v>20</v>
      </c>
      <c r="B1725" s="5">
        <f t="shared" si="276"/>
        <v>23</v>
      </c>
      <c r="C1725" s="5" t="str">
        <f t="shared" ca="1" si="282"/>
        <v>injury_reporting_rate</v>
      </c>
      <c r="D1725" s="5" t="str">
        <f t="shared" ca="1" si="270"/>
        <v>injury_reporting_rate_coquimbo_laserena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injury_reporting_rate</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0.87305122494432075</v>
      </c>
      <c r="I1725" s="17">
        <f ca="1">IF(OR(G1725="alpha",G1725="beta",G1725="sd",G1725="mean"),"--",VLOOKUP(C1725,Default!$B$5:$H$114,7,FALSE))</f>
        <v>1</v>
      </c>
      <c r="J1725" s="4" t="str">
        <f ca="1">VLOOKUP(F1725,Lookup!$C$5:$D$110,2, FALSE)</f>
        <v>Injury values</v>
      </c>
      <c r="K1725" s="4" t="str">
        <f ca="1">VLOOKUP(C1725,Default!$B$4:$E$114,4, FALSE)</f>
        <v>rate at which injuries are reported</v>
      </c>
      <c r="L1725" s="21" t="str" cm="1">
        <f t="array" aca="1" ref="L1725" ca="1">IF(ISNA(VLOOKUP($D1725,Grouped_Sources!$C:$C,1,FALSE)),"", INDIRECT(VLOOKUP($D1725,Grouped_Sources!$C:$I,5,FALSE)))</f>
        <v>InjuryReportingRate_WriteUp_vxx.docx on OneDrive Ali Abbas - ITHIM Global\Methods and Processes\Input Parameters\InjuryReportingRate</v>
      </c>
      <c r="M1725" s="21" cm="1">
        <f t="array" aca="1" ref="M1725" ca="1">IF(ISNA(VLOOKUP($D1725,Grouped_Sources!$C:$C,1,FALSE)),"", INDIRECT(VLOOKUP($D1725,Grouped_Sources!$C:$I,6,FALSE)))</f>
        <v>0</v>
      </c>
      <c r="N1725" s="21" cm="1">
        <f t="array" aca="1" ref="N1725" ca="1">IF(ISNA(VLOOKUP($D1725,Grouped_Sources!$C:$C,1,FALSE)),"", INDIRECT(VLOOKUP($D1725,Grouped_Sources!$C:$I,7,FALSE)))</f>
        <v>0</v>
      </c>
    </row>
    <row r="1726" spans="1:14" hidden="1" x14ac:dyDescent="0.25">
      <c r="A1726" s="5">
        <f t="shared" si="275"/>
        <v>20</v>
      </c>
      <c r="B1726" s="5">
        <f t="shared" si="276"/>
        <v>24</v>
      </c>
      <c r="C1726" s="5" t="str">
        <f t="shared" ca="1" si="282"/>
        <v>injury_reporting_rate</v>
      </c>
      <c r="D1726" s="5" t="str">
        <f t="shared" ca="1" si="270"/>
        <v>injury_reporting_rate_coquimbo_laserena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injury_reporting_rate</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8.803218520818799</v>
      </c>
      <c r="I1726" s="17" t="str">
        <f ca="1">IF(OR(G1726="alpha",G1726="beta",G1726="sd",G1726="mean"),"--",VLOOKUP(C1726,Default!$B$5:$H$114,7,FALSE))</f>
        <v>--</v>
      </c>
      <c r="J1726" s="4" t="str">
        <f ca="1">VLOOKUP(F1726,Lookup!$C$5:$D$110,2, FALSE)</f>
        <v>Injury values</v>
      </c>
      <c r="K1726" s="4" t="str">
        <f ca="1">VLOOKUP(C1726,Default!$B$4:$E$114,4, FALSE)</f>
        <v>rate at which injuries are reported</v>
      </c>
      <c r="L1726" s="21" t="str" cm="1">
        <f t="array" aca="1" ref="L1726" ca="1">IF(ISNA(VLOOKUP($D1726,Grouped_Sources!$C:$C,1,FALSE)),"", INDIRECT(VLOOKUP($D1726,Grouped_Sources!$C:$I,5,FALSE)))</f>
        <v>InjuryReportingRate_WriteUp_vxx.docx on OneDrive Ali Abbas - ITHIM Global\Methods and Processes\Input Parameters\InjuryReportingRate</v>
      </c>
      <c r="M1726" s="21" cm="1">
        <f t="array" aca="1" ref="M1726" ca="1">IF(ISNA(VLOOKUP($D1726,Grouped_Sources!$C:$C,1,FALSE)),"", INDIRECT(VLOOKUP($D1726,Grouped_Sources!$C:$I,6,FALSE)))</f>
        <v>0</v>
      </c>
      <c r="N1726" s="21" cm="1">
        <f t="array" aca="1" ref="N1726" ca="1">IF(ISNA(VLOOKUP($D1726,Grouped_Sources!$C:$C,1,FALSE)),"", INDIRECT(VLOOKUP($D1726,Grouped_Sources!$C:$I,7,FALSE)))</f>
        <v>0</v>
      </c>
    </row>
    <row r="1727" spans="1:14" hidden="1" x14ac:dyDescent="0.25">
      <c r="A1727" s="5">
        <f t="shared" si="275"/>
        <v>20</v>
      </c>
      <c r="B1727" s="5">
        <f t="shared" si="276"/>
        <v>25</v>
      </c>
      <c r="C1727" s="5" t="str">
        <f t="shared" ca="1" si="282"/>
        <v>injury_reporting_rate</v>
      </c>
      <c r="D1727" s="5" t="str">
        <f t="shared" ca="1" si="270"/>
        <v>injury_reporting_rate_coquimbo_laserena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injury_reporting_rate</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1.2800598359353863</v>
      </c>
      <c r="I1727" s="17" t="str">
        <f ca="1">IF(OR(G1727="alpha",G1727="beta",G1727="sd",G1727="mean"),"--",VLOOKUP(C1727,Default!$B$5:$H$114,7,FALSE))</f>
        <v>--</v>
      </c>
      <c r="J1727" s="4" t="str">
        <f ca="1">VLOOKUP(F1727,Lookup!$C$5:$D$110,2, FALSE)</f>
        <v>Injury values</v>
      </c>
      <c r="K1727" s="4" t="str">
        <f ca="1">VLOOKUP(C1727,Default!$B$4:$E$114,4, FALSE)</f>
        <v>rate at which injuries are reported</v>
      </c>
      <c r="L1727" s="21" t="str" cm="1">
        <f t="array" aca="1" ref="L1727" ca="1">IF(ISNA(VLOOKUP($D1727,Grouped_Sources!$C:$C,1,FALSE)),"", INDIRECT(VLOOKUP($D1727,Grouped_Sources!$C:$I,5,FALSE)))</f>
        <v>InjuryReportingRate_WriteUp_vxx.docx on OneDrive Ali Abbas - ITHIM Global\Methods and Processes\Input Parameters\InjuryReportingRate</v>
      </c>
      <c r="M1727" s="21" cm="1">
        <f t="array" aca="1" ref="M1727" ca="1">IF(ISNA(VLOOKUP($D1727,Grouped_Sources!$C:$C,1,FALSE)),"", INDIRECT(VLOOKUP($D1727,Grouped_Sources!$C:$I,6,FALSE)))</f>
        <v>0</v>
      </c>
      <c r="N1727" s="21" cm="1">
        <f t="array" aca="1" ref="N1727" ca="1">IF(ISNA(VLOOKUP($D1727,Grouped_Sources!$C:$C,1,FALSE)),"", INDIRECT(VLOOKUP($D1727,Grouped_Sources!$C:$I,7,FALSE)))</f>
        <v>0</v>
      </c>
    </row>
    <row r="1728" spans="1:14" hidden="1" x14ac:dyDescent="0.25">
      <c r="A1728" s="5">
        <f t="shared" si="275"/>
        <v>20</v>
      </c>
      <c r="B1728" s="5">
        <f t="shared" si="276"/>
        <v>26</v>
      </c>
      <c r="C1728" s="5" t="str">
        <f t="shared" ca="1" si="282"/>
        <v>chronic_disease_scalar</v>
      </c>
      <c r="D1728" s="5" t="str">
        <f t="shared" ca="1" si="270"/>
        <v>chronic_disease_scalar_coquimbo_laserena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chronic_disease_scalar</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IF(OR(G1728="alpha",G1728="beta",G1728="sd",G1728="mean"),"--",VLOOKUP(C1728,Default!$B$5:$H$114,7,FALSE))</f>
        <v>1</v>
      </c>
      <c r="J1728" s="4" t="str">
        <f ca="1">VLOOKUP(F1728,Lookup!$C$5:$D$110,2, FALSE)</f>
        <v>Health values</v>
      </c>
      <c r="K1728" s="4" t="str">
        <f ca="1">VLOOKUP(C1728,Default!$B$4:$E$114,4, FALSE)</f>
        <v>scalar to deal with bias in GBD data</v>
      </c>
      <c r="L1728" s="21" t="str" cm="1">
        <f t="array" aca="1" ref="L1728" ca="1">IF(ISNA(VLOOKUP($D1728,Grouped_Sources!$C:$C,1,FALSE)),"", INDIRECT(VLOOKUP($D1728,Grouped_Sources!$C:$I,5,FALSE)))</f>
        <v>assumes no bias in the disease data, distribution values need updating</v>
      </c>
      <c r="M1728" s="21" cm="1">
        <f t="array" aca="1" ref="M1728" ca="1">IF(ISNA(VLOOKUP($D1728,Grouped_Sources!$C:$C,1,FALSE)),"", INDIRECT(VLOOKUP($D1728,Grouped_Sources!$C:$I,6,FALSE)))</f>
        <v>0</v>
      </c>
      <c r="N1728" s="21" cm="1">
        <f t="array" aca="1" ref="N1728" ca="1">IF(ISNA(VLOOKUP($D1728,Grouped_Sources!$C:$C,1,FALSE)),"", INDIRECT(VLOOKUP($D1728,Grouped_Sources!$C:$I,7,FALSE)))</f>
        <v>0</v>
      </c>
    </row>
    <row r="1729" spans="1:14" hidden="1" x14ac:dyDescent="0.25">
      <c r="A1729" s="5">
        <f t="shared" si="275"/>
        <v>20</v>
      </c>
      <c r="B1729" s="5">
        <f t="shared" si="276"/>
        <v>27</v>
      </c>
      <c r="C1729" s="5" t="str">
        <f t="shared" ca="1" si="282"/>
        <v>chronic_disease_scalar</v>
      </c>
      <c r="D1729" s="5" t="str">
        <f t="shared" ca="1" si="270"/>
        <v>chronic_disease_scalar_coquimbo_laserena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chronic_disease_scalar</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IF(OR(G1729="alpha",G1729="beta",G1729="sd",G1729="mean"),"--",VLOOKUP(C1729,Default!$B$5:$H$114,7,FALSE))</f>
        <v>--</v>
      </c>
      <c r="J1729" s="4" t="str">
        <f ca="1">VLOOKUP(F1729,Lookup!$C$5:$D$110,2, FALSE)</f>
        <v>Health values</v>
      </c>
      <c r="K1729" s="4" t="str">
        <f ca="1">VLOOKUP(C1729,Default!$B$4:$E$114,4, FALSE)</f>
        <v>scalar to deal with bias in GBD data</v>
      </c>
      <c r="L1729" s="21" t="str" cm="1">
        <f t="array" aca="1" ref="L1729" ca="1">IF(ISNA(VLOOKUP($D1729,Grouped_Sources!$C:$C,1,FALSE)),"", INDIRECT(VLOOKUP($D1729,Grouped_Sources!$C:$I,5,FALSE)))</f>
        <v>assumes no bias in the disease data, distribution values need updating</v>
      </c>
      <c r="M1729" s="21" cm="1">
        <f t="array" aca="1" ref="M1729" ca="1">IF(ISNA(VLOOKUP($D1729,Grouped_Sources!$C:$C,1,FALSE)),"", INDIRECT(VLOOKUP($D1729,Grouped_Sources!$C:$I,6,FALSE)))</f>
        <v>0</v>
      </c>
      <c r="N1729" s="21" cm="1">
        <f t="array" aca="1" ref="N1729" ca="1">IF(ISNA(VLOOKUP($D1729,Grouped_Sources!$C:$C,1,FALSE)),"", INDIRECT(VLOOKUP($D1729,Grouped_Sources!$C:$I,7,FALSE)))</f>
        <v>0</v>
      </c>
    </row>
    <row r="1730" spans="1:14" hidden="1" x14ac:dyDescent="0.25">
      <c r="A1730" s="5">
        <f t="shared" si="275"/>
        <v>20</v>
      </c>
      <c r="B1730" s="5">
        <f t="shared" si="276"/>
        <v>28</v>
      </c>
      <c r="C1730" s="5" t="str">
        <f t="shared" ca="1" si="282"/>
        <v>chronic_disease_scalar</v>
      </c>
      <c r="D1730" s="5" t="str">
        <f t="shared" ca="1" si="270"/>
        <v>chronic_disease_scalar_coquimbo_laserena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chronic_disease_scalar</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IF(OR(G1730="alpha",G1730="beta",G1730="sd",G1730="mean"),"--",VLOOKUP(C1730,Default!$B$5:$H$114,7,FALSE))</f>
        <v>--</v>
      </c>
      <c r="J1730" s="4" t="str">
        <f ca="1">VLOOKUP(F1730,Lookup!$C$5:$D$110,2, FALSE)</f>
        <v>Health values</v>
      </c>
      <c r="K1730" s="4" t="str">
        <f ca="1">VLOOKUP(C1730,Default!$B$4:$E$114,4, FALSE)</f>
        <v>scalar to deal with bias in GBD data</v>
      </c>
      <c r="L1730" s="21" t="str" cm="1">
        <f t="array" aca="1" ref="L1730" ca="1">IF(ISNA(VLOOKUP($D1730,Grouped_Sources!$C:$C,1,FALSE)),"", INDIRECT(VLOOKUP($D1730,Grouped_Sources!$C:$I,5,FALSE)))</f>
        <v>assumes no bias in the disease data, distribution values need updating</v>
      </c>
      <c r="M1730" s="21" cm="1">
        <f t="array" aca="1" ref="M1730" ca="1">IF(ISNA(VLOOKUP($D1730,Grouped_Sources!$C:$C,1,FALSE)),"", INDIRECT(VLOOKUP($D1730,Grouped_Sources!$C:$I,6,FALSE)))</f>
        <v>0</v>
      </c>
      <c r="N1730" s="21" cm="1">
        <f t="array" aca="1" ref="N1730" ca="1">IF(ISNA(VLOOKUP($D1730,Grouped_Sources!$C:$C,1,FALSE)),"", INDIRECT(VLOOKUP($D1730,Grouped_Sources!$C:$I,7,FALSE)))</f>
        <v>0</v>
      </c>
    </row>
    <row r="1731" spans="1:14" hidden="1" x14ac:dyDescent="0.25">
      <c r="A1731" s="5">
        <f t="shared" si="275"/>
        <v>20</v>
      </c>
      <c r="B1731" s="5">
        <f t="shared" si="276"/>
        <v>29</v>
      </c>
      <c r="C1731" s="5" t="str">
        <f t="shared" ca="1" si="282"/>
        <v>pm_conc_base</v>
      </c>
      <c r="D1731" s="5" t="str">
        <f t="shared" ca="1" si="270"/>
        <v>pm_conc_base_coquimbo_laserena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pm_conc_base</v>
      </c>
      <c r="G1731" s="4" t="str" cm="1">
        <f t="array" aca="1" ref="G1731" ca="1">IF(AND(ISBLANK(INDIRECT(ADDRESS(B1731,3,1,1,"all_city_parameter_inputs"))),ISBLANK(INDIRECT(ADDRESS(B1731,2,1,1,"all_city_parameter_inputs")))),"",IF(ISBLANK(INDIRECT(ADDRESS(B1731,2,1,1,"all_city_parameter_inputs"))),"",INDIRECT(ADDRESS(B1731,2,1,1,"all_city_parameter_inputs"))))</f>
        <v>constant</v>
      </c>
      <c r="H1731" s="17" cm="1">
        <f t="array" aca="1" ref="H1731" ca="1">IF(ISBLANK(INDIRECT(ADDRESS(B1731,A1731,1,1,"all_city_parameter_inputs"))), "--",INDIRECT(ADDRESS(B1731,A1731,1,1,"all_city_parameter_inputs")))</f>
        <v>13.883041670000001</v>
      </c>
      <c r="I1731" s="17">
        <f ca="1">IF(OR(G1731="alpha",G1731="beta",G1731="sd",G1731="mean"),"--",VLOOKUP(C1731,Default!$B$5:$H$114,7,FALSE))</f>
        <v>12.69</v>
      </c>
      <c r="J1731" s="4" t="str">
        <f ca="1">VLOOKUP(F1731,Lookup!$C$5:$D$110,2, FALSE)</f>
        <v>Pollution values</v>
      </c>
      <c r="K1731" s="4" t="str">
        <f ca="1">VLOOKUP(C1731,Default!$B$4:$E$114,4, FALSE)</f>
        <v>background PM2.5 concentration</v>
      </c>
      <c r="L1731" s="21" t="str" cm="1">
        <f t="array" aca="1" ref="L1731" ca="1">IF(ISNA(VLOOKUP($D1731,Grouped_Sources!$C:$C,1,FALSE)),"", INDIRECT(VLOOKUP($D1731,Grouped_Sources!$C:$I,5,FALSE)))</f>
        <v>…Dropbox\ITHIM Global\Methods and Processes\Air Pollution\Emissions and air pollution calculations - Rahul &amp; Haneen\Databases used\database_source_apport_studies_v2_0_26_9_2015.xls</v>
      </c>
      <c r="M1731" s="21" t="str" cm="1">
        <f t="array" aca="1" ref="M1731" ca="1">IF(ISNA(VLOOKUP($D1731,Grouped_Sources!$C:$C,1,FALSE)),"", INDIRECT(VLOOKUP($D1731,Grouped_Sources!$C:$I,6,FALSE)))</f>
        <v>EDGAR and various other sources, detailed in document</v>
      </c>
      <c r="N1731" s="21" cm="1">
        <f t="array" aca="1" ref="N1731" ca="1">IF(ISNA(VLOOKUP($D1731,Grouped_Sources!$C:$C,1,FALSE)),"", INDIRECT(VLOOKUP($D1731,Grouped_Sources!$C:$I,7,FALSE)))</f>
        <v>0</v>
      </c>
    </row>
    <row r="1732" spans="1:14" hidden="1" x14ac:dyDescent="0.25">
      <c r="A1732" s="5">
        <f t="shared" si="275"/>
        <v>20</v>
      </c>
      <c r="B1732" s="5">
        <f t="shared" si="276"/>
        <v>30</v>
      </c>
      <c r="C1732" s="5" t="str">
        <f t="shared" ca="1" si="282"/>
        <v>pm_conc_base</v>
      </c>
      <c r="D1732" s="5" t="str">
        <f t="shared" ca="1" si="270"/>
        <v>pm_conc_base_coquimbo_laserena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pm_conc_base</v>
      </c>
      <c r="G1732" s="4" t="str" cm="1">
        <f t="array" aca="1" ref="G1732" ca="1">IF(AND(ISBLANK(INDIRECT(ADDRESS(B1732,3,1,1,"all_city_parameter_inputs"))),ISBLANK(INDIRECT(ADDRESS(B1732,2,1,1,"all_city_parameter_inputs")))),"",IF(ISBLANK(INDIRECT(ADDRESS(B1732,2,1,1,"all_city_parameter_inputs"))),"",INDIRECT(ADDRESS(B1732,2,1,1,"all_city_parameter_inputs"))))</f>
        <v>mean</v>
      </c>
      <c r="H1732" s="17" t="str" cm="1">
        <f t="array" aca="1" ref="H1732" ca="1">IF(ISBLANK(INDIRECT(ADDRESS(B1732,A1732,1,1,"all_city_parameter_inputs"))), "--",INDIRECT(ADDRESS(B1732,A1732,1,1,"all_city_parameter_inputs")))</f>
        <v>--</v>
      </c>
      <c r="I1732" s="17" t="str">
        <f ca="1">IF(OR(G1732="alpha",G1732="beta",G1732="sd",G1732="mean"),"--",VLOOKUP(C1732,Default!$B$5:$H$114,7,FALSE))</f>
        <v>--</v>
      </c>
      <c r="J1732" s="4" t="str">
        <f ca="1">VLOOKUP(F1732,Lookup!$C$5:$D$110,2, FALSE)</f>
        <v>Pollution values</v>
      </c>
      <c r="K1732" s="4" t="str">
        <f ca="1">VLOOKUP(C1732,Default!$B$4:$E$114,4, FALSE)</f>
        <v>background PM2.5 concentration</v>
      </c>
      <c r="L1732" s="21" t="str" cm="1">
        <f t="array" aca="1" ref="L1732" ca="1">IF(ISNA(VLOOKUP($D1732,Grouped_Sources!$C:$C,1,FALSE)),"", INDIRECT(VLOOKUP($D1732,Grouped_Sources!$C:$I,5,FALSE)))</f>
        <v>…Dropbox\ITHIM Global\Methods and Processes\Air Pollution\Emissions and air pollution calculations - Rahul &amp; Haneen\Databases used\database_source_apport_studies_v2_0_26_9_2015.xls</v>
      </c>
      <c r="M1732" s="21" t="str" cm="1">
        <f t="array" aca="1" ref="M1732" ca="1">IF(ISNA(VLOOKUP($D1732,Grouped_Sources!$C:$C,1,FALSE)),"", INDIRECT(VLOOKUP($D1732,Grouped_Sources!$C:$I,6,FALSE)))</f>
        <v>EDGAR and various other sources, detailed in document</v>
      </c>
      <c r="N1732" s="21" cm="1">
        <f t="array" aca="1" ref="N1732" ca="1">IF(ISNA(VLOOKUP($D1732,Grouped_Sources!$C:$C,1,FALSE)),"", INDIRECT(VLOOKUP($D1732,Grouped_Sources!$C:$I,7,FALSE)))</f>
        <v>0</v>
      </c>
    </row>
    <row r="1733" spans="1:14" hidden="1" x14ac:dyDescent="0.25">
      <c r="A1733" s="5">
        <f t="shared" si="275"/>
        <v>20</v>
      </c>
      <c r="B1733" s="5">
        <f t="shared" si="276"/>
        <v>31</v>
      </c>
      <c r="C1733" s="5" t="str">
        <f t="shared" ca="1" si="282"/>
        <v>pm_conc_base</v>
      </c>
      <c r="D1733" s="5" t="str">
        <f t="shared" ca="1" si="270"/>
        <v>pm_conc_base_coquimbo_laserena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pm_conc_base</v>
      </c>
      <c r="G1733" s="4" t="str" cm="1">
        <f t="array" aca="1" ref="G1733" ca="1">IF(AND(ISBLANK(INDIRECT(ADDRESS(B1733,3,1,1,"all_city_parameter_inputs"))),ISBLANK(INDIRECT(ADDRESS(B1733,2,1,1,"all_city_parameter_inputs")))),"",IF(ISBLANK(INDIRECT(ADDRESS(B1733,2,1,1,"all_city_parameter_inputs"))),"",INDIRECT(ADDRESS(B1733,2,1,1,"all_city_parameter_inputs"))))</f>
        <v>sd</v>
      </c>
      <c r="H1733" s="17" t="str" cm="1">
        <f t="array" aca="1" ref="H1733" ca="1">IF(ISBLANK(INDIRECT(ADDRESS(B1733,A1733,1,1,"all_city_parameter_inputs"))), "--",INDIRECT(ADDRESS(B1733,A1733,1,1,"all_city_parameter_inputs")))</f>
        <v>--</v>
      </c>
      <c r="I1733" s="17" t="str">
        <f ca="1">IF(OR(G1733="alpha",G1733="beta",G1733="sd",G1733="mean"),"--",VLOOKUP(C1733,Default!$B$5:$H$114,7,FALSE))</f>
        <v>--</v>
      </c>
      <c r="J1733" s="4" t="str">
        <f ca="1">VLOOKUP(F1733,Lookup!$C$5:$D$110,2, FALSE)</f>
        <v>Pollution values</v>
      </c>
      <c r="K1733" s="4" t="str">
        <f ca="1">VLOOKUP(C1733,Default!$B$4:$E$114,4, FALSE)</f>
        <v>background PM2.5 concentration</v>
      </c>
      <c r="L1733" s="21" t="str" cm="1">
        <f t="array" aca="1" ref="L1733" ca="1">IF(ISNA(VLOOKUP($D1733,Grouped_Sources!$C:$C,1,FALSE)),"", INDIRECT(VLOOKUP($D1733,Grouped_Sources!$C:$I,5,FALSE)))</f>
        <v>…Dropbox\ITHIM Global\Methods and Processes\Air Pollution\Emissions and air pollution calculations - Rahul &amp; Haneen\Databases used\database_source_apport_studies_v2_0_26_9_2015.xls</v>
      </c>
      <c r="M1733" s="21" t="str" cm="1">
        <f t="array" aca="1" ref="M1733" ca="1">IF(ISNA(VLOOKUP($D1733,Grouped_Sources!$C:$C,1,FALSE)),"", INDIRECT(VLOOKUP($D1733,Grouped_Sources!$C:$I,6,FALSE)))</f>
        <v>EDGAR and various other sources, detailed in document</v>
      </c>
      <c r="N1733" s="21" cm="1">
        <f t="array" aca="1" ref="N1733" ca="1">IF(ISNA(VLOOKUP($D1733,Grouped_Sources!$C:$C,1,FALSE)),"", INDIRECT(VLOOKUP($D1733,Grouped_Sources!$C:$I,7,FALSE)))</f>
        <v>0</v>
      </c>
    </row>
    <row r="1734" spans="1:14" hidden="1" x14ac:dyDescent="0.25">
      <c r="A1734" s="5">
        <f t="shared" si="275"/>
        <v>20</v>
      </c>
      <c r="B1734" s="5">
        <f t="shared" si="276"/>
        <v>32</v>
      </c>
      <c r="C1734" s="5" t="str">
        <f t="shared" ca="1" si="282"/>
        <v>pm_trans_share</v>
      </c>
      <c r="D1734" s="5" t="str">
        <f t="shared" ca="1" si="270"/>
        <v>pm_trans_share_coquimbo_laserena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pm_trans_share</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0.32</v>
      </c>
      <c r="I1734" s="17">
        <f ca="1">IF(OR(G1734="alpha",G1734="beta",G1734="sd",G1734="mean"),"--",VLOOKUP(C1734,Default!$B$5:$H$114,7,FALSE))</f>
        <v>0.42</v>
      </c>
      <c r="J1734" s="4" t="str">
        <f ca="1">VLOOKUP(F1734,Lookup!$C$5:$D$110,2, FALSE)</f>
        <v>Pollution values</v>
      </c>
      <c r="K1734" s="4" t="str">
        <f ca="1">VLOOKUP(C1734,Default!$B$4:$E$114,4, FALSE)</f>
        <v>proportion of background PM2.5 attributable to transport</v>
      </c>
      <c r="L1734" s="21" t="str" cm="1">
        <f t="array" aca="1" ref="L1734" ca="1">IF(ISNA(VLOOKUP($D1734,Grouped_Sources!$C:$C,1,FALSE)),"", INDIRECT(VLOOKUP($D1734,Grouped_Sources!$C:$I,5,FALSE)))</f>
        <v>…Dropbox\ITHIM Global\Methods and Processes\Air Pollution\Emissions and air pollution calculations - Rahul &amp; Haneen\Databases used\database_source_apport_studies_v2_0_26_9_2015.xls</v>
      </c>
      <c r="M1734" s="21" t="str" cm="1">
        <f t="array" aca="1" ref="M1734" ca="1">IF(ISNA(VLOOKUP($D1734,Grouped_Sources!$C:$C,1,FALSE)),"", INDIRECT(VLOOKUP($D1734,Grouped_Sources!$C:$I,6,FALSE)))</f>
        <v>EDGAR and various other sources, detailed in document</v>
      </c>
      <c r="N1734" s="21" cm="1">
        <f t="array" aca="1" ref="N1734" ca="1">IF(ISNA(VLOOKUP($D1734,Grouped_Sources!$C:$C,1,FALSE)),"", INDIRECT(VLOOKUP($D1734,Grouped_Sources!$C:$I,7,FALSE)))</f>
        <v>0</v>
      </c>
    </row>
    <row r="1735" spans="1:14" hidden="1" x14ac:dyDescent="0.25">
      <c r="A1735" s="5">
        <f t="shared" si="275"/>
        <v>20</v>
      </c>
      <c r="B1735" s="5">
        <f t="shared" si="276"/>
        <v>33</v>
      </c>
      <c r="C1735" s="5" t="str">
        <f t="shared" ca="1" si="282"/>
        <v>pm_trans_share</v>
      </c>
      <c r="D1735" s="5" t="str">
        <f t="shared" ca="1" si="270"/>
        <v>pm_trans_share_coquimbo_laserena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pm_trans_share</v>
      </c>
      <c r="G1735" s="4" t="str" cm="1">
        <f t="array" aca="1" ref="G1735" ca="1">IF(AND(ISBLANK(INDIRECT(ADDRESS(B1735,3,1,1,"all_city_parameter_inputs"))),ISBLANK(INDIRECT(ADDRESS(B1735,2,1,1,"all_city_parameter_inputs")))),"",IF(ISBLANK(INDIRECT(ADDRESS(B1735,2,1,1,"all_city_parameter_inputs"))),"",INDIRECT(ADDRESS(B1735,2,1,1,"all_city_parameter_inputs"))))</f>
        <v>alpha</v>
      </c>
      <c r="H1735" s="17" t="str" cm="1">
        <f t="array" aca="1" ref="H1735" ca="1">IF(ISBLANK(INDIRECT(ADDRESS(B1735,A1735,1,1,"all_city_parameter_inputs"))), "--",INDIRECT(ADDRESS(B1735,A1735,1,1,"all_city_parameter_inputs")))</f>
        <v>--</v>
      </c>
      <c r="I1735" s="17" t="str">
        <f ca="1">IF(OR(G1735="alpha",G1735="beta",G1735="sd",G1735="mean"),"--",VLOOKUP(C1735,Default!$B$5:$H$114,7,FALSE))</f>
        <v>--</v>
      </c>
      <c r="J1735" s="4" t="str">
        <f ca="1">VLOOKUP(F1735,Lookup!$C$5:$D$110,2, FALSE)</f>
        <v>Pollution values</v>
      </c>
      <c r="K1735" s="4" t="str">
        <f ca="1">VLOOKUP(C1735,Default!$B$4:$E$114,4, FALSE)</f>
        <v>proportion of background PM2.5 attributable to transport</v>
      </c>
      <c r="L1735" s="21" t="str" cm="1">
        <f t="array" aca="1" ref="L1735" ca="1">IF(ISNA(VLOOKUP($D1735,Grouped_Sources!$C:$C,1,FALSE)),"", INDIRECT(VLOOKUP($D1735,Grouped_Sources!$C:$I,5,FALSE)))</f>
        <v>…Dropbox\ITHIM Global\Methods and Processes\Air Pollution\Emissions and air pollution calculations - Rahul &amp; Haneen\Databases used\database_source_apport_studies_v2_0_26_9_2015.xls</v>
      </c>
      <c r="M1735" s="21" t="str" cm="1">
        <f t="array" aca="1" ref="M1735" ca="1">IF(ISNA(VLOOKUP($D1735,Grouped_Sources!$C:$C,1,FALSE)),"", INDIRECT(VLOOKUP($D1735,Grouped_Sources!$C:$I,6,FALSE)))</f>
        <v>EDGAR and various other sources, detailed in document</v>
      </c>
      <c r="N1735" s="21" cm="1">
        <f t="array" aca="1" ref="N1735" ca="1">IF(ISNA(VLOOKUP($D1735,Grouped_Sources!$C:$C,1,FALSE)),"", INDIRECT(VLOOKUP($D1735,Grouped_Sources!$C:$I,7,FALSE)))</f>
        <v>0</v>
      </c>
    </row>
    <row r="1736" spans="1:14" hidden="1" x14ac:dyDescent="0.25">
      <c r="A1736" s="5">
        <f t="shared" si="275"/>
        <v>20</v>
      </c>
      <c r="B1736" s="5">
        <f t="shared" si="276"/>
        <v>34</v>
      </c>
      <c r="C1736" s="5" t="str">
        <f t="shared" ca="1" si="282"/>
        <v>pm_trans_share</v>
      </c>
      <c r="D1736" s="5" t="str">
        <f t="shared" ca="1" si="270"/>
        <v>pm_trans_share_coquimbo_laserena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pm_trans_share</v>
      </c>
      <c r="G1736" s="4" t="str" cm="1">
        <f t="array" aca="1" ref="G1736" ca="1">IF(AND(ISBLANK(INDIRECT(ADDRESS(B1736,3,1,1,"all_city_parameter_inputs"))),ISBLANK(INDIRECT(ADDRESS(B1736,2,1,1,"all_city_parameter_inputs")))),"",IF(ISBLANK(INDIRECT(ADDRESS(B1736,2,1,1,"all_city_parameter_inputs"))),"",INDIRECT(ADDRESS(B1736,2,1,1,"all_city_parameter_inputs"))))</f>
        <v>beta</v>
      </c>
      <c r="H1736" s="17" t="str" cm="1">
        <f t="array" aca="1" ref="H1736" ca="1">IF(ISBLANK(INDIRECT(ADDRESS(B1736,A1736,1,1,"all_city_parameter_inputs"))), "--",INDIRECT(ADDRESS(B1736,A1736,1,1,"all_city_parameter_inputs")))</f>
        <v>--</v>
      </c>
      <c r="I1736" s="17" t="str">
        <f ca="1">IF(OR(G1736="alpha",G1736="beta",G1736="sd",G1736="mean"),"--",VLOOKUP(C1736,Default!$B$5:$H$114,7,FALSE))</f>
        <v>--</v>
      </c>
      <c r="J1736" s="4" t="str">
        <f ca="1">VLOOKUP(F1736,Lookup!$C$5:$D$110,2, FALSE)</f>
        <v>Pollution values</v>
      </c>
      <c r="K1736" s="4" t="str">
        <f ca="1">VLOOKUP(C1736,Default!$B$4:$E$114,4, FALSE)</f>
        <v>proportion of background PM2.5 attributable to transport</v>
      </c>
      <c r="L1736" s="21" t="str" cm="1">
        <f t="array" aca="1" ref="L1736" ca="1">IF(ISNA(VLOOKUP($D1736,Grouped_Sources!$C:$C,1,FALSE)),"", INDIRECT(VLOOKUP($D1736,Grouped_Sources!$C:$I,5,FALSE)))</f>
        <v>…Dropbox\ITHIM Global\Methods and Processes\Air Pollution\Emissions and air pollution calculations - Rahul &amp; Haneen\Databases used\database_source_apport_studies_v2_0_26_9_2015.xls</v>
      </c>
      <c r="M1736" s="21" t="str" cm="1">
        <f t="array" aca="1" ref="M1736" ca="1">IF(ISNA(VLOOKUP($D1736,Grouped_Sources!$C:$C,1,FALSE)),"", INDIRECT(VLOOKUP($D1736,Grouped_Sources!$C:$I,6,FALSE)))</f>
        <v>EDGAR and various other sources, detailed in document</v>
      </c>
      <c r="N1736" s="21" cm="1">
        <f t="array" aca="1" ref="N1736" ca="1">IF(ISNA(VLOOKUP($D1736,Grouped_Sources!$C:$C,1,FALSE)),"", INDIRECT(VLOOKUP($D1736,Grouped_Sources!$C:$I,7,FALSE)))</f>
        <v>0</v>
      </c>
    </row>
    <row r="1737" spans="1:14" hidden="1" x14ac:dyDescent="0.25">
      <c r="A1737" s="5">
        <f t="shared" si="275"/>
        <v>20</v>
      </c>
      <c r="B1737" s="5">
        <f t="shared" si="276"/>
        <v>35</v>
      </c>
      <c r="C1737" s="5" t="str">
        <f t="shared" ca="1" si="282"/>
        <v>background_pa_scalar</v>
      </c>
      <c r="D1737" s="5" t="str">
        <f t="shared" ca="1" si="270"/>
        <v>background_pa_scalar_coquimbo_laserena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background_pa_scalar</v>
      </c>
      <c r="G1737" s="4" t="str" cm="1">
        <f t="array" aca="1" ref="G1737" ca="1">IF(AND(ISBLANK(INDIRECT(ADDRESS(B1737,3,1,1,"all_city_parameter_inputs"))),ISBLANK(INDIRECT(ADDRESS(B1737,2,1,1,"all_city_parameter_inputs")))),"",IF(ISBLANK(INDIRECT(ADDRESS(B1737,2,1,1,"all_city_parameter_inputs"))),"",INDIRECT(ADDRESS(B1737,2,1,1,"all_city_parameter_inputs"))))</f>
        <v>constant</v>
      </c>
      <c r="H1737" s="17" cm="1">
        <f t="array" aca="1" ref="H1737" ca="1">IF(ISBLANK(INDIRECT(ADDRESS(B1737,A1737,1,1,"all_city_parameter_inputs"))), "--",INDIRECT(ADDRESS(B1737,A1737,1,1,"all_city_parameter_inputs")))</f>
        <v>1</v>
      </c>
      <c r="I1737" s="17">
        <f ca="1">IF(OR(G1737="alpha",G1737="beta",G1737="sd",G1737="mean"),"--",VLOOKUP(C1737,Default!$B$5:$H$114,7,FALSE))</f>
        <v>1</v>
      </c>
      <c r="J1737" s="4" t="str">
        <f ca="1">VLOOKUP(F1737,Lookup!$C$5:$D$110,2, FALSE)</f>
        <v>PA values</v>
      </c>
      <c r="K1737" s="4" t="str">
        <f ca="1">VLOOKUP(C1737,Default!$B$4:$E$114,4, FALSE)</f>
        <v>scalar to deal with bias in MMET values from non-occupational physical activity survey</v>
      </c>
      <c r="L1737" s="21" t="str" cm="1">
        <f t="array" aca="1" ref="L1737" ca="1">IF(ISNA(VLOOKUP($D1737,Grouped_Sources!$C:$C,1,FALSE)),"", INDIRECT(VLOOKUP($D1737,Grouped_Sources!$C:$I,5,FALSE)))</f>
        <v>assumes no bias in PA data (could be improved by looking at PA surveys) - distribution parameters need updating</v>
      </c>
      <c r="M1737" s="21" cm="1">
        <f t="array" aca="1" ref="M1737" ca="1">IF(ISNA(VLOOKUP($D1737,Grouped_Sources!$C:$C,1,FALSE)),"", INDIRECT(VLOOKUP($D1737,Grouped_Sources!$C:$I,6,FALSE)))</f>
        <v>0</v>
      </c>
      <c r="N1737" s="21" cm="1">
        <f t="array" aca="1" ref="N1737" ca="1">IF(ISNA(VLOOKUP($D1737,Grouped_Sources!$C:$C,1,FALSE)),"", INDIRECT(VLOOKUP($D1737,Grouped_Sources!$C:$I,7,FALSE)))</f>
        <v>0</v>
      </c>
    </row>
    <row r="1738" spans="1:14" hidden="1" x14ac:dyDescent="0.25">
      <c r="A1738" s="5">
        <f t="shared" si="275"/>
        <v>20</v>
      </c>
      <c r="B1738" s="5">
        <f t="shared" si="276"/>
        <v>36</v>
      </c>
      <c r="C1738" s="5" t="str">
        <f t="shared" ca="1" si="282"/>
        <v>background_pa_scalar</v>
      </c>
      <c r="D1738" s="5" t="str">
        <f t="shared" ca="1" si="270"/>
        <v>background_pa_scalar_coquimbo_laserena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background_pa_scalar</v>
      </c>
      <c r="G1738" s="4" t="str" cm="1">
        <f t="array" aca="1" ref="G1738" ca="1">IF(AND(ISBLANK(INDIRECT(ADDRESS(B1738,3,1,1,"all_city_parameter_inputs"))),ISBLANK(INDIRECT(ADDRESS(B1738,2,1,1,"all_city_parameter_inputs")))),"",IF(ISBLANK(INDIRECT(ADDRESS(B1738,2,1,1,"all_city_parameter_inputs"))),"",INDIRECT(ADDRESS(B1738,2,1,1,"all_city_parameter_inputs"))))</f>
        <v>mean</v>
      </c>
      <c r="H1738" s="17" cm="1">
        <f t="array" aca="1" ref="H1738" ca="1">IF(ISBLANK(INDIRECT(ADDRESS(B1738,A1738,1,1,"all_city_parameter_inputs"))), "--",INDIRECT(ADDRESS(B1738,A1738,1,1,"all_city_parameter_inputs")))</f>
        <v>1</v>
      </c>
      <c r="I1738" s="17" t="str">
        <f ca="1">IF(OR(G1738="alpha",G1738="beta",G1738="sd",G1738="mean"),"--",VLOOKUP(C1738,Default!$B$5:$H$114,7,FALSE))</f>
        <v>--</v>
      </c>
      <c r="J1738" s="4" t="str">
        <f ca="1">VLOOKUP(F1738,Lookup!$C$5:$D$110,2, FALSE)</f>
        <v>PA values</v>
      </c>
      <c r="K1738" s="4" t="str">
        <f ca="1">VLOOKUP(C1738,Default!$B$4:$E$114,4, FALSE)</f>
        <v>scalar to deal with bias in MMET values from non-occupational physical activity survey</v>
      </c>
      <c r="L1738" s="21" t="str" cm="1">
        <f t="array" aca="1" ref="L1738" ca="1">IF(ISNA(VLOOKUP($D1738,Grouped_Sources!$C:$C,1,FALSE)),"", INDIRECT(VLOOKUP($D1738,Grouped_Sources!$C:$I,5,FALSE)))</f>
        <v>assumes no bias in PA data (could be improved by looking at PA surveys) - distribution parameters need updating</v>
      </c>
      <c r="M1738" s="21" cm="1">
        <f t="array" aca="1" ref="M1738" ca="1">IF(ISNA(VLOOKUP($D1738,Grouped_Sources!$C:$C,1,FALSE)),"", INDIRECT(VLOOKUP($D1738,Grouped_Sources!$C:$I,6,FALSE)))</f>
        <v>0</v>
      </c>
      <c r="N1738" s="21" cm="1">
        <f t="array" aca="1" ref="N1738" ca="1">IF(ISNA(VLOOKUP($D1738,Grouped_Sources!$C:$C,1,FALSE)),"", INDIRECT(VLOOKUP($D1738,Grouped_Sources!$C:$I,7,FALSE)))</f>
        <v>0</v>
      </c>
    </row>
    <row r="1739" spans="1:14" hidden="1" x14ac:dyDescent="0.25">
      <c r="A1739" s="5">
        <f t="shared" si="275"/>
        <v>20</v>
      </c>
      <c r="B1739" s="5">
        <f t="shared" si="276"/>
        <v>37</v>
      </c>
      <c r="C1739" s="5" t="str">
        <f t="shared" ca="1" si="282"/>
        <v>background_pa_scalar</v>
      </c>
      <c r="D1739" s="5" t="str">
        <f t="shared" ca="1" si="270"/>
        <v>background_pa_scalar_coquimbo_laserena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background_pa_scalar</v>
      </c>
      <c r="G1739" s="4" t="str" cm="1">
        <f t="array" aca="1" ref="G1739" ca="1">IF(AND(ISBLANK(INDIRECT(ADDRESS(B1739,3,1,1,"all_city_parameter_inputs"))),ISBLANK(INDIRECT(ADDRESS(B1739,2,1,1,"all_city_parameter_inputs")))),"",IF(ISBLANK(INDIRECT(ADDRESS(B1739,2,1,1,"all_city_parameter_inputs"))),"",INDIRECT(ADDRESS(B1739,2,1,1,"all_city_parameter_inputs"))))</f>
        <v>sd</v>
      </c>
      <c r="H1739" s="17" cm="1">
        <f t="array" aca="1" ref="H1739" ca="1">IF(ISBLANK(INDIRECT(ADDRESS(B1739,A1739,1,1,"all_city_parameter_inputs"))), "--",INDIRECT(ADDRESS(B1739,A1739,1,1,"all_city_parameter_inputs")))</f>
        <v>1.2</v>
      </c>
      <c r="I1739" s="17" t="str">
        <f ca="1">IF(OR(G1739="alpha",G1739="beta",G1739="sd",G1739="mean"),"--",VLOOKUP(C1739,Default!$B$5:$H$114,7,FALSE))</f>
        <v>--</v>
      </c>
      <c r="J1739" s="4" t="str">
        <f ca="1">VLOOKUP(F1739,Lookup!$C$5:$D$110,2, FALSE)</f>
        <v>PA values</v>
      </c>
      <c r="K1739" s="4" t="str">
        <f ca="1">VLOOKUP(C1739,Default!$B$4:$E$114,4, FALSE)</f>
        <v>scalar to deal with bias in MMET values from non-occupational physical activity survey</v>
      </c>
      <c r="L1739" s="21" t="str" cm="1">
        <f t="array" aca="1" ref="L1739" ca="1">IF(ISNA(VLOOKUP($D1739,Grouped_Sources!$C:$C,1,FALSE)),"", INDIRECT(VLOOKUP($D1739,Grouped_Sources!$C:$I,5,FALSE)))</f>
        <v>assumes no bias in PA data (could be improved by looking at PA surveys) - distribution parameters need updating</v>
      </c>
      <c r="M1739" s="21" cm="1">
        <f t="array" aca="1" ref="M1739" ca="1">IF(ISNA(VLOOKUP($D1739,Grouped_Sources!$C:$C,1,FALSE)),"", INDIRECT(VLOOKUP($D1739,Grouped_Sources!$C:$I,6,FALSE)))</f>
        <v>0</v>
      </c>
      <c r="N1739" s="21" cm="1">
        <f t="array" aca="1" ref="N1739" ca="1">IF(ISNA(VLOOKUP($D1739,Grouped_Sources!$C:$C,1,FALSE)),"", INDIRECT(VLOOKUP($D1739,Grouped_Sources!$C:$I,7,FALSE)))</f>
        <v>0</v>
      </c>
    </row>
    <row r="1740" spans="1:14" hidden="1" x14ac:dyDescent="0.25">
      <c r="A1740" s="5">
        <f t="shared" si="275"/>
        <v>20</v>
      </c>
      <c r="B1740" s="5">
        <f t="shared" si="276"/>
        <v>38</v>
      </c>
      <c r="C1740" s="5" t="str">
        <f t="shared" ca="1" si="282"/>
        <v>bus_walk_time</v>
      </c>
      <c r="D1740" s="5" t="str">
        <f t="shared" ca="1" si="270"/>
        <v>bus_walk_time_coquimbo_laserena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bus_walk_time</v>
      </c>
      <c r="G1740" s="4" t="str" cm="1">
        <f t="array" aca="1" ref="G1740" ca="1">IF(AND(ISBLANK(INDIRECT(ADDRESS(B1740,3,1,1,"all_city_parameter_inputs"))),ISBLANK(INDIRECT(ADDRESS(B1740,2,1,1,"all_city_parameter_inputs")))),"",IF(ISBLANK(INDIRECT(ADDRESS(B1740,2,1,1,"all_city_parameter_inputs"))),"",INDIRECT(ADDRESS(B1740,2,1,1,"all_city_parameter_inputs"))))</f>
        <v>constant</v>
      </c>
      <c r="H1740" s="17" cm="1">
        <f t="array" aca="1" ref="H1740" ca="1">IF(ISBLANK(INDIRECT(ADDRESS(B1740,A1740,1,1,"all_city_parameter_inputs"))), "--",INDIRECT(ADDRESS(B1740,A1740,1,1,"all_city_parameter_inputs")))</f>
        <v>8</v>
      </c>
      <c r="I1740" s="17">
        <f ca="1">IF(OR(G1740="alpha",G1740="beta",G1740="sd",G1740="mean"),"--",VLOOKUP(C1740,Default!$B$5:$H$114,7,FALSE))</f>
        <v>16</v>
      </c>
      <c r="J1740" s="4" t="str">
        <f ca="1">VLOOKUP(F1740,Lookup!$C$5:$D$110,2, FALSE)</f>
        <v>Travel values</v>
      </c>
      <c r="K1740" s="4" t="str">
        <f ca="1">VLOOKUP(C1740,Default!$B$4:$E$114,4, FALSE)</f>
        <v>time taken to walk to bus stop, added to each trip with main mode bus unless there is already a walking component in the travel survey</v>
      </c>
      <c r="L1740" s="21" t="str" cm="1">
        <f t="array" aca="1" ref="L1740" ca="1">IF(ISNA(VLOOKUP($D1740,Grouped_Sources!$C:$C,1,FALSE)),"", INDIRECT(VLOOKUP($D1740,Grouped_Sources!$C:$I,5,FALSE)))</f>
        <v xml:space="preserve"> on OneDrive Ali Abbas - ITHIM Global\Methods and Processes\Input Parameters\Walk_to_PT</v>
      </c>
      <c r="M1740" s="21" cm="1">
        <f t="array" aca="1" ref="M1740" ca="1">IF(ISNA(VLOOKUP($D1740,Grouped_Sources!$C:$C,1,FALSE)),"", INDIRECT(VLOOKUP($D1740,Grouped_Sources!$C:$I,6,FALSE)))</f>
        <v>0</v>
      </c>
      <c r="N1740" s="21" cm="1">
        <f t="array" aca="1" ref="N1740" ca="1">IF(ISNA(VLOOKUP($D1740,Grouped_Sources!$C:$C,1,FALSE)),"", INDIRECT(VLOOKUP($D1740,Grouped_Sources!$C:$I,7,FALSE)))</f>
        <v>0</v>
      </c>
    </row>
    <row r="1741" spans="1:14" hidden="1" x14ac:dyDescent="0.25">
      <c r="A1741" s="5">
        <f t="shared" si="275"/>
        <v>20</v>
      </c>
      <c r="B1741" s="5">
        <f t="shared" si="276"/>
        <v>39</v>
      </c>
      <c r="C1741" s="5" t="str">
        <f t="shared" ca="1" si="282"/>
        <v>bus_walk_time</v>
      </c>
      <c r="D1741" s="5" t="str">
        <f t="shared" ref="D1741:D1834" ca="1" si="283">F1741&amp;"_"&amp;E1741</f>
        <v>bus_walk_time_coquimbo_laserena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bus_walk_time</v>
      </c>
      <c r="G1741" s="4" t="str" cm="1">
        <f t="array" aca="1" ref="G1741" ca="1">IF(AND(ISBLANK(INDIRECT(ADDRESS(B1741,3,1,1,"all_city_parameter_inputs"))),ISBLANK(INDIRECT(ADDRESS(B1741,2,1,1,"all_city_parameter_inputs")))),"",IF(ISBLANK(INDIRECT(ADDRESS(B1741,2,1,1,"all_city_parameter_inputs"))),"",INDIRECT(ADDRESS(B1741,2,1,1,"all_city_parameter_inputs"))))</f>
        <v>mean</v>
      </c>
      <c r="H1741" s="17" cm="1">
        <f t="array" aca="1" ref="H1741" ca="1">IF(ISBLANK(INDIRECT(ADDRESS(B1741,A1741,1,1,"all_city_parameter_inputs"))), "--",INDIRECT(ADDRESS(B1741,A1741,1,1,"all_city_parameter_inputs")))</f>
        <v>6.4507387815675239</v>
      </c>
      <c r="I1741" s="17" t="str">
        <f ca="1">IF(OR(G1741="alpha",G1741="beta",G1741="sd",G1741="mean"),"--",VLOOKUP(C1741,Default!$B$5:$H$114,7,FALSE))</f>
        <v>--</v>
      </c>
      <c r="J1741" s="4" t="str">
        <f ca="1">VLOOKUP(F1741,Lookup!$C$5:$D$110,2, FALSE)</f>
        <v>Travel values</v>
      </c>
      <c r="K1741" s="4" t="str">
        <f ca="1">VLOOKUP(C1741,Default!$B$4:$E$114,4, FALSE)</f>
        <v>time taken to walk to bus stop, added to each trip with main mode bus unless there is already a walking component in the travel survey</v>
      </c>
      <c r="L1741" s="21" t="str" cm="1">
        <f t="array" aca="1" ref="L1741" ca="1">IF(ISNA(VLOOKUP($D1741,Grouped_Sources!$C:$C,1,FALSE)),"", INDIRECT(VLOOKUP($D1741,Grouped_Sources!$C:$I,5,FALSE)))</f>
        <v xml:space="preserve"> on OneDrive Ali Abbas - ITHIM Global\Methods and Processes\Input Parameters\Walk_to_PT</v>
      </c>
      <c r="M1741" s="21" cm="1">
        <f t="array" aca="1" ref="M1741" ca="1">IF(ISNA(VLOOKUP($D1741,Grouped_Sources!$C:$C,1,FALSE)),"", INDIRECT(VLOOKUP($D1741,Grouped_Sources!$C:$I,6,FALSE)))</f>
        <v>0</v>
      </c>
      <c r="N1741" s="21" cm="1">
        <f t="array" aca="1" ref="N1741" ca="1">IF(ISNA(VLOOKUP($D1741,Grouped_Sources!$C:$C,1,FALSE)),"", INDIRECT(VLOOKUP($D1741,Grouped_Sources!$C:$I,7,FALSE)))</f>
        <v>0</v>
      </c>
    </row>
    <row r="1742" spans="1:14" hidden="1" x14ac:dyDescent="0.25">
      <c r="A1742" s="5">
        <f t="shared" si="275"/>
        <v>20</v>
      </c>
      <c r="B1742" s="5">
        <f t="shared" si="276"/>
        <v>40</v>
      </c>
      <c r="C1742" s="5" t="str">
        <f t="shared" ca="1" si="282"/>
        <v>bus_walk_time</v>
      </c>
      <c r="D1742" s="5" t="str">
        <f t="shared" ca="1" si="283"/>
        <v>bus_walk_time_coquimbo_laserena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bus_walk_time</v>
      </c>
      <c r="G1742" s="4" t="str" cm="1">
        <f t="array" aca="1" ref="G1742" ca="1">IF(AND(ISBLANK(INDIRECT(ADDRESS(B1742,3,1,1,"all_city_parameter_inputs"))),ISBLANK(INDIRECT(ADDRESS(B1742,2,1,1,"all_city_parameter_inputs")))),"",IF(ISBLANK(INDIRECT(ADDRESS(B1742,2,1,1,"all_city_parameter_inputs"))),"",INDIRECT(ADDRESS(B1742,2,1,1,"all_city_parameter_inputs"))))</f>
        <v>sd</v>
      </c>
      <c r="H1742" s="17" cm="1">
        <f t="array" aca="1" ref="H1742" ca="1">IF(ISBLANK(INDIRECT(ADDRESS(B1742,A1742,1,1,"all_city_parameter_inputs"))), "--",INDIRECT(ADDRESS(B1742,A1742,1,1,"all_city_parameter_inputs")))</f>
        <v>1.9273003268409588</v>
      </c>
      <c r="I1742" s="17" t="str">
        <f ca="1">IF(OR(G1742="alpha",G1742="beta",G1742="sd",G1742="mean"),"--",VLOOKUP(C1742,Default!$B$5:$H$114,7,FALSE))</f>
        <v>--</v>
      </c>
      <c r="J1742" s="4" t="str">
        <f ca="1">VLOOKUP(F1742,Lookup!$C$5:$D$110,2, FALSE)</f>
        <v>Travel values</v>
      </c>
      <c r="K1742" s="4" t="str">
        <f ca="1">VLOOKUP(C1742,Default!$B$4:$E$114,4, FALSE)</f>
        <v>time taken to walk to bus stop, added to each trip with main mode bus unless there is already a walking component in the travel survey</v>
      </c>
      <c r="L1742" s="21" t="str" cm="1">
        <f t="array" aca="1" ref="L1742" ca="1">IF(ISNA(VLOOKUP($D1742,Grouped_Sources!$C:$C,1,FALSE)),"", INDIRECT(VLOOKUP($D1742,Grouped_Sources!$C:$I,5,FALSE)))</f>
        <v xml:space="preserve"> on OneDrive Ali Abbas - ITHIM Global\Methods and Processes\Input Parameters\Walk_to_PT</v>
      </c>
      <c r="M1742" s="21" cm="1">
        <f t="array" aca="1" ref="M1742" ca="1">IF(ISNA(VLOOKUP($D1742,Grouped_Sources!$C:$C,1,FALSE)),"", INDIRECT(VLOOKUP($D1742,Grouped_Sources!$C:$I,6,FALSE)))</f>
        <v>0</v>
      </c>
      <c r="N1742" s="21" cm="1">
        <f t="array" aca="1" ref="N1742" ca="1">IF(ISNA(VLOOKUP($D1742,Grouped_Sources!$C:$C,1,FALSE)),"", INDIRECT(VLOOKUP($D1742,Grouped_Sources!$C:$I,7,FALSE)))</f>
        <v>0</v>
      </c>
    </row>
    <row r="1743" spans="1:14" hidden="1" x14ac:dyDescent="0.25">
      <c r="A1743" s="5">
        <f t="shared" si="275"/>
        <v>20</v>
      </c>
      <c r="B1743" s="5">
        <f t="shared" si="276"/>
        <v>41</v>
      </c>
      <c r="C1743" s="5" t="str">
        <f t="shared" ca="1" si="282"/>
        <v>rail_walk_time</v>
      </c>
      <c r="D1743" s="5" t="str">
        <f t="shared" ca="1" si="283"/>
        <v>rail_walk_time_coquimbo_laserena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rail_walk_time</v>
      </c>
      <c r="G1743" s="4" t="str" cm="1">
        <f t="array" aca="1" ref="G1743" ca="1">IF(AND(ISBLANK(INDIRECT(ADDRESS(B1743,3,1,1,"all_city_parameter_inputs"))),ISBLANK(INDIRECT(ADDRESS(B1743,2,1,1,"all_city_parameter_inputs")))),"",IF(ISBLANK(INDIRECT(ADDRESS(B1743,2,1,1,"all_city_parameter_inputs"))),"",INDIRECT(ADDRESS(B1743,2,1,1,"all_city_parameter_inputs"))))</f>
        <v>constant</v>
      </c>
      <c r="H1743" s="17" cm="1">
        <f t="array" aca="1" ref="H1743" ca="1">IF(ISBLANK(INDIRECT(ADDRESS(B1743,A1743,1,1,"all_city_parameter_inputs"))), "--",INDIRECT(ADDRESS(B1743,A1743,1,1,"all_city_parameter_inputs")))</f>
        <v>11</v>
      </c>
      <c r="I1743" s="17">
        <f ca="1">IF(OR(G1743="alpha",G1743="beta",G1743="sd",G1743="mean"),"--",VLOOKUP(C1743,Default!$B$5:$H$114,7,FALSE))</f>
        <v>12.5</v>
      </c>
      <c r="J1743" s="4" t="str">
        <f ca="1">VLOOKUP(F1743,Lookup!$C$5:$D$110,2, FALSE)</f>
        <v>Travel values</v>
      </c>
      <c r="K1743" s="4" t="str">
        <f ca="1">VLOOKUP(C1743,Default!$B$4:$E$114,4, FALSE)</f>
        <v>time taken to walk to train station</v>
      </c>
      <c r="L1743" s="21" t="str" cm="1">
        <f t="array" aca="1" ref="L1743" ca="1">IF(ISNA(VLOOKUP($D1743,Grouped_Sources!$C:$C,1,FALSE)),"", INDIRECT(VLOOKUP($D1743,Grouped_Sources!$C:$I,5,FALSE)))</f>
        <v xml:space="preserve"> on OneDrive Ali Abbas - ITHIM Global\Methods and Processes\Input Parameters\Walk_to_PT</v>
      </c>
      <c r="M1743" s="21" cm="1">
        <f t="array" aca="1" ref="M1743" ca="1">IF(ISNA(VLOOKUP($D1743,Grouped_Sources!$C:$C,1,FALSE)),"", INDIRECT(VLOOKUP($D1743,Grouped_Sources!$C:$I,6,FALSE)))</f>
        <v>0</v>
      </c>
      <c r="N1743" s="21" cm="1">
        <f t="array" aca="1" ref="N1743" ca="1">IF(ISNA(VLOOKUP($D1743,Grouped_Sources!$C:$C,1,FALSE)),"", INDIRECT(VLOOKUP($D1743,Grouped_Sources!$C:$I,7,FALSE)))</f>
        <v>0</v>
      </c>
    </row>
    <row r="1744" spans="1:14" hidden="1" x14ac:dyDescent="0.25">
      <c r="A1744" s="5">
        <f t="shared" si="275"/>
        <v>20</v>
      </c>
      <c r="B1744" s="5">
        <f t="shared" si="276"/>
        <v>42</v>
      </c>
      <c r="C1744" s="5" t="str">
        <f t="shared" ca="1" si="282"/>
        <v>rail_walk_time</v>
      </c>
      <c r="D1744" s="5" t="str">
        <f t="shared" ca="1" si="283"/>
        <v>rail_walk_time_coquimbo_laserena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rail_walk_time</v>
      </c>
      <c r="G1744" s="4" t="str" cm="1">
        <f t="array" aca="1" ref="G1744" ca="1">IF(AND(ISBLANK(INDIRECT(ADDRESS(B1744,3,1,1,"all_city_parameter_inputs"))),ISBLANK(INDIRECT(ADDRESS(B1744,2,1,1,"all_city_parameter_inputs")))),"",IF(ISBLANK(INDIRECT(ADDRESS(B1744,2,1,1,"all_city_parameter_inputs"))),"",INDIRECT(ADDRESS(B1744,2,1,1,"all_city_parameter_inputs"))))</f>
        <v>mean</v>
      </c>
      <c r="H1744" s="17" cm="1">
        <f t="array" aca="1" ref="H1744" ca="1">IF(ISBLANK(INDIRECT(ADDRESS(B1744,A1744,1,1,"all_city_parameter_inputs"))), "--",INDIRECT(ADDRESS(B1744,A1744,1,1,"all_city_parameter_inputs")))</f>
        <v>7.3125795241477052</v>
      </c>
      <c r="I1744" s="17" t="str">
        <f ca="1">IF(OR(G1744="alpha",G1744="beta",G1744="sd",G1744="mean"),"--",VLOOKUP(C1744,Default!$B$5:$H$114,7,FALSE))</f>
        <v>--</v>
      </c>
      <c r="J1744" s="4" t="str">
        <f ca="1">VLOOKUP(F1744,Lookup!$C$5:$D$110,2, FALSE)</f>
        <v>Travel values</v>
      </c>
      <c r="K1744" s="4" t="str">
        <f ca="1">VLOOKUP(C1744,Default!$B$4:$E$114,4, FALSE)</f>
        <v>time taken to walk to train station</v>
      </c>
      <c r="L1744" s="21" t="str" cm="1">
        <f t="array" aca="1" ref="L1744" ca="1">IF(ISNA(VLOOKUP($D1744,Grouped_Sources!$C:$C,1,FALSE)),"", INDIRECT(VLOOKUP($D1744,Grouped_Sources!$C:$I,5,FALSE)))</f>
        <v xml:space="preserve"> on OneDrive Ali Abbas - ITHIM Global\Methods and Processes\Input Parameters\Walk_to_PT</v>
      </c>
      <c r="M1744" s="21" cm="1">
        <f t="array" aca="1" ref="M1744" ca="1">IF(ISNA(VLOOKUP($D1744,Grouped_Sources!$C:$C,1,FALSE)),"", INDIRECT(VLOOKUP($D1744,Grouped_Sources!$C:$I,6,FALSE)))</f>
        <v>0</v>
      </c>
      <c r="N1744" s="21" cm="1">
        <f t="array" aca="1" ref="N1744" ca="1">IF(ISNA(VLOOKUP($D1744,Grouped_Sources!$C:$C,1,FALSE)),"", INDIRECT(VLOOKUP($D1744,Grouped_Sources!$C:$I,7,FALSE)))</f>
        <v>0</v>
      </c>
    </row>
    <row r="1745" spans="1:14" hidden="1" x14ac:dyDescent="0.25">
      <c r="A1745" s="5">
        <f t="shared" si="275"/>
        <v>20</v>
      </c>
      <c r="B1745" s="5">
        <f t="shared" si="276"/>
        <v>43</v>
      </c>
      <c r="C1745" s="5" t="str">
        <f t="shared" ca="1" si="282"/>
        <v>rail_walk_time</v>
      </c>
      <c r="D1745" s="5" t="str">
        <f t="shared" ca="1" si="283"/>
        <v>rail_walk_time_coquimbo_laserena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rail_walk_time</v>
      </c>
      <c r="G1745" s="4" t="str" cm="1">
        <f t="array" aca="1" ref="G1745" ca="1">IF(AND(ISBLANK(INDIRECT(ADDRESS(B1745,3,1,1,"all_city_parameter_inputs"))),ISBLANK(INDIRECT(ADDRESS(B1745,2,1,1,"all_city_parameter_inputs")))),"",IF(ISBLANK(INDIRECT(ADDRESS(B1745,2,1,1,"all_city_parameter_inputs"))),"",INDIRECT(ADDRESS(B1745,2,1,1,"all_city_parameter_inputs"))))</f>
        <v>sd</v>
      </c>
      <c r="H1745" s="17" cm="1">
        <f t="array" aca="1" ref="H1745" ca="1">IF(ISBLANK(INDIRECT(ADDRESS(B1745,A1745,1,1,"all_city_parameter_inputs"))), "--",INDIRECT(ADDRESS(B1745,A1745,1,1,"all_city_parameter_inputs")))</f>
        <v>2.4686176204699946</v>
      </c>
      <c r="I1745" s="17" t="str">
        <f ca="1">IF(OR(G1745="alpha",G1745="beta",G1745="sd",G1745="mean"),"--",VLOOKUP(C1745,Default!$B$5:$H$114,7,FALSE))</f>
        <v>--</v>
      </c>
      <c r="J1745" s="4" t="str">
        <f ca="1">VLOOKUP(F1745,Lookup!$C$5:$D$110,2, FALSE)</f>
        <v>Travel values</v>
      </c>
      <c r="K1745" s="4" t="str">
        <f ca="1">VLOOKUP(C1745,Default!$B$4:$E$114,4, FALSE)</f>
        <v>time taken to walk to train station</v>
      </c>
      <c r="L1745" s="21" t="str" cm="1">
        <f t="array" aca="1" ref="L1745" ca="1">IF(ISNA(VLOOKUP($D1745,Grouped_Sources!$C:$C,1,FALSE)),"", INDIRECT(VLOOKUP($D1745,Grouped_Sources!$C:$I,5,FALSE)))</f>
        <v xml:space="preserve"> on OneDrive Ali Abbas - ITHIM Global\Methods and Processes\Input Parameters\Walk_to_PT</v>
      </c>
      <c r="M1745" s="21" cm="1">
        <f t="array" aca="1" ref="M1745" ca="1">IF(ISNA(VLOOKUP($D1745,Grouped_Sources!$C:$C,1,FALSE)),"", INDIRECT(VLOOKUP($D1745,Grouped_Sources!$C:$I,6,FALSE)))</f>
        <v>0</v>
      </c>
      <c r="N1745" s="21" cm="1">
        <f t="array" aca="1" ref="N1745" ca="1">IF(ISNA(VLOOKUP($D1745,Grouped_Sources!$C:$C,1,FALSE)),"", INDIRECT(VLOOKUP($D1745,Grouped_Sources!$C:$I,7,FALSE)))</f>
        <v>0</v>
      </c>
    </row>
    <row r="1746" spans="1:14" hidden="1" x14ac:dyDescent="0.25">
      <c r="A1746" s="5">
        <f t="shared" si="275"/>
        <v>20</v>
      </c>
      <c r="B1746" s="5">
        <f t="shared" si="276"/>
        <v>44</v>
      </c>
      <c r="C1746" s="5" t="str">
        <f t="shared" ca="1" si="282"/>
        <v>add_personal_motorcycle_trips</v>
      </c>
      <c r="D1746" s="5" t="str">
        <f t="shared" ref="D1746:D1749" ca="1" si="284">F1746&amp;"_"&amp;E1746</f>
        <v>add_personal_motorcycle_trips_coquimbo_laserena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add_personal_motorcycle_trips</v>
      </c>
      <c r="G1746" s="4" t="str" cm="1">
        <f t="array" aca="1" ref="G1746" ca="1">IF(AND(ISBLANK(INDIRECT(ADDRESS(B1746,3,1,1,"all_city_parameter_inputs"))),ISBLANK(INDIRECT(ADDRESS(B1746,2,1,1,"all_city_parameter_inputs")))),"",IF(ISBLANK(INDIRECT(ADDRESS(B1746,2,1,1,"all_city_parameter_inputs"))),"",INDIRECT(ADDRESS(B1746,2,1,1,"all_city_parameter_inputs"))))</f>
        <v/>
      </c>
      <c r="H1746" s="17" t="str" cm="1">
        <f t="array" aca="1" ref="H1746" ca="1">IF(ISBLANK(INDIRECT(ADDRESS(B1746,A1746,1,1,"all_city_parameter_inputs"))), "--",INDIRECT(ADDRESS(B1746,A1746,1,1,"all_city_parameter_inputs")))</f>
        <v>Chile</v>
      </c>
      <c r="I1746" s="17" t="str">
        <f ca="1">IF(OR(G1746="alpha",G1746="beta",G1746="sd",G1746="mean"),"--",VLOOKUP(C1746,Default!$B$5:$H$114,7,FALSE))</f>
        <v>no</v>
      </c>
      <c r="J1746" s="4" t="str">
        <f ca="1">VLOOKUP(F1746,Lookup!$C$5:$D$110,2, FALSE)</f>
        <v>Travel values</v>
      </c>
      <c r="K1746" s="4" t="str">
        <f ca="1">VLOOKUP(C1746,Default!$B$4:$E$114,4, FALSE)</f>
        <v>if set to 'no', does not add any personal journey motorcycle trip. If set to 'Chile' add motorcycle trips based on Chilean data. Used if no motorcycle trips exist in the travel survey at all</v>
      </c>
      <c r="L1746" s="21" t="str" cm="1">
        <f t="array" aca="1" ref="L1746" ca="1">IF(ISNA(VLOOKUP($D1746,Grouped_Sources!$C:$C,1,FALSE)),"", INDIRECT(VLOOKUP($D1746,Grouped_Sources!$C:$I,5,FALSE)))</f>
        <v xml:space="preserve"> on OneDrive Ali Abbas - ITHIM Global\Methods and Processes\Input Parameters\NewMotorcycleTrips</v>
      </c>
      <c r="M1746" s="21" cm="1">
        <f t="array" aca="1" ref="M1746" ca="1">IF(ISNA(VLOOKUP($D1746,Grouped_Sources!$C:$C,1,FALSE)),"", INDIRECT(VLOOKUP($D1746,Grouped_Sources!$C:$I,6,FALSE)))</f>
        <v>0</v>
      </c>
      <c r="N1746" s="21" cm="1">
        <f t="array" aca="1" ref="N1746" ca="1">IF(ISNA(VLOOKUP($D1746,Grouped_Sources!$C:$C,1,FALSE)),"", INDIRECT(VLOOKUP($D1746,Grouped_Sources!$C:$I,7,FALSE)))</f>
        <v>0</v>
      </c>
    </row>
    <row r="1747" spans="1:14" hidden="1" x14ac:dyDescent="0.25">
      <c r="A1747" s="5">
        <f t="shared" si="275"/>
        <v>20</v>
      </c>
      <c r="B1747" s="5">
        <f t="shared" si="276"/>
        <v>45</v>
      </c>
      <c r="C1747" s="5" t="str">
        <f t="shared" ca="1" si="282"/>
        <v>proportion_motorcycle_trips</v>
      </c>
      <c r="D1747" s="5" t="str">
        <f t="shared" ca="1" si="284"/>
        <v>proportion_motorcycle_trips_coquimbo_laserena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proportion_motorcycle_trips</v>
      </c>
      <c r="G1747" s="4" t="str" cm="1">
        <f t="array" aca="1" ref="G1747" ca="1">IF(AND(ISBLANK(INDIRECT(ADDRESS(B1747,3,1,1,"all_city_parameter_inputs"))),ISBLANK(INDIRECT(ADDRESS(B1747,2,1,1,"all_city_parameter_inputs")))),"",IF(ISBLANK(INDIRECT(ADDRESS(B1747,2,1,1,"all_city_parameter_inputs"))),"",INDIRECT(ADDRESS(B1747,2,1,1,"all_city_parameter_inputs"))))</f>
        <v>constant</v>
      </c>
      <c r="H1747" s="17" cm="1">
        <f t="array" aca="1" ref="H1747" ca="1">IF(ISBLANK(INDIRECT(ADDRESS(B1747,A1747,1,1,"all_city_parameter_inputs"))), "--",INDIRECT(ADDRESS(B1747,A1747,1,1,"all_city_parameter_inputs")))</f>
        <v>0.01</v>
      </c>
      <c r="I1747" s="17">
        <f ca="1">IF(OR(G1747="alpha",G1747="beta",G1747="sd",G1747="mean"),"--",VLOOKUP(C1747,Default!$B$5:$H$114,7,FALSE))</f>
        <v>0</v>
      </c>
      <c r="J1747" s="4" t="str">
        <f ca="1">VLOOKUP(F1747,Lookup!$C$5:$D$110,2, FALSE)</f>
        <v>Travel values</v>
      </c>
      <c r="K1747" s="4" t="str">
        <f ca="1">VLOOKUP(C1747,Default!$B$4:$E$114,4, FALSE)</f>
        <v>proportion of travel survey trips that should be added as motorcycle trips</v>
      </c>
      <c r="L1747" s="21" t="str" cm="1">
        <f t="array" aca="1" ref="L1747" ca="1">IF(ISNA(VLOOKUP($D1747,Grouped_Sources!$C:$C,1,FALSE)),"", INDIRECT(VLOOKUP($D1747,Grouped_Sources!$C:$I,5,FALSE)))</f>
        <v xml:space="preserve"> on OneDrive Ali Abbas - ITHIM Global\Methods and Processes\Input Parameters\NewMotorcycleTrips</v>
      </c>
      <c r="M1747" s="21" cm="1">
        <f t="array" aca="1" ref="M1747" ca="1">IF(ISNA(VLOOKUP($D1747,Grouped_Sources!$C:$C,1,FALSE)),"", INDIRECT(VLOOKUP($D1747,Grouped_Sources!$C:$I,6,FALSE)))</f>
        <v>0</v>
      </c>
      <c r="N1747" s="21" cm="1">
        <f t="array" aca="1" ref="N1747" ca="1">IF(ISNA(VLOOKUP($D1747,Grouped_Sources!$C:$C,1,FALSE)),"", INDIRECT(VLOOKUP($D1747,Grouped_Sources!$C:$I,7,FALSE)))</f>
        <v>0</v>
      </c>
    </row>
    <row r="1748" spans="1:14" hidden="1" x14ac:dyDescent="0.25">
      <c r="A1748" s="5">
        <f t="shared" si="275"/>
        <v>20</v>
      </c>
      <c r="B1748" s="5">
        <f t="shared" si="276"/>
        <v>46</v>
      </c>
      <c r="C1748" s="5" t="str">
        <f t="shared" ca="1" si="282"/>
        <v>proportion_motorcycle_trips</v>
      </c>
      <c r="D1748" s="5" t="str">
        <f t="shared" ca="1" si="284"/>
        <v>proportion_motorcycle_trips_coquimbo_laserena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proportion_motorcycle_trips</v>
      </c>
      <c r="G1748" s="4" t="str" cm="1">
        <f t="array" aca="1" ref="G1748" ca="1">IF(AND(ISBLANK(INDIRECT(ADDRESS(B1748,3,1,1,"all_city_parameter_inputs"))),ISBLANK(INDIRECT(ADDRESS(B1748,2,1,1,"all_city_parameter_inputs")))),"",IF(ISBLANK(INDIRECT(ADDRESS(B1748,2,1,1,"all_city_parameter_inputs"))),"",INDIRECT(ADDRESS(B1748,2,1,1,"all_city_parameter_inputs"))))</f>
        <v>alpha</v>
      </c>
      <c r="H1748" s="17" cm="1">
        <f t="array" aca="1" ref="H1748" ca="1">IF(ISBLANK(INDIRECT(ADDRESS(B1748,A1748,1,1,"all_city_parameter_inputs"))), "--",INDIRECT(ADDRESS(B1748,A1748,1,1,"all_city_parameter_inputs")))</f>
        <v>10.99</v>
      </c>
      <c r="I1748" s="17" t="str">
        <f ca="1">IF(OR(G1748="alpha",G1748="beta",G1748="sd",G1748="mean"),"--",VLOOKUP(C1748,Default!$B$5:$H$114,7,FALSE))</f>
        <v>--</v>
      </c>
      <c r="J1748" s="4" t="str">
        <f ca="1">VLOOKUP(F1748,Lookup!$C$5:$D$110,2, FALSE)</f>
        <v>Travel values</v>
      </c>
      <c r="K1748" s="4" t="str">
        <f ca="1">VLOOKUP(C1748,Default!$B$4:$E$114,4, FALSE)</f>
        <v>proportion of travel survey trips that should be added as motorcycle trips</v>
      </c>
      <c r="L1748" s="21" t="str" cm="1">
        <f t="array" aca="1" ref="L1748" ca="1">IF(ISNA(VLOOKUP($D1748,Grouped_Sources!$C:$C,1,FALSE)),"", INDIRECT(VLOOKUP($D1748,Grouped_Sources!$C:$I,5,FALSE)))</f>
        <v xml:space="preserve"> on OneDrive Ali Abbas - ITHIM Global\Methods and Processes\Input Parameters\NewMotorcycleTrips</v>
      </c>
      <c r="M1748" s="21" cm="1">
        <f t="array" aca="1" ref="M1748" ca="1">IF(ISNA(VLOOKUP($D1748,Grouped_Sources!$C:$C,1,FALSE)),"", INDIRECT(VLOOKUP($D1748,Grouped_Sources!$C:$I,6,FALSE)))</f>
        <v>0</v>
      </c>
      <c r="N1748" s="21" cm="1">
        <f t="array" aca="1" ref="N1748" ca="1">IF(ISNA(VLOOKUP($D1748,Grouped_Sources!$C:$C,1,FALSE)),"", INDIRECT(VLOOKUP($D1748,Grouped_Sources!$C:$I,7,FALSE)))</f>
        <v>0</v>
      </c>
    </row>
    <row r="1749" spans="1:14" hidden="1" x14ac:dyDescent="0.25">
      <c r="A1749" s="5">
        <f t="shared" si="275"/>
        <v>20</v>
      </c>
      <c r="B1749" s="5">
        <f t="shared" si="276"/>
        <v>47</v>
      </c>
      <c r="C1749" s="5" t="str">
        <f t="shared" ca="1" si="282"/>
        <v>proportion_motorcycle_trips</v>
      </c>
      <c r="D1749" s="5" t="str">
        <f t="shared" ca="1" si="284"/>
        <v>proportion_motorcycle_trips_coquimbo_laserena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proportion_motorcycle_trips</v>
      </c>
      <c r="G1749" s="4" t="str" cm="1">
        <f t="array" aca="1" ref="G1749" ca="1">IF(AND(ISBLANK(INDIRECT(ADDRESS(B1749,3,1,1,"all_city_parameter_inputs"))),ISBLANK(INDIRECT(ADDRESS(B1749,2,1,1,"all_city_parameter_inputs")))),"",IF(ISBLANK(INDIRECT(ADDRESS(B1749,2,1,1,"all_city_parameter_inputs"))),"",INDIRECT(ADDRESS(B1749,2,1,1,"all_city_parameter_inputs"))))</f>
        <v>beta</v>
      </c>
      <c r="H1749" s="17" cm="1">
        <f t="array" aca="1" ref="H1749" ca="1">IF(ISBLANK(INDIRECT(ADDRESS(B1749,A1749,1,1,"all_city_parameter_inputs"))), "--",INDIRECT(ADDRESS(B1749,A1749,1,1,"all_city_parameter_inputs")))</f>
        <v>1088.01</v>
      </c>
      <c r="I1749" s="17" t="str">
        <f ca="1">IF(OR(G1749="alpha",G1749="beta",G1749="sd",G1749="mean"),"--",VLOOKUP(C1749,Default!$B$5:$H$114,7,FALSE))</f>
        <v>--</v>
      </c>
      <c r="J1749" s="4" t="str">
        <f ca="1">VLOOKUP(F1749,Lookup!$C$5:$D$110,2, FALSE)</f>
        <v>Travel values</v>
      </c>
      <c r="K1749" s="4" t="str">
        <f ca="1">VLOOKUP(C1749,Default!$B$4:$E$114,4, FALSE)</f>
        <v>proportion of travel survey trips that should be added as motorcycle trips</v>
      </c>
      <c r="L1749" s="21" t="str" cm="1">
        <f t="array" aca="1" ref="L1749" ca="1">IF(ISNA(VLOOKUP($D1749,Grouped_Sources!$C:$C,1,FALSE)),"", INDIRECT(VLOOKUP($D1749,Grouped_Sources!$C:$I,5,FALSE)))</f>
        <v xml:space="preserve"> on OneDrive Ali Abbas - ITHIM Global\Methods and Processes\Input Parameters\NewMotorcycleTrips</v>
      </c>
      <c r="M1749" s="21" cm="1">
        <f t="array" aca="1" ref="M1749" ca="1">IF(ISNA(VLOOKUP($D1749,Grouped_Sources!$C:$C,1,FALSE)),"", INDIRECT(VLOOKUP($D1749,Grouped_Sources!$C:$I,6,FALSE)))</f>
        <v>0</v>
      </c>
      <c r="N1749" s="21" cm="1">
        <f t="array" aca="1" ref="N1749" ca="1">IF(ISNA(VLOOKUP($D1749,Grouped_Sources!$C:$C,1,FALSE)),"", INDIRECT(VLOOKUP($D1749,Grouped_Sources!$C:$I,7,FALSE)))</f>
        <v>0</v>
      </c>
    </row>
    <row r="1750" spans="1:14" hidden="1" x14ac:dyDescent="0.25">
      <c r="A1750" s="5">
        <f t="shared" si="275"/>
        <v>20</v>
      </c>
      <c r="B1750" s="5">
        <f t="shared" si="276"/>
        <v>48</v>
      </c>
      <c r="C1750" s="5" t="str">
        <f t="shared" ca="1" si="282"/>
        <v>add_motorcycle_fleet</v>
      </c>
      <c r="D1750" s="5" t="str">
        <f t="shared" ca="1" si="283"/>
        <v>add_motorcycle_fleet_coquimbo_laserena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All_city_list!F1745,INDIRECT(ADDRESS(B1750,1,1,1,"all_city_parameter_inputs"))))</f>
        <v>add_motorcycle_fleet</v>
      </c>
      <c r="G1750" s="4" t="str" cm="1">
        <f t="array" aca="1" ref="G1750" ca="1">IF(AND(ISBLANK(INDIRECT(ADDRESS(B1750,3,1,1,"all_city_parameter_inputs"))),ISBLANK(INDIRECT(ADDRESS(B1750,2,1,1,"all_city_parameter_inputs")))),"",IF(ISBLANK(INDIRECT(ADDRESS(B1750,2,1,1,"all_city_parameter_inputs"))),"",INDIRECT(ADDRESS(B1750,2,1,1,"all_city_parameter_inputs"))))</f>
        <v/>
      </c>
      <c r="H1750" s="17" t="str" cm="1">
        <f t="array" aca="1" ref="H1750" ca="1">IF(ISBLANK(INDIRECT(ADDRESS(B1750,A1750,1,1,"all_city_parameter_inputs"))), "--",INDIRECT(ADDRESS(B1750,A1750,1,1,"all_city_parameter_inputs")))</f>
        <v>T</v>
      </c>
      <c r="I1750" s="17" t="str">
        <f ca="1">IF(OR(G1750="alpha",G1750="beta",G1750="sd",G1750="mean"),"--",VLOOKUP(C1750,Default!$B$5:$H$114,7,FALSE))</f>
        <v>T</v>
      </c>
      <c r="J1750" s="4" t="str">
        <f ca="1">VLOOKUP(F1750,Lookup!$C$5:$D$110,2, FALSE)</f>
        <v>Travel values</v>
      </c>
      <c r="K1750" s="4" t="str">
        <f ca="1">VLOOKUP(C1750,Default!$B$4:$E$114,4, FALSE)</f>
        <v>whether to add motorcylce ghost trips</v>
      </c>
      <c r="L1750" s="21" t="str" cm="1">
        <f t="array" aca="1" ref="L1750" ca="1">IF(ISNA(VLOOKUP($D1750,Grouped_Sources!$C:$C,1,FALSE)),"", INDIRECT(VLOOKUP($D1750,Grouped_Sources!$C:$I,5,FALSE)))</f>
        <v xml:space="preserve"> on OneDrive Ali Abbas - ITHIM Global\Methods and Processes\Input Parameters\MotorcycleFleetRatio</v>
      </c>
      <c r="M1750" s="21" cm="1">
        <f t="array" aca="1" ref="M1750" ca="1">IF(ISNA(VLOOKUP($D1750,Grouped_Sources!$C:$C,1,FALSE)),"", INDIRECT(VLOOKUP($D1750,Grouped_Sources!$C:$I,6,FALSE)))</f>
        <v>0</v>
      </c>
      <c r="N1750" s="21" cm="1">
        <f t="array" aca="1" ref="N1750" ca="1">IF(ISNA(VLOOKUP($D1750,Grouped_Sources!$C:$C,1,FALSE)),"", INDIRECT(VLOOKUP($D1750,Grouped_Sources!$C:$I,7,FALSE)))</f>
        <v>0</v>
      </c>
    </row>
    <row r="1751" spans="1:14" hidden="1" x14ac:dyDescent="0.25">
      <c r="A1751" s="5">
        <f t="shared" si="275"/>
        <v>20</v>
      </c>
      <c r="B1751" s="5">
        <f t="shared" si="276"/>
        <v>49</v>
      </c>
      <c r="C1751" s="5" t="str">
        <f t="shared" ca="1" si="282"/>
        <v>fleet_to_motorcycle_ratio</v>
      </c>
      <c r="D1751" s="5" t="str">
        <f t="shared" ca="1" si="283"/>
        <v>fleet_to_motorcycle_ratio_coquimbo_laserena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fleet_to_motorcycle_ratio</v>
      </c>
      <c r="G1751" s="4" t="str" cm="1">
        <f t="array" aca="1" ref="G1751" ca="1">IF(AND(ISBLANK(INDIRECT(ADDRESS(B1751,3,1,1,"all_city_parameter_inputs"))),ISBLANK(INDIRECT(ADDRESS(B1751,2,1,1,"all_city_parameter_inputs")))),"",IF(ISBLANK(INDIRECT(ADDRESS(B1751,2,1,1,"all_city_parameter_inputs"))),"",INDIRECT(ADDRESS(B1751,2,1,1,"all_city_parameter_inputs"))))</f>
        <v>constant</v>
      </c>
      <c r="H1751" s="17" cm="1">
        <f t="array" aca="1" ref="H1751" ca="1">IF(ISBLANK(INDIRECT(ADDRESS(B1751,A1751,1,1,"all_city_parameter_inputs"))), "--",INDIRECT(ADDRESS(B1751,A1751,1,1,"all_city_parameter_inputs")))</f>
        <v>0.44286216893596886</v>
      </c>
      <c r="I1751" s="17">
        <f ca="1">IF(OR(G1751="alpha",G1751="beta",G1751="sd",G1751="mean"),"--",VLOOKUP(C1751,Default!$B$5:$H$114,7,FALSE))</f>
        <v>0.441176470588235</v>
      </c>
      <c r="J1751" s="4" t="str">
        <f ca="1">VLOOKUP(F1751,Lookup!$C$5:$D$110,2, FALSE)</f>
        <v>Travel values</v>
      </c>
      <c r="K1751" s="4" t="str">
        <f ca="1">VLOOKUP(C1751,Default!$B$4:$E$114,4, FALSE)</f>
        <v xml:space="preserve">ratio of missing motorbike trips, e.g. if ratio = 0.6 and total trip distance in survey is 400, then want to add 600 km of motorbike trips. </v>
      </c>
      <c r="L1751" s="21" t="str" cm="1">
        <f t="array" aca="1" ref="L1751" ca="1">IF(ISNA(VLOOKUP($D1751,Grouped_Sources!$C:$C,1,FALSE)),"", INDIRECT(VLOOKUP($D1751,Grouped_Sources!$C:$I,5,FALSE)))</f>
        <v xml:space="preserve"> on OneDrive Ali Abbas - ITHIM Global\Methods and Processes\Input Parameters\MotorcycleFleetRatio</v>
      </c>
      <c r="M1751" s="21" cm="1">
        <f t="array" aca="1" ref="M1751" ca="1">IF(ISNA(VLOOKUP($D1751,Grouped_Sources!$C:$C,1,FALSE)),"", INDIRECT(VLOOKUP($D1751,Grouped_Sources!$C:$I,6,FALSE)))</f>
        <v>0</v>
      </c>
      <c r="N1751" s="21" cm="1">
        <f t="array" aca="1" ref="N1751" ca="1">IF(ISNA(VLOOKUP($D1751,Grouped_Sources!$C:$C,1,FALSE)),"", INDIRECT(VLOOKUP($D1751,Grouped_Sources!$C:$I,7,FALSE)))</f>
        <v>0</v>
      </c>
    </row>
    <row r="1752" spans="1:14" hidden="1" x14ac:dyDescent="0.25">
      <c r="A1752" s="5">
        <f t="shared" si="275"/>
        <v>20</v>
      </c>
      <c r="B1752" s="5">
        <f t="shared" si="276"/>
        <v>50</v>
      </c>
      <c r="C1752" s="5" t="str">
        <f t="shared" ca="1" si="282"/>
        <v>fleet_to_motorcycle_ratio</v>
      </c>
      <c r="D1752" s="5" t="str">
        <f t="shared" ca="1" si="283"/>
        <v>fleet_to_motorcycle_ratio_coquimbo_laserena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fleet_to_motorcycle_ratio</v>
      </c>
      <c r="G1752" s="4" t="str" cm="1">
        <f t="array" aca="1" ref="G1752" ca="1">IF(AND(ISBLANK(INDIRECT(ADDRESS(B1752,3,1,1,"all_city_parameter_inputs"))),ISBLANK(INDIRECT(ADDRESS(B1752,2,1,1,"all_city_parameter_inputs")))),"",IF(ISBLANK(INDIRECT(ADDRESS(B1752,2,1,1,"all_city_parameter_inputs"))),"",INDIRECT(ADDRESS(B1752,2,1,1,"all_city_parameter_inputs"))))</f>
        <v>alpha</v>
      </c>
      <c r="H1752" s="17" cm="1">
        <f t="array" aca="1" ref="H1752" ca="1">IF(ISBLANK(INDIRECT(ADDRESS(B1752,A1752,1,1,"all_city_parameter_inputs"))), "--",INDIRECT(ADDRESS(B1752,A1752,1,1,"all_city_parameter_inputs")))</f>
        <v>8.1299740092757009</v>
      </c>
      <c r="I1752" s="17" t="str">
        <f ca="1">IF(OR(G1752="alpha",G1752="beta",G1752="sd",G1752="mean"),"--",VLOOKUP(C1752,Default!$B$5:$H$114,7,FALSE))</f>
        <v>--</v>
      </c>
      <c r="J1752" s="4" t="str">
        <f ca="1">VLOOKUP(F1752,Lookup!$C$5:$D$110,2, FALSE)</f>
        <v>Travel values</v>
      </c>
      <c r="K1752" s="4" t="str">
        <f ca="1">VLOOKUP(C1752,Default!$B$4:$E$114,4, FALSE)</f>
        <v xml:space="preserve">ratio of missing motorbike trips, e.g. if ratio = 0.6 and total trip distance in survey is 400, then want to add 600 km of motorbike trips. </v>
      </c>
      <c r="L1752" s="21" t="str" cm="1">
        <f t="array" aca="1" ref="L1752" ca="1">IF(ISNA(VLOOKUP($D1752,Grouped_Sources!$C:$C,1,FALSE)),"", INDIRECT(VLOOKUP($D1752,Grouped_Sources!$C:$I,5,FALSE)))</f>
        <v xml:space="preserve"> on OneDrive Ali Abbas - ITHIM Global\Methods and Processes\Input Parameters\MotorcycleFleetRatio</v>
      </c>
      <c r="M1752" s="21" cm="1">
        <f t="array" aca="1" ref="M1752" ca="1">IF(ISNA(VLOOKUP($D1752,Grouped_Sources!$C:$C,1,FALSE)),"", INDIRECT(VLOOKUP($D1752,Grouped_Sources!$C:$I,6,FALSE)))</f>
        <v>0</v>
      </c>
      <c r="N1752" s="21" cm="1">
        <f t="array" aca="1" ref="N1752" ca="1">IF(ISNA(VLOOKUP($D1752,Grouped_Sources!$C:$C,1,FALSE)),"", INDIRECT(VLOOKUP($D1752,Grouped_Sources!$C:$I,7,FALSE)))</f>
        <v>0</v>
      </c>
    </row>
    <row r="1753" spans="1:14" hidden="1" x14ac:dyDescent="0.25">
      <c r="A1753" s="5">
        <f t="shared" si="275"/>
        <v>20</v>
      </c>
      <c r="B1753" s="5">
        <f t="shared" si="276"/>
        <v>51</v>
      </c>
      <c r="C1753" s="5" t="str">
        <f t="shared" ca="1" si="282"/>
        <v>fleet_to_motorcycle_ratio</v>
      </c>
      <c r="D1753" s="5" t="str">
        <f t="shared" ca="1" si="283"/>
        <v>fleet_to_motorcycle_ratio_coquimbo_laserena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fleet_to_motorcycle_ratio</v>
      </c>
      <c r="G1753" s="4" t="str" cm="1">
        <f t="array" aca="1" ref="G1753" ca="1">IF(AND(ISBLANK(INDIRECT(ADDRESS(B1753,3,1,1,"all_city_parameter_inputs"))),ISBLANK(INDIRECT(ADDRESS(B1753,2,1,1,"all_city_parameter_inputs")))),"",IF(ISBLANK(INDIRECT(ADDRESS(B1753,2,1,1,"all_city_parameter_inputs"))),"",INDIRECT(ADDRESS(B1753,2,1,1,"all_city_parameter_inputs"))))</f>
        <v>beta</v>
      </c>
      <c r="H1753" s="17" cm="1">
        <f t="array" aca="1" ref="H1753" ca="1">IF(ISBLANK(INDIRECT(ADDRESS(B1753,A1753,1,1,"all_city_parameter_inputs"))), "--",INDIRECT(ADDRESS(B1753,A1753,1,1,"all_city_parameter_inputs")))</f>
        <v>10.227823471617663</v>
      </c>
      <c r="I1753" s="17" t="str">
        <f ca="1">IF(OR(G1753="alpha",G1753="beta",G1753="sd",G1753="mean"),"--",VLOOKUP(C1753,Default!$B$5:$H$114,7,FALSE))</f>
        <v>--</v>
      </c>
      <c r="J1753" s="4" t="str">
        <f ca="1">VLOOKUP(F1753,Lookup!$C$5:$D$110,2, FALSE)</f>
        <v>Travel values</v>
      </c>
      <c r="K1753" s="4" t="str">
        <f ca="1">VLOOKUP(C1753,Default!$B$4:$E$114,4, FALSE)</f>
        <v xml:space="preserve">ratio of missing motorbike trips, e.g. if ratio = 0.6 and total trip distance in survey is 400, then want to add 600 km of motorbike trips. </v>
      </c>
      <c r="L1753" s="21" t="str" cm="1">
        <f t="array" aca="1" ref="L1753" ca="1">IF(ISNA(VLOOKUP($D1753,Grouped_Sources!$C:$C,1,FALSE)),"", INDIRECT(VLOOKUP($D1753,Grouped_Sources!$C:$I,5,FALSE)))</f>
        <v xml:space="preserve"> on OneDrive Ali Abbas - ITHIM Global\Methods and Processes\Input Parameters\MotorcycleFleetRatio</v>
      </c>
      <c r="M1753" s="21" cm="1">
        <f t="array" aca="1" ref="M1753" ca="1">IF(ISNA(VLOOKUP($D1753,Grouped_Sources!$C:$C,1,FALSE)),"", INDIRECT(VLOOKUP($D1753,Grouped_Sources!$C:$I,6,FALSE)))</f>
        <v>0</v>
      </c>
      <c r="N1753" s="21" cm="1">
        <f t="array" aca="1" ref="N1753" ca="1">IF(ISNA(VLOOKUP($D1753,Grouped_Sources!$C:$C,1,FALSE)),"", INDIRECT(VLOOKUP($D1753,Grouped_Sources!$C:$I,7,FALSE)))</f>
        <v>0</v>
      </c>
    </row>
    <row r="1754" spans="1:14" hidden="1" x14ac:dyDescent="0.25">
      <c r="A1754" s="5">
        <f t="shared" si="275"/>
        <v>20</v>
      </c>
      <c r="B1754" s="5">
        <f t="shared" si="276"/>
        <v>52</v>
      </c>
      <c r="C1754" s="5" t="str">
        <f t="shared" ca="1" si="282"/>
        <v>background_pa_confidence</v>
      </c>
      <c r="D1754" s="5" t="str">
        <f t="shared" ca="1" si="283"/>
        <v>background_pa_confidence_coquimbo_laserena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background_pa_confidence</v>
      </c>
      <c r="G1754" s="4" t="str" cm="1">
        <f t="array" aca="1" ref="G1754" ca="1">IF(AND(ISBLANK(INDIRECT(ADDRESS(B1754,3,1,1,"all_city_parameter_inputs"))),ISBLANK(INDIRECT(ADDRESS(B1754,2,1,1,"all_city_parameter_inputs")))),"",IF(ISBLANK(INDIRECT(ADDRESS(B1754,2,1,1,"all_city_parameter_inputs"))),"",INDIRECT(ADDRESS(B1754,2,1,1,"all_city_parameter_inputs"))))</f>
        <v>sample</v>
      </c>
      <c r="H1754" s="17" cm="1">
        <f t="array" aca="1" ref="H1754" ca="1">IF(ISBLANK(INDIRECT(ADDRESS(B1754,A1754,1,1,"all_city_parameter_inputs"))), "--",INDIRECT(ADDRESS(B1754,A1754,1,1,"all_city_parameter_inputs")))</f>
        <v>0.3</v>
      </c>
      <c r="I1754" s="17">
        <f ca="1">IF(OR(G1754="alpha",G1754="beta",G1754="sd",G1754="mean"),"--",VLOOKUP(C1754,Default!$B$5:$H$114,7,FALSE))</f>
        <v>1</v>
      </c>
      <c r="J1754" s="4" t="str">
        <f ca="1">VLOOKUP(F1754,Lookup!$C$5:$D$110,2, FALSE)</f>
        <v>PA values</v>
      </c>
      <c r="K1754" s="4" t="str">
        <f ca="1">VLOOKUP(C1754,Default!$B$4:$E$114,4, FALSE)</f>
        <v>how confident we are in the PA survey (in terms of number of people who report zero PA)</v>
      </c>
      <c r="L1754" s="21" t="str" cm="1">
        <f t="array" aca="1" ref="L1754" ca="1">IF(ISNA(VLOOKUP($D1754,Grouped_Sources!$C:$C,1,FALSE)),"", INDIRECT(VLOOKUP($D1754,Grouped_Sources!$C:$I,5,FALSE)))</f>
        <v/>
      </c>
      <c r="M1754" s="21" t="str" cm="1">
        <f t="array" aca="1" ref="M1754" ca="1">IF(ISNA(VLOOKUP($D1754,Grouped_Sources!$C:$C,1,FALSE)),"", INDIRECT(VLOOKUP($D1754,Grouped_Sources!$C:$I,6,FALSE)))</f>
        <v/>
      </c>
      <c r="N1754" s="21" t="str" cm="1">
        <f t="array" aca="1" ref="N1754" ca="1">IF(ISNA(VLOOKUP($D1754,Grouped_Sources!$C:$C,1,FALSE)),"", INDIRECT(VLOOKUP($D1754,Grouped_Sources!$C:$I,7,FALSE)))</f>
        <v/>
      </c>
    </row>
    <row r="1755" spans="1:14" hidden="1" x14ac:dyDescent="0.25">
      <c r="A1755" s="5">
        <f t="shared" si="275"/>
        <v>20</v>
      </c>
      <c r="B1755" s="5">
        <f t="shared" si="276"/>
        <v>53</v>
      </c>
      <c r="C1755" s="5" t="str">
        <f t="shared" ca="1" si="282"/>
        <v>add_walk_to_pt_trips</v>
      </c>
      <c r="D1755" s="5" t="str">
        <f t="shared" ca="1" si="283"/>
        <v>add_walk_to_pt_trips_coquimbo_laserena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add_walk_to_pt_trips</v>
      </c>
      <c r="G1755" s="4" t="str" cm="1">
        <f t="array" aca="1" ref="G1755" ca="1">IF(AND(ISBLANK(INDIRECT(ADDRESS(B1755,3,1,1,"all_city_parameter_inputs"))),ISBLANK(INDIRECT(ADDRESS(B1755,2,1,1,"all_city_parameter_inputs")))),"",IF(ISBLANK(INDIRECT(ADDRESS(B1755,2,1,1,"all_city_parameter_inputs"))),"",INDIRECT(ADDRESS(B1755,2,1,1,"all_city_parameter_inputs"))))</f>
        <v/>
      </c>
      <c r="H1755" s="17" t="str" cm="1">
        <f t="array" aca="1" ref="H1755" ca="1">IF(ISBLANK(INDIRECT(ADDRESS(B1755,A1755,1,1,"all_city_parameter_inputs"))), "--",INDIRECT(ADDRESS(B1755,A1755,1,1,"all_city_parameter_inputs")))</f>
        <v>T</v>
      </c>
      <c r="I1755" s="17" t="str">
        <f ca="1">IF(OR(G1755="alpha",G1755="beta",G1755="sd",G1755="mean"),"--",VLOOKUP(C1755,Default!$B$5:$H$114,7,FALSE))</f>
        <v>T</v>
      </c>
      <c r="J1755" s="4" t="str">
        <f ca="1">VLOOKUP(F1755,Lookup!$C$5:$D$110,2, FALSE)</f>
        <v>Travel values</v>
      </c>
      <c r="K1755" s="4" t="str">
        <f ca="1">VLOOKUP(C1755,Default!$B$4:$E$114,4, FALSE)</f>
        <v>whether to add walk component to trips with main mode bus</v>
      </c>
      <c r="L1755" s="21" t="str" cm="1">
        <f t="array" aca="1" ref="L1755" ca="1">IF(ISNA(VLOOKUP($D1755,Grouped_Sources!$C:$C,1,FALSE)),"", INDIRECT(VLOOKUP($D1755,Grouped_Sources!$C:$I,5,FALSE)))</f>
        <v>usually set to T</v>
      </c>
      <c r="M1755" s="21" cm="1">
        <f t="array" aca="1" ref="M1755" ca="1">IF(ISNA(VLOOKUP($D1755,Grouped_Sources!$C:$C,1,FALSE)),"", INDIRECT(VLOOKUP($D1755,Grouped_Sources!$C:$I,6,FALSE)))</f>
        <v>0</v>
      </c>
      <c r="N1755" s="21" cm="1">
        <f t="array" aca="1" ref="N1755" ca="1">IF(ISNA(VLOOKUP($D1755,Grouped_Sources!$C:$C,1,FALSE)),"", INDIRECT(VLOOKUP($D1755,Grouped_Sources!$C:$I,7,FALSE)))</f>
        <v>0</v>
      </c>
    </row>
    <row r="1756" spans="1:14" hidden="1" x14ac:dyDescent="0.25">
      <c r="A1756" s="5">
        <f t="shared" si="275"/>
        <v>20</v>
      </c>
      <c r="B1756" s="5">
        <f t="shared" si="276"/>
        <v>54</v>
      </c>
      <c r="C1756" s="5" t="str">
        <f t="shared" ca="1" si="282"/>
        <v>bus_to_passenger_ratio</v>
      </c>
      <c r="D1756" s="5" t="str">
        <f t="shared" ca="1" si="283"/>
        <v>bus_to_passenger_ratio_coquimbo_laserena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bus_to_passenger_ratio</v>
      </c>
      <c r="G1756" s="4" t="str" cm="1">
        <f t="array" aca="1" ref="G1756" ca="1">IF(AND(ISBLANK(INDIRECT(ADDRESS(B1756,3,1,1,"all_city_parameter_inputs"))),ISBLANK(INDIRECT(ADDRESS(B1756,2,1,1,"all_city_parameter_inputs")))),"",IF(ISBLANK(INDIRECT(ADDRESS(B1756,2,1,1,"all_city_parameter_inputs"))),"",INDIRECT(ADDRESS(B1756,2,1,1,"all_city_parameter_inputs"))))</f>
        <v>constant</v>
      </c>
      <c r="H1756" s="17" cm="1">
        <f t="array" aca="1" ref="H1756" ca="1">IF(ISBLANK(INDIRECT(ADDRESS(B1756,A1756,1,1,"all_city_parameter_inputs"))), "--",INDIRECT(ADDRESS(B1756,A1756,1,1,"all_city_parameter_inputs")))</f>
        <v>6.6666666666666666E-2</v>
      </c>
      <c r="I1756" s="17">
        <f ca="1">IF(OR(G1756="alpha",G1756="beta",G1756="sd",G1756="mean"),"--",VLOOKUP(C1756,Default!$B$5:$H$114,7,FALSE))</f>
        <v>3.8910505836575897E-2</v>
      </c>
      <c r="J1756" s="4" t="str">
        <f ca="1">VLOOKUP(F1756,Lookup!$C$5:$D$110,2, FALSE)</f>
        <v>Travel values</v>
      </c>
      <c r="K1756" s="4" t="str">
        <f ca="1">VLOOKUP(C1756,Default!$B$4:$E$114,4, FALSE)</f>
        <v>number of buses per passenger</v>
      </c>
      <c r="L1756" s="21" t="str" cm="1">
        <f t="array" aca="1" ref="L1756" ca="1">IF(ISNA(VLOOKUP($D1756,Grouped_Sources!$C:$C,1,FALSE)),"", INDIRECT(VLOOKUP($D1756,Grouped_Sources!$C:$I,5,FALSE)))</f>
        <v>BusPassengerRatios_WriteUp_v.xx.docx on  on OneDrive Ali Abbas - ITHIM Global\Methods and Processes\Input Parameters\BusPassengerRatio</v>
      </c>
      <c r="M1756" s="21" cm="1">
        <f t="array" aca="1" ref="M1756" ca="1">IF(ISNA(VLOOKUP($D1756,Grouped_Sources!$C:$C,1,FALSE)),"", INDIRECT(VLOOKUP($D1756,Grouped_Sources!$C:$I,6,FALSE)))</f>
        <v>0</v>
      </c>
      <c r="N1756" s="21" cm="1">
        <f t="array" aca="1" ref="N1756" ca="1">IF(ISNA(VLOOKUP($D1756,Grouped_Sources!$C:$C,1,FALSE)),"", INDIRECT(VLOOKUP($D1756,Grouped_Sources!$C:$I,7,FALSE)))</f>
        <v>0</v>
      </c>
    </row>
    <row r="1757" spans="1:14" hidden="1" x14ac:dyDescent="0.25">
      <c r="A1757" s="5">
        <f t="shared" si="275"/>
        <v>20</v>
      </c>
      <c r="B1757" s="5">
        <f t="shared" si="276"/>
        <v>55</v>
      </c>
      <c r="C1757" s="5" t="str">
        <f t="shared" ca="1" si="282"/>
        <v>bus_to_passenger_ratio</v>
      </c>
      <c r="D1757" s="5" t="str">
        <f t="shared" ca="1" si="283"/>
        <v>bus_to_passenger_ratio_coquimbo_laserena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bus_to_passenger_ratio</v>
      </c>
      <c r="G1757" s="4" t="str" cm="1">
        <f t="array" aca="1" ref="G1757" ca="1">IF(AND(ISBLANK(INDIRECT(ADDRESS(B1757,3,1,1,"all_city_parameter_inputs"))),ISBLANK(INDIRECT(ADDRESS(B1757,2,1,1,"all_city_parameter_inputs")))),"",IF(ISBLANK(INDIRECT(ADDRESS(B1757,2,1,1,"all_city_parameter_inputs"))),"",INDIRECT(ADDRESS(B1757,2,1,1,"all_city_parameter_inputs"))))</f>
        <v>alpha</v>
      </c>
      <c r="H1757" s="17" cm="1">
        <f t="array" aca="1" ref="H1757" ca="1">IF(ISBLANK(INDIRECT(ADDRESS(B1757,A1757,1,1,"all_city_parameter_inputs"))), "--",INDIRECT(ADDRESS(B1757,A1757,1,1,"all_city_parameter_inputs")))</f>
        <v>14.866666666666667</v>
      </c>
      <c r="I1757" s="17" t="str">
        <f ca="1">IF(OR(G1757="alpha",G1757="beta",G1757="sd",G1757="mean"),"--",VLOOKUP(C1757,Default!$B$5:$H$114,7,FALSE))</f>
        <v>--</v>
      </c>
      <c r="J1757" s="4" t="str">
        <f ca="1">VLOOKUP(F1757,Lookup!$C$5:$D$110,2, FALSE)</f>
        <v>Travel values</v>
      </c>
      <c r="K1757" s="4" t="str">
        <f ca="1">VLOOKUP(C1757,Default!$B$4:$E$114,4, FALSE)</f>
        <v>number of buses per passenger</v>
      </c>
      <c r="L1757" s="21" t="str" cm="1">
        <f t="array" aca="1" ref="L1757" ca="1">IF(ISNA(VLOOKUP($D1757,Grouped_Sources!$C:$C,1,FALSE)),"", INDIRECT(VLOOKUP($D1757,Grouped_Sources!$C:$I,5,FALSE)))</f>
        <v>BusPassengerRatios_WriteUp_v.xx.docx on  on OneDrive Ali Abbas - ITHIM Global\Methods and Processes\Input Parameters\BusPassengerRatio</v>
      </c>
      <c r="M1757" s="21" cm="1">
        <f t="array" aca="1" ref="M1757" ca="1">IF(ISNA(VLOOKUP($D1757,Grouped_Sources!$C:$C,1,FALSE)),"", INDIRECT(VLOOKUP($D1757,Grouped_Sources!$C:$I,6,FALSE)))</f>
        <v>0</v>
      </c>
      <c r="N1757" s="21" cm="1">
        <f t="array" aca="1" ref="N1757" ca="1">IF(ISNA(VLOOKUP($D1757,Grouped_Sources!$C:$C,1,FALSE)),"", INDIRECT(VLOOKUP($D1757,Grouped_Sources!$C:$I,7,FALSE)))</f>
        <v>0</v>
      </c>
    </row>
    <row r="1758" spans="1:14" hidden="1" x14ac:dyDescent="0.25">
      <c r="A1758" s="5">
        <f t="shared" si="275"/>
        <v>20</v>
      </c>
      <c r="B1758" s="5">
        <f t="shared" si="276"/>
        <v>56</v>
      </c>
      <c r="C1758" s="5" t="str">
        <f t="shared" ca="1" si="282"/>
        <v>bus_to_passenger_ratio</v>
      </c>
      <c r="D1758" s="5" t="str">
        <f t="shared" ca="1" si="283"/>
        <v>bus_to_passenger_ratio_coquimbo_laserena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bus_to_passenger_ratio</v>
      </c>
      <c r="G1758" s="4" t="str" cm="1">
        <f t="array" aca="1" ref="G1758" ca="1">IF(AND(ISBLANK(INDIRECT(ADDRESS(B1758,3,1,1,"all_city_parameter_inputs"))),ISBLANK(INDIRECT(ADDRESS(B1758,2,1,1,"all_city_parameter_inputs")))),"",IF(ISBLANK(INDIRECT(ADDRESS(B1758,2,1,1,"all_city_parameter_inputs"))),"",INDIRECT(ADDRESS(B1758,2,1,1,"all_city_parameter_inputs"))))</f>
        <v>beta</v>
      </c>
      <c r="H1758" s="17" cm="1">
        <f t="array" aca="1" ref="H1758" ca="1">IF(ISBLANK(INDIRECT(ADDRESS(B1758,A1758,1,1,"all_city_parameter_inputs"))), "--",INDIRECT(ADDRESS(B1758,A1758,1,1,"all_city_parameter_inputs")))</f>
        <v>208.13333333333333</v>
      </c>
      <c r="I1758" s="17" t="str">
        <f ca="1">IF(OR(G1758="alpha",G1758="beta",G1758="sd",G1758="mean"),"--",VLOOKUP(C1758,Default!$B$5:$H$114,7,FALSE))</f>
        <v>--</v>
      </c>
      <c r="J1758" s="4" t="str">
        <f ca="1">VLOOKUP(F1758,Lookup!$C$5:$D$110,2, FALSE)</f>
        <v>Travel values</v>
      </c>
      <c r="K1758" s="4" t="str">
        <f ca="1">VLOOKUP(C1758,Default!$B$4:$E$114,4, FALSE)</f>
        <v>number of buses per passenger</v>
      </c>
      <c r="L1758" s="21" t="str" cm="1">
        <f t="array" aca="1" ref="L1758" ca="1">IF(ISNA(VLOOKUP($D1758,Grouped_Sources!$C:$C,1,FALSE)),"", INDIRECT(VLOOKUP($D1758,Grouped_Sources!$C:$I,5,FALSE)))</f>
        <v>BusPassengerRatios_WriteUp_v.xx.docx on  on OneDrive Ali Abbas - ITHIM Global\Methods and Processes\Input Parameters\BusPassengerRatio</v>
      </c>
      <c r="M1758" s="21" cm="1">
        <f t="array" aca="1" ref="M1758" ca="1">IF(ISNA(VLOOKUP($D1758,Grouped_Sources!$C:$C,1,FALSE)),"", INDIRECT(VLOOKUP($D1758,Grouped_Sources!$C:$I,6,FALSE)))</f>
        <v>0</v>
      </c>
      <c r="N1758" s="21" cm="1">
        <f t="array" aca="1" ref="N1758" ca="1">IF(ISNA(VLOOKUP($D1758,Grouped_Sources!$C:$C,1,FALSE)),"", INDIRECT(VLOOKUP($D1758,Grouped_Sources!$C:$I,7,FALSE)))</f>
        <v>0</v>
      </c>
    </row>
    <row r="1759" spans="1:14" hidden="1" x14ac:dyDescent="0.25">
      <c r="A1759" s="5">
        <f t="shared" si="275"/>
        <v>20</v>
      </c>
      <c r="B1759" s="5">
        <f t="shared" si="276"/>
        <v>57</v>
      </c>
      <c r="C1759" s="5" t="str">
        <f t="shared" ca="1" si="282"/>
        <v>truck_to_car_ratio</v>
      </c>
      <c r="D1759" s="5" t="str">
        <f t="shared" ca="1" si="283"/>
        <v>truck_to_car_ratio_coquimbo_laserena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truck_to_car_ratio</v>
      </c>
      <c r="G1759" s="4" t="str" cm="1">
        <f t="array" aca="1" ref="G1759" ca="1">IF(AND(ISBLANK(INDIRECT(ADDRESS(B1759,3,1,1,"all_city_parameter_inputs"))),ISBLANK(INDIRECT(ADDRESS(B1759,2,1,1,"all_city_parameter_inputs")))),"",IF(ISBLANK(INDIRECT(ADDRESS(B1759,2,1,1,"all_city_parameter_inputs"))),"",INDIRECT(ADDRESS(B1759,2,1,1,"all_city_parameter_inputs"))))</f>
        <v>constant</v>
      </c>
      <c r="H1759" s="17" cm="1">
        <f t="array" aca="1" ref="H1759" ca="1">IF(ISBLANK(INDIRECT(ADDRESS(B1759,A1759,1,1,"all_city_parameter_inputs"))), "--",INDIRECT(ADDRESS(B1759,A1759,1,1,"all_city_parameter_inputs")))</f>
        <v>0.3</v>
      </c>
      <c r="I1759" s="17">
        <f ca="1">IF(OR(G1759="alpha",G1759="beta",G1759="sd",G1759="mean"),"--",VLOOKUP(C1759,Default!$B$5:$H$114,7,FALSE))</f>
        <v>0.3</v>
      </c>
      <c r="J1759" s="4" t="str">
        <f ca="1">VLOOKUP(F1759,Lookup!$C$5:$D$110,2, FALSE)</f>
        <v>Travel values</v>
      </c>
      <c r="K1759" s="4" t="str">
        <f ca="1">VLOOKUP(C1759,Default!$B$4:$E$114,4, FALSE)</f>
        <v>ratio of truck kilometers to car km travelled, used to add ghost trips that are not changed between the different scenarios</v>
      </c>
      <c r="L1759" s="21" t="str" cm="1">
        <f t="array" aca="1" ref="L1759" ca="1">IF(ISNA(VLOOKUP($D1759,Grouped_Sources!$C:$C,1,FALSE)),"", INDIRECT(VLOOKUP($D1759,Grouped_Sources!$C:$I,5,FALSE)))</f>
        <v>TruckCarRatio_WriteUp_v.xx.docx on  on OneDrive Ali Abbas - ITHIM Global\Methods and Processes\Input Parameters\TruckCarRatio</v>
      </c>
      <c r="M1759" s="21" cm="1">
        <f t="array" aca="1" ref="M1759" ca="1">IF(ISNA(VLOOKUP($D1759,Grouped_Sources!$C:$C,1,FALSE)),"", INDIRECT(VLOOKUP($D1759,Grouped_Sources!$C:$I,6,FALSE)))</f>
        <v>0</v>
      </c>
      <c r="N1759" s="21" cm="1">
        <f t="array" aca="1" ref="N1759" ca="1">IF(ISNA(VLOOKUP($D1759,Grouped_Sources!$C:$C,1,FALSE)),"", INDIRECT(VLOOKUP($D1759,Grouped_Sources!$C:$I,7,FALSE)))</f>
        <v>0</v>
      </c>
    </row>
    <row r="1760" spans="1:14" hidden="1" x14ac:dyDescent="0.25">
      <c r="A1760" s="5">
        <f t="shared" si="275"/>
        <v>20</v>
      </c>
      <c r="B1760" s="5">
        <f t="shared" si="276"/>
        <v>58</v>
      </c>
      <c r="C1760" s="5" t="str">
        <f t="shared" ca="1" si="282"/>
        <v>truck_to_car_ratio</v>
      </c>
      <c r="D1760" s="5" t="str">
        <f t="shared" ca="1" si="283"/>
        <v>truck_to_car_ratio_coquimbo_laserena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truck_to_car_ratio</v>
      </c>
      <c r="G1760" s="4" t="str" cm="1">
        <f t="array" aca="1" ref="G1760" ca="1">IF(AND(ISBLANK(INDIRECT(ADDRESS(B1760,3,1,1,"all_city_parameter_inputs"))),ISBLANK(INDIRECT(ADDRESS(B1760,2,1,1,"all_city_parameter_inputs")))),"",IF(ISBLANK(INDIRECT(ADDRESS(B1760,2,1,1,"all_city_parameter_inputs"))),"",INDIRECT(ADDRESS(B1760,2,1,1,"all_city_parameter_inputs"))))</f>
        <v>alpha</v>
      </c>
      <c r="H1760" s="17" cm="1">
        <f t="array" aca="1" ref="H1760" ca="1">IF(ISBLANK(INDIRECT(ADDRESS(B1760,A1760,1,1,"all_city_parameter_inputs"))), "--",INDIRECT(ADDRESS(B1760,A1760,1,1,"all_city_parameter_inputs")))</f>
        <v>3.731999999999998</v>
      </c>
      <c r="I1760" s="17" t="str">
        <f ca="1">IF(OR(G1760="alpha",G1760="beta",G1760="sd",G1760="mean"),"--",VLOOKUP(C1760,Default!$B$5:$H$114,7,FALSE))</f>
        <v>--</v>
      </c>
      <c r="J1760" s="4" t="str">
        <f ca="1">VLOOKUP(F1760,Lookup!$C$5:$D$110,2, FALSE)</f>
        <v>Travel values</v>
      </c>
      <c r="K1760" s="4" t="str">
        <f ca="1">VLOOKUP(C1760,Default!$B$4:$E$114,4, FALSE)</f>
        <v>ratio of truck kilometers to car km travelled, used to add ghost trips that are not changed between the different scenarios</v>
      </c>
      <c r="L1760" s="21" t="str" cm="1">
        <f t="array" aca="1" ref="L1760" ca="1">IF(ISNA(VLOOKUP($D1760,Grouped_Sources!$C:$C,1,FALSE)),"", INDIRECT(VLOOKUP($D1760,Grouped_Sources!$C:$I,5,FALSE)))</f>
        <v>TruckCarRatio_WriteUp_v.xx.docx on  on OneDrive Ali Abbas - ITHIM Global\Methods and Processes\Input Parameters\TruckCarRatio</v>
      </c>
      <c r="M1760" s="21" cm="1">
        <f t="array" aca="1" ref="M1760" ca="1">IF(ISNA(VLOOKUP($D1760,Grouped_Sources!$C:$C,1,FALSE)),"", INDIRECT(VLOOKUP($D1760,Grouped_Sources!$C:$I,6,FALSE)))</f>
        <v>0</v>
      </c>
      <c r="N1760" s="21" cm="1">
        <f t="array" aca="1" ref="N1760" ca="1">IF(ISNA(VLOOKUP($D1760,Grouped_Sources!$C:$C,1,FALSE)),"", INDIRECT(VLOOKUP($D1760,Grouped_Sources!$C:$I,7,FALSE)))</f>
        <v>0</v>
      </c>
    </row>
    <row r="1761" spans="1:14" hidden="1" x14ac:dyDescent="0.25">
      <c r="A1761" s="5">
        <f t="shared" si="275"/>
        <v>20</v>
      </c>
      <c r="B1761" s="5">
        <f t="shared" si="276"/>
        <v>59</v>
      </c>
      <c r="C1761" s="5" t="str">
        <f t="shared" ca="1" si="282"/>
        <v>truck_to_car_ratio</v>
      </c>
      <c r="D1761" s="5" t="str">
        <f t="shared" ca="1" si="283"/>
        <v>truck_to_car_ratio_coquimbo_laserena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truck_to_car_ratio</v>
      </c>
      <c r="G1761" s="4" t="str" cm="1">
        <f t="array" aca="1" ref="G1761" ca="1">IF(AND(ISBLANK(INDIRECT(ADDRESS(B1761,3,1,1,"all_city_parameter_inputs"))),ISBLANK(INDIRECT(ADDRESS(B1761,2,1,1,"all_city_parameter_inputs")))),"",IF(ISBLANK(INDIRECT(ADDRESS(B1761,2,1,1,"all_city_parameter_inputs"))),"",INDIRECT(ADDRESS(B1761,2,1,1,"all_city_parameter_inputs"))))</f>
        <v>beta</v>
      </c>
      <c r="H1761" s="17" cm="1">
        <f t="array" aca="1" ref="H1761" ca="1">IF(ISBLANK(INDIRECT(ADDRESS(B1761,A1761,1,1,"all_city_parameter_inputs"))), "--",INDIRECT(ADDRESS(B1761,A1761,1,1,"all_city_parameter_inputs")))</f>
        <v>8.7079999999999949</v>
      </c>
      <c r="I1761" s="17" t="str">
        <f ca="1">IF(OR(G1761="alpha",G1761="beta",G1761="sd",G1761="mean"),"--",VLOOKUP(C1761,Default!$B$5:$H$114,7,FALSE))</f>
        <v>--</v>
      </c>
      <c r="J1761" s="4" t="str">
        <f ca="1">VLOOKUP(F1761,Lookup!$C$5:$D$110,2, FALSE)</f>
        <v>Travel values</v>
      </c>
      <c r="K1761" s="4" t="str">
        <f ca="1">VLOOKUP(C1761,Default!$B$4:$E$114,4, FALSE)</f>
        <v>ratio of truck kilometers to car km travelled, used to add ghost trips that are not changed between the different scenarios</v>
      </c>
      <c r="L1761" s="21" t="str" cm="1">
        <f t="array" aca="1" ref="L1761" ca="1">IF(ISNA(VLOOKUP($D1761,Grouped_Sources!$C:$C,1,FALSE)),"", INDIRECT(VLOOKUP($D1761,Grouped_Sources!$C:$I,5,FALSE)))</f>
        <v>TruckCarRatio_WriteUp_v.xx.docx on  on OneDrive Ali Abbas - ITHIM Global\Methods and Processes\Input Parameters\TruckCarRatio</v>
      </c>
      <c r="M1761" s="21" cm="1">
        <f t="array" aca="1" ref="M1761" ca="1">IF(ISNA(VLOOKUP($D1761,Grouped_Sources!$C:$C,1,FALSE)),"", INDIRECT(VLOOKUP($D1761,Grouped_Sources!$C:$I,6,FALSE)))</f>
        <v>0</v>
      </c>
      <c r="N1761" s="21" cm="1">
        <f t="array" aca="1" ref="N1761" ca="1">IF(ISNA(VLOOKUP($D1761,Grouped_Sources!$C:$C,1,FALSE)),"", INDIRECT(VLOOKUP($D1761,Grouped_Sources!$C:$I,7,FALSE)))</f>
        <v>0</v>
      </c>
    </row>
    <row r="1762" spans="1:14" hidden="1" x14ac:dyDescent="0.25">
      <c r="A1762" s="5">
        <f t="shared" si="275"/>
        <v>20</v>
      </c>
      <c r="B1762" s="5">
        <f t="shared" si="276"/>
        <v>60</v>
      </c>
      <c r="C1762" s="5" t="str">
        <f t="shared" ca="1" si="282"/>
        <v>PM_emission_confidence</v>
      </c>
      <c r="D1762" s="5" t="str">
        <f t="shared" ca="1" si="283"/>
        <v>PM_emission_confidence_coquimbo_laserena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PM_emission_confidence</v>
      </c>
      <c r="G1762" s="4" t="str" cm="1">
        <f t="array" aca="1" ref="G1762" ca="1">IF(AND(ISBLANK(INDIRECT(ADDRESS(B1762,3,1,1,"all_city_parameter_inputs"))),ISBLANK(INDIRECT(ADDRESS(B1762,2,1,1,"all_city_parameter_inputs")))),"",IF(ISBLANK(INDIRECT(ADDRESS(B1762,2,1,1,"all_city_parameter_inputs"))),"",INDIRECT(ADDRESS(B1762,2,1,1,"all_city_parameter_inputs"))))</f>
        <v>sample</v>
      </c>
      <c r="H1762" s="17" cm="1">
        <f t="array" aca="1" ref="H1762" ca="1">IF(ISBLANK(INDIRECT(ADDRESS(B1762,A1762,1,1,"all_city_parameter_inputs"))), "--",INDIRECT(ADDRESS(B1762,A1762,1,1,"all_city_parameter_inputs")))</f>
        <v>0.8</v>
      </c>
      <c r="I1762" s="17">
        <f ca="1">IF(OR(G1762="alpha",G1762="beta",G1762="sd",G1762="mean"),"--",VLOOKUP(C1762,Default!$B$5:$H$114,7,FALSE))</f>
        <v>1</v>
      </c>
      <c r="J1762" s="4" t="str">
        <f ca="1">VLOOKUP(F1762,Lookup!$C$5:$D$110,2, FALSE)</f>
        <v>Pollution values</v>
      </c>
      <c r="K1762" s="4" t="str">
        <f ca="1">VLOOKUP(C1762,Default!$B$4:$E$114,4,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62" s="21" t="str" cm="1">
        <f t="array" aca="1" ref="L1762" ca="1">IF(ISNA(VLOOKUP($D1762,Grouped_Sources!$C:$C,1,FALSE)),"", INDIRECT(VLOOKUP($D1762,Grouped_Sources!$C:$I,5,FALSE)))</f>
        <v/>
      </c>
      <c r="M1762" s="21" t="str" cm="1">
        <f t="array" aca="1" ref="M1762" ca="1">IF(ISNA(VLOOKUP($D1762,Grouped_Sources!$C:$C,1,FALSE)),"", INDIRECT(VLOOKUP($D1762,Grouped_Sources!$C:$I,6,FALSE)))</f>
        <v/>
      </c>
      <c r="N1762" s="21" t="str" cm="1">
        <f t="array" aca="1" ref="N1762" ca="1">IF(ISNA(VLOOKUP($D1762,Grouped_Sources!$C:$C,1,FALSE)),"", INDIRECT(VLOOKUP($D1762,Grouped_Sources!$C:$I,7,FALSE)))</f>
        <v/>
      </c>
    </row>
    <row r="1763" spans="1:14" hidden="1" x14ac:dyDescent="0.25">
      <c r="A1763" s="5">
        <f t="shared" ref="A1763:A1803" si="285">A1663+1</f>
        <v>20</v>
      </c>
      <c r="B1763" s="5">
        <f t="shared" ref="B1763:B1803" si="286">B1663</f>
        <v>61</v>
      </c>
      <c r="C1763" s="5" t="str">
        <f t="shared" ca="1" si="282"/>
        <v>distance_scalar_car_taxi</v>
      </c>
      <c r="D1763" s="5" t="str">
        <f t="shared" ca="1" si="283"/>
        <v>distance_scalar_car_taxi_coquimbo_laserena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distance_scalar_car_taxi</v>
      </c>
      <c r="G1763" s="4" t="str" cm="1">
        <f t="array" aca="1" ref="G1763" ca="1">IF(AND(ISBLANK(INDIRECT(ADDRESS(B1763,3,1,1,"all_city_parameter_inputs"))),ISBLANK(INDIRECT(ADDRESS(B1763,2,1,1,"all_city_parameter_inputs")))),"",IF(ISBLANK(INDIRECT(ADDRESS(B1763,2,1,1,"all_city_parameter_inputs"))),"",INDIRECT(ADDRESS(B1763,2,1,1,"all_city_parameter_inputs"))))</f>
        <v>constant</v>
      </c>
      <c r="H1763" s="17" cm="1">
        <f t="array" aca="1" ref="H1763" ca="1">IF(ISBLANK(INDIRECT(ADDRESS(B1763,A1763,1,1,"all_city_parameter_inputs"))), "--",INDIRECT(ADDRESS(B1763,A1763,1,1,"all_city_parameter_inputs")))</f>
        <v>1</v>
      </c>
      <c r="I1763" s="17">
        <f ca="1">IF(OR(G1763="alpha",G1763="beta",G1763="sd",G1763="mean"),"--",VLOOKUP(C1763,Default!$B$5:$H$114,7,FALSE))</f>
        <v>1</v>
      </c>
      <c r="J1763" s="4" t="str">
        <f ca="1">VLOOKUP(F1763,Lookup!$C$5:$D$110,2, FALSE)</f>
        <v>Travel values</v>
      </c>
      <c r="K1763" s="4" t="str">
        <f ca="1">VLOOKUP(C1763,Default!$B$4:$E$114,4, FALSE)</f>
        <v>scalar for car/taxi distance, i.e. all car and taxi trips get scaled by this scalar</v>
      </c>
      <c r="L1763" s="21" t="str" cm="1">
        <f t="array" aca="1" ref="L1763" ca="1">IF(ISNA(VLOOKUP($D1763,Grouped_Sources!$C:$C,1,FALSE)),"", INDIRECT(VLOOKUP($D1763,Grouped_Sources!$C:$I,5,FALSE)))</f>
        <v xml:space="preserve"> on OneDrive Ali Abbas - ITHIM Global\Methods and Processes\Input Parameters\DistanceScalars</v>
      </c>
      <c r="M1763" s="21" cm="1">
        <f t="array" aca="1" ref="M1763" ca="1">IF(ISNA(VLOOKUP($D1763,Grouped_Sources!$C:$C,1,FALSE)),"", INDIRECT(VLOOKUP($D1763,Grouped_Sources!$C:$I,6,FALSE)))</f>
        <v>0</v>
      </c>
      <c r="N1763" s="21" cm="1">
        <f t="array" aca="1" ref="N1763" ca="1">IF(ISNA(VLOOKUP($D1763,Grouped_Sources!$C:$C,1,FALSE)),"", INDIRECT(VLOOKUP($D1763,Grouped_Sources!$C:$I,7,FALSE)))</f>
        <v>0</v>
      </c>
    </row>
    <row r="1764" spans="1:14" hidden="1" x14ac:dyDescent="0.25">
      <c r="A1764" s="5">
        <f t="shared" si="285"/>
        <v>20</v>
      </c>
      <c r="B1764" s="5">
        <f t="shared" si="286"/>
        <v>62</v>
      </c>
      <c r="C1764" s="5" t="str">
        <f t="shared" ca="1" si="282"/>
        <v>distance_scalar_car_taxi</v>
      </c>
      <c r="D1764" s="5" t="str">
        <f t="shared" ca="1" si="283"/>
        <v>distance_scalar_car_taxi_coquimbo_laserena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distance_scalar_car_taxi</v>
      </c>
      <c r="G1764" s="4" t="str" cm="1">
        <f t="array" aca="1" ref="G1764" ca="1">IF(AND(ISBLANK(INDIRECT(ADDRESS(B1764,3,1,1,"all_city_parameter_inputs"))),ISBLANK(INDIRECT(ADDRESS(B1764,2,1,1,"all_city_parameter_inputs")))),"",IF(ISBLANK(INDIRECT(ADDRESS(B1764,2,1,1,"all_city_parameter_inputs"))),"",INDIRECT(ADDRESS(B1764,2,1,1,"all_city_parameter_inputs"))))</f>
        <v>mean</v>
      </c>
      <c r="H1764" s="17" cm="1">
        <f t="array" aca="1" ref="H1764" ca="1">IF(ISBLANK(INDIRECT(ADDRESS(B1764,A1764,1,1,"all_city_parameter_inputs"))), "--",INDIRECT(ADDRESS(B1764,A1764,1,1,"all_city_parameter_inputs")))</f>
        <v>0.99976365036947701</v>
      </c>
      <c r="I1764" s="17" t="str">
        <f ca="1">IF(OR(G1764="alpha",G1764="beta",G1764="sd",G1764="mean"),"--",VLOOKUP(C1764,Default!$B$5:$H$114,7,FALSE))</f>
        <v>--</v>
      </c>
      <c r="J1764" s="4" t="str">
        <f ca="1">VLOOKUP(F1764,Lookup!$C$5:$D$110,2, FALSE)</f>
        <v>Travel values</v>
      </c>
      <c r="K1764" s="4" t="str">
        <f ca="1">VLOOKUP(C1764,Default!$B$4:$E$114,4, FALSE)</f>
        <v>scalar for car/taxi distance, i.e. all car and taxi trips get scaled by this scalar</v>
      </c>
      <c r="L1764" s="21" t="str" cm="1">
        <f t="array" aca="1" ref="L1764" ca="1">IF(ISNA(VLOOKUP($D1764,Grouped_Sources!$C:$C,1,FALSE)),"", INDIRECT(VLOOKUP($D1764,Grouped_Sources!$C:$I,5,FALSE)))</f>
        <v xml:space="preserve"> on OneDrive Ali Abbas - ITHIM Global\Methods and Processes\Input Parameters\DistanceScalars</v>
      </c>
      <c r="M1764" s="21" cm="1">
        <f t="array" aca="1" ref="M1764" ca="1">IF(ISNA(VLOOKUP($D1764,Grouped_Sources!$C:$C,1,FALSE)),"", INDIRECT(VLOOKUP($D1764,Grouped_Sources!$C:$I,6,FALSE)))</f>
        <v>0</v>
      </c>
      <c r="N1764" s="21" cm="1">
        <f t="array" aca="1" ref="N1764" ca="1">IF(ISNA(VLOOKUP($D1764,Grouped_Sources!$C:$C,1,FALSE)),"", INDIRECT(VLOOKUP($D1764,Grouped_Sources!$C:$I,7,FALSE)))</f>
        <v>0</v>
      </c>
    </row>
    <row r="1765" spans="1:14" hidden="1" x14ac:dyDescent="0.25">
      <c r="A1765" s="5">
        <f t="shared" si="285"/>
        <v>20</v>
      </c>
      <c r="B1765" s="5">
        <f t="shared" si="286"/>
        <v>63</v>
      </c>
      <c r="C1765" s="5" t="str">
        <f t="shared" ca="1" si="282"/>
        <v>distance_scalar_car_taxi</v>
      </c>
      <c r="D1765" s="5" t="str">
        <f t="shared" ca="1" si="283"/>
        <v>distance_scalar_car_taxi_coquimbo_laserena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distance_scalar_car_taxi</v>
      </c>
      <c r="G1765" s="4" t="str" cm="1">
        <f t="array" aca="1" ref="G1765" ca="1">IF(AND(ISBLANK(INDIRECT(ADDRESS(B1765,3,1,1,"all_city_parameter_inputs"))),ISBLANK(INDIRECT(ADDRESS(B1765,2,1,1,"all_city_parameter_inputs")))),"",IF(ISBLANK(INDIRECT(ADDRESS(B1765,2,1,1,"all_city_parameter_inputs"))),"",INDIRECT(ADDRESS(B1765,2,1,1,"all_city_parameter_inputs"))))</f>
        <v>sd</v>
      </c>
      <c r="H1765" s="17" cm="1">
        <f t="array" aca="1" ref="H1765" ca="1">IF(ISBLANK(INDIRECT(ADDRESS(B1765,A1765,1,1,"all_city_parameter_inputs"))), "--",INDIRECT(ADDRESS(B1765,A1765,1,1,"all_city_parameter_inputs")))</f>
        <v>1.02198103299682</v>
      </c>
      <c r="I1765" s="17" t="str">
        <f ca="1">IF(OR(G1765="alpha",G1765="beta",G1765="sd",G1765="mean"),"--",VLOOKUP(C1765,Default!$B$5:$H$114,7,FALSE))</f>
        <v>--</v>
      </c>
      <c r="J1765" s="4" t="str">
        <f ca="1">VLOOKUP(F1765,Lookup!$C$5:$D$110,2, FALSE)</f>
        <v>Travel values</v>
      </c>
      <c r="K1765" s="4" t="str">
        <f ca="1">VLOOKUP(C1765,Default!$B$4:$E$114,4, FALSE)</f>
        <v>scalar for car/taxi distance, i.e. all car and taxi trips get scaled by this scalar</v>
      </c>
      <c r="L1765" s="21" t="str" cm="1">
        <f t="array" aca="1" ref="L1765" ca="1">IF(ISNA(VLOOKUP($D1765,Grouped_Sources!$C:$C,1,FALSE)),"", INDIRECT(VLOOKUP($D1765,Grouped_Sources!$C:$I,5,FALSE)))</f>
        <v xml:space="preserve"> on OneDrive Ali Abbas - ITHIM Global\Methods and Processes\Input Parameters\DistanceScalars</v>
      </c>
      <c r="M1765" s="21" cm="1">
        <f t="array" aca="1" ref="M1765" ca="1">IF(ISNA(VLOOKUP($D1765,Grouped_Sources!$C:$C,1,FALSE)),"", INDIRECT(VLOOKUP($D1765,Grouped_Sources!$C:$I,6,FALSE)))</f>
        <v>0</v>
      </c>
      <c r="N1765" s="21" cm="1">
        <f t="array" aca="1" ref="N1765" ca="1">IF(ISNA(VLOOKUP($D1765,Grouped_Sources!$C:$C,1,FALSE)),"", INDIRECT(VLOOKUP($D1765,Grouped_Sources!$C:$I,7,FALSE)))</f>
        <v>0</v>
      </c>
    </row>
    <row r="1766" spans="1:14" hidden="1" x14ac:dyDescent="0.25">
      <c r="A1766" s="5">
        <f t="shared" si="285"/>
        <v>20</v>
      </c>
      <c r="B1766" s="5">
        <f t="shared" si="286"/>
        <v>64</v>
      </c>
      <c r="C1766" s="5" t="str">
        <f t="shared" ca="1" si="282"/>
        <v>distance_scalar_motorcycle</v>
      </c>
      <c r="D1766" s="5" t="str">
        <f t="shared" ca="1" si="283"/>
        <v>distance_scalar_motorcycle_coquimbo_laserena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distance_scalar_motorcycle</v>
      </c>
      <c r="G1766" s="4" t="str" cm="1">
        <f t="array" aca="1" ref="G1766" ca="1">IF(AND(ISBLANK(INDIRECT(ADDRESS(B1766,3,1,1,"all_city_parameter_inputs"))),ISBLANK(INDIRECT(ADDRESS(B1766,2,1,1,"all_city_parameter_inputs")))),"",IF(ISBLANK(INDIRECT(ADDRESS(B1766,2,1,1,"all_city_parameter_inputs"))),"",INDIRECT(ADDRESS(B1766,2,1,1,"all_city_parameter_inputs"))))</f>
        <v>constant</v>
      </c>
      <c r="H1766" s="17" cm="1">
        <f t="array" aca="1" ref="H1766" ca="1">IF(ISBLANK(INDIRECT(ADDRESS(B1766,A1766,1,1,"all_city_parameter_inputs"))), "--",INDIRECT(ADDRESS(B1766,A1766,1,1,"all_city_parameter_inputs")))</f>
        <v>1</v>
      </c>
      <c r="I1766" s="17">
        <f ca="1">IF(OR(G1766="alpha",G1766="beta",G1766="sd",G1766="mean"),"--",VLOOKUP(C1766,Default!$B$5:$H$114,7,FALSE))</f>
        <v>1</v>
      </c>
      <c r="J1766" s="4" t="str">
        <f ca="1">VLOOKUP(F1766,Lookup!$C$5:$D$110,2, FALSE)</f>
        <v>Travel values</v>
      </c>
      <c r="K1766" s="4" t="str">
        <f ca="1">VLOOKUP(C1766,Default!$B$4:$E$114,4, FALSE)</f>
        <v>scalar for motorcycle distance, i.e. all motorbike trips are scaled by this scalar</v>
      </c>
      <c r="L1766" s="21" t="str" cm="1">
        <f t="array" aca="1" ref="L1766" ca="1">IF(ISNA(VLOOKUP($D1766,Grouped_Sources!$C:$C,1,FALSE)),"", INDIRECT(VLOOKUP($D1766,Grouped_Sources!$C:$I,5,FALSE)))</f>
        <v xml:space="preserve"> on OneDrive Ali Abbas - ITHIM Global\Methods and Processes\Input Parameters\DistanceScalars</v>
      </c>
      <c r="M1766" s="21" cm="1">
        <f t="array" aca="1" ref="M1766" ca="1">IF(ISNA(VLOOKUP($D1766,Grouped_Sources!$C:$C,1,FALSE)),"", INDIRECT(VLOOKUP($D1766,Grouped_Sources!$C:$I,6,FALSE)))</f>
        <v>0</v>
      </c>
      <c r="N1766" s="21" cm="1">
        <f t="array" aca="1" ref="N1766" ca="1">IF(ISNA(VLOOKUP($D1766,Grouped_Sources!$C:$C,1,FALSE)),"", INDIRECT(VLOOKUP($D1766,Grouped_Sources!$C:$I,7,FALSE)))</f>
        <v>0</v>
      </c>
    </row>
    <row r="1767" spans="1:14" hidden="1" x14ac:dyDescent="0.25">
      <c r="A1767" s="5">
        <f t="shared" si="285"/>
        <v>20</v>
      </c>
      <c r="B1767" s="5">
        <f t="shared" si="286"/>
        <v>65</v>
      </c>
      <c r="C1767" s="5" t="str">
        <f t="shared" ca="1" si="282"/>
        <v>distance_scalar_motorcycle</v>
      </c>
      <c r="D1767" s="5" t="str">
        <f t="shared" ca="1" si="283"/>
        <v>distance_scalar_motorcycle_coquimbo_laserena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distance_scalar_motorcycle</v>
      </c>
      <c r="G1767" s="4" t="str" cm="1">
        <f t="array" aca="1" ref="G1767" ca="1">IF(AND(ISBLANK(INDIRECT(ADDRESS(B1767,3,1,1,"all_city_parameter_inputs"))),ISBLANK(INDIRECT(ADDRESS(B1767,2,1,1,"all_city_parameter_inputs")))),"",IF(ISBLANK(INDIRECT(ADDRESS(B1767,2,1,1,"all_city_parameter_inputs"))),"",INDIRECT(ADDRESS(B1767,2,1,1,"all_city_parameter_inputs"))))</f>
        <v>mean</v>
      </c>
      <c r="H1767" s="17" cm="1">
        <f t="array" aca="1" ref="H1767" ca="1">IF(ISBLANK(INDIRECT(ADDRESS(B1767,A1767,1,1,"all_city_parameter_inputs"))), "--",INDIRECT(ADDRESS(B1767,A1767,1,1,"all_city_parameter_inputs")))</f>
        <v>0.99941468346037499</v>
      </c>
      <c r="I1767" s="17" t="str">
        <f ca="1">IF(OR(G1767="alpha",G1767="beta",G1767="sd",G1767="mean"),"--",VLOOKUP(C1767,Default!$B$5:$H$114,7,FALSE))</f>
        <v>--</v>
      </c>
      <c r="J1767" s="4" t="str">
        <f ca="1">VLOOKUP(F1767,Lookup!$C$5:$D$110,2, FALSE)</f>
        <v>Travel values</v>
      </c>
      <c r="K1767" s="4" t="str">
        <f ca="1">VLOOKUP(C1767,Default!$B$4:$E$114,4, FALSE)</f>
        <v>scalar for motorcycle distance, i.e. all motorbike trips are scaled by this scalar</v>
      </c>
      <c r="L1767" s="21" t="str" cm="1">
        <f t="array" aca="1" ref="L1767" ca="1">IF(ISNA(VLOOKUP($D1767,Grouped_Sources!$C:$C,1,FALSE)),"", INDIRECT(VLOOKUP($D1767,Grouped_Sources!$C:$I,5,FALSE)))</f>
        <v xml:space="preserve"> on OneDrive Ali Abbas - ITHIM Global\Methods and Processes\Input Parameters\DistanceScalars</v>
      </c>
      <c r="M1767" s="21" cm="1">
        <f t="array" aca="1" ref="M1767" ca="1">IF(ISNA(VLOOKUP($D1767,Grouped_Sources!$C:$C,1,FALSE)),"", INDIRECT(VLOOKUP($D1767,Grouped_Sources!$C:$I,6,FALSE)))</f>
        <v>0</v>
      </c>
      <c r="N1767" s="21" cm="1">
        <f t="array" aca="1" ref="N1767" ca="1">IF(ISNA(VLOOKUP($D1767,Grouped_Sources!$C:$C,1,FALSE)),"", INDIRECT(VLOOKUP($D1767,Grouped_Sources!$C:$I,7,FALSE)))</f>
        <v>0</v>
      </c>
    </row>
    <row r="1768" spans="1:14" hidden="1" x14ac:dyDescent="0.25">
      <c r="A1768" s="5">
        <f t="shared" si="285"/>
        <v>20</v>
      </c>
      <c r="B1768" s="5">
        <f t="shared" si="286"/>
        <v>66</v>
      </c>
      <c r="C1768" s="5" t="str">
        <f t="shared" ca="1" si="282"/>
        <v>distance_scalar_motorcycle</v>
      </c>
      <c r="D1768" s="5" t="str">
        <f t="shared" ca="1" si="283"/>
        <v>distance_scalar_motorcycle_coquimbo_laserena</v>
      </c>
      <c r="E1768" s="4" t="str" cm="1">
        <f t="array" aca="1" ref="E1768" ca="1">INDIRECT(ADDRESS(1,A1768,1,1,"all_city_parameter_inputs"))</f>
        <v>coquimbo_laserena</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distance_scalar_motorcycle</v>
      </c>
      <c r="G1768" s="4" t="str" cm="1">
        <f t="array" aca="1" ref="G1768" ca="1">IF(AND(ISBLANK(INDIRECT(ADDRESS(B1768,3,1,1,"all_city_parameter_inputs"))),ISBLANK(INDIRECT(ADDRESS(B1768,2,1,1,"all_city_parameter_inputs")))),"",IF(ISBLANK(INDIRECT(ADDRESS(B1768,2,1,1,"all_city_parameter_inputs"))),"",INDIRECT(ADDRESS(B1768,2,1,1,"all_city_parameter_inputs"))))</f>
        <v>sd</v>
      </c>
      <c r="H1768" s="17" cm="1">
        <f t="array" aca="1" ref="H1768" ca="1">IF(ISBLANK(INDIRECT(ADDRESS(B1768,A1768,1,1,"all_city_parameter_inputs"))), "--",INDIRECT(ADDRESS(B1768,A1768,1,1,"all_city_parameter_inputs")))</f>
        <v>1.0348117475930301</v>
      </c>
      <c r="I1768" s="17" t="str">
        <f ca="1">IF(OR(G1768="alpha",G1768="beta",G1768="sd",G1768="mean"),"--",VLOOKUP(C1768,Default!$B$5:$H$114,7,FALSE))</f>
        <v>--</v>
      </c>
      <c r="J1768" s="4" t="str">
        <f ca="1">VLOOKUP(F1768,Lookup!$C$5:$D$110,2, FALSE)</f>
        <v>Travel values</v>
      </c>
      <c r="K1768" s="4" t="str">
        <f ca="1">VLOOKUP(C1768,Default!$B$4:$E$114,4, FALSE)</f>
        <v>scalar for motorcycle distance, i.e. all motorbike trips are scaled by this scalar</v>
      </c>
      <c r="L1768" s="21" t="str" cm="1">
        <f t="array" aca="1" ref="L1768" ca="1">IF(ISNA(VLOOKUP($D1768,Grouped_Sources!$C:$C,1,FALSE)),"", INDIRECT(VLOOKUP($D1768,Grouped_Sources!$C:$I,5,FALSE)))</f>
        <v xml:space="preserve"> on OneDrive Ali Abbas - ITHIM Global\Methods and Processes\Input Parameters\DistanceScalars</v>
      </c>
      <c r="M1768" s="21" cm="1">
        <f t="array" aca="1" ref="M1768" ca="1">IF(ISNA(VLOOKUP($D1768,Grouped_Sources!$C:$C,1,FALSE)),"", INDIRECT(VLOOKUP($D1768,Grouped_Sources!$C:$I,6,FALSE)))</f>
        <v>0</v>
      </c>
      <c r="N1768" s="21" cm="1">
        <f t="array" aca="1" ref="N1768" ca="1">IF(ISNA(VLOOKUP($D1768,Grouped_Sources!$C:$C,1,FALSE)),"", INDIRECT(VLOOKUP($D1768,Grouped_Sources!$C:$I,7,FALSE)))</f>
        <v>0</v>
      </c>
    </row>
    <row r="1769" spans="1:14" hidden="1" x14ac:dyDescent="0.25">
      <c r="A1769" s="5">
        <f t="shared" si="285"/>
        <v>20</v>
      </c>
      <c r="B1769" s="5">
        <f t="shared" si="286"/>
        <v>67</v>
      </c>
      <c r="C1769" s="5" t="str">
        <f t="shared" ca="1" si="282"/>
        <v>distance_scalar_pt</v>
      </c>
      <c r="D1769" s="5" t="str">
        <f t="shared" ca="1" si="283"/>
        <v>distance_scalar_pt_coquimbo_laserena</v>
      </c>
      <c r="E1769" s="4" t="str" cm="1">
        <f t="array" aca="1" ref="E1769" ca="1">INDIRECT(ADDRESS(1,A1769,1,1,"all_city_parameter_inputs"))</f>
        <v>coquimbo_laserena</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distance_scalar_pt</v>
      </c>
      <c r="G1769" s="4" t="str" cm="1">
        <f t="array" aca="1" ref="G1769" ca="1">IF(AND(ISBLANK(INDIRECT(ADDRESS(B1769,3,1,1,"all_city_parameter_inputs"))),ISBLANK(INDIRECT(ADDRESS(B1769,2,1,1,"all_city_parameter_inputs")))),"",IF(ISBLANK(INDIRECT(ADDRESS(B1769,2,1,1,"all_city_parameter_inputs"))),"",INDIRECT(ADDRESS(B1769,2,1,1,"all_city_parameter_inputs"))))</f>
        <v>constant</v>
      </c>
      <c r="H1769" s="17" cm="1">
        <f t="array" aca="1" ref="H1769" ca="1">IF(ISBLANK(INDIRECT(ADDRESS(B1769,A1769,1,1,"all_city_parameter_inputs"))), "--",INDIRECT(ADDRESS(B1769,A1769,1,1,"all_city_parameter_inputs")))</f>
        <v>1</v>
      </c>
      <c r="I1769" s="17">
        <f ca="1">IF(OR(G1769="alpha",G1769="beta",G1769="sd",G1769="mean"),"--",VLOOKUP(C1769,Default!$B$5:$H$114,7,FALSE))</f>
        <v>1</v>
      </c>
      <c r="J1769" s="4" t="str">
        <f ca="1">VLOOKUP(F1769,Lookup!$C$5:$D$110,2, FALSE)</f>
        <v>Travel values</v>
      </c>
      <c r="K1769" s="4" t="str">
        <f ca="1">VLOOKUP(C1769,Default!$B$4:$E$114,4, FALSE)</f>
        <v>scalar for PT distance, i.e. all public transport journey (incl bus driver if added) are scaled by this scalar</v>
      </c>
      <c r="L1769" s="21" t="str" cm="1">
        <f t="array" aca="1" ref="L1769" ca="1">IF(ISNA(VLOOKUP($D1769,Grouped_Sources!$C:$C,1,FALSE)),"", INDIRECT(VLOOKUP($D1769,Grouped_Sources!$C:$I,5,FALSE)))</f>
        <v xml:space="preserve"> on OneDrive Ali Abbas - ITHIM Global\Methods and Processes\Input Parameters\DistanceScalars</v>
      </c>
      <c r="M1769" s="21" cm="1">
        <f t="array" aca="1" ref="M1769" ca="1">IF(ISNA(VLOOKUP($D1769,Grouped_Sources!$C:$C,1,FALSE)),"", INDIRECT(VLOOKUP($D1769,Grouped_Sources!$C:$I,6,FALSE)))</f>
        <v>0</v>
      </c>
      <c r="N1769" s="21" cm="1">
        <f t="array" aca="1" ref="N1769" ca="1">IF(ISNA(VLOOKUP($D1769,Grouped_Sources!$C:$C,1,FALSE)),"", INDIRECT(VLOOKUP($D1769,Grouped_Sources!$C:$I,7,FALSE)))</f>
        <v>0</v>
      </c>
    </row>
    <row r="1770" spans="1:14" hidden="1" x14ac:dyDescent="0.25">
      <c r="A1770" s="5">
        <f t="shared" si="285"/>
        <v>20</v>
      </c>
      <c r="B1770" s="5">
        <f t="shared" si="286"/>
        <v>68</v>
      </c>
      <c r="C1770" s="5" t="str">
        <f t="shared" ca="1" si="282"/>
        <v>distance_scalar_pt</v>
      </c>
      <c r="D1770" s="5" t="str">
        <f t="shared" ca="1" si="283"/>
        <v>distance_scalar_pt_coquimbo_laserena</v>
      </c>
      <c r="E1770" s="4" t="str" cm="1">
        <f t="array" aca="1" ref="E1770" ca="1">INDIRECT(ADDRESS(1,A1770,1,1,"all_city_parameter_inputs"))</f>
        <v>coquimbo_laserena</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distance_scalar_pt</v>
      </c>
      <c r="G1770" s="4" t="str" cm="1">
        <f t="array" aca="1" ref="G1770" ca="1">IF(AND(ISBLANK(INDIRECT(ADDRESS(B1770,3,1,1,"all_city_parameter_inputs"))),ISBLANK(INDIRECT(ADDRESS(B1770,2,1,1,"all_city_parameter_inputs")))),"",IF(ISBLANK(INDIRECT(ADDRESS(B1770,2,1,1,"all_city_parameter_inputs"))),"",INDIRECT(ADDRESS(B1770,2,1,1,"all_city_parameter_inputs"))))</f>
        <v>mean</v>
      </c>
      <c r="H1770" s="17" cm="1">
        <f t="array" aca="1" ref="H1770" ca="1">IF(ISBLANK(INDIRECT(ADDRESS(B1770,A1770,1,1,"all_city_parameter_inputs"))), "--",INDIRECT(ADDRESS(B1770,A1770,1,1,"all_city_parameter_inputs")))</f>
        <v>0.99981311515231297</v>
      </c>
      <c r="I1770" s="17" t="str">
        <f ca="1">IF(OR(G1770="alpha",G1770="beta",G1770="sd",G1770="mean"),"--",VLOOKUP(C1770,Default!$B$5:$H$114,7,FALSE))</f>
        <v>--</v>
      </c>
      <c r="J1770" s="4" t="str">
        <f ca="1">VLOOKUP(F1770,Lookup!$C$5:$D$110,2, FALSE)</f>
        <v>Travel values</v>
      </c>
      <c r="K1770" s="4" t="str">
        <f ca="1">VLOOKUP(C1770,Default!$B$4:$E$114,4, FALSE)</f>
        <v>scalar for PT distance, i.e. all public transport journey (incl bus driver if added) are scaled by this scalar</v>
      </c>
      <c r="L1770" s="21" t="str" cm="1">
        <f t="array" aca="1" ref="L1770" ca="1">IF(ISNA(VLOOKUP($D1770,Grouped_Sources!$C:$C,1,FALSE)),"", INDIRECT(VLOOKUP($D1770,Grouped_Sources!$C:$I,5,FALSE)))</f>
        <v xml:space="preserve"> on OneDrive Ali Abbas - ITHIM Global\Methods and Processes\Input Parameters\DistanceScalars</v>
      </c>
      <c r="M1770" s="21" cm="1">
        <f t="array" aca="1" ref="M1770" ca="1">IF(ISNA(VLOOKUP($D1770,Grouped_Sources!$C:$C,1,FALSE)),"", INDIRECT(VLOOKUP($D1770,Grouped_Sources!$C:$I,6,FALSE)))</f>
        <v>0</v>
      </c>
      <c r="N1770" s="21" cm="1">
        <f t="array" aca="1" ref="N1770" ca="1">IF(ISNA(VLOOKUP($D1770,Grouped_Sources!$C:$C,1,FALSE)),"", INDIRECT(VLOOKUP($D1770,Grouped_Sources!$C:$I,7,FALSE)))</f>
        <v>0</v>
      </c>
    </row>
    <row r="1771" spans="1:14" hidden="1" x14ac:dyDescent="0.25">
      <c r="A1771" s="5">
        <f t="shared" si="285"/>
        <v>20</v>
      </c>
      <c r="B1771" s="5">
        <f t="shared" si="286"/>
        <v>69</v>
      </c>
      <c r="C1771" s="5" t="str">
        <f t="shared" ca="1" si="282"/>
        <v>distance_scalar_pt</v>
      </c>
      <c r="D1771" s="5" t="str">
        <f t="shared" ca="1" si="283"/>
        <v>distance_scalar_pt_coquimbo_laserena</v>
      </c>
      <c r="E1771" s="4" t="str" cm="1">
        <f t="array" aca="1" ref="E1771" ca="1">INDIRECT(ADDRESS(1,A1771,1,1,"all_city_parameter_inputs"))</f>
        <v>coquimbo_laserena</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distance_scalar_pt</v>
      </c>
      <c r="G1771" s="4" t="str" cm="1">
        <f t="array" aca="1" ref="G1771" ca="1">IF(AND(ISBLANK(INDIRECT(ADDRESS(B1771,3,1,1,"all_city_parameter_inputs"))),ISBLANK(INDIRECT(ADDRESS(B1771,2,1,1,"all_city_parameter_inputs")))),"",IF(ISBLANK(INDIRECT(ADDRESS(B1771,2,1,1,"all_city_parameter_inputs"))),"",INDIRECT(ADDRESS(B1771,2,1,1,"all_city_parameter_inputs"))))</f>
        <v>sd</v>
      </c>
      <c r="H1771" s="17" cm="1">
        <f t="array" aca="1" ref="H1771" ca="1">IF(ISBLANK(INDIRECT(ADDRESS(B1771,A1771,1,1,"all_city_parameter_inputs"))), "--",INDIRECT(ADDRESS(B1771,A1771,1,1,"all_city_parameter_inputs")))</f>
        <v>1.0195221403453101</v>
      </c>
      <c r="I1771" s="17" t="str">
        <f ca="1">IF(OR(G1771="alpha",G1771="beta",G1771="sd",G1771="mean"),"--",VLOOKUP(C1771,Default!$B$5:$H$114,7,FALSE))</f>
        <v>--</v>
      </c>
      <c r="J1771" s="4" t="str">
        <f ca="1">VLOOKUP(F1771,Lookup!$C$5:$D$110,2, FALSE)</f>
        <v>Travel values</v>
      </c>
      <c r="K1771" s="4" t="str">
        <f ca="1">VLOOKUP(C1771,Default!$B$4:$E$114,4, FALSE)</f>
        <v>scalar for PT distance, i.e. all public transport journey (incl bus driver if added) are scaled by this scalar</v>
      </c>
      <c r="L1771" s="21" t="str" cm="1">
        <f t="array" aca="1" ref="L1771" ca="1">IF(ISNA(VLOOKUP($D1771,Grouped_Sources!$C:$C,1,FALSE)),"", INDIRECT(VLOOKUP($D1771,Grouped_Sources!$C:$I,5,FALSE)))</f>
        <v xml:space="preserve"> on OneDrive Ali Abbas - ITHIM Global\Methods and Processes\Input Parameters\DistanceScalars</v>
      </c>
      <c r="M1771" s="21" cm="1">
        <f t="array" aca="1" ref="M1771" ca="1">IF(ISNA(VLOOKUP($D1771,Grouped_Sources!$C:$C,1,FALSE)),"", INDIRECT(VLOOKUP($D1771,Grouped_Sources!$C:$I,6,FALSE)))</f>
        <v>0</v>
      </c>
      <c r="N1771" s="21" cm="1">
        <f t="array" aca="1" ref="N1771" ca="1">IF(ISNA(VLOOKUP($D1771,Grouped_Sources!$C:$C,1,FALSE)),"", INDIRECT(VLOOKUP($D1771,Grouped_Sources!$C:$I,7,FALSE)))</f>
        <v>0</v>
      </c>
    </row>
    <row r="1772" spans="1:14" hidden="1" x14ac:dyDescent="0.25">
      <c r="A1772" s="5">
        <f t="shared" si="285"/>
        <v>20</v>
      </c>
      <c r="B1772" s="5">
        <f t="shared" si="286"/>
        <v>70</v>
      </c>
      <c r="C1772" s="5" t="str">
        <f t="shared" ca="1" si="282"/>
        <v>distance_scalar_walking</v>
      </c>
      <c r="D1772" s="5" t="str">
        <f t="shared" ca="1" si="283"/>
        <v>distance_scalar_walking_coquimbo_laserena</v>
      </c>
      <c r="E1772" s="4" t="str" cm="1">
        <f t="array" aca="1" ref="E1772" ca="1">INDIRECT(ADDRESS(1,A1772,1,1,"all_city_parameter_inputs"))</f>
        <v>coquimbo_laserena</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distance_scalar_walking</v>
      </c>
      <c r="G1772" s="4" t="str" cm="1">
        <f t="array" aca="1" ref="G1772" ca="1">IF(AND(ISBLANK(INDIRECT(ADDRESS(B1772,3,1,1,"all_city_parameter_inputs"))),ISBLANK(INDIRECT(ADDRESS(B1772,2,1,1,"all_city_parameter_inputs")))),"",IF(ISBLANK(INDIRECT(ADDRESS(B1772,2,1,1,"all_city_parameter_inputs"))),"",INDIRECT(ADDRESS(B1772,2,1,1,"all_city_parameter_inputs"))))</f>
        <v>constant</v>
      </c>
      <c r="H1772" s="17" cm="1">
        <f t="array" aca="1" ref="H1772" ca="1">IF(ISBLANK(INDIRECT(ADDRESS(B1772,A1772,1,1,"all_city_parameter_inputs"))), "--",INDIRECT(ADDRESS(B1772,A1772,1,1,"all_city_parameter_inputs")))</f>
        <v>1</v>
      </c>
      <c r="I1772" s="17">
        <f ca="1">IF(OR(G1772="alpha",G1772="beta",G1772="sd",G1772="mean"),"--",VLOOKUP(C1772,Default!$B$5:$H$114,7,FALSE))</f>
        <v>1</v>
      </c>
      <c r="J1772" s="4" t="str">
        <f ca="1">VLOOKUP(F1772,Lookup!$C$5:$D$110,2, FALSE)</f>
        <v>Travel values</v>
      </c>
      <c r="K1772" s="4" t="str">
        <f ca="1">VLOOKUP(C1772,Default!$B$4:$E$114,4, FALSE)</f>
        <v>scalar for walking distance, i.e. all walking trips are scaled by this scalar</v>
      </c>
      <c r="L1772" s="21" t="str" cm="1">
        <f t="array" aca="1" ref="L1772" ca="1">IF(ISNA(VLOOKUP($D1772,Grouped_Sources!$C:$C,1,FALSE)),"", INDIRECT(VLOOKUP($D1772,Grouped_Sources!$C:$I,5,FALSE)))</f>
        <v xml:space="preserve"> on OneDrive Ali Abbas - ITHIM Global\Methods and Processes\Input Parameters\DistanceScalars</v>
      </c>
      <c r="M1772" s="21" cm="1">
        <f t="array" aca="1" ref="M1772" ca="1">IF(ISNA(VLOOKUP($D1772,Grouped_Sources!$C:$C,1,FALSE)),"", INDIRECT(VLOOKUP($D1772,Grouped_Sources!$C:$I,6,FALSE)))</f>
        <v>0</v>
      </c>
      <c r="N1772" s="21" cm="1">
        <f t="array" aca="1" ref="N1772" ca="1">IF(ISNA(VLOOKUP($D1772,Grouped_Sources!$C:$C,1,FALSE)),"", INDIRECT(VLOOKUP($D1772,Grouped_Sources!$C:$I,7,FALSE)))</f>
        <v>0</v>
      </c>
    </row>
    <row r="1773" spans="1:14" hidden="1" x14ac:dyDescent="0.25">
      <c r="A1773" s="5">
        <f t="shared" si="285"/>
        <v>20</v>
      </c>
      <c r="B1773" s="5">
        <f t="shared" si="286"/>
        <v>71</v>
      </c>
      <c r="C1773" s="5" t="str">
        <f t="shared" ca="1" si="282"/>
        <v>distance_scalar_walking</v>
      </c>
      <c r="D1773" s="5" t="str">
        <f t="shared" ca="1" si="283"/>
        <v>distance_scalar_walking_coquimbo_laserena</v>
      </c>
      <c r="E1773" s="4" t="str" cm="1">
        <f t="array" aca="1" ref="E1773" ca="1">INDIRECT(ADDRESS(1,A1773,1,1,"all_city_parameter_inputs"))</f>
        <v>coquimbo_laserena</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distance_scalar_walking</v>
      </c>
      <c r="G1773" s="4" t="str" cm="1">
        <f t="array" aca="1" ref="G1773" ca="1">IF(AND(ISBLANK(INDIRECT(ADDRESS(B1773,3,1,1,"all_city_parameter_inputs"))),ISBLANK(INDIRECT(ADDRESS(B1773,2,1,1,"all_city_parameter_inputs")))),"",IF(ISBLANK(INDIRECT(ADDRESS(B1773,2,1,1,"all_city_parameter_inputs"))),"",INDIRECT(ADDRESS(B1773,2,1,1,"all_city_parameter_inputs"))))</f>
        <v>mean</v>
      </c>
      <c r="H1773" s="17" cm="1">
        <f t="array" aca="1" ref="H1773" ca="1">IF(ISBLANK(INDIRECT(ADDRESS(B1773,A1773,1,1,"all_city_parameter_inputs"))), "--",INDIRECT(ADDRESS(B1773,A1773,1,1,"all_city_parameter_inputs")))</f>
        <v>0.99942843149960503</v>
      </c>
      <c r="I1773" s="17" t="str">
        <f ca="1">IF(OR(G1773="alpha",G1773="beta",G1773="sd",G1773="mean"),"--",VLOOKUP(C1773,Default!$B$5:$H$114,7,FALSE))</f>
        <v>--</v>
      </c>
      <c r="J1773" s="4" t="str">
        <f ca="1">VLOOKUP(F1773,Lookup!$C$5:$D$110,2, FALSE)</f>
        <v>Travel values</v>
      </c>
      <c r="K1773" s="4" t="str">
        <f ca="1">VLOOKUP(C1773,Default!$B$4:$E$114,4, FALSE)</f>
        <v>scalar for walking distance, i.e. all walking trips are scaled by this scalar</v>
      </c>
      <c r="L1773" s="21" t="str" cm="1">
        <f t="array" aca="1" ref="L1773" ca="1">IF(ISNA(VLOOKUP($D1773,Grouped_Sources!$C:$C,1,FALSE)),"", INDIRECT(VLOOKUP($D1773,Grouped_Sources!$C:$I,5,FALSE)))</f>
        <v xml:space="preserve"> on OneDrive Ali Abbas - ITHIM Global\Methods and Processes\Input Parameters\DistanceScalars</v>
      </c>
      <c r="M1773" s="21" cm="1">
        <f t="array" aca="1" ref="M1773" ca="1">IF(ISNA(VLOOKUP($D1773,Grouped_Sources!$C:$C,1,FALSE)),"", INDIRECT(VLOOKUP($D1773,Grouped_Sources!$C:$I,6,FALSE)))</f>
        <v>0</v>
      </c>
      <c r="N1773" s="21" cm="1">
        <f t="array" aca="1" ref="N1773" ca="1">IF(ISNA(VLOOKUP($D1773,Grouped_Sources!$C:$C,1,FALSE)),"", INDIRECT(VLOOKUP($D1773,Grouped_Sources!$C:$I,7,FALSE)))</f>
        <v>0</v>
      </c>
    </row>
    <row r="1774" spans="1:14" hidden="1" x14ac:dyDescent="0.25">
      <c r="A1774" s="5">
        <f t="shared" si="285"/>
        <v>20</v>
      </c>
      <c r="B1774" s="5">
        <f t="shared" si="286"/>
        <v>72</v>
      </c>
      <c r="C1774" s="5" t="str">
        <f t="shared" ref="C1774:C1848" ca="1" si="287">IF(G1774 = "",F1774,IF(OR(G1774="alpha",G1774="beta",G1774="constant",G1774="sd",G1774="mean",G1774="sample"),F1774,F1774&amp;" "&amp;G1774))</f>
        <v>distance_scalar_walking</v>
      </c>
      <c r="D1774" s="5" t="str">
        <f t="shared" ca="1" si="283"/>
        <v>distance_scalar_walking_coquimbo_laserena</v>
      </c>
      <c r="E1774" s="4" t="str" cm="1">
        <f t="array" aca="1" ref="E1774" ca="1">INDIRECT(ADDRESS(1,A1774,1,1,"all_city_parameter_inputs"))</f>
        <v>coquimbo_laserena</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distance_scalar_walking</v>
      </c>
      <c r="G1774" s="4" t="str" cm="1">
        <f t="array" aca="1" ref="G1774" ca="1">IF(AND(ISBLANK(INDIRECT(ADDRESS(B1774,3,1,1,"all_city_parameter_inputs"))),ISBLANK(INDIRECT(ADDRESS(B1774,2,1,1,"all_city_parameter_inputs")))),"",IF(ISBLANK(INDIRECT(ADDRESS(B1774,2,1,1,"all_city_parameter_inputs"))),"",INDIRECT(ADDRESS(B1774,2,1,1,"all_city_parameter_inputs"))))</f>
        <v>sd</v>
      </c>
      <c r="H1774" s="17" cm="1">
        <f t="array" aca="1" ref="H1774" ca="1">IF(ISBLANK(INDIRECT(ADDRESS(B1774,A1774,1,1,"all_city_parameter_inputs"))), "--",INDIRECT(ADDRESS(B1774,A1774,1,1,"all_city_parameter_inputs")))</f>
        <v>1.0343933729702099</v>
      </c>
      <c r="I1774" s="17" t="str">
        <f ca="1">IF(OR(G1774="alpha",G1774="beta",G1774="sd",G1774="mean"),"--",VLOOKUP(C1774,Default!$B$5:$H$114,7,FALSE))</f>
        <v>--</v>
      </c>
      <c r="J1774" s="4" t="str">
        <f ca="1">VLOOKUP(F1774,Lookup!$C$5:$D$110,2, FALSE)</f>
        <v>Travel values</v>
      </c>
      <c r="K1774" s="4" t="str">
        <f ca="1">VLOOKUP(C1774,Default!$B$4:$E$114,4, FALSE)</f>
        <v>scalar for walking distance, i.e. all walking trips are scaled by this scalar</v>
      </c>
      <c r="L1774" s="21" t="str" cm="1">
        <f t="array" aca="1" ref="L1774" ca="1">IF(ISNA(VLOOKUP($D1774,Grouped_Sources!$C:$C,1,FALSE)),"", INDIRECT(VLOOKUP($D1774,Grouped_Sources!$C:$I,5,FALSE)))</f>
        <v xml:space="preserve"> on OneDrive Ali Abbas - ITHIM Global\Methods and Processes\Input Parameters\DistanceScalars</v>
      </c>
      <c r="M1774" s="21" cm="1">
        <f t="array" aca="1" ref="M1774" ca="1">IF(ISNA(VLOOKUP($D1774,Grouped_Sources!$C:$C,1,FALSE)),"", INDIRECT(VLOOKUP($D1774,Grouped_Sources!$C:$I,6,FALSE)))</f>
        <v>0</v>
      </c>
      <c r="N1774" s="21" cm="1">
        <f t="array" aca="1" ref="N1774" ca="1">IF(ISNA(VLOOKUP($D1774,Grouped_Sources!$C:$C,1,FALSE)),"", INDIRECT(VLOOKUP($D1774,Grouped_Sources!$C:$I,7,FALSE)))</f>
        <v>0</v>
      </c>
    </row>
    <row r="1775" spans="1:14" hidden="1" x14ac:dyDescent="0.25">
      <c r="A1775" s="5">
        <f t="shared" si="285"/>
        <v>20</v>
      </c>
      <c r="B1775" s="5">
        <f t="shared" si="286"/>
        <v>73</v>
      </c>
      <c r="C1775" s="5" t="str">
        <f t="shared" ca="1" si="287"/>
        <v>distance_scalar_cycling</v>
      </c>
      <c r="D1775" s="5" t="str">
        <f t="shared" ca="1" si="283"/>
        <v>distance_scalar_cycling_coquimbo_laserena</v>
      </c>
      <c r="E1775" s="4" t="str" cm="1">
        <f t="array" aca="1" ref="E1775" ca="1">INDIRECT(ADDRESS(1,A1775,1,1,"all_city_parameter_inputs"))</f>
        <v>coquimbo_laserena</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distance_scalar_cycling</v>
      </c>
      <c r="G1775" s="4" t="str" cm="1">
        <f t="array" aca="1" ref="G1775" ca="1">IF(AND(ISBLANK(INDIRECT(ADDRESS(B1775,3,1,1,"all_city_parameter_inputs"))),ISBLANK(INDIRECT(ADDRESS(B1775,2,1,1,"all_city_parameter_inputs")))),"",IF(ISBLANK(INDIRECT(ADDRESS(B1775,2,1,1,"all_city_parameter_inputs"))),"",INDIRECT(ADDRESS(B1775,2,1,1,"all_city_parameter_inputs"))))</f>
        <v>constant</v>
      </c>
      <c r="H1775" s="17" cm="1">
        <f t="array" aca="1" ref="H1775" ca="1">IF(ISBLANK(INDIRECT(ADDRESS(B1775,A1775,1,1,"all_city_parameter_inputs"))), "--",INDIRECT(ADDRESS(B1775,A1775,1,1,"all_city_parameter_inputs")))</f>
        <v>1</v>
      </c>
      <c r="I1775" s="17">
        <f ca="1">IF(OR(G1775="alpha",G1775="beta",G1775="sd",G1775="mean"),"--",VLOOKUP(C1775,Default!$B$5:$H$114,7,FALSE))</f>
        <v>1</v>
      </c>
      <c r="J1775" s="4" t="str">
        <f ca="1">VLOOKUP(F1775,Lookup!$C$5:$D$110,2, FALSE)</f>
        <v>Travel values</v>
      </c>
      <c r="K1775" s="4" t="str">
        <f ca="1">VLOOKUP(C1775,Default!$B$4:$E$114,4, FALSE)</f>
        <v>scalar for cycling distance, i.e. all cycling trips are scaled by this scalar</v>
      </c>
      <c r="L1775" s="21" t="str" cm="1">
        <f t="array" aca="1" ref="L1775" ca="1">IF(ISNA(VLOOKUP($D1775,Grouped_Sources!$C:$C,1,FALSE)),"", INDIRECT(VLOOKUP($D1775,Grouped_Sources!$C:$I,5,FALSE)))</f>
        <v xml:space="preserve"> on OneDrive Ali Abbas - ITHIM Global\Methods and Processes\Input Parameters\DistanceScalars</v>
      </c>
      <c r="M1775" s="21" cm="1">
        <f t="array" aca="1" ref="M1775" ca="1">IF(ISNA(VLOOKUP($D1775,Grouped_Sources!$C:$C,1,FALSE)),"", INDIRECT(VLOOKUP($D1775,Grouped_Sources!$C:$I,6,FALSE)))</f>
        <v>0</v>
      </c>
      <c r="N1775" s="21" cm="1">
        <f t="array" aca="1" ref="N1775" ca="1">IF(ISNA(VLOOKUP($D1775,Grouped_Sources!$C:$C,1,FALSE)),"", INDIRECT(VLOOKUP($D1775,Grouped_Sources!$C:$I,7,FALSE)))</f>
        <v>0</v>
      </c>
    </row>
    <row r="1776" spans="1:14" hidden="1" x14ac:dyDescent="0.25">
      <c r="A1776" s="5">
        <f t="shared" si="285"/>
        <v>20</v>
      </c>
      <c r="B1776" s="5">
        <f t="shared" si="286"/>
        <v>74</v>
      </c>
      <c r="C1776" s="5" t="str">
        <f t="shared" ca="1" si="287"/>
        <v>distance_scalar_cycling</v>
      </c>
      <c r="D1776" s="5" t="str">
        <f t="shared" ca="1" si="283"/>
        <v>distance_scalar_cycling_coquimbo_laserena</v>
      </c>
      <c r="E1776" s="4" t="str" cm="1">
        <f t="array" aca="1" ref="E1776" ca="1">INDIRECT(ADDRESS(1,A1776,1,1,"all_city_parameter_inputs"))</f>
        <v>coquimbo_laserena</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distance_scalar_cycling</v>
      </c>
      <c r="G1776" s="4" t="str" cm="1">
        <f t="array" aca="1" ref="G1776" ca="1">IF(AND(ISBLANK(INDIRECT(ADDRESS(B1776,3,1,1,"all_city_parameter_inputs"))),ISBLANK(INDIRECT(ADDRESS(B1776,2,1,1,"all_city_parameter_inputs")))),"",IF(ISBLANK(INDIRECT(ADDRESS(B1776,2,1,1,"all_city_parameter_inputs"))),"",INDIRECT(ADDRESS(B1776,2,1,1,"all_city_parameter_inputs"))))</f>
        <v>mean</v>
      </c>
      <c r="H1776" s="17" cm="1">
        <f t="array" aca="1" ref="H1776" ca="1">IF(ISBLANK(INDIRECT(ADDRESS(B1776,A1776,1,1,"all_city_parameter_inputs"))), "--",INDIRECT(ADDRESS(B1776,A1776,1,1,"all_city_parameter_inputs")))</f>
        <v>0.999054302016536</v>
      </c>
      <c r="I1776" s="17" t="str">
        <f ca="1">IF(OR(G1776="alpha",G1776="beta",G1776="sd",G1776="mean"),"--",VLOOKUP(C1776,Default!$B$5:$H$114,7,FALSE))</f>
        <v>--</v>
      </c>
      <c r="J1776" s="4" t="str">
        <f ca="1">VLOOKUP(F1776,Lookup!$C$5:$D$110,2, FALSE)</f>
        <v>Travel values</v>
      </c>
      <c r="K1776" s="4" t="str">
        <f ca="1">VLOOKUP(C1776,Default!$B$4:$E$114,4, FALSE)</f>
        <v>scalar for cycling distance, i.e. all cycling trips are scaled by this scalar</v>
      </c>
      <c r="L1776" s="21" t="str" cm="1">
        <f t="array" aca="1" ref="L1776" ca="1">IF(ISNA(VLOOKUP($D1776,Grouped_Sources!$C:$C,1,FALSE)),"", INDIRECT(VLOOKUP($D1776,Grouped_Sources!$C:$I,5,FALSE)))</f>
        <v xml:space="preserve"> on OneDrive Ali Abbas - ITHIM Global\Methods and Processes\Input Parameters\DistanceScalars</v>
      </c>
      <c r="M1776" s="21" cm="1">
        <f t="array" aca="1" ref="M1776" ca="1">IF(ISNA(VLOOKUP($D1776,Grouped_Sources!$C:$C,1,FALSE)),"", INDIRECT(VLOOKUP($D1776,Grouped_Sources!$C:$I,6,FALSE)))</f>
        <v>0</v>
      </c>
      <c r="N1776" s="21" cm="1">
        <f t="array" aca="1" ref="N1776" ca="1">IF(ISNA(VLOOKUP($D1776,Grouped_Sources!$C:$C,1,FALSE)),"", INDIRECT(VLOOKUP($D1776,Grouped_Sources!$C:$I,7,FALSE)))</f>
        <v>0</v>
      </c>
    </row>
    <row r="1777" spans="1:14" hidden="1" x14ac:dyDescent="0.25">
      <c r="A1777" s="5">
        <f t="shared" si="285"/>
        <v>20</v>
      </c>
      <c r="B1777" s="5">
        <f t="shared" si="286"/>
        <v>75</v>
      </c>
      <c r="C1777" s="5" t="str">
        <f t="shared" ca="1" si="287"/>
        <v>distance_scalar_cycling</v>
      </c>
      <c r="D1777" s="5" t="str">
        <f t="shared" ca="1" si="283"/>
        <v>distance_scalar_cycling_coquimbo_laserena</v>
      </c>
      <c r="E1777" s="4" t="str" cm="1">
        <f t="array" aca="1" ref="E1777" ca="1">INDIRECT(ADDRESS(1,A1777,1,1,"all_city_parameter_inputs"))</f>
        <v>coquimbo_laserena</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distance_scalar_cycling</v>
      </c>
      <c r="G1777" s="4" t="str" cm="1">
        <f t="array" aca="1" ref="G1777" ca="1">IF(AND(ISBLANK(INDIRECT(ADDRESS(B1777,3,1,1,"all_city_parameter_inputs"))),ISBLANK(INDIRECT(ADDRESS(B1777,2,1,1,"all_city_parameter_inputs")))),"",IF(ISBLANK(INDIRECT(ADDRESS(B1777,2,1,1,"all_city_parameter_inputs"))),"",INDIRECT(ADDRESS(B1777,2,1,1,"all_city_parameter_inputs"))))</f>
        <v>sd</v>
      </c>
      <c r="H1777" s="17" cm="1">
        <f t="array" aca="1" ref="H1777" ca="1">IF(ISBLANK(INDIRECT(ADDRESS(B1777,A1777,1,1,"all_city_parameter_inputs"))), "--",INDIRECT(ADDRESS(B1777,A1777,1,1,"all_city_parameter_inputs")))</f>
        <v>1.04446048503591</v>
      </c>
      <c r="I1777" s="17" t="str">
        <f ca="1">IF(OR(G1777="alpha",G1777="beta",G1777="sd",G1777="mean"),"--",VLOOKUP(C1777,Default!$B$5:$H$114,7,FALSE))</f>
        <v>--</v>
      </c>
      <c r="J1777" s="4" t="str">
        <f ca="1">VLOOKUP(F1777,Lookup!$C$5:$D$110,2, FALSE)</f>
        <v>Travel values</v>
      </c>
      <c r="K1777" s="4" t="str">
        <f ca="1">VLOOKUP(C1777,Default!$B$4:$E$114,4, FALSE)</f>
        <v>scalar for cycling distance, i.e. all cycling trips are scaled by this scalar</v>
      </c>
      <c r="L1777" s="21" t="str" cm="1">
        <f t="array" aca="1" ref="L1777" ca="1">IF(ISNA(VLOOKUP($D1777,Grouped_Sources!$C:$C,1,FALSE)),"", INDIRECT(VLOOKUP($D1777,Grouped_Sources!$C:$I,5,FALSE)))</f>
        <v xml:space="preserve"> on OneDrive Ali Abbas - ITHIM Global\Methods and Processes\Input Parameters\DistanceScalars</v>
      </c>
      <c r="M1777" s="21" cm="1">
        <f t="array" aca="1" ref="M1777" ca="1">IF(ISNA(VLOOKUP($D1777,Grouped_Sources!$C:$C,1,FALSE)),"", INDIRECT(VLOOKUP($D1777,Grouped_Sources!$C:$I,6,FALSE)))</f>
        <v>0</v>
      </c>
      <c r="N1777" s="21" cm="1">
        <f t="array" aca="1" ref="N1777" ca="1">IF(ISNA(VLOOKUP($D1777,Grouped_Sources!$C:$C,1,FALSE)),"", INDIRECT(VLOOKUP($D1777,Grouped_Sources!$C:$I,7,FALSE)))</f>
        <v>0</v>
      </c>
    </row>
    <row r="1778" spans="1:14" hidden="1" x14ac:dyDescent="0.25">
      <c r="A1778" s="5">
        <f t="shared" si="285"/>
        <v>20</v>
      </c>
      <c r="B1778" s="5">
        <f t="shared" si="286"/>
        <v>76</v>
      </c>
      <c r="C1778" s="5" t="str">
        <f t="shared" ca="1" si="287"/>
        <v>CO2_emission_inventories motorcycle</v>
      </c>
      <c r="D1778" s="5" t="str">
        <f t="shared" ca="1" si="283"/>
        <v>CO2_emission_inventories_coquimbo_laserena</v>
      </c>
      <c r="E1778" s="4" t="str" cm="1">
        <f t="array" aca="1" ref="E1778" ca="1">INDIRECT(ADDRESS(1,A1778,1,1,"all_city_parameter_inputs"))</f>
        <v>coquimbo_laserena</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CO2_emission_inventories</v>
      </c>
      <c r="G1778" s="4" t="str" cm="1">
        <f t="array" aca="1" ref="G1778" ca="1">IF(AND(ISBLANK(INDIRECT(ADDRESS(B1778,3,1,1,"all_city_parameter_inputs"))),ISBLANK(INDIRECT(ADDRESS(B1778,2,1,1,"all_city_parameter_inputs")))),"",IF(ISBLANK(INDIRECT(ADDRESS(B1778,2,1,1,"all_city_parameter_inputs"))),"",INDIRECT(ADDRESS(B1778,2,1,1,"all_city_parameter_inputs"))))</f>
        <v>motorcycle</v>
      </c>
      <c r="H1778" s="17" cm="1">
        <f t="array" aca="1" ref="H1778" ca="1">IF(ISBLANK(INDIRECT(ADDRESS(B1778,A1778,1,1,"all_city_parameter_inputs"))), "--",INDIRECT(ADDRESS(B1778,A1778,1,1,"all_city_parameter_inputs")))</f>
        <v>1612.03</v>
      </c>
      <c r="I1778" s="17">
        <f ca="1">IF(OR(G1778="alpha",G1778="beta",G1778="sd",G1778="mean"),"--",VLOOKUP(C1778,Default!$B$5:$H$114,7,FALSE))</f>
        <v>30033.571810000001</v>
      </c>
      <c r="J1778" s="4" t="str">
        <f ca="1">VLOOKUP(F1778,Lookup!$C$5:$D$110,2, FALSE)</f>
        <v>Pollution values</v>
      </c>
      <c r="K1778" s="4" t="str">
        <f ca="1">VLOOKUP(C1778,Default!$B$4:$E$114,4, FALSE)</f>
        <v>- used to estimate the CO2 for scenarios (function "scenario_co2_calculations").
- used to create the VEHICLE_INVENTORY, with speeds, PM and CO2 emissions (function "set_vehicle_inventory").</v>
      </c>
      <c r="L1778" s="21" t="str" cm="1">
        <f t="array" aca="1" ref="L1778" ca="1">IF(ISNA(VLOOKUP($D1778,Grouped_Sources!$C:$C,1,FALSE)),"", INDIRECT(VLOOKUP($D1778,Grouped_Sources!$C:$I,5,FALSE)))</f>
        <v>EDGAR but proper documentation still missing</v>
      </c>
      <c r="M1778" s="21" cm="1">
        <f t="array" aca="1" ref="M1778" ca="1">IF(ISNA(VLOOKUP($D1778,Grouped_Sources!$C:$C,1,FALSE)),"", INDIRECT(VLOOKUP($D1778,Grouped_Sources!$C:$I,6,FALSE)))</f>
        <v>0</v>
      </c>
      <c r="N1778" s="21" cm="1">
        <f t="array" aca="1" ref="N1778" ca="1">IF(ISNA(VLOOKUP($D1778,Grouped_Sources!$C:$C,1,FALSE)),"", INDIRECT(VLOOKUP($D1778,Grouped_Sources!$C:$I,7,FALSE)))</f>
        <v>0</v>
      </c>
    </row>
    <row r="1779" spans="1:14" hidden="1" x14ac:dyDescent="0.25">
      <c r="A1779" s="5">
        <f t="shared" si="285"/>
        <v>20</v>
      </c>
      <c r="B1779" s="5">
        <f t="shared" si="286"/>
        <v>77</v>
      </c>
      <c r="C1779" s="5" t="str">
        <f t="shared" ca="1" si="287"/>
        <v>CO2_emission_inventories car</v>
      </c>
      <c r="D1779" s="5" t="str">
        <f t="shared" ca="1" si="283"/>
        <v>CO2_emission_inventories_coquimbo_laserena</v>
      </c>
      <c r="E1779" s="4" t="str" cm="1">
        <f t="array" aca="1" ref="E1779" ca="1">INDIRECT(ADDRESS(1,A1779,1,1,"all_city_parameter_inputs"))</f>
        <v>coquimbo_laserena</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CO2_emission_inventories</v>
      </c>
      <c r="G1779" s="4" t="str" cm="1">
        <f t="array" aca="1" ref="G1779" ca="1">IF(AND(ISBLANK(INDIRECT(ADDRESS(B1779,3,1,1,"all_city_parameter_inputs"))),ISBLANK(INDIRECT(ADDRESS(B1779,2,1,1,"all_city_parameter_inputs")))),"",IF(ISBLANK(INDIRECT(ADDRESS(B1779,2,1,1,"all_city_parameter_inputs"))),"",INDIRECT(ADDRESS(B1779,2,1,1,"all_city_parameter_inputs"))))</f>
        <v>car</v>
      </c>
      <c r="H1779" s="17" cm="1">
        <f t="array" aca="1" ref="H1779" ca="1">IF(ISBLANK(INDIRECT(ADDRESS(B1779,A1779,1,1,"all_city_parameter_inputs"))), "--",INDIRECT(ADDRESS(B1779,A1779,1,1,"all_city_parameter_inputs")))</f>
        <v>19996.400000000001</v>
      </c>
      <c r="I1779" s="17">
        <f ca="1">IF(OR(G1779="alpha",G1779="beta",G1779="sd",G1779="mean"),"--",VLOOKUP(C1779,Default!$B$5:$H$114,7,FALSE))</f>
        <v>1033377.341</v>
      </c>
      <c r="J1779" s="4" t="str">
        <f ca="1">VLOOKUP(F1779,Lookup!$C$5:$D$110,2, FALSE)</f>
        <v>Pollution values</v>
      </c>
      <c r="K1779" s="4">
        <f ca="1">VLOOKUP(C1779,Default!$B$4:$E$114,4, FALSE)</f>
        <v>0</v>
      </c>
      <c r="L1779" s="21" t="str" cm="1">
        <f t="array" aca="1" ref="L1779" ca="1">IF(ISNA(VLOOKUP($D1779,Grouped_Sources!$C:$C,1,FALSE)),"", INDIRECT(VLOOKUP($D1779,Grouped_Sources!$C:$I,5,FALSE)))</f>
        <v>EDGAR but proper documentation still missing</v>
      </c>
      <c r="M1779" s="21" cm="1">
        <f t="array" aca="1" ref="M1779" ca="1">IF(ISNA(VLOOKUP($D1779,Grouped_Sources!$C:$C,1,FALSE)),"", INDIRECT(VLOOKUP($D1779,Grouped_Sources!$C:$I,6,FALSE)))</f>
        <v>0</v>
      </c>
      <c r="N1779" s="21" cm="1">
        <f t="array" aca="1" ref="N1779" ca="1">IF(ISNA(VLOOKUP($D1779,Grouped_Sources!$C:$C,1,FALSE)),"", INDIRECT(VLOOKUP($D1779,Grouped_Sources!$C:$I,7,FALSE)))</f>
        <v>0</v>
      </c>
    </row>
    <row r="1780" spans="1:14" hidden="1" x14ac:dyDescent="0.25">
      <c r="A1780" s="5">
        <f t="shared" si="285"/>
        <v>20</v>
      </c>
      <c r="B1780" s="5">
        <f t="shared" si="286"/>
        <v>78</v>
      </c>
      <c r="C1780" s="5" t="str">
        <f t="shared" ca="1" si="287"/>
        <v>CO2_emission_inventories bus_driver</v>
      </c>
      <c r="D1780" s="5" t="str">
        <f t="shared" ca="1" si="283"/>
        <v>CO2_emission_inventories_coquimbo_laserena</v>
      </c>
      <c r="E1780" s="4" t="str" cm="1">
        <f t="array" aca="1" ref="E1780" ca="1">INDIRECT(ADDRESS(1,A1780,1,1,"all_city_parameter_inputs"))</f>
        <v>coquimbo_laserena</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CO2_emission_inventories</v>
      </c>
      <c r="G1780" s="4" t="str" cm="1">
        <f t="array" aca="1" ref="G1780" ca="1">IF(AND(ISBLANK(INDIRECT(ADDRESS(B1780,3,1,1,"all_city_parameter_inputs"))),ISBLANK(INDIRECT(ADDRESS(B1780,2,1,1,"all_city_parameter_inputs")))),"",IF(ISBLANK(INDIRECT(ADDRESS(B1780,2,1,1,"all_city_parameter_inputs"))),"",INDIRECT(ADDRESS(B1780,2,1,1,"all_city_parameter_inputs"))))</f>
        <v>bus_driver</v>
      </c>
      <c r="H1780" s="17" cm="1">
        <f t="array" aca="1" ref="H1780" ca="1">IF(ISBLANK(INDIRECT(ADDRESS(B1780,A1780,1,1,"all_city_parameter_inputs"))), "--",INDIRECT(ADDRESS(B1780,A1780,1,1,"all_city_parameter_inputs")))</f>
        <v>343.363</v>
      </c>
      <c r="I1780" s="17">
        <f ca="1">IF(OR(G1780="alpha",G1780="beta",G1780="sd",G1780="mean"),"--",VLOOKUP(C1780,Default!$B$5:$H$114,7,FALSE))</f>
        <v>100429.7216</v>
      </c>
      <c r="J1780" s="4" t="str">
        <f ca="1">VLOOKUP(F1780,Lookup!$C$5:$D$110,2, FALSE)</f>
        <v>Pollution values</v>
      </c>
      <c r="K1780" s="4">
        <f ca="1">VLOOKUP(C1780,Default!$B$4:$E$114,4, FALSE)</f>
        <v>0</v>
      </c>
      <c r="L1780" s="21" t="str" cm="1">
        <f t="array" aca="1" ref="L1780" ca="1">IF(ISNA(VLOOKUP($D1780,Grouped_Sources!$C:$C,1,FALSE)),"", INDIRECT(VLOOKUP($D1780,Grouped_Sources!$C:$I,5,FALSE)))</f>
        <v>EDGAR but proper documentation still missing</v>
      </c>
      <c r="M1780" s="21" cm="1">
        <f t="array" aca="1" ref="M1780" ca="1">IF(ISNA(VLOOKUP($D1780,Grouped_Sources!$C:$C,1,FALSE)),"", INDIRECT(VLOOKUP($D1780,Grouped_Sources!$C:$I,6,FALSE)))</f>
        <v>0</v>
      </c>
      <c r="N1780" s="21" cm="1">
        <f t="array" aca="1" ref="N1780" ca="1">IF(ISNA(VLOOKUP($D1780,Grouped_Sources!$C:$C,1,FALSE)),"", INDIRECT(VLOOKUP($D1780,Grouped_Sources!$C:$I,7,FALSE)))</f>
        <v>0</v>
      </c>
    </row>
    <row r="1781" spans="1:14" hidden="1" x14ac:dyDescent="0.25">
      <c r="A1781" s="5">
        <f t="shared" si="285"/>
        <v>20</v>
      </c>
      <c r="B1781" s="5">
        <f t="shared" si="286"/>
        <v>79</v>
      </c>
      <c r="C1781" s="5" t="str">
        <f t="shared" ca="1" si="287"/>
        <v>CO2_emission_inventories heavy_truck</v>
      </c>
      <c r="D1781" s="5" t="str">
        <f t="shared" ca="1" si="283"/>
        <v>CO2_emission_inventories_coquimbo_laserena</v>
      </c>
      <c r="E1781" s="4" t="str" cm="1">
        <f t="array" aca="1" ref="E1781" ca="1">INDIRECT(ADDRESS(1,A1781,1,1,"all_city_parameter_inputs"))</f>
        <v>coquimbo_laserena</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CO2_emission_inventories</v>
      </c>
      <c r="G1781" s="4" t="str" cm="1">
        <f t="array" aca="1" ref="G1781" ca="1">IF(AND(ISBLANK(INDIRECT(ADDRESS(B1781,3,1,1,"all_city_parameter_inputs"))),ISBLANK(INDIRECT(ADDRESS(B1781,2,1,1,"all_city_parameter_inputs")))),"",IF(ISBLANK(INDIRECT(ADDRESS(B1781,2,1,1,"all_city_parameter_inputs"))),"",INDIRECT(ADDRESS(B1781,2,1,1,"all_city_parameter_inputs"))))</f>
        <v>heavy_truck</v>
      </c>
      <c r="H1781" s="17" cm="1">
        <f t="array" aca="1" ref="H1781" ca="1">IF(ISBLANK(INDIRECT(ADDRESS(B1781,A1781,1,1,"all_city_parameter_inputs"))), "--",INDIRECT(ADDRESS(B1781,A1781,1,1,"all_city_parameter_inputs")))</f>
        <v>3225.91</v>
      </c>
      <c r="I1781" s="17">
        <f ca="1">IF(OR(G1781="alpha",G1781="beta",G1781="sd",G1781="mean"),"--",VLOOKUP(C1781,Default!$B$5:$H$114,7,FALSE))</f>
        <v>259655.32449999999</v>
      </c>
      <c r="J1781" s="4" t="str">
        <f ca="1">VLOOKUP(F1781,Lookup!$C$5:$D$110,2, FALSE)</f>
        <v>Pollution values</v>
      </c>
      <c r="K1781" s="4">
        <f ca="1">VLOOKUP(C1781,Default!$B$4:$E$114,4, FALSE)</f>
        <v>0</v>
      </c>
      <c r="L1781" s="21" t="str" cm="1">
        <f t="array" aca="1" ref="L1781" ca="1">IF(ISNA(VLOOKUP($D1781,Grouped_Sources!$C:$C,1,FALSE)),"", INDIRECT(VLOOKUP($D1781,Grouped_Sources!$C:$I,5,FALSE)))</f>
        <v>EDGAR but proper documentation still missing</v>
      </c>
      <c r="M1781" s="21" cm="1">
        <f t="array" aca="1" ref="M1781" ca="1">IF(ISNA(VLOOKUP($D1781,Grouped_Sources!$C:$C,1,FALSE)),"", INDIRECT(VLOOKUP($D1781,Grouped_Sources!$C:$I,6,FALSE)))</f>
        <v>0</v>
      </c>
      <c r="N1781" s="21" cm="1">
        <f t="array" aca="1" ref="N1781" ca="1">IF(ISNA(VLOOKUP($D1781,Grouped_Sources!$C:$C,1,FALSE)),"", INDIRECT(VLOOKUP($D1781,Grouped_Sources!$C:$I,7,FALSE)))</f>
        <v>0</v>
      </c>
    </row>
    <row r="1782" spans="1:14" hidden="1" x14ac:dyDescent="0.25">
      <c r="A1782" s="5">
        <f t="shared" si="285"/>
        <v>20</v>
      </c>
      <c r="B1782" s="5">
        <f t="shared" si="286"/>
        <v>80</v>
      </c>
      <c r="C1782" s="5" t="str">
        <f t="shared" ca="1" si="287"/>
        <v>CO2_emission_inventories truck</v>
      </c>
      <c r="D1782" s="5" t="str">
        <f t="shared" ca="1" si="283"/>
        <v>CO2_emission_inventories_coquimbo_laserena</v>
      </c>
      <c r="E1782" s="4" t="str" cm="1">
        <f t="array" aca="1" ref="E1782" ca="1">INDIRECT(ADDRESS(1,A1782,1,1,"all_city_parameter_inputs"))</f>
        <v>coquimbo_laserena</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CO2_emission_inventories</v>
      </c>
      <c r="G1782" s="4" t="str" cm="1">
        <f t="array" aca="1" ref="G1782" ca="1">IF(AND(ISBLANK(INDIRECT(ADDRESS(B1782,3,1,1,"all_city_parameter_inputs"))),ISBLANK(INDIRECT(ADDRESS(B1782,2,1,1,"all_city_parameter_inputs")))),"",IF(ISBLANK(INDIRECT(ADDRESS(B1782,2,1,1,"all_city_parameter_inputs"))),"",INDIRECT(ADDRESS(B1782,2,1,1,"all_city_parameter_inputs"))))</f>
        <v>truck</v>
      </c>
      <c r="H1782" s="17" cm="1">
        <f t="array" aca="1" ref="H1782" ca="1">IF(ISBLANK(INDIRECT(ADDRESS(B1782,A1782,1,1,"all_city_parameter_inputs"))), "--",INDIRECT(ADDRESS(B1782,A1782,1,1,"all_city_parameter_inputs")))</f>
        <v>7243.82</v>
      </c>
      <c r="I1782" s="17">
        <f ca="1">IF(OR(G1782="alpha",G1782="beta",G1782="sd",G1782="mean"),"--",VLOOKUP(C1782,Default!$B$5:$H$114,7,FALSE))</f>
        <v>163516.11319999999</v>
      </c>
      <c r="J1782" s="4" t="str">
        <f ca="1">VLOOKUP(F1782,Lookup!$C$5:$D$110,2, FALSE)</f>
        <v>Pollution values</v>
      </c>
      <c r="K1782" s="4">
        <f ca="1">VLOOKUP(C1782,Default!$B$4:$E$114,4, FALSE)</f>
        <v>0</v>
      </c>
      <c r="L1782" s="21" t="str" cm="1">
        <f t="array" aca="1" ref="L1782" ca="1">IF(ISNA(VLOOKUP($D1782,Grouped_Sources!$C:$C,1,FALSE)),"", INDIRECT(VLOOKUP($D1782,Grouped_Sources!$C:$I,5,FALSE)))</f>
        <v>EDGAR but proper documentation still missing</v>
      </c>
      <c r="M1782" s="21" cm="1">
        <f t="array" aca="1" ref="M1782" ca="1">IF(ISNA(VLOOKUP($D1782,Grouped_Sources!$C:$C,1,FALSE)),"", INDIRECT(VLOOKUP($D1782,Grouped_Sources!$C:$I,6,FALSE)))</f>
        <v>0</v>
      </c>
      <c r="N1782" s="21" cm="1">
        <f t="array" aca="1" ref="N1782" ca="1">IF(ISNA(VLOOKUP($D1782,Grouped_Sources!$C:$C,1,FALSE)),"", INDIRECT(VLOOKUP($D1782,Grouped_Sources!$C:$I,7,FALSE)))</f>
        <v>0</v>
      </c>
    </row>
    <row r="1783" spans="1:14" hidden="1" x14ac:dyDescent="0.25">
      <c r="A1783" s="5">
        <f t="shared" si="285"/>
        <v>20</v>
      </c>
      <c r="B1783" s="5">
        <f t="shared" si="286"/>
        <v>81</v>
      </c>
      <c r="C1783" s="5" t="str">
        <f t="shared" ca="1" si="287"/>
        <v>CO2_emission_inventories van</v>
      </c>
      <c r="D1783" s="5" t="str">
        <f t="shared" ca="1" si="283"/>
        <v>CO2_emission_inventories_coquimbo_laserena</v>
      </c>
      <c r="E1783" s="4" t="str" cm="1">
        <f t="array" aca="1" ref="E1783" ca="1">INDIRECT(ADDRESS(1,A1783,1,1,"all_city_parameter_inputs"))</f>
        <v>coquimbo_laserena</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CO2_emission_inventories</v>
      </c>
      <c r="G1783" s="4" t="str" cm="1">
        <f t="array" aca="1" ref="G1783" ca="1">IF(AND(ISBLANK(INDIRECT(ADDRESS(B1783,3,1,1,"all_city_parameter_inputs"))),ISBLANK(INDIRECT(ADDRESS(B1783,2,1,1,"all_city_parameter_inputs")))),"",IF(ISBLANK(INDIRECT(ADDRESS(B1783,2,1,1,"all_city_parameter_inputs"))),"",INDIRECT(ADDRESS(B1783,2,1,1,"all_city_parameter_inputs"))))</f>
        <v>van</v>
      </c>
      <c r="H1783" s="17" t="str" cm="1">
        <f t="array" aca="1" ref="H1783" ca="1">IF(ISBLANK(INDIRECT(ADDRESS(B1783,A1783,1,1,"all_city_parameter_inputs"))), "--",INDIRECT(ADDRESS(B1783,A1783,1,1,"all_city_parameter_inputs")))</f>
        <v>--</v>
      </c>
      <c r="I1783" s="17">
        <f ca="1">IF(OR(G1783="alpha",G1783="beta",G1783="sd",G1783="mean"),"--",VLOOKUP(C1783,Default!$B$5:$H$114,7,FALSE))</f>
        <v>0</v>
      </c>
      <c r="J1783" s="4" t="str">
        <f ca="1">VLOOKUP(F1783,Lookup!$C$5:$D$110,2, FALSE)</f>
        <v>Pollution values</v>
      </c>
      <c r="K1783" s="4">
        <f ca="1">VLOOKUP(C1783,Default!$B$4:$E$114,4, FALSE)</f>
        <v>0</v>
      </c>
      <c r="L1783" s="21" t="str" cm="1">
        <f t="array" aca="1" ref="L1783" ca="1">IF(ISNA(VLOOKUP($D1783,Grouped_Sources!$C:$C,1,FALSE)),"", INDIRECT(VLOOKUP($D1783,Grouped_Sources!$C:$I,5,FALSE)))</f>
        <v>EDGAR but proper documentation still missing</v>
      </c>
      <c r="M1783" s="21" cm="1">
        <f t="array" aca="1" ref="M1783" ca="1">IF(ISNA(VLOOKUP($D1783,Grouped_Sources!$C:$C,1,FALSE)),"", INDIRECT(VLOOKUP($D1783,Grouped_Sources!$C:$I,6,FALSE)))</f>
        <v>0</v>
      </c>
      <c r="N1783" s="21" cm="1">
        <f t="array" aca="1" ref="N1783" ca="1">IF(ISNA(VLOOKUP($D1783,Grouped_Sources!$C:$C,1,FALSE)),"", INDIRECT(VLOOKUP($D1783,Grouped_Sources!$C:$I,7,FALSE)))</f>
        <v>0</v>
      </c>
    </row>
    <row r="1784" spans="1:14" hidden="1" x14ac:dyDescent="0.25">
      <c r="A1784" s="5">
        <f t="shared" si="285"/>
        <v>20</v>
      </c>
      <c r="B1784" s="5">
        <f t="shared" si="286"/>
        <v>82</v>
      </c>
      <c r="C1784" s="5" t="str">
        <f t="shared" ca="1" si="287"/>
        <v>CO2_emission_inventories other</v>
      </c>
      <c r="D1784" s="5" t="str">
        <f t="shared" ca="1" si="283"/>
        <v>CO2_emission_inventories_coquimbo_laserena</v>
      </c>
      <c r="E1784" s="4" t="str" cm="1">
        <f t="array" aca="1" ref="E1784" ca="1">INDIRECT(ADDRESS(1,A1784,1,1,"all_city_parameter_inputs"))</f>
        <v>coquimbo_laserena</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CO2_emission_inventories</v>
      </c>
      <c r="G1784" s="4" t="str" cm="1">
        <f t="array" aca="1" ref="G1784" ca="1">IF(AND(ISBLANK(INDIRECT(ADDRESS(B1784,3,1,1,"all_city_parameter_inputs"))),ISBLANK(INDIRECT(ADDRESS(B1784,2,1,1,"all_city_parameter_inputs")))),"",IF(ISBLANK(INDIRECT(ADDRESS(B1784,2,1,1,"all_city_parameter_inputs"))),"",INDIRECT(ADDRESS(B1784,2,1,1,"all_city_parameter_inputs"))))</f>
        <v>other</v>
      </c>
      <c r="H1784" s="17" cm="1">
        <f t="array" aca="1" ref="H1784" ca="1">IF(ISBLANK(INDIRECT(ADDRESS(B1784,A1784,1,1,"all_city_parameter_inputs"))), "--",INDIRECT(ADDRESS(B1784,A1784,1,1,"all_city_parameter_inputs")))</f>
        <v>0</v>
      </c>
      <c r="I1784" s="17">
        <f ca="1">IF(OR(G1784="alpha",G1784="beta",G1784="sd",G1784="mean"),"--",VLOOKUP(C1784,Default!$B$5:$H$114,7,FALSE))</f>
        <v>1906.893448</v>
      </c>
      <c r="J1784" s="4" t="str">
        <f ca="1">VLOOKUP(F1784,Lookup!$C$5:$D$110,2, FALSE)</f>
        <v>Pollution values</v>
      </c>
      <c r="K1784" s="4">
        <f ca="1">VLOOKUP(C1784,Default!$B$4:$E$114,4, FALSE)</f>
        <v>0</v>
      </c>
      <c r="L1784" s="21" t="str" cm="1">
        <f t="array" aca="1" ref="L1784" ca="1">IF(ISNA(VLOOKUP($D1784,Grouped_Sources!$C:$C,1,FALSE)),"", INDIRECT(VLOOKUP($D1784,Grouped_Sources!$C:$I,5,FALSE)))</f>
        <v>EDGAR but proper documentation still missing</v>
      </c>
      <c r="M1784" s="21" cm="1">
        <f t="array" aca="1" ref="M1784" ca="1">IF(ISNA(VLOOKUP($D1784,Grouped_Sources!$C:$C,1,FALSE)),"", INDIRECT(VLOOKUP($D1784,Grouped_Sources!$C:$I,6,FALSE)))</f>
        <v>0</v>
      </c>
      <c r="N1784" s="21" cm="1">
        <f t="array" aca="1" ref="N1784" ca="1">IF(ISNA(VLOOKUP($D1784,Grouped_Sources!$C:$C,1,FALSE)),"", INDIRECT(VLOOKUP($D1784,Grouped_Sources!$C:$I,7,FALSE)))</f>
        <v>0</v>
      </c>
    </row>
    <row r="1785" spans="1:14" hidden="1" x14ac:dyDescent="0.25">
      <c r="A1785" s="5">
        <f t="shared" si="285"/>
        <v>20</v>
      </c>
      <c r="B1785" s="5">
        <f t="shared" si="286"/>
        <v>83</v>
      </c>
      <c r="C1785" s="5" t="str">
        <f t="shared" ca="1" si="287"/>
        <v>CO2_emission_inventories taxi</v>
      </c>
      <c r="D1785" s="5" t="str">
        <f t="shared" ca="1" si="283"/>
        <v>CO2_emission_inventories_coquimbo_laserena</v>
      </c>
      <c r="E1785" s="4" t="str" cm="1">
        <f t="array" aca="1" ref="E1785" ca="1">INDIRECT(ADDRESS(1,A1785,1,1,"all_city_parameter_inputs"))</f>
        <v>coquimbo_laserena</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CO2_emission_inventories</v>
      </c>
      <c r="G1785" s="4" t="str" cm="1">
        <f t="array" aca="1" ref="G1785" ca="1">IF(AND(ISBLANK(INDIRECT(ADDRESS(B1785,3,1,1,"all_city_parameter_inputs"))),ISBLANK(INDIRECT(ADDRESS(B1785,2,1,1,"all_city_parameter_inputs")))),"",IF(ISBLANK(INDIRECT(ADDRESS(B1785,2,1,1,"all_city_parameter_inputs"))),"",INDIRECT(ADDRESS(B1785,2,1,1,"all_city_parameter_inputs"))))</f>
        <v>taxi</v>
      </c>
      <c r="H1785" s="17" t="str" cm="1">
        <f t="array" aca="1" ref="H1785" ca="1">IF(ISBLANK(INDIRECT(ADDRESS(B1785,A1785,1,1,"all_city_parameter_inputs"))), "--",INDIRECT(ADDRESS(B1785,A1785,1,1,"all_city_parameter_inputs")))</f>
        <v>--</v>
      </c>
      <c r="I1785" s="17">
        <f ca="1">IF(OR(G1785="alpha",G1785="beta",G1785="sd",G1785="mean"),"--",VLOOKUP(C1785,Default!$B$5:$H$114,7,FALSE))</f>
        <v>0</v>
      </c>
      <c r="J1785" s="4" t="str">
        <f ca="1">VLOOKUP(F1785,Lookup!$C$5:$D$110,2, FALSE)</f>
        <v>Pollution values</v>
      </c>
      <c r="K1785" s="4">
        <f ca="1">VLOOKUP(C1785,Default!$B$4:$E$114,4, FALSE)</f>
        <v>0</v>
      </c>
      <c r="L1785" s="21" t="str" cm="1">
        <f t="array" aca="1" ref="L1785" ca="1">IF(ISNA(VLOOKUP($D1785,Grouped_Sources!$C:$C,1,FALSE)),"", INDIRECT(VLOOKUP($D1785,Grouped_Sources!$C:$I,5,FALSE)))</f>
        <v>EDGAR but proper documentation still missing</v>
      </c>
      <c r="M1785" s="21" cm="1">
        <f t="array" aca="1" ref="M1785" ca="1">IF(ISNA(VLOOKUP($D1785,Grouped_Sources!$C:$C,1,FALSE)),"", INDIRECT(VLOOKUP($D1785,Grouped_Sources!$C:$I,6,FALSE)))</f>
        <v>0</v>
      </c>
      <c r="N1785" s="21" cm="1">
        <f t="array" aca="1" ref="N1785" ca="1">IF(ISNA(VLOOKUP($D1785,Grouped_Sources!$C:$C,1,FALSE)),"", INDIRECT(VLOOKUP($D1785,Grouped_Sources!$C:$I,7,FALSE)))</f>
        <v>0</v>
      </c>
    </row>
    <row r="1786" spans="1:14" hidden="1" x14ac:dyDescent="0.25">
      <c r="A1786" s="5">
        <f t="shared" si="285"/>
        <v>20</v>
      </c>
      <c r="B1786" s="5">
        <f t="shared" si="286"/>
        <v>84</v>
      </c>
      <c r="C1786" s="5" t="str">
        <f t="shared" ca="1" si="287"/>
        <v>CO2_emission_inventories auto_rickshaw</v>
      </c>
      <c r="D1786" s="5" t="str">
        <f t="shared" ca="1" si="283"/>
        <v>CO2_emission_inventories_coquimbo_laserena</v>
      </c>
      <c r="E1786" s="4" t="str" cm="1">
        <f t="array" aca="1" ref="E1786" ca="1">INDIRECT(ADDRESS(1,A1786,1,1,"all_city_parameter_inputs"))</f>
        <v>coquimbo_laserena</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CO2_emission_inventories</v>
      </c>
      <c r="G1786" s="4" t="str" cm="1">
        <f t="array" aca="1" ref="G1786" ca="1">IF(AND(ISBLANK(INDIRECT(ADDRESS(B1786,3,1,1,"all_city_parameter_inputs"))),ISBLANK(INDIRECT(ADDRESS(B1786,2,1,1,"all_city_parameter_inputs")))),"",IF(ISBLANK(INDIRECT(ADDRESS(B1786,2,1,1,"all_city_parameter_inputs"))),"",INDIRECT(ADDRESS(B1786,2,1,1,"all_city_parameter_inputs"))))</f>
        <v>auto_rickshaw</v>
      </c>
      <c r="H1786" s="17" t="str" cm="1">
        <f t="array" aca="1" ref="H1786" ca="1">IF(ISBLANK(INDIRECT(ADDRESS(B1786,A1786,1,1,"all_city_parameter_inputs"))), "--",INDIRECT(ADDRESS(B1786,A1786,1,1,"all_city_parameter_inputs")))</f>
        <v>--</v>
      </c>
      <c r="I1786" s="17">
        <f ca="1">IF(OR(G1786="alpha",G1786="beta",G1786="sd",G1786="mean"),"--",VLOOKUP(C1786,Default!$B$5:$H$114,7,FALSE))</f>
        <v>0</v>
      </c>
      <c r="J1786" s="4" t="str">
        <f ca="1">VLOOKUP(F1786,Lookup!$C$5:$D$110,2, FALSE)</f>
        <v>Pollution values</v>
      </c>
      <c r="K1786" s="4">
        <f ca="1">VLOOKUP(C1786,Default!$B$4:$E$114,4, FALSE)</f>
        <v>0</v>
      </c>
      <c r="L1786" s="21" t="str" cm="1">
        <f t="array" aca="1" ref="L1786" ca="1">IF(ISNA(VLOOKUP($D1786,Grouped_Sources!$C:$C,1,FALSE)),"", INDIRECT(VLOOKUP($D1786,Grouped_Sources!$C:$I,5,FALSE)))</f>
        <v>EDGAR but proper documentation still missing</v>
      </c>
      <c r="M1786" s="21" cm="1">
        <f t="array" aca="1" ref="M1786" ca="1">IF(ISNA(VLOOKUP($D1786,Grouped_Sources!$C:$C,1,FALSE)),"", INDIRECT(VLOOKUP($D1786,Grouped_Sources!$C:$I,6,FALSE)))</f>
        <v>0</v>
      </c>
      <c r="N1786" s="21" cm="1">
        <f t="array" aca="1" ref="N1786" ca="1">IF(ISNA(VLOOKUP($D1786,Grouped_Sources!$C:$C,1,FALSE)),"", INDIRECT(VLOOKUP($D1786,Grouped_Sources!$C:$I,7,FALSE)))</f>
        <v>0</v>
      </c>
    </row>
    <row r="1787" spans="1:14" hidden="1" x14ac:dyDescent="0.25">
      <c r="A1787" s="5">
        <f t="shared" si="285"/>
        <v>20</v>
      </c>
      <c r="B1787" s="5">
        <f t="shared" si="286"/>
        <v>85</v>
      </c>
      <c r="C1787" s="5" t="str">
        <f t="shared" ca="1" si="287"/>
        <v>CO2_emission_confidence</v>
      </c>
      <c r="D1787" s="5" t="str">
        <f t="shared" ca="1" si="283"/>
        <v>CO2_emission_confidence_coquimbo_laserena</v>
      </c>
      <c r="E1787" s="4" t="str" cm="1">
        <f t="array" aca="1" ref="E1787" ca="1">INDIRECT(ADDRESS(1,A1787,1,1,"all_city_parameter_inputs"))</f>
        <v>coquimbo_laserena</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CO2_emission_confidence</v>
      </c>
      <c r="G1787" s="4" t="str" cm="1">
        <f t="array" aca="1" ref="G1787" ca="1">IF(AND(ISBLANK(INDIRECT(ADDRESS(B1787,3,1,1,"all_city_parameter_inputs"))),ISBLANK(INDIRECT(ADDRESS(B1787,2,1,1,"all_city_parameter_inputs")))),"",IF(ISBLANK(INDIRECT(ADDRESS(B1787,2,1,1,"all_city_parameter_inputs"))),"",INDIRECT(ADDRESS(B1787,2,1,1,"all_city_parameter_inputs"))))</f>
        <v>sample</v>
      </c>
      <c r="H1787" s="17" cm="1">
        <f t="array" aca="1" ref="H1787" ca="1">IF(ISBLANK(INDIRECT(ADDRESS(B1787,A1787,1,1,"all_city_parameter_inputs"))), "--",INDIRECT(ADDRESS(B1787,A1787,1,1,"all_city_parameter_inputs")))</f>
        <v>0.8</v>
      </c>
      <c r="I1787" s="17">
        <f ca="1">IF(OR(G1787="alpha",G1787="beta",G1787="sd",G1787="mean"),"--",VLOOKUP(C1787,Default!$B$5:$H$114,7,FALSE))</f>
        <v>1</v>
      </c>
      <c r="J1787" s="4" t="str">
        <f ca="1">VLOOKUP(F1787,Lookup!$C$5:$D$110,2, FALSE)</f>
        <v>Pollution values</v>
      </c>
      <c r="K1787" s="4" t="str">
        <f ca="1">VLOOKUP(C1787,Default!$B$4:$E$114,4, FALSE)</f>
        <v>how confident we are about the CO2 emissions inventory (equivalent to PM_EMISSION_INVENTORY_CONFIDENCE)</v>
      </c>
      <c r="L1787" s="21" t="str" cm="1">
        <f t="array" aca="1" ref="L1787" ca="1">IF(ISNA(VLOOKUP($D1787,Grouped_Sources!$C:$C,1,FALSE)),"", INDIRECT(VLOOKUP($D1787,Grouped_Sources!$C:$I,5,FALSE)))</f>
        <v/>
      </c>
      <c r="M1787" s="21" t="str" cm="1">
        <f t="array" aca="1" ref="M1787" ca="1">IF(ISNA(VLOOKUP($D1787,Grouped_Sources!$C:$C,1,FALSE)),"", INDIRECT(VLOOKUP($D1787,Grouped_Sources!$C:$I,6,FALSE)))</f>
        <v/>
      </c>
      <c r="N1787" s="21" t="str" cm="1">
        <f t="array" aca="1" ref="N1787" ca="1">IF(ISNA(VLOOKUP($D1787,Grouped_Sources!$C:$C,1,FALSE)),"", INDIRECT(VLOOKUP($D1787,Grouped_Sources!$C:$I,7,FALSE)))</f>
        <v/>
      </c>
    </row>
    <row r="1788" spans="1:14" hidden="1" x14ac:dyDescent="0.25">
      <c r="A1788" s="5">
        <f t="shared" si="285"/>
        <v>20</v>
      </c>
      <c r="B1788" s="5">
        <f t="shared" si="286"/>
        <v>86</v>
      </c>
      <c r="C1788" s="5" t="str">
        <f t="shared" ca="1" si="287"/>
        <v>car_occupancy_ratio</v>
      </c>
      <c r="D1788" s="5" t="str">
        <f t="shared" ref="D1788:D1790" ca="1" si="288">F1788&amp;"_"&amp;E1788</f>
        <v>car_occupancy_ratio_coquimbo_laserena</v>
      </c>
      <c r="E1788" s="4" t="str" cm="1">
        <f t="array" aca="1" ref="E1788" ca="1">INDIRECT(ADDRESS(1,A1788,1,1,"all_city_parameter_inputs"))</f>
        <v>coquimbo_laserena</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car_occupancy_ratio</v>
      </c>
      <c r="G1788" s="4" t="str" cm="1">
        <f t="array" aca="1" ref="G1788" ca="1">IF(AND(ISBLANK(INDIRECT(ADDRESS(B1788,3,1,1,"all_city_parameter_inputs"))),ISBLANK(INDIRECT(ADDRESS(B1788,2,1,1,"all_city_parameter_inputs")))),"",IF(ISBLANK(INDIRECT(ADDRESS(B1788,2,1,1,"all_city_parameter_inputs"))),"",INDIRECT(ADDRESS(B1788,2,1,1,"all_city_parameter_inputs"))))</f>
        <v>constant</v>
      </c>
      <c r="H1788" s="17" cm="1">
        <f t="array" aca="1" ref="H1788" ca="1">IF(ISBLANK(INDIRECT(ADDRESS(B1788,A1788,1,1,"all_city_parameter_inputs"))), "--",INDIRECT(ADDRESS(B1788,A1788,1,1,"all_city_parameter_inputs")))</f>
        <v>0.66225165562913912</v>
      </c>
      <c r="I1788" s="17">
        <f ca="1">IF(OR(G1788="alpha",G1788="beta",G1788="sd",G1788="mean"),"--",VLOOKUP(C1788,Default!$B$5:$H$114,7,FALSE))</f>
        <v>0.625</v>
      </c>
      <c r="J1788" s="4" t="str">
        <f ca="1">VLOOKUP(F1788,Lookup!$C$5:$D$110,2, FALSE)</f>
        <v>Travel values</v>
      </c>
      <c r="K1788" s="4" t="str">
        <f ca="1">VLOOKUP(C1788,Default!$B$4:$E$114,4, FALSE)</f>
        <v>ratio of cars to passengers (incl driver)</v>
      </c>
      <c r="L1788" s="21" t="str" cm="1">
        <f t="array" aca="1" ref="L1788" ca="1">IF(ISNA(VLOOKUP($D1788,Grouped_Sources!$C:$C,1,FALSE)),"", INDIRECT(VLOOKUP($D1788,Grouped_Sources!$C:$I,5,FALSE)))</f>
        <v>CarOccupancyRatio_vxx.docx on on OneDrive Ali Abbas - ITHIM Global\Methods and Processes\Input Parameters\CarOccupancyRate</v>
      </c>
      <c r="M1788" s="21" cm="1">
        <f t="array" aca="1" ref="M1788" ca="1">IF(ISNA(VLOOKUP($D1788,Grouped_Sources!$C:$C,1,FALSE)),"", INDIRECT(VLOOKUP($D1788,Grouped_Sources!$C:$I,6,FALSE)))</f>
        <v>0</v>
      </c>
      <c r="N1788" s="21" cm="1">
        <f t="array" aca="1" ref="N1788" ca="1">IF(ISNA(VLOOKUP($D1788,Grouped_Sources!$C:$C,1,FALSE)),"", INDIRECT(VLOOKUP($D1788,Grouped_Sources!$C:$I,7,FALSE)))</f>
        <v>0</v>
      </c>
    </row>
    <row r="1789" spans="1:14" hidden="1" x14ac:dyDescent="0.25">
      <c r="A1789" s="5">
        <f t="shared" si="285"/>
        <v>20</v>
      </c>
      <c r="B1789" s="5">
        <f t="shared" si="286"/>
        <v>87</v>
      </c>
      <c r="C1789" s="5" t="str">
        <f t="shared" ca="1" si="287"/>
        <v>car_occupancy_ratio</v>
      </c>
      <c r="D1789" s="5" t="str">
        <f t="shared" ca="1" si="288"/>
        <v>car_occupancy_ratio_coquimbo_laserena</v>
      </c>
      <c r="E1789" s="4" t="str" cm="1">
        <f t="array" aca="1" ref="E1789" ca="1">INDIRECT(ADDRESS(1,A1789,1,1,"all_city_parameter_inputs"))</f>
        <v>coquimbo_laserena</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car_occupancy_ratio</v>
      </c>
      <c r="G1789" s="4" t="str" cm="1">
        <f t="array" aca="1" ref="G1789" ca="1">IF(AND(ISBLANK(INDIRECT(ADDRESS(B1789,3,1,1,"all_city_parameter_inputs"))),ISBLANK(INDIRECT(ADDRESS(B1789,2,1,1,"all_city_parameter_inputs")))),"",IF(ISBLANK(INDIRECT(ADDRESS(B1789,2,1,1,"all_city_parameter_inputs"))),"",INDIRECT(ADDRESS(B1789,2,1,1,"all_city_parameter_inputs"))))</f>
        <v>alpha</v>
      </c>
      <c r="H1789" s="17" cm="1">
        <f t="array" aca="1" ref="H1789" ca="1">IF(ISBLANK(INDIRECT(ADDRESS(B1789,A1789,1,1,"all_city_parameter_inputs"))), "--",INDIRECT(ADDRESS(B1789,A1789,1,1,"all_city_parameter_inputs")))</f>
        <v>16.045408388520961</v>
      </c>
      <c r="I1789" s="17" t="str">
        <f ca="1">IF(OR(G1789="alpha",G1789="beta",G1789="sd",G1789="mean"),"--",VLOOKUP(C1789,Default!$B$5:$H$114,7,FALSE))</f>
        <v>--</v>
      </c>
      <c r="J1789" s="4" t="str">
        <f ca="1">VLOOKUP(F1789,Lookup!$C$5:$D$110,2, FALSE)</f>
        <v>Travel values</v>
      </c>
      <c r="K1789" s="4" t="str">
        <f ca="1">VLOOKUP(C1789,Default!$B$4:$E$114,4, FALSE)</f>
        <v>ratio of cars to passengers (incl driver)</v>
      </c>
      <c r="L1789" s="21" t="str" cm="1">
        <f t="array" aca="1" ref="L1789" ca="1">IF(ISNA(VLOOKUP($D1789,Grouped_Sources!$C:$C,1,FALSE)),"", INDIRECT(VLOOKUP($D1789,Grouped_Sources!$C:$I,5,FALSE)))</f>
        <v>CarOccupancyRatio_vxx.docx on on OneDrive Ali Abbas - ITHIM Global\Methods and Processes\Input Parameters\CarOccupancyRate</v>
      </c>
      <c r="M1789" s="21" cm="1">
        <f t="array" aca="1" ref="M1789" ca="1">IF(ISNA(VLOOKUP($D1789,Grouped_Sources!$C:$C,1,FALSE)),"", INDIRECT(VLOOKUP($D1789,Grouped_Sources!$C:$I,6,FALSE)))</f>
        <v>0</v>
      </c>
      <c r="N1789" s="21" cm="1">
        <f t="array" aca="1" ref="N1789" ca="1">IF(ISNA(VLOOKUP($D1789,Grouped_Sources!$C:$C,1,FALSE)),"", INDIRECT(VLOOKUP($D1789,Grouped_Sources!$C:$I,7,FALSE)))</f>
        <v>0</v>
      </c>
    </row>
    <row r="1790" spans="1:14" hidden="1" x14ac:dyDescent="0.25">
      <c r="A1790" s="5">
        <f t="shared" si="285"/>
        <v>20</v>
      </c>
      <c r="B1790" s="5">
        <f t="shared" si="286"/>
        <v>88</v>
      </c>
      <c r="C1790" s="5" t="str">
        <f t="shared" ca="1" si="287"/>
        <v>car_occupancy_ratio</v>
      </c>
      <c r="D1790" s="5" t="str">
        <f t="shared" ca="1" si="288"/>
        <v>car_occupancy_ratio_coquimbo_laserena</v>
      </c>
      <c r="E1790" s="4" t="str" cm="1">
        <f t="array" aca="1" ref="E1790" ca="1">INDIRECT(ADDRESS(1,A1790,1,1,"all_city_parameter_inputs"))</f>
        <v>coquimbo_laserena</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car_occupancy_ratio</v>
      </c>
      <c r="G1790" s="4" t="str" cm="1">
        <f t="array" aca="1" ref="G1790" ca="1">IF(AND(ISBLANK(INDIRECT(ADDRESS(B1790,3,1,1,"all_city_parameter_inputs"))),ISBLANK(INDIRECT(ADDRESS(B1790,2,1,1,"all_city_parameter_inputs")))),"",IF(ISBLANK(INDIRECT(ADDRESS(B1790,2,1,1,"all_city_parameter_inputs"))),"",INDIRECT(ADDRESS(B1790,2,1,1,"all_city_parameter_inputs"))))</f>
        <v>beta</v>
      </c>
      <c r="H1790" s="17" cm="1">
        <f t="array" aca="1" ref="H1790" ca="1">IF(ISBLANK(INDIRECT(ADDRESS(B1790,A1790,1,1,"all_city_parameter_inputs"))), "--",INDIRECT(ADDRESS(B1790,A1790,1,1,"all_city_parameter_inputs")))</f>
        <v>8.1831582781456884</v>
      </c>
      <c r="I1790" s="17" t="str">
        <f ca="1">IF(OR(G1790="alpha",G1790="beta",G1790="sd",G1790="mean"),"--",VLOOKUP(C1790,Default!$B$5:$H$114,7,FALSE))</f>
        <v>--</v>
      </c>
      <c r="J1790" s="4" t="str">
        <f ca="1">VLOOKUP(F1790,Lookup!$C$5:$D$110,2, FALSE)</f>
        <v>Travel values</v>
      </c>
      <c r="K1790" s="4" t="str">
        <f ca="1">VLOOKUP(C1790,Default!$B$4:$E$114,4, FALSE)</f>
        <v>ratio of cars to passengers (incl driver)</v>
      </c>
      <c r="L1790" s="21" t="str" cm="1">
        <f t="array" aca="1" ref="L1790" ca="1">IF(ISNA(VLOOKUP($D1790,Grouped_Sources!$C:$C,1,FALSE)),"", INDIRECT(VLOOKUP($D1790,Grouped_Sources!$C:$I,5,FALSE)))</f>
        <v>CarOccupancyRatio_vxx.docx on on OneDrive Ali Abbas - ITHIM Global\Methods and Processes\Input Parameters\CarOccupancyRate</v>
      </c>
      <c r="M1790" s="21" cm="1">
        <f t="array" aca="1" ref="M1790" ca="1">IF(ISNA(VLOOKUP($D1790,Grouped_Sources!$C:$C,1,FALSE)),"", INDIRECT(VLOOKUP($D1790,Grouped_Sources!$C:$I,6,FALSE)))</f>
        <v>0</v>
      </c>
      <c r="N1790" s="21" cm="1">
        <f t="array" aca="1" ref="N1790" ca="1">IF(ISNA(VLOOKUP($D1790,Grouped_Sources!$C:$C,1,FALSE)),"", INDIRECT(VLOOKUP($D1790,Grouped_Sources!$C:$I,7,FALSE)))</f>
        <v>0</v>
      </c>
    </row>
    <row r="1791" spans="1:14" hidden="1" x14ac:dyDescent="0.25">
      <c r="A1791" s="5">
        <f t="shared" si="285"/>
        <v>20</v>
      </c>
      <c r="B1791" s="5">
        <f t="shared" si="286"/>
        <v>89</v>
      </c>
      <c r="C1791" s="5" t="str">
        <f t="shared" ca="1" si="287"/>
        <v>country</v>
      </c>
      <c r="D1791" s="5" t="str">
        <f t="shared" ref="D1791:D1804" ca="1" si="289">F1791&amp;"_"&amp;E1791</f>
        <v>country_coquimbo_laserena</v>
      </c>
      <c r="E1791" s="4" t="str" cm="1">
        <f t="array" aca="1" ref="E1791" ca="1">INDIRECT(ADDRESS(1,A1791,1,1,"all_city_parameter_inputs"))</f>
        <v>coquimbo_laserena</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country</v>
      </c>
      <c r="G1791" s="4" t="str" cm="1">
        <f t="array" aca="1" ref="G1791" ca="1">IF(AND(ISBLANK(INDIRECT(ADDRESS(B1791,3,1,1,"all_city_parameter_inputs"))),ISBLANK(INDIRECT(ADDRESS(B1791,2,1,1,"all_city_parameter_inputs")))),"",IF(ISBLANK(INDIRECT(ADDRESS(B1791,2,1,1,"all_city_parameter_inputs"))),"",INDIRECT(ADDRESS(B1791,2,1,1,"all_city_parameter_inputs"))))</f>
        <v/>
      </c>
      <c r="H1791" s="17" t="str" cm="1">
        <f t="array" aca="1" ref="H1791" ca="1">IF(ISBLANK(INDIRECT(ADDRESS(B1791,A1791,1,1,"all_city_parameter_inputs"))), "--",INDIRECT(ADDRESS(B1791,A1791,1,1,"all_city_parameter_inputs")))</f>
        <v>Chile</v>
      </c>
      <c r="I1791" s="17" t="str">
        <f ca="1">IF(OR(G1791="alpha",G1791="beta",G1791="sd",G1791="mean"),"--",VLOOKUP(C1791,Default!$B$5:$H$114,7,FALSE))</f>
        <v>Colombia</v>
      </c>
      <c r="J1791" s="4" t="str">
        <f ca="1">VLOOKUP(F1791,Lookup!$C$5:$D$110,2, FALSE)</f>
        <v>Miscellaneous</v>
      </c>
      <c r="K1791" s="4" t="str">
        <f ca="1">VLOOKUP(C1791,Default!$B$4:$E$114,4, FALSE)</f>
        <v>country where city lies in</v>
      </c>
      <c r="L1791" s="21" t="str" cm="1">
        <f t="array" aca="1" ref="L1791" ca="1">IF(ISNA(VLOOKUP($D1791,Grouped_Sources!$C:$C,1,FALSE)),"", INDIRECT(VLOOKUP($D1791,Grouped_Sources!$C:$I,5,FALSE)))</f>
        <v/>
      </c>
      <c r="M1791" s="21" t="str" cm="1">
        <f t="array" aca="1" ref="M1791" ca="1">IF(ISNA(VLOOKUP($D1791,Grouped_Sources!$C:$C,1,FALSE)),"", INDIRECT(VLOOKUP($D1791,Grouped_Sources!$C:$I,6,FALSE)))</f>
        <v/>
      </c>
      <c r="N1791" s="21" t="str" cm="1">
        <f t="array" aca="1" ref="N1791" ca="1">IF(ISNA(VLOOKUP($D1791,Grouped_Sources!$C:$C,1,FALSE)),"", INDIRECT(VLOOKUP($D1791,Grouped_Sources!$C:$I,7,FALSE)))</f>
        <v/>
      </c>
    </row>
    <row r="1792" spans="1:14" hidden="1" x14ac:dyDescent="0.25">
      <c r="A1792" s="5">
        <f t="shared" si="285"/>
        <v>20</v>
      </c>
      <c r="B1792" s="5">
        <f t="shared" si="286"/>
        <v>90</v>
      </c>
      <c r="C1792" s="5" t="str">
        <f t="shared" ca="1" si="287"/>
        <v>continent</v>
      </c>
      <c r="D1792" s="5" t="str">
        <f t="shared" ca="1" si="289"/>
        <v>continent_coquimbo_laserena</v>
      </c>
      <c r="E1792" s="4" t="str" cm="1">
        <f t="array" aca="1" ref="E1792" ca="1">INDIRECT(ADDRESS(1,A1792,1,1,"all_city_parameter_inputs"))</f>
        <v>coquimbo_laserena</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continent</v>
      </c>
      <c r="G1792" s="4" t="str" cm="1">
        <f t="array" aca="1" ref="G1792" ca="1">IF(AND(ISBLANK(INDIRECT(ADDRESS(B1792,3,1,1,"all_city_parameter_inputs"))),ISBLANK(INDIRECT(ADDRESS(B1792,2,1,1,"all_city_parameter_inputs")))),"",IF(ISBLANK(INDIRECT(ADDRESS(B1792,2,1,1,"all_city_parameter_inputs"))),"",INDIRECT(ADDRESS(B1792,2,1,1,"all_city_parameter_inputs"))))</f>
        <v/>
      </c>
      <c r="H1792" s="17" t="str" cm="1">
        <f t="array" aca="1" ref="H1792" ca="1">IF(ISBLANK(INDIRECT(ADDRESS(B1792,A1792,1,1,"all_city_parameter_inputs"))), "--",INDIRECT(ADDRESS(B1792,A1792,1,1,"all_city_parameter_inputs")))</f>
        <v>Latin_America</v>
      </c>
      <c r="I1792" s="17" t="str">
        <f ca="1">IF(OR(G1792="alpha",G1792="beta",G1792="sd",G1792="mean"),"--",VLOOKUP(C1792,Default!$B$5:$H$114,7,FALSE))</f>
        <v>Latin_America</v>
      </c>
      <c r="J1792" s="4" t="str">
        <f ca="1">VLOOKUP(F1792,Lookup!$C$5:$D$110,2, FALSE)</f>
        <v>Miscellaneous</v>
      </c>
      <c r="K1792" s="4" t="str">
        <f ca="1">VLOOKUP(C1792,Default!$B$4:$E$114,4, FALSE)</f>
        <v>continent</v>
      </c>
      <c r="L1792" s="21" t="str" cm="1">
        <f t="array" aca="1" ref="L1792" ca="1">IF(ISNA(VLOOKUP($D1792,Grouped_Sources!$C:$C,1,FALSE)),"", INDIRECT(VLOOKUP($D1792,Grouped_Sources!$C:$I,5,FALSE)))</f>
        <v/>
      </c>
      <c r="M1792" s="21" t="str" cm="1">
        <f t="array" aca="1" ref="M1792" ca="1">IF(ISNA(VLOOKUP($D1792,Grouped_Sources!$C:$C,1,FALSE)),"", INDIRECT(VLOOKUP($D1792,Grouped_Sources!$C:$I,6,FALSE)))</f>
        <v/>
      </c>
      <c r="N1792" s="21" t="str" cm="1">
        <f t="array" aca="1" ref="N1792" ca="1">IF(ISNA(VLOOKUP($D1792,Grouped_Sources!$C:$C,1,FALSE)),"", INDIRECT(VLOOKUP($D1792,Grouped_Sources!$C:$I,7,FALSE)))</f>
        <v/>
      </c>
    </row>
    <row r="1793" spans="1:14" hidden="1" x14ac:dyDescent="0.25">
      <c r="A1793" s="5">
        <f t="shared" si="285"/>
        <v>20</v>
      </c>
      <c r="B1793" s="5">
        <f t="shared" si="286"/>
        <v>91</v>
      </c>
      <c r="C1793" s="5" t="str">
        <f t="shared" ref="C1793:C1801" ca="1" si="290">IF(G1793 = "",F1793,IF(OR(G1793="alpha",G1793="beta",G1793="constant",G1793="sd",G1793="mean",G1793="sample"),F1793,F1793&amp;" "&amp;G1793))</f>
        <v>bus_driver_prop_male</v>
      </c>
      <c r="D1793" s="5" t="str">
        <f t="shared" ca="1" si="289"/>
        <v>bus_driver_prop_male_coquimbo_laserena</v>
      </c>
      <c r="E1793" s="4" t="str" cm="1">
        <f t="array" aca="1" ref="E1793" ca="1">INDIRECT(ADDRESS(1,A1793,1,1,"all_city_parameter_inputs"))</f>
        <v>coquimbo_laserena</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bus_driver_prop_male</v>
      </c>
      <c r="G1793" s="4" t="str" cm="1">
        <f t="array" aca="1" ref="G1793" ca="1">IF(AND(ISBLANK(INDIRECT(ADDRESS(B1793,3,1,1,"all_city_parameter_inputs"))),ISBLANK(INDIRECT(ADDRESS(B1793,2,1,1,"all_city_parameter_inputs")))),"",IF(ISBLANK(INDIRECT(ADDRESS(B1793,2,1,1,"all_city_parameter_inputs"))),"",INDIRECT(ADDRESS(B1793,2,1,1,"all_city_parameter_inputs"))))</f>
        <v/>
      </c>
      <c r="H1793" s="17" cm="1">
        <f t="array" aca="1" ref="H1793" ca="1">IF(ISBLANK(INDIRECT(ADDRESS(B1793,A1793,1,1,"all_city_parameter_inputs"))), "--",INDIRECT(ADDRESS(B1793,A1793,1,1,"all_city_parameter_inputs")))</f>
        <v>0.92</v>
      </c>
      <c r="I1793" s="17">
        <f ca="1">IF(OR(G1793="alpha",G1793="beta",G1793="sd",G1793="mean"),"--",VLOOKUP(C1793,Default!$B$5:$H$114,7,FALSE))</f>
        <v>0.98</v>
      </c>
      <c r="J1793" s="4" t="str">
        <f ca="1">VLOOKUP(F1793,Lookup!$C$5:$D$110,2, FALSE)</f>
        <v>Travel values</v>
      </c>
      <c r="K1793" s="4" t="str">
        <f ca="1">VLOOKUP(C1793,Default!$B$4:$E$114,4, FALSE)</f>
        <v>proportion of bus drivers that are male</v>
      </c>
      <c r="L1793" s="21" t="str" cm="1">
        <f t="array" aca="1" ref="L1793" ca="1">IF(ISNA(VLOOKUP($D1793,Grouped_Sources!$C:$C,1,FALSE)),"", INDIRECT(VLOOKUP($D1793,Grouped_Sources!$C:$I,5,FALSE)))</f>
        <v>on OneDrive Ali Abbas - ITHIM Global\Methods and Processes\Input Parameters\GhostTrip_demographics</v>
      </c>
      <c r="M1793" s="21" cm="1">
        <f t="array" aca="1" ref="M1793" ca="1">IF(ISNA(VLOOKUP($D1793,Grouped_Sources!$C:$C,1,FALSE)),"", INDIRECT(VLOOKUP($D1793,Grouped_Sources!$C:$I,6,FALSE)))</f>
        <v>0</v>
      </c>
      <c r="N1793" s="21" cm="1">
        <f t="array" aca="1" ref="N1793" ca="1">IF(ISNA(VLOOKUP($D1793,Grouped_Sources!$C:$C,1,FALSE)),"", INDIRECT(VLOOKUP($D1793,Grouped_Sources!$C:$I,7,FALSE)))</f>
        <v>0</v>
      </c>
    </row>
    <row r="1794" spans="1:14" hidden="1" x14ac:dyDescent="0.25">
      <c r="A1794" s="5">
        <f t="shared" si="285"/>
        <v>20</v>
      </c>
      <c r="B1794" s="5">
        <f t="shared" si="286"/>
        <v>92</v>
      </c>
      <c r="C1794" s="5" t="str">
        <f t="shared" ca="1" si="290"/>
        <v>bus_driver_male_agerange</v>
      </c>
      <c r="D1794" s="5" t="str">
        <f t="shared" ca="1" si="289"/>
        <v>bus_driver_male_agerange_coquimbo_laserena</v>
      </c>
      <c r="E1794" s="4" t="str" cm="1">
        <f t="array" aca="1" ref="E1794" ca="1">INDIRECT(ADDRESS(1,A1794,1,1,"all_city_parameter_inputs"))</f>
        <v>coquimbo_laserena</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bus_driver_male_agerange</v>
      </c>
      <c r="G1794" s="4" t="str" cm="1">
        <f t="array" aca="1" ref="G1794" ca="1">IF(AND(ISBLANK(INDIRECT(ADDRESS(B1794,3,1,1,"all_city_parameter_inputs"))),ISBLANK(INDIRECT(ADDRESS(B1794,2,1,1,"all_city_parameter_inputs")))),"",IF(ISBLANK(INDIRECT(ADDRESS(B1794,2,1,1,"all_city_parameter_inputs"))),"",INDIRECT(ADDRESS(B1794,2,1,1,"all_city_parameter_inputs"))))</f>
        <v/>
      </c>
      <c r="H1794" s="17" t="str" cm="1">
        <f t="array" aca="1" ref="H1794" ca="1">IF(ISBLANK(INDIRECT(ADDRESS(B1794,A1794,1,1,"all_city_parameter_inputs"))), "--",INDIRECT(ADDRESS(B1794,A1794,1,1,"all_city_parameter_inputs")))</f>
        <v>20, 65</v>
      </c>
      <c r="I1794" s="17" t="str">
        <f ca="1">IF(OR(G1794="alpha",G1794="beta",G1794="sd",G1794="mean"),"--",VLOOKUP(C1794,Default!$B$5:$H$114,7,FALSE))</f>
        <v>19, 65</v>
      </c>
      <c r="J1794" s="4" t="str">
        <f ca="1">VLOOKUP(F1794,Lookup!$C$5:$D$110,2, FALSE)</f>
        <v>Travel values</v>
      </c>
      <c r="K1794" s="4" t="str">
        <f ca="1">VLOOKUP(C1794,Default!$B$4:$E$114,4, FALSE)</f>
        <v>age range of male bus drivers</v>
      </c>
      <c r="L1794" s="21" t="str" cm="1">
        <f t="array" aca="1" ref="L1794" ca="1">IF(ISNA(VLOOKUP($D1794,Grouped_Sources!$C:$C,1,FALSE)),"", INDIRECT(VLOOKUP($D1794,Grouped_Sources!$C:$I,5,FALSE)))</f>
        <v>on OneDrive Ali Abbas - ITHIM Global\Methods and Processes\Input Parameters\GhostTrip_demographics</v>
      </c>
      <c r="M1794" s="21" cm="1">
        <f t="array" aca="1" ref="M1794" ca="1">IF(ISNA(VLOOKUP($D1794,Grouped_Sources!$C:$C,1,FALSE)),"", INDIRECT(VLOOKUP($D1794,Grouped_Sources!$C:$I,6,FALSE)))</f>
        <v>0</v>
      </c>
      <c r="N1794" s="21" cm="1">
        <f t="array" aca="1" ref="N1794" ca="1">IF(ISNA(VLOOKUP($D1794,Grouped_Sources!$C:$C,1,FALSE)),"", INDIRECT(VLOOKUP($D1794,Grouped_Sources!$C:$I,7,FALSE)))</f>
        <v>0</v>
      </c>
    </row>
    <row r="1795" spans="1:14" hidden="1" x14ac:dyDescent="0.25">
      <c r="A1795" s="5">
        <f t="shared" si="285"/>
        <v>20</v>
      </c>
      <c r="B1795" s="5">
        <f t="shared" si="286"/>
        <v>93</v>
      </c>
      <c r="C1795" s="5" t="str">
        <f t="shared" ca="1" si="290"/>
        <v>bus_driver_female_agerange</v>
      </c>
      <c r="D1795" s="5" t="str">
        <f t="shared" ref="D1795:D1801" ca="1" si="291">F1795&amp;"_"&amp;E1795</f>
        <v>bus_driver_female_agerange_coquimbo_laserena</v>
      </c>
      <c r="E1795" s="4" t="str" cm="1">
        <f t="array" aca="1" ref="E1795" ca="1">INDIRECT(ADDRESS(1,A1795,1,1,"all_city_parameter_inputs"))</f>
        <v>coquimbo_laserena</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bus_driver_female_agerange</v>
      </c>
      <c r="G1795" s="4" t="str" cm="1">
        <f t="array" aca="1" ref="G1795" ca="1">IF(AND(ISBLANK(INDIRECT(ADDRESS(B1795,3,1,1,"all_city_parameter_inputs"))),ISBLANK(INDIRECT(ADDRESS(B1795,2,1,1,"all_city_parameter_inputs")))),"",IF(ISBLANK(INDIRECT(ADDRESS(B1795,2,1,1,"all_city_parameter_inputs"))),"",INDIRECT(ADDRESS(B1795,2,1,1,"all_city_parameter_inputs"))))</f>
        <v/>
      </c>
      <c r="H1795" s="17" t="str" cm="1">
        <f t="array" aca="1" ref="H1795" ca="1">IF(ISBLANK(INDIRECT(ADDRESS(B1795,A1795,1,1,"all_city_parameter_inputs"))), "--",INDIRECT(ADDRESS(B1795,A1795,1,1,"all_city_parameter_inputs")))</f>
        <v>20, 60</v>
      </c>
      <c r="I1795" s="17" t="str">
        <f ca="1">IF(OR(G1795="alpha",G1795="beta",G1795="sd",G1795="mean"),"--",VLOOKUP(C1795,Default!$B$5:$H$114,7,FALSE))</f>
        <v>19, 65</v>
      </c>
      <c r="J1795" s="4" t="str">
        <f ca="1">VLOOKUP(F1795,Lookup!$C$5:$D$110,2, FALSE)</f>
        <v>Travel values</v>
      </c>
      <c r="K1795" s="4" t="str">
        <f ca="1">VLOOKUP(C1795,Default!$B$4:$E$114,4, FALSE)</f>
        <v>age range of female bus drivers</v>
      </c>
      <c r="L1795" s="21" t="str" cm="1">
        <f t="array" aca="1" ref="L1795" ca="1">IF(ISNA(VLOOKUP($D1795,Grouped_Sources!$C:$C,1,FALSE)),"", INDIRECT(VLOOKUP($D1795,Grouped_Sources!$C:$I,5,FALSE)))</f>
        <v>on OneDrive Ali Abbas - ITHIM Global\Methods and Processes\Input Parameters\GhostTrip_demographics</v>
      </c>
      <c r="M1795" s="21" cm="1">
        <f t="array" aca="1" ref="M1795" ca="1">IF(ISNA(VLOOKUP($D1795,Grouped_Sources!$C:$C,1,FALSE)),"", INDIRECT(VLOOKUP($D1795,Grouped_Sources!$C:$I,6,FALSE)))</f>
        <v>0</v>
      </c>
      <c r="N1795" s="21" cm="1">
        <f t="array" aca="1" ref="N1795" ca="1">IF(ISNA(VLOOKUP($D1795,Grouped_Sources!$C:$C,1,FALSE)),"", INDIRECT(VLOOKUP($D1795,Grouped_Sources!$C:$I,7,FALSE)))</f>
        <v>0</v>
      </c>
    </row>
    <row r="1796" spans="1:14" hidden="1" x14ac:dyDescent="0.25">
      <c r="A1796" s="5">
        <f t="shared" si="285"/>
        <v>20</v>
      </c>
      <c r="B1796" s="5">
        <f t="shared" si="286"/>
        <v>94</v>
      </c>
      <c r="C1796" s="5" t="str">
        <f t="shared" ca="1" si="290"/>
        <v>truck_driver_prop_male</v>
      </c>
      <c r="D1796" s="5" t="str">
        <f t="shared" ca="1" si="291"/>
        <v>truck_driver_prop_male_coquimbo_laserena</v>
      </c>
      <c r="E1796" s="4" t="str" cm="1">
        <f t="array" aca="1" ref="E1796" ca="1">INDIRECT(ADDRESS(1,A1796,1,1,"all_city_parameter_inputs"))</f>
        <v>coquimbo_laserena</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truck_driver_prop_male</v>
      </c>
      <c r="G1796" s="4" t="str" cm="1">
        <f t="array" aca="1" ref="G1796" ca="1">IF(AND(ISBLANK(INDIRECT(ADDRESS(B1796,3,1,1,"all_city_parameter_inputs"))),ISBLANK(INDIRECT(ADDRESS(B1796,2,1,1,"all_city_parameter_inputs")))),"",IF(ISBLANK(INDIRECT(ADDRESS(B1796,2,1,1,"all_city_parameter_inputs"))),"",INDIRECT(ADDRESS(B1796,2,1,1,"all_city_parameter_inputs"))))</f>
        <v/>
      </c>
      <c r="H1796" s="17" cm="1">
        <f t="array" aca="1" ref="H1796" ca="1">IF(ISBLANK(INDIRECT(ADDRESS(B1796,A1796,1,1,"all_city_parameter_inputs"))), "--",INDIRECT(ADDRESS(B1796,A1796,1,1,"all_city_parameter_inputs")))</f>
        <v>0.98</v>
      </c>
      <c r="I1796" s="17">
        <f ca="1">IF(OR(G1796="alpha",G1796="beta",G1796="sd",G1796="mean"),"--",VLOOKUP(C1796,Default!$B$5:$H$114,7,FALSE))</f>
        <v>0.98</v>
      </c>
      <c r="J1796" s="4" t="str">
        <f ca="1">VLOOKUP(F1796,Lookup!$C$5:$D$110,2, FALSE)</f>
        <v>Travel values</v>
      </c>
      <c r="K1796" s="4" t="str">
        <f ca="1">VLOOKUP(C1796,Default!$B$4:$E$114,4, FALSE)</f>
        <v>proportion of male truck drivers</v>
      </c>
      <c r="L1796" s="21" t="str" cm="1">
        <f t="array" aca="1" ref="L1796" ca="1">IF(ISNA(VLOOKUP($D1796,Grouped_Sources!$C:$C,1,FALSE)),"", INDIRECT(VLOOKUP($D1796,Grouped_Sources!$C:$I,5,FALSE)))</f>
        <v>on OneDrive Ali Abbas - ITHIM Global\Methods and Processes\Input Parameters\GhostTrip_demographics</v>
      </c>
      <c r="M1796" s="21" cm="1">
        <f t="array" aca="1" ref="M1796" ca="1">IF(ISNA(VLOOKUP($D1796,Grouped_Sources!$C:$C,1,FALSE)),"", INDIRECT(VLOOKUP($D1796,Grouped_Sources!$C:$I,6,FALSE)))</f>
        <v>0</v>
      </c>
      <c r="N1796" s="21" cm="1">
        <f t="array" aca="1" ref="N1796" ca="1">IF(ISNA(VLOOKUP($D1796,Grouped_Sources!$C:$C,1,FALSE)),"", INDIRECT(VLOOKUP($D1796,Grouped_Sources!$C:$I,7,FALSE)))</f>
        <v>0</v>
      </c>
    </row>
    <row r="1797" spans="1:14" hidden="1" x14ac:dyDescent="0.25">
      <c r="A1797" s="5">
        <f t="shared" si="285"/>
        <v>20</v>
      </c>
      <c r="B1797" s="5">
        <f t="shared" si="286"/>
        <v>95</v>
      </c>
      <c r="C1797" s="5" t="str">
        <f t="shared" ca="1" si="290"/>
        <v>truck_driver_male_agerange</v>
      </c>
      <c r="D1797" s="5" t="str">
        <f t="shared" ca="1" si="291"/>
        <v>truck_driver_male_agerange_coquimbo_laserena</v>
      </c>
      <c r="E1797" s="4" t="str" cm="1">
        <f t="array" aca="1" ref="E1797" ca="1">INDIRECT(ADDRESS(1,A1797,1,1,"all_city_parameter_inputs"))</f>
        <v>coquimbo_laserena</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truck_driver_male_agerange</v>
      </c>
      <c r="G1797" s="4" t="str" cm="1">
        <f t="array" aca="1" ref="G1797" ca="1">IF(AND(ISBLANK(INDIRECT(ADDRESS(B1797,3,1,1,"all_city_parameter_inputs"))),ISBLANK(INDIRECT(ADDRESS(B1797,2,1,1,"all_city_parameter_inputs")))),"",IF(ISBLANK(INDIRECT(ADDRESS(B1797,2,1,1,"all_city_parameter_inputs"))),"",INDIRECT(ADDRESS(B1797,2,1,1,"all_city_parameter_inputs"))))</f>
        <v/>
      </c>
      <c r="H1797" s="17" t="str" cm="1">
        <f t="array" aca="1" ref="H1797" ca="1">IF(ISBLANK(INDIRECT(ADDRESS(B1797,A1797,1,1,"all_city_parameter_inputs"))), "--",INDIRECT(ADDRESS(B1797,A1797,1,1,"all_city_parameter_inputs")))</f>
        <v>20, 65</v>
      </c>
      <c r="I1797" s="17" t="str">
        <f ca="1">IF(OR(G1797="alpha",G1797="beta",G1797="sd",G1797="mean"),"--",VLOOKUP(C1797,Default!$B$5:$H$114,7,FALSE))</f>
        <v>18, 65</v>
      </c>
      <c r="J1797" s="4" t="str">
        <f ca="1">VLOOKUP(F1797,Lookup!$C$5:$D$110,2, FALSE)</f>
        <v>Travel values</v>
      </c>
      <c r="K1797" s="4" t="str">
        <f ca="1">VLOOKUP(C1797,Default!$B$4:$E$114,4, FALSE)</f>
        <v>age range of male truck drivers</v>
      </c>
      <c r="L1797" s="21" t="str" cm="1">
        <f t="array" aca="1" ref="L1797" ca="1">IF(ISNA(VLOOKUP($D1797,Grouped_Sources!$C:$C,1,FALSE)),"", INDIRECT(VLOOKUP($D1797,Grouped_Sources!$C:$I,5,FALSE)))</f>
        <v>on OneDrive Ali Abbas - ITHIM Global\Methods and Processes\Input Parameters\GhostTrip_demographics</v>
      </c>
      <c r="M1797" s="21" cm="1">
        <f t="array" aca="1" ref="M1797" ca="1">IF(ISNA(VLOOKUP($D1797,Grouped_Sources!$C:$C,1,FALSE)),"", INDIRECT(VLOOKUP($D1797,Grouped_Sources!$C:$I,6,FALSE)))</f>
        <v>0</v>
      </c>
      <c r="N1797" s="21" cm="1">
        <f t="array" aca="1" ref="N1797" ca="1">IF(ISNA(VLOOKUP($D1797,Grouped_Sources!$C:$C,1,FALSE)),"", INDIRECT(VLOOKUP($D1797,Grouped_Sources!$C:$I,7,FALSE)))</f>
        <v>0</v>
      </c>
    </row>
    <row r="1798" spans="1:14" hidden="1" x14ac:dyDescent="0.25">
      <c r="A1798" s="5">
        <f t="shared" si="285"/>
        <v>20</v>
      </c>
      <c r="B1798" s="5">
        <f t="shared" si="286"/>
        <v>96</v>
      </c>
      <c r="C1798" s="5" t="str">
        <f t="shared" ca="1" si="290"/>
        <v>truck_driver_female_agerange</v>
      </c>
      <c r="D1798" s="5" t="str">
        <f t="shared" ca="1" si="291"/>
        <v>truck_driver_female_agerange_coquimbo_laserena</v>
      </c>
      <c r="E1798" s="4" t="str" cm="1">
        <f t="array" aca="1" ref="E1798" ca="1">INDIRECT(ADDRESS(1,A1798,1,1,"all_city_parameter_inputs"))</f>
        <v>coquimbo_laserena</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truck_driver_female_agerange</v>
      </c>
      <c r="G1798" s="4" t="str" cm="1">
        <f t="array" aca="1" ref="G1798" ca="1">IF(AND(ISBLANK(INDIRECT(ADDRESS(B1798,3,1,1,"all_city_parameter_inputs"))),ISBLANK(INDIRECT(ADDRESS(B1798,2,1,1,"all_city_parameter_inputs")))),"",IF(ISBLANK(INDIRECT(ADDRESS(B1798,2,1,1,"all_city_parameter_inputs"))),"",INDIRECT(ADDRESS(B1798,2,1,1,"all_city_parameter_inputs"))))</f>
        <v/>
      </c>
      <c r="H1798" s="17" t="str" cm="1">
        <f t="array" aca="1" ref="H1798" ca="1">IF(ISBLANK(INDIRECT(ADDRESS(B1798,A1798,1,1,"all_city_parameter_inputs"))), "--",INDIRECT(ADDRESS(B1798,A1798,1,1,"all_city_parameter_inputs")))</f>
        <v>20, 60</v>
      </c>
      <c r="I1798" s="17" t="str">
        <f ca="1">IF(OR(G1798="alpha",G1798="beta",G1798="sd",G1798="mean"),"--",VLOOKUP(C1798,Default!$B$5:$H$114,7,FALSE))</f>
        <v>18, 65</v>
      </c>
      <c r="J1798" s="4" t="str">
        <f ca="1">VLOOKUP(F1798,Lookup!$C$5:$D$110,2, FALSE)</f>
        <v>Travel values</v>
      </c>
      <c r="K1798" s="4" t="str">
        <f ca="1">VLOOKUP(C1798,Default!$B$4:$E$114,4, FALSE)</f>
        <v>age range of female truck drivers</v>
      </c>
      <c r="L1798" s="21" t="str" cm="1">
        <f t="array" aca="1" ref="L1798" ca="1">IF(ISNA(VLOOKUP($D1798,Grouped_Sources!$C:$C,1,FALSE)),"", INDIRECT(VLOOKUP($D1798,Grouped_Sources!$C:$I,5,FALSE)))</f>
        <v>on OneDrive Ali Abbas - ITHIM Global\Methods and Processes\Input Parameters\GhostTrip_demographics</v>
      </c>
      <c r="M1798" s="21" cm="1">
        <f t="array" aca="1" ref="M1798" ca="1">IF(ISNA(VLOOKUP($D1798,Grouped_Sources!$C:$C,1,FALSE)),"", INDIRECT(VLOOKUP($D1798,Grouped_Sources!$C:$I,6,FALSE)))</f>
        <v>0</v>
      </c>
      <c r="N1798" s="21" cm="1">
        <f t="array" aca="1" ref="N1798" ca="1">IF(ISNA(VLOOKUP($D1798,Grouped_Sources!$C:$C,1,FALSE)),"", INDIRECT(VLOOKUP($D1798,Grouped_Sources!$C:$I,7,FALSE)))</f>
        <v>0</v>
      </c>
    </row>
    <row r="1799" spans="1:14" hidden="1" x14ac:dyDescent="0.25">
      <c r="A1799" s="5">
        <f t="shared" si="285"/>
        <v>20</v>
      </c>
      <c r="B1799" s="5">
        <f t="shared" si="286"/>
        <v>97</v>
      </c>
      <c r="C1799" s="5" t="str">
        <f t="shared" ca="1" si="290"/>
        <v>commerical_mbike_prop_male</v>
      </c>
      <c r="D1799" s="5" t="str">
        <f t="shared" ca="1" si="291"/>
        <v>commerical_mbike_prop_male_coquimbo_laserena</v>
      </c>
      <c r="E1799" s="4" t="str" cm="1">
        <f t="array" aca="1" ref="E1799" ca="1">INDIRECT(ADDRESS(1,A1799,1,1,"all_city_parameter_inputs"))</f>
        <v>coquimbo_laserena</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commerical_mbike_prop_male</v>
      </c>
      <c r="G1799" s="4" t="str" cm="1">
        <f t="array" aca="1" ref="G1799" ca="1">IF(AND(ISBLANK(INDIRECT(ADDRESS(B1799,3,1,1,"all_city_parameter_inputs"))),ISBLANK(INDIRECT(ADDRESS(B1799,2,1,1,"all_city_parameter_inputs")))),"",IF(ISBLANK(INDIRECT(ADDRESS(B1799,2,1,1,"all_city_parameter_inputs"))),"",INDIRECT(ADDRESS(B1799,2,1,1,"all_city_parameter_inputs"))))</f>
        <v/>
      </c>
      <c r="H1799" s="17" cm="1">
        <f t="array" aca="1" ref="H1799" ca="1">IF(ISBLANK(INDIRECT(ADDRESS(B1799,A1799,1,1,"all_city_parameter_inputs"))), "--",INDIRECT(ADDRESS(B1799,A1799,1,1,"all_city_parameter_inputs")))</f>
        <v>0.94</v>
      </c>
      <c r="I1799" s="17">
        <f ca="1">IF(OR(G1799="alpha",G1799="beta",G1799="sd",G1799="mean"),"--",VLOOKUP(C1799,Default!$B$5:$H$114,7,FALSE))</f>
        <v>0.99</v>
      </c>
      <c r="J1799" s="4" t="str">
        <f ca="1">VLOOKUP(F1799,Lookup!$C$5:$D$110,2, FALSE)</f>
        <v>Travel values</v>
      </c>
      <c r="K1799" s="4" t="str">
        <f ca="1">VLOOKUP(C1799,Default!$B$4:$E$114,4, FALSE)</f>
        <v>proportion of male commercial motorcycle drivers</v>
      </c>
      <c r="L1799" s="21" t="str" cm="1">
        <f t="array" aca="1" ref="L1799" ca="1">IF(ISNA(VLOOKUP($D1799,Grouped_Sources!$C:$C,1,FALSE)),"", INDIRECT(VLOOKUP($D1799,Grouped_Sources!$C:$I,5,FALSE)))</f>
        <v>on OneDrive Ali Abbas - ITHIM Global\Methods and Processes\Input Parameters\GhostTrip_demographics</v>
      </c>
      <c r="M1799" s="21" cm="1">
        <f t="array" aca="1" ref="M1799" ca="1">IF(ISNA(VLOOKUP($D1799,Grouped_Sources!$C:$C,1,FALSE)),"", INDIRECT(VLOOKUP($D1799,Grouped_Sources!$C:$I,6,FALSE)))</f>
        <v>0</v>
      </c>
      <c r="N1799" s="21" cm="1">
        <f t="array" aca="1" ref="N1799" ca="1">IF(ISNA(VLOOKUP($D1799,Grouped_Sources!$C:$C,1,FALSE)),"", INDIRECT(VLOOKUP($D1799,Grouped_Sources!$C:$I,7,FALSE)))</f>
        <v>0</v>
      </c>
    </row>
    <row r="1800" spans="1:14" hidden="1" x14ac:dyDescent="0.25">
      <c r="A1800" s="5">
        <f t="shared" si="285"/>
        <v>20</v>
      </c>
      <c r="B1800" s="5">
        <f t="shared" si="286"/>
        <v>98</v>
      </c>
      <c r="C1800" s="5" t="str">
        <f t="shared" ca="1" si="290"/>
        <v>commerical_mbike_male_agerange</v>
      </c>
      <c r="D1800" s="5" t="str">
        <f t="shared" ca="1" si="291"/>
        <v>commerical_mbike_male_agerange_coquimbo_laserena</v>
      </c>
      <c r="E1800" s="4" t="str" cm="1">
        <f t="array" aca="1" ref="E1800" ca="1">INDIRECT(ADDRESS(1,A1800,1,1,"all_city_parameter_inputs"))</f>
        <v>coquimbo_laserena</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commerical_mbike_male_agerange</v>
      </c>
      <c r="G1800" s="4" t="str" cm="1">
        <f t="array" aca="1" ref="G1800" ca="1">IF(AND(ISBLANK(INDIRECT(ADDRESS(B1800,3,1,1,"all_city_parameter_inputs"))),ISBLANK(INDIRECT(ADDRESS(B1800,2,1,1,"all_city_parameter_inputs")))),"",IF(ISBLANK(INDIRECT(ADDRESS(B1800,2,1,1,"all_city_parameter_inputs"))),"",INDIRECT(ADDRESS(B1800,2,1,1,"all_city_parameter_inputs"))))</f>
        <v/>
      </c>
      <c r="H1800" s="17" t="str" cm="1">
        <f t="array" aca="1" ref="H1800" ca="1">IF(ISBLANK(INDIRECT(ADDRESS(B1800,A1800,1,1,"all_city_parameter_inputs"))), "--",INDIRECT(ADDRESS(B1800,A1800,1,1,"all_city_parameter_inputs")))</f>
        <v>20, 65</v>
      </c>
      <c r="I1800" s="17" t="str">
        <f ca="1">IF(OR(G1800="alpha",G1800="beta",G1800="sd",G1800="mean"),"--",VLOOKUP(C1800,Default!$B$5:$H$114,7,FALSE))</f>
        <v>18, 65</v>
      </c>
      <c r="J1800" s="4" t="str">
        <f ca="1">VLOOKUP(F1800,Lookup!$C$5:$D$110,2, FALSE)</f>
        <v>Travel values</v>
      </c>
      <c r="K1800" s="4" t="str">
        <f ca="1">VLOOKUP(C1800,Default!$B$4:$E$114,4, FALSE)</f>
        <v>age range of male commercial motorcycle drivers</v>
      </c>
      <c r="L1800" s="21" t="str" cm="1">
        <f t="array" aca="1" ref="L1800" ca="1">IF(ISNA(VLOOKUP($D1800,Grouped_Sources!$C:$C,1,FALSE)),"", INDIRECT(VLOOKUP($D1800,Grouped_Sources!$C:$I,5,FALSE)))</f>
        <v>on OneDrive Ali Abbas - ITHIM Global\Methods and Processes\Input Parameters\GhostTrip_demographics</v>
      </c>
      <c r="M1800" s="21" cm="1">
        <f t="array" aca="1" ref="M1800" ca="1">IF(ISNA(VLOOKUP($D1800,Grouped_Sources!$C:$C,1,FALSE)),"", INDIRECT(VLOOKUP($D1800,Grouped_Sources!$C:$I,6,FALSE)))</f>
        <v>0</v>
      </c>
      <c r="N1800" s="21" cm="1">
        <f t="array" aca="1" ref="N1800" ca="1">IF(ISNA(VLOOKUP($D1800,Grouped_Sources!$C:$C,1,FALSE)),"", INDIRECT(VLOOKUP($D1800,Grouped_Sources!$C:$I,7,FALSE)))</f>
        <v>0</v>
      </c>
    </row>
    <row r="1801" spans="1:14" hidden="1" x14ac:dyDescent="0.25">
      <c r="A1801" s="5">
        <f t="shared" si="285"/>
        <v>20</v>
      </c>
      <c r="B1801" s="5">
        <f t="shared" si="286"/>
        <v>99</v>
      </c>
      <c r="C1801" s="5" t="str">
        <f t="shared" ca="1" si="290"/>
        <v>commerical_mbike_female_agerange</v>
      </c>
      <c r="D1801" s="5" t="str">
        <f t="shared" ca="1" si="291"/>
        <v>commerical_mbike_female_agerange_coquimbo_laserena</v>
      </c>
      <c r="E1801" s="4" t="str" cm="1">
        <f t="array" aca="1" ref="E1801" ca="1">INDIRECT(ADDRESS(1,A1801,1,1,"all_city_parameter_inputs"))</f>
        <v>coquimbo_laserena</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commerical_mbike_female_agerange</v>
      </c>
      <c r="G1801" s="4" t="str" cm="1">
        <f t="array" aca="1" ref="G1801" ca="1">IF(AND(ISBLANK(INDIRECT(ADDRESS(B1801,3,1,1,"all_city_parameter_inputs"))),ISBLANK(INDIRECT(ADDRESS(B1801,2,1,1,"all_city_parameter_inputs")))),"",IF(ISBLANK(INDIRECT(ADDRESS(B1801,2,1,1,"all_city_parameter_inputs"))),"",INDIRECT(ADDRESS(B1801,2,1,1,"all_city_parameter_inputs"))))</f>
        <v/>
      </c>
      <c r="H1801" s="17" t="str" cm="1">
        <f t="array" aca="1" ref="H1801" ca="1">IF(ISBLANK(INDIRECT(ADDRESS(B1801,A1801,1,1,"all_city_parameter_inputs"))), "--",INDIRECT(ADDRESS(B1801,A1801,1,1,"all_city_parameter_inputs")))</f>
        <v>20, 60</v>
      </c>
      <c r="I1801" s="17" t="str">
        <f ca="1">IF(OR(G1801="alpha",G1801="beta",G1801="sd",G1801="mean"),"--",VLOOKUP(C1801,Default!$B$5:$H$114,7,FALSE))</f>
        <v>18, 65</v>
      </c>
      <c r="J1801" s="4" t="str">
        <f ca="1">VLOOKUP(F1801,Lookup!$C$5:$D$110,2, FALSE)</f>
        <v>Travel values</v>
      </c>
      <c r="K1801" s="4" t="str">
        <f ca="1">VLOOKUP(C1801,Default!$B$4:$E$114,4, FALSE)</f>
        <v>age range of female commercial motorcycle drivers</v>
      </c>
      <c r="L1801" s="21" t="str" cm="1">
        <f t="array" aca="1" ref="L1801" ca="1">IF(ISNA(VLOOKUP($D1801,Grouped_Sources!$C:$C,1,FALSE)),"", INDIRECT(VLOOKUP($D1801,Grouped_Sources!$C:$I,5,FALSE)))</f>
        <v>on OneDrive Ali Abbas - ITHIM Global\Methods and Processes\Input Parameters\GhostTrip_demographics</v>
      </c>
      <c r="M1801" s="21" cm="1">
        <f t="array" aca="1" ref="M1801" ca="1">IF(ISNA(VLOOKUP($D1801,Grouped_Sources!$C:$C,1,FALSE)),"", INDIRECT(VLOOKUP($D1801,Grouped_Sources!$C:$I,6,FALSE)))</f>
        <v>0</v>
      </c>
      <c r="N1801" s="21" cm="1">
        <f t="array" aca="1" ref="N1801" ca="1">IF(ISNA(VLOOKUP($D1801,Grouped_Sources!$C:$C,1,FALSE)),"", INDIRECT(VLOOKUP($D1801,Grouped_Sources!$C:$I,7,FALSE)))</f>
        <v>0</v>
      </c>
    </row>
    <row r="1802" spans="1:14" hidden="1" x14ac:dyDescent="0.25">
      <c r="A1802" s="5">
        <f t="shared" si="285"/>
        <v>20</v>
      </c>
      <c r="B1802" s="5">
        <f t="shared" si="286"/>
        <v>100</v>
      </c>
      <c r="C1802" s="5" t="str">
        <f t="shared" ref="C1802" ca="1" si="292">IF(G1802 = "",F1802,IF(OR(G1802="alpha",G1802="beta",G1802="constant",G1802="sd",G1802="mean",G1802="sample"),F1802,F1802&amp;" "&amp;G1802))</f>
        <v>day_to_week_scalar</v>
      </c>
      <c r="D1802" s="5" t="str">
        <f t="shared" ref="D1802" ca="1" si="293">F1802&amp;"_"&amp;E1802</f>
        <v>day_to_week_scalar_coquimbo_laserena</v>
      </c>
      <c r="E1802" s="4" t="str" cm="1">
        <f t="array" aca="1" ref="E1802" ca="1">INDIRECT(ADDRESS(1,A1802,1,1,"all_city_parameter_inputs"))</f>
        <v>coquimbo_laserena</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day_to_week_scalar</v>
      </c>
      <c r="G1802" s="4" t="str" cm="1">
        <f t="array" aca="1" ref="G1802" ca="1">IF(AND(ISBLANK(INDIRECT(ADDRESS(B1802,3,1,1,"all_city_parameter_inputs"))),ISBLANK(INDIRECT(ADDRESS(B1802,2,1,1,"all_city_parameter_inputs")))),"",IF(ISBLANK(INDIRECT(ADDRESS(B1802,2,1,1,"all_city_parameter_inputs"))),"",INDIRECT(ADDRESS(B1802,2,1,1,"all_city_parameter_inputs"))))</f>
        <v/>
      </c>
      <c r="H1802" s="17" cm="1">
        <f t="array" aca="1" ref="H1802" ca="1">IF(ISBLANK(INDIRECT(ADDRESS(B1802,A1802,1,1,"all_city_parameter_inputs"))), "--",INDIRECT(ADDRESS(B1802,A1802,1,1,"all_city_parameter_inputs")))</f>
        <v>7</v>
      </c>
      <c r="I1802" s="17">
        <f ca="1">IF(OR(G1802="alpha",G1802="beta",G1802="sd",G1802="mean"),"--",VLOOKUP(C1802,Default!$B$5:$H$114,7,FALSE))</f>
        <v>7</v>
      </c>
      <c r="J1802" s="4" t="str">
        <f ca="1">VLOOKUP(F1802,Lookup!$C$5:$D$110,2, FALSE)</f>
        <v>Travel values</v>
      </c>
      <c r="K1802" s="4" t="str">
        <f ca="1">VLOOKUP(C1802,Default!$B$4:$E$114,4, FALSE)</f>
        <v>how daily travel scales to a week</v>
      </c>
      <c r="L1802" s="37" t="s">
        <v>298</v>
      </c>
      <c r="M1802" s="21"/>
      <c r="N1802" s="21"/>
    </row>
    <row r="1803" spans="1:14" hidden="1" x14ac:dyDescent="0.25">
      <c r="A1803" s="5">
        <f t="shared" si="285"/>
        <v>20</v>
      </c>
      <c r="B1803" s="5">
        <f t="shared" si="286"/>
        <v>101</v>
      </c>
      <c r="C1803" s="5" t="str">
        <f t="shared" ref="C1803" ca="1" si="294">IF(G1803 = "",F1803,IF(OR(G1803="alpha",G1803="beta",G1803="constant",G1803="sd",G1803="mean",G1803="sample"),F1803,F1803&amp;" "&amp;G1803))</f>
        <v>treat_taxi_as_car</v>
      </c>
      <c r="D1803" s="5" t="str">
        <f t="shared" ref="D1803" ca="1" si="295">F1803&amp;"_"&amp;E1803</f>
        <v>treat_taxi_as_car_coquimbo_laserena</v>
      </c>
      <c r="E1803" s="4" t="str" cm="1">
        <f t="array" aca="1" ref="E1803" ca="1">INDIRECT(ADDRESS(1,A1803,1,1,"all_city_parameter_inputs"))</f>
        <v>coquimbo_laserena</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treat_taxi_as_car</v>
      </c>
      <c r="G1803" s="4" t="str" cm="1">
        <f t="array" aca="1" ref="G1803" ca="1">IF(AND(ISBLANK(INDIRECT(ADDRESS(B1803,3,1,1,"all_city_parameter_inputs"))),ISBLANK(INDIRECT(ADDRESS(B1803,2,1,1,"all_city_parameter_inputs")))),"",IF(ISBLANK(INDIRECT(ADDRESS(B1803,2,1,1,"all_city_parameter_inputs"))),"",INDIRECT(ADDRESS(B1803,2,1,1,"all_city_parameter_inputs"))))</f>
        <v/>
      </c>
      <c r="H1803" s="17" t="str" cm="1">
        <f t="array" aca="1" ref="H1803" ca="1">IF(ISBLANK(INDIRECT(ADDRESS(B1803,A1803,1,1,"all_city_parameter_inputs"))), "--",INDIRECT(ADDRESS(B1803,A1803,1,1,"all_city_parameter_inputs")))</f>
        <v>F</v>
      </c>
      <c r="I1803" s="17" t="str">
        <f ca="1">IF(OR(G1803="alpha",G1803="beta",G1803="sd",G1803="mean"),"--",VLOOKUP(C1803,Default!$B$5:$H$114,7,FALSE))</f>
        <v>F</v>
      </c>
      <c r="J1803" s="4" t="str">
        <f ca="1">VLOOKUP(F1803,Lookup!$C$5:$D$110,2, FALSE)</f>
        <v>Pollution values</v>
      </c>
      <c r="K1803" s="4" t="str">
        <f ca="1">VLOOKUP(C1803,Default!$B$4:$E$114,4, FALSE)</f>
        <v>If set to false do not add taxi km when calculating car emission factors</v>
      </c>
      <c r="L1803" s="37"/>
      <c r="M1803" s="21"/>
      <c r="N1803" s="21"/>
    </row>
    <row r="1804" spans="1:14" hidden="1" x14ac:dyDescent="0.25">
      <c r="A1804" s="5">
        <f t="shared" ref="A1804" si="296">A1704+1</f>
        <v>21</v>
      </c>
      <c r="B1804" s="5">
        <f t="shared" ref="B1804" si="297">B1704</f>
        <v>2</v>
      </c>
      <c r="C1804" s="5" t="str">
        <f t="shared" ca="1" si="287"/>
        <v>speeds auto_rickshaw</v>
      </c>
      <c r="D1804" s="5" t="str">
        <f t="shared" ca="1" si="289"/>
        <v>speeds_iquique_altohospicio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All_city_list!F1792,INDIRECT(ADDRESS(B1804,1,1,1,"all_city_parameter_inputs"))))</f>
        <v>speeds</v>
      </c>
      <c r="G1804" s="4" t="str" cm="1">
        <f t="array" aca="1" ref="G1804" ca="1">IF(AND(ISBLANK(INDIRECT(ADDRESS(B1804,3,1,1,"all_city_parameter_inputs"))),ISBLANK(INDIRECT(ADDRESS(B1804,2,1,1,"all_city_parameter_inputs")))),"",IF(ISBLANK(INDIRECT(ADDRESS(B1804,2,1,1,"all_city_parameter_inputs"))),"",INDIRECT(ADDRESS(B1804,2,1,1,"all_city_parameter_inputs"))))</f>
        <v>auto_rickshaw</v>
      </c>
      <c r="H1804" s="17" t="str" cm="1">
        <f t="array" aca="1" ref="H1804" ca="1">IF(ISBLANK(INDIRECT(ADDRESS(B1804,A1804,1,1,"all_city_parameter_inputs"))), "--",INDIRECT(ADDRESS(B1804,A1804,1,1,"all_city_parameter_inputs")))</f>
        <v>--</v>
      </c>
      <c r="I1804" s="17">
        <f ca="1">IF(OR(G1804="alpha",G1804="beta",G1804="sd",G1804="mean"),"--",VLOOKUP(C1804,Default!$B$5:$H$114,7,FALSE))</f>
        <v>4</v>
      </c>
      <c r="J1804" s="4" t="str">
        <f ca="1">VLOOKUP(F1804,Lookup!$C$5:$D$110,2, FALSE)</f>
        <v>Travel values</v>
      </c>
      <c r="K1804" s="4">
        <f ca="1">VLOOKUP(C1804,Default!$B$4:$E$114,4, FALSE)</f>
        <v>0</v>
      </c>
      <c r="L1804" s="21" t="str" cm="1">
        <f t="array" aca="1" ref="L1804" ca="1">IF(ISNA(VLOOKUP($D1804,Grouped_Sources!$C:$C,1,FALSE)),"", INDIRECT(VLOOKUP($D1804,Grouped_Sources!$C:$I,5,FALSE)))</f>
        <v>VehicleSpeeds_Summary_vxxx.docx on OneDrive Ali Abbas - ITHIM Global\Methods and Processes\Input Parameters\VehicleSpeeds</v>
      </c>
      <c r="M1804" s="21" cm="1">
        <f t="array" aca="1" ref="M1804" ca="1">IF(ISNA(VLOOKUP($D1804,Grouped_Sources!$C:$C,1,FALSE)),"", INDIRECT(VLOOKUP($D1804,Grouped_Sources!$C:$I,6,FALSE)))</f>
        <v>0</v>
      </c>
      <c r="N1804" s="21" cm="1">
        <f t="array" aca="1" ref="N1804" ca="1">IF(ISNA(VLOOKUP($D1804,Grouped_Sources!$C:$C,1,FALSE)),"", INDIRECT(VLOOKUP($D1804,Grouped_Sources!$C:$I,7,FALSE)))</f>
        <v>0</v>
      </c>
    </row>
    <row r="1805" spans="1:14" hidden="1" x14ac:dyDescent="0.25">
      <c r="A1805" s="5">
        <f t="shared" ref="A1805:A1836" si="298">A1705+1</f>
        <v>21</v>
      </c>
      <c r="B1805" s="5">
        <f t="shared" ref="B1805:B1836" si="299">B1705</f>
        <v>3</v>
      </c>
      <c r="C1805" s="5" t="str">
        <f t="shared" ca="1" si="287"/>
        <v>speeds bus</v>
      </c>
      <c r="D1805" s="5" t="str">
        <f t="shared" ca="1" si="283"/>
        <v>speeds_iquique_altohospicio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speeds</v>
      </c>
      <c r="G1805" s="4" t="str" cm="1">
        <f t="array" aca="1" ref="G1805" ca="1">IF(AND(ISBLANK(INDIRECT(ADDRESS(B1805,3,1,1,"all_city_parameter_inputs"))),ISBLANK(INDIRECT(ADDRESS(B1805,2,1,1,"all_city_parameter_inputs")))),"",IF(ISBLANK(INDIRECT(ADDRESS(B1805,2,1,1,"all_city_parameter_inputs"))),"",INDIRECT(ADDRESS(B1805,2,1,1,"all_city_parameter_inputs"))))</f>
        <v>bus</v>
      </c>
      <c r="H1805" s="17" cm="1">
        <f t="array" aca="1" ref="H1805" ca="1">IF(ISBLANK(INDIRECT(ADDRESS(B1805,A1805,1,1,"all_city_parameter_inputs"))), "--",INDIRECT(ADDRESS(B1805,A1805,1,1,"all_city_parameter_inputs")))</f>
        <v>13</v>
      </c>
      <c r="I1805" s="17">
        <f ca="1">IF(OR(G1805="alpha",G1805="beta",G1805="sd",G1805="mean"),"--",VLOOKUP(C1805,Default!$B$5:$H$114,7,FALSE))</f>
        <v>8.1</v>
      </c>
      <c r="J1805" s="4" t="str">
        <f ca="1">VLOOKUP(F1805,Lookup!$C$5:$D$110,2, FALSE)</f>
        <v>Travel values</v>
      </c>
      <c r="K1805" s="4" t="str">
        <f ca="1">VLOOKUP(C1805,Default!$B$4:$E$114,4,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05" s="21" t="str" cm="1">
        <f t="array" aca="1" ref="L1805" ca="1">IF(ISNA(VLOOKUP($D1805,Grouped_Sources!$C:$C,1,FALSE)),"", INDIRECT(VLOOKUP($D1805,Grouped_Sources!$C:$I,5,FALSE)))</f>
        <v>VehicleSpeeds_Summary_vxxx.docx on OneDrive Ali Abbas - ITHIM Global\Methods and Processes\Input Parameters\VehicleSpeeds</v>
      </c>
      <c r="M1805" s="21" cm="1">
        <f t="array" aca="1" ref="M1805" ca="1">IF(ISNA(VLOOKUP($D1805,Grouped_Sources!$C:$C,1,FALSE)),"", INDIRECT(VLOOKUP($D1805,Grouped_Sources!$C:$I,6,FALSE)))</f>
        <v>0</v>
      </c>
      <c r="N1805" s="21" cm="1">
        <f t="array" aca="1" ref="N1805" ca="1">IF(ISNA(VLOOKUP($D1805,Grouped_Sources!$C:$C,1,FALSE)),"", INDIRECT(VLOOKUP($D1805,Grouped_Sources!$C:$I,7,FALSE)))</f>
        <v>0</v>
      </c>
    </row>
    <row r="1806" spans="1:14" hidden="1" x14ac:dyDescent="0.25">
      <c r="A1806" s="5">
        <f t="shared" si="298"/>
        <v>21</v>
      </c>
      <c r="B1806" s="5">
        <f t="shared" si="299"/>
        <v>4</v>
      </c>
      <c r="C1806" s="5" t="str">
        <f t="shared" ca="1" si="287"/>
        <v>speeds car</v>
      </c>
      <c r="D1806" s="5" t="str">
        <f t="shared" ref="D1806:D1815" ca="1" si="300">F1806&amp;"_"&amp;E1806</f>
        <v>speeds_iquique_altohospicio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speeds</v>
      </c>
      <c r="G1806" s="4" t="str" cm="1">
        <f t="array" aca="1" ref="G1806" ca="1">IF(AND(ISBLANK(INDIRECT(ADDRESS(B1806,3,1,1,"all_city_parameter_inputs"))),ISBLANK(INDIRECT(ADDRESS(B1806,2,1,1,"all_city_parameter_inputs")))),"",IF(ISBLANK(INDIRECT(ADDRESS(B1806,2,1,1,"all_city_parameter_inputs"))),"",INDIRECT(ADDRESS(B1806,2,1,1,"all_city_parameter_inputs"))))</f>
        <v>car</v>
      </c>
      <c r="H1806" s="17" cm="1">
        <f t="array" aca="1" ref="H1806" ca="1">IF(ISBLANK(INDIRECT(ADDRESS(B1806,A1806,1,1,"all_city_parameter_inputs"))), "--",INDIRECT(ADDRESS(B1806,A1806,1,1,"all_city_parameter_inputs")))</f>
        <v>16</v>
      </c>
      <c r="I1806" s="17">
        <f ca="1">IF(OR(G1806="alpha",G1806="beta",G1806="sd",G1806="mean"),"--",VLOOKUP(C1806,Default!$B$5:$H$114,7,FALSE))</f>
        <v>13.8</v>
      </c>
      <c r="J1806" s="4" t="str">
        <f ca="1">VLOOKUP(F1806,Lookup!$C$5:$D$110,2, FALSE)</f>
        <v>Travel values</v>
      </c>
      <c r="K1806" s="4">
        <f ca="1">VLOOKUP(C1806,Default!$B$4:$E$114,4, FALSE)</f>
        <v>0</v>
      </c>
      <c r="L1806" s="21" t="str" cm="1">
        <f t="array" aca="1" ref="L1806" ca="1">IF(ISNA(VLOOKUP($D1806,Grouped_Sources!$C:$C,1,FALSE)),"", INDIRECT(VLOOKUP($D1806,Grouped_Sources!$C:$I,5,FALSE)))</f>
        <v>VehicleSpeeds_Summary_vxxx.docx on OneDrive Ali Abbas - ITHIM Global\Methods and Processes\Input Parameters\VehicleSpeeds</v>
      </c>
      <c r="M1806" s="21" cm="1">
        <f t="array" aca="1" ref="M1806" ca="1">IF(ISNA(VLOOKUP($D1806,Grouped_Sources!$C:$C,1,FALSE)),"", INDIRECT(VLOOKUP($D1806,Grouped_Sources!$C:$I,6,FALSE)))</f>
        <v>0</v>
      </c>
      <c r="N1806" s="21" cm="1">
        <f t="array" aca="1" ref="N1806" ca="1">IF(ISNA(VLOOKUP($D1806,Grouped_Sources!$C:$C,1,FALSE)),"", INDIRECT(VLOOKUP($D1806,Grouped_Sources!$C:$I,7,FALSE)))</f>
        <v>0</v>
      </c>
    </row>
    <row r="1807" spans="1:14" hidden="1" x14ac:dyDescent="0.25">
      <c r="A1807" s="5">
        <f t="shared" si="298"/>
        <v>21</v>
      </c>
      <c r="B1807" s="5">
        <f t="shared" si="299"/>
        <v>5</v>
      </c>
      <c r="C1807" s="5" t="str">
        <f t="shared" ca="1" si="287"/>
        <v>speeds cycle</v>
      </c>
      <c r="D1807" s="5" t="str">
        <f t="shared" ca="1" si="300"/>
        <v>speeds_iquique_altohospicio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speeds</v>
      </c>
      <c r="G1807" s="4" t="str" cm="1">
        <f t="array" aca="1" ref="G1807" ca="1">IF(AND(ISBLANK(INDIRECT(ADDRESS(B1807,3,1,1,"all_city_parameter_inputs"))),ISBLANK(INDIRECT(ADDRESS(B1807,2,1,1,"all_city_parameter_inputs")))),"",IF(ISBLANK(INDIRECT(ADDRESS(B1807,2,1,1,"all_city_parameter_inputs"))),"",INDIRECT(ADDRESS(B1807,2,1,1,"all_city_parameter_inputs"))))</f>
        <v>cycle</v>
      </c>
      <c r="H1807" s="17" cm="1">
        <f t="array" aca="1" ref="H1807" ca="1">IF(ISBLANK(INDIRECT(ADDRESS(B1807,A1807,1,1,"all_city_parameter_inputs"))), "--",INDIRECT(ADDRESS(B1807,A1807,1,1,"all_city_parameter_inputs")))</f>
        <v>7.2</v>
      </c>
      <c r="I1807" s="17">
        <f ca="1">IF(OR(G1807="alpha",G1807="beta",G1807="sd",G1807="mean"),"--",VLOOKUP(C1807,Default!$B$5:$H$114,7,FALSE))</f>
        <v>7.2</v>
      </c>
      <c r="J1807" s="4" t="str">
        <f ca="1">VLOOKUP(F1807,Lookup!$C$5:$D$110,2, FALSE)</f>
        <v>Travel values</v>
      </c>
      <c r="K1807" s="4">
        <f ca="1">VLOOKUP(C1807,Default!$B$4:$E$114,4, FALSE)</f>
        <v>0</v>
      </c>
      <c r="L1807" s="21" t="str" cm="1">
        <f t="array" aca="1" ref="L1807" ca="1">IF(ISNA(VLOOKUP($D1807,Grouped_Sources!$C:$C,1,FALSE)),"", INDIRECT(VLOOKUP($D1807,Grouped_Sources!$C:$I,5,FALSE)))</f>
        <v>VehicleSpeeds_Summary_vxxx.docx on OneDrive Ali Abbas - ITHIM Global\Methods and Processes\Input Parameters\VehicleSpeeds</v>
      </c>
      <c r="M1807" s="21" cm="1">
        <f t="array" aca="1" ref="M1807" ca="1">IF(ISNA(VLOOKUP($D1807,Grouped_Sources!$C:$C,1,FALSE)),"", INDIRECT(VLOOKUP($D1807,Grouped_Sources!$C:$I,6,FALSE)))</f>
        <v>0</v>
      </c>
      <c r="N1807" s="21" cm="1">
        <f t="array" aca="1" ref="N1807" ca="1">IF(ISNA(VLOOKUP($D1807,Grouped_Sources!$C:$C,1,FALSE)),"", INDIRECT(VLOOKUP($D1807,Grouped_Sources!$C:$I,7,FALSE)))</f>
        <v>0</v>
      </c>
    </row>
    <row r="1808" spans="1:14" hidden="1" x14ac:dyDescent="0.25">
      <c r="A1808" s="5">
        <f t="shared" si="298"/>
        <v>21</v>
      </c>
      <c r="B1808" s="5">
        <f t="shared" si="299"/>
        <v>6</v>
      </c>
      <c r="C1808" s="5" t="str">
        <f t="shared" ca="1" si="287"/>
        <v>speeds subway</v>
      </c>
      <c r="D1808" s="5" t="str">
        <f t="shared" ca="1" si="300"/>
        <v>speeds_iquique_altohospicio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speeds</v>
      </c>
      <c r="G1808" s="4" t="str" cm="1">
        <f t="array" aca="1" ref="G1808" ca="1">IF(AND(ISBLANK(INDIRECT(ADDRESS(B1808,3,1,1,"all_city_parameter_inputs"))),ISBLANK(INDIRECT(ADDRESS(B1808,2,1,1,"all_city_parameter_inputs")))),"",IF(ISBLANK(INDIRECT(ADDRESS(B1808,2,1,1,"all_city_parameter_inputs"))),"",INDIRECT(ADDRESS(B1808,2,1,1,"all_city_parameter_inputs"))))</f>
        <v>subway</v>
      </c>
      <c r="H1808" s="17" t="str" cm="1">
        <f t="array" aca="1" ref="H1808" ca="1">IF(ISBLANK(INDIRECT(ADDRESS(B1808,A1808,1,1,"all_city_parameter_inputs"))), "--",INDIRECT(ADDRESS(B1808,A1808,1,1,"all_city_parameter_inputs")))</f>
        <v>--</v>
      </c>
      <c r="I1808" s="17">
        <f ca="1">IF(OR(G1808="alpha",G1808="beta",G1808="sd",G1808="mean"),"--",VLOOKUP(C1808,Default!$B$5:$H$114,7,FALSE))</f>
        <v>18.100000000000001</v>
      </c>
      <c r="J1808" s="4" t="str">
        <f ca="1">VLOOKUP(F1808,Lookup!$C$5:$D$110,2, FALSE)</f>
        <v>Travel values</v>
      </c>
      <c r="K1808" s="4">
        <f ca="1">VLOOKUP(C1808,Default!$B$4:$E$114,4, FALSE)</f>
        <v>0</v>
      </c>
      <c r="L1808" s="21" t="str" cm="1">
        <f t="array" aca="1" ref="L1808" ca="1">IF(ISNA(VLOOKUP($D1808,Grouped_Sources!$C:$C,1,FALSE)),"", INDIRECT(VLOOKUP($D1808,Grouped_Sources!$C:$I,5,FALSE)))</f>
        <v>VehicleSpeeds_Summary_vxxx.docx on OneDrive Ali Abbas - ITHIM Global\Methods and Processes\Input Parameters\VehicleSpeeds</v>
      </c>
      <c r="M1808" s="21" cm="1">
        <f t="array" aca="1" ref="M1808" ca="1">IF(ISNA(VLOOKUP($D1808,Grouped_Sources!$C:$C,1,FALSE)),"", INDIRECT(VLOOKUP($D1808,Grouped_Sources!$C:$I,6,FALSE)))</f>
        <v>0</v>
      </c>
      <c r="N1808" s="21" cm="1">
        <f t="array" aca="1" ref="N1808" ca="1">IF(ISNA(VLOOKUP($D1808,Grouped_Sources!$C:$C,1,FALSE)),"", INDIRECT(VLOOKUP($D1808,Grouped_Sources!$C:$I,7,FALSE)))</f>
        <v>0</v>
      </c>
    </row>
    <row r="1809" spans="1:14" hidden="1" x14ac:dyDescent="0.25">
      <c r="A1809" s="5">
        <f t="shared" si="298"/>
        <v>21</v>
      </c>
      <c r="B1809" s="5">
        <f t="shared" si="299"/>
        <v>7</v>
      </c>
      <c r="C1809" s="5" t="str">
        <f t="shared" ca="1" si="287"/>
        <v>speeds motorcycle</v>
      </c>
      <c r="D1809" s="5" t="str">
        <f t="shared" ca="1" si="300"/>
        <v>speeds_iquique_altohospicio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speeds</v>
      </c>
      <c r="G1809" s="4" t="str" cm="1">
        <f t="array" aca="1" ref="G1809" ca="1">IF(AND(ISBLANK(INDIRECT(ADDRESS(B1809,3,1,1,"all_city_parameter_inputs"))),ISBLANK(INDIRECT(ADDRESS(B1809,2,1,1,"all_city_parameter_inputs")))),"",IF(ISBLANK(INDIRECT(ADDRESS(B1809,2,1,1,"all_city_parameter_inputs"))),"",INDIRECT(ADDRESS(B1809,2,1,1,"all_city_parameter_inputs"))))</f>
        <v>motorcycle</v>
      </c>
      <c r="H1809" s="17" cm="1">
        <f t="array" aca="1" ref="H1809" ca="1">IF(ISBLANK(INDIRECT(ADDRESS(B1809,A1809,1,1,"all_city_parameter_inputs"))), "--",INDIRECT(ADDRESS(B1809,A1809,1,1,"all_city_parameter_inputs")))</f>
        <v>16</v>
      </c>
      <c r="I1809" s="17">
        <f ca="1">IF(OR(G1809="alpha",G1809="beta",G1809="sd",G1809="mean"),"--",VLOOKUP(C1809,Default!$B$5:$H$114,7,FALSE))</f>
        <v>15.2</v>
      </c>
      <c r="J1809" s="4" t="str">
        <f ca="1">VLOOKUP(F1809,Lookup!$C$5:$D$110,2, FALSE)</f>
        <v>Travel values</v>
      </c>
      <c r="K1809" s="4">
        <f ca="1">VLOOKUP(C1809,Default!$B$4:$E$114,4, FALSE)</f>
        <v>0</v>
      </c>
      <c r="L1809" s="21" t="str" cm="1">
        <f t="array" aca="1" ref="L1809" ca="1">IF(ISNA(VLOOKUP($D1809,Grouped_Sources!$C:$C,1,FALSE)),"", INDIRECT(VLOOKUP($D1809,Grouped_Sources!$C:$I,5,FALSE)))</f>
        <v>VehicleSpeeds_Summary_vxxx.docx on OneDrive Ali Abbas - ITHIM Global\Methods and Processes\Input Parameters\VehicleSpeeds</v>
      </c>
      <c r="M1809" s="21" cm="1">
        <f t="array" aca="1" ref="M1809" ca="1">IF(ISNA(VLOOKUP($D1809,Grouped_Sources!$C:$C,1,FALSE)),"", INDIRECT(VLOOKUP($D1809,Grouped_Sources!$C:$I,6,FALSE)))</f>
        <v>0</v>
      </c>
      <c r="N1809" s="21" cm="1">
        <f t="array" aca="1" ref="N1809" ca="1">IF(ISNA(VLOOKUP($D1809,Grouped_Sources!$C:$C,1,FALSE)),"", INDIRECT(VLOOKUP($D1809,Grouped_Sources!$C:$I,7,FALSE)))</f>
        <v>0</v>
      </c>
    </row>
    <row r="1810" spans="1:14" hidden="1" x14ac:dyDescent="0.25">
      <c r="A1810" s="5">
        <f t="shared" si="298"/>
        <v>21</v>
      </c>
      <c r="B1810" s="5">
        <f t="shared" si="299"/>
        <v>8</v>
      </c>
      <c r="C1810" s="5" t="str">
        <f t="shared" ca="1" si="287"/>
        <v>speeds other</v>
      </c>
      <c r="D1810" s="5" t="str">
        <f t="shared" ca="1" si="300"/>
        <v>speeds_iquique_altohospicio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speeds</v>
      </c>
      <c r="G1810" s="4" t="str" cm="1">
        <f t="array" aca="1" ref="G1810" ca="1">IF(AND(ISBLANK(INDIRECT(ADDRESS(B1810,3,1,1,"all_city_parameter_inputs"))),ISBLANK(INDIRECT(ADDRESS(B1810,2,1,1,"all_city_parameter_inputs")))),"",IF(ISBLANK(INDIRECT(ADDRESS(B1810,2,1,1,"all_city_parameter_inputs"))),"",INDIRECT(ADDRESS(B1810,2,1,1,"all_city_parameter_inputs"))))</f>
        <v>other</v>
      </c>
      <c r="H1810" s="17" t="str" cm="1">
        <f t="array" aca="1" ref="H1810" ca="1">IF(ISBLANK(INDIRECT(ADDRESS(B1810,A1810,1,1,"all_city_parameter_inputs"))), "--",INDIRECT(ADDRESS(B1810,A1810,1,1,"all_city_parameter_inputs")))</f>
        <v>--</v>
      </c>
      <c r="I1810" s="17">
        <f ca="1">IF(OR(G1810="alpha",G1810="beta",G1810="sd",G1810="mean"),"--",VLOOKUP(C1810,Default!$B$5:$H$114,7,FALSE))</f>
        <v>9.1</v>
      </c>
      <c r="J1810" s="4" t="str">
        <f ca="1">VLOOKUP(F1810,Lookup!$C$5:$D$110,2, FALSE)</f>
        <v>Travel values</v>
      </c>
      <c r="K1810" s="4">
        <f ca="1">VLOOKUP(C1810,Default!$B$4:$E$114,4, FALSE)</f>
        <v>0</v>
      </c>
      <c r="L1810" s="21" t="str" cm="1">
        <f t="array" aca="1" ref="L1810" ca="1">IF(ISNA(VLOOKUP($D1810,Grouped_Sources!$C:$C,1,FALSE)),"", INDIRECT(VLOOKUP($D1810,Grouped_Sources!$C:$I,5,FALSE)))</f>
        <v>VehicleSpeeds_Summary_vxxx.docx on OneDrive Ali Abbas - ITHIM Global\Methods and Processes\Input Parameters\VehicleSpeeds</v>
      </c>
      <c r="M1810" s="21" cm="1">
        <f t="array" aca="1" ref="M1810" ca="1">IF(ISNA(VLOOKUP($D1810,Grouped_Sources!$C:$C,1,FALSE)),"", INDIRECT(VLOOKUP($D1810,Grouped_Sources!$C:$I,6,FALSE)))</f>
        <v>0</v>
      </c>
      <c r="N1810" s="21" cm="1">
        <f t="array" aca="1" ref="N1810" ca="1">IF(ISNA(VLOOKUP($D1810,Grouped_Sources!$C:$C,1,FALSE)),"", INDIRECT(VLOOKUP($D1810,Grouped_Sources!$C:$I,7,FALSE)))</f>
        <v>0</v>
      </c>
    </row>
    <row r="1811" spans="1:14" hidden="1" x14ac:dyDescent="0.25">
      <c r="A1811" s="5">
        <f t="shared" si="298"/>
        <v>21</v>
      </c>
      <c r="B1811" s="5">
        <f t="shared" si="299"/>
        <v>9</v>
      </c>
      <c r="C1811" s="5" t="str">
        <f t="shared" ca="1" si="287"/>
        <v>speeds pedestrian</v>
      </c>
      <c r="D1811" s="5" t="str">
        <f t="shared" ca="1" si="300"/>
        <v>speeds_iquique_altohospicio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speeds</v>
      </c>
      <c r="G1811" s="4" t="str" cm="1">
        <f t="array" aca="1" ref="G1811" ca="1">IF(AND(ISBLANK(INDIRECT(ADDRESS(B1811,3,1,1,"all_city_parameter_inputs"))),ISBLANK(INDIRECT(ADDRESS(B1811,2,1,1,"all_city_parameter_inputs")))),"",IF(ISBLANK(INDIRECT(ADDRESS(B1811,2,1,1,"all_city_parameter_inputs"))),"",INDIRECT(ADDRESS(B1811,2,1,1,"all_city_parameter_inputs"))))</f>
        <v>pedestrian</v>
      </c>
      <c r="H1811" s="17" cm="1">
        <f t="array" aca="1" ref="H1811" ca="1">IF(ISBLANK(INDIRECT(ADDRESS(B1811,A1811,1,1,"all_city_parameter_inputs"))), "--",INDIRECT(ADDRESS(B1811,A1811,1,1,"all_city_parameter_inputs")))</f>
        <v>2.5</v>
      </c>
      <c r="I1811" s="17">
        <f ca="1">IF(OR(G1811="alpha",G1811="beta",G1811="sd",G1811="mean"),"--",VLOOKUP(C1811,Default!$B$5:$H$114,7,FALSE))</f>
        <v>2.5</v>
      </c>
      <c r="J1811" s="4" t="str">
        <f ca="1">VLOOKUP(F1811,Lookup!$C$5:$D$110,2, FALSE)</f>
        <v>Travel values</v>
      </c>
      <c r="K1811" s="4">
        <f ca="1">VLOOKUP(C1811,Default!$B$4:$E$114,4, FALSE)</f>
        <v>0</v>
      </c>
      <c r="L1811" s="21" t="str" cm="1">
        <f t="array" aca="1" ref="L1811" ca="1">IF(ISNA(VLOOKUP($D1811,Grouped_Sources!$C:$C,1,FALSE)),"", INDIRECT(VLOOKUP($D1811,Grouped_Sources!$C:$I,5,FALSE)))</f>
        <v>VehicleSpeeds_Summary_vxxx.docx on OneDrive Ali Abbas - ITHIM Global\Methods and Processes\Input Parameters\VehicleSpeeds</v>
      </c>
      <c r="M1811" s="21" cm="1">
        <f t="array" aca="1" ref="M1811" ca="1">IF(ISNA(VLOOKUP($D1811,Grouped_Sources!$C:$C,1,FALSE)),"", INDIRECT(VLOOKUP($D1811,Grouped_Sources!$C:$I,6,FALSE)))</f>
        <v>0</v>
      </c>
      <c r="N1811" s="21" cm="1">
        <f t="array" aca="1" ref="N1811" ca="1">IF(ISNA(VLOOKUP($D1811,Grouped_Sources!$C:$C,1,FALSE)),"", INDIRECT(VLOOKUP($D1811,Grouped_Sources!$C:$I,7,FALSE)))</f>
        <v>0</v>
      </c>
    </row>
    <row r="1812" spans="1:14" hidden="1" x14ac:dyDescent="0.25">
      <c r="A1812" s="5">
        <f t="shared" si="298"/>
        <v>21</v>
      </c>
      <c r="B1812" s="5">
        <f t="shared" si="299"/>
        <v>10</v>
      </c>
      <c r="C1812" s="5" t="str">
        <f t="shared" ca="1" si="287"/>
        <v>speeds rail</v>
      </c>
      <c r="D1812" s="5" t="str">
        <f t="shared" ca="1" si="300"/>
        <v>speeds_iquique_altohospicio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speeds</v>
      </c>
      <c r="G1812" s="4" t="str" cm="1">
        <f t="array" aca="1" ref="G1812" ca="1">IF(AND(ISBLANK(INDIRECT(ADDRESS(B1812,3,1,1,"all_city_parameter_inputs"))),ISBLANK(INDIRECT(ADDRESS(B1812,2,1,1,"all_city_parameter_inputs")))),"",IF(ISBLANK(INDIRECT(ADDRESS(B1812,2,1,1,"all_city_parameter_inputs"))),"",INDIRECT(ADDRESS(B1812,2,1,1,"all_city_parameter_inputs"))))</f>
        <v>rail</v>
      </c>
      <c r="H1812" s="17" cm="1">
        <f t="array" aca="1" ref="H1812" ca="1">IF(ISBLANK(INDIRECT(ADDRESS(B1812,A1812,1,1,"all_city_parameter_inputs"))), "--",INDIRECT(ADDRESS(B1812,A1812,1,1,"all_city_parameter_inputs")))</f>
        <v>23.2</v>
      </c>
      <c r="I1812" s="17">
        <f ca="1">IF(OR(G1812="alpha",G1812="beta",G1812="sd",G1812="mean"),"--",VLOOKUP(C1812,Default!$B$5:$H$114,7,FALSE))</f>
        <v>21.9</v>
      </c>
      <c r="J1812" s="4" t="str">
        <f ca="1">VLOOKUP(F1812,Lookup!$C$5:$D$110,2, FALSE)</f>
        <v>Travel values</v>
      </c>
      <c r="K1812" s="4">
        <f ca="1">VLOOKUP(C1812,Default!$B$4:$E$114,4, FALSE)</f>
        <v>0</v>
      </c>
      <c r="L1812" s="21" t="str" cm="1">
        <f t="array" aca="1" ref="L1812" ca="1">IF(ISNA(VLOOKUP($D1812,Grouped_Sources!$C:$C,1,FALSE)),"", INDIRECT(VLOOKUP($D1812,Grouped_Sources!$C:$I,5,FALSE)))</f>
        <v>VehicleSpeeds_Summary_vxxx.docx on OneDrive Ali Abbas - ITHIM Global\Methods and Processes\Input Parameters\VehicleSpeeds</v>
      </c>
      <c r="M1812" s="21" cm="1">
        <f t="array" aca="1" ref="M1812" ca="1">IF(ISNA(VLOOKUP($D1812,Grouped_Sources!$C:$C,1,FALSE)),"", INDIRECT(VLOOKUP($D1812,Grouped_Sources!$C:$I,6,FALSE)))</f>
        <v>0</v>
      </c>
      <c r="N1812" s="21" cm="1">
        <f t="array" aca="1" ref="N1812" ca="1">IF(ISNA(VLOOKUP($D1812,Grouped_Sources!$C:$C,1,FALSE)),"", INDIRECT(VLOOKUP($D1812,Grouped_Sources!$C:$I,7,FALSE)))</f>
        <v>0</v>
      </c>
    </row>
    <row r="1813" spans="1:14" hidden="1" x14ac:dyDescent="0.25">
      <c r="A1813" s="5">
        <f t="shared" si="298"/>
        <v>21</v>
      </c>
      <c r="B1813" s="5">
        <f t="shared" si="299"/>
        <v>11</v>
      </c>
      <c r="C1813" s="5" t="str">
        <f t="shared" ca="1" si="287"/>
        <v>speeds taxi</v>
      </c>
      <c r="D1813" s="5" t="str">
        <f t="shared" ca="1" si="300"/>
        <v>speeds_iquique_altohospicio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speeds</v>
      </c>
      <c r="G1813" s="4" t="str" cm="1">
        <f t="array" aca="1" ref="G1813" ca="1">IF(AND(ISBLANK(INDIRECT(ADDRESS(B1813,3,1,1,"all_city_parameter_inputs"))),ISBLANK(INDIRECT(ADDRESS(B1813,2,1,1,"all_city_parameter_inputs")))),"",IF(ISBLANK(INDIRECT(ADDRESS(B1813,2,1,1,"all_city_parameter_inputs"))),"",INDIRECT(ADDRESS(B1813,2,1,1,"all_city_parameter_inputs"))))</f>
        <v>taxi</v>
      </c>
      <c r="H1813" s="17" cm="1">
        <f t="array" aca="1" ref="H1813" ca="1">IF(ISBLANK(INDIRECT(ADDRESS(B1813,A1813,1,1,"all_city_parameter_inputs"))), "--",INDIRECT(ADDRESS(B1813,A1813,1,1,"all_city_parameter_inputs")))</f>
        <v>14.1</v>
      </c>
      <c r="I1813" s="17">
        <f ca="1">IF(OR(G1813="alpha",G1813="beta",G1813="sd",G1813="mean"),"--",VLOOKUP(C1813,Default!$B$5:$H$114,7,FALSE))</f>
        <v>13.8</v>
      </c>
      <c r="J1813" s="4" t="str">
        <f ca="1">VLOOKUP(F1813,Lookup!$C$5:$D$110,2, FALSE)</f>
        <v>Travel values</v>
      </c>
      <c r="K1813" s="4">
        <f ca="1">VLOOKUP(C1813,Default!$B$4:$E$114,4, FALSE)</f>
        <v>0</v>
      </c>
      <c r="L1813" s="21" t="str" cm="1">
        <f t="array" aca="1" ref="L1813" ca="1">IF(ISNA(VLOOKUP($D1813,Grouped_Sources!$C:$C,1,FALSE)),"", INDIRECT(VLOOKUP($D1813,Grouped_Sources!$C:$I,5,FALSE)))</f>
        <v>VehicleSpeeds_Summary_vxxx.docx on OneDrive Ali Abbas - ITHIM Global\Methods and Processes\Input Parameters\VehicleSpeeds</v>
      </c>
      <c r="M1813" s="21" cm="1">
        <f t="array" aca="1" ref="M1813" ca="1">IF(ISNA(VLOOKUP($D1813,Grouped_Sources!$C:$C,1,FALSE)),"", INDIRECT(VLOOKUP($D1813,Grouped_Sources!$C:$I,6,FALSE)))</f>
        <v>0</v>
      </c>
      <c r="N1813" s="21" cm="1">
        <f t="array" aca="1" ref="N1813" ca="1">IF(ISNA(VLOOKUP($D1813,Grouped_Sources!$C:$C,1,FALSE)),"", INDIRECT(VLOOKUP($D1813,Grouped_Sources!$C:$I,7,FALSE)))</f>
        <v>0</v>
      </c>
    </row>
    <row r="1814" spans="1:14" hidden="1" x14ac:dyDescent="0.25">
      <c r="A1814" s="5">
        <f t="shared" si="298"/>
        <v>21</v>
      </c>
      <c r="B1814" s="5">
        <f t="shared" si="299"/>
        <v>12</v>
      </c>
      <c r="C1814" s="5" t="str">
        <f t="shared" ca="1" si="287"/>
        <v>speeds truck</v>
      </c>
      <c r="D1814" s="5" t="str">
        <f t="shared" ca="1" si="300"/>
        <v>speeds_iquique_altohospicio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speeds</v>
      </c>
      <c r="G1814" s="4" t="str" cm="1">
        <f t="array" aca="1" ref="G1814" ca="1">IF(AND(ISBLANK(INDIRECT(ADDRESS(B1814,3,1,1,"all_city_parameter_inputs"))),ISBLANK(INDIRECT(ADDRESS(B1814,2,1,1,"all_city_parameter_inputs")))),"",IF(ISBLANK(INDIRECT(ADDRESS(B1814,2,1,1,"all_city_parameter_inputs"))),"",INDIRECT(ADDRESS(B1814,2,1,1,"all_city_parameter_inputs"))))</f>
        <v>truck</v>
      </c>
      <c r="H1814" s="17" cm="1">
        <f t="array" aca="1" ref="H1814" ca="1">IF(ISBLANK(INDIRECT(ADDRESS(B1814,A1814,1,1,"all_city_parameter_inputs"))), "--",INDIRECT(ADDRESS(B1814,A1814,1,1,"all_city_parameter_inputs")))</f>
        <v>13</v>
      </c>
      <c r="I1814" s="17">
        <f ca="1">IF(OR(G1814="alpha",G1814="beta",G1814="sd",G1814="mean"),"--",VLOOKUP(C1814,Default!$B$5:$H$114,7,FALSE))</f>
        <v>8.1</v>
      </c>
      <c r="J1814" s="4" t="str">
        <f ca="1">VLOOKUP(F1814,Lookup!$C$5:$D$110,2, FALSE)</f>
        <v>Travel values</v>
      </c>
      <c r="K1814" s="4">
        <f ca="1">VLOOKUP(C1814,Default!$B$4:$E$114,4, FALSE)</f>
        <v>0</v>
      </c>
      <c r="L1814" s="21" t="str" cm="1">
        <f t="array" aca="1" ref="L1814" ca="1">IF(ISNA(VLOOKUP($D1814,Grouped_Sources!$C:$C,1,FALSE)),"", INDIRECT(VLOOKUP($D1814,Grouped_Sources!$C:$I,5,FALSE)))</f>
        <v>VehicleSpeeds_Summary_vxxx.docx on OneDrive Ali Abbas - ITHIM Global\Methods and Processes\Input Parameters\VehicleSpeeds</v>
      </c>
      <c r="M1814" s="21" cm="1">
        <f t="array" aca="1" ref="M1814" ca="1">IF(ISNA(VLOOKUP($D1814,Grouped_Sources!$C:$C,1,FALSE)),"", INDIRECT(VLOOKUP($D1814,Grouped_Sources!$C:$I,6,FALSE)))</f>
        <v>0</v>
      </c>
      <c r="N1814" s="21" cm="1">
        <f t="array" aca="1" ref="N1814" ca="1">IF(ISNA(VLOOKUP($D1814,Grouped_Sources!$C:$C,1,FALSE)),"", INDIRECT(VLOOKUP($D1814,Grouped_Sources!$C:$I,7,FALSE)))</f>
        <v>0</v>
      </c>
    </row>
    <row r="1815" spans="1:14" hidden="1" x14ac:dyDescent="0.25">
      <c r="A1815" s="5">
        <f t="shared" si="298"/>
        <v>21</v>
      </c>
      <c r="B1815" s="5">
        <f t="shared" si="299"/>
        <v>13</v>
      </c>
      <c r="C1815" s="5" t="str">
        <f t="shared" ca="1" si="287"/>
        <v>speeds van</v>
      </c>
      <c r="D1815" s="5" t="str">
        <f t="shared" ca="1" si="300"/>
        <v>speeds_iquique_altohospicio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speeds</v>
      </c>
      <c r="G1815" s="4" t="str" cm="1">
        <f t="array" aca="1" ref="G1815" ca="1">IF(AND(ISBLANK(INDIRECT(ADDRESS(B1815,3,1,1,"all_city_parameter_inputs"))),ISBLANK(INDIRECT(ADDRESS(B1815,2,1,1,"all_city_parameter_inputs")))),"",IF(ISBLANK(INDIRECT(ADDRESS(B1815,2,1,1,"all_city_parameter_inputs"))),"",INDIRECT(ADDRESS(B1815,2,1,1,"all_city_parameter_inputs"))))</f>
        <v>van</v>
      </c>
      <c r="H1815" s="17" cm="1">
        <f t="array" aca="1" ref="H1815" ca="1">IF(ISBLANK(INDIRECT(ADDRESS(B1815,A1815,1,1,"all_city_parameter_inputs"))), "--",INDIRECT(ADDRESS(B1815,A1815,1,1,"all_city_parameter_inputs")))</f>
        <v>16</v>
      </c>
      <c r="I1815" s="17">
        <f ca="1">IF(OR(G1815="alpha",G1815="beta",G1815="sd",G1815="mean"),"--",VLOOKUP(C1815,Default!$B$5:$H$114,7,FALSE))</f>
        <v>13.8</v>
      </c>
      <c r="J1815" s="4" t="str">
        <f ca="1">VLOOKUP(F1815,Lookup!$C$5:$D$110,2, FALSE)</f>
        <v>Travel values</v>
      </c>
      <c r="K1815" s="4">
        <f ca="1">VLOOKUP(C1815,Default!$B$4:$E$114,4, FALSE)</f>
        <v>0</v>
      </c>
      <c r="L1815" s="21" t="str" cm="1">
        <f t="array" aca="1" ref="L1815" ca="1">IF(ISNA(VLOOKUP($D1815,Grouped_Sources!$C:$C,1,FALSE)),"", INDIRECT(VLOOKUP($D1815,Grouped_Sources!$C:$I,5,FALSE)))</f>
        <v>VehicleSpeeds_Summary_vxxx.docx on OneDrive Ali Abbas - ITHIM Global\Methods and Processes\Input Parameters\VehicleSpeeds</v>
      </c>
      <c r="M1815" s="21" cm="1">
        <f t="array" aca="1" ref="M1815" ca="1">IF(ISNA(VLOOKUP($D1815,Grouped_Sources!$C:$C,1,FALSE)),"", INDIRECT(VLOOKUP($D1815,Grouped_Sources!$C:$I,6,FALSE)))</f>
        <v>0</v>
      </c>
      <c r="N1815" s="21" cm="1">
        <f t="array" aca="1" ref="N1815" ca="1">IF(ISNA(VLOOKUP($D1815,Grouped_Sources!$C:$C,1,FALSE)),"", INDIRECT(VLOOKUP($D1815,Grouped_Sources!$C:$I,7,FALSE)))</f>
        <v>0</v>
      </c>
    </row>
    <row r="1816" spans="1:14" hidden="1" x14ac:dyDescent="0.25">
      <c r="A1816" s="5">
        <f t="shared" si="298"/>
        <v>21</v>
      </c>
      <c r="B1816" s="5">
        <f t="shared" si="299"/>
        <v>14</v>
      </c>
      <c r="C1816" s="5" t="str">
        <f t="shared" ca="1" si="287"/>
        <v>PM_emission_inventories motorcycle</v>
      </c>
      <c r="D1816" s="5" t="str">
        <f t="shared" ca="1" si="283"/>
        <v>PM_emission_inventories_iquique_altohospicio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All_city_list!F1805,INDIRECT(ADDRESS(B1816,1,1,1,"all_city_parameter_inputs"))))</f>
        <v>PM_emission_inventories</v>
      </c>
      <c r="G1816" s="4" t="str" cm="1">
        <f t="array" aca="1" ref="G1816" ca="1">IF(AND(ISBLANK(INDIRECT(ADDRESS(B1816,3,1,1,"all_city_parameter_inputs"))),ISBLANK(INDIRECT(ADDRESS(B1816,2,1,1,"all_city_parameter_inputs")))),"",IF(ISBLANK(INDIRECT(ADDRESS(B1816,2,1,1,"all_city_parameter_inputs"))),"",INDIRECT(ADDRESS(B1816,2,1,1,"all_city_parameter_inputs"))))</f>
        <v>motorcycle</v>
      </c>
      <c r="H1816" s="17" cm="1">
        <f t="array" aca="1" ref="H1816" ca="1">IF(ISBLANK(INDIRECT(ADDRESS(B1816,A1816,1,1,"all_city_parameter_inputs"))), "--",INDIRECT(ADDRESS(B1816,A1816,1,1,"all_city_parameter_inputs")))</f>
        <v>4.4194487843286882E-3</v>
      </c>
      <c r="I1816" s="17">
        <f ca="1">IF(OR(G1816="alpha",G1816="beta",G1816="sd",G1816="mean"),"--",VLOOKUP(C1816,Default!$B$5:$H$114,7,FALSE))</f>
        <v>2.3031654375338189E-3</v>
      </c>
      <c r="J1816" s="4" t="str">
        <f ca="1">VLOOKUP(F1816,Lookup!$C$5:$D$110,2, FALSE)</f>
        <v>Pollution values</v>
      </c>
      <c r="K1816" s="4" t="str">
        <f ca="1">VLOOKUP(C1816,Default!$B$4:$E$114,4,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816" s="21" t="str" cm="1">
        <f t="array" aca="1" ref="L1816" ca="1">IF(ISNA(VLOOKUP($D1816,Grouped_Sources!$C:$C,1,FALSE)),"", INDIRECT(VLOOKUP($D1816,Grouped_Sources!$C:$I,5,FALSE)))</f>
        <v>air pollution and CO2 write-up_only table_V4.docx (dropbox.com)</v>
      </c>
      <c r="M1816" s="21" t="str" cm="1">
        <f t="array" aca="1" ref="M1816" ca="1">IF(ISNA(VLOOKUP($D1816,Grouped_Sources!$C:$C,1,FALSE)),"", INDIRECT(VLOOKUP($D1816,Grouped_Sources!$C:$I,6,FALSE)))</f>
        <v>EDGAR and various other sources, detailed in document</v>
      </c>
      <c r="N1816" s="21" cm="1">
        <f t="array" aca="1" ref="N1816" ca="1">IF(ISNA(VLOOKUP($D1816,Grouped_Sources!$C:$C,1,FALSE)),"", INDIRECT(VLOOKUP($D1816,Grouped_Sources!$C:$I,7,FALSE)))</f>
        <v>0</v>
      </c>
    </row>
    <row r="1817" spans="1:14" hidden="1" x14ac:dyDescent="0.25">
      <c r="A1817" s="5">
        <f t="shared" si="298"/>
        <v>21</v>
      </c>
      <c r="B1817" s="5">
        <f t="shared" si="299"/>
        <v>15</v>
      </c>
      <c r="C1817" s="5" t="str">
        <f t="shared" ca="1" si="287"/>
        <v>PM_emission_inventories car</v>
      </c>
      <c r="D1817" s="5" t="str">
        <f t="shared" ca="1" si="283"/>
        <v>PM_emission_inventories_iquique_altohospicio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PM_emission_inventories</v>
      </c>
      <c r="G1817" s="4" t="str" cm="1">
        <f t="array" aca="1" ref="G1817" ca="1">IF(AND(ISBLANK(INDIRECT(ADDRESS(B1817,3,1,1,"all_city_parameter_inputs"))),ISBLANK(INDIRECT(ADDRESS(B1817,2,1,1,"all_city_parameter_inputs")))),"",IF(ISBLANK(INDIRECT(ADDRESS(B1817,2,1,1,"all_city_parameter_inputs"))),"",INDIRECT(ADDRESS(B1817,2,1,1,"all_city_parameter_inputs"))))</f>
        <v>car</v>
      </c>
      <c r="H1817" s="17" cm="1">
        <f t="array" aca="1" ref="H1817" ca="1">IF(ISBLANK(INDIRECT(ADDRESS(B1817,A1817,1,1,"all_city_parameter_inputs"))), "--",INDIRECT(ADDRESS(B1817,A1817,1,1,"all_city_parameter_inputs")))</f>
        <v>0.51439940351992897</v>
      </c>
      <c r="I1817" s="17">
        <f ca="1">IF(OR(G1817="alpha",G1817="beta",G1817="sd",G1817="mean"),"--",VLOOKUP(C1817,Default!$B$5:$H$114,7,FALSE))</f>
        <v>8.1980352806225759E-2</v>
      </c>
      <c r="J1817" s="4" t="str">
        <f ca="1">VLOOKUP(F1817,Lookup!$C$5:$D$110,2, FALSE)</f>
        <v>Pollution values</v>
      </c>
      <c r="K1817" s="4">
        <f ca="1">VLOOKUP(C1817,Default!$B$4:$E$114,4, FALSE)</f>
        <v>0</v>
      </c>
      <c r="L1817" s="21" t="str" cm="1">
        <f t="array" aca="1" ref="L1817" ca="1">IF(ISNA(VLOOKUP($D1817,Grouped_Sources!$C:$C,1,FALSE)),"", INDIRECT(VLOOKUP($D1817,Grouped_Sources!$C:$I,5,FALSE)))</f>
        <v>air pollution and CO2 write-up_only table_V4.docx (dropbox.com)</v>
      </c>
      <c r="M1817" s="21" t="str" cm="1">
        <f t="array" aca="1" ref="M1817" ca="1">IF(ISNA(VLOOKUP($D1817,Grouped_Sources!$C:$C,1,FALSE)),"", INDIRECT(VLOOKUP($D1817,Grouped_Sources!$C:$I,6,FALSE)))</f>
        <v>EDGAR and various other sources, detailed in document</v>
      </c>
      <c r="N1817" s="21" cm="1">
        <f t="array" aca="1" ref="N1817" ca="1">IF(ISNA(VLOOKUP($D1817,Grouped_Sources!$C:$C,1,FALSE)),"", INDIRECT(VLOOKUP($D1817,Grouped_Sources!$C:$I,7,FALSE)))</f>
        <v>0</v>
      </c>
    </row>
    <row r="1818" spans="1:14" hidden="1" x14ac:dyDescent="0.25">
      <c r="A1818" s="5">
        <f t="shared" si="298"/>
        <v>21</v>
      </c>
      <c r="B1818" s="5">
        <f t="shared" si="299"/>
        <v>16</v>
      </c>
      <c r="C1818" s="5" t="str">
        <f t="shared" ca="1" si="287"/>
        <v>PM_emission_inventories bus_driver</v>
      </c>
      <c r="D1818" s="5" t="str">
        <f t="shared" ca="1" si="283"/>
        <v>PM_emission_inventories_iquique_altohospicio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PM_emission_inventories</v>
      </c>
      <c r="G1818" s="4" t="str" cm="1">
        <f t="array" aca="1" ref="G1818" ca="1">IF(AND(ISBLANK(INDIRECT(ADDRESS(B1818,3,1,1,"all_city_parameter_inputs"))),ISBLANK(INDIRECT(ADDRESS(B1818,2,1,1,"all_city_parameter_inputs")))),"",IF(ISBLANK(INDIRECT(ADDRESS(B1818,2,1,1,"all_city_parameter_inputs"))),"",INDIRECT(ADDRESS(B1818,2,1,1,"all_city_parameter_inputs"))))</f>
        <v>bus_driver</v>
      </c>
      <c r="H1818" s="17" cm="1">
        <f t="array" aca="1" ref="H1818" ca="1">IF(ISBLANK(INDIRECT(ADDRESS(B1818,A1818,1,1,"all_city_parameter_inputs"))), "--",INDIRECT(ADDRESS(B1818,A1818,1,1,"all_city_parameter_inputs")))</f>
        <v>6.4957626907591215E-2</v>
      </c>
      <c r="I1818" s="17">
        <f ca="1">IF(OR(G1818="alpha",G1818="beta",G1818="sd",G1818="mean"),"--",VLOOKUP(C1818,Default!$B$5:$H$114,7,FALSE))</f>
        <v>0.12246677425253254</v>
      </c>
      <c r="J1818" s="4" t="str">
        <f ca="1">VLOOKUP(F1818,Lookup!$C$5:$D$110,2, FALSE)</f>
        <v>Pollution values</v>
      </c>
      <c r="K1818" s="4">
        <f ca="1">VLOOKUP(C1818,Default!$B$4:$E$114,4, FALSE)</f>
        <v>0</v>
      </c>
      <c r="L1818" s="21" t="str" cm="1">
        <f t="array" aca="1" ref="L1818" ca="1">IF(ISNA(VLOOKUP($D1818,Grouped_Sources!$C:$C,1,FALSE)),"", INDIRECT(VLOOKUP($D1818,Grouped_Sources!$C:$I,5,FALSE)))</f>
        <v>air pollution and CO2 write-up_only table_V4.docx (dropbox.com)</v>
      </c>
      <c r="M1818" s="21" t="str" cm="1">
        <f t="array" aca="1" ref="M1818" ca="1">IF(ISNA(VLOOKUP($D1818,Grouped_Sources!$C:$C,1,FALSE)),"", INDIRECT(VLOOKUP($D1818,Grouped_Sources!$C:$I,6,FALSE)))</f>
        <v>EDGAR and various other sources, detailed in document</v>
      </c>
      <c r="N1818" s="21" cm="1">
        <f t="array" aca="1" ref="N1818" ca="1">IF(ISNA(VLOOKUP($D1818,Grouped_Sources!$C:$C,1,FALSE)),"", INDIRECT(VLOOKUP($D1818,Grouped_Sources!$C:$I,7,FALSE)))</f>
        <v>0</v>
      </c>
    </row>
    <row r="1819" spans="1:14" hidden="1" x14ac:dyDescent="0.25">
      <c r="A1819" s="5">
        <f t="shared" si="298"/>
        <v>21</v>
      </c>
      <c r="B1819" s="5">
        <f t="shared" si="299"/>
        <v>17</v>
      </c>
      <c r="C1819" s="5" t="str">
        <f t="shared" ca="1" si="287"/>
        <v>PM_emission_inventories heavy_truck</v>
      </c>
      <c r="D1819" s="5" t="str">
        <f t="shared" ca="1" si="283"/>
        <v>PM_emission_inventories_iquique_altohospicio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PM_emission_inventories</v>
      </c>
      <c r="G1819" s="4" t="str" cm="1">
        <f t="array" aca="1" ref="G1819" ca="1">IF(AND(ISBLANK(INDIRECT(ADDRESS(B1819,3,1,1,"all_city_parameter_inputs"))),ISBLANK(INDIRECT(ADDRESS(B1819,2,1,1,"all_city_parameter_inputs")))),"",IF(ISBLANK(INDIRECT(ADDRESS(B1819,2,1,1,"all_city_parameter_inputs"))),"",INDIRECT(ADDRESS(B1819,2,1,1,"all_city_parameter_inputs"))))</f>
        <v>heavy_truck</v>
      </c>
      <c r="H1819" s="17" cm="1">
        <f t="array" aca="1" ref="H1819" ca="1">IF(ISBLANK(INDIRECT(ADDRESS(B1819,A1819,1,1,"all_city_parameter_inputs"))), "--",INDIRECT(ADDRESS(B1819,A1819,1,1,"all_city_parameter_inputs")))</f>
        <v>0.22052419597329373</v>
      </c>
      <c r="I1819" s="17">
        <f ca="1">IF(OR(G1819="alpha",G1819="beta",G1819="sd",G1819="mean"),"--",VLOOKUP(C1819,Default!$B$5:$H$114,7,FALSE))</f>
        <v>0.45445403783708543</v>
      </c>
      <c r="J1819" s="4" t="str">
        <f ca="1">VLOOKUP(F1819,Lookup!$C$5:$D$110,2, FALSE)</f>
        <v>Pollution values</v>
      </c>
      <c r="K1819" s="4">
        <f ca="1">VLOOKUP(C1819,Default!$B$4:$E$114,4, FALSE)</f>
        <v>0</v>
      </c>
      <c r="L1819" s="21" t="str" cm="1">
        <f t="array" aca="1" ref="L1819" ca="1">IF(ISNA(VLOOKUP($D1819,Grouped_Sources!$C:$C,1,FALSE)),"", INDIRECT(VLOOKUP($D1819,Grouped_Sources!$C:$I,5,FALSE)))</f>
        <v>air pollution and CO2 write-up_only table_V4.docx (dropbox.com)</v>
      </c>
      <c r="M1819" s="21" t="str" cm="1">
        <f t="array" aca="1" ref="M1819" ca="1">IF(ISNA(VLOOKUP($D1819,Grouped_Sources!$C:$C,1,FALSE)),"", INDIRECT(VLOOKUP($D1819,Grouped_Sources!$C:$I,6,FALSE)))</f>
        <v>EDGAR and various other sources, detailed in document</v>
      </c>
      <c r="N1819" s="21" cm="1">
        <f t="array" aca="1" ref="N1819" ca="1">IF(ISNA(VLOOKUP($D1819,Grouped_Sources!$C:$C,1,FALSE)),"", INDIRECT(VLOOKUP($D1819,Grouped_Sources!$C:$I,7,FALSE)))</f>
        <v>0</v>
      </c>
    </row>
    <row r="1820" spans="1:14" hidden="1" x14ac:dyDescent="0.25">
      <c r="A1820" s="5">
        <f t="shared" si="298"/>
        <v>21</v>
      </c>
      <c r="B1820" s="5">
        <f t="shared" si="299"/>
        <v>18</v>
      </c>
      <c r="C1820" s="5" t="str">
        <f t="shared" ca="1" si="287"/>
        <v>PM_emission_inventories truck</v>
      </c>
      <c r="D1820" s="5" t="str">
        <f t="shared" ca="1" si="283"/>
        <v>PM_emission_inventories_iquique_altohospicio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PM_emission_inventories</v>
      </c>
      <c r="G1820" s="4" t="str" cm="1">
        <f t="array" aca="1" ref="G1820" ca="1">IF(AND(ISBLANK(INDIRECT(ADDRESS(B1820,3,1,1,"all_city_parameter_inputs"))),ISBLANK(INDIRECT(ADDRESS(B1820,2,1,1,"all_city_parameter_inputs")))),"",IF(ISBLANK(INDIRECT(ADDRESS(B1820,2,1,1,"all_city_parameter_inputs"))),"",INDIRECT(ADDRESS(B1820,2,1,1,"all_city_parameter_inputs"))))</f>
        <v>truck</v>
      </c>
      <c r="H1820" s="17" cm="1">
        <f t="array" aca="1" ref="H1820" ca="1">IF(ISBLANK(INDIRECT(ADDRESS(B1820,A1820,1,1,"all_city_parameter_inputs"))), "--",INDIRECT(ADDRESS(B1820,A1820,1,1,"all_city_parameter_inputs")))</f>
        <v>0.19569932481485736</v>
      </c>
      <c r="I1820" s="17">
        <f ca="1">IF(OR(G1820="alpha",G1820="beta",G1820="sd",G1820="mean"),"--",VLOOKUP(C1820,Default!$B$5:$H$114,7,FALSE))</f>
        <v>0.33879566966662278</v>
      </c>
      <c r="J1820" s="4" t="str">
        <f ca="1">VLOOKUP(F1820,Lookup!$C$5:$D$110,2, FALSE)</f>
        <v>Pollution values</v>
      </c>
      <c r="K1820" s="4">
        <f ca="1">VLOOKUP(C1820,Default!$B$4:$E$114,4, FALSE)</f>
        <v>0</v>
      </c>
      <c r="L1820" s="21" t="str" cm="1">
        <f t="array" aca="1" ref="L1820" ca="1">IF(ISNA(VLOOKUP($D1820,Grouped_Sources!$C:$C,1,FALSE)),"", INDIRECT(VLOOKUP($D1820,Grouped_Sources!$C:$I,5,FALSE)))</f>
        <v>air pollution and CO2 write-up_only table_V4.docx (dropbox.com)</v>
      </c>
      <c r="M1820" s="21" t="str" cm="1">
        <f t="array" aca="1" ref="M1820" ca="1">IF(ISNA(VLOOKUP($D1820,Grouped_Sources!$C:$C,1,FALSE)),"", INDIRECT(VLOOKUP($D1820,Grouped_Sources!$C:$I,6,FALSE)))</f>
        <v>EDGAR and various other sources, detailed in document</v>
      </c>
      <c r="N1820" s="21" cm="1">
        <f t="array" aca="1" ref="N1820" ca="1">IF(ISNA(VLOOKUP($D1820,Grouped_Sources!$C:$C,1,FALSE)),"", INDIRECT(VLOOKUP($D1820,Grouped_Sources!$C:$I,7,FALSE)))</f>
        <v>0</v>
      </c>
    </row>
    <row r="1821" spans="1:14" hidden="1" x14ac:dyDescent="0.25">
      <c r="A1821" s="5">
        <f t="shared" si="298"/>
        <v>21</v>
      </c>
      <c r="B1821" s="5">
        <f t="shared" si="299"/>
        <v>19</v>
      </c>
      <c r="C1821" s="5" t="str">
        <f t="shared" ca="1" si="287"/>
        <v>PM_emission_inventories van</v>
      </c>
      <c r="D1821" s="5" t="str">
        <f t="shared" ca="1" si="283"/>
        <v>PM_emission_inventories_iquique_altohospicio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PM_emission_inventories</v>
      </c>
      <c r="G1821" s="4" t="str" cm="1">
        <f t="array" aca="1" ref="G1821" ca="1">IF(AND(ISBLANK(INDIRECT(ADDRESS(B1821,3,1,1,"all_city_parameter_inputs"))),ISBLANK(INDIRECT(ADDRESS(B1821,2,1,1,"all_city_parameter_inputs")))),"",IF(ISBLANK(INDIRECT(ADDRESS(B1821,2,1,1,"all_city_parameter_inputs"))),"",INDIRECT(ADDRESS(B1821,2,1,1,"all_city_parameter_inputs"))))</f>
        <v>van</v>
      </c>
      <c r="H1821" s="17" cm="1">
        <f t="array" aca="1" ref="H1821" ca="1">IF(ISBLANK(INDIRECT(ADDRESS(B1821,A1821,1,1,"all_city_parameter_inputs"))), "--",INDIRECT(ADDRESS(B1821,A1821,1,1,"all_city_parameter_inputs")))</f>
        <v>0</v>
      </c>
      <c r="I1821" s="17">
        <f ca="1">IF(OR(G1821="alpha",G1821="beta",G1821="sd",G1821="mean"),"--",VLOOKUP(C1821,Default!$B$5:$H$114,7,FALSE))</f>
        <v>0</v>
      </c>
      <c r="J1821" s="4" t="str">
        <f ca="1">VLOOKUP(F1821,Lookup!$C$5:$D$110,2, FALSE)</f>
        <v>Pollution values</v>
      </c>
      <c r="K1821" s="4">
        <f ca="1">VLOOKUP(C1821,Default!$B$4:$E$114,4, FALSE)</f>
        <v>0</v>
      </c>
      <c r="L1821" s="21" t="str" cm="1">
        <f t="array" aca="1" ref="L1821" ca="1">IF(ISNA(VLOOKUP($D1821,Grouped_Sources!$C:$C,1,FALSE)),"", INDIRECT(VLOOKUP($D1821,Grouped_Sources!$C:$I,5,FALSE)))</f>
        <v>air pollution and CO2 write-up_only table_V4.docx (dropbox.com)</v>
      </c>
      <c r="M1821" s="21" t="str" cm="1">
        <f t="array" aca="1" ref="M1821" ca="1">IF(ISNA(VLOOKUP($D1821,Grouped_Sources!$C:$C,1,FALSE)),"", INDIRECT(VLOOKUP($D1821,Grouped_Sources!$C:$I,6,FALSE)))</f>
        <v>EDGAR and various other sources, detailed in document</v>
      </c>
      <c r="N1821" s="21" cm="1">
        <f t="array" aca="1" ref="N1821" ca="1">IF(ISNA(VLOOKUP($D1821,Grouped_Sources!$C:$C,1,FALSE)),"", INDIRECT(VLOOKUP($D1821,Grouped_Sources!$C:$I,7,FALSE)))</f>
        <v>0</v>
      </c>
    </row>
    <row r="1822" spans="1:14" hidden="1" x14ac:dyDescent="0.25">
      <c r="A1822" s="5">
        <f t="shared" si="298"/>
        <v>21</v>
      </c>
      <c r="B1822" s="5">
        <f t="shared" si="299"/>
        <v>20</v>
      </c>
      <c r="C1822" s="5" t="str">
        <f t="shared" ca="1" si="287"/>
        <v>PM_emission_inventories other</v>
      </c>
      <c r="D1822" s="5" t="str">
        <f t="shared" ca="1" si="283"/>
        <v>PM_emission_inventories_iquique_altohospicio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PM_emission_inventories</v>
      </c>
      <c r="G1822" s="4" t="str" cm="1">
        <f t="array" aca="1" ref="G1822" ca="1">IF(AND(ISBLANK(INDIRECT(ADDRESS(B1822,3,1,1,"all_city_parameter_inputs"))),ISBLANK(INDIRECT(ADDRESS(B1822,2,1,1,"all_city_parameter_inputs")))),"",IF(ISBLANK(INDIRECT(ADDRESS(B1822,2,1,1,"all_city_parameter_inputs"))),"",INDIRECT(ADDRESS(B1822,2,1,1,"all_city_parameter_inputs"))))</f>
        <v>other</v>
      </c>
      <c r="H1822" s="17" cm="1">
        <f t="array" aca="1" ref="H1822" ca="1">IF(ISBLANK(INDIRECT(ADDRESS(B1822,A1822,1,1,"all_city_parameter_inputs"))), "--",INDIRECT(ADDRESS(B1822,A1822,1,1,"all_city_parameter_inputs")))</f>
        <v>0</v>
      </c>
      <c r="I1822" s="17">
        <f ca="1">IF(OR(G1822="alpha",G1822="beta",G1822="sd",G1822="mean"),"--",VLOOKUP(C1822,Default!$B$5:$H$114,7,FALSE))</f>
        <v>0</v>
      </c>
      <c r="J1822" s="4" t="str">
        <f ca="1">VLOOKUP(F1822,Lookup!$C$5:$D$110,2, FALSE)</f>
        <v>Pollution values</v>
      </c>
      <c r="K1822" s="4">
        <f ca="1">VLOOKUP(C1822,Default!$B$4:$E$114,4, FALSE)</f>
        <v>0</v>
      </c>
      <c r="L1822" s="21" t="str" cm="1">
        <f t="array" aca="1" ref="L1822" ca="1">IF(ISNA(VLOOKUP($D1822,Grouped_Sources!$C:$C,1,FALSE)),"", INDIRECT(VLOOKUP($D1822,Grouped_Sources!$C:$I,5,FALSE)))</f>
        <v>air pollution and CO2 write-up_only table_V4.docx (dropbox.com)</v>
      </c>
      <c r="M1822" s="21" t="str" cm="1">
        <f t="array" aca="1" ref="M1822" ca="1">IF(ISNA(VLOOKUP($D1822,Grouped_Sources!$C:$C,1,FALSE)),"", INDIRECT(VLOOKUP($D1822,Grouped_Sources!$C:$I,6,FALSE)))</f>
        <v>EDGAR and various other sources, detailed in document</v>
      </c>
      <c r="N1822" s="21" cm="1">
        <f t="array" aca="1" ref="N1822" ca="1">IF(ISNA(VLOOKUP($D1822,Grouped_Sources!$C:$C,1,FALSE)),"", INDIRECT(VLOOKUP($D1822,Grouped_Sources!$C:$I,7,FALSE)))</f>
        <v>0</v>
      </c>
    </row>
    <row r="1823" spans="1:14" hidden="1" x14ac:dyDescent="0.25">
      <c r="A1823" s="5">
        <f t="shared" si="298"/>
        <v>21</v>
      </c>
      <c r="B1823" s="5">
        <f t="shared" si="299"/>
        <v>21</v>
      </c>
      <c r="C1823" s="5" t="str">
        <f t="shared" ca="1" si="287"/>
        <v>PM_emission_inventories taxi</v>
      </c>
      <c r="D1823" s="5" t="str">
        <f t="shared" ca="1" si="283"/>
        <v>PM_emission_inventories_iquique_altohospicio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PM_emission_inventories</v>
      </c>
      <c r="G1823" s="4" t="str" cm="1">
        <f t="array" aca="1" ref="G1823" ca="1">IF(AND(ISBLANK(INDIRECT(ADDRESS(B1823,3,1,1,"all_city_parameter_inputs"))),ISBLANK(INDIRECT(ADDRESS(B1823,2,1,1,"all_city_parameter_inputs")))),"",IF(ISBLANK(INDIRECT(ADDRESS(B1823,2,1,1,"all_city_parameter_inputs"))),"",INDIRECT(ADDRESS(B1823,2,1,1,"all_city_parameter_inputs"))))</f>
        <v>taxi</v>
      </c>
      <c r="H1823" s="17" cm="1">
        <f t="array" aca="1" ref="H1823" ca="1">IF(ISBLANK(INDIRECT(ADDRESS(B1823,A1823,1,1,"all_city_parameter_inputs"))), "--",INDIRECT(ADDRESS(B1823,A1823,1,1,"all_city_parameter_inputs")))</f>
        <v>0</v>
      </c>
      <c r="I1823" s="17">
        <f ca="1">IF(OR(G1823="alpha",G1823="beta",G1823="sd",G1823="mean"),"--",VLOOKUP(C1823,Default!$B$5:$H$114,7,FALSE))</f>
        <v>0</v>
      </c>
      <c r="J1823" s="4" t="str">
        <f ca="1">VLOOKUP(F1823,Lookup!$C$5:$D$110,2, FALSE)</f>
        <v>Pollution values</v>
      </c>
      <c r="K1823" s="4">
        <f ca="1">VLOOKUP(C1823,Default!$B$4:$E$114,4, FALSE)</f>
        <v>0</v>
      </c>
      <c r="L1823" s="21" t="str" cm="1">
        <f t="array" aca="1" ref="L1823" ca="1">IF(ISNA(VLOOKUP($D1823,Grouped_Sources!$C:$C,1,FALSE)),"", INDIRECT(VLOOKUP($D1823,Grouped_Sources!$C:$I,5,FALSE)))</f>
        <v>air pollution and CO2 write-up_only table_V4.docx (dropbox.com)</v>
      </c>
      <c r="M1823" s="21" t="str" cm="1">
        <f t="array" aca="1" ref="M1823" ca="1">IF(ISNA(VLOOKUP($D1823,Grouped_Sources!$C:$C,1,FALSE)),"", INDIRECT(VLOOKUP($D1823,Grouped_Sources!$C:$I,6,FALSE)))</f>
        <v>EDGAR and various other sources, detailed in document</v>
      </c>
      <c r="N1823" s="21" cm="1">
        <f t="array" aca="1" ref="N1823" ca="1">IF(ISNA(VLOOKUP($D1823,Grouped_Sources!$C:$C,1,FALSE)),"", INDIRECT(VLOOKUP($D1823,Grouped_Sources!$C:$I,7,FALSE)))</f>
        <v>0</v>
      </c>
    </row>
    <row r="1824" spans="1:14" hidden="1" x14ac:dyDescent="0.25">
      <c r="A1824" s="5">
        <f t="shared" si="298"/>
        <v>21</v>
      </c>
      <c r="B1824" s="5">
        <f t="shared" si="299"/>
        <v>22</v>
      </c>
      <c r="C1824" s="5" t="str">
        <f t="shared" ca="1" si="287"/>
        <v>PM_emission_inventories auto_rickshaw</v>
      </c>
      <c r="D1824" s="5" t="str">
        <f t="shared" ca="1" si="283"/>
        <v>PM_emission_inventories_iquique_altohospicio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PM_emission_inventories</v>
      </c>
      <c r="G1824" s="4" t="str" cm="1">
        <f t="array" aca="1" ref="G1824" ca="1">IF(AND(ISBLANK(INDIRECT(ADDRESS(B1824,3,1,1,"all_city_parameter_inputs"))),ISBLANK(INDIRECT(ADDRESS(B1824,2,1,1,"all_city_parameter_inputs")))),"",IF(ISBLANK(INDIRECT(ADDRESS(B1824,2,1,1,"all_city_parameter_inputs"))),"",INDIRECT(ADDRESS(B1824,2,1,1,"all_city_parameter_inputs"))))</f>
        <v>auto_rickshaw</v>
      </c>
      <c r="H1824" s="17" cm="1">
        <f t="array" aca="1" ref="H1824" ca="1">IF(ISBLANK(INDIRECT(ADDRESS(B1824,A1824,1,1,"all_city_parameter_inputs"))), "--",INDIRECT(ADDRESS(B1824,A1824,1,1,"all_city_parameter_inputs")))</f>
        <v>0</v>
      </c>
      <c r="I1824" s="17">
        <f ca="1">IF(OR(G1824="alpha",G1824="beta",G1824="sd",G1824="mean"),"--",VLOOKUP(C1824,Default!$B$5:$H$114,7,FALSE))</f>
        <v>0</v>
      </c>
      <c r="J1824" s="4" t="str">
        <f ca="1">VLOOKUP(F1824,Lookup!$C$5:$D$110,2, FALSE)</f>
        <v>Pollution values</v>
      </c>
      <c r="K1824" s="4">
        <f ca="1">VLOOKUP(C1824,Default!$B$4:$E$114,4, FALSE)</f>
        <v>0</v>
      </c>
      <c r="L1824" s="21" t="str" cm="1">
        <f t="array" aca="1" ref="L1824" ca="1">IF(ISNA(VLOOKUP($D1824,Grouped_Sources!$C:$C,1,FALSE)),"", INDIRECT(VLOOKUP($D1824,Grouped_Sources!$C:$I,5,FALSE)))</f>
        <v>air pollution and CO2 write-up_only table_V4.docx (dropbox.com)</v>
      </c>
      <c r="M1824" s="21" t="str" cm="1">
        <f t="array" aca="1" ref="M1824" ca="1">IF(ISNA(VLOOKUP($D1824,Grouped_Sources!$C:$C,1,FALSE)),"", INDIRECT(VLOOKUP($D1824,Grouped_Sources!$C:$I,6,FALSE)))</f>
        <v>EDGAR and various other sources, detailed in document</v>
      </c>
      <c r="N1824" s="21" cm="1">
        <f t="array" aca="1" ref="N1824" ca="1">IF(ISNA(VLOOKUP($D1824,Grouped_Sources!$C:$C,1,FALSE)),"", INDIRECT(VLOOKUP($D1824,Grouped_Sources!$C:$I,7,FALSE)))</f>
        <v>0</v>
      </c>
    </row>
    <row r="1825" spans="1:14" hidden="1" x14ac:dyDescent="0.25">
      <c r="A1825" s="5">
        <f t="shared" si="298"/>
        <v>21</v>
      </c>
      <c r="B1825" s="5">
        <f t="shared" si="299"/>
        <v>23</v>
      </c>
      <c r="C1825" s="5" t="str">
        <f t="shared" ca="1" si="287"/>
        <v>injury_reporting_rate</v>
      </c>
      <c r="D1825" s="5" t="str">
        <f t="shared" ca="1" si="283"/>
        <v>injury_reporting_rate_iquique_altohospicio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injury_reporting_rate</v>
      </c>
      <c r="G1825" s="4" t="str" cm="1">
        <f t="array" aca="1" ref="G1825" ca="1">IF(AND(ISBLANK(INDIRECT(ADDRESS(B1825,3,1,1,"all_city_parameter_inputs"))),ISBLANK(INDIRECT(ADDRESS(B1825,2,1,1,"all_city_parameter_inputs")))),"",IF(ISBLANK(INDIRECT(ADDRESS(B1825,2,1,1,"all_city_parameter_inputs"))),"",INDIRECT(ADDRESS(B1825,2,1,1,"all_city_parameter_inputs"))))</f>
        <v>constant</v>
      </c>
      <c r="H1825" s="17" cm="1">
        <f t="array" aca="1" ref="H1825" ca="1">IF(ISBLANK(INDIRECT(ADDRESS(B1825,A1825,1,1,"all_city_parameter_inputs"))), "--",INDIRECT(ADDRESS(B1825,A1825,1,1,"all_city_parameter_inputs")))</f>
        <v>0.87305122494432075</v>
      </c>
      <c r="I1825" s="17">
        <f ca="1">IF(OR(G1825="alpha",G1825="beta",G1825="sd",G1825="mean"),"--",VLOOKUP(C1825,Default!$B$5:$H$114,7,FALSE))</f>
        <v>1</v>
      </c>
      <c r="J1825" s="4" t="str">
        <f ca="1">VLOOKUP(F1825,Lookup!$C$5:$D$110,2, FALSE)</f>
        <v>Injury values</v>
      </c>
      <c r="K1825" s="4" t="str">
        <f ca="1">VLOOKUP(C1825,Default!$B$4:$E$114,4, FALSE)</f>
        <v>rate at which injuries are reported</v>
      </c>
      <c r="L1825" s="21" t="str" cm="1">
        <f t="array" aca="1" ref="L1825" ca="1">IF(ISNA(VLOOKUP($D1825,Grouped_Sources!$C:$C,1,FALSE)),"", INDIRECT(VLOOKUP($D1825,Grouped_Sources!$C:$I,5,FALSE)))</f>
        <v>InjuryReportingRate_WriteUp_vxx.docx on OneDrive Ali Abbas - ITHIM Global\Methods and Processes\Input Parameters\InjuryReportingRate</v>
      </c>
      <c r="M1825" s="21" cm="1">
        <f t="array" aca="1" ref="M1825" ca="1">IF(ISNA(VLOOKUP($D1825,Grouped_Sources!$C:$C,1,FALSE)),"", INDIRECT(VLOOKUP($D1825,Grouped_Sources!$C:$I,6,FALSE)))</f>
        <v>0</v>
      </c>
      <c r="N1825" s="21" cm="1">
        <f t="array" aca="1" ref="N1825" ca="1">IF(ISNA(VLOOKUP($D1825,Grouped_Sources!$C:$C,1,FALSE)),"", INDIRECT(VLOOKUP($D1825,Grouped_Sources!$C:$I,7,FALSE)))</f>
        <v>0</v>
      </c>
    </row>
    <row r="1826" spans="1:14" hidden="1" x14ac:dyDescent="0.25">
      <c r="A1826" s="5">
        <f t="shared" si="298"/>
        <v>21</v>
      </c>
      <c r="B1826" s="5">
        <f t="shared" si="299"/>
        <v>24</v>
      </c>
      <c r="C1826" s="5" t="str">
        <f t="shared" ca="1" si="287"/>
        <v>injury_reporting_rate</v>
      </c>
      <c r="D1826" s="5" t="str">
        <f t="shared" ca="1" si="283"/>
        <v>injury_reporting_rate_iquique_altohospicio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injury_reporting_rate</v>
      </c>
      <c r="G1826" s="4" t="str" cm="1">
        <f t="array" aca="1" ref="G1826" ca="1">IF(AND(ISBLANK(INDIRECT(ADDRESS(B1826,3,1,1,"all_city_parameter_inputs"))),ISBLANK(INDIRECT(ADDRESS(B1826,2,1,1,"all_city_parameter_inputs")))),"",IF(ISBLANK(INDIRECT(ADDRESS(B1826,2,1,1,"all_city_parameter_inputs"))),"",INDIRECT(ADDRESS(B1826,2,1,1,"all_city_parameter_inputs"))))</f>
        <v>alpha</v>
      </c>
      <c r="H1826" s="17" cm="1">
        <f t="array" aca="1" ref="H1826" ca="1">IF(ISBLANK(INDIRECT(ADDRESS(B1826,A1826,1,1,"all_city_parameter_inputs"))), "--",INDIRECT(ADDRESS(B1826,A1826,1,1,"all_city_parameter_inputs")))</f>
        <v>8.803218520818799</v>
      </c>
      <c r="I1826" s="17" t="str">
        <f ca="1">IF(OR(G1826="alpha",G1826="beta",G1826="sd",G1826="mean"),"--",VLOOKUP(C1826,Default!$B$5:$H$114,7,FALSE))</f>
        <v>--</v>
      </c>
      <c r="J1826" s="4" t="str">
        <f ca="1">VLOOKUP(F1826,Lookup!$C$5:$D$110,2, FALSE)</f>
        <v>Injury values</v>
      </c>
      <c r="K1826" s="4" t="str">
        <f ca="1">VLOOKUP(C1826,Default!$B$4:$E$114,4, FALSE)</f>
        <v>rate at which injuries are reported</v>
      </c>
      <c r="L1826" s="21" t="str" cm="1">
        <f t="array" aca="1" ref="L1826" ca="1">IF(ISNA(VLOOKUP($D1826,Grouped_Sources!$C:$C,1,FALSE)),"", INDIRECT(VLOOKUP($D1826,Grouped_Sources!$C:$I,5,FALSE)))</f>
        <v>InjuryReportingRate_WriteUp_vxx.docx on OneDrive Ali Abbas - ITHIM Global\Methods and Processes\Input Parameters\InjuryReportingRate</v>
      </c>
      <c r="M1826" s="21" cm="1">
        <f t="array" aca="1" ref="M1826" ca="1">IF(ISNA(VLOOKUP($D1826,Grouped_Sources!$C:$C,1,FALSE)),"", INDIRECT(VLOOKUP($D1826,Grouped_Sources!$C:$I,6,FALSE)))</f>
        <v>0</v>
      </c>
      <c r="N1826" s="21" cm="1">
        <f t="array" aca="1" ref="N1826" ca="1">IF(ISNA(VLOOKUP($D1826,Grouped_Sources!$C:$C,1,FALSE)),"", INDIRECT(VLOOKUP($D1826,Grouped_Sources!$C:$I,7,FALSE)))</f>
        <v>0</v>
      </c>
    </row>
    <row r="1827" spans="1:14" hidden="1" x14ac:dyDescent="0.25">
      <c r="A1827" s="5">
        <f t="shared" si="298"/>
        <v>21</v>
      </c>
      <c r="B1827" s="5">
        <f t="shared" si="299"/>
        <v>25</v>
      </c>
      <c r="C1827" s="5" t="str">
        <f t="shared" ca="1" si="287"/>
        <v>injury_reporting_rate</v>
      </c>
      <c r="D1827" s="5" t="str">
        <f t="shared" ca="1" si="283"/>
        <v>injury_reporting_rate_iquique_altohospicio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injury_reporting_rate</v>
      </c>
      <c r="G1827" s="4" t="str" cm="1">
        <f t="array" aca="1" ref="G1827" ca="1">IF(AND(ISBLANK(INDIRECT(ADDRESS(B1827,3,1,1,"all_city_parameter_inputs"))),ISBLANK(INDIRECT(ADDRESS(B1827,2,1,1,"all_city_parameter_inputs")))),"",IF(ISBLANK(INDIRECT(ADDRESS(B1827,2,1,1,"all_city_parameter_inputs"))),"",INDIRECT(ADDRESS(B1827,2,1,1,"all_city_parameter_inputs"))))</f>
        <v>beta</v>
      </c>
      <c r="H1827" s="17" cm="1">
        <f t="array" aca="1" ref="H1827" ca="1">IF(ISBLANK(INDIRECT(ADDRESS(B1827,A1827,1,1,"all_city_parameter_inputs"))), "--",INDIRECT(ADDRESS(B1827,A1827,1,1,"all_city_parameter_inputs")))</f>
        <v>1.2800598359353863</v>
      </c>
      <c r="I1827" s="17" t="str">
        <f ca="1">IF(OR(G1827="alpha",G1827="beta",G1827="sd",G1827="mean"),"--",VLOOKUP(C1827,Default!$B$5:$H$114,7,FALSE))</f>
        <v>--</v>
      </c>
      <c r="J1827" s="4" t="str">
        <f ca="1">VLOOKUP(F1827,Lookup!$C$5:$D$110,2, FALSE)</f>
        <v>Injury values</v>
      </c>
      <c r="K1827" s="4" t="str">
        <f ca="1">VLOOKUP(C1827,Default!$B$4:$E$114,4, FALSE)</f>
        <v>rate at which injuries are reported</v>
      </c>
      <c r="L1827" s="21" t="str" cm="1">
        <f t="array" aca="1" ref="L1827" ca="1">IF(ISNA(VLOOKUP($D1827,Grouped_Sources!$C:$C,1,FALSE)),"", INDIRECT(VLOOKUP($D1827,Grouped_Sources!$C:$I,5,FALSE)))</f>
        <v>InjuryReportingRate_WriteUp_vxx.docx on OneDrive Ali Abbas - ITHIM Global\Methods and Processes\Input Parameters\InjuryReportingRate</v>
      </c>
      <c r="M1827" s="21" cm="1">
        <f t="array" aca="1" ref="M1827" ca="1">IF(ISNA(VLOOKUP($D1827,Grouped_Sources!$C:$C,1,FALSE)),"", INDIRECT(VLOOKUP($D1827,Grouped_Sources!$C:$I,6,FALSE)))</f>
        <v>0</v>
      </c>
      <c r="N1827" s="21" cm="1">
        <f t="array" aca="1" ref="N1827" ca="1">IF(ISNA(VLOOKUP($D1827,Grouped_Sources!$C:$C,1,FALSE)),"", INDIRECT(VLOOKUP($D1827,Grouped_Sources!$C:$I,7,FALSE)))</f>
        <v>0</v>
      </c>
    </row>
    <row r="1828" spans="1:14" hidden="1" x14ac:dyDescent="0.25">
      <c r="A1828" s="5">
        <f t="shared" si="298"/>
        <v>21</v>
      </c>
      <c r="B1828" s="5">
        <f t="shared" si="299"/>
        <v>26</v>
      </c>
      <c r="C1828" s="5" t="str">
        <f t="shared" ca="1" si="287"/>
        <v>chronic_disease_scalar</v>
      </c>
      <c r="D1828" s="5" t="str">
        <f t="shared" ca="1" si="283"/>
        <v>chronic_disease_scalar_iquique_altohospicio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chronic_disease_scalar</v>
      </c>
      <c r="G1828" s="4" t="str" cm="1">
        <f t="array" aca="1" ref="G1828" ca="1">IF(AND(ISBLANK(INDIRECT(ADDRESS(B1828,3,1,1,"all_city_parameter_inputs"))),ISBLANK(INDIRECT(ADDRESS(B1828,2,1,1,"all_city_parameter_inputs")))),"",IF(ISBLANK(INDIRECT(ADDRESS(B1828,2,1,1,"all_city_parameter_inputs"))),"",INDIRECT(ADDRESS(B1828,2,1,1,"all_city_parameter_inputs"))))</f>
        <v>constant</v>
      </c>
      <c r="H1828" s="17" cm="1">
        <f t="array" aca="1" ref="H1828" ca="1">IF(ISBLANK(INDIRECT(ADDRESS(B1828,A1828,1,1,"all_city_parameter_inputs"))), "--",INDIRECT(ADDRESS(B1828,A1828,1,1,"all_city_parameter_inputs")))</f>
        <v>1</v>
      </c>
      <c r="I1828" s="17">
        <f ca="1">IF(OR(G1828="alpha",G1828="beta",G1828="sd",G1828="mean"),"--",VLOOKUP(C1828,Default!$B$5:$H$114,7,FALSE))</f>
        <v>1</v>
      </c>
      <c r="J1828" s="4" t="str">
        <f ca="1">VLOOKUP(F1828,Lookup!$C$5:$D$110,2, FALSE)</f>
        <v>Health values</v>
      </c>
      <c r="K1828" s="4" t="str">
        <f ca="1">VLOOKUP(C1828,Default!$B$4:$E$114,4, FALSE)</f>
        <v>scalar to deal with bias in GBD data</v>
      </c>
      <c r="L1828" s="21" t="str" cm="1">
        <f t="array" aca="1" ref="L1828" ca="1">IF(ISNA(VLOOKUP($D1828,Grouped_Sources!$C:$C,1,FALSE)),"", INDIRECT(VLOOKUP($D1828,Grouped_Sources!$C:$I,5,FALSE)))</f>
        <v>assumes no bias in the disease data, distribution values need updating</v>
      </c>
      <c r="M1828" s="21" cm="1">
        <f t="array" aca="1" ref="M1828" ca="1">IF(ISNA(VLOOKUP($D1828,Grouped_Sources!$C:$C,1,FALSE)),"", INDIRECT(VLOOKUP($D1828,Grouped_Sources!$C:$I,6,FALSE)))</f>
        <v>0</v>
      </c>
      <c r="N1828" s="21" cm="1">
        <f t="array" aca="1" ref="N1828" ca="1">IF(ISNA(VLOOKUP($D1828,Grouped_Sources!$C:$C,1,FALSE)),"", INDIRECT(VLOOKUP($D1828,Grouped_Sources!$C:$I,7,FALSE)))</f>
        <v>0</v>
      </c>
    </row>
    <row r="1829" spans="1:14" hidden="1" x14ac:dyDescent="0.25">
      <c r="A1829" s="5">
        <f t="shared" si="298"/>
        <v>21</v>
      </c>
      <c r="B1829" s="5">
        <f t="shared" si="299"/>
        <v>27</v>
      </c>
      <c r="C1829" s="5" t="str">
        <f t="shared" ca="1" si="287"/>
        <v>chronic_disease_scalar</v>
      </c>
      <c r="D1829" s="5" t="str">
        <f t="shared" ca="1" si="283"/>
        <v>chronic_disease_scalar_iquique_altohospicio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chronic_disease_scalar</v>
      </c>
      <c r="G1829" s="4" t="str" cm="1">
        <f t="array" aca="1" ref="G1829" ca="1">IF(AND(ISBLANK(INDIRECT(ADDRESS(B1829,3,1,1,"all_city_parameter_inputs"))),ISBLANK(INDIRECT(ADDRESS(B1829,2,1,1,"all_city_parameter_inputs")))),"",IF(ISBLANK(INDIRECT(ADDRESS(B1829,2,1,1,"all_city_parameter_inputs"))),"",INDIRECT(ADDRESS(B1829,2,1,1,"all_city_parameter_inputs"))))</f>
        <v>mean</v>
      </c>
      <c r="H1829" s="17" cm="1">
        <f t="array" aca="1" ref="H1829" ca="1">IF(ISBLANK(INDIRECT(ADDRESS(B1829,A1829,1,1,"all_city_parameter_inputs"))), "--",INDIRECT(ADDRESS(B1829,A1829,1,1,"all_city_parameter_inputs")))</f>
        <v>1</v>
      </c>
      <c r="I1829" s="17" t="str">
        <f ca="1">IF(OR(G1829="alpha",G1829="beta",G1829="sd",G1829="mean"),"--",VLOOKUP(C1829,Default!$B$5:$H$114,7,FALSE))</f>
        <v>--</v>
      </c>
      <c r="J1829" s="4" t="str">
        <f ca="1">VLOOKUP(F1829,Lookup!$C$5:$D$110,2, FALSE)</f>
        <v>Health values</v>
      </c>
      <c r="K1829" s="4" t="str">
        <f ca="1">VLOOKUP(C1829,Default!$B$4:$E$114,4, FALSE)</f>
        <v>scalar to deal with bias in GBD data</v>
      </c>
      <c r="L1829" s="21" t="str" cm="1">
        <f t="array" aca="1" ref="L1829" ca="1">IF(ISNA(VLOOKUP($D1829,Grouped_Sources!$C:$C,1,FALSE)),"", INDIRECT(VLOOKUP($D1829,Grouped_Sources!$C:$I,5,FALSE)))</f>
        <v>assumes no bias in the disease data, distribution values need updating</v>
      </c>
      <c r="M1829" s="21" cm="1">
        <f t="array" aca="1" ref="M1829" ca="1">IF(ISNA(VLOOKUP($D1829,Grouped_Sources!$C:$C,1,FALSE)),"", INDIRECT(VLOOKUP($D1829,Grouped_Sources!$C:$I,6,FALSE)))</f>
        <v>0</v>
      </c>
      <c r="N1829" s="21" cm="1">
        <f t="array" aca="1" ref="N1829" ca="1">IF(ISNA(VLOOKUP($D1829,Grouped_Sources!$C:$C,1,FALSE)),"", INDIRECT(VLOOKUP($D1829,Grouped_Sources!$C:$I,7,FALSE)))</f>
        <v>0</v>
      </c>
    </row>
    <row r="1830" spans="1:14" hidden="1" x14ac:dyDescent="0.25">
      <c r="A1830" s="5">
        <f t="shared" si="298"/>
        <v>21</v>
      </c>
      <c r="B1830" s="5">
        <f t="shared" si="299"/>
        <v>28</v>
      </c>
      <c r="C1830" s="5" t="str">
        <f t="shared" ca="1" si="287"/>
        <v>chronic_disease_scalar</v>
      </c>
      <c r="D1830" s="5" t="str">
        <f t="shared" ca="1" si="283"/>
        <v>chronic_disease_scalar_iquique_altohospicio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chronic_disease_scalar</v>
      </c>
      <c r="G1830" s="4" t="str" cm="1">
        <f t="array" aca="1" ref="G1830" ca="1">IF(AND(ISBLANK(INDIRECT(ADDRESS(B1830,3,1,1,"all_city_parameter_inputs"))),ISBLANK(INDIRECT(ADDRESS(B1830,2,1,1,"all_city_parameter_inputs")))),"",IF(ISBLANK(INDIRECT(ADDRESS(B1830,2,1,1,"all_city_parameter_inputs"))),"",INDIRECT(ADDRESS(B1830,2,1,1,"all_city_parameter_inputs"))))</f>
        <v>sd</v>
      </c>
      <c r="H1830" s="17" cm="1">
        <f t="array" aca="1" ref="H1830" ca="1">IF(ISBLANK(INDIRECT(ADDRESS(B1830,A1830,1,1,"all_city_parameter_inputs"))), "--",INDIRECT(ADDRESS(B1830,A1830,1,1,"all_city_parameter_inputs")))</f>
        <v>1.2</v>
      </c>
      <c r="I1830" s="17" t="str">
        <f ca="1">IF(OR(G1830="alpha",G1830="beta",G1830="sd",G1830="mean"),"--",VLOOKUP(C1830,Default!$B$5:$H$114,7,FALSE))</f>
        <v>--</v>
      </c>
      <c r="J1830" s="4" t="str">
        <f ca="1">VLOOKUP(F1830,Lookup!$C$5:$D$110,2, FALSE)</f>
        <v>Health values</v>
      </c>
      <c r="K1830" s="4" t="str">
        <f ca="1">VLOOKUP(C1830,Default!$B$4:$E$114,4, FALSE)</f>
        <v>scalar to deal with bias in GBD data</v>
      </c>
      <c r="L1830" s="21" t="str" cm="1">
        <f t="array" aca="1" ref="L1830" ca="1">IF(ISNA(VLOOKUP($D1830,Grouped_Sources!$C:$C,1,FALSE)),"", INDIRECT(VLOOKUP($D1830,Grouped_Sources!$C:$I,5,FALSE)))</f>
        <v>assumes no bias in the disease data, distribution values need updating</v>
      </c>
      <c r="M1830" s="21" cm="1">
        <f t="array" aca="1" ref="M1830" ca="1">IF(ISNA(VLOOKUP($D1830,Grouped_Sources!$C:$C,1,FALSE)),"", INDIRECT(VLOOKUP($D1830,Grouped_Sources!$C:$I,6,FALSE)))</f>
        <v>0</v>
      </c>
      <c r="N1830" s="21" cm="1">
        <f t="array" aca="1" ref="N1830" ca="1">IF(ISNA(VLOOKUP($D1830,Grouped_Sources!$C:$C,1,FALSE)),"", INDIRECT(VLOOKUP($D1830,Grouped_Sources!$C:$I,7,FALSE)))</f>
        <v>0</v>
      </c>
    </row>
    <row r="1831" spans="1:14" hidden="1" x14ac:dyDescent="0.25">
      <c r="A1831" s="5">
        <f t="shared" si="298"/>
        <v>21</v>
      </c>
      <c r="B1831" s="5">
        <f t="shared" si="299"/>
        <v>29</v>
      </c>
      <c r="C1831" s="5" t="str">
        <f t="shared" ca="1" si="287"/>
        <v>pm_conc_base</v>
      </c>
      <c r="D1831" s="5" t="str">
        <f t="shared" ca="1" si="283"/>
        <v>pm_conc_base_iquique_altohospicio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pm_conc_base</v>
      </c>
      <c r="G1831" s="4" t="str" cm="1">
        <f t="array" aca="1" ref="G1831" ca="1">IF(AND(ISBLANK(INDIRECT(ADDRESS(B1831,3,1,1,"all_city_parameter_inputs"))),ISBLANK(INDIRECT(ADDRESS(B1831,2,1,1,"all_city_parameter_inputs")))),"",IF(ISBLANK(INDIRECT(ADDRESS(B1831,2,1,1,"all_city_parameter_inputs"))),"",INDIRECT(ADDRESS(B1831,2,1,1,"all_city_parameter_inputs"))))</f>
        <v>constant</v>
      </c>
      <c r="H1831" s="17" cm="1">
        <f t="array" aca="1" ref="H1831" ca="1">IF(ISBLANK(INDIRECT(ADDRESS(B1831,A1831,1,1,"all_city_parameter_inputs"))), "--",INDIRECT(ADDRESS(B1831,A1831,1,1,"all_city_parameter_inputs")))</f>
        <v>11.6851</v>
      </c>
      <c r="I1831" s="17">
        <f ca="1">IF(OR(G1831="alpha",G1831="beta",G1831="sd",G1831="mean"),"--",VLOOKUP(C1831,Default!$B$5:$H$114,7,FALSE))</f>
        <v>12.69</v>
      </c>
      <c r="J1831" s="4" t="str">
        <f ca="1">VLOOKUP(F1831,Lookup!$C$5:$D$110,2, FALSE)</f>
        <v>Pollution values</v>
      </c>
      <c r="K1831" s="4" t="str">
        <f ca="1">VLOOKUP(C1831,Default!$B$4:$E$114,4, FALSE)</f>
        <v>background PM2.5 concentration</v>
      </c>
      <c r="L1831" s="21" t="str" cm="1">
        <f t="array" aca="1" ref="L1831" ca="1">IF(ISNA(VLOOKUP($D1831,Grouped_Sources!$C:$C,1,FALSE)),"", INDIRECT(VLOOKUP($D1831,Grouped_Sources!$C:$I,5,FALSE)))</f>
        <v>…Dropbox\ITHIM Global\Methods and Processes\Air Pollution\Emissions and air pollution calculations - Rahul &amp; Haneen\Databases used\database_source_apport_studies_v2_0_26_9_2015.xls</v>
      </c>
      <c r="M1831" s="21" t="str" cm="1">
        <f t="array" aca="1" ref="M1831" ca="1">IF(ISNA(VLOOKUP($D1831,Grouped_Sources!$C:$C,1,FALSE)),"", INDIRECT(VLOOKUP($D1831,Grouped_Sources!$C:$I,6,FALSE)))</f>
        <v>EDGAR and various other sources, detailed in document</v>
      </c>
      <c r="N1831" s="21" cm="1">
        <f t="array" aca="1" ref="N1831" ca="1">IF(ISNA(VLOOKUP($D1831,Grouped_Sources!$C:$C,1,FALSE)),"", INDIRECT(VLOOKUP($D1831,Grouped_Sources!$C:$I,7,FALSE)))</f>
        <v>0</v>
      </c>
    </row>
    <row r="1832" spans="1:14" hidden="1" x14ac:dyDescent="0.25">
      <c r="A1832" s="5">
        <f t="shared" si="298"/>
        <v>21</v>
      </c>
      <c r="B1832" s="5">
        <f t="shared" si="299"/>
        <v>30</v>
      </c>
      <c r="C1832" s="5" t="str">
        <f t="shared" ca="1" si="287"/>
        <v>pm_conc_base</v>
      </c>
      <c r="D1832" s="5" t="str">
        <f t="shared" ca="1" si="283"/>
        <v>pm_conc_base_iquique_altohospicio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pm_conc_base</v>
      </c>
      <c r="G1832" s="4" t="str" cm="1">
        <f t="array" aca="1" ref="G1832" ca="1">IF(AND(ISBLANK(INDIRECT(ADDRESS(B1832,3,1,1,"all_city_parameter_inputs"))),ISBLANK(INDIRECT(ADDRESS(B1832,2,1,1,"all_city_parameter_inputs")))),"",IF(ISBLANK(INDIRECT(ADDRESS(B1832,2,1,1,"all_city_parameter_inputs"))),"",INDIRECT(ADDRESS(B1832,2,1,1,"all_city_parameter_inputs"))))</f>
        <v>mean</v>
      </c>
      <c r="H1832" s="17" t="str" cm="1">
        <f t="array" aca="1" ref="H1832" ca="1">IF(ISBLANK(INDIRECT(ADDRESS(B1832,A1832,1,1,"all_city_parameter_inputs"))), "--",INDIRECT(ADDRESS(B1832,A1832,1,1,"all_city_parameter_inputs")))</f>
        <v>--</v>
      </c>
      <c r="I1832" s="17" t="str">
        <f ca="1">IF(OR(G1832="alpha",G1832="beta",G1832="sd",G1832="mean"),"--",VLOOKUP(C1832,Default!$B$5:$H$114,7,FALSE))</f>
        <v>--</v>
      </c>
      <c r="J1832" s="4" t="str">
        <f ca="1">VLOOKUP(F1832,Lookup!$C$5:$D$110,2, FALSE)</f>
        <v>Pollution values</v>
      </c>
      <c r="K1832" s="4" t="str">
        <f ca="1">VLOOKUP(C1832,Default!$B$4:$E$114,4, FALSE)</f>
        <v>background PM2.5 concentration</v>
      </c>
      <c r="L1832" s="21" t="str" cm="1">
        <f t="array" aca="1" ref="L1832" ca="1">IF(ISNA(VLOOKUP($D1832,Grouped_Sources!$C:$C,1,FALSE)),"", INDIRECT(VLOOKUP($D1832,Grouped_Sources!$C:$I,5,FALSE)))</f>
        <v>…Dropbox\ITHIM Global\Methods and Processes\Air Pollution\Emissions and air pollution calculations - Rahul &amp; Haneen\Databases used\database_source_apport_studies_v2_0_26_9_2015.xls</v>
      </c>
      <c r="M1832" s="21" t="str" cm="1">
        <f t="array" aca="1" ref="M1832" ca="1">IF(ISNA(VLOOKUP($D1832,Grouped_Sources!$C:$C,1,FALSE)),"", INDIRECT(VLOOKUP($D1832,Grouped_Sources!$C:$I,6,FALSE)))</f>
        <v>EDGAR and various other sources, detailed in document</v>
      </c>
      <c r="N1832" s="21" cm="1">
        <f t="array" aca="1" ref="N1832" ca="1">IF(ISNA(VLOOKUP($D1832,Grouped_Sources!$C:$C,1,FALSE)),"", INDIRECT(VLOOKUP($D1832,Grouped_Sources!$C:$I,7,FALSE)))</f>
        <v>0</v>
      </c>
    </row>
    <row r="1833" spans="1:14" hidden="1" x14ac:dyDescent="0.25">
      <c r="A1833" s="5">
        <f t="shared" si="298"/>
        <v>21</v>
      </c>
      <c r="B1833" s="5">
        <f t="shared" si="299"/>
        <v>31</v>
      </c>
      <c r="C1833" s="5" t="str">
        <f t="shared" ca="1" si="287"/>
        <v>pm_conc_base</v>
      </c>
      <c r="D1833" s="5" t="str">
        <f t="shared" ca="1" si="283"/>
        <v>pm_conc_base_iquique_altohospicio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pm_conc_base</v>
      </c>
      <c r="G1833" s="4" t="str" cm="1">
        <f t="array" aca="1" ref="G1833" ca="1">IF(AND(ISBLANK(INDIRECT(ADDRESS(B1833,3,1,1,"all_city_parameter_inputs"))),ISBLANK(INDIRECT(ADDRESS(B1833,2,1,1,"all_city_parameter_inputs")))),"",IF(ISBLANK(INDIRECT(ADDRESS(B1833,2,1,1,"all_city_parameter_inputs"))),"",INDIRECT(ADDRESS(B1833,2,1,1,"all_city_parameter_inputs"))))</f>
        <v>sd</v>
      </c>
      <c r="H1833" s="17" t="str" cm="1">
        <f t="array" aca="1" ref="H1833" ca="1">IF(ISBLANK(INDIRECT(ADDRESS(B1833,A1833,1,1,"all_city_parameter_inputs"))), "--",INDIRECT(ADDRESS(B1833,A1833,1,1,"all_city_parameter_inputs")))</f>
        <v>--</v>
      </c>
      <c r="I1833" s="17" t="str">
        <f ca="1">IF(OR(G1833="alpha",G1833="beta",G1833="sd",G1833="mean"),"--",VLOOKUP(C1833,Default!$B$5:$H$114,7,FALSE))</f>
        <v>--</v>
      </c>
      <c r="J1833" s="4" t="str">
        <f ca="1">VLOOKUP(F1833,Lookup!$C$5:$D$110,2, FALSE)</f>
        <v>Pollution values</v>
      </c>
      <c r="K1833" s="4" t="str">
        <f ca="1">VLOOKUP(C1833,Default!$B$4:$E$114,4, FALSE)</f>
        <v>background PM2.5 concentration</v>
      </c>
      <c r="L1833" s="21" t="str" cm="1">
        <f t="array" aca="1" ref="L1833" ca="1">IF(ISNA(VLOOKUP($D1833,Grouped_Sources!$C:$C,1,FALSE)),"", INDIRECT(VLOOKUP($D1833,Grouped_Sources!$C:$I,5,FALSE)))</f>
        <v>…Dropbox\ITHIM Global\Methods and Processes\Air Pollution\Emissions and air pollution calculations - Rahul &amp; Haneen\Databases used\database_source_apport_studies_v2_0_26_9_2015.xls</v>
      </c>
      <c r="M1833" s="21" t="str" cm="1">
        <f t="array" aca="1" ref="M1833" ca="1">IF(ISNA(VLOOKUP($D1833,Grouped_Sources!$C:$C,1,FALSE)),"", INDIRECT(VLOOKUP($D1833,Grouped_Sources!$C:$I,6,FALSE)))</f>
        <v>EDGAR and various other sources, detailed in document</v>
      </c>
      <c r="N1833" s="21" cm="1">
        <f t="array" aca="1" ref="N1833" ca="1">IF(ISNA(VLOOKUP($D1833,Grouped_Sources!$C:$C,1,FALSE)),"", INDIRECT(VLOOKUP($D1833,Grouped_Sources!$C:$I,7,FALSE)))</f>
        <v>0</v>
      </c>
    </row>
    <row r="1834" spans="1:14" hidden="1" x14ac:dyDescent="0.25">
      <c r="A1834" s="5">
        <f t="shared" si="298"/>
        <v>21</v>
      </c>
      <c r="B1834" s="5">
        <f t="shared" si="299"/>
        <v>32</v>
      </c>
      <c r="C1834" s="5" t="str">
        <f t="shared" ca="1" si="287"/>
        <v>pm_trans_share</v>
      </c>
      <c r="D1834" s="5" t="str">
        <f t="shared" ca="1" si="283"/>
        <v>pm_trans_share_iquique_altohospicio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pm_trans_share</v>
      </c>
      <c r="G1834" s="4" t="str" cm="1">
        <f t="array" aca="1" ref="G1834" ca="1">IF(AND(ISBLANK(INDIRECT(ADDRESS(B1834,3,1,1,"all_city_parameter_inputs"))),ISBLANK(INDIRECT(ADDRESS(B1834,2,1,1,"all_city_parameter_inputs")))),"",IF(ISBLANK(INDIRECT(ADDRESS(B1834,2,1,1,"all_city_parameter_inputs"))),"",INDIRECT(ADDRESS(B1834,2,1,1,"all_city_parameter_inputs"))))</f>
        <v>constant</v>
      </c>
      <c r="H1834" s="17" cm="1">
        <f t="array" aca="1" ref="H1834" ca="1">IF(ISBLANK(INDIRECT(ADDRESS(B1834,A1834,1,1,"all_city_parameter_inputs"))), "--",INDIRECT(ADDRESS(B1834,A1834,1,1,"all_city_parameter_inputs")))</f>
        <v>0.32</v>
      </c>
      <c r="I1834" s="17">
        <f ca="1">IF(OR(G1834="alpha",G1834="beta",G1834="sd",G1834="mean"),"--",VLOOKUP(C1834,Default!$B$5:$H$114,7,FALSE))</f>
        <v>0.42</v>
      </c>
      <c r="J1834" s="4" t="str">
        <f ca="1">VLOOKUP(F1834,Lookup!$C$5:$D$110,2, FALSE)</f>
        <v>Pollution values</v>
      </c>
      <c r="K1834" s="4" t="str">
        <f ca="1">VLOOKUP(C1834,Default!$B$4:$E$114,4, FALSE)</f>
        <v>proportion of background PM2.5 attributable to transport</v>
      </c>
      <c r="L1834" s="21" t="str" cm="1">
        <f t="array" aca="1" ref="L1834" ca="1">IF(ISNA(VLOOKUP($D1834,Grouped_Sources!$C:$C,1,FALSE)),"", INDIRECT(VLOOKUP($D1834,Grouped_Sources!$C:$I,5,FALSE)))</f>
        <v>…Dropbox\ITHIM Global\Methods and Processes\Air Pollution\Emissions and air pollution calculations - Rahul &amp; Haneen\Databases used\database_source_apport_studies_v2_0_26_9_2015.xls</v>
      </c>
      <c r="M1834" s="21" t="str" cm="1">
        <f t="array" aca="1" ref="M1834" ca="1">IF(ISNA(VLOOKUP($D1834,Grouped_Sources!$C:$C,1,FALSE)),"", INDIRECT(VLOOKUP($D1834,Grouped_Sources!$C:$I,6,FALSE)))</f>
        <v>EDGAR and various other sources, detailed in document</v>
      </c>
      <c r="N1834" s="21" cm="1">
        <f t="array" aca="1" ref="N1834" ca="1">IF(ISNA(VLOOKUP($D1834,Grouped_Sources!$C:$C,1,FALSE)),"", INDIRECT(VLOOKUP($D1834,Grouped_Sources!$C:$I,7,FALSE)))</f>
        <v>0</v>
      </c>
    </row>
    <row r="1835" spans="1:14" hidden="1" x14ac:dyDescent="0.25">
      <c r="A1835" s="5">
        <f t="shared" si="298"/>
        <v>21</v>
      </c>
      <c r="B1835" s="5">
        <f t="shared" si="299"/>
        <v>33</v>
      </c>
      <c r="C1835" s="5" t="str">
        <f t="shared" ca="1" si="287"/>
        <v>pm_trans_share</v>
      </c>
      <c r="D1835" s="5" t="str">
        <f t="shared" ref="D1835:D1928" ca="1" si="301">F1835&amp;"_"&amp;E1835</f>
        <v>pm_trans_share_iquique_altohospicio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pm_trans_share</v>
      </c>
      <c r="G1835" s="4" t="str" cm="1">
        <f t="array" aca="1" ref="G1835" ca="1">IF(AND(ISBLANK(INDIRECT(ADDRESS(B1835,3,1,1,"all_city_parameter_inputs"))),ISBLANK(INDIRECT(ADDRESS(B1835,2,1,1,"all_city_parameter_inputs")))),"",IF(ISBLANK(INDIRECT(ADDRESS(B1835,2,1,1,"all_city_parameter_inputs"))),"",INDIRECT(ADDRESS(B1835,2,1,1,"all_city_parameter_inputs"))))</f>
        <v>alpha</v>
      </c>
      <c r="H1835" s="17" t="str" cm="1">
        <f t="array" aca="1" ref="H1835" ca="1">IF(ISBLANK(INDIRECT(ADDRESS(B1835,A1835,1,1,"all_city_parameter_inputs"))), "--",INDIRECT(ADDRESS(B1835,A1835,1,1,"all_city_parameter_inputs")))</f>
        <v>--</v>
      </c>
      <c r="I1835" s="17" t="str">
        <f ca="1">IF(OR(G1835="alpha",G1835="beta",G1835="sd",G1835="mean"),"--",VLOOKUP(C1835,Default!$B$5:$H$114,7,FALSE))</f>
        <v>--</v>
      </c>
      <c r="J1835" s="4" t="str">
        <f ca="1">VLOOKUP(F1835,Lookup!$C$5:$D$110,2, FALSE)</f>
        <v>Pollution values</v>
      </c>
      <c r="K1835" s="4" t="str">
        <f ca="1">VLOOKUP(C1835,Default!$B$4:$E$114,4, FALSE)</f>
        <v>proportion of background PM2.5 attributable to transport</v>
      </c>
      <c r="L1835" s="21" t="str" cm="1">
        <f t="array" aca="1" ref="L1835" ca="1">IF(ISNA(VLOOKUP($D1835,Grouped_Sources!$C:$C,1,FALSE)),"", INDIRECT(VLOOKUP($D1835,Grouped_Sources!$C:$I,5,FALSE)))</f>
        <v>…Dropbox\ITHIM Global\Methods and Processes\Air Pollution\Emissions and air pollution calculations - Rahul &amp; Haneen\Databases used\database_source_apport_studies_v2_0_26_9_2015.xls</v>
      </c>
      <c r="M1835" s="21" t="str" cm="1">
        <f t="array" aca="1" ref="M1835" ca="1">IF(ISNA(VLOOKUP($D1835,Grouped_Sources!$C:$C,1,FALSE)),"", INDIRECT(VLOOKUP($D1835,Grouped_Sources!$C:$I,6,FALSE)))</f>
        <v>EDGAR and various other sources, detailed in document</v>
      </c>
      <c r="N1835" s="21" cm="1">
        <f t="array" aca="1" ref="N1835" ca="1">IF(ISNA(VLOOKUP($D1835,Grouped_Sources!$C:$C,1,FALSE)),"", INDIRECT(VLOOKUP($D1835,Grouped_Sources!$C:$I,7,FALSE)))</f>
        <v>0</v>
      </c>
    </row>
    <row r="1836" spans="1:14" hidden="1" x14ac:dyDescent="0.25">
      <c r="A1836" s="5">
        <f t="shared" si="298"/>
        <v>21</v>
      </c>
      <c r="B1836" s="5">
        <f t="shared" si="299"/>
        <v>34</v>
      </c>
      <c r="C1836" s="5" t="str">
        <f t="shared" ca="1" si="287"/>
        <v>pm_trans_share</v>
      </c>
      <c r="D1836" s="5" t="str">
        <f t="shared" ca="1" si="301"/>
        <v>pm_trans_share_iquique_altohospicio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pm_trans_share</v>
      </c>
      <c r="G1836" s="4" t="str" cm="1">
        <f t="array" aca="1" ref="G1836" ca="1">IF(AND(ISBLANK(INDIRECT(ADDRESS(B1836,3,1,1,"all_city_parameter_inputs"))),ISBLANK(INDIRECT(ADDRESS(B1836,2,1,1,"all_city_parameter_inputs")))),"",IF(ISBLANK(INDIRECT(ADDRESS(B1836,2,1,1,"all_city_parameter_inputs"))),"",INDIRECT(ADDRESS(B1836,2,1,1,"all_city_parameter_inputs"))))</f>
        <v>beta</v>
      </c>
      <c r="H1836" s="17" t="str" cm="1">
        <f t="array" aca="1" ref="H1836" ca="1">IF(ISBLANK(INDIRECT(ADDRESS(B1836,A1836,1,1,"all_city_parameter_inputs"))), "--",INDIRECT(ADDRESS(B1836,A1836,1,1,"all_city_parameter_inputs")))</f>
        <v>--</v>
      </c>
      <c r="I1836" s="17" t="str">
        <f ca="1">IF(OR(G1836="alpha",G1836="beta",G1836="sd",G1836="mean"),"--",VLOOKUP(C1836,Default!$B$5:$H$114,7,FALSE))</f>
        <v>--</v>
      </c>
      <c r="J1836" s="4" t="str">
        <f ca="1">VLOOKUP(F1836,Lookup!$C$5:$D$110,2, FALSE)</f>
        <v>Pollution values</v>
      </c>
      <c r="K1836" s="4" t="str">
        <f ca="1">VLOOKUP(C1836,Default!$B$4:$E$114,4, FALSE)</f>
        <v>proportion of background PM2.5 attributable to transport</v>
      </c>
      <c r="L1836" s="21" t="str" cm="1">
        <f t="array" aca="1" ref="L1836" ca="1">IF(ISNA(VLOOKUP($D1836,Grouped_Sources!$C:$C,1,FALSE)),"", INDIRECT(VLOOKUP($D1836,Grouped_Sources!$C:$I,5,FALSE)))</f>
        <v>…Dropbox\ITHIM Global\Methods and Processes\Air Pollution\Emissions and air pollution calculations - Rahul &amp; Haneen\Databases used\database_source_apport_studies_v2_0_26_9_2015.xls</v>
      </c>
      <c r="M1836" s="21" t="str" cm="1">
        <f t="array" aca="1" ref="M1836" ca="1">IF(ISNA(VLOOKUP($D1836,Grouped_Sources!$C:$C,1,FALSE)),"", INDIRECT(VLOOKUP($D1836,Grouped_Sources!$C:$I,6,FALSE)))</f>
        <v>EDGAR and various other sources, detailed in document</v>
      </c>
      <c r="N1836" s="21" cm="1">
        <f t="array" aca="1" ref="N1836" ca="1">IF(ISNA(VLOOKUP($D1836,Grouped_Sources!$C:$C,1,FALSE)),"", INDIRECT(VLOOKUP($D1836,Grouped_Sources!$C:$I,7,FALSE)))</f>
        <v>0</v>
      </c>
    </row>
    <row r="1837" spans="1:14" hidden="1" x14ac:dyDescent="0.25">
      <c r="A1837" s="5">
        <f t="shared" ref="A1837:A1868" si="302">A1737+1</f>
        <v>21</v>
      </c>
      <c r="B1837" s="5">
        <f t="shared" ref="B1837:B1868" si="303">B1737</f>
        <v>35</v>
      </c>
      <c r="C1837" s="5" t="str">
        <f t="shared" ca="1" si="287"/>
        <v>background_pa_scalar</v>
      </c>
      <c r="D1837" s="5" t="str">
        <f t="shared" ca="1" si="301"/>
        <v>background_pa_scalar_iquique_altohospicio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background_pa_scalar</v>
      </c>
      <c r="G1837" s="4" t="str" cm="1">
        <f t="array" aca="1" ref="G1837" ca="1">IF(AND(ISBLANK(INDIRECT(ADDRESS(B1837,3,1,1,"all_city_parameter_inputs"))),ISBLANK(INDIRECT(ADDRESS(B1837,2,1,1,"all_city_parameter_inputs")))),"",IF(ISBLANK(INDIRECT(ADDRESS(B1837,2,1,1,"all_city_parameter_inputs"))),"",INDIRECT(ADDRESS(B1837,2,1,1,"all_city_parameter_inputs"))))</f>
        <v>constant</v>
      </c>
      <c r="H1837" s="17" cm="1">
        <f t="array" aca="1" ref="H1837" ca="1">IF(ISBLANK(INDIRECT(ADDRESS(B1837,A1837,1,1,"all_city_parameter_inputs"))), "--",INDIRECT(ADDRESS(B1837,A1837,1,1,"all_city_parameter_inputs")))</f>
        <v>1</v>
      </c>
      <c r="I1837" s="17">
        <f ca="1">IF(OR(G1837="alpha",G1837="beta",G1837="sd",G1837="mean"),"--",VLOOKUP(C1837,Default!$B$5:$H$114,7,FALSE))</f>
        <v>1</v>
      </c>
      <c r="J1837" s="4" t="str">
        <f ca="1">VLOOKUP(F1837,Lookup!$C$5:$D$110,2, FALSE)</f>
        <v>PA values</v>
      </c>
      <c r="K1837" s="4" t="str">
        <f ca="1">VLOOKUP(C1837,Default!$B$4:$E$114,4, FALSE)</f>
        <v>scalar to deal with bias in MMET values from non-occupational physical activity survey</v>
      </c>
      <c r="L1837" s="21" t="str" cm="1">
        <f t="array" aca="1" ref="L1837" ca="1">IF(ISNA(VLOOKUP($D1837,Grouped_Sources!$C:$C,1,FALSE)),"", INDIRECT(VLOOKUP($D1837,Grouped_Sources!$C:$I,5,FALSE)))</f>
        <v>assumes no bias in PA data (could be improved by looking at PA surveys) - distribution parameters need updating</v>
      </c>
      <c r="M1837" s="21" cm="1">
        <f t="array" aca="1" ref="M1837" ca="1">IF(ISNA(VLOOKUP($D1837,Grouped_Sources!$C:$C,1,FALSE)),"", INDIRECT(VLOOKUP($D1837,Grouped_Sources!$C:$I,6,FALSE)))</f>
        <v>0</v>
      </c>
      <c r="N1837" s="21" cm="1">
        <f t="array" aca="1" ref="N1837" ca="1">IF(ISNA(VLOOKUP($D1837,Grouped_Sources!$C:$C,1,FALSE)),"", INDIRECT(VLOOKUP($D1837,Grouped_Sources!$C:$I,7,FALSE)))</f>
        <v>0</v>
      </c>
    </row>
    <row r="1838" spans="1:14" hidden="1" x14ac:dyDescent="0.25">
      <c r="A1838" s="5">
        <f t="shared" si="302"/>
        <v>21</v>
      </c>
      <c r="B1838" s="5">
        <f t="shared" si="303"/>
        <v>36</v>
      </c>
      <c r="C1838" s="5" t="str">
        <f t="shared" ca="1" si="287"/>
        <v>background_pa_scalar</v>
      </c>
      <c r="D1838" s="5" t="str">
        <f t="shared" ca="1" si="301"/>
        <v>background_pa_scalar_iquique_altohospicio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background_pa_scalar</v>
      </c>
      <c r="G1838" s="4" t="str" cm="1">
        <f t="array" aca="1" ref="G1838" ca="1">IF(AND(ISBLANK(INDIRECT(ADDRESS(B1838,3,1,1,"all_city_parameter_inputs"))),ISBLANK(INDIRECT(ADDRESS(B1838,2,1,1,"all_city_parameter_inputs")))),"",IF(ISBLANK(INDIRECT(ADDRESS(B1838,2,1,1,"all_city_parameter_inputs"))),"",INDIRECT(ADDRESS(B1838,2,1,1,"all_city_parameter_inputs"))))</f>
        <v>mean</v>
      </c>
      <c r="H1838" s="17" cm="1">
        <f t="array" aca="1" ref="H1838" ca="1">IF(ISBLANK(INDIRECT(ADDRESS(B1838,A1838,1,1,"all_city_parameter_inputs"))), "--",INDIRECT(ADDRESS(B1838,A1838,1,1,"all_city_parameter_inputs")))</f>
        <v>1</v>
      </c>
      <c r="I1838" s="17" t="str">
        <f ca="1">IF(OR(G1838="alpha",G1838="beta",G1838="sd",G1838="mean"),"--",VLOOKUP(C1838,Default!$B$5:$H$114,7,FALSE))</f>
        <v>--</v>
      </c>
      <c r="J1838" s="4" t="str">
        <f ca="1">VLOOKUP(F1838,Lookup!$C$5:$D$110,2, FALSE)</f>
        <v>PA values</v>
      </c>
      <c r="K1838" s="4" t="str">
        <f ca="1">VLOOKUP(C1838,Default!$B$4:$E$114,4, FALSE)</f>
        <v>scalar to deal with bias in MMET values from non-occupational physical activity survey</v>
      </c>
      <c r="L1838" s="21" t="str" cm="1">
        <f t="array" aca="1" ref="L1838" ca="1">IF(ISNA(VLOOKUP($D1838,Grouped_Sources!$C:$C,1,FALSE)),"", INDIRECT(VLOOKUP($D1838,Grouped_Sources!$C:$I,5,FALSE)))</f>
        <v>assumes no bias in PA data (could be improved by looking at PA surveys) - distribution parameters need updating</v>
      </c>
      <c r="M1838" s="21" cm="1">
        <f t="array" aca="1" ref="M1838" ca="1">IF(ISNA(VLOOKUP($D1838,Grouped_Sources!$C:$C,1,FALSE)),"", INDIRECT(VLOOKUP($D1838,Grouped_Sources!$C:$I,6,FALSE)))</f>
        <v>0</v>
      </c>
      <c r="N1838" s="21" cm="1">
        <f t="array" aca="1" ref="N1838" ca="1">IF(ISNA(VLOOKUP($D1838,Grouped_Sources!$C:$C,1,FALSE)),"", INDIRECT(VLOOKUP($D1838,Grouped_Sources!$C:$I,7,FALSE)))</f>
        <v>0</v>
      </c>
    </row>
    <row r="1839" spans="1:14" hidden="1" x14ac:dyDescent="0.25">
      <c r="A1839" s="5">
        <f t="shared" si="302"/>
        <v>21</v>
      </c>
      <c r="B1839" s="5">
        <f t="shared" si="303"/>
        <v>37</v>
      </c>
      <c r="C1839" s="5" t="str">
        <f t="shared" ca="1" si="287"/>
        <v>background_pa_scalar</v>
      </c>
      <c r="D1839" s="5" t="str">
        <f t="shared" ca="1" si="301"/>
        <v>background_pa_scalar_iquique_altohospicio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background_pa_scalar</v>
      </c>
      <c r="G1839" s="4" t="str" cm="1">
        <f t="array" aca="1" ref="G1839" ca="1">IF(AND(ISBLANK(INDIRECT(ADDRESS(B1839,3,1,1,"all_city_parameter_inputs"))),ISBLANK(INDIRECT(ADDRESS(B1839,2,1,1,"all_city_parameter_inputs")))),"",IF(ISBLANK(INDIRECT(ADDRESS(B1839,2,1,1,"all_city_parameter_inputs"))),"",INDIRECT(ADDRESS(B1839,2,1,1,"all_city_parameter_inputs"))))</f>
        <v>sd</v>
      </c>
      <c r="H1839" s="17" cm="1">
        <f t="array" aca="1" ref="H1839" ca="1">IF(ISBLANK(INDIRECT(ADDRESS(B1839,A1839,1,1,"all_city_parameter_inputs"))), "--",INDIRECT(ADDRESS(B1839,A1839,1,1,"all_city_parameter_inputs")))</f>
        <v>1.2</v>
      </c>
      <c r="I1839" s="17" t="str">
        <f ca="1">IF(OR(G1839="alpha",G1839="beta",G1839="sd",G1839="mean"),"--",VLOOKUP(C1839,Default!$B$5:$H$114,7,FALSE))</f>
        <v>--</v>
      </c>
      <c r="J1839" s="4" t="str">
        <f ca="1">VLOOKUP(F1839,Lookup!$C$5:$D$110,2, FALSE)</f>
        <v>PA values</v>
      </c>
      <c r="K1839" s="4" t="str">
        <f ca="1">VLOOKUP(C1839,Default!$B$4:$E$114,4, FALSE)</f>
        <v>scalar to deal with bias in MMET values from non-occupational physical activity survey</v>
      </c>
      <c r="L1839" s="21" t="str" cm="1">
        <f t="array" aca="1" ref="L1839" ca="1">IF(ISNA(VLOOKUP($D1839,Grouped_Sources!$C:$C,1,FALSE)),"", INDIRECT(VLOOKUP($D1839,Grouped_Sources!$C:$I,5,FALSE)))</f>
        <v>assumes no bias in PA data (could be improved by looking at PA surveys) - distribution parameters need updating</v>
      </c>
      <c r="M1839" s="21" cm="1">
        <f t="array" aca="1" ref="M1839" ca="1">IF(ISNA(VLOOKUP($D1839,Grouped_Sources!$C:$C,1,FALSE)),"", INDIRECT(VLOOKUP($D1839,Grouped_Sources!$C:$I,6,FALSE)))</f>
        <v>0</v>
      </c>
      <c r="N1839" s="21" cm="1">
        <f t="array" aca="1" ref="N1839" ca="1">IF(ISNA(VLOOKUP($D1839,Grouped_Sources!$C:$C,1,FALSE)),"", INDIRECT(VLOOKUP($D1839,Grouped_Sources!$C:$I,7,FALSE)))</f>
        <v>0</v>
      </c>
    </row>
    <row r="1840" spans="1:14" hidden="1" x14ac:dyDescent="0.25">
      <c r="A1840" s="5">
        <f t="shared" si="302"/>
        <v>21</v>
      </c>
      <c r="B1840" s="5">
        <f t="shared" si="303"/>
        <v>38</v>
      </c>
      <c r="C1840" s="5" t="str">
        <f t="shared" ca="1" si="287"/>
        <v>bus_walk_time</v>
      </c>
      <c r="D1840" s="5" t="str">
        <f t="shared" ca="1" si="301"/>
        <v>bus_walk_time_iquique_altohospicio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bus_walk_time</v>
      </c>
      <c r="G1840" s="4" t="str" cm="1">
        <f t="array" aca="1" ref="G1840" ca="1">IF(AND(ISBLANK(INDIRECT(ADDRESS(B1840,3,1,1,"all_city_parameter_inputs"))),ISBLANK(INDIRECT(ADDRESS(B1840,2,1,1,"all_city_parameter_inputs")))),"",IF(ISBLANK(INDIRECT(ADDRESS(B1840,2,1,1,"all_city_parameter_inputs"))),"",INDIRECT(ADDRESS(B1840,2,1,1,"all_city_parameter_inputs"))))</f>
        <v>constant</v>
      </c>
      <c r="H1840" s="17" cm="1">
        <f t="array" aca="1" ref="H1840" ca="1">IF(ISBLANK(INDIRECT(ADDRESS(B1840,A1840,1,1,"all_city_parameter_inputs"))), "--",INDIRECT(ADDRESS(B1840,A1840,1,1,"all_city_parameter_inputs")))</f>
        <v>8</v>
      </c>
      <c r="I1840" s="17">
        <f ca="1">IF(OR(G1840="alpha",G1840="beta",G1840="sd",G1840="mean"),"--",VLOOKUP(C1840,Default!$B$5:$H$114,7,FALSE))</f>
        <v>16</v>
      </c>
      <c r="J1840" s="4" t="str">
        <f ca="1">VLOOKUP(F1840,Lookup!$C$5:$D$110,2, FALSE)</f>
        <v>Travel values</v>
      </c>
      <c r="K1840" s="4" t="str">
        <f ca="1">VLOOKUP(C1840,Default!$B$4:$E$114,4, FALSE)</f>
        <v>time taken to walk to bus stop, added to each trip with main mode bus unless there is already a walking component in the travel survey</v>
      </c>
      <c r="L1840" s="21" t="str" cm="1">
        <f t="array" aca="1" ref="L1840" ca="1">IF(ISNA(VLOOKUP($D1840,Grouped_Sources!$C:$C,1,FALSE)),"", INDIRECT(VLOOKUP($D1840,Grouped_Sources!$C:$I,5,FALSE)))</f>
        <v xml:space="preserve"> on OneDrive Ali Abbas - ITHIM Global\Methods and Processes\Input Parameters\Walk_to_PT</v>
      </c>
      <c r="M1840" s="21" cm="1">
        <f t="array" aca="1" ref="M1840" ca="1">IF(ISNA(VLOOKUP($D1840,Grouped_Sources!$C:$C,1,FALSE)),"", INDIRECT(VLOOKUP($D1840,Grouped_Sources!$C:$I,6,FALSE)))</f>
        <v>0</v>
      </c>
      <c r="N1840" s="21" cm="1">
        <f t="array" aca="1" ref="N1840" ca="1">IF(ISNA(VLOOKUP($D1840,Grouped_Sources!$C:$C,1,FALSE)),"", INDIRECT(VLOOKUP($D1840,Grouped_Sources!$C:$I,7,FALSE)))</f>
        <v>0</v>
      </c>
    </row>
    <row r="1841" spans="1:14" hidden="1" x14ac:dyDescent="0.25">
      <c r="A1841" s="5">
        <f t="shared" si="302"/>
        <v>21</v>
      </c>
      <c r="B1841" s="5">
        <f t="shared" si="303"/>
        <v>39</v>
      </c>
      <c r="C1841" s="5" t="str">
        <f t="shared" ca="1" si="287"/>
        <v>bus_walk_time</v>
      </c>
      <c r="D1841" s="5" t="str">
        <f t="shared" ca="1" si="301"/>
        <v>bus_walk_time_iquique_altohospicio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bus_walk_time</v>
      </c>
      <c r="G1841" s="4" t="str" cm="1">
        <f t="array" aca="1" ref="G1841" ca="1">IF(AND(ISBLANK(INDIRECT(ADDRESS(B1841,3,1,1,"all_city_parameter_inputs"))),ISBLANK(INDIRECT(ADDRESS(B1841,2,1,1,"all_city_parameter_inputs")))),"",IF(ISBLANK(INDIRECT(ADDRESS(B1841,2,1,1,"all_city_parameter_inputs"))),"",INDIRECT(ADDRESS(B1841,2,1,1,"all_city_parameter_inputs"))))</f>
        <v>mean</v>
      </c>
      <c r="H1841" s="17" cm="1">
        <f t="array" aca="1" ref="H1841" ca="1">IF(ISBLANK(INDIRECT(ADDRESS(B1841,A1841,1,1,"all_city_parameter_inputs"))), "--",INDIRECT(ADDRESS(B1841,A1841,1,1,"all_city_parameter_inputs")))</f>
        <v>4.2421697486513272</v>
      </c>
      <c r="I1841" s="17" t="str">
        <f ca="1">IF(OR(G1841="alpha",G1841="beta",G1841="sd",G1841="mean"),"--",VLOOKUP(C1841,Default!$B$5:$H$114,7,FALSE))</f>
        <v>--</v>
      </c>
      <c r="J1841" s="4" t="str">
        <f ca="1">VLOOKUP(F1841,Lookup!$C$5:$D$110,2, FALSE)</f>
        <v>Travel values</v>
      </c>
      <c r="K1841" s="4" t="str">
        <f ca="1">VLOOKUP(C1841,Default!$B$4:$E$114,4, FALSE)</f>
        <v>time taken to walk to bus stop, added to each trip with main mode bus unless there is already a walking component in the travel survey</v>
      </c>
      <c r="L1841" s="21" t="str" cm="1">
        <f t="array" aca="1" ref="L1841" ca="1">IF(ISNA(VLOOKUP($D1841,Grouped_Sources!$C:$C,1,FALSE)),"", INDIRECT(VLOOKUP($D1841,Grouped_Sources!$C:$I,5,FALSE)))</f>
        <v xml:space="preserve"> on OneDrive Ali Abbas - ITHIM Global\Methods and Processes\Input Parameters\Walk_to_PT</v>
      </c>
      <c r="M1841" s="21" cm="1">
        <f t="array" aca="1" ref="M1841" ca="1">IF(ISNA(VLOOKUP($D1841,Grouped_Sources!$C:$C,1,FALSE)),"", INDIRECT(VLOOKUP($D1841,Grouped_Sources!$C:$I,6,FALSE)))</f>
        <v>0</v>
      </c>
      <c r="N1841" s="21" cm="1">
        <f t="array" aca="1" ref="N1841" ca="1">IF(ISNA(VLOOKUP($D1841,Grouped_Sources!$C:$C,1,FALSE)),"", INDIRECT(VLOOKUP($D1841,Grouped_Sources!$C:$I,7,FALSE)))</f>
        <v>0</v>
      </c>
    </row>
    <row r="1842" spans="1:14" hidden="1" x14ac:dyDescent="0.25">
      <c r="A1842" s="5">
        <f t="shared" si="302"/>
        <v>21</v>
      </c>
      <c r="B1842" s="5">
        <f t="shared" si="303"/>
        <v>40</v>
      </c>
      <c r="C1842" s="5" t="str">
        <f t="shared" ca="1" si="287"/>
        <v>bus_walk_time</v>
      </c>
      <c r="D1842" s="5" t="str">
        <f t="shared" ca="1" si="301"/>
        <v>bus_walk_time_iquique_altohospicio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bus_walk_time</v>
      </c>
      <c r="G1842" s="4" t="str" cm="1">
        <f t="array" aca="1" ref="G1842" ca="1">IF(AND(ISBLANK(INDIRECT(ADDRESS(B1842,3,1,1,"all_city_parameter_inputs"))),ISBLANK(INDIRECT(ADDRESS(B1842,2,1,1,"all_city_parameter_inputs")))),"",IF(ISBLANK(INDIRECT(ADDRESS(B1842,2,1,1,"all_city_parameter_inputs"))),"",INDIRECT(ADDRESS(B1842,2,1,1,"all_city_parameter_inputs"))))</f>
        <v>sd</v>
      </c>
      <c r="H1842" s="17" cm="1">
        <f t="array" aca="1" ref="H1842" ca="1">IF(ISBLANK(INDIRECT(ADDRESS(B1842,A1842,1,1,"all_city_parameter_inputs"))), "--",INDIRECT(ADDRESS(B1842,A1842,1,1,"all_city_parameter_inputs")))</f>
        <v>3.0844724485422361</v>
      </c>
      <c r="I1842" s="17" t="str">
        <f ca="1">IF(OR(G1842="alpha",G1842="beta",G1842="sd",G1842="mean"),"--",VLOOKUP(C1842,Default!$B$5:$H$114,7,FALSE))</f>
        <v>--</v>
      </c>
      <c r="J1842" s="4" t="str">
        <f ca="1">VLOOKUP(F1842,Lookup!$C$5:$D$110,2, FALSE)</f>
        <v>Travel values</v>
      </c>
      <c r="K1842" s="4" t="str">
        <f ca="1">VLOOKUP(C1842,Default!$B$4:$E$114,4, FALSE)</f>
        <v>time taken to walk to bus stop, added to each trip with main mode bus unless there is already a walking component in the travel survey</v>
      </c>
      <c r="L1842" s="21" t="str" cm="1">
        <f t="array" aca="1" ref="L1842" ca="1">IF(ISNA(VLOOKUP($D1842,Grouped_Sources!$C:$C,1,FALSE)),"", INDIRECT(VLOOKUP($D1842,Grouped_Sources!$C:$I,5,FALSE)))</f>
        <v xml:space="preserve"> on OneDrive Ali Abbas - ITHIM Global\Methods and Processes\Input Parameters\Walk_to_PT</v>
      </c>
      <c r="M1842" s="21" cm="1">
        <f t="array" aca="1" ref="M1842" ca="1">IF(ISNA(VLOOKUP($D1842,Grouped_Sources!$C:$C,1,FALSE)),"", INDIRECT(VLOOKUP($D1842,Grouped_Sources!$C:$I,6,FALSE)))</f>
        <v>0</v>
      </c>
      <c r="N1842" s="21" cm="1">
        <f t="array" aca="1" ref="N1842" ca="1">IF(ISNA(VLOOKUP($D1842,Grouped_Sources!$C:$C,1,FALSE)),"", INDIRECT(VLOOKUP($D1842,Grouped_Sources!$C:$I,7,FALSE)))</f>
        <v>0</v>
      </c>
    </row>
    <row r="1843" spans="1:14" hidden="1" x14ac:dyDescent="0.25">
      <c r="A1843" s="5">
        <f t="shared" si="302"/>
        <v>21</v>
      </c>
      <c r="B1843" s="5">
        <f t="shared" si="303"/>
        <v>41</v>
      </c>
      <c r="C1843" s="5" t="str">
        <f t="shared" ca="1" si="287"/>
        <v>rail_walk_time</v>
      </c>
      <c r="D1843" s="5" t="str">
        <f t="shared" ca="1" si="301"/>
        <v>rail_walk_time_iquique_altohospicio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rail_walk_time</v>
      </c>
      <c r="G1843" s="4" t="str" cm="1">
        <f t="array" aca="1" ref="G1843" ca="1">IF(AND(ISBLANK(INDIRECT(ADDRESS(B1843,3,1,1,"all_city_parameter_inputs"))),ISBLANK(INDIRECT(ADDRESS(B1843,2,1,1,"all_city_parameter_inputs")))),"",IF(ISBLANK(INDIRECT(ADDRESS(B1843,2,1,1,"all_city_parameter_inputs"))),"",INDIRECT(ADDRESS(B1843,2,1,1,"all_city_parameter_inputs"))))</f>
        <v>constant</v>
      </c>
      <c r="H1843" s="17" cm="1">
        <f t="array" aca="1" ref="H1843" ca="1">IF(ISBLANK(INDIRECT(ADDRESS(B1843,A1843,1,1,"all_city_parameter_inputs"))), "--",INDIRECT(ADDRESS(B1843,A1843,1,1,"all_city_parameter_inputs")))</f>
        <v>11</v>
      </c>
      <c r="I1843" s="17">
        <f ca="1">IF(OR(G1843="alpha",G1843="beta",G1843="sd",G1843="mean"),"--",VLOOKUP(C1843,Default!$B$5:$H$114,7,FALSE))</f>
        <v>12.5</v>
      </c>
      <c r="J1843" s="4" t="str">
        <f ca="1">VLOOKUP(F1843,Lookup!$C$5:$D$110,2, FALSE)</f>
        <v>Travel values</v>
      </c>
      <c r="K1843" s="4" t="str">
        <f ca="1">VLOOKUP(C1843,Default!$B$4:$E$114,4, FALSE)</f>
        <v>time taken to walk to train station</v>
      </c>
      <c r="L1843" s="21" t="str" cm="1">
        <f t="array" aca="1" ref="L1843" ca="1">IF(ISNA(VLOOKUP($D1843,Grouped_Sources!$C:$C,1,FALSE)),"", INDIRECT(VLOOKUP($D1843,Grouped_Sources!$C:$I,5,FALSE)))</f>
        <v xml:space="preserve"> on OneDrive Ali Abbas - ITHIM Global\Methods and Processes\Input Parameters\Walk_to_PT</v>
      </c>
      <c r="M1843" s="21" cm="1">
        <f t="array" aca="1" ref="M1843" ca="1">IF(ISNA(VLOOKUP($D1843,Grouped_Sources!$C:$C,1,FALSE)),"", INDIRECT(VLOOKUP($D1843,Grouped_Sources!$C:$I,6,FALSE)))</f>
        <v>0</v>
      </c>
      <c r="N1843" s="21" cm="1">
        <f t="array" aca="1" ref="N1843" ca="1">IF(ISNA(VLOOKUP($D1843,Grouped_Sources!$C:$C,1,FALSE)),"", INDIRECT(VLOOKUP($D1843,Grouped_Sources!$C:$I,7,FALSE)))</f>
        <v>0</v>
      </c>
    </row>
    <row r="1844" spans="1:14" hidden="1" x14ac:dyDescent="0.25">
      <c r="A1844" s="5">
        <f t="shared" si="302"/>
        <v>21</v>
      </c>
      <c r="B1844" s="5">
        <f t="shared" si="303"/>
        <v>42</v>
      </c>
      <c r="C1844" s="5" t="str">
        <f t="shared" ca="1" si="287"/>
        <v>rail_walk_time</v>
      </c>
      <c r="D1844" s="5" t="str">
        <f t="shared" ca="1" si="301"/>
        <v>rail_walk_time_iquique_altohospicio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rail_walk_time</v>
      </c>
      <c r="G1844" s="4" t="str" cm="1">
        <f t="array" aca="1" ref="G1844" ca="1">IF(AND(ISBLANK(INDIRECT(ADDRESS(B1844,3,1,1,"all_city_parameter_inputs"))),ISBLANK(INDIRECT(ADDRESS(B1844,2,1,1,"all_city_parameter_inputs")))),"",IF(ISBLANK(INDIRECT(ADDRESS(B1844,2,1,1,"all_city_parameter_inputs"))),"",INDIRECT(ADDRESS(B1844,2,1,1,"all_city_parameter_inputs"))))</f>
        <v>mean</v>
      </c>
      <c r="H1844" s="17" cm="1">
        <f t="array" aca="1" ref="H1844" ca="1">IF(ISBLANK(INDIRECT(ADDRESS(B1844,A1844,1,1,"all_city_parameter_inputs"))), "--",INDIRECT(ADDRESS(B1844,A1844,1,1,"all_city_parameter_inputs")))</f>
        <v>7.3125795241477052</v>
      </c>
      <c r="I1844" s="17" t="str">
        <f ca="1">IF(OR(G1844="alpha",G1844="beta",G1844="sd",G1844="mean"),"--",VLOOKUP(C1844,Default!$B$5:$H$114,7,FALSE))</f>
        <v>--</v>
      </c>
      <c r="J1844" s="4" t="str">
        <f ca="1">VLOOKUP(F1844,Lookup!$C$5:$D$110,2, FALSE)</f>
        <v>Travel values</v>
      </c>
      <c r="K1844" s="4" t="str">
        <f ca="1">VLOOKUP(C1844,Default!$B$4:$E$114,4, FALSE)</f>
        <v>time taken to walk to train station</v>
      </c>
      <c r="L1844" s="21" t="str" cm="1">
        <f t="array" aca="1" ref="L1844" ca="1">IF(ISNA(VLOOKUP($D1844,Grouped_Sources!$C:$C,1,FALSE)),"", INDIRECT(VLOOKUP($D1844,Grouped_Sources!$C:$I,5,FALSE)))</f>
        <v xml:space="preserve"> on OneDrive Ali Abbas - ITHIM Global\Methods and Processes\Input Parameters\Walk_to_PT</v>
      </c>
      <c r="M1844" s="21" cm="1">
        <f t="array" aca="1" ref="M1844" ca="1">IF(ISNA(VLOOKUP($D1844,Grouped_Sources!$C:$C,1,FALSE)),"", INDIRECT(VLOOKUP($D1844,Grouped_Sources!$C:$I,6,FALSE)))</f>
        <v>0</v>
      </c>
      <c r="N1844" s="21" cm="1">
        <f t="array" aca="1" ref="N1844" ca="1">IF(ISNA(VLOOKUP($D1844,Grouped_Sources!$C:$C,1,FALSE)),"", INDIRECT(VLOOKUP($D1844,Grouped_Sources!$C:$I,7,FALSE)))</f>
        <v>0</v>
      </c>
    </row>
    <row r="1845" spans="1:14" hidden="1" x14ac:dyDescent="0.25">
      <c r="A1845" s="5">
        <f t="shared" si="302"/>
        <v>21</v>
      </c>
      <c r="B1845" s="5">
        <f t="shared" si="303"/>
        <v>43</v>
      </c>
      <c r="C1845" s="5" t="str">
        <f t="shared" ca="1" si="287"/>
        <v>rail_walk_time</v>
      </c>
      <c r="D1845" s="5" t="str">
        <f t="shared" ca="1" si="301"/>
        <v>rail_walk_time_iquique_altohospicio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rail_walk_time</v>
      </c>
      <c r="G1845" s="4" t="str" cm="1">
        <f t="array" aca="1" ref="G1845" ca="1">IF(AND(ISBLANK(INDIRECT(ADDRESS(B1845,3,1,1,"all_city_parameter_inputs"))),ISBLANK(INDIRECT(ADDRESS(B1845,2,1,1,"all_city_parameter_inputs")))),"",IF(ISBLANK(INDIRECT(ADDRESS(B1845,2,1,1,"all_city_parameter_inputs"))),"",INDIRECT(ADDRESS(B1845,2,1,1,"all_city_parameter_inputs"))))</f>
        <v>sd</v>
      </c>
      <c r="H1845" s="17" cm="1">
        <f t="array" aca="1" ref="H1845" ca="1">IF(ISBLANK(INDIRECT(ADDRESS(B1845,A1845,1,1,"all_city_parameter_inputs"))), "--",INDIRECT(ADDRESS(B1845,A1845,1,1,"all_city_parameter_inputs")))</f>
        <v>2.4686176204699946</v>
      </c>
      <c r="I1845" s="17" t="str">
        <f ca="1">IF(OR(G1845="alpha",G1845="beta",G1845="sd",G1845="mean"),"--",VLOOKUP(C1845,Default!$B$5:$H$114,7,FALSE))</f>
        <v>--</v>
      </c>
      <c r="J1845" s="4" t="str">
        <f ca="1">VLOOKUP(F1845,Lookup!$C$5:$D$110,2, FALSE)</f>
        <v>Travel values</v>
      </c>
      <c r="K1845" s="4" t="str">
        <f ca="1">VLOOKUP(C1845,Default!$B$4:$E$114,4, FALSE)</f>
        <v>time taken to walk to train station</v>
      </c>
      <c r="L1845" s="21" t="str" cm="1">
        <f t="array" aca="1" ref="L1845" ca="1">IF(ISNA(VLOOKUP($D1845,Grouped_Sources!$C:$C,1,FALSE)),"", INDIRECT(VLOOKUP($D1845,Grouped_Sources!$C:$I,5,FALSE)))</f>
        <v xml:space="preserve"> on OneDrive Ali Abbas - ITHIM Global\Methods and Processes\Input Parameters\Walk_to_PT</v>
      </c>
      <c r="M1845" s="21" cm="1">
        <f t="array" aca="1" ref="M1845" ca="1">IF(ISNA(VLOOKUP($D1845,Grouped_Sources!$C:$C,1,FALSE)),"", INDIRECT(VLOOKUP($D1845,Grouped_Sources!$C:$I,6,FALSE)))</f>
        <v>0</v>
      </c>
      <c r="N1845" s="21" cm="1">
        <f t="array" aca="1" ref="N1845" ca="1">IF(ISNA(VLOOKUP($D1845,Grouped_Sources!$C:$C,1,FALSE)),"", INDIRECT(VLOOKUP($D1845,Grouped_Sources!$C:$I,7,FALSE)))</f>
        <v>0</v>
      </c>
    </row>
    <row r="1846" spans="1:14" hidden="1" x14ac:dyDescent="0.25">
      <c r="A1846" s="5">
        <f t="shared" si="302"/>
        <v>21</v>
      </c>
      <c r="B1846" s="5">
        <f t="shared" si="303"/>
        <v>44</v>
      </c>
      <c r="C1846" s="5" t="str">
        <f t="shared" ca="1" si="287"/>
        <v>add_personal_motorcycle_trips</v>
      </c>
      <c r="D1846" s="5" t="str">
        <f t="shared" ref="D1846:D1849" ca="1" si="304">F1846&amp;"_"&amp;E1846</f>
        <v>add_personal_motorcycle_trips_iquique_altohospicio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add_personal_motorcycle_trips</v>
      </c>
      <c r="G1846" s="4" t="str" cm="1">
        <f t="array" aca="1" ref="G1846" ca="1">IF(AND(ISBLANK(INDIRECT(ADDRESS(B1846,3,1,1,"all_city_parameter_inputs"))),ISBLANK(INDIRECT(ADDRESS(B1846,2,1,1,"all_city_parameter_inputs")))),"",IF(ISBLANK(INDIRECT(ADDRESS(B1846,2,1,1,"all_city_parameter_inputs"))),"",INDIRECT(ADDRESS(B1846,2,1,1,"all_city_parameter_inputs"))))</f>
        <v/>
      </c>
      <c r="H1846" s="17" t="str" cm="1">
        <f t="array" aca="1" ref="H1846" ca="1">IF(ISBLANK(INDIRECT(ADDRESS(B1846,A1846,1,1,"all_city_parameter_inputs"))), "--",INDIRECT(ADDRESS(B1846,A1846,1,1,"all_city_parameter_inputs")))</f>
        <v>Chile</v>
      </c>
      <c r="I1846" s="17" t="str">
        <f ca="1">IF(OR(G1846="alpha",G1846="beta",G1846="sd",G1846="mean"),"--",VLOOKUP(C1846,Default!$B$5:$H$114,7,FALSE))</f>
        <v>no</v>
      </c>
      <c r="J1846" s="4" t="str">
        <f ca="1">VLOOKUP(F1846,Lookup!$C$5:$D$110,2, FALSE)</f>
        <v>Travel values</v>
      </c>
      <c r="K1846" s="4" t="str">
        <f ca="1">VLOOKUP(C1846,Default!$B$4:$E$114,4, FALSE)</f>
        <v>if set to 'no', does not add any personal journey motorcycle trip. If set to 'Chile' add motorcycle trips based on Chilean data. Used if no motorcycle trips exist in the travel survey at all</v>
      </c>
      <c r="L1846" s="21" t="str" cm="1">
        <f t="array" aca="1" ref="L1846" ca="1">IF(ISNA(VLOOKUP($D1846,Grouped_Sources!$C:$C,1,FALSE)),"", INDIRECT(VLOOKUP($D1846,Grouped_Sources!$C:$I,5,FALSE)))</f>
        <v xml:space="preserve"> on OneDrive Ali Abbas - ITHIM Global\Methods and Processes\Input Parameters\NewMotorcycleTrips</v>
      </c>
      <c r="M1846" s="21" cm="1">
        <f t="array" aca="1" ref="M1846" ca="1">IF(ISNA(VLOOKUP($D1846,Grouped_Sources!$C:$C,1,FALSE)),"", INDIRECT(VLOOKUP($D1846,Grouped_Sources!$C:$I,6,FALSE)))</f>
        <v>0</v>
      </c>
      <c r="N1846" s="21" cm="1">
        <f t="array" aca="1" ref="N1846" ca="1">IF(ISNA(VLOOKUP($D1846,Grouped_Sources!$C:$C,1,FALSE)),"", INDIRECT(VLOOKUP($D1846,Grouped_Sources!$C:$I,7,FALSE)))</f>
        <v>0</v>
      </c>
    </row>
    <row r="1847" spans="1:14" hidden="1" x14ac:dyDescent="0.25">
      <c r="A1847" s="5">
        <f t="shared" si="302"/>
        <v>21</v>
      </c>
      <c r="B1847" s="5">
        <f t="shared" si="303"/>
        <v>45</v>
      </c>
      <c r="C1847" s="5" t="str">
        <f t="shared" ca="1" si="287"/>
        <v>proportion_motorcycle_trips</v>
      </c>
      <c r="D1847" s="5" t="str">
        <f t="shared" ca="1" si="304"/>
        <v>proportion_motorcycle_trips_iquique_altohospicio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proportion_motorcycle_trips</v>
      </c>
      <c r="G1847" s="4" t="str" cm="1">
        <f t="array" aca="1" ref="G1847" ca="1">IF(AND(ISBLANK(INDIRECT(ADDRESS(B1847,3,1,1,"all_city_parameter_inputs"))),ISBLANK(INDIRECT(ADDRESS(B1847,2,1,1,"all_city_parameter_inputs")))),"",IF(ISBLANK(INDIRECT(ADDRESS(B1847,2,1,1,"all_city_parameter_inputs"))),"",INDIRECT(ADDRESS(B1847,2,1,1,"all_city_parameter_inputs"))))</f>
        <v>constant</v>
      </c>
      <c r="H1847" s="17" cm="1">
        <f t="array" aca="1" ref="H1847" ca="1">IF(ISBLANK(INDIRECT(ADDRESS(B1847,A1847,1,1,"all_city_parameter_inputs"))), "--",INDIRECT(ADDRESS(B1847,A1847,1,1,"all_city_parameter_inputs")))</f>
        <v>0.01</v>
      </c>
      <c r="I1847" s="17">
        <f ca="1">IF(OR(G1847="alpha",G1847="beta",G1847="sd",G1847="mean"),"--",VLOOKUP(C1847,Default!$B$5:$H$114,7,FALSE))</f>
        <v>0</v>
      </c>
      <c r="J1847" s="4" t="str">
        <f ca="1">VLOOKUP(F1847,Lookup!$C$5:$D$110,2, FALSE)</f>
        <v>Travel values</v>
      </c>
      <c r="K1847" s="4" t="str">
        <f ca="1">VLOOKUP(C1847,Default!$B$4:$E$114,4, FALSE)</f>
        <v>proportion of travel survey trips that should be added as motorcycle trips</v>
      </c>
      <c r="L1847" s="21" t="str" cm="1">
        <f t="array" aca="1" ref="L1847" ca="1">IF(ISNA(VLOOKUP($D1847,Grouped_Sources!$C:$C,1,FALSE)),"", INDIRECT(VLOOKUP($D1847,Grouped_Sources!$C:$I,5,FALSE)))</f>
        <v xml:space="preserve"> on OneDrive Ali Abbas - ITHIM Global\Methods and Processes\Input Parameters\NewMotorcycleTrips</v>
      </c>
      <c r="M1847" s="21" cm="1">
        <f t="array" aca="1" ref="M1847" ca="1">IF(ISNA(VLOOKUP($D1847,Grouped_Sources!$C:$C,1,FALSE)),"", INDIRECT(VLOOKUP($D1847,Grouped_Sources!$C:$I,6,FALSE)))</f>
        <v>0</v>
      </c>
      <c r="N1847" s="21" cm="1">
        <f t="array" aca="1" ref="N1847" ca="1">IF(ISNA(VLOOKUP($D1847,Grouped_Sources!$C:$C,1,FALSE)),"", INDIRECT(VLOOKUP($D1847,Grouped_Sources!$C:$I,7,FALSE)))</f>
        <v>0</v>
      </c>
    </row>
    <row r="1848" spans="1:14" hidden="1" x14ac:dyDescent="0.25">
      <c r="A1848" s="5">
        <f t="shared" si="302"/>
        <v>21</v>
      </c>
      <c r="B1848" s="5">
        <f t="shared" si="303"/>
        <v>46</v>
      </c>
      <c r="C1848" s="5" t="str">
        <f t="shared" ca="1" si="287"/>
        <v>proportion_motorcycle_trips</v>
      </c>
      <c r="D1848" s="5" t="str">
        <f t="shared" ca="1" si="304"/>
        <v>proportion_motorcycle_trips_iquique_altohospicio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proportion_motorcycle_trips</v>
      </c>
      <c r="G1848" s="4" t="str" cm="1">
        <f t="array" aca="1" ref="G1848" ca="1">IF(AND(ISBLANK(INDIRECT(ADDRESS(B1848,3,1,1,"all_city_parameter_inputs"))),ISBLANK(INDIRECT(ADDRESS(B1848,2,1,1,"all_city_parameter_inputs")))),"",IF(ISBLANK(INDIRECT(ADDRESS(B1848,2,1,1,"all_city_parameter_inputs"))),"",INDIRECT(ADDRESS(B1848,2,1,1,"all_city_parameter_inputs"))))</f>
        <v>alpha</v>
      </c>
      <c r="H1848" s="17" cm="1">
        <f t="array" aca="1" ref="H1848" ca="1">IF(ISBLANK(INDIRECT(ADDRESS(B1848,A1848,1,1,"all_city_parameter_inputs"))), "--",INDIRECT(ADDRESS(B1848,A1848,1,1,"all_city_parameter_inputs")))</f>
        <v>10.99</v>
      </c>
      <c r="I1848" s="17" t="str">
        <f ca="1">IF(OR(G1848="alpha",G1848="beta",G1848="sd",G1848="mean"),"--",VLOOKUP(C1848,Default!$B$5:$H$114,7,FALSE))</f>
        <v>--</v>
      </c>
      <c r="J1848" s="4" t="str">
        <f ca="1">VLOOKUP(F1848,Lookup!$C$5:$D$110,2, FALSE)</f>
        <v>Travel values</v>
      </c>
      <c r="K1848" s="4" t="str">
        <f ca="1">VLOOKUP(C1848,Default!$B$4:$E$114,4, FALSE)</f>
        <v>proportion of travel survey trips that should be added as motorcycle trips</v>
      </c>
      <c r="L1848" s="21" t="str" cm="1">
        <f t="array" aca="1" ref="L1848" ca="1">IF(ISNA(VLOOKUP($D1848,Grouped_Sources!$C:$C,1,FALSE)),"", INDIRECT(VLOOKUP($D1848,Grouped_Sources!$C:$I,5,FALSE)))</f>
        <v xml:space="preserve"> on OneDrive Ali Abbas - ITHIM Global\Methods and Processes\Input Parameters\NewMotorcycleTrips</v>
      </c>
      <c r="M1848" s="21" cm="1">
        <f t="array" aca="1" ref="M1848" ca="1">IF(ISNA(VLOOKUP($D1848,Grouped_Sources!$C:$C,1,FALSE)),"", INDIRECT(VLOOKUP($D1848,Grouped_Sources!$C:$I,6,FALSE)))</f>
        <v>0</v>
      </c>
      <c r="N1848" s="21" cm="1">
        <f t="array" aca="1" ref="N1848" ca="1">IF(ISNA(VLOOKUP($D1848,Grouped_Sources!$C:$C,1,FALSE)),"", INDIRECT(VLOOKUP($D1848,Grouped_Sources!$C:$I,7,FALSE)))</f>
        <v>0</v>
      </c>
    </row>
    <row r="1849" spans="1:14" hidden="1" x14ac:dyDescent="0.25">
      <c r="A1849" s="5">
        <f t="shared" si="302"/>
        <v>21</v>
      </c>
      <c r="B1849" s="5">
        <f t="shared" si="303"/>
        <v>47</v>
      </c>
      <c r="C1849" s="5" t="str">
        <f t="shared" ref="C1849:C1923" ca="1" si="305">IF(G1849 = "",F1849,IF(OR(G1849="alpha",G1849="beta",G1849="constant",G1849="sd",G1849="mean",G1849="sample"),F1849,F1849&amp;" "&amp;G1849))</f>
        <v>proportion_motorcycle_trips</v>
      </c>
      <c r="D1849" s="5" t="str">
        <f t="shared" ca="1" si="304"/>
        <v>proportion_motorcycle_trips_iquique_altohospicio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proportion_motorcycle_trips</v>
      </c>
      <c r="G1849" s="4" t="str" cm="1">
        <f t="array" aca="1" ref="G1849" ca="1">IF(AND(ISBLANK(INDIRECT(ADDRESS(B1849,3,1,1,"all_city_parameter_inputs"))),ISBLANK(INDIRECT(ADDRESS(B1849,2,1,1,"all_city_parameter_inputs")))),"",IF(ISBLANK(INDIRECT(ADDRESS(B1849,2,1,1,"all_city_parameter_inputs"))),"",INDIRECT(ADDRESS(B1849,2,1,1,"all_city_parameter_inputs"))))</f>
        <v>beta</v>
      </c>
      <c r="H1849" s="17" cm="1">
        <f t="array" aca="1" ref="H1849" ca="1">IF(ISBLANK(INDIRECT(ADDRESS(B1849,A1849,1,1,"all_city_parameter_inputs"))), "--",INDIRECT(ADDRESS(B1849,A1849,1,1,"all_city_parameter_inputs")))</f>
        <v>1088.01</v>
      </c>
      <c r="I1849" s="17" t="str">
        <f ca="1">IF(OR(G1849="alpha",G1849="beta",G1849="sd",G1849="mean"),"--",VLOOKUP(C1849,Default!$B$5:$H$114,7,FALSE))</f>
        <v>--</v>
      </c>
      <c r="J1849" s="4" t="str">
        <f ca="1">VLOOKUP(F1849,Lookup!$C$5:$D$110,2, FALSE)</f>
        <v>Travel values</v>
      </c>
      <c r="K1849" s="4" t="str">
        <f ca="1">VLOOKUP(C1849,Default!$B$4:$E$114,4, FALSE)</f>
        <v>proportion of travel survey trips that should be added as motorcycle trips</v>
      </c>
      <c r="L1849" s="21" t="str" cm="1">
        <f t="array" aca="1" ref="L1849" ca="1">IF(ISNA(VLOOKUP($D1849,Grouped_Sources!$C:$C,1,FALSE)),"", INDIRECT(VLOOKUP($D1849,Grouped_Sources!$C:$I,5,FALSE)))</f>
        <v xml:space="preserve"> on OneDrive Ali Abbas - ITHIM Global\Methods and Processes\Input Parameters\NewMotorcycleTrips</v>
      </c>
      <c r="M1849" s="21" cm="1">
        <f t="array" aca="1" ref="M1849" ca="1">IF(ISNA(VLOOKUP($D1849,Grouped_Sources!$C:$C,1,FALSE)),"", INDIRECT(VLOOKUP($D1849,Grouped_Sources!$C:$I,6,FALSE)))</f>
        <v>0</v>
      </c>
      <c r="N1849" s="21" cm="1">
        <f t="array" aca="1" ref="N1849" ca="1">IF(ISNA(VLOOKUP($D1849,Grouped_Sources!$C:$C,1,FALSE)),"", INDIRECT(VLOOKUP($D1849,Grouped_Sources!$C:$I,7,FALSE)))</f>
        <v>0</v>
      </c>
    </row>
    <row r="1850" spans="1:14" hidden="1" x14ac:dyDescent="0.25">
      <c r="A1850" s="5">
        <f t="shared" si="302"/>
        <v>21</v>
      </c>
      <c r="B1850" s="5">
        <f t="shared" si="303"/>
        <v>48</v>
      </c>
      <c r="C1850" s="5" t="str">
        <f t="shared" ca="1" si="305"/>
        <v>add_motorcycle_fleet</v>
      </c>
      <c r="D1850" s="5" t="str">
        <f t="shared" ca="1" si="301"/>
        <v>add_motorcycle_fleet_iquique_altohospicio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All_city_list!F1845,INDIRECT(ADDRESS(B1850,1,1,1,"all_city_parameter_inputs"))))</f>
        <v>add_motorcycle_fleet</v>
      </c>
      <c r="G1850" s="4" t="str" cm="1">
        <f t="array" aca="1" ref="G1850" ca="1">IF(AND(ISBLANK(INDIRECT(ADDRESS(B1850,3,1,1,"all_city_parameter_inputs"))),ISBLANK(INDIRECT(ADDRESS(B1850,2,1,1,"all_city_parameter_inputs")))),"",IF(ISBLANK(INDIRECT(ADDRESS(B1850,2,1,1,"all_city_parameter_inputs"))),"",INDIRECT(ADDRESS(B1850,2,1,1,"all_city_parameter_inputs"))))</f>
        <v/>
      </c>
      <c r="H1850" s="17" t="str" cm="1">
        <f t="array" aca="1" ref="H1850" ca="1">IF(ISBLANK(INDIRECT(ADDRESS(B1850,A1850,1,1,"all_city_parameter_inputs"))), "--",INDIRECT(ADDRESS(B1850,A1850,1,1,"all_city_parameter_inputs")))</f>
        <v>T</v>
      </c>
      <c r="I1850" s="17" t="str">
        <f ca="1">IF(OR(G1850="alpha",G1850="beta",G1850="sd",G1850="mean"),"--",VLOOKUP(C1850,Default!$B$5:$H$114,7,FALSE))</f>
        <v>T</v>
      </c>
      <c r="J1850" s="4" t="str">
        <f ca="1">VLOOKUP(F1850,Lookup!$C$5:$D$110,2, FALSE)</f>
        <v>Travel values</v>
      </c>
      <c r="K1850" s="4" t="str">
        <f ca="1">VLOOKUP(C1850,Default!$B$4:$E$114,4, FALSE)</f>
        <v>whether to add motorcylce ghost trips</v>
      </c>
      <c r="L1850" s="21" t="str" cm="1">
        <f t="array" aca="1" ref="L1850" ca="1">IF(ISNA(VLOOKUP($D1850,Grouped_Sources!$C:$C,1,FALSE)),"", INDIRECT(VLOOKUP($D1850,Grouped_Sources!$C:$I,5,FALSE)))</f>
        <v xml:space="preserve"> on OneDrive Ali Abbas - ITHIM Global\Methods and Processes\Input Parameters\MotorcycleFleetRatio</v>
      </c>
      <c r="M1850" s="21" cm="1">
        <f t="array" aca="1" ref="M1850" ca="1">IF(ISNA(VLOOKUP($D1850,Grouped_Sources!$C:$C,1,FALSE)),"", INDIRECT(VLOOKUP($D1850,Grouped_Sources!$C:$I,6,FALSE)))</f>
        <v>0</v>
      </c>
      <c r="N1850" s="21" cm="1">
        <f t="array" aca="1" ref="N1850" ca="1">IF(ISNA(VLOOKUP($D1850,Grouped_Sources!$C:$C,1,FALSE)),"", INDIRECT(VLOOKUP($D1850,Grouped_Sources!$C:$I,7,FALSE)))</f>
        <v>0</v>
      </c>
    </row>
    <row r="1851" spans="1:14" hidden="1" x14ac:dyDescent="0.25">
      <c r="A1851" s="5">
        <f t="shared" si="302"/>
        <v>21</v>
      </c>
      <c r="B1851" s="5">
        <f t="shared" si="303"/>
        <v>49</v>
      </c>
      <c r="C1851" s="5" t="str">
        <f t="shared" ca="1" si="305"/>
        <v>fleet_to_motorcycle_ratio</v>
      </c>
      <c r="D1851" s="5" t="str">
        <f t="shared" ca="1" si="301"/>
        <v>fleet_to_motorcycle_ratio_iquique_altohospicio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fleet_to_motorcycle_ratio</v>
      </c>
      <c r="G1851" s="4" t="str" cm="1">
        <f t="array" aca="1" ref="G1851" ca="1">IF(AND(ISBLANK(INDIRECT(ADDRESS(B1851,3,1,1,"all_city_parameter_inputs"))),ISBLANK(INDIRECT(ADDRESS(B1851,2,1,1,"all_city_parameter_inputs")))),"",IF(ISBLANK(INDIRECT(ADDRESS(B1851,2,1,1,"all_city_parameter_inputs"))),"",INDIRECT(ADDRESS(B1851,2,1,1,"all_city_parameter_inputs"))))</f>
        <v>constant</v>
      </c>
      <c r="H1851" s="17" cm="1">
        <f t="array" aca="1" ref="H1851" ca="1">IF(ISBLANK(INDIRECT(ADDRESS(B1851,A1851,1,1,"all_city_parameter_inputs"))), "--",INDIRECT(ADDRESS(B1851,A1851,1,1,"all_city_parameter_inputs")))</f>
        <v>0.44286216893596886</v>
      </c>
      <c r="I1851" s="17">
        <f ca="1">IF(OR(G1851="alpha",G1851="beta",G1851="sd",G1851="mean"),"--",VLOOKUP(C1851,Default!$B$5:$H$114,7,FALSE))</f>
        <v>0.441176470588235</v>
      </c>
      <c r="J1851" s="4" t="str">
        <f ca="1">VLOOKUP(F1851,Lookup!$C$5:$D$110,2, FALSE)</f>
        <v>Travel values</v>
      </c>
      <c r="K1851" s="4" t="str">
        <f ca="1">VLOOKUP(C1851,Default!$B$4:$E$114,4, FALSE)</f>
        <v xml:space="preserve">ratio of missing motorbike trips, e.g. if ratio = 0.6 and total trip distance in survey is 400, then want to add 600 km of motorbike trips. </v>
      </c>
      <c r="L1851" s="21" t="str" cm="1">
        <f t="array" aca="1" ref="L1851" ca="1">IF(ISNA(VLOOKUP($D1851,Grouped_Sources!$C:$C,1,FALSE)),"", INDIRECT(VLOOKUP($D1851,Grouped_Sources!$C:$I,5,FALSE)))</f>
        <v xml:space="preserve"> on OneDrive Ali Abbas - ITHIM Global\Methods and Processes\Input Parameters\MotorcycleFleetRatio</v>
      </c>
      <c r="M1851" s="21" cm="1">
        <f t="array" aca="1" ref="M1851" ca="1">IF(ISNA(VLOOKUP($D1851,Grouped_Sources!$C:$C,1,FALSE)),"", INDIRECT(VLOOKUP($D1851,Grouped_Sources!$C:$I,6,FALSE)))</f>
        <v>0</v>
      </c>
      <c r="N1851" s="21" cm="1">
        <f t="array" aca="1" ref="N1851" ca="1">IF(ISNA(VLOOKUP($D1851,Grouped_Sources!$C:$C,1,FALSE)),"", INDIRECT(VLOOKUP($D1851,Grouped_Sources!$C:$I,7,FALSE)))</f>
        <v>0</v>
      </c>
    </row>
    <row r="1852" spans="1:14" hidden="1" x14ac:dyDescent="0.25">
      <c r="A1852" s="5">
        <f t="shared" si="302"/>
        <v>21</v>
      </c>
      <c r="B1852" s="5">
        <f t="shared" si="303"/>
        <v>50</v>
      </c>
      <c r="C1852" s="5" t="str">
        <f t="shared" ca="1" si="305"/>
        <v>fleet_to_motorcycle_ratio</v>
      </c>
      <c r="D1852" s="5" t="str">
        <f t="shared" ca="1" si="301"/>
        <v>fleet_to_motorcycle_ratio_iquique_altohospicio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fleet_to_motorcycle_ratio</v>
      </c>
      <c r="G1852" s="4" t="str" cm="1">
        <f t="array" aca="1" ref="G1852" ca="1">IF(AND(ISBLANK(INDIRECT(ADDRESS(B1852,3,1,1,"all_city_parameter_inputs"))),ISBLANK(INDIRECT(ADDRESS(B1852,2,1,1,"all_city_parameter_inputs")))),"",IF(ISBLANK(INDIRECT(ADDRESS(B1852,2,1,1,"all_city_parameter_inputs"))),"",INDIRECT(ADDRESS(B1852,2,1,1,"all_city_parameter_inputs"))))</f>
        <v>alpha</v>
      </c>
      <c r="H1852" s="17" cm="1">
        <f t="array" aca="1" ref="H1852" ca="1">IF(ISBLANK(INDIRECT(ADDRESS(B1852,A1852,1,1,"all_city_parameter_inputs"))), "--",INDIRECT(ADDRESS(B1852,A1852,1,1,"all_city_parameter_inputs")))</f>
        <v>8.1299740092757009</v>
      </c>
      <c r="I1852" s="17" t="str">
        <f ca="1">IF(OR(G1852="alpha",G1852="beta",G1852="sd",G1852="mean"),"--",VLOOKUP(C1852,Default!$B$5:$H$114,7,FALSE))</f>
        <v>--</v>
      </c>
      <c r="J1852" s="4" t="str">
        <f ca="1">VLOOKUP(F1852,Lookup!$C$5:$D$110,2, FALSE)</f>
        <v>Travel values</v>
      </c>
      <c r="K1852" s="4" t="str">
        <f ca="1">VLOOKUP(C1852,Default!$B$4:$E$114,4, FALSE)</f>
        <v xml:space="preserve">ratio of missing motorbike trips, e.g. if ratio = 0.6 and total trip distance in survey is 400, then want to add 600 km of motorbike trips. </v>
      </c>
      <c r="L1852" s="21" t="str" cm="1">
        <f t="array" aca="1" ref="L1852" ca="1">IF(ISNA(VLOOKUP($D1852,Grouped_Sources!$C:$C,1,FALSE)),"", INDIRECT(VLOOKUP($D1852,Grouped_Sources!$C:$I,5,FALSE)))</f>
        <v xml:space="preserve"> on OneDrive Ali Abbas - ITHIM Global\Methods and Processes\Input Parameters\MotorcycleFleetRatio</v>
      </c>
      <c r="M1852" s="21" cm="1">
        <f t="array" aca="1" ref="M1852" ca="1">IF(ISNA(VLOOKUP($D1852,Grouped_Sources!$C:$C,1,FALSE)),"", INDIRECT(VLOOKUP($D1852,Grouped_Sources!$C:$I,6,FALSE)))</f>
        <v>0</v>
      </c>
      <c r="N1852" s="21" cm="1">
        <f t="array" aca="1" ref="N1852" ca="1">IF(ISNA(VLOOKUP($D1852,Grouped_Sources!$C:$C,1,FALSE)),"", INDIRECT(VLOOKUP($D1852,Grouped_Sources!$C:$I,7,FALSE)))</f>
        <v>0</v>
      </c>
    </row>
    <row r="1853" spans="1:14" hidden="1" x14ac:dyDescent="0.25">
      <c r="A1853" s="5">
        <f t="shared" si="302"/>
        <v>21</v>
      </c>
      <c r="B1853" s="5">
        <f t="shared" si="303"/>
        <v>51</v>
      </c>
      <c r="C1853" s="5" t="str">
        <f t="shared" ca="1" si="305"/>
        <v>fleet_to_motorcycle_ratio</v>
      </c>
      <c r="D1853" s="5" t="str">
        <f t="shared" ca="1" si="301"/>
        <v>fleet_to_motorcycle_ratio_iquique_altohospicio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fleet_to_motorcycle_ratio</v>
      </c>
      <c r="G1853" s="4" t="str" cm="1">
        <f t="array" aca="1" ref="G1853" ca="1">IF(AND(ISBLANK(INDIRECT(ADDRESS(B1853,3,1,1,"all_city_parameter_inputs"))),ISBLANK(INDIRECT(ADDRESS(B1853,2,1,1,"all_city_parameter_inputs")))),"",IF(ISBLANK(INDIRECT(ADDRESS(B1853,2,1,1,"all_city_parameter_inputs"))),"",INDIRECT(ADDRESS(B1853,2,1,1,"all_city_parameter_inputs"))))</f>
        <v>beta</v>
      </c>
      <c r="H1853" s="17" cm="1">
        <f t="array" aca="1" ref="H1853" ca="1">IF(ISBLANK(INDIRECT(ADDRESS(B1853,A1853,1,1,"all_city_parameter_inputs"))), "--",INDIRECT(ADDRESS(B1853,A1853,1,1,"all_city_parameter_inputs")))</f>
        <v>10.227823471617663</v>
      </c>
      <c r="I1853" s="17" t="str">
        <f ca="1">IF(OR(G1853="alpha",G1853="beta",G1853="sd",G1853="mean"),"--",VLOOKUP(C1853,Default!$B$5:$H$114,7,FALSE))</f>
        <v>--</v>
      </c>
      <c r="J1853" s="4" t="str">
        <f ca="1">VLOOKUP(F1853,Lookup!$C$5:$D$110,2, FALSE)</f>
        <v>Travel values</v>
      </c>
      <c r="K1853" s="4" t="str">
        <f ca="1">VLOOKUP(C1853,Default!$B$4:$E$114,4, FALSE)</f>
        <v xml:space="preserve">ratio of missing motorbike trips, e.g. if ratio = 0.6 and total trip distance in survey is 400, then want to add 600 km of motorbike trips. </v>
      </c>
      <c r="L1853" s="21" t="str" cm="1">
        <f t="array" aca="1" ref="L1853" ca="1">IF(ISNA(VLOOKUP($D1853,Grouped_Sources!$C:$C,1,FALSE)),"", INDIRECT(VLOOKUP($D1853,Grouped_Sources!$C:$I,5,FALSE)))</f>
        <v xml:space="preserve"> on OneDrive Ali Abbas - ITHIM Global\Methods and Processes\Input Parameters\MotorcycleFleetRatio</v>
      </c>
      <c r="M1853" s="21" cm="1">
        <f t="array" aca="1" ref="M1853" ca="1">IF(ISNA(VLOOKUP($D1853,Grouped_Sources!$C:$C,1,FALSE)),"", INDIRECT(VLOOKUP($D1853,Grouped_Sources!$C:$I,6,FALSE)))</f>
        <v>0</v>
      </c>
      <c r="N1853" s="21" cm="1">
        <f t="array" aca="1" ref="N1853" ca="1">IF(ISNA(VLOOKUP($D1853,Grouped_Sources!$C:$C,1,FALSE)),"", INDIRECT(VLOOKUP($D1853,Grouped_Sources!$C:$I,7,FALSE)))</f>
        <v>0</v>
      </c>
    </row>
    <row r="1854" spans="1:14" hidden="1" x14ac:dyDescent="0.25">
      <c r="A1854" s="5">
        <f t="shared" si="302"/>
        <v>21</v>
      </c>
      <c r="B1854" s="5">
        <f t="shared" si="303"/>
        <v>52</v>
      </c>
      <c r="C1854" s="5" t="str">
        <f t="shared" ca="1" si="305"/>
        <v>background_pa_confidence</v>
      </c>
      <c r="D1854" s="5" t="str">
        <f t="shared" ca="1" si="301"/>
        <v>background_pa_confidence_iquique_altohospicio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background_pa_confidence</v>
      </c>
      <c r="G1854" s="4" t="str" cm="1">
        <f t="array" aca="1" ref="G1854" ca="1">IF(AND(ISBLANK(INDIRECT(ADDRESS(B1854,3,1,1,"all_city_parameter_inputs"))),ISBLANK(INDIRECT(ADDRESS(B1854,2,1,1,"all_city_parameter_inputs")))),"",IF(ISBLANK(INDIRECT(ADDRESS(B1854,2,1,1,"all_city_parameter_inputs"))),"",INDIRECT(ADDRESS(B1854,2,1,1,"all_city_parameter_inputs"))))</f>
        <v>sample</v>
      </c>
      <c r="H1854" s="17" cm="1">
        <f t="array" aca="1" ref="H1854" ca="1">IF(ISBLANK(INDIRECT(ADDRESS(B1854,A1854,1,1,"all_city_parameter_inputs"))), "--",INDIRECT(ADDRESS(B1854,A1854,1,1,"all_city_parameter_inputs")))</f>
        <v>0.3</v>
      </c>
      <c r="I1854" s="17">
        <f ca="1">IF(OR(G1854="alpha",G1854="beta",G1854="sd",G1854="mean"),"--",VLOOKUP(C1854,Default!$B$5:$H$114,7,FALSE))</f>
        <v>1</v>
      </c>
      <c r="J1854" s="4" t="str">
        <f ca="1">VLOOKUP(F1854,Lookup!$C$5:$D$110,2, FALSE)</f>
        <v>PA values</v>
      </c>
      <c r="K1854" s="4" t="str">
        <f ca="1">VLOOKUP(C1854,Default!$B$4:$E$114,4, FALSE)</f>
        <v>how confident we are in the PA survey (in terms of number of people who report zero PA)</v>
      </c>
      <c r="L1854" s="21" t="str" cm="1">
        <f t="array" aca="1" ref="L1854" ca="1">IF(ISNA(VLOOKUP($D1854,Grouped_Sources!$C:$C,1,FALSE)),"", INDIRECT(VLOOKUP($D1854,Grouped_Sources!$C:$I,5,FALSE)))</f>
        <v/>
      </c>
      <c r="M1854" s="21" t="str" cm="1">
        <f t="array" aca="1" ref="M1854" ca="1">IF(ISNA(VLOOKUP($D1854,Grouped_Sources!$C:$C,1,FALSE)),"", INDIRECT(VLOOKUP($D1854,Grouped_Sources!$C:$I,6,FALSE)))</f>
        <v/>
      </c>
      <c r="N1854" s="21" t="str" cm="1">
        <f t="array" aca="1" ref="N1854" ca="1">IF(ISNA(VLOOKUP($D1854,Grouped_Sources!$C:$C,1,FALSE)),"", INDIRECT(VLOOKUP($D1854,Grouped_Sources!$C:$I,7,FALSE)))</f>
        <v/>
      </c>
    </row>
    <row r="1855" spans="1:14" hidden="1" x14ac:dyDescent="0.25">
      <c r="A1855" s="5">
        <f t="shared" si="302"/>
        <v>21</v>
      </c>
      <c r="B1855" s="5">
        <f t="shared" si="303"/>
        <v>53</v>
      </c>
      <c r="C1855" s="5" t="str">
        <f t="shared" ca="1" si="305"/>
        <v>add_walk_to_pt_trips</v>
      </c>
      <c r="D1855" s="5" t="str">
        <f t="shared" ca="1" si="301"/>
        <v>add_walk_to_pt_trips_iquique_altohospicio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add_walk_to_pt_trips</v>
      </c>
      <c r="G1855" s="4" t="str" cm="1">
        <f t="array" aca="1" ref="G1855" ca="1">IF(AND(ISBLANK(INDIRECT(ADDRESS(B1855,3,1,1,"all_city_parameter_inputs"))),ISBLANK(INDIRECT(ADDRESS(B1855,2,1,1,"all_city_parameter_inputs")))),"",IF(ISBLANK(INDIRECT(ADDRESS(B1855,2,1,1,"all_city_parameter_inputs"))),"",INDIRECT(ADDRESS(B1855,2,1,1,"all_city_parameter_inputs"))))</f>
        <v/>
      </c>
      <c r="H1855" s="17" t="str" cm="1">
        <f t="array" aca="1" ref="H1855" ca="1">IF(ISBLANK(INDIRECT(ADDRESS(B1855,A1855,1,1,"all_city_parameter_inputs"))), "--",INDIRECT(ADDRESS(B1855,A1855,1,1,"all_city_parameter_inputs")))</f>
        <v>T</v>
      </c>
      <c r="I1855" s="17" t="str">
        <f ca="1">IF(OR(G1855="alpha",G1855="beta",G1855="sd",G1855="mean"),"--",VLOOKUP(C1855,Default!$B$5:$H$114,7,FALSE))</f>
        <v>T</v>
      </c>
      <c r="J1855" s="4" t="str">
        <f ca="1">VLOOKUP(F1855,Lookup!$C$5:$D$110,2, FALSE)</f>
        <v>Travel values</v>
      </c>
      <c r="K1855" s="4" t="str">
        <f ca="1">VLOOKUP(C1855,Default!$B$4:$E$114,4, FALSE)</f>
        <v>whether to add walk component to trips with main mode bus</v>
      </c>
      <c r="L1855" s="21" t="str" cm="1">
        <f t="array" aca="1" ref="L1855" ca="1">IF(ISNA(VLOOKUP($D1855,Grouped_Sources!$C:$C,1,FALSE)),"", INDIRECT(VLOOKUP($D1855,Grouped_Sources!$C:$I,5,FALSE)))</f>
        <v>usually set to T</v>
      </c>
      <c r="M1855" s="21" cm="1">
        <f t="array" aca="1" ref="M1855" ca="1">IF(ISNA(VLOOKUP($D1855,Grouped_Sources!$C:$C,1,FALSE)),"", INDIRECT(VLOOKUP($D1855,Grouped_Sources!$C:$I,6,FALSE)))</f>
        <v>0</v>
      </c>
      <c r="N1855" s="21" cm="1">
        <f t="array" aca="1" ref="N1855" ca="1">IF(ISNA(VLOOKUP($D1855,Grouped_Sources!$C:$C,1,FALSE)),"", INDIRECT(VLOOKUP($D1855,Grouped_Sources!$C:$I,7,FALSE)))</f>
        <v>0</v>
      </c>
    </row>
    <row r="1856" spans="1:14" hidden="1" x14ac:dyDescent="0.25">
      <c r="A1856" s="5">
        <f t="shared" si="302"/>
        <v>21</v>
      </c>
      <c r="B1856" s="5">
        <f t="shared" si="303"/>
        <v>54</v>
      </c>
      <c r="C1856" s="5" t="str">
        <f t="shared" ca="1" si="305"/>
        <v>bus_to_passenger_ratio</v>
      </c>
      <c r="D1856" s="5" t="str">
        <f t="shared" ca="1" si="301"/>
        <v>bus_to_passenger_ratio_iquique_altohospicio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bus_to_passenger_ratio</v>
      </c>
      <c r="G1856" s="4" t="str" cm="1">
        <f t="array" aca="1" ref="G1856" ca="1">IF(AND(ISBLANK(INDIRECT(ADDRESS(B1856,3,1,1,"all_city_parameter_inputs"))),ISBLANK(INDIRECT(ADDRESS(B1856,2,1,1,"all_city_parameter_inputs")))),"",IF(ISBLANK(INDIRECT(ADDRESS(B1856,2,1,1,"all_city_parameter_inputs"))),"",INDIRECT(ADDRESS(B1856,2,1,1,"all_city_parameter_inputs"))))</f>
        <v>constant</v>
      </c>
      <c r="H1856" s="17" cm="1">
        <f t="array" aca="1" ref="H1856" ca="1">IF(ISBLANK(INDIRECT(ADDRESS(B1856,A1856,1,1,"all_city_parameter_inputs"))), "--",INDIRECT(ADDRESS(B1856,A1856,1,1,"all_city_parameter_inputs")))</f>
        <v>6.6666666666666666E-2</v>
      </c>
      <c r="I1856" s="17">
        <f ca="1">IF(OR(G1856="alpha",G1856="beta",G1856="sd",G1856="mean"),"--",VLOOKUP(C1856,Default!$B$5:$H$114,7,FALSE))</f>
        <v>3.8910505836575897E-2</v>
      </c>
      <c r="J1856" s="4" t="str">
        <f ca="1">VLOOKUP(F1856,Lookup!$C$5:$D$110,2, FALSE)</f>
        <v>Travel values</v>
      </c>
      <c r="K1856" s="4" t="str">
        <f ca="1">VLOOKUP(C1856,Default!$B$4:$E$114,4, FALSE)</f>
        <v>number of buses per passenger</v>
      </c>
      <c r="L1856" s="21" t="str" cm="1">
        <f t="array" aca="1" ref="L1856" ca="1">IF(ISNA(VLOOKUP($D1856,Grouped_Sources!$C:$C,1,FALSE)),"", INDIRECT(VLOOKUP($D1856,Grouped_Sources!$C:$I,5,FALSE)))</f>
        <v>BusPassengerRatios_WriteUp_v.xx.docx on  on OneDrive Ali Abbas - ITHIM Global\Methods and Processes\Input Parameters\BusPassengerRatio</v>
      </c>
      <c r="M1856" s="21" cm="1">
        <f t="array" aca="1" ref="M1856" ca="1">IF(ISNA(VLOOKUP($D1856,Grouped_Sources!$C:$C,1,FALSE)),"", INDIRECT(VLOOKUP($D1856,Grouped_Sources!$C:$I,6,FALSE)))</f>
        <v>0</v>
      </c>
      <c r="N1856" s="21" cm="1">
        <f t="array" aca="1" ref="N1856" ca="1">IF(ISNA(VLOOKUP($D1856,Grouped_Sources!$C:$C,1,FALSE)),"", INDIRECT(VLOOKUP($D1856,Grouped_Sources!$C:$I,7,FALSE)))</f>
        <v>0</v>
      </c>
    </row>
    <row r="1857" spans="1:14" hidden="1" x14ac:dyDescent="0.25">
      <c r="A1857" s="5">
        <f t="shared" si="302"/>
        <v>21</v>
      </c>
      <c r="B1857" s="5">
        <f t="shared" si="303"/>
        <v>55</v>
      </c>
      <c r="C1857" s="5" t="str">
        <f t="shared" ca="1" si="305"/>
        <v>bus_to_passenger_ratio</v>
      </c>
      <c r="D1857" s="5" t="str">
        <f t="shared" ca="1" si="301"/>
        <v>bus_to_passenger_ratio_iquique_altohospicio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bus_to_passenger_ratio</v>
      </c>
      <c r="G1857" s="4" t="str" cm="1">
        <f t="array" aca="1" ref="G1857" ca="1">IF(AND(ISBLANK(INDIRECT(ADDRESS(B1857,3,1,1,"all_city_parameter_inputs"))),ISBLANK(INDIRECT(ADDRESS(B1857,2,1,1,"all_city_parameter_inputs")))),"",IF(ISBLANK(INDIRECT(ADDRESS(B1857,2,1,1,"all_city_parameter_inputs"))),"",INDIRECT(ADDRESS(B1857,2,1,1,"all_city_parameter_inputs"))))</f>
        <v>alpha</v>
      </c>
      <c r="H1857" s="17" cm="1">
        <f t="array" aca="1" ref="H1857" ca="1">IF(ISBLANK(INDIRECT(ADDRESS(B1857,A1857,1,1,"all_city_parameter_inputs"))), "--",INDIRECT(ADDRESS(B1857,A1857,1,1,"all_city_parameter_inputs")))</f>
        <v>14.866666666666667</v>
      </c>
      <c r="I1857" s="17" t="str">
        <f ca="1">IF(OR(G1857="alpha",G1857="beta",G1857="sd",G1857="mean"),"--",VLOOKUP(C1857,Default!$B$5:$H$114,7,FALSE))</f>
        <v>--</v>
      </c>
      <c r="J1857" s="4" t="str">
        <f ca="1">VLOOKUP(F1857,Lookup!$C$5:$D$110,2, FALSE)</f>
        <v>Travel values</v>
      </c>
      <c r="K1857" s="4" t="str">
        <f ca="1">VLOOKUP(C1857,Default!$B$4:$E$114,4, FALSE)</f>
        <v>number of buses per passenger</v>
      </c>
      <c r="L1857" s="21" t="str" cm="1">
        <f t="array" aca="1" ref="L1857" ca="1">IF(ISNA(VLOOKUP($D1857,Grouped_Sources!$C:$C,1,FALSE)),"", INDIRECT(VLOOKUP($D1857,Grouped_Sources!$C:$I,5,FALSE)))</f>
        <v>BusPassengerRatios_WriteUp_v.xx.docx on  on OneDrive Ali Abbas - ITHIM Global\Methods and Processes\Input Parameters\BusPassengerRatio</v>
      </c>
      <c r="M1857" s="21" cm="1">
        <f t="array" aca="1" ref="M1857" ca="1">IF(ISNA(VLOOKUP($D1857,Grouped_Sources!$C:$C,1,FALSE)),"", INDIRECT(VLOOKUP($D1857,Grouped_Sources!$C:$I,6,FALSE)))</f>
        <v>0</v>
      </c>
      <c r="N1857" s="21" cm="1">
        <f t="array" aca="1" ref="N1857" ca="1">IF(ISNA(VLOOKUP($D1857,Grouped_Sources!$C:$C,1,FALSE)),"", INDIRECT(VLOOKUP($D1857,Grouped_Sources!$C:$I,7,FALSE)))</f>
        <v>0</v>
      </c>
    </row>
    <row r="1858" spans="1:14" hidden="1" x14ac:dyDescent="0.25">
      <c r="A1858" s="5">
        <f t="shared" si="302"/>
        <v>21</v>
      </c>
      <c r="B1858" s="5">
        <f t="shared" si="303"/>
        <v>56</v>
      </c>
      <c r="C1858" s="5" t="str">
        <f t="shared" ca="1" si="305"/>
        <v>bus_to_passenger_ratio</v>
      </c>
      <c r="D1858" s="5" t="str">
        <f t="shared" ca="1" si="301"/>
        <v>bus_to_passenger_ratio_iquique_altohospicio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bus_to_passenger_ratio</v>
      </c>
      <c r="G1858" s="4" t="str" cm="1">
        <f t="array" aca="1" ref="G1858" ca="1">IF(AND(ISBLANK(INDIRECT(ADDRESS(B1858,3,1,1,"all_city_parameter_inputs"))),ISBLANK(INDIRECT(ADDRESS(B1858,2,1,1,"all_city_parameter_inputs")))),"",IF(ISBLANK(INDIRECT(ADDRESS(B1858,2,1,1,"all_city_parameter_inputs"))),"",INDIRECT(ADDRESS(B1858,2,1,1,"all_city_parameter_inputs"))))</f>
        <v>beta</v>
      </c>
      <c r="H1858" s="17" cm="1">
        <f t="array" aca="1" ref="H1858" ca="1">IF(ISBLANK(INDIRECT(ADDRESS(B1858,A1858,1,1,"all_city_parameter_inputs"))), "--",INDIRECT(ADDRESS(B1858,A1858,1,1,"all_city_parameter_inputs")))</f>
        <v>208.13333333333333</v>
      </c>
      <c r="I1858" s="17" t="str">
        <f ca="1">IF(OR(G1858="alpha",G1858="beta",G1858="sd",G1858="mean"),"--",VLOOKUP(C1858,Default!$B$5:$H$114,7,FALSE))</f>
        <v>--</v>
      </c>
      <c r="J1858" s="4" t="str">
        <f ca="1">VLOOKUP(F1858,Lookup!$C$5:$D$110,2, FALSE)</f>
        <v>Travel values</v>
      </c>
      <c r="K1858" s="4" t="str">
        <f ca="1">VLOOKUP(C1858,Default!$B$4:$E$114,4, FALSE)</f>
        <v>number of buses per passenger</v>
      </c>
      <c r="L1858" s="21" t="str" cm="1">
        <f t="array" aca="1" ref="L1858" ca="1">IF(ISNA(VLOOKUP($D1858,Grouped_Sources!$C:$C,1,FALSE)),"", INDIRECT(VLOOKUP($D1858,Grouped_Sources!$C:$I,5,FALSE)))</f>
        <v>BusPassengerRatios_WriteUp_v.xx.docx on  on OneDrive Ali Abbas - ITHIM Global\Methods and Processes\Input Parameters\BusPassengerRatio</v>
      </c>
      <c r="M1858" s="21" cm="1">
        <f t="array" aca="1" ref="M1858" ca="1">IF(ISNA(VLOOKUP($D1858,Grouped_Sources!$C:$C,1,FALSE)),"", INDIRECT(VLOOKUP($D1858,Grouped_Sources!$C:$I,6,FALSE)))</f>
        <v>0</v>
      </c>
      <c r="N1858" s="21" cm="1">
        <f t="array" aca="1" ref="N1858" ca="1">IF(ISNA(VLOOKUP($D1858,Grouped_Sources!$C:$C,1,FALSE)),"", INDIRECT(VLOOKUP($D1858,Grouped_Sources!$C:$I,7,FALSE)))</f>
        <v>0</v>
      </c>
    </row>
    <row r="1859" spans="1:14" hidden="1" x14ac:dyDescent="0.25">
      <c r="A1859" s="5">
        <f t="shared" si="302"/>
        <v>21</v>
      </c>
      <c r="B1859" s="5">
        <f t="shared" si="303"/>
        <v>57</v>
      </c>
      <c r="C1859" s="5" t="str">
        <f t="shared" ca="1" si="305"/>
        <v>truck_to_car_ratio</v>
      </c>
      <c r="D1859" s="5" t="str">
        <f t="shared" ca="1" si="301"/>
        <v>truck_to_car_ratio_iquique_altohospicio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truck_to_car_ratio</v>
      </c>
      <c r="G1859" s="4" t="str" cm="1">
        <f t="array" aca="1" ref="G1859" ca="1">IF(AND(ISBLANK(INDIRECT(ADDRESS(B1859,3,1,1,"all_city_parameter_inputs"))),ISBLANK(INDIRECT(ADDRESS(B1859,2,1,1,"all_city_parameter_inputs")))),"",IF(ISBLANK(INDIRECT(ADDRESS(B1859,2,1,1,"all_city_parameter_inputs"))),"",INDIRECT(ADDRESS(B1859,2,1,1,"all_city_parameter_inputs"))))</f>
        <v>constant</v>
      </c>
      <c r="H1859" s="17" cm="1">
        <f t="array" aca="1" ref="H1859" ca="1">IF(ISBLANK(INDIRECT(ADDRESS(B1859,A1859,1,1,"all_city_parameter_inputs"))), "--",INDIRECT(ADDRESS(B1859,A1859,1,1,"all_city_parameter_inputs")))</f>
        <v>0.3</v>
      </c>
      <c r="I1859" s="17">
        <f ca="1">IF(OR(G1859="alpha",G1859="beta",G1859="sd",G1859="mean"),"--",VLOOKUP(C1859,Default!$B$5:$H$114,7,FALSE))</f>
        <v>0.3</v>
      </c>
      <c r="J1859" s="4" t="str">
        <f ca="1">VLOOKUP(F1859,Lookup!$C$5:$D$110,2, FALSE)</f>
        <v>Travel values</v>
      </c>
      <c r="K1859" s="4" t="str">
        <f ca="1">VLOOKUP(C1859,Default!$B$4:$E$114,4, FALSE)</f>
        <v>ratio of truck kilometers to car km travelled, used to add ghost trips that are not changed between the different scenarios</v>
      </c>
      <c r="L1859" s="21" t="str" cm="1">
        <f t="array" aca="1" ref="L1859" ca="1">IF(ISNA(VLOOKUP($D1859,Grouped_Sources!$C:$C,1,FALSE)),"", INDIRECT(VLOOKUP($D1859,Grouped_Sources!$C:$I,5,FALSE)))</f>
        <v>TruckCarRatio_WriteUp_v.xx.docx on  on OneDrive Ali Abbas - ITHIM Global\Methods and Processes\Input Parameters\TruckCarRatio</v>
      </c>
      <c r="M1859" s="21" cm="1">
        <f t="array" aca="1" ref="M1859" ca="1">IF(ISNA(VLOOKUP($D1859,Grouped_Sources!$C:$C,1,FALSE)),"", INDIRECT(VLOOKUP($D1859,Grouped_Sources!$C:$I,6,FALSE)))</f>
        <v>0</v>
      </c>
      <c r="N1859" s="21" cm="1">
        <f t="array" aca="1" ref="N1859" ca="1">IF(ISNA(VLOOKUP($D1859,Grouped_Sources!$C:$C,1,FALSE)),"", INDIRECT(VLOOKUP($D1859,Grouped_Sources!$C:$I,7,FALSE)))</f>
        <v>0</v>
      </c>
    </row>
    <row r="1860" spans="1:14" hidden="1" x14ac:dyDescent="0.25">
      <c r="A1860" s="5">
        <f t="shared" si="302"/>
        <v>21</v>
      </c>
      <c r="B1860" s="5">
        <f t="shared" si="303"/>
        <v>58</v>
      </c>
      <c r="C1860" s="5" t="str">
        <f t="shared" ca="1" si="305"/>
        <v>truck_to_car_ratio</v>
      </c>
      <c r="D1860" s="5" t="str">
        <f t="shared" ca="1" si="301"/>
        <v>truck_to_car_ratio_iquique_altohospicio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truck_to_car_ratio</v>
      </c>
      <c r="G1860" s="4" t="str" cm="1">
        <f t="array" aca="1" ref="G1860" ca="1">IF(AND(ISBLANK(INDIRECT(ADDRESS(B1860,3,1,1,"all_city_parameter_inputs"))),ISBLANK(INDIRECT(ADDRESS(B1860,2,1,1,"all_city_parameter_inputs")))),"",IF(ISBLANK(INDIRECT(ADDRESS(B1860,2,1,1,"all_city_parameter_inputs"))),"",INDIRECT(ADDRESS(B1860,2,1,1,"all_city_parameter_inputs"))))</f>
        <v>alpha</v>
      </c>
      <c r="H1860" s="17" cm="1">
        <f t="array" aca="1" ref="H1860" ca="1">IF(ISBLANK(INDIRECT(ADDRESS(B1860,A1860,1,1,"all_city_parameter_inputs"))), "--",INDIRECT(ADDRESS(B1860,A1860,1,1,"all_city_parameter_inputs")))</f>
        <v>3.731999999999998</v>
      </c>
      <c r="I1860" s="17" t="str">
        <f ca="1">IF(OR(G1860="alpha",G1860="beta",G1860="sd",G1860="mean"),"--",VLOOKUP(C1860,Default!$B$5:$H$114,7,FALSE))</f>
        <v>--</v>
      </c>
      <c r="J1860" s="4" t="str">
        <f ca="1">VLOOKUP(F1860,Lookup!$C$5:$D$110,2, FALSE)</f>
        <v>Travel values</v>
      </c>
      <c r="K1860" s="4" t="str">
        <f ca="1">VLOOKUP(C1860,Default!$B$4:$E$114,4, FALSE)</f>
        <v>ratio of truck kilometers to car km travelled, used to add ghost trips that are not changed between the different scenarios</v>
      </c>
      <c r="L1860" s="21" t="str" cm="1">
        <f t="array" aca="1" ref="L1860" ca="1">IF(ISNA(VLOOKUP($D1860,Grouped_Sources!$C:$C,1,FALSE)),"", INDIRECT(VLOOKUP($D1860,Grouped_Sources!$C:$I,5,FALSE)))</f>
        <v>TruckCarRatio_WriteUp_v.xx.docx on  on OneDrive Ali Abbas - ITHIM Global\Methods and Processes\Input Parameters\TruckCarRatio</v>
      </c>
      <c r="M1860" s="21" cm="1">
        <f t="array" aca="1" ref="M1860" ca="1">IF(ISNA(VLOOKUP($D1860,Grouped_Sources!$C:$C,1,FALSE)),"", INDIRECT(VLOOKUP($D1860,Grouped_Sources!$C:$I,6,FALSE)))</f>
        <v>0</v>
      </c>
      <c r="N1860" s="21" cm="1">
        <f t="array" aca="1" ref="N1860" ca="1">IF(ISNA(VLOOKUP($D1860,Grouped_Sources!$C:$C,1,FALSE)),"", INDIRECT(VLOOKUP($D1860,Grouped_Sources!$C:$I,7,FALSE)))</f>
        <v>0</v>
      </c>
    </row>
    <row r="1861" spans="1:14" hidden="1" x14ac:dyDescent="0.25">
      <c r="A1861" s="5">
        <f t="shared" si="302"/>
        <v>21</v>
      </c>
      <c r="B1861" s="5">
        <f t="shared" si="303"/>
        <v>59</v>
      </c>
      <c r="C1861" s="5" t="str">
        <f t="shared" ca="1" si="305"/>
        <v>truck_to_car_ratio</v>
      </c>
      <c r="D1861" s="5" t="str">
        <f t="shared" ca="1" si="301"/>
        <v>truck_to_car_ratio_iquique_altohospicio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truck_to_car_ratio</v>
      </c>
      <c r="G1861" s="4" t="str" cm="1">
        <f t="array" aca="1" ref="G1861" ca="1">IF(AND(ISBLANK(INDIRECT(ADDRESS(B1861,3,1,1,"all_city_parameter_inputs"))),ISBLANK(INDIRECT(ADDRESS(B1861,2,1,1,"all_city_parameter_inputs")))),"",IF(ISBLANK(INDIRECT(ADDRESS(B1861,2,1,1,"all_city_parameter_inputs"))),"",INDIRECT(ADDRESS(B1861,2,1,1,"all_city_parameter_inputs"))))</f>
        <v>beta</v>
      </c>
      <c r="H1861" s="17" cm="1">
        <f t="array" aca="1" ref="H1861" ca="1">IF(ISBLANK(INDIRECT(ADDRESS(B1861,A1861,1,1,"all_city_parameter_inputs"))), "--",INDIRECT(ADDRESS(B1861,A1861,1,1,"all_city_parameter_inputs")))</f>
        <v>8.7079999999999949</v>
      </c>
      <c r="I1861" s="17" t="str">
        <f ca="1">IF(OR(G1861="alpha",G1861="beta",G1861="sd",G1861="mean"),"--",VLOOKUP(C1861,Default!$B$5:$H$114,7,FALSE))</f>
        <v>--</v>
      </c>
      <c r="J1861" s="4" t="str">
        <f ca="1">VLOOKUP(F1861,Lookup!$C$5:$D$110,2, FALSE)</f>
        <v>Travel values</v>
      </c>
      <c r="K1861" s="4" t="str">
        <f ca="1">VLOOKUP(C1861,Default!$B$4:$E$114,4, FALSE)</f>
        <v>ratio of truck kilometers to car km travelled, used to add ghost trips that are not changed between the different scenarios</v>
      </c>
      <c r="L1861" s="21" t="str" cm="1">
        <f t="array" aca="1" ref="L1861" ca="1">IF(ISNA(VLOOKUP($D1861,Grouped_Sources!$C:$C,1,FALSE)),"", INDIRECT(VLOOKUP($D1861,Grouped_Sources!$C:$I,5,FALSE)))</f>
        <v>TruckCarRatio_WriteUp_v.xx.docx on  on OneDrive Ali Abbas - ITHIM Global\Methods and Processes\Input Parameters\TruckCarRatio</v>
      </c>
      <c r="M1861" s="21" cm="1">
        <f t="array" aca="1" ref="M1861" ca="1">IF(ISNA(VLOOKUP($D1861,Grouped_Sources!$C:$C,1,FALSE)),"", INDIRECT(VLOOKUP($D1861,Grouped_Sources!$C:$I,6,FALSE)))</f>
        <v>0</v>
      </c>
      <c r="N1861" s="21" cm="1">
        <f t="array" aca="1" ref="N1861" ca="1">IF(ISNA(VLOOKUP($D1861,Grouped_Sources!$C:$C,1,FALSE)),"", INDIRECT(VLOOKUP($D1861,Grouped_Sources!$C:$I,7,FALSE)))</f>
        <v>0</v>
      </c>
    </row>
    <row r="1862" spans="1:14" hidden="1" x14ac:dyDescent="0.25">
      <c r="A1862" s="5">
        <f t="shared" si="302"/>
        <v>21</v>
      </c>
      <c r="B1862" s="5">
        <f t="shared" si="303"/>
        <v>60</v>
      </c>
      <c r="C1862" s="5" t="str">
        <f t="shared" ca="1" si="305"/>
        <v>PM_emission_confidence</v>
      </c>
      <c r="D1862" s="5" t="str">
        <f t="shared" ca="1" si="301"/>
        <v>PM_emission_confidence_iquique_altohospicio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PM_emission_confidence</v>
      </c>
      <c r="G1862" s="4" t="str" cm="1">
        <f t="array" aca="1" ref="G1862" ca="1">IF(AND(ISBLANK(INDIRECT(ADDRESS(B1862,3,1,1,"all_city_parameter_inputs"))),ISBLANK(INDIRECT(ADDRESS(B1862,2,1,1,"all_city_parameter_inputs")))),"",IF(ISBLANK(INDIRECT(ADDRESS(B1862,2,1,1,"all_city_parameter_inputs"))),"",INDIRECT(ADDRESS(B1862,2,1,1,"all_city_parameter_inputs"))))</f>
        <v>sample</v>
      </c>
      <c r="H1862" s="17" cm="1">
        <f t="array" aca="1" ref="H1862" ca="1">IF(ISBLANK(INDIRECT(ADDRESS(B1862,A1862,1,1,"all_city_parameter_inputs"))), "--",INDIRECT(ADDRESS(B1862,A1862,1,1,"all_city_parameter_inputs")))</f>
        <v>0.8</v>
      </c>
      <c r="I1862" s="17">
        <f ca="1">IF(OR(G1862="alpha",G1862="beta",G1862="sd",G1862="mean"),"--",VLOOKUP(C1862,Default!$B$5:$H$114,7,FALSE))</f>
        <v>1</v>
      </c>
      <c r="J1862" s="4" t="str">
        <f ca="1">VLOOKUP(F1862,Lookup!$C$5:$D$110,2, FALSE)</f>
        <v>Pollution values</v>
      </c>
      <c r="K1862" s="4" t="str">
        <f ca="1">VLOOKUP(C1862,Default!$B$4:$E$114,4,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62" s="21" t="str" cm="1">
        <f t="array" aca="1" ref="L1862" ca="1">IF(ISNA(VLOOKUP($D1862,Grouped_Sources!$C:$C,1,FALSE)),"", INDIRECT(VLOOKUP($D1862,Grouped_Sources!$C:$I,5,FALSE)))</f>
        <v/>
      </c>
      <c r="M1862" s="21" t="str" cm="1">
        <f t="array" aca="1" ref="M1862" ca="1">IF(ISNA(VLOOKUP($D1862,Grouped_Sources!$C:$C,1,FALSE)),"", INDIRECT(VLOOKUP($D1862,Grouped_Sources!$C:$I,6,FALSE)))</f>
        <v/>
      </c>
      <c r="N1862" s="21" t="str" cm="1">
        <f t="array" aca="1" ref="N1862" ca="1">IF(ISNA(VLOOKUP($D1862,Grouped_Sources!$C:$C,1,FALSE)),"", INDIRECT(VLOOKUP($D1862,Grouped_Sources!$C:$I,7,FALSE)))</f>
        <v/>
      </c>
    </row>
    <row r="1863" spans="1:14" hidden="1" x14ac:dyDescent="0.25">
      <c r="A1863" s="5">
        <f t="shared" si="302"/>
        <v>21</v>
      </c>
      <c r="B1863" s="5">
        <f t="shared" si="303"/>
        <v>61</v>
      </c>
      <c r="C1863" s="5" t="str">
        <f t="shared" ca="1" si="305"/>
        <v>distance_scalar_car_taxi</v>
      </c>
      <c r="D1863" s="5" t="str">
        <f t="shared" ca="1" si="301"/>
        <v>distance_scalar_car_taxi_iquique_altohospicio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distance_scalar_car_taxi</v>
      </c>
      <c r="G1863" s="4" t="str" cm="1">
        <f t="array" aca="1" ref="G1863" ca="1">IF(AND(ISBLANK(INDIRECT(ADDRESS(B1863,3,1,1,"all_city_parameter_inputs"))),ISBLANK(INDIRECT(ADDRESS(B1863,2,1,1,"all_city_parameter_inputs")))),"",IF(ISBLANK(INDIRECT(ADDRESS(B1863,2,1,1,"all_city_parameter_inputs"))),"",INDIRECT(ADDRESS(B1863,2,1,1,"all_city_parameter_inputs"))))</f>
        <v>constant</v>
      </c>
      <c r="H1863" s="17" cm="1">
        <f t="array" aca="1" ref="H1863" ca="1">IF(ISBLANK(INDIRECT(ADDRESS(B1863,A1863,1,1,"all_city_parameter_inputs"))), "--",INDIRECT(ADDRESS(B1863,A1863,1,1,"all_city_parameter_inputs")))</f>
        <v>1</v>
      </c>
      <c r="I1863" s="17">
        <f ca="1">IF(OR(G1863="alpha",G1863="beta",G1863="sd",G1863="mean"),"--",VLOOKUP(C1863,Default!$B$5:$H$114,7,FALSE))</f>
        <v>1</v>
      </c>
      <c r="J1863" s="4" t="str">
        <f ca="1">VLOOKUP(F1863,Lookup!$C$5:$D$110,2, FALSE)</f>
        <v>Travel values</v>
      </c>
      <c r="K1863" s="4" t="str">
        <f ca="1">VLOOKUP(C1863,Default!$B$4:$E$114,4, FALSE)</f>
        <v>scalar for car/taxi distance, i.e. all car and taxi trips get scaled by this scalar</v>
      </c>
      <c r="L1863" s="21" t="str" cm="1">
        <f t="array" aca="1" ref="L1863" ca="1">IF(ISNA(VLOOKUP($D1863,Grouped_Sources!$C:$C,1,FALSE)),"", INDIRECT(VLOOKUP($D1863,Grouped_Sources!$C:$I,5,FALSE)))</f>
        <v xml:space="preserve"> on OneDrive Ali Abbas - ITHIM Global\Methods and Processes\Input Parameters\DistanceScalars</v>
      </c>
      <c r="M1863" s="21" cm="1">
        <f t="array" aca="1" ref="M1863" ca="1">IF(ISNA(VLOOKUP($D1863,Grouped_Sources!$C:$C,1,FALSE)),"", INDIRECT(VLOOKUP($D1863,Grouped_Sources!$C:$I,6,FALSE)))</f>
        <v>0</v>
      </c>
      <c r="N1863" s="21" cm="1">
        <f t="array" aca="1" ref="N1863" ca="1">IF(ISNA(VLOOKUP($D1863,Grouped_Sources!$C:$C,1,FALSE)),"", INDIRECT(VLOOKUP($D1863,Grouped_Sources!$C:$I,7,FALSE)))</f>
        <v>0</v>
      </c>
    </row>
    <row r="1864" spans="1:14" hidden="1" x14ac:dyDescent="0.25">
      <c r="A1864" s="5">
        <f t="shared" si="302"/>
        <v>21</v>
      </c>
      <c r="B1864" s="5">
        <f t="shared" si="303"/>
        <v>62</v>
      </c>
      <c r="C1864" s="5" t="str">
        <f t="shared" ca="1" si="305"/>
        <v>distance_scalar_car_taxi</v>
      </c>
      <c r="D1864" s="5" t="str">
        <f t="shared" ca="1" si="301"/>
        <v>distance_scalar_car_taxi_iquique_altohospicio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distance_scalar_car_taxi</v>
      </c>
      <c r="G1864" s="4" t="str" cm="1">
        <f t="array" aca="1" ref="G1864" ca="1">IF(AND(ISBLANK(INDIRECT(ADDRESS(B1864,3,1,1,"all_city_parameter_inputs"))),ISBLANK(INDIRECT(ADDRESS(B1864,2,1,1,"all_city_parameter_inputs")))),"",IF(ISBLANK(INDIRECT(ADDRESS(B1864,2,1,1,"all_city_parameter_inputs"))),"",INDIRECT(ADDRESS(B1864,2,1,1,"all_city_parameter_inputs"))))</f>
        <v>mean</v>
      </c>
      <c r="H1864" s="17" cm="1">
        <f t="array" aca="1" ref="H1864" ca="1">IF(ISBLANK(INDIRECT(ADDRESS(B1864,A1864,1,1,"all_city_parameter_inputs"))), "--",INDIRECT(ADDRESS(B1864,A1864,1,1,"all_city_parameter_inputs")))</f>
        <v>0.99989267311208796</v>
      </c>
      <c r="I1864" s="17" t="str">
        <f ca="1">IF(OR(G1864="alpha",G1864="beta",G1864="sd",G1864="mean"),"--",VLOOKUP(C1864,Default!$B$5:$H$114,7,FALSE))</f>
        <v>--</v>
      </c>
      <c r="J1864" s="4" t="str">
        <f ca="1">VLOOKUP(F1864,Lookup!$C$5:$D$110,2, FALSE)</f>
        <v>Travel values</v>
      </c>
      <c r="K1864" s="4" t="str">
        <f ca="1">VLOOKUP(C1864,Default!$B$4:$E$114,4, FALSE)</f>
        <v>scalar for car/taxi distance, i.e. all car and taxi trips get scaled by this scalar</v>
      </c>
      <c r="L1864" s="21" t="str" cm="1">
        <f t="array" aca="1" ref="L1864" ca="1">IF(ISNA(VLOOKUP($D1864,Grouped_Sources!$C:$C,1,FALSE)),"", INDIRECT(VLOOKUP($D1864,Grouped_Sources!$C:$I,5,FALSE)))</f>
        <v xml:space="preserve"> on OneDrive Ali Abbas - ITHIM Global\Methods and Processes\Input Parameters\DistanceScalars</v>
      </c>
      <c r="M1864" s="21" cm="1">
        <f t="array" aca="1" ref="M1864" ca="1">IF(ISNA(VLOOKUP($D1864,Grouped_Sources!$C:$C,1,FALSE)),"", INDIRECT(VLOOKUP($D1864,Grouped_Sources!$C:$I,6,FALSE)))</f>
        <v>0</v>
      </c>
      <c r="N1864" s="21" cm="1">
        <f t="array" aca="1" ref="N1864" ca="1">IF(ISNA(VLOOKUP($D1864,Grouped_Sources!$C:$C,1,FALSE)),"", INDIRECT(VLOOKUP($D1864,Grouped_Sources!$C:$I,7,FALSE)))</f>
        <v>0</v>
      </c>
    </row>
    <row r="1865" spans="1:14" hidden="1" x14ac:dyDescent="0.25">
      <c r="A1865" s="5">
        <f t="shared" si="302"/>
        <v>21</v>
      </c>
      <c r="B1865" s="5">
        <f t="shared" si="303"/>
        <v>63</v>
      </c>
      <c r="C1865" s="5" t="str">
        <f t="shared" ca="1" si="305"/>
        <v>distance_scalar_car_taxi</v>
      </c>
      <c r="D1865" s="5" t="str">
        <f t="shared" ca="1" si="301"/>
        <v>distance_scalar_car_taxi_iquique_altohospicio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distance_scalar_car_taxi</v>
      </c>
      <c r="G1865" s="4" t="str" cm="1">
        <f t="array" aca="1" ref="G1865" ca="1">IF(AND(ISBLANK(INDIRECT(ADDRESS(B1865,3,1,1,"all_city_parameter_inputs"))),ISBLANK(INDIRECT(ADDRESS(B1865,2,1,1,"all_city_parameter_inputs")))),"",IF(ISBLANK(INDIRECT(ADDRESS(B1865,2,1,1,"all_city_parameter_inputs"))),"",INDIRECT(ADDRESS(B1865,2,1,1,"all_city_parameter_inputs"))))</f>
        <v>sd</v>
      </c>
      <c r="H1865" s="17" cm="1">
        <f t="array" aca="1" ref="H1865" ca="1">IF(ISBLANK(INDIRECT(ADDRESS(B1865,A1865,1,1,"all_city_parameter_inputs"))), "--",INDIRECT(ADDRESS(B1865,A1865,1,1,"all_city_parameter_inputs")))</f>
        <v>1.0147593192984801</v>
      </c>
      <c r="I1865" s="17" t="str">
        <f ca="1">IF(OR(G1865="alpha",G1865="beta",G1865="sd",G1865="mean"),"--",VLOOKUP(C1865,Default!$B$5:$H$114,7,FALSE))</f>
        <v>--</v>
      </c>
      <c r="J1865" s="4" t="str">
        <f ca="1">VLOOKUP(F1865,Lookup!$C$5:$D$110,2, FALSE)</f>
        <v>Travel values</v>
      </c>
      <c r="K1865" s="4" t="str">
        <f ca="1">VLOOKUP(C1865,Default!$B$4:$E$114,4, FALSE)</f>
        <v>scalar for car/taxi distance, i.e. all car and taxi trips get scaled by this scalar</v>
      </c>
      <c r="L1865" s="21" t="str" cm="1">
        <f t="array" aca="1" ref="L1865" ca="1">IF(ISNA(VLOOKUP($D1865,Grouped_Sources!$C:$C,1,FALSE)),"", INDIRECT(VLOOKUP($D1865,Grouped_Sources!$C:$I,5,FALSE)))</f>
        <v xml:space="preserve"> on OneDrive Ali Abbas - ITHIM Global\Methods and Processes\Input Parameters\DistanceScalars</v>
      </c>
      <c r="M1865" s="21" cm="1">
        <f t="array" aca="1" ref="M1865" ca="1">IF(ISNA(VLOOKUP($D1865,Grouped_Sources!$C:$C,1,FALSE)),"", INDIRECT(VLOOKUP($D1865,Grouped_Sources!$C:$I,6,FALSE)))</f>
        <v>0</v>
      </c>
      <c r="N1865" s="21" cm="1">
        <f t="array" aca="1" ref="N1865" ca="1">IF(ISNA(VLOOKUP($D1865,Grouped_Sources!$C:$C,1,FALSE)),"", INDIRECT(VLOOKUP($D1865,Grouped_Sources!$C:$I,7,FALSE)))</f>
        <v>0</v>
      </c>
    </row>
    <row r="1866" spans="1:14" hidden="1" x14ac:dyDescent="0.25">
      <c r="A1866" s="5">
        <f t="shared" si="302"/>
        <v>21</v>
      </c>
      <c r="B1866" s="5">
        <f t="shared" si="303"/>
        <v>64</v>
      </c>
      <c r="C1866" s="5" t="str">
        <f t="shared" ca="1" si="305"/>
        <v>distance_scalar_motorcycle</v>
      </c>
      <c r="D1866" s="5" t="str">
        <f t="shared" ca="1" si="301"/>
        <v>distance_scalar_motorcycle_iquique_altohospicio</v>
      </c>
      <c r="E1866" s="4" t="str" cm="1">
        <f t="array" aca="1" ref="E1866" ca="1">INDIRECT(ADDRESS(1,A1866,1,1,"all_city_parameter_inputs"))</f>
        <v>iquique_altohospicio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distance_scalar_motorcycle</v>
      </c>
      <c r="G1866" s="4" t="str" cm="1">
        <f t="array" aca="1" ref="G1866" ca="1">IF(AND(ISBLANK(INDIRECT(ADDRESS(B1866,3,1,1,"all_city_parameter_inputs"))),ISBLANK(INDIRECT(ADDRESS(B1866,2,1,1,"all_city_parameter_inputs")))),"",IF(ISBLANK(INDIRECT(ADDRESS(B1866,2,1,1,"all_city_parameter_inputs"))),"",INDIRECT(ADDRESS(B1866,2,1,1,"all_city_parameter_inputs"))))</f>
        <v>constant</v>
      </c>
      <c r="H1866" s="17" cm="1">
        <f t="array" aca="1" ref="H1866" ca="1">IF(ISBLANK(INDIRECT(ADDRESS(B1866,A1866,1,1,"all_city_parameter_inputs"))), "--",INDIRECT(ADDRESS(B1866,A1866,1,1,"all_city_parameter_inputs")))</f>
        <v>1</v>
      </c>
      <c r="I1866" s="17">
        <f ca="1">IF(OR(G1866="alpha",G1866="beta",G1866="sd",G1866="mean"),"--",VLOOKUP(C1866,Default!$B$5:$H$114,7,FALSE))</f>
        <v>1</v>
      </c>
      <c r="J1866" s="4" t="str">
        <f ca="1">VLOOKUP(F1866,Lookup!$C$5:$D$110,2, FALSE)</f>
        <v>Travel values</v>
      </c>
      <c r="K1866" s="4" t="str">
        <f ca="1">VLOOKUP(C1866,Default!$B$4:$E$114,4, FALSE)</f>
        <v>scalar for motorcycle distance, i.e. all motorbike trips are scaled by this scalar</v>
      </c>
      <c r="L1866" s="21" t="str" cm="1">
        <f t="array" aca="1" ref="L1866" ca="1">IF(ISNA(VLOOKUP($D1866,Grouped_Sources!$C:$C,1,FALSE)),"", INDIRECT(VLOOKUP($D1866,Grouped_Sources!$C:$I,5,FALSE)))</f>
        <v xml:space="preserve"> on OneDrive Ali Abbas - ITHIM Global\Methods and Processes\Input Parameters\DistanceScalars</v>
      </c>
      <c r="M1866" s="21" cm="1">
        <f t="array" aca="1" ref="M1866" ca="1">IF(ISNA(VLOOKUP($D1866,Grouped_Sources!$C:$C,1,FALSE)),"", INDIRECT(VLOOKUP($D1866,Grouped_Sources!$C:$I,6,FALSE)))</f>
        <v>0</v>
      </c>
      <c r="N1866" s="21" cm="1">
        <f t="array" aca="1" ref="N1866" ca="1">IF(ISNA(VLOOKUP($D1866,Grouped_Sources!$C:$C,1,FALSE)),"", INDIRECT(VLOOKUP($D1866,Grouped_Sources!$C:$I,7,FALSE)))</f>
        <v>0</v>
      </c>
    </row>
    <row r="1867" spans="1:14" hidden="1" x14ac:dyDescent="0.25">
      <c r="A1867" s="5">
        <f t="shared" si="302"/>
        <v>21</v>
      </c>
      <c r="B1867" s="5">
        <f t="shared" si="303"/>
        <v>65</v>
      </c>
      <c r="C1867" s="5" t="str">
        <f t="shared" ca="1" si="305"/>
        <v>distance_scalar_motorcycle</v>
      </c>
      <c r="D1867" s="5" t="str">
        <f t="shared" ca="1" si="301"/>
        <v>distance_scalar_motorcycle_iquique_altohospicio</v>
      </c>
      <c r="E1867" s="4" t="str" cm="1">
        <f t="array" aca="1" ref="E1867" ca="1">INDIRECT(ADDRESS(1,A1867,1,1,"all_city_parameter_inputs"))</f>
        <v>iquique_altohospicio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distance_scalar_motorcycle</v>
      </c>
      <c r="G1867" s="4" t="str" cm="1">
        <f t="array" aca="1" ref="G1867" ca="1">IF(AND(ISBLANK(INDIRECT(ADDRESS(B1867,3,1,1,"all_city_parameter_inputs"))),ISBLANK(INDIRECT(ADDRESS(B1867,2,1,1,"all_city_parameter_inputs")))),"",IF(ISBLANK(INDIRECT(ADDRESS(B1867,2,1,1,"all_city_parameter_inputs"))),"",INDIRECT(ADDRESS(B1867,2,1,1,"all_city_parameter_inputs"))))</f>
        <v>mean</v>
      </c>
      <c r="H1867" s="17" cm="1">
        <f t="array" aca="1" ref="H1867" ca="1">IF(ISBLANK(INDIRECT(ADDRESS(B1867,A1867,1,1,"all_city_parameter_inputs"))), "--",INDIRECT(ADDRESS(B1867,A1867,1,1,"all_city_parameter_inputs")))</f>
        <v>0.99927936471507295</v>
      </c>
      <c r="I1867" s="17" t="str">
        <f ca="1">IF(OR(G1867="alpha",G1867="beta",G1867="sd",G1867="mean"),"--",VLOOKUP(C1867,Default!$B$5:$H$114,7,FALSE))</f>
        <v>--</v>
      </c>
      <c r="J1867" s="4" t="str">
        <f ca="1">VLOOKUP(F1867,Lookup!$C$5:$D$110,2, FALSE)</f>
        <v>Travel values</v>
      </c>
      <c r="K1867" s="4" t="str">
        <f ca="1">VLOOKUP(C1867,Default!$B$4:$E$114,4, FALSE)</f>
        <v>scalar for motorcycle distance, i.e. all motorbike trips are scaled by this scalar</v>
      </c>
      <c r="L1867" s="21" t="str" cm="1">
        <f t="array" aca="1" ref="L1867" ca="1">IF(ISNA(VLOOKUP($D1867,Grouped_Sources!$C:$C,1,FALSE)),"", INDIRECT(VLOOKUP($D1867,Grouped_Sources!$C:$I,5,FALSE)))</f>
        <v xml:space="preserve"> on OneDrive Ali Abbas - ITHIM Global\Methods and Processes\Input Parameters\DistanceScalars</v>
      </c>
      <c r="M1867" s="21" cm="1">
        <f t="array" aca="1" ref="M1867" ca="1">IF(ISNA(VLOOKUP($D1867,Grouped_Sources!$C:$C,1,FALSE)),"", INDIRECT(VLOOKUP($D1867,Grouped_Sources!$C:$I,6,FALSE)))</f>
        <v>0</v>
      </c>
      <c r="N1867" s="21" cm="1">
        <f t="array" aca="1" ref="N1867" ca="1">IF(ISNA(VLOOKUP($D1867,Grouped_Sources!$C:$C,1,FALSE)),"", INDIRECT(VLOOKUP($D1867,Grouped_Sources!$C:$I,7,FALSE)))</f>
        <v>0</v>
      </c>
    </row>
    <row r="1868" spans="1:14" hidden="1" x14ac:dyDescent="0.25">
      <c r="A1868" s="5">
        <f t="shared" si="302"/>
        <v>21</v>
      </c>
      <c r="B1868" s="5">
        <f t="shared" si="303"/>
        <v>66</v>
      </c>
      <c r="C1868" s="5" t="str">
        <f t="shared" ca="1" si="305"/>
        <v>distance_scalar_motorcycle</v>
      </c>
      <c r="D1868" s="5" t="str">
        <f t="shared" ca="1" si="301"/>
        <v>distance_scalar_motorcycle_iquique_altohospicio</v>
      </c>
      <c r="E1868" s="4" t="str" cm="1">
        <f t="array" aca="1" ref="E1868" ca="1">INDIRECT(ADDRESS(1,A1868,1,1,"all_city_parameter_inputs"))</f>
        <v>iquique_altohospicio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distance_scalar_motorcycle</v>
      </c>
      <c r="G1868" s="4" t="str" cm="1">
        <f t="array" aca="1" ref="G1868" ca="1">IF(AND(ISBLANK(INDIRECT(ADDRESS(B1868,3,1,1,"all_city_parameter_inputs"))),ISBLANK(INDIRECT(ADDRESS(B1868,2,1,1,"all_city_parameter_inputs")))),"",IF(ISBLANK(INDIRECT(ADDRESS(B1868,2,1,1,"all_city_parameter_inputs"))),"",INDIRECT(ADDRESS(B1868,2,1,1,"all_city_parameter_inputs"))))</f>
        <v>sd</v>
      </c>
      <c r="H1868" s="17" cm="1">
        <f t="array" aca="1" ref="H1868" ca="1">IF(ISBLANK(INDIRECT(ADDRESS(B1868,A1868,1,1,"all_city_parameter_inputs"))), "--",INDIRECT(ADDRESS(B1868,A1868,1,1,"all_city_parameter_inputs")))</f>
        <v>1.0387010183835299</v>
      </c>
      <c r="I1868" s="17" t="str">
        <f ca="1">IF(OR(G1868="alpha",G1868="beta",G1868="sd",G1868="mean"),"--",VLOOKUP(C1868,Default!$B$5:$H$114,7,FALSE))</f>
        <v>--</v>
      </c>
      <c r="J1868" s="4" t="str">
        <f ca="1">VLOOKUP(F1868,Lookup!$C$5:$D$110,2, FALSE)</f>
        <v>Travel values</v>
      </c>
      <c r="K1868" s="4" t="str">
        <f ca="1">VLOOKUP(C1868,Default!$B$4:$E$114,4, FALSE)</f>
        <v>scalar for motorcycle distance, i.e. all motorbike trips are scaled by this scalar</v>
      </c>
      <c r="L1868" s="21" t="str" cm="1">
        <f t="array" aca="1" ref="L1868" ca="1">IF(ISNA(VLOOKUP($D1868,Grouped_Sources!$C:$C,1,FALSE)),"", INDIRECT(VLOOKUP($D1868,Grouped_Sources!$C:$I,5,FALSE)))</f>
        <v xml:space="preserve"> on OneDrive Ali Abbas - ITHIM Global\Methods and Processes\Input Parameters\DistanceScalars</v>
      </c>
      <c r="M1868" s="21" cm="1">
        <f t="array" aca="1" ref="M1868" ca="1">IF(ISNA(VLOOKUP($D1868,Grouped_Sources!$C:$C,1,FALSE)),"", INDIRECT(VLOOKUP($D1868,Grouped_Sources!$C:$I,6,FALSE)))</f>
        <v>0</v>
      </c>
      <c r="N1868" s="21" cm="1">
        <f t="array" aca="1" ref="N1868" ca="1">IF(ISNA(VLOOKUP($D1868,Grouped_Sources!$C:$C,1,FALSE)),"", INDIRECT(VLOOKUP($D1868,Grouped_Sources!$C:$I,7,FALSE)))</f>
        <v>0</v>
      </c>
    </row>
    <row r="1869" spans="1:14" hidden="1" x14ac:dyDescent="0.25">
      <c r="A1869" s="5">
        <f t="shared" ref="A1869:A1900" si="306">A1769+1</f>
        <v>21</v>
      </c>
      <c r="B1869" s="5">
        <f t="shared" ref="B1869:B1900" si="307">B1769</f>
        <v>67</v>
      </c>
      <c r="C1869" s="5" t="str">
        <f t="shared" ca="1" si="305"/>
        <v>distance_scalar_pt</v>
      </c>
      <c r="D1869" s="5" t="str">
        <f t="shared" ca="1" si="301"/>
        <v>distance_scalar_pt_iquique_altohospicio</v>
      </c>
      <c r="E1869" s="4" t="str" cm="1">
        <f t="array" aca="1" ref="E1869" ca="1">INDIRECT(ADDRESS(1,A1869,1,1,"all_city_parameter_inputs"))</f>
        <v>iquique_altohospicio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distance_scalar_pt</v>
      </c>
      <c r="G1869" s="4" t="str" cm="1">
        <f t="array" aca="1" ref="G1869" ca="1">IF(AND(ISBLANK(INDIRECT(ADDRESS(B1869,3,1,1,"all_city_parameter_inputs"))),ISBLANK(INDIRECT(ADDRESS(B1869,2,1,1,"all_city_parameter_inputs")))),"",IF(ISBLANK(INDIRECT(ADDRESS(B1869,2,1,1,"all_city_parameter_inputs"))),"",INDIRECT(ADDRESS(B1869,2,1,1,"all_city_parameter_inputs"))))</f>
        <v>constant</v>
      </c>
      <c r="H1869" s="17" cm="1">
        <f t="array" aca="1" ref="H1869" ca="1">IF(ISBLANK(INDIRECT(ADDRESS(B1869,A1869,1,1,"all_city_parameter_inputs"))), "--",INDIRECT(ADDRESS(B1869,A1869,1,1,"all_city_parameter_inputs")))</f>
        <v>1</v>
      </c>
      <c r="I1869" s="17">
        <f ca="1">IF(OR(G1869="alpha",G1869="beta",G1869="sd",G1869="mean"),"--",VLOOKUP(C1869,Default!$B$5:$H$114,7,FALSE))</f>
        <v>1</v>
      </c>
      <c r="J1869" s="4" t="str">
        <f ca="1">VLOOKUP(F1869,Lookup!$C$5:$D$110,2, FALSE)</f>
        <v>Travel values</v>
      </c>
      <c r="K1869" s="4" t="str">
        <f ca="1">VLOOKUP(C1869,Default!$B$4:$E$114,4, FALSE)</f>
        <v>scalar for PT distance, i.e. all public transport journey (incl bus driver if added) are scaled by this scalar</v>
      </c>
      <c r="L1869" s="21" t="str" cm="1">
        <f t="array" aca="1" ref="L1869" ca="1">IF(ISNA(VLOOKUP($D1869,Grouped_Sources!$C:$C,1,FALSE)),"", INDIRECT(VLOOKUP($D1869,Grouped_Sources!$C:$I,5,FALSE)))</f>
        <v xml:space="preserve"> on OneDrive Ali Abbas - ITHIM Global\Methods and Processes\Input Parameters\DistanceScalars</v>
      </c>
      <c r="M1869" s="21" cm="1">
        <f t="array" aca="1" ref="M1869" ca="1">IF(ISNA(VLOOKUP($D1869,Grouped_Sources!$C:$C,1,FALSE)),"", INDIRECT(VLOOKUP($D1869,Grouped_Sources!$C:$I,6,FALSE)))</f>
        <v>0</v>
      </c>
      <c r="N1869" s="21" cm="1">
        <f t="array" aca="1" ref="N1869" ca="1">IF(ISNA(VLOOKUP($D1869,Grouped_Sources!$C:$C,1,FALSE)),"", INDIRECT(VLOOKUP($D1869,Grouped_Sources!$C:$I,7,FALSE)))</f>
        <v>0</v>
      </c>
    </row>
    <row r="1870" spans="1:14" hidden="1" x14ac:dyDescent="0.25">
      <c r="A1870" s="5">
        <f t="shared" si="306"/>
        <v>21</v>
      </c>
      <c r="B1870" s="5">
        <f t="shared" si="307"/>
        <v>68</v>
      </c>
      <c r="C1870" s="5" t="str">
        <f t="shared" ca="1" si="305"/>
        <v>distance_scalar_pt</v>
      </c>
      <c r="D1870" s="5" t="str">
        <f t="shared" ca="1" si="301"/>
        <v>distance_scalar_pt_iquique_altohospicio</v>
      </c>
      <c r="E1870" s="4" t="str" cm="1">
        <f t="array" aca="1" ref="E1870" ca="1">INDIRECT(ADDRESS(1,A1870,1,1,"all_city_parameter_inputs"))</f>
        <v>iquique_altohospicio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distance_scalar_pt</v>
      </c>
      <c r="G1870" s="4" t="str" cm="1">
        <f t="array" aca="1" ref="G1870" ca="1">IF(AND(ISBLANK(INDIRECT(ADDRESS(B1870,3,1,1,"all_city_parameter_inputs"))),ISBLANK(INDIRECT(ADDRESS(B1870,2,1,1,"all_city_parameter_inputs")))),"",IF(ISBLANK(INDIRECT(ADDRESS(B1870,2,1,1,"all_city_parameter_inputs"))),"",INDIRECT(ADDRESS(B1870,2,1,1,"all_city_parameter_inputs"))))</f>
        <v>mean</v>
      </c>
      <c r="H1870" s="17" cm="1">
        <f t="array" aca="1" ref="H1870" ca="1">IF(ISBLANK(INDIRECT(ADDRESS(B1870,A1870,1,1,"all_city_parameter_inputs"))), "--",INDIRECT(ADDRESS(B1870,A1870,1,1,"all_city_parameter_inputs")))</f>
        <v>0.99987029594011601</v>
      </c>
      <c r="I1870" s="17" t="str">
        <f ca="1">IF(OR(G1870="alpha",G1870="beta",G1870="sd",G1870="mean"),"--",VLOOKUP(C1870,Default!$B$5:$H$114,7,FALSE))</f>
        <v>--</v>
      </c>
      <c r="J1870" s="4" t="str">
        <f ca="1">VLOOKUP(F1870,Lookup!$C$5:$D$110,2, FALSE)</f>
        <v>Travel values</v>
      </c>
      <c r="K1870" s="4" t="str">
        <f ca="1">VLOOKUP(C1870,Default!$B$4:$E$114,4, FALSE)</f>
        <v>scalar for PT distance, i.e. all public transport journey (incl bus driver if added) are scaled by this scalar</v>
      </c>
      <c r="L1870" s="21" t="str" cm="1">
        <f t="array" aca="1" ref="L1870" ca="1">IF(ISNA(VLOOKUP($D1870,Grouped_Sources!$C:$C,1,FALSE)),"", INDIRECT(VLOOKUP($D1870,Grouped_Sources!$C:$I,5,FALSE)))</f>
        <v xml:space="preserve"> on OneDrive Ali Abbas - ITHIM Global\Methods and Processes\Input Parameters\DistanceScalars</v>
      </c>
      <c r="M1870" s="21" cm="1">
        <f t="array" aca="1" ref="M1870" ca="1">IF(ISNA(VLOOKUP($D1870,Grouped_Sources!$C:$C,1,FALSE)),"", INDIRECT(VLOOKUP($D1870,Grouped_Sources!$C:$I,6,FALSE)))</f>
        <v>0</v>
      </c>
      <c r="N1870" s="21" cm="1">
        <f t="array" aca="1" ref="N1870" ca="1">IF(ISNA(VLOOKUP($D1870,Grouped_Sources!$C:$C,1,FALSE)),"", INDIRECT(VLOOKUP($D1870,Grouped_Sources!$C:$I,7,FALSE)))</f>
        <v>0</v>
      </c>
    </row>
    <row r="1871" spans="1:14" hidden="1" x14ac:dyDescent="0.25">
      <c r="A1871" s="5">
        <f t="shared" si="306"/>
        <v>21</v>
      </c>
      <c r="B1871" s="5">
        <f t="shared" si="307"/>
        <v>69</v>
      </c>
      <c r="C1871" s="5" t="str">
        <f t="shared" ca="1" si="305"/>
        <v>distance_scalar_pt</v>
      </c>
      <c r="D1871" s="5" t="str">
        <f t="shared" ca="1" si="301"/>
        <v>distance_scalar_pt_iquique_altohospicio</v>
      </c>
      <c r="E1871" s="4" t="str" cm="1">
        <f t="array" aca="1" ref="E1871" ca="1">INDIRECT(ADDRESS(1,A1871,1,1,"all_city_parameter_inputs"))</f>
        <v>iquique_altohospicio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distance_scalar_pt</v>
      </c>
      <c r="G1871" s="4" t="str" cm="1">
        <f t="array" aca="1" ref="G1871" ca="1">IF(AND(ISBLANK(INDIRECT(ADDRESS(B1871,3,1,1,"all_city_parameter_inputs"))),ISBLANK(INDIRECT(ADDRESS(B1871,2,1,1,"all_city_parameter_inputs")))),"",IF(ISBLANK(INDIRECT(ADDRESS(B1871,2,1,1,"all_city_parameter_inputs"))),"",INDIRECT(ADDRESS(B1871,2,1,1,"all_city_parameter_inputs"))))</f>
        <v>sd</v>
      </c>
      <c r="H1871" s="17" cm="1">
        <f t="array" aca="1" ref="H1871" ca="1">IF(ISBLANK(INDIRECT(ADDRESS(B1871,A1871,1,1,"all_city_parameter_inputs"))), "--",INDIRECT(ADDRESS(B1871,A1871,1,1,"all_city_parameter_inputs")))</f>
        <v>1.01623708560526</v>
      </c>
      <c r="I1871" s="17" t="str">
        <f ca="1">IF(OR(G1871="alpha",G1871="beta",G1871="sd",G1871="mean"),"--",VLOOKUP(C1871,Default!$B$5:$H$114,7,FALSE))</f>
        <v>--</v>
      </c>
      <c r="J1871" s="4" t="str">
        <f ca="1">VLOOKUP(F1871,Lookup!$C$5:$D$110,2, FALSE)</f>
        <v>Travel values</v>
      </c>
      <c r="K1871" s="4" t="str">
        <f ca="1">VLOOKUP(C1871,Default!$B$4:$E$114,4, FALSE)</f>
        <v>scalar for PT distance, i.e. all public transport journey (incl bus driver if added) are scaled by this scalar</v>
      </c>
      <c r="L1871" s="21" t="str" cm="1">
        <f t="array" aca="1" ref="L1871" ca="1">IF(ISNA(VLOOKUP($D1871,Grouped_Sources!$C:$C,1,FALSE)),"", INDIRECT(VLOOKUP($D1871,Grouped_Sources!$C:$I,5,FALSE)))</f>
        <v xml:space="preserve"> on OneDrive Ali Abbas - ITHIM Global\Methods and Processes\Input Parameters\DistanceScalars</v>
      </c>
      <c r="M1871" s="21" cm="1">
        <f t="array" aca="1" ref="M1871" ca="1">IF(ISNA(VLOOKUP($D1871,Grouped_Sources!$C:$C,1,FALSE)),"", INDIRECT(VLOOKUP($D1871,Grouped_Sources!$C:$I,6,FALSE)))</f>
        <v>0</v>
      </c>
      <c r="N1871" s="21" cm="1">
        <f t="array" aca="1" ref="N1871" ca="1">IF(ISNA(VLOOKUP($D1871,Grouped_Sources!$C:$C,1,FALSE)),"", INDIRECT(VLOOKUP($D1871,Grouped_Sources!$C:$I,7,FALSE)))</f>
        <v>0</v>
      </c>
    </row>
    <row r="1872" spans="1:14" hidden="1" x14ac:dyDescent="0.25">
      <c r="A1872" s="5">
        <f t="shared" si="306"/>
        <v>21</v>
      </c>
      <c r="B1872" s="5">
        <f t="shared" si="307"/>
        <v>70</v>
      </c>
      <c r="C1872" s="5" t="str">
        <f t="shared" ca="1" si="305"/>
        <v>distance_scalar_walking</v>
      </c>
      <c r="D1872" s="5" t="str">
        <f t="shared" ca="1" si="301"/>
        <v>distance_scalar_walking_iquique_altohospicio</v>
      </c>
      <c r="E1872" s="4" t="str" cm="1">
        <f t="array" aca="1" ref="E1872" ca="1">INDIRECT(ADDRESS(1,A1872,1,1,"all_city_parameter_inputs"))</f>
        <v>iquique_altohospicio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distance_scalar_walking</v>
      </c>
      <c r="G1872" s="4" t="str" cm="1">
        <f t="array" aca="1" ref="G1872" ca="1">IF(AND(ISBLANK(INDIRECT(ADDRESS(B1872,3,1,1,"all_city_parameter_inputs"))),ISBLANK(INDIRECT(ADDRESS(B1872,2,1,1,"all_city_parameter_inputs")))),"",IF(ISBLANK(INDIRECT(ADDRESS(B1872,2,1,1,"all_city_parameter_inputs"))),"",INDIRECT(ADDRESS(B1872,2,1,1,"all_city_parameter_inputs"))))</f>
        <v>constant</v>
      </c>
      <c r="H1872" s="17" cm="1">
        <f t="array" aca="1" ref="H1872" ca="1">IF(ISBLANK(INDIRECT(ADDRESS(B1872,A1872,1,1,"all_city_parameter_inputs"))), "--",INDIRECT(ADDRESS(B1872,A1872,1,1,"all_city_parameter_inputs")))</f>
        <v>1</v>
      </c>
      <c r="I1872" s="17">
        <f ca="1">IF(OR(G1872="alpha",G1872="beta",G1872="sd",G1872="mean"),"--",VLOOKUP(C1872,Default!$B$5:$H$114,7,FALSE))</f>
        <v>1</v>
      </c>
      <c r="J1872" s="4" t="str">
        <f ca="1">VLOOKUP(F1872,Lookup!$C$5:$D$110,2, FALSE)</f>
        <v>Travel values</v>
      </c>
      <c r="K1872" s="4" t="str">
        <f ca="1">VLOOKUP(C1872,Default!$B$4:$E$114,4, FALSE)</f>
        <v>scalar for walking distance, i.e. all walking trips are scaled by this scalar</v>
      </c>
      <c r="L1872" s="21" t="str" cm="1">
        <f t="array" aca="1" ref="L1872" ca="1">IF(ISNA(VLOOKUP($D1872,Grouped_Sources!$C:$C,1,FALSE)),"", INDIRECT(VLOOKUP($D1872,Grouped_Sources!$C:$I,5,FALSE)))</f>
        <v xml:space="preserve"> on OneDrive Ali Abbas - ITHIM Global\Methods and Processes\Input Parameters\DistanceScalars</v>
      </c>
      <c r="M1872" s="21" cm="1">
        <f t="array" aca="1" ref="M1872" ca="1">IF(ISNA(VLOOKUP($D1872,Grouped_Sources!$C:$C,1,FALSE)),"", INDIRECT(VLOOKUP($D1872,Grouped_Sources!$C:$I,6,FALSE)))</f>
        <v>0</v>
      </c>
      <c r="N1872" s="21" cm="1">
        <f t="array" aca="1" ref="N1872" ca="1">IF(ISNA(VLOOKUP($D1872,Grouped_Sources!$C:$C,1,FALSE)),"", INDIRECT(VLOOKUP($D1872,Grouped_Sources!$C:$I,7,FALSE)))</f>
        <v>0</v>
      </c>
    </row>
    <row r="1873" spans="1:14" hidden="1" x14ac:dyDescent="0.25">
      <c r="A1873" s="5">
        <f t="shared" si="306"/>
        <v>21</v>
      </c>
      <c r="B1873" s="5">
        <f t="shared" si="307"/>
        <v>71</v>
      </c>
      <c r="C1873" s="5" t="str">
        <f t="shared" ca="1" si="305"/>
        <v>distance_scalar_walking</v>
      </c>
      <c r="D1873" s="5" t="str">
        <f t="shared" ca="1" si="301"/>
        <v>distance_scalar_walking_iquique_altohospicio</v>
      </c>
      <c r="E1873" s="4" t="str" cm="1">
        <f t="array" aca="1" ref="E1873" ca="1">INDIRECT(ADDRESS(1,A1873,1,1,"all_city_parameter_inputs"))</f>
        <v>iquique_altohospicio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distance_scalar_walking</v>
      </c>
      <c r="G1873" s="4" t="str" cm="1">
        <f t="array" aca="1" ref="G1873" ca="1">IF(AND(ISBLANK(INDIRECT(ADDRESS(B1873,3,1,1,"all_city_parameter_inputs"))),ISBLANK(INDIRECT(ADDRESS(B1873,2,1,1,"all_city_parameter_inputs")))),"",IF(ISBLANK(INDIRECT(ADDRESS(B1873,2,1,1,"all_city_parameter_inputs"))),"",INDIRECT(ADDRESS(B1873,2,1,1,"all_city_parameter_inputs"))))</f>
        <v>mean</v>
      </c>
      <c r="H1873" s="17" cm="1">
        <f t="array" aca="1" ref="H1873" ca="1">IF(ISBLANK(INDIRECT(ADDRESS(B1873,A1873,1,1,"all_city_parameter_inputs"))), "--",INDIRECT(ADDRESS(B1873,A1873,1,1,"all_city_parameter_inputs")))</f>
        <v>0.99992345397367</v>
      </c>
      <c r="I1873" s="17" t="str">
        <f ca="1">IF(OR(G1873="alpha",G1873="beta",G1873="sd",G1873="mean"),"--",VLOOKUP(C1873,Default!$B$5:$H$114,7,FALSE))</f>
        <v>--</v>
      </c>
      <c r="J1873" s="4" t="str">
        <f ca="1">VLOOKUP(F1873,Lookup!$C$5:$D$110,2, FALSE)</f>
        <v>Travel values</v>
      </c>
      <c r="K1873" s="4" t="str">
        <f ca="1">VLOOKUP(C1873,Default!$B$4:$E$114,4, FALSE)</f>
        <v>scalar for walking distance, i.e. all walking trips are scaled by this scalar</v>
      </c>
      <c r="L1873" s="21" t="str" cm="1">
        <f t="array" aca="1" ref="L1873" ca="1">IF(ISNA(VLOOKUP($D1873,Grouped_Sources!$C:$C,1,FALSE)),"", INDIRECT(VLOOKUP($D1873,Grouped_Sources!$C:$I,5,FALSE)))</f>
        <v xml:space="preserve"> on OneDrive Ali Abbas - ITHIM Global\Methods and Processes\Input Parameters\DistanceScalars</v>
      </c>
      <c r="M1873" s="21" cm="1">
        <f t="array" aca="1" ref="M1873" ca="1">IF(ISNA(VLOOKUP($D1873,Grouped_Sources!$C:$C,1,FALSE)),"", INDIRECT(VLOOKUP($D1873,Grouped_Sources!$C:$I,6,FALSE)))</f>
        <v>0</v>
      </c>
      <c r="N1873" s="21" cm="1">
        <f t="array" aca="1" ref="N1873" ca="1">IF(ISNA(VLOOKUP($D1873,Grouped_Sources!$C:$C,1,FALSE)),"", INDIRECT(VLOOKUP($D1873,Grouped_Sources!$C:$I,7,FALSE)))</f>
        <v>0</v>
      </c>
    </row>
    <row r="1874" spans="1:14" hidden="1" x14ac:dyDescent="0.25">
      <c r="A1874" s="5">
        <f t="shared" si="306"/>
        <v>21</v>
      </c>
      <c r="B1874" s="5">
        <f t="shared" si="307"/>
        <v>72</v>
      </c>
      <c r="C1874" s="5" t="str">
        <f t="shared" ca="1" si="305"/>
        <v>distance_scalar_walking</v>
      </c>
      <c r="D1874" s="5" t="str">
        <f t="shared" ca="1" si="301"/>
        <v>distance_scalar_walking_iquique_altohospicio</v>
      </c>
      <c r="E1874" s="4" t="str" cm="1">
        <f t="array" aca="1" ref="E1874" ca="1">INDIRECT(ADDRESS(1,A1874,1,1,"all_city_parameter_inputs"))</f>
        <v>iquique_altohospicio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distance_scalar_walking</v>
      </c>
      <c r="G1874" s="4" t="str" cm="1">
        <f t="array" aca="1" ref="G1874" ca="1">IF(AND(ISBLANK(INDIRECT(ADDRESS(B1874,3,1,1,"all_city_parameter_inputs"))),ISBLANK(INDIRECT(ADDRESS(B1874,2,1,1,"all_city_parameter_inputs")))),"",IF(ISBLANK(INDIRECT(ADDRESS(B1874,2,1,1,"all_city_parameter_inputs"))),"",INDIRECT(ADDRESS(B1874,2,1,1,"all_city_parameter_inputs"))))</f>
        <v>sd</v>
      </c>
      <c r="H1874" s="17" cm="1">
        <f t="array" aca="1" ref="H1874" ca="1">IF(ISBLANK(INDIRECT(ADDRESS(B1874,A1874,1,1,"all_city_parameter_inputs"))), "--",INDIRECT(ADDRESS(B1874,A1874,1,1,"all_city_parameter_inputs")))</f>
        <v>1.01245013976766</v>
      </c>
      <c r="I1874" s="17" t="str">
        <f ca="1">IF(OR(G1874="alpha",G1874="beta",G1874="sd",G1874="mean"),"--",VLOOKUP(C1874,Default!$B$5:$H$114,7,FALSE))</f>
        <v>--</v>
      </c>
      <c r="J1874" s="4" t="str">
        <f ca="1">VLOOKUP(F1874,Lookup!$C$5:$D$110,2, FALSE)</f>
        <v>Travel values</v>
      </c>
      <c r="K1874" s="4" t="str">
        <f ca="1">VLOOKUP(C1874,Default!$B$4:$E$114,4, FALSE)</f>
        <v>scalar for walking distance, i.e. all walking trips are scaled by this scalar</v>
      </c>
      <c r="L1874" s="21" t="str" cm="1">
        <f t="array" aca="1" ref="L1874" ca="1">IF(ISNA(VLOOKUP($D1874,Grouped_Sources!$C:$C,1,FALSE)),"", INDIRECT(VLOOKUP($D1874,Grouped_Sources!$C:$I,5,FALSE)))</f>
        <v xml:space="preserve"> on OneDrive Ali Abbas - ITHIM Global\Methods and Processes\Input Parameters\DistanceScalars</v>
      </c>
      <c r="M1874" s="21" cm="1">
        <f t="array" aca="1" ref="M1874" ca="1">IF(ISNA(VLOOKUP($D1874,Grouped_Sources!$C:$C,1,FALSE)),"", INDIRECT(VLOOKUP($D1874,Grouped_Sources!$C:$I,6,FALSE)))</f>
        <v>0</v>
      </c>
      <c r="N1874" s="21" cm="1">
        <f t="array" aca="1" ref="N1874" ca="1">IF(ISNA(VLOOKUP($D1874,Grouped_Sources!$C:$C,1,FALSE)),"", INDIRECT(VLOOKUP($D1874,Grouped_Sources!$C:$I,7,FALSE)))</f>
        <v>0</v>
      </c>
    </row>
    <row r="1875" spans="1:14" hidden="1" x14ac:dyDescent="0.25">
      <c r="A1875" s="5">
        <f t="shared" si="306"/>
        <v>21</v>
      </c>
      <c r="B1875" s="5">
        <f t="shared" si="307"/>
        <v>73</v>
      </c>
      <c r="C1875" s="5" t="str">
        <f t="shared" ca="1" si="305"/>
        <v>distance_scalar_cycling</v>
      </c>
      <c r="D1875" s="5" t="str">
        <f t="shared" ca="1" si="301"/>
        <v>distance_scalar_cycling_iquique_altohospicio</v>
      </c>
      <c r="E1875" s="4" t="str" cm="1">
        <f t="array" aca="1" ref="E1875" ca="1">INDIRECT(ADDRESS(1,A1875,1,1,"all_city_parameter_inputs"))</f>
        <v>iquique_altohospicio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distance_scalar_cycling</v>
      </c>
      <c r="G1875" s="4" t="str" cm="1">
        <f t="array" aca="1" ref="G1875" ca="1">IF(AND(ISBLANK(INDIRECT(ADDRESS(B1875,3,1,1,"all_city_parameter_inputs"))),ISBLANK(INDIRECT(ADDRESS(B1875,2,1,1,"all_city_parameter_inputs")))),"",IF(ISBLANK(INDIRECT(ADDRESS(B1875,2,1,1,"all_city_parameter_inputs"))),"",INDIRECT(ADDRESS(B1875,2,1,1,"all_city_parameter_inputs"))))</f>
        <v>constant</v>
      </c>
      <c r="H1875" s="17" cm="1">
        <f t="array" aca="1" ref="H1875" ca="1">IF(ISBLANK(INDIRECT(ADDRESS(B1875,A1875,1,1,"all_city_parameter_inputs"))), "--",INDIRECT(ADDRESS(B1875,A1875,1,1,"all_city_parameter_inputs")))</f>
        <v>1</v>
      </c>
      <c r="I1875" s="17">
        <f ca="1">IF(OR(G1875="alpha",G1875="beta",G1875="sd",G1875="mean"),"--",VLOOKUP(C1875,Default!$B$5:$H$114,7,FALSE))</f>
        <v>1</v>
      </c>
      <c r="J1875" s="4" t="str">
        <f ca="1">VLOOKUP(F1875,Lookup!$C$5:$D$110,2, FALSE)</f>
        <v>Travel values</v>
      </c>
      <c r="K1875" s="4" t="str">
        <f ca="1">VLOOKUP(C1875,Default!$B$4:$E$114,4, FALSE)</f>
        <v>scalar for cycling distance, i.e. all cycling trips are scaled by this scalar</v>
      </c>
      <c r="L1875" s="21" t="str" cm="1">
        <f t="array" aca="1" ref="L1875" ca="1">IF(ISNA(VLOOKUP($D1875,Grouped_Sources!$C:$C,1,FALSE)),"", INDIRECT(VLOOKUP($D1875,Grouped_Sources!$C:$I,5,FALSE)))</f>
        <v xml:space="preserve"> on OneDrive Ali Abbas - ITHIM Global\Methods and Processes\Input Parameters\DistanceScalars</v>
      </c>
      <c r="M1875" s="21" cm="1">
        <f t="array" aca="1" ref="M1875" ca="1">IF(ISNA(VLOOKUP($D1875,Grouped_Sources!$C:$C,1,FALSE)),"", INDIRECT(VLOOKUP($D1875,Grouped_Sources!$C:$I,6,FALSE)))</f>
        <v>0</v>
      </c>
      <c r="N1875" s="21" cm="1">
        <f t="array" aca="1" ref="N1875" ca="1">IF(ISNA(VLOOKUP($D1875,Grouped_Sources!$C:$C,1,FALSE)),"", INDIRECT(VLOOKUP($D1875,Grouped_Sources!$C:$I,7,FALSE)))</f>
        <v>0</v>
      </c>
    </row>
    <row r="1876" spans="1:14" hidden="1" x14ac:dyDescent="0.25">
      <c r="A1876" s="5">
        <f t="shared" si="306"/>
        <v>21</v>
      </c>
      <c r="B1876" s="5">
        <f t="shared" si="307"/>
        <v>74</v>
      </c>
      <c r="C1876" s="5" t="str">
        <f t="shared" ca="1" si="305"/>
        <v>distance_scalar_cycling</v>
      </c>
      <c r="D1876" s="5" t="str">
        <f t="shared" ca="1" si="301"/>
        <v>distance_scalar_cycling_iquique_altohospicio</v>
      </c>
      <c r="E1876" s="4" t="str" cm="1">
        <f t="array" aca="1" ref="E1876" ca="1">INDIRECT(ADDRESS(1,A1876,1,1,"all_city_parameter_inputs"))</f>
        <v>iquique_altohospicio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distance_scalar_cycling</v>
      </c>
      <c r="G1876" s="4" t="str" cm="1">
        <f t="array" aca="1" ref="G1876" ca="1">IF(AND(ISBLANK(INDIRECT(ADDRESS(B1876,3,1,1,"all_city_parameter_inputs"))),ISBLANK(INDIRECT(ADDRESS(B1876,2,1,1,"all_city_parameter_inputs")))),"",IF(ISBLANK(INDIRECT(ADDRESS(B1876,2,1,1,"all_city_parameter_inputs"))),"",INDIRECT(ADDRESS(B1876,2,1,1,"all_city_parameter_inputs"))))</f>
        <v>mean</v>
      </c>
      <c r="H1876" s="17" cm="1">
        <f t="array" aca="1" ref="H1876" ca="1">IF(ISBLANK(INDIRECT(ADDRESS(B1876,A1876,1,1,"all_city_parameter_inputs"))), "--",INDIRECT(ADDRESS(B1876,A1876,1,1,"all_city_parameter_inputs")))</f>
        <v>0.99642738313144597</v>
      </c>
      <c r="I1876" s="17" t="str">
        <f ca="1">IF(OR(G1876="alpha",G1876="beta",G1876="sd",G1876="mean"),"--",VLOOKUP(C1876,Default!$B$5:$H$114,7,FALSE))</f>
        <v>--</v>
      </c>
      <c r="J1876" s="4" t="str">
        <f ca="1">VLOOKUP(F1876,Lookup!$C$5:$D$110,2, FALSE)</f>
        <v>Travel values</v>
      </c>
      <c r="K1876" s="4" t="str">
        <f ca="1">VLOOKUP(C1876,Default!$B$4:$E$114,4, FALSE)</f>
        <v>scalar for cycling distance, i.e. all cycling trips are scaled by this scalar</v>
      </c>
      <c r="L1876" s="21" t="str" cm="1">
        <f t="array" aca="1" ref="L1876" ca="1">IF(ISNA(VLOOKUP($D1876,Grouped_Sources!$C:$C,1,FALSE)),"", INDIRECT(VLOOKUP($D1876,Grouped_Sources!$C:$I,5,FALSE)))</f>
        <v xml:space="preserve"> on OneDrive Ali Abbas - ITHIM Global\Methods and Processes\Input Parameters\DistanceScalars</v>
      </c>
      <c r="M1876" s="21" cm="1">
        <f t="array" aca="1" ref="M1876" ca="1">IF(ISNA(VLOOKUP($D1876,Grouped_Sources!$C:$C,1,FALSE)),"", INDIRECT(VLOOKUP($D1876,Grouped_Sources!$C:$I,6,FALSE)))</f>
        <v>0</v>
      </c>
      <c r="N1876" s="21" cm="1">
        <f t="array" aca="1" ref="N1876" ca="1">IF(ISNA(VLOOKUP($D1876,Grouped_Sources!$C:$C,1,FALSE)),"", INDIRECT(VLOOKUP($D1876,Grouped_Sources!$C:$I,7,FALSE)))</f>
        <v>0</v>
      </c>
    </row>
    <row r="1877" spans="1:14" hidden="1" x14ac:dyDescent="0.25">
      <c r="A1877" s="5">
        <f t="shared" si="306"/>
        <v>21</v>
      </c>
      <c r="B1877" s="5">
        <f t="shared" si="307"/>
        <v>75</v>
      </c>
      <c r="C1877" s="5" t="str">
        <f t="shared" ca="1" si="305"/>
        <v>distance_scalar_cycling</v>
      </c>
      <c r="D1877" s="5" t="str">
        <f t="shared" ca="1" si="301"/>
        <v>distance_scalar_cycling_iquique_altohospicio</v>
      </c>
      <c r="E1877" s="4" t="str" cm="1">
        <f t="array" aca="1" ref="E1877" ca="1">INDIRECT(ADDRESS(1,A1877,1,1,"all_city_parameter_inputs"))</f>
        <v>iquique_altohospicio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distance_scalar_cycling</v>
      </c>
      <c r="G1877" s="4" t="str" cm="1">
        <f t="array" aca="1" ref="G1877" ca="1">IF(AND(ISBLANK(INDIRECT(ADDRESS(B1877,3,1,1,"all_city_parameter_inputs"))),ISBLANK(INDIRECT(ADDRESS(B1877,2,1,1,"all_city_parameter_inputs")))),"",IF(ISBLANK(INDIRECT(ADDRESS(B1877,2,1,1,"all_city_parameter_inputs"))),"",INDIRECT(ADDRESS(B1877,2,1,1,"all_city_parameter_inputs"))))</f>
        <v>sd</v>
      </c>
      <c r="H1877" s="17" cm="1">
        <f t="array" aca="1" ref="H1877" ca="1">IF(ISBLANK(INDIRECT(ADDRESS(B1877,A1877,1,1,"all_city_parameter_inputs"))), "--",INDIRECT(ADDRESS(B1877,A1877,1,1,"all_city_parameter_inputs")))</f>
        <v>1.08828724848928</v>
      </c>
      <c r="I1877" s="17" t="str">
        <f ca="1">IF(OR(G1877="alpha",G1877="beta",G1877="sd",G1877="mean"),"--",VLOOKUP(C1877,Default!$B$5:$H$114,7,FALSE))</f>
        <v>--</v>
      </c>
      <c r="J1877" s="4" t="str">
        <f ca="1">VLOOKUP(F1877,Lookup!$C$5:$D$110,2, FALSE)</f>
        <v>Travel values</v>
      </c>
      <c r="K1877" s="4" t="str">
        <f ca="1">VLOOKUP(C1877,Default!$B$4:$E$114,4, FALSE)</f>
        <v>scalar for cycling distance, i.e. all cycling trips are scaled by this scalar</v>
      </c>
      <c r="L1877" s="21" t="str" cm="1">
        <f t="array" aca="1" ref="L1877" ca="1">IF(ISNA(VLOOKUP($D1877,Grouped_Sources!$C:$C,1,FALSE)),"", INDIRECT(VLOOKUP($D1877,Grouped_Sources!$C:$I,5,FALSE)))</f>
        <v xml:space="preserve"> on OneDrive Ali Abbas - ITHIM Global\Methods and Processes\Input Parameters\DistanceScalars</v>
      </c>
      <c r="M1877" s="21" cm="1">
        <f t="array" aca="1" ref="M1877" ca="1">IF(ISNA(VLOOKUP($D1877,Grouped_Sources!$C:$C,1,FALSE)),"", INDIRECT(VLOOKUP($D1877,Grouped_Sources!$C:$I,6,FALSE)))</f>
        <v>0</v>
      </c>
      <c r="N1877" s="21" cm="1">
        <f t="array" aca="1" ref="N1877" ca="1">IF(ISNA(VLOOKUP($D1877,Grouped_Sources!$C:$C,1,FALSE)),"", INDIRECT(VLOOKUP($D1877,Grouped_Sources!$C:$I,7,FALSE)))</f>
        <v>0</v>
      </c>
    </row>
    <row r="1878" spans="1:14" hidden="1" x14ac:dyDescent="0.25">
      <c r="A1878" s="5">
        <f t="shared" si="306"/>
        <v>21</v>
      </c>
      <c r="B1878" s="5">
        <f t="shared" si="307"/>
        <v>76</v>
      </c>
      <c r="C1878" s="5" t="str">
        <f t="shared" ca="1" si="305"/>
        <v>CO2_emission_inventories motorcycle</v>
      </c>
      <c r="D1878" s="5" t="str">
        <f t="shared" ca="1" si="301"/>
        <v>CO2_emission_inventories_iquique_altohospicio</v>
      </c>
      <c r="E1878" s="4" t="str" cm="1">
        <f t="array" aca="1" ref="E1878" ca="1">INDIRECT(ADDRESS(1,A1878,1,1,"all_city_parameter_inputs"))</f>
        <v>iquique_altohospicio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CO2_emission_inventories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1653.3351</v>
      </c>
      <c r="I1878" s="17">
        <f ca="1">IF(OR(G1878="alpha",G1878="beta",G1878="sd",G1878="mean"),"--",VLOOKUP(C1878,Default!$B$5:$H$114,7,FALSE))</f>
        <v>30033.571810000001</v>
      </c>
      <c r="J1878" s="4" t="str">
        <f ca="1">VLOOKUP(F1878,Lookup!$C$5:$D$110,2, FALSE)</f>
        <v>Pollution values</v>
      </c>
      <c r="K1878" s="4" t="str">
        <f ca="1">VLOOKUP(C1878,Default!$B$4:$E$114,4, FALSE)</f>
        <v>- used to estimate the CO2 for scenarios (function "scenario_co2_calculations").
- used to create the VEHICLE_INVENTORY, with speeds, PM and CO2 emissions (function "set_vehicle_inventory").</v>
      </c>
      <c r="L1878" s="21" t="str" cm="1">
        <f t="array" aca="1" ref="L1878" ca="1">IF(ISNA(VLOOKUP($D1878,Grouped_Sources!$C:$C,1,FALSE)),"", INDIRECT(VLOOKUP($D1878,Grouped_Sources!$C:$I,5,FALSE)))</f>
        <v>EDGAR but proper documentation still missing</v>
      </c>
      <c r="M1878" s="21" cm="1">
        <f t="array" aca="1" ref="M1878" ca="1">IF(ISNA(VLOOKUP($D1878,Grouped_Sources!$C:$C,1,FALSE)),"", INDIRECT(VLOOKUP($D1878,Grouped_Sources!$C:$I,6,FALSE)))</f>
        <v>0</v>
      </c>
      <c r="N1878" s="21" cm="1">
        <f t="array" aca="1" ref="N1878" ca="1">IF(ISNA(VLOOKUP($D1878,Grouped_Sources!$C:$C,1,FALSE)),"", INDIRECT(VLOOKUP($D1878,Grouped_Sources!$C:$I,7,FALSE)))</f>
        <v>0</v>
      </c>
    </row>
    <row r="1879" spans="1:14" hidden="1" x14ac:dyDescent="0.25">
      <c r="A1879" s="5">
        <f t="shared" si="306"/>
        <v>21</v>
      </c>
      <c r="B1879" s="5">
        <f t="shared" si="307"/>
        <v>77</v>
      </c>
      <c r="C1879" s="5" t="str">
        <f t="shared" ca="1" si="305"/>
        <v>CO2_emission_inventories car</v>
      </c>
      <c r="D1879" s="5" t="str">
        <f t="shared" ca="1" si="301"/>
        <v>CO2_emission_inventories_iquique_altohospicio</v>
      </c>
      <c r="E1879" s="4" t="str" cm="1">
        <f t="array" aca="1" ref="E1879" ca="1">INDIRECT(ADDRESS(1,A1879,1,1,"all_city_parameter_inputs"))</f>
        <v>iquique_altohospicio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CO2_emission_inventories</v>
      </c>
      <c r="G1879" s="4" t="str" cm="1">
        <f t="array" aca="1" ref="G1879" ca="1">IF(AND(ISBLANK(INDIRECT(ADDRESS(B1879,3,1,1,"all_city_parameter_inputs"))),ISBLANK(INDIRECT(ADDRESS(B1879,2,1,1,"all_city_parameter_inputs")))),"",IF(ISBLANK(INDIRECT(ADDRESS(B1879,2,1,1,"all_city_parameter_inputs"))),"",INDIRECT(ADDRESS(B1879,2,1,1,"all_city_parameter_inputs"))))</f>
        <v>car</v>
      </c>
      <c r="H1879" s="17" cm="1">
        <f t="array" aca="1" ref="H1879" ca="1">IF(ISBLANK(INDIRECT(ADDRESS(B1879,A1879,1,1,"all_city_parameter_inputs"))), "--",INDIRECT(ADDRESS(B1879,A1879,1,1,"all_city_parameter_inputs")))</f>
        <v>20508.793000000001</v>
      </c>
      <c r="I1879" s="17">
        <f ca="1">IF(OR(G1879="alpha",G1879="beta",G1879="sd",G1879="mean"),"--",VLOOKUP(C1879,Default!$B$5:$H$114,7,FALSE))</f>
        <v>1033377.341</v>
      </c>
      <c r="J1879" s="4" t="str">
        <f ca="1">VLOOKUP(F1879,Lookup!$C$5:$D$110,2, FALSE)</f>
        <v>Pollution values</v>
      </c>
      <c r="K1879" s="4">
        <f ca="1">VLOOKUP(C1879,Default!$B$4:$E$114,4, FALSE)</f>
        <v>0</v>
      </c>
      <c r="L1879" s="21" t="str" cm="1">
        <f t="array" aca="1" ref="L1879" ca="1">IF(ISNA(VLOOKUP($D1879,Grouped_Sources!$C:$C,1,FALSE)),"", INDIRECT(VLOOKUP($D1879,Grouped_Sources!$C:$I,5,FALSE)))</f>
        <v>EDGAR but proper documentation still missing</v>
      </c>
      <c r="M1879" s="21" cm="1">
        <f t="array" aca="1" ref="M1879" ca="1">IF(ISNA(VLOOKUP($D1879,Grouped_Sources!$C:$C,1,FALSE)),"", INDIRECT(VLOOKUP($D1879,Grouped_Sources!$C:$I,6,FALSE)))</f>
        <v>0</v>
      </c>
      <c r="N1879" s="21" cm="1">
        <f t="array" aca="1" ref="N1879" ca="1">IF(ISNA(VLOOKUP($D1879,Grouped_Sources!$C:$C,1,FALSE)),"", INDIRECT(VLOOKUP($D1879,Grouped_Sources!$C:$I,7,FALSE)))</f>
        <v>0</v>
      </c>
    </row>
    <row r="1880" spans="1:14" hidden="1" x14ac:dyDescent="0.25">
      <c r="A1880" s="5">
        <f t="shared" si="306"/>
        <v>21</v>
      </c>
      <c r="B1880" s="5">
        <f t="shared" si="307"/>
        <v>78</v>
      </c>
      <c r="C1880" s="5" t="str">
        <f t="shared" ca="1" si="305"/>
        <v>CO2_emission_inventories bus_driver</v>
      </c>
      <c r="D1880" s="5" t="str">
        <f t="shared" ca="1" si="301"/>
        <v>CO2_emission_inventories_iquique_altohospicio</v>
      </c>
      <c r="E1880" s="4" t="str" cm="1">
        <f t="array" aca="1" ref="E1880" ca="1">INDIRECT(ADDRESS(1,A1880,1,1,"all_city_parameter_inputs"))</f>
        <v>iquique_altohospicio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CO2_emission_inventories</v>
      </c>
      <c r="G1880" s="4" t="str" cm="1">
        <f t="array" aca="1" ref="G1880" ca="1">IF(AND(ISBLANK(INDIRECT(ADDRESS(B1880,3,1,1,"all_city_parameter_inputs"))),ISBLANK(INDIRECT(ADDRESS(B1880,2,1,1,"all_city_parameter_inputs")))),"",IF(ISBLANK(INDIRECT(ADDRESS(B1880,2,1,1,"all_city_parameter_inputs"))),"",INDIRECT(ADDRESS(B1880,2,1,1,"all_city_parameter_inputs"))))</f>
        <v>bus_driver</v>
      </c>
      <c r="H1880" s="17" cm="1">
        <f t="array" aca="1" ref="H1880" ca="1">IF(ISBLANK(INDIRECT(ADDRESS(B1880,A1880,1,1,"all_city_parameter_inputs"))), "--",INDIRECT(ADDRESS(B1880,A1880,1,1,"all_city_parameter_inputs")))</f>
        <v>809.49260000000004</v>
      </c>
      <c r="I1880" s="17">
        <f ca="1">IF(OR(G1880="alpha",G1880="beta",G1880="sd",G1880="mean"),"--",VLOOKUP(C1880,Default!$B$5:$H$114,7,FALSE))</f>
        <v>100429.7216</v>
      </c>
      <c r="J1880" s="4" t="str">
        <f ca="1">VLOOKUP(F1880,Lookup!$C$5:$D$110,2, FALSE)</f>
        <v>Pollution values</v>
      </c>
      <c r="K1880" s="4">
        <f ca="1">VLOOKUP(C1880,Default!$B$4:$E$114,4, FALSE)</f>
        <v>0</v>
      </c>
      <c r="L1880" s="21" t="str" cm="1">
        <f t="array" aca="1" ref="L1880" ca="1">IF(ISNA(VLOOKUP($D1880,Grouped_Sources!$C:$C,1,FALSE)),"", INDIRECT(VLOOKUP($D1880,Grouped_Sources!$C:$I,5,FALSE)))</f>
        <v>EDGAR but proper documentation still missing</v>
      </c>
      <c r="M1880" s="21" cm="1">
        <f t="array" aca="1" ref="M1880" ca="1">IF(ISNA(VLOOKUP($D1880,Grouped_Sources!$C:$C,1,FALSE)),"", INDIRECT(VLOOKUP($D1880,Grouped_Sources!$C:$I,6,FALSE)))</f>
        <v>0</v>
      </c>
      <c r="N1880" s="21" cm="1">
        <f t="array" aca="1" ref="N1880" ca="1">IF(ISNA(VLOOKUP($D1880,Grouped_Sources!$C:$C,1,FALSE)),"", INDIRECT(VLOOKUP($D1880,Grouped_Sources!$C:$I,7,FALSE)))</f>
        <v>0</v>
      </c>
    </row>
    <row r="1881" spans="1:14" hidden="1" x14ac:dyDescent="0.25">
      <c r="A1881" s="5">
        <f t="shared" si="306"/>
        <v>21</v>
      </c>
      <c r="B1881" s="5">
        <f t="shared" si="307"/>
        <v>79</v>
      </c>
      <c r="C1881" s="5" t="str">
        <f t="shared" ca="1" si="305"/>
        <v>CO2_emission_inventories heavy_truck</v>
      </c>
      <c r="D1881" s="5" t="str">
        <f t="shared" ca="1" si="301"/>
        <v>CO2_emission_inventories_iquique_altohospicio</v>
      </c>
      <c r="E1881" s="4" t="str" cm="1">
        <f t="array" aca="1" ref="E1881" ca="1">INDIRECT(ADDRESS(1,A1881,1,1,"all_city_parameter_inputs"))</f>
        <v>iquique_altohospicio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CO2_emission_inventories</v>
      </c>
      <c r="G1881" s="4" t="str" cm="1">
        <f t="array" aca="1" ref="G1881" ca="1">IF(AND(ISBLANK(INDIRECT(ADDRESS(B1881,3,1,1,"all_city_parameter_inputs"))),ISBLANK(INDIRECT(ADDRESS(B1881,2,1,1,"all_city_parameter_inputs")))),"",IF(ISBLANK(INDIRECT(ADDRESS(B1881,2,1,1,"all_city_parameter_inputs"))),"",INDIRECT(ADDRESS(B1881,2,1,1,"all_city_parameter_inputs"))))</f>
        <v>heavy_truck</v>
      </c>
      <c r="H1881" s="17" cm="1">
        <f t="array" aca="1" ref="H1881" ca="1">IF(ISBLANK(INDIRECT(ADDRESS(B1881,A1881,1,1,"all_city_parameter_inputs"))), "--",INDIRECT(ADDRESS(B1881,A1881,1,1,"all_city_parameter_inputs")))</f>
        <v>8546.1959999999999</v>
      </c>
      <c r="I1881" s="17">
        <f ca="1">IF(OR(G1881="alpha",G1881="beta",G1881="sd",G1881="mean"),"--",VLOOKUP(C1881,Default!$B$5:$H$114,7,FALSE))</f>
        <v>259655.32449999999</v>
      </c>
      <c r="J1881" s="4" t="str">
        <f ca="1">VLOOKUP(F1881,Lookup!$C$5:$D$110,2, FALSE)</f>
        <v>Pollution values</v>
      </c>
      <c r="K1881" s="4">
        <f ca="1">VLOOKUP(C1881,Default!$B$4:$E$114,4, FALSE)</f>
        <v>0</v>
      </c>
      <c r="L1881" s="21" t="str" cm="1">
        <f t="array" aca="1" ref="L1881" ca="1">IF(ISNA(VLOOKUP($D1881,Grouped_Sources!$C:$C,1,FALSE)),"", INDIRECT(VLOOKUP($D1881,Grouped_Sources!$C:$I,5,FALSE)))</f>
        <v>EDGAR but proper documentation still missing</v>
      </c>
      <c r="M1881" s="21" cm="1">
        <f t="array" aca="1" ref="M1881" ca="1">IF(ISNA(VLOOKUP($D1881,Grouped_Sources!$C:$C,1,FALSE)),"", INDIRECT(VLOOKUP($D1881,Grouped_Sources!$C:$I,6,FALSE)))</f>
        <v>0</v>
      </c>
      <c r="N1881" s="21" cm="1">
        <f t="array" aca="1" ref="N1881" ca="1">IF(ISNA(VLOOKUP($D1881,Grouped_Sources!$C:$C,1,FALSE)),"", INDIRECT(VLOOKUP($D1881,Grouped_Sources!$C:$I,7,FALSE)))</f>
        <v>0</v>
      </c>
    </row>
    <row r="1882" spans="1:14" hidden="1" x14ac:dyDescent="0.25">
      <c r="A1882" s="5">
        <f t="shared" si="306"/>
        <v>21</v>
      </c>
      <c r="B1882" s="5">
        <f t="shared" si="307"/>
        <v>80</v>
      </c>
      <c r="C1882" s="5" t="str">
        <f t="shared" ca="1" si="305"/>
        <v>CO2_emission_inventories truck</v>
      </c>
      <c r="D1882" s="5" t="str">
        <f t="shared" ca="1" si="301"/>
        <v>CO2_emission_inventories_iquique_altohospicio</v>
      </c>
      <c r="E1882" s="4" t="str" cm="1">
        <f t="array" aca="1" ref="E1882" ca="1">INDIRECT(ADDRESS(1,A1882,1,1,"all_city_parameter_inputs"))</f>
        <v>iquique_altohospicio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CO2_emission_inventories</v>
      </c>
      <c r="G1882" s="4" t="str" cm="1">
        <f t="array" aca="1" ref="G1882" ca="1">IF(AND(ISBLANK(INDIRECT(ADDRESS(B1882,3,1,1,"all_city_parameter_inputs"))),ISBLANK(INDIRECT(ADDRESS(B1882,2,1,1,"all_city_parameter_inputs")))),"",IF(ISBLANK(INDIRECT(ADDRESS(B1882,2,1,1,"all_city_parameter_inputs"))),"",INDIRECT(ADDRESS(B1882,2,1,1,"all_city_parameter_inputs"))))</f>
        <v>truck</v>
      </c>
      <c r="H1882" s="17" cm="1">
        <f t="array" aca="1" ref="H1882" ca="1">IF(ISBLANK(INDIRECT(ADDRESS(B1882,A1882,1,1,"all_city_parameter_inputs"))), "--",INDIRECT(ADDRESS(B1882,A1882,1,1,"all_city_parameter_inputs")))</f>
        <v>17077.611000000001</v>
      </c>
      <c r="I1882" s="17">
        <f ca="1">IF(OR(G1882="alpha",G1882="beta",G1882="sd",G1882="mean"),"--",VLOOKUP(C1882,Default!$B$5:$H$114,7,FALSE))</f>
        <v>163516.11319999999</v>
      </c>
      <c r="J1882" s="4" t="str">
        <f ca="1">VLOOKUP(F1882,Lookup!$C$5:$D$110,2, FALSE)</f>
        <v>Pollution values</v>
      </c>
      <c r="K1882" s="4">
        <f ca="1">VLOOKUP(C1882,Default!$B$4:$E$114,4, FALSE)</f>
        <v>0</v>
      </c>
      <c r="L1882" s="21" t="str" cm="1">
        <f t="array" aca="1" ref="L1882" ca="1">IF(ISNA(VLOOKUP($D1882,Grouped_Sources!$C:$C,1,FALSE)),"", INDIRECT(VLOOKUP($D1882,Grouped_Sources!$C:$I,5,FALSE)))</f>
        <v>EDGAR but proper documentation still missing</v>
      </c>
      <c r="M1882" s="21" cm="1">
        <f t="array" aca="1" ref="M1882" ca="1">IF(ISNA(VLOOKUP($D1882,Grouped_Sources!$C:$C,1,FALSE)),"", INDIRECT(VLOOKUP($D1882,Grouped_Sources!$C:$I,6,FALSE)))</f>
        <v>0</v>
      </c>
      <c r="N1882" s="21" cm="1">
        <f t="array" aca="1" ref="N1882" ca="1">IF(ISNA(VLOOKUP($D1882,Grouped_Sources!$C:$C,1,FALSE)),"", INDIRECT(VLOOKUP($D1882,Grouped_Sources!$C:$I,7,FALSE)))</f>
        <v>0</v>
      </c>
    </row>
    <row r="1883" spans="1:14" hidden="1" x14ac:dyDescent="0.25">
      <c r="A1883" s="5">
        <f t="shared" si="306"/>
        <v>21</v>
      </c>
      <c r="B1883" s="5">
        <f t="shared" si="307"/>
        <v>81</v>
      </c>
      <c r="C1883" s="5" t="str">
        <f t="shared" ca="1" si="305"/>
        <v>CO2_emission_inventories van</v>
      </c>
      <c r="D1883" s="5" t="str">
        <f t="shared" ca="1" si="301"/>
        <v>CO2_emission_inventories_iquique_altohospicio</v>
      </c>
      <c r="E1883" s="4" t="str" cm="1">
        <f t="array" aca="1" ref="E1883" ca="1">INDIRECT(ADDRESS(1,A1883,1,1,"all_city_parameter_inputs"))</f>
        <v>iquique_altohospicio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CO2_emission_inventories</v>
      </c>
      <c r="G1883" s="4" t="str" cm="1">
        <f t="array" aca="1" ref="G1883" ca="1">IF(AND(ISBLANK(INDIRECT(ADDRESS(B1883,3,1,1,"all_city_parameter_inputs"))),ISBLANK(INDIRECT(ADDRESS(B1883,2,1,1,"all_city_parameter_inputs")))),"",IF(ISBLANK(INDIRECT(ADDRESS(B1883,2,1,1,"all_city_parameter_inputs"))),"",INDIRECT(ADDRESS(B1883,2,1,1,"all_city_parameter_inputs"))))</f>
        <v>van</v>
      </c>
      <c r="H1883" s="17" t="str" cm="1">
        <f t="array" aca="1" ref="H1883" ca="1">IF(ISBLANK(INDIRECT(ADDRESS(B1883,A1883,1,1,"all_city_parameter_inputs"))), "--",INDIRECT(ADDRESS(B1883,A1883,1,1,"all_city_parameter_inputs")))</f>
        <v>--</v>
      </c>
      <c r="I1883" s="17">
        <f ca="1">IF(OR(G1883="alpha",G1883="beta",G1883="sd",G1883="mean"),"--",VLOOKUP(C1883,Default!$B$5:$H$114,7,FALSE))</f>
        <v>0</v>
      </c>
      <c r="J1883" s="4" t="str">
        <f ca="1">VLOOKUP(F1883,Lookup!$C$5:$D$110,2, FALSE)</f>
        <v>Pollution values</v>
      </c>
      <c r="K1883" s="4">
        <f ca="1">VLOOKUP(C1883,Default!$B$4:$E$114,4, FALSE)</f>
        <v>0</v>
      </c>
      <c r="L1883" s="21" t="str" cm="1">
        <f t="array" aca="1" ref="L1883" ca="1">IF(ISNA(VLOOKUP($D1883,Grouped_Sources!$C:$C,1,FALSE)),"", INDIRECT(VLOOKUP($D1883,Grouped_Sources!$C:$I,5,FALSE)))</f>
        <v>EDGAR but proper documentation still missing</v>
      </c>
      <c r="M1883" s="21" cm="1">
        <f t="array" aca="1" ref="M1883" ca="1">IF(ISNA(VLOOKUP($D1883,Grouped_Sources!$C:$C,1,FALSE)),"", INDIRECT(VLOOKUP($D1883,Grouped_Sources!$C:$I,6,FALSE)))</f>
        <v>0</v>
      </c>
      <c r="N1883" s="21" cm="1">
        <f t="array" aca="1" ref="N1883" ca="1">IF(ISNA(VLOOKUP($D1883,Grouped_Sources!$C:$C,1,FALSE)),"", INDIRECT(VLOOKUP($D1883,Grouped_Sources!$C:$I,7,FALSE)))</f>
        <v>0</v>
      </c>
    </row>
    <row r="1884" spans="1:14" hidden="1" x14ac:dyDescent="0.25">
      <c r="A1884" s="5">
        <f t="shared" si="306"/>
        <v>21</v>
      </c>
      <c r="B1884" s="5">
        <f t="shared" si="307"/>
        <v>82</v>
      </c>
      <c r="C1884" s="5" t="str">
        <f t="shared" ca="1" si="305"/>
        <v>CO2_emission_inventories other</v>
      </c>
      <c r="D1884" s="5" t="str">
        <f t="shared" ca="1" si="301"/>
        <v>CO2_emission_inventories_iquique_altohospicio</v>
      </c>
      <c r="E1884" s="4" t="str" cm="1">
        <f t="array" aca="1" ref="E1884" ca="1">INDIRECT(ADDRESS(1,A1884,1,1,"all_city_parameter_inputs"))</f>
        <v>iquique_altohospicio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CO2_emission_inventories</v>
      </c>
      <c r="G1884" s="4" t="str" cm="1">
        <f t="array" aca="1" ref="G1884" ca="1">IF(AND(ISBLANK(INDIRECT(ADDRESS(B1884,3,1,1,"all_city_parameter_inputs"))),ISBLANK(INDIRECT(ADDRESS(B1884,2,1,1,"all_city_parameter_inputs")))),"",IF(ISBLANK(INDIRECT(ADDRESS(B1884,2,1,1,"all_city_parameter_inputs"))),"",INDIRECT(ADDRESS(B1884,2,1,1,"all_city_parameter_inputs"))))</f>
        <v>other</v>
      </c>
      <c r="H1884" s="17" cm="1">
        <f t="array" aca="1" ref="H1884" ca="1">IF(ISBLANK(INDIRECT(ADDRESS(B1884,A1884,1,1,"all_city_parameter_inputs"))), "--",INDIRECT(ADDRESS(B1884,A1884,1,1,"all_city_parameter_inputs")))</f>
        <v>382.06200000000001</v>
      </c>
      <c r="I1884" s="17">
        <f ca="1">IF(OR(G1884="alpha",G1884="beta",G1884="sd",G1884="mean"),"--",VLOOKUP(C1884,Default!$B$5:$H$114,7,FALSE))</f>
        <v>1906.893448</v>
      </c>
      <c r="J1884" s="4" t="str">
        <f ca="1">VLOOKUP(F1884,Lookup!$C$5:$D$110,2, FALSE)</f>
        <v>Pollution values</v>
      </c>
      <c r="K1884" s="4">
        <f ca="1">VLOOKUP(C1884,Default!$B$4:$E$114,4, FALSE)</f>
        <v>0</v>
      </c>
      <c r="L1884" s="21" t="str" cm="1">
        <f t="array" aca="1" ref="L1884" ca="1">IF(ISNA(VLOOKUP($D1884,Grouped_Sources!$C:$C,1,FALSE)),"", INDIRECT(VLOOKUP($D1884,Grouped_Sources!$C:$I,5,FALSE)))</f>
        <v>EDGAR but proper documentation still missing</v>
      </c>
      <c r="M1884" s="21" cm="1">
        <f t="array" aca="1" ref="M1884" ca="1">IF(ISNA(VLOOKUP($D1884,Grouped_Sources!$C:$C,1,FALSE)),"", INDIRECT(VLOOKUP($D1884,Grouped_Sources!$C:$I,6,FALSE)))</f>
        <v>0</v>
      </c>
      <c r="N1884" s="21" cm="1">
        <f t="array" aca="1" ref="N1884" ca="1">IF(ISNA(VLOOKUP($D1884,Grouped_Sources!$C:$C,1,FALSE)),"", INDIRECT(VLOOKUP($D1884,Grouped_Sources!$C:$I,7,FALSE)))</f>
        <v>0</v>
      </c>
    </row>
    <row r="1885" spans="1:14" hidden="1" x14ac:dyDescent="0.25">
      <c r="A1885" s="5">
        <f t="shared" si="306"/>
        <v>21</v>
      </c>
      <c r="B1885" s="5">
        <f t="shared" si="307"/>
        <v>83</v>
      </c>
      <c r="C1885" s="5" t="str">
        <f t="shared" ca="1" si="305"/>
        <v>CO2_emission_inventories taxi</v>
      </c>
      <c r="D1885" s="5" t="str">
        <f t="shared" ca="1" si="301"/>
        <v>CO2_emission_inventories_iquique_altohospicio</v>
      </c>
      <c r="E1885" s="4" t="str" cm="1">
        <f t="array" aca="1" ref="E1885" ca="1">INDIRECT(ADDRESS(1,A1885,1,1,"all_city_parameter_inputs"))</f>
        <v>iquique_altohospicio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CO2_emission_inventories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taxi</v>
      </c>
      <c r="H1885" s="17" t="str" cm="1">
        <f t="array" aca="1" ref="H1885" ca="1">IF(ISBLANK(INDIRECT(ADDRESS(B1885,A1885,1,1,"all_city_parameter_inputs"))), "--",INDIRECT(ADDRESS(B1885,A1885,1,1,"all_city_parameter_inputs")))</f>
        <v>--</v>
      </c>
      <c r="I1885" s="17">
        <f ca="1">IF(OR(G1885="alpha",G1885="beta",G1885="sd",G1885="mean"),"--",VLOOKUP(C1885,Default!$B$5:$H$114,7,FALSE))</f>
        <v>0</v>
      </c>
      <c r="J1885" s="4" t="str">
        <f ca="1">VLOOKUP(F1885,Lookup!$C$5:$D$110,2, FALSE)</f>
        <v>Pollution values</v>
      </c>
      <c r="K1885" s="4">
        <f ca="1">VLOOKUP(C1885,Default!$B$4:$E$114,4, FALSE)</f>
        <v>0</v>
      </c>
      <c r="L1885" s="21" t="str" cm="1">
        <f t="array" aca="1" ref="L1885" ca="1">IF(ISNA(VLOOKUP($D1885,Grouped_Sources!$C:$C,1,FALSE)),"", INDIRECT(VLOOKUP($D1885,Grouped_Sources!$C:$I,5,FALSE)))</f>
        <v>EDGAR but proper documentation still missing</v>
      </c>
      <c r="M1885" s="21" cm="1">
        <f t="array" aca="1" ref="M1885" ca="1">IF(ISNA(VLOOKUP($D1885,Grouped_Sources!$C:$C,1,FALSE)),"", INDIRECT(VLOOKUP($D1885,Grouped_Sources!$C:$I,6,FALSE)))</f>
        <v>0</v>
      </c>
      <c r="N1885" s="21" cm="1">
        <f t="array" aca="1" ref="N1885" ca="1">IF(ISNA(VLOOKUP($D1885,Grouped_Sources!$C:$C,1,FALSE)),"", INDIRECT(VLOOKUP($D1885,Grouped_Sources!$C:$I,7,FALSE)))</f>
        <v>0</v>
      </c>
    </row>
    <row r="1886" spans="1:14" hidden="1" x14ac:dyDescent="0.25">
      <c r="A1886" s="5">
        <f t="shared" si="306"/>
        <v>21</v>
      </c>
      <c r="B1886" s="5">
        <f t="shared" si="307"/>
        <v>84</v>
      </c>
      <c r="C1886" s="5" t="str">
        <f t="shared" ca="1" si="305"/>
        <v>CO2_emission_inventories auto_rickshaw</v>
      </c>
      <c r="D1886" s="5" t="str">
        <f t="shared" ca="1" si="301"/>
        <v>CO2_emission_inventories_iquique_altohospicio</v>
      </c>
      <c r="E1886" s="4" t="str" cm="1">
        <f t="array" aca="1" ref="E1886" ca="1">INDIRECT(ADDRESS(1,A1886,1,1,"all_city_parameter_inputs"))</f>
        <v>iquique_altohospicio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CO2_emission_inventories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auto_rickshaw</v>
      </c>
      <c r="H1886" s="17" t="str" cm="1">
        <f t="array" aca="1" ref="H1886" ca="1">IF(ISBLANK(INDIRECT(ADDRESS(B1886,A1886,1,1,"all_city_parameter_inputs"))), "--",INDIRECT(ADDRESS(B1886,A1886,1,1,"all_city_parameter_inputs")))</f>
        <v>--</v>
      </c>
      <c r="I1886" s="17">
        <f ca="1">IF(OR(G1886="alpha",G1886="beta",G1886="sd",G1886="mean"),"--",VLOOKUP(C1886,Default!$B$5:$H$114,7,FALSE))</f>
        <v>0</v>
      </c>
      <c r="J1886" s="4" t="str">
        <f ca="1">VLOOKUP(F1886,Lookup!$C$5:$D$110,2, FALSE)</f>
        <v>Pollution values</v>
      </c>
      <c r="K1886" s="4">
        <f ca="1">VLOOKUP(C1886,Default!$B$4:$E$114,4, FALSE)</f>
        <v>0</v>
      </c>
      <c r="L1886" s="21" t="str" cm="1">
        <f t="array" aca="1" ref="L1886" ca="1">IF(ISNA(VLOOKUP($D1886,Grouped_Sources!$C:$C,1,FALSE)),"", INDIRECT(VLOOKUP($D1886,Grouped_Sources!$C:$I,5,FALSE)))</f>
        <v>EDGAR but proper documentation still missing</v>
      </c>
      <c r="M1886" s="21" cm="1">
        <f t="array" aca="1" ref="M1886" ca="1">IF(ISNA(VLOOKUP($D1886,Grouped_Sources!$C:$C,1,FALSE)),"", INDIRECT(VLOOKUP($D1886,Grouped_Sources!$C:$I,6,FALSE)))</f>
        <v>0</v>
      </c>
      <c r="N1886" s="21" cm="1">
        <f t="array" aca="1" ref="N1886" ca="1">IF(ISNA(VLOOKUP($D1886,Grouped_Sources!$C:$C,1,FALSE)),"", INDIRECT(VLOOKUP($D1886,Grouped_Sources!$C:$I,7,FALSE)))</f>
        <v>0</v>
      </c>
    </row>
    <row r="1887" spans="1:14" hidden="1" x14ac:dyDescent="0.25">
      <c r="A1887" s="5">
        <f t="shared" si="306"/>
        <v>21</v>
      </c>
      <c r="B1887" s="5">
        <f t="shared" si="307"/>
        <v>85</v>
      </c>
      <c r="C1887" s="5" t="str">
        <f t="shared" ca="1" si="305"/>
        <v>CO2_emission_confidence</v>
      </c>
      <c r="D1887" s="5" t="str">
        <f t="shared" ref="D1887:D1890" ca="1" si="308">F1887&amp;"_"&amp;E1887</f>
        <v>CO2_emission_confidence_iquique_altohospicio</v>
      </c>
      <c r="E1887" s="4" t="str" cm="1">
        <f t="array" aca="1" ref="E1887" ca="1">INDIRECT(ADDRESS(1,A1887,1,1,"all_city_parameter_inputs"))</f>
        <v>iquique_altohospicio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CO2_emission_confidence</v>
      </c>
      <c r="G1887" s="4" t="str" cm="1">
        <f t="array" aca="1" ref="G1887" ca="1">IF(AND(ISBLANK(INDIRECT(ADDRESS(B1887,3,1,1,"all_city_parameter_inputs"))),ISBLANK(INDIRECT(ADDRESS(B1887,2,1,1,"all_city_parameter_inputs")))),"",IF(ISBLANK(INDIRECT(ADDRESS(B1887,2,1,1,"all_city_parameter_inputs"))),"",INDIRECT(ADDRESS(B1887,2,1,1,"all_city_parameter_inputs"))))</f>
        <v>sample</v>
      </c>
      <c r="H1887" s="17" cm="1">
        <f t="array" aca="1" ref="H1887" ca="1">IF(ISBLANK(INDIRECT(ADDRESS(B1887,A1887,1,1,"all_city_parameter_inputs"))), "--",INDIRECT(ADDRESS(B1887,A1887,1,1,"all_city_parameter_inputs")))</f>
        <v>0.8</v>
      </c>
      <c r="I1887" s="17">
        <f ca="1">IF(OR(G1887="alpha",G1887="beta",G1887="sd",G1887="mean"),"--",VLOOKUP(C1887,Default!$B$5:$H$114,7,FALSE))</f>
        <v>1</v>
      </c>
      <c r="J1887" s="4" t="str">
        <f ca="1">VLOOKUP(F1887,Lookup!$C$5:$D$110,2, FALSE)</f>
        <v>Pollution values</v>
      </c>
      <c r="K1887" s="4" t="str">
        <f ca="1">VLOOKUP(C1887,Default!$B$4:$E$114,4, FALSE)</f>
        <v>how confident we are about the CO2 emissions inventory (equivalent to PM_EMISSION_INVENTORY_CONFIDENCE)</v>
      </c>
      <c r="L1887" s="21" t="str" cm="1">
        <f t="array" aca="1" ref="L1887" ca="1">IF(ISNA(VLOOKUP($D1887,Grouped_Sources!$C:$C,1,FALSE)),"", INDIRECT(VLOOKUP($D1887,Grouped_Sources!$C:$I,5,FALSE)))</f>
        <v/>
      </c>
      <c r="M1887" s="21" t="str" cm="1">
        <f t="array" aca="1" ref="M1887" ca="1">IF(ISNA(VLOOKUP($D1887,Grouped_Sources!$C:$C,1,FALSE)),"", INDIRECT(VLOOKUP($D1887,Grouped_Sources!$C:$I,6,FALSE)))</f>
        <v/>
      </c>
      <c r="N1887" s="21" t="str" cm="1">
        <f t="array" aca="1" ref="N1887" ca="1">IF(ISNA(VLOOKUP($D1887,Grouped_Sources!$C:$C,1,FALSE)),"", INDIRECT(VLOOKUP($D1887,Grouped_Sources!$C:$I,7,FALSE)))</f>
        <v/>
      </c>
    </row>
    <row r="1888" spans="1:14" hidden="1" x14ac:dyDescent="0.25">
      <c r="A1888" s="5">
        <f t="shared" si="306"/>
        <v>21</v>
      </c>
      <c r="B1888" s="5">
        <f t="shared" si="307"/>
        <v>86</v>
      </c>
      <c r="C1888" s="5" t="str">
        <f t="shared" ca="1" si="305"/>
        <v>car_occupancy_ratio</v>
      </c>
      <c r="D1888" s="5" t="str">
        <f t="shared" ca="1" si="308"/>
        <v>car_occupancy_ratio_iquique_altohospicio</v>
      </c>
      <c r="E1888" s="4" t="str" cm="1">
        <f t="array" aca="1" ref="E1888" ca="1">INDIRECT(ADDRESS(1,A1888,1,1,"all_city_parameter_inputs"))</f>
        <v>iquique_altohospicio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car_occupancy_ratio</v>
      </c>
      <c r="G1888" s="4" t="str" cm="1">
        <f t="array" aca="1" ref="G1888" ca="1">IF(AND(ISBLANK(INDIRECT(ADDRESS(B1888,3,1,1,"all_city_parameter_inputs"))),ISBLANK(INDIRECT(ADDRESS(B1888,2,1,1,"all_city_parameter_inputs")))),"",IF(ISBLANK(INDIRECT(ADDRESS(B1888,2,1,1,"all_city_parameter_inputs"))),"",INDIRECT(ADDRESS(B1888,2,1,1,"all_city_parameter_inputs"))))</f>
        <v>constant</v>
      </c>
      <c r="H1888" s="17" cm="1">
        <f t="array" aca="1" ref="H1888" ca="1">IF(ISBLANK(INDIRECT(ADDRESS(B1888,A1888,1,1,"all_city_parameter_inputs"))), "--",INDIRECT(ADDRESS(B1888,A1888,1,1,"all_city_parameter_inputs")))</f>
        <v>0.66225165562913912</v>
      </c>
      <c r="I1888" s="17">
        <f ca="1">IF(OR(G1888="alpha",G1888="beta",G1888="sd",G1888="mean"),"--",VLOOKUP(C1888,Default!$B$5:$H$114,7,FALSE))</f>
        <v>0.625</v>
      </c>
      <c r="J1888" s="4" t="str">
        <f ca="1">VLOOKUP(F1888,Lookup!$C$5:$D$110,2, FALSE)</f>
        <v>Travel values</v>
      </c>
      <c r="K1888" s="4" t="str">
        <f ca="1">VLOOKUP(C1888,Default!$B$4:$E$114,4, FALSE)</f>
        <v>ratio of cars to passengers (incl driver)</v>
      </c>
      <c r="L1888" s="21" t="str" cm="1">
        <f t="array" aca="1" ref="L1888" ca="1">IF(ISNA(VLOOKUP($D1888,Grouped_Sources!$C:$C,1,FALSE)),"", INDIRECT(VLOOKUP($D1888,Grouped_Sources!$C:$I,5,FALSE)))</f>
        <v>CarOccupancyRatio_vxx.docx on on OneDrive Ali Abbas - ITHIM Global\Methods and Processes\Input Parameters\CarOccupancyRate</v>
      </c>
      <c r="M1888" s="21" cm="1">
        <f t="array" aca="1" ref="M1888" ca="1">IF(ISNA(VLOOKUP($D1888,Grouped_Sources!$C:$C,1,FALSE)),"", INDIRECT(VLOOKUP($D1888,Grouped_Sources!$C:$I,6,FALSE)))</f>
        <v>0</v>
      </c>
      <c r="N1888" s="21" cm="1">
        <f t="array" aca="1" ref="N1888" ca="1">IF(ISNA(VLOOKUP($D1888,Grouped_Sources!$C:$C,1,FALSE)),"", INDIRECT(VLOOKUP($D1888,Grouped_Sources!$C:$I,7,FALSE)))</f>
        <v>0</v>
      </c>
    </row>
    <row r="1889" spans="1:14" hidden="1" x14ac:dyDescent="0.25">
      <c r="A1889" s="5">
        <f t="shared" si="306"/>
        <v>21</v>
      </c>
      <c r="B1889" s="5">
        <f t="shared" si="307"/>
        <v>87</v>
      </c>
      <c r="C1889" s="5" t="str">
        <f t="shared" ca="1" si="305"/>
        <v>car_occupancy_ratio</v>
      </c>
      <c r="D1889" s="5" t="str">
        <f t="shared" ca="1" si="308"/>
        <v>car_occupancy_ratio_iquique_altohospicio</v>
      </c>
      <c r="E1889" s="4" t="str" cm="1">
        <f t="array" aca="1" ref="E1889" ca="1">INDIRECT(ADDRESS(1,A1889,1,1,"all_city_parameter_inputs"))</f>
        <v>iquique_altohospicio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car_occupancy_ratio</v>
      </c>
      <c r="G1889" s="4" t="str" cm="1">
        <f t="array" aca="1" ref="G1889" ca="1">IF(AND(ISBLANK(INDIRECT(ADDRESS(B1889,3,1,1,"all_city_parameter_inputs"))),ISBLANK(INDIRECT(ADDRESS(B1889,2,1,1,"all_city_parameter_inputs")))),"",IF(ISBLANK(INDIRECT(ADDRESS(B1889,2,1,1,"all_city_parameter_inputs"))),"",INDIRECT(ADDRESS(B1889,2,1,1,"all_city_parameter_inputs"))))</f>
        <v>alpha</v>
      </c>
      <c r="H1889" s="17" cm="1">
        <f t="array" aca="1" ref="H1889" ca="1">IF(ISBLANK(INDIRECT(ADDRESS(B1889,A1889,1,1,"all_city_parameter_inputs"))), "--",INDIRECT(ADDRESS(B1889,A1889,1,1,"all_city_parameter_inputs")))</f>
        <v>16.045408388520961</v>
      </c>
      <c r="I1889" s="17" t="str">
        <f ca="1">IF(OR(G1889="alpha",G1889="beta",G1889="sd",G1889="mean"),"--",VLOOKUP(C1889,Default!$B$5:$H$114,7,FALSE))</f>
        <v>--</v>
      </c>
      <c r="J1889" s="4" t="str">
        <f ca="1">VLOOKUP(F1889,Lookup!$C$5:$D$110,2, FALSE)</f>
        <v>Travel values</v>
      </c>
      <c r="K1889" s="4" t="str">
        <f ca="1">VLOOKUP(C1889,Default!$B$4:$E$114,4, FALSE)</f>
        <v>ratio of cars to passengers (incl driver)</v>
      </c>
      <c r="L1889" s="21" t="str" cm="1">
        <f t="array" aca="1" ref="L1889" ca="1">IF(ISNA(VLOOKUP($D1889,Grouped_Sources!$C:$C,1,FALSE)),"", INDIRECT(VLOOKUP($D1889,Grouped_Sources!$C:$I,5,FALSE)))</f>
        <v>CarOccupancyRatio_vxx.docx on on OneDrive Ali Abbas - ITHIM Global\Methods and Processes\Input Parameters\CarOccupancyRate</v>
      </c>
      <c r="M1889" s="21" cm="1">
        <f t="array" aca="1" ref="M1889" ca="1">IF(ISNA(VLOOKUP($D1889,Grouped_Sources!$C:$C,1,FALSE)),"", INDIRECT(VLOOKUP($D1889,Grouped_Sources!$C:$I,6,FALSE)))</f>
        <v>0</v>
      </c>
      <c r="N1889" s="21" cm="1">
        <f t="array" aca="1" ref="N1889" ca="1">IF(ISNA(VLOOKUP($D1889,Grouped_Sources!$C:$C,1,FALSE)),"", INDIRECT(VLOOKUP($D1889,Grouped_Sources!$C:$I,7,FALSE)))</f>
        <v>0</v>
      </c>
    </row>
    <row r="1890" spans="1:14" hidden="1" x14ac:dyDescent="0.25">
      <c r="A1890" s="5">
        <f t="shared" si="306"/>
        <v>21</v>
      </c>
      <c r="B1890" s="5">
        <f t="shared" si="307"/>
        <v>88</v>
      </c>
      <c r="C1890" s="5" t="str">
        <f t="shared" ca="1" si="305"/>
        <v>car_occupancy_ratio</v>
      </c>
      <c r="D1890" s="5" t="str">
        <f t="shared" ca="1" si="308"/>
        <v>car_occupancy_ratio_iquique_altohospicio</v>
      </c>
      <c r="E1890" s="4" t="str" cm="1">
        <f t="array" aca="1" ref="E1890" ca="1">INDIRECT(ADDRESS(1,A1890,1,1,"all_city_parameter_inputs"))</f>
        <v>iquique_altohospicio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car_occupancy_ratio</v>
      </c>
      <c r="G1890" s="4" t="str" cm="1">
        <f t="array" aca="1" ref="G1890" ca="1">IF(AND(ISBLANK(INDIRECT(ADDRESS(B1890,3,1,1,"all_city_parameter_inputs"))),ISBLANK(INDIRECT(ADDRESS(B1890,2,1,1,"all_city_parameter_inputs")))),"",IF(ISBLANK(INDIRECT(ADDRESS(B1890,2,1,1,"all_city_parameter_inputs"))),"",INDIRECT(ADDRESS(B1890,2,1,1,"all_city_parameter_inputs"))))</f>
        <v>beta</v>
      </c>
      <c r="H1890" s="17" cm="1">
        <f t="array" aca="1" ref="H1890" ca="1">IF(ISBLANK(INDIRECT(ADDRESS(B1890,A1890,1,1,"all_city_parameter_inputs"))), "--",INDIRECT(ADDRESS(B1890,A1890,1,1,"all_city_parameter_inputs")))</f>
        <v>8.1831582781456884</v>
      </c>
      <c r="I1890" s="17" t="str">
        <f ca="1">IF(OR(G1890="alpha",G1890="beta",G1890="sd",G1890="mean"),"--",VLOOKUP(C1890,Default!$B$5:$H$114,7,FALSE))</f>
        <v>--</v>
      </c>
      <c r="J1890" s="4" t="str">
        <f ca="1">VLOOKUP(F1890,Lookup!$C$5:$D$110,2, FALSE)</f>
        <v>Travel values</v>
      </c>
      <c r="K1890" s="4" t="str">
        <f ca="1">VLOOKUP(C1890,Default!$B$4:$E$114,4, FALSE)</f>
        <v>ratio of cars to passengers (incl driver)</v>
      </c>
      <c r="L1890" s="21" t="str" cm="1">
        <f t="array" aca="1" ref="L1890" ca="1">IF(ISNA(VLOOKUP($D1890,Grouped_Sources!$C:$C,1,FALSE)),"", INDIRECT(VLOOKUP($D1890,Grouped_Sources!$C:$I,5,FALSE)))</f>
        <v>CarOccupancyRatio_vxx.docx on on OneDrive Ali Abbas - ITHIM Global\Methods and Processes\Input Parameters\CarOccupancyRate</v>
      </c>
      <c r="M1890" s="21" cm="1">
        <f t="array" aca="1" ref="M1890" ca="1">IF(ISNA(VLOOKUP($D1890,Grouped_Sources!$C:$C,1,FALSE)),"", INDIRECT(VLOOKUP($D1890,Grouped_Sources!$C:$I,6,FALSE)))</f>
        <v>0</v>
      </c>
      <c r="N1890" s="21" cm="1">
        <f t="array" aca="1" ref="N1890" ca="1">IF(ISNA(VLOOKUP($D1890,Grouped_Sources!$C:$C,1,FALSE)),"", INDIRECT(VLOOKUP($D1890,Grouped_Sources!$C:$I,7,FALSE)))</f>
        <v>0</v>
      </c>
    </row>
    <row r="1891" spans="1:14" hidden="1" x14ac:dyDescent="0.25">
      <c r="A1891" s="5">
        <f t="shared" si="306"/>
        <v>21</v>
      </c>
      <c r="B1891" s="5">
        <f t="shared" si="307"/>
        <v>89</v>
      </c>
      <c r="C1891" s="5" t="str">
        <f t="shared" ca="1" si="305"/>
        <v>country</v>
      </c>
      <c r="D1891" s="5" t="str">
        <f t="shared" ref="D1891:D1893" ca="1" si="309">F1891&amp;"_"&amp;E1891</f>
        <v>country_iquique_altohospicio</v>
      </c>
      <c r="E1891" s="4" t="str" cm="1">
        <f t="array" aca="1" ref="E1891" ca="1">INDIRECT(ADDRESS(1,A1891,1,1,"all_city_parameter_inputs"))</f>
        <v>iquique_altohospicio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country</v>
      </c>
      <c r="G1891" s="4" t="str" cm="1">
        <f t="array" aca="1" ref="G1891" ca="1">IF(AND(ISBLANK(INDIRECT(ADDRESS(B1891,3,1,1,"all_city_parameter_inputs"))),ISBLANK(INDIRECT(ADDRESS(B1891,2,1,1,"all_city_parameter_inputs")))),"",IF(ISBLANK(INDIRECT(ADDRESS(B1891,2,1,1,"all_city_parameter_inputs"))),"",INDIRECT(ADDRESS(B1891,2,1,1,"all_city_parameter_inputs"))))</f>
        <v/>
      </c>
      <c r="H1891" s="17" t="str" cm="1">
        <f t="array" aca="1" ref="H1891" ca="1">IF(ISBLANK(INDIRECT(ADDRESS(B1891,A1891,1,1,"all_city_parameter_inputs"))), "--",INDIRECT(ADDRESS(B1891,A1891,1,1,"all_city_parameter_inputs")))</f>
        <v>Chile</v>
      </c>
      <c r="I1891" s="17" t="str">
        <f ca="1">IF(OR(G1891="alpha",G1891="beta",G1891="sd",G1891="mean"),"--",VLOOKUP(C1891,Default!$B$5:$H$114,7,FALSE))</f>
        <v>Colombia</v>
      </c>
      <c r="J1891" s="4" t="str">
        <f ca="1">VLOOKUP(F1891,Lookup!$C$5:$D$110,2, FALSE)</f>
        <v>Miscellaneous</v>
      </c>
      <c r="K1891" s="4" t="str">
        <f ca="1">VLOOKUP(C1891,Default!$B$4:$E$114,4, FALSE)</f>
        <v>country where city lies in</v>
      </c>
      <c r="L1891" s="21" t="str" cm="1">
        <f t="array" aca="1" ref="L1891" ca="1">IF(ISNA(VLOOKUP($D1891,Grouped_Sources!$C:$C,1,FALSE)),"", INDIRECT(VLOOKUP($D1891,Grouped_Sources!$C:$I,5,FALSE)))</f>
        <v/>
      </c>
      <c r="M1891" s="21" t="str" cm="1">
        <f t="array" aca="1" ref="M1891" ca="1">IF(ISNA(VLOOKUP($D1891,Grouped_Sources!$C:$C,1,FALSE)),"", INDIRECT(VLOOKUP($D1891,Grouped_Sources!$C:$I,6,FALSE)))</f>
        <v/>
      </c>
      <c r="N1891" s="21" t="str" cm="1">
        <f t="array" aca="1" ref="N1891" ca="1">IF(ISNA(VLOOKUP($D1891,Grouped_Sources!$C:$C,1,FALSE)),"", INDIRECT(VLOOKUP($D1891,Grouped_Sources!$C:$I,7,FALSE)))</f>
        <v/>
      </c>
    </row>
    <row r="1892" spans="1:14" hidden="1" x14ac:dyDescent="0.25">
      <c r="A1892" s="5">
        <f t="shared" si="306"/>
        <v>21</v>
      </c>
      <c r="B1892" s="5">
        <f t="shared" si="307"/>
        <v>90</v>
      </c>
      <c r="C1892" s="5" t="str">
        <f t="shared" ca="1" si="305"/>
        <v>continent</v>
      </c>
      <c r="D1892" s="5" t="str">
        <f t="shared" ca="1" si="309"/>
        <v>continent_iquique_altohospicio</v>
      </c>
      <c r="E1892" s="4" t="str" cm="1">
        <f t="array" aca="1" ref="E1892" ca="1">INDIRECT(ADDRESS(1,A1892,1,1,"all_city_parameter_inputs"))</f>
        <v>iquique_altohospicio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continent</v>
      </c>
      <c r="G1892" s="4" t="str" cm="1">
        <f t="array" aca="1" ref="G1892" ca="1">IF(AND(ISBLANK(INDIRECT(ADDRESS(B1892,3,1,1,"all_city_parameter_inputs"))),ISBLANK(INDIRECT(ADDRESS(B1892,2,1,1,"all_city_parameter_inputs")))),"",IF(ISBLANK(INDIRECT(ADDRESS(B1892,2,1,1,"all_city_parameter_inputs"))),"",INDIRECT(ADDRESS(B1892,2,1,1,"all_city_parameter_inputs"))))</f>
        <v/>
      </c>
      <c r="H1892" s="17" t="str" cm="1">
        <f t="array" aca="1" ref="H1892" ca="1">IF(ISBLANK(INDIRECT(ADDRESS(B1892,A1892,1,1,"all_city_parameter_inputs"))), "--",INDIRECT(ADDRESS(B1892,A1892,1,1,"all_city_parameter_inputs")))</f>
        <v>Latin_America</v>
      </c>
      <c r="I1892" s="17" t="str">
        <f ca="1">IF(OR(G1892="alpha",G1892="beta",G1892="sd",G1892="mean"),"--",VLOOKUP(C1892,Default!$B$5:$H$114,7,FALSE))</f>
        <v>Latin_America</v>
      </c>
      <c r="J1892" s="4" t="str">
        <f ca="1">VLOOKUP(F1892,Lookup!$C$5:$D$110,2, FALSE)</f>
        <v>Miscellaneous</v>
      </c>
      <c r="K1892" s="4" t="str">
        <f ca="1">VLOOKUP(C1892,Default!$B$4:$E$114,4, FALSE)</f>
        <v>continent</v>
      </c>
      <c r="L1892" s="21" t="str" cm="1">
        <f t="array" aca="1" ref="L1892" ca="1">IF(ISNA(VLOOKUP($D1892,Grouped_Sources!$C:$C,1,FALSE)),"", INDIRECT(VLOOKUP($D1892,Grouped_Sources!$C:$I,5,FALSE)))</f>
        <v/>
      </c>
      <c r="M1892" s="21" t="str" cm="1">
        <f t="array" aca="1" ref="M1892" ca="1">IF(ISNA(VLOOKUP($D1892,Grouped_Sources!$C:$C,1,FALSE)),"", INDIRECT(VLOOKUP($D1892,Grouped_Sources!$C:$I,6,FALSE)))</f>
        <v/>
      </c>
      <c r="N1892" s="21" t="str" cm="1">
        <f t="array" aca="1" ref="N1892" ca="1">IF(ISNA(VLOOKUP($D1892,Grouped_Sources!$C:$C,1,FALSE)),"", INDIRECT(VLOOKUP($D1892,Grouped_Sources!$C:$I,7,FALSE)))</f>
        <v/>
      </c>
    </row>
    <row r="1893" spans="1:14" hidden="1" x14ac:dyDescent="0.25">
      <c r="A1893" s="5">
        <f t="shared" si="306"/>
        <v>21</v>
      </c>
      <c r="B1893" s="5">
        <f t="shared" si="307"/>
        <v>91</v>
      </c>
      <c r="C1893" s="5" t="str">
        <f t="shared" ref="C1893:C1901" ca="1" si="310">IF(G1893 = "",F1893,IF(OR(G1893="alpha",G1893="beta",G1893="constant",G1893="sd",G1893="mean",G1893="sample"),F1893,F1893&amp;" "&amp;G1893))</f>
        <v>bus_driver_prop_male</v>
      </c>
      <c r="D1893" s="5" t="str">
        <f t="shared" ca="1" si="309"/>
        <v>bus_driver_prop_male_iquique_altohospicio</v>
      </c>
      <c r="E1893" s="4" t="str" cm="1">
        <f t="array" aca="1" ref="E1893" ca="1">INDIRECT(ADDRESS(1,A1893,1,1,"all_city_parameter_inputs"))</f>
        <v>iquique_altohospicio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bus_driver_prop_male</v>
      </c>
      <c r="G1893" s="4" t="str" cm="1">
        <f t="array" aca="1" ref="G1893" ca="1">IF(AND(ISBLANK(INDIRECT(ADDRESS(B1893,3,1,1,"all_city_parameter_inputs"))),ISBLANK(INDIRECT(ADDRESS(B1893,2,1,1,"all_city_parameter_inputs")))),"",IF(ISBLANK(INDIRECT(ADDRESS(B1893,2,1,1,"all_city_parameter_inputs"))),"",INDIRECT(ADDRESS(B1893,2,1,1,"all_city_parameter_inputs"))))</f>
        <v/>
      </c>
      <c r="H1893" s="17" cm="1">
        <f t="array" aca="1" ref="H1893" ca="1">IF(ISBLANK(INDIRECT(ADDRESS(B1893,A1893,1,1,"all_city_parameter_inputs"))), "--",INDIRECT(ADDRESS(B1893,A1893,1,1,"all_city_parameter_inputs")))</f>
        <v>0.92</v>
      </c>
      <c r="I1893" s="17">
        <f ca="1">IF(OR(G1893="alpha",G1893="beta",G1893="sd",G1893="mean"),"--",VLOOKUP(C1893,Default!$B$5:$H$114,7,FALSE))</f>
        <v>0.98</v>
      </c>
      <c r="J1893" s="4" t="str">
        <f ca="1">VLOOKUP(F1893,Lookup!$C$5:$D$110,2, FALSE)</f>
        <v>Travel values</v>
      </c>
      <c r="K1893" s="4" t="str">
        <f ca="1">VLOOKUP(C1893,Default!$B$4:$E$114,4, FALSE)</f>
        <v>proportion of bus drivers that are male</v>
      </c>
      <c r="L1893" s="21" t="str" cm="1">
        <f t="array" aca="1" ref="L1893" ca="1">IF(ISNA(VLOOKUP($D1893,Grouped_Sources!$C:$C,1,FALSE)),"", INDIRECT(VLOOKUP($D1893,Grouped_Sources!$C:$I,5,FALSE)))</f>
        <v>on OneDrive Ali Abbas - ITHIM Global\Methods and Processes\Input Parameters\GhostTrip_demographics</v>
      </c>
      <c r="M1893" s="21" cm="1">
        <f t="array" aca="1" ref="M1893" ca="1">IF(ISNA(VLOOKUP($D1893,Grouped_Sources!$C:$C,1,FALSE)),"", INDIRECT(VLOOKUP($D1893,Grouped_Sources!$C:$I,6,FALSE)))</f>
        <v>0</v>
      </c>
      <c r="N1893" s="21" cm="1">
        <f t="array" aca="1" ref="N1893" ca="1">IF(ISNA(VLOOKUP($D1893,Grouped_Sources!$C:$C,1,FALSE)),"", INDIRECT(VLOOKUP($D1893,Grouped_Sources!$C:$I,7,FALSE)))</f>
        <v>0</v>
      </c>
    </row>
    <row r="1894" spans="1:14" hidden="1" x14ac:dyDescent="0.25">
      <c r="A1894" s="5">
        <f t="shared" si="306"/>
        <v>21</v>
      </c>
      <c r="B1894" s="5">
        <f t="shared" si="307"/>
        <v>92</v>
      </c>
      <c r="C1894" s="5" t="str">
        <f t="shared" ca="1" si="310"/>
        <v>bus_driver_male_agerange</v>
      </c>
      <c r="D1894" s="5" t="str">
        <f t="shared" ref="D1894:D1901" ca="1" si="311">F1894&amp;"_"&amp;E1894</f>
        <v>bus_driver_male_agerange_iquique_altohospicio</v>
      </c>
      <c r="E1894" s="4" t="str" cm="1">
        <f t="array" aca="1" ref="E1894" ca="1">INDIRECT(ADDRESS(1,A1894,1,1,"all_city_parameter_inputs"))</f>
        <v>iquique_altohospicio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bus_driver_male_agerange</v>
      </c>
      <c r="G1894" s="4" t="str" cm="1">
        <f t="array" aca="1" ref="G1894" ca="1">IF(AND(ISBLANK(INDIRECT(ADDRESS(B1894,3,1,1,"all_city_parameter_inputs"))),ISBLANK(INDIRECT(ADDRESS(B1894,2,1,1,"all_city_parameter_inputs")))),"",IF(ISBLANK(INDIRECT(ADDRESS(B1894,2,1,1,"all_city_parameter_inputs"))),"",INDIRECT(ADDRESS(B1894,2,1,1,"all_city_parameter_inputs"))))</f>
        <v/>
      </c>
      <c r="H1894" s="17" t="str" cm="1">
        <f t="array" aca="1" ref="H1894" ca="1">IF(ISBLANK(INDIRECT(ADDRESS(B1894,A1894,1,1,"all_city_parameter_inputs"))), "--",INDIRECT(ADDRESS(B1894,A1894,1,1,"all_city_parameter_inputs")))</f>
        <v>20, 65</v>
      </c>
      <c r="I1894" s="17" t="str">
        <f ca="1">IF(OR(G1894="alpha",G1894="beta",G1894="sd",G1894="mean"),"--",VLOOKUP(C1894,Default!$B$5:$H$114,7,FALSE))</f>
        <v>19, 65</v>
      </c>
      <c r="J1894" s="4" t="str">
        <f ca="1">VLOOKUP(F1894,Lookup!$C$5:$D$110,2, FALSE)</f>
        <v>Travel values</v>
      </c>
      <c r="K1894" s="4" t="str">
        <f ca="1">VLOOKUP(C1894,Default!$B$4:$E$114,4, FALSE)</f>
        <v>age range of male bus drivers</v>
      </c>
      <c r="L1894" s="21" t="str" cm="1">
        <f t="array" aca="1" ref="L1894" ca="1">IF(ISNA(VLOOKUP($D1894,Grouped_Sources!$C:$C,1,FALSE)),"", INDIRECT(VLOOKUP($D1894,Grouped_Sources!$C:$I,5,FALSE)))</f>
        <v>on OneDrive Ali Abbas - ITHIM Global\Methods and Processes\Input Parameters\GhostTrip_demographics</v>
      </c>
      <c r="M1894" s="21" cm="1">
        <f t="array" aca="1" ref="M1894" ca="1">IF(ISNA(VLOOKUP($D1894,Grouped_Sources!$C:$C,1,FALSE)),"", INDIRECT(VLOOKUP($D1894,Grouped_Sources!$C:$I,6,FALSE)))</f>
        <v>0</v>
      </c>
      <c r="N1894" s="21" cm="1">
        <f t="array" aca="1" ref="N1894" ca="1">IF(ISNA(VLOOKUP($D1894,Grouped_Sources!$C:$C,1,FALSE)),"", INDIRECT(VLOOKUP($D1894,Grouped_Sources!$C:$I,7,FALSE)))</f>
        <v>0</v>
      </c>
    </row>
    <row r="1895" spans="1:14" hidden="1" x14ac:dyDescent="0.25">
      <c r="A1895" s="5">
        <f t="shared" si="306"/>
        <v>21</v>
      </c>
      <c r="B1895" s="5">
        <f t="shared" si="307"/>
        <v>93</v>
      </c>
      <c r="C1895" s="5" t="str">
        <f t="shared" ca="1" si="310"/>
        <v>bus_driver_female_agerange</v>
      </c>
      <c r="D1895" s="5" t="str">
        <f t="shared" ca="1" si="311"/>
        <v>bus_driver_female_agerange_iquique_altohospicio</v>
      </c>
      <c r="E1895" s="4" t="str" cm="1">
        <f t="array" aca="1" ref="E1895" ca="1">INDIRECT(ADDRESS(1,A1895,1,1,"all_city_parameter_inputs"))</f>
        <v>iquique_altohospicio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bus_driver_female_agerange</v>
      </c>
      <c r="G1895" s="4" t="str" cm="1">
        <f t="array" aca="1" ref="G1895" ca="1">IF(AND(ISBLANK(INDIRECT(ADDRESS(B1895,3,1,1,"all_city_parameter_inputs"))),ISBLANK(INDIRECT(ADDRESS(B1895,2,1,1,"all_city_parameter_inputs")))),"",IF(ISBLANK(INDIRECT(ADDRESS(B1895,2,1,1,"all_city_parameter_inputs"))),"",INDIRECT(ADDRESS(B1895,2,1,1,"all_city_parameter_inputs"))))</f>
        <v/>
      </c>
      <c r="H1895" s="17" t="str" cm="1">
        <f t="array" aca="1" ref="H1895" ca="1">IF(ISBLANK(INDIRECT(ADDRESS(B1895,A1895,1,1,"all_city_parameter_inputs"))), "--",INDIRECT(ADDRESS(B1895,A1895,1,1,"all_city_parameter_inputs")))</f>
        <v>20, 60</v>
      </c>
      <c r="I1895" s="17" t="str">
        <f ca="1">IF(OR(G1895="alpha",G1895="beta",G1895="sd",G1895="mean"),"--",VLOOKUP(C1895,Default!$B$5:$H$114,7,FALSE))</f>
        <v>19, 65</v>
      </c>
      <c r="J1895" s="4" t="str">
        <f ca="1">VLOOKUP(F1895,Lookup!$C$5:$D$110,2, FALSE)</f>
        <v>Travel values</v>
      </c>
      <c r="K1895" s="4" t="str">
        <f ca="1">VLOOKUP(C1895,Default!$B$4:$E$114,4, FALSE)</f>
        <v>age range of female bus drivers</v>
      </c>
      <c r="L1895" s="21" t="str" cm="1">
        <f t="array" aca="1" ref="L1895" ca="1">IF(ISNA(VLOOKUP($D1895,Grouped_Sources!$C:$C,1,FALSE)),"", INDIRECT(VLOOKUP($D1895,Grouped_Sources!$C:$I,5,FALSE)))</f>
        <v>on OneDrive Ali Abbas - ITHIM Global\Methods and Processes\Input Parameters\GhostTrip_demographics</v>
      </c>
      <c r="M1895" s="21" cm="1">
        <f t="array" aca="1" ref="M1895" ca="1">IF(ISNA(VLOOKUP($D1895,Grouped_Sources!$C:$C,1,FALSE)),"", INDIRECT(VLOOKUP($D1895,Grouped_Sources!$C:$I,6,FALSE)))</f>
        <v>0</v>
      </c>
      <c r="N1895" s="21" cm="1">
        <f t="array" aca="1" ref="N1895" ca="1">IF(ISNA(VLOOKUP($D1895,Grouped_Sources!$C:$C,1,FALSE)),"", INDIRECT(VLOOKUP($D1895,Grouped_Sources!$C:$I,7,FALSE)))</f>
        <v>0</v>
      </c>
    </row>
    <row r="1896" spans="1:14" hidden="1" x14ac:dyDescent="0.25">
      <c r="A1896" s="5">
        <f t="shared" si="306"/>
        <v>21</v>
      </c>
      <c r="B1896" s="5">
        <f t="shared" si="307"/>
        <v>94</v>
      </c>
      <c r="C1896" s="5" t="str">
        <f t="shared" ca="1" si="310"/>
        <v>truck_driver_prop_male</v>
      </c>
      <c r="D1896" s="5" t="str">
        <f t="shared" ca="1" si="311"/>
        <v>truck_driver_prop_male_iquique_altohospicio</v>
      </c>
      <c r="E1896" s="4" t="str" cm="1">
        <f t="array" aca="1" ref="E1896" ca="1">INDIRECT(ADDRESS(1,A1896,1,1,"all_city_parameter_inputs"))</f>
        <v>iquique_altohospicio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truck_driver_prop_male</v>
      </c>
      <c r="G1896" s="4" t="str" cm="1">
        <f t="array" aca="1" ref="G1896" ca="1">IF(AND(ISBLANK(INDIRECT(ADDRESS(B1896,3,1,1,"all_city_parameter_inputs"))),ISBLANK(INDIRECT(ADDRESS(B1896,2,1,1,"all_city_parameter_inputs")))),"",IF(ISBLANK(INDIRECT(ADDRESS(B1896,2,1,1,"all_city_parameter_inputs"))),"",INDIRECT(ADDRESS(B1896,2,1,1,"all_city_parameter_inputs"))))</f>
        <v/>
      </c>
      <c r="H1896" s="17" cm="1">
        <f t="array" aca="1" ref="H1896" ca="1">IF(ISBLANK(INDIRECT(ADDRESS(B1896,A1896,1,1,"all_city_parameter_inputs"))), "--",INDIRECT(ADDRESS(B1896,A1896,1,1,"all_city_parameter_inputs")))</f>
        <v>0.98</v>
      </c>
      <c r="I1896" s="17">
        <f ca="1">IF(OR(G1896="alpha",G1896="beta",G1896="sd",G1896="mean"),"--",VLOOKUP(C1896,Default!$B$5:$H$114,7,FALSE))</f>
        <v>0.98</v>
      </c>
      <c r="J1896" s="4" t="str">
        <f ca="1">VLOOKUP(F1896,Lookup!$C$5:$D$110,2, FALSE)</f>
        <v>Travel values</v>
      </c>
      <c r="K1896" s="4" t="str">
        <f ca="1">VLOOKUP(C1896,Default!$B$4:$E$114,4, FALSE)</f>
        <v>proportion of male truck drivers</v>
      </c>
      <c r="L1896" s="21" t="str" cm="1">
        <f t="array" aca="1" ref="L1896" ca="1">IF(ISNA(VLOOKUP($D1896,Grouped_Sources!$C:$C,1,FALSE)),"", INDIRECT(VLOOKUP($D1896,Grouped_Sources!$C:$I,5,FALSE)))</f>
        <v>on OneDrive Ali Abbas - ITHIM Global\Methods and Processes\Input Parameters\GhostTrip_demographics</v>
      </c>
      <c r="M1896" s="21" cm="1">
        <f t="array" aca="1" ref="M1896" ca="1">IF(ISNA(VLOOKUP($D1896,Grouped_Sources!$C:$C,1,FALSE)),"", INDIRECT(VLOOKUP($D1896,Grouped_Sources!$C:$I,6,FALSE)))</f>
        <v>0</v>
      </c>
      <c r="N1896" s="21" cm="1">
        <f t="array" aca="1" ref="N1896" ca="1">IF(ISNA(VLOOKUP($D1896,Grouped_Sources!$C:$C,1,FALSE)),"", INDIRECT(VLOOKUP($D1896,Grouped_Sources!$C:$I,7,FALSE)))</f>
        <v>0</v>
      </c>
    </row>
    <row r="1897" spans="1:14" hidden="1" x14ac:dyDescent="0.25">
      <c r="A1897" s="5">
        <f t="shared" si="306"/>
        <v>21</v>
      </c>
      <c r="B1897" s="5">
        <f t="shared" si="307"/>
        <v>95</v>
      </c>
      <c r="C1897" s="5" t="str">
        <f t="shared" ca="1" si="310"/>
        <v>truck_driver_male_agerange</v>
      </c>
      <c r="D1897" s="5" t="str">
        <f t="shared" ca="1" si="311"/>
        <v>truck_driver_male_agerange_iquique_altohospicio</v>
      </c>
      <c r="E1897" s="4" t="str" cm="1">
        <f t="array" aca="1" ref="E1897" ca="1">INDIRECT(ADDRESS(1,A1897,1,1,"all_city_parameter_inputs"))</f>
        <v>iquique_altohospicio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truck_driver_male_agerange</v>
      </c>
      <c r="G1897" s="4" t="str" cm="1">
        <f t="array" aca="1" ref="G1897" ca="1">IF(AND(ISBLANK(INDIRECT(ADDRESS(B1897,3,1,1,"all_city_parameter_inputs"))),ISBLANK(INDIRECT(ADDRESS(B1897,2,1,1,"all_city_parameter_inputs")))),"",IF(ISBLANK(INDIRECT(ADDRESS(B1897,2,1,1,"all_city_parameter_inputs"))),"",INDIRECT(ADDRESS(B1897,2,1,1,"all_city_parameter_inputs"))))</f>
        <v/>
      </c>
      <c r="H1897" s="17" t="str" cm="1">
        <f t="array" aca="1" ref="H1897" ca="1">IF(ISBLANK(INDIRECT(ADDRESS(B1897,A1897,1,1,"all_city_parameter_inputs"))), "--",INDIRECT(ADDRESS(B1897,A1897,1,1,"all_city_parameter_inputs")))</f>
        <v>20, 65</v>
      </c>
      <c r="I1897" s="17" t="str">
        <f ca="1">IF(OR(G1897="alpha",G1897="beta",G1897="sd",G1897="mean"),"--",VLOOKUP(C1897,Default!$B$5:$H$114,7,FALSE))</f>
        <v>18, 65</v>
      </c>
      <c r="J1897" s="4" t="str">
        <f ca="1">VLOOKUP(F1897,Lookup!$C$5:$D$110,2, FALSE)</f>
        <v>Travel values</v>
      </c>
      <c r="K1897" s="4" t="str">
        <f ca="1">VLOOKUP(C1897,Default!$B$4:$E$114,4, FALSE)</f>
        <v>age range of male truck drivers</v>
      </c>
      <c r="L1897" s="21" t="str" cm="1">
        <f t="array" aca="1" ref="L1897" ca="1">IF(ISNA(VLOOKUP($D1897,Grouped_Sources!$C:$C,1,FALSE)),"", INDIRECT(VLOOKUP($D1897,Grouped_Sources!$C:$I,5,FALSE)))</f>
        <v>on OneDrive Ali Abbas - ITHIM Global\Methods and Processes\Input Parameters\GhostTrip_demographics</v>
      </c>
      <c r="M1897" s="21" cm="1">
        <f t="array" aca="1" ref="M1897" ca="1">IF(ISNA(VLOOKUP($D1897,Grouped_Sources!$C:$C,1,FALSE)),"", INDIRECT(VLOOKUP($D1897,Grouped_Sources!$C:$I,6,FALSE)))</f>
        <v>0</v>
      </c>
      <c r="N1897" s="21" cm="1">
        <f t="array" aca="1" ref="N1897" ca="1">IF(ISNA(VLOOKUP($D1897,Grouped_Sources!$C:$C,1,FALSE)),"", INDIRECT(VLOOKUP($D1897,Grouped_Sources!$C:$I,7,FALSE)))</f>
        <v>0</v>
      </c>
    </row>
    <row r="1898" spans="1:14" hidden="1" x14ac:dyDescent="0.25">
      <c r="A1898" s="5">
        <f t="shared" si="306"/>
        <v>21</v>
      </c>
      <c r="B1898" s="5">
        <f t="shared" si="307"/>
        <v>96</v>
      </c>
      <c r="C1898" s="5" t="str">
        <f t="shared" ca="1" si="310"/>
        <v>truck_driver_female_agerange</v>
      </c>
      <c r="D1898" s="5" t="str">
        <f t="shared" ca="1" si="311"/>
        <v>truck_driver_female_agerange_iquique_altohospicio</v>
      </c>
      <c r="E1898" s="4" t="str" cm="1">
        <f t="array" aca="1" ref="E1898" ca="1">INDIRECT(ADDRESS(1,A1898,1,1,"all_city_parameter_inputs"))</f>
        <v>iquique_altohospicio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truck_driver_female_agerange</v>
      </c>
      <c r="G1898" s="4" t="str" cm="1">
        <f t="array" aca="1" ref="G1898" ca="1">IF(AND(ISBLANK(INDIRECT(ADDRESS(B1898,3,1,1,"all_city_parameter_inputs"))),ISBLANK(INDIRECT(ADDRESS(B1898,2,1,1,"all_city_parameter_inputs")))),"",IF(ISBLANK(INDIRECT(ADDRESS(B1898,2,1,1,"all_city_parameter_inputs"))),"",INDIRECT(ADDRESS(B1898,2,1,1,"all_city_parameter_inputs"))))</f>
        <v/>
      </c>
      <c r="H1898" s="17" t="str" cm="1">
        <f t="array" aca="1" ref="H1898" ca="1">IF(ISBLANK(INDIRECT(ADDRESS(B1898,A1898,1,1,"all_city_parameter_inputs"))), "--",INDIRECT(ADDRESS(B1898,A1898,1,1,"all_city_parameter_inputs")))</f>
        <v>20, 60</v>
      </c>
      <c r="I1898" s="17" t="str">
        <f ca="1">IF(OR(G1898="alpha",G1898="beta",G1898="sd",G1898="mean"),"--",VLOOKUP(C1898,Default!$B$5:$H$114,7,FALSE))</f>
        <v>18, 65</v>
      </c>
      <c r="J1898" s="4" t="str">
        <f ca="1">VLOOKUP(F1898,Lookup!$C$5:$D$110,2, FALSE)</f>
        <v>Travel values</v>
      </c>
      <c r="K1898" s="4" t="str">
        <f ca="1">VLOOKUP(C1898,Default!$B$4:$E$114,4, FALSE)</f>
        <v>age range of female truck drivers</v>
      </c>
      <c r="L1898" s="21" t="str" cm="1">
        <f t="array" aca="1" ref="L1898" ca="1">IF(ISNA(VLOOKUP($D1898,Grouped_Sources!$C:$C,1,FALSE)),"", INDIRECT(VLOOKUP($D1898,Grouped_Sources!$C:$I,5,FALSE)))</f>
        <v>on OneDrive Ali Abbas - ITHIM Global\Methods and Processes\Input Parameters\GhostTrip_demographics</v>
      </c>
      <c r="M1898" s="21" cm="1">
        <f t="array" aca="1" ref="M1898" ca="1">IF(ISNA(VLOOKUP($D1898,Grouped_Sources!$C:$C,1,FALSE)),"", INDIRECT(VLOOKUP($D1898,Grouped_Sources!$C:$I,6,FALSE)))</f>
        <v>0</v>
      </c>
      <c r="N1898" s="21" cm="1">
        <f t="array" aca="1" ref="N1898" ca="1">IF(ISNA(VLOOKUP($D1898,Grouped_Sources!$C:$C,1,FALSE)),"", INDIRECT(VLOOKUP($D1898,Grouped_Sources!$C:$I,7,FALSE)))</f>
        <v>0</v>
      </c>
    </row>
    <row r="1899" spans="1:14" hidden="1" x14ac:dyDescent="0.25">
      <c r="A1899" s="5">
        <f t="shared" si="306"/>
        <v>21</v>
      </c>
      <c r="B1899" s="5">
        <f t="shared" si="307"/>
        <v>97</v>
      </c>
      <c r="C1899" s="5" t="str">
        <f t="shared" ca="1" si="310"/>
        <v>commerical_mbike_prop_male</v>
      </c>
      <c r="D1899" s="5" t="str">
        <f t="shared" ca="1" si="311"/>
        <v>commerical_mbike_prop_male_iquique_altohospicio</v>
      </c>
      <c r="E1899" s="4" t="str" cm="1">
        <f t="array" aca="1" ref="E1899" ca="1">INDIRECT(ADDRESS(1,A1899,1,1,"all_city_parameter_inputs"))</f>
        <v>iquique_altohospicio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commerical_mbike_prop_male</v>
      </c>
      <c r="G1899" s="4" t="str" cm="1">
        <f t="array" aca="1" ref="G1899" ca="1">IF(AND(ISBLANK(INDIRECT(ADDRESS(B1899,3,1,1,"all_city_parameter_inputs"))),ISBLANK(INDIRECT(ADDRESS(B1899,2,1,1,"all_city_parameter_inputs")))),"",IF(ISBLANK(INDIRECT(ADDRESS(B1899,2,1,1,"all_city_parameter_inputs"))),"",INDIRECT(ADDRESS(B1899,2,1,1,"all_city_parameter_inputs"))))</f>
        <v/>
      </c>
      <c r="H1899" s="17" cm="1">
        <f t="array" aca="1" ref="H1899" ca="1">IF(ISBLANK(INDIRECT(ADDRESS(B1899,A1899,1,1,"all_city_parameter_inputs"))), "--",INDIRECT(ADDRESS(B1899,A1899,1,1,"all_city_parameter_inputs")))</f>
        <v>0.94</v>
      </c>
      <c r="I1899" s="17">
        <f ca="1">IF(OR(G1899="alpha",G1899="beta",G1899="sd",G1899="mean"),"--",VLOOKUP(C1899,Default!$B$5:$H$114,7,FALSE))</f>
        <v>0.99</v>
      </c>
      <c r="J1899" s="4" t="str">
        <f ca="1">VLOOKUP(F1899,Lookup!$C$5:$D$110,2, FALSE)</f>
        <v>Travel values</v>
      </c>
      <c r="K1899" s="4" t="str">
        <f ca="1">VLOOKUP(C1899,Default!$B$4:$E$114,4, FALSE)</f>
        <v>proportion of male commercial motorcycle drivers</v>
      </c>
      <c r="L1899" s="21" t="str" cm="1">
        <f t="array" aca="1" ref="L1899" ca="1">IF(ISNA(VLOOKUP($D1899,Grouped_Sources!$C:$C,1,FALSE)),"", INDIRECT(VLOOKUP($D1899,Grouped_Sources!$C:$I,5,FALSE)))</f>
        <v>on OneDrive Ali Abbas - ITHIM Global\Methods and Processes\Input Parameters\GhostTrip_demographics</v>
      </c>
      <c r="M1899" s="21" cm="1">
        <f t="array" aca="1" ref="M1899" ca="1">IF(ISNA(VLOOKUP($D1899,Grouped_Sources!$C:$C,1,FALSE)),"", INDIRECT(VLOOKUP($D1899,Grouped_Sources!$C:$I,6,FALSE)))</f>
        <v>0</v>
      </c>
      <c r="N1899" s="21" cm="1">
        <f t="array" aca="1" ref="N1899" ca="1">IF(ISNA(VLOOKUP($D1899,Grouped_Sources!$C:$C,1,FALSE)),"", INDIRECT(VLOOKUP($D1899,Grouped_Sources!$C:$I,7,FALSE)))</f>
        <v>0</v>
      </c>
    </row>
    <row r="1900" spans="1:14" hidden="1" x14ac:dyDescent="0.25">
      <c r="A1900" s="5">
        <f t="shared" si="306"/>
        <v>21</v>
      </c>
      <c r="B1900" s="5">
        <f t="shared" si="307"/>
        <v>98</v>
      </c>
      <c r="C1900" s="5" t="str">
        <f t="shared" ca="1" si="310"/>
        <v>commerical_mbike_male_agerange</v>
      </c>
      <c r="D1900" s="5" t="str">
        <f t="shared" ca="1" si="311"/>
        <v>commerical_mbike_male_agerange_iquique_altohospicio</v>
      </c>
      <c r="E1900" s="4" t="str" cm="1">
        <f t="array" aca="1" ref="E1900" ca="1">INDIRECT(ADDRESS(1,A1900,1,1,"all_city_parameter_inputs"))</f>
        <v>iquique_altohospicio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commerical_mbike_male_agerange</v>
      </c>
      <c r="G1900" s="4" t="str" cm="1">
        <f t="array" aca="1" ref="G1900" ca="1">IF(AND(ISBLANK(INDIRECT(ADDRESS(B1900,3,1,1,"all_city_parameter_inputs"))),ISBLANK(INDIRECT(ADDRESS(B1900,2,1,1,"all_city_parameter_inputs")))),"",IF(ISBLANK(INDIRECT(ADDRESS(B1900,2,1,1,"all_city_parameter_inputs"))),"",INDIRECT(ADDRESS(B1900,2,1,1,"all_city_parameter_inputs"))))</f>
        <v/>
      </c>
      <c r="H1900" s="17" t="str" cm="1">
        <f t="array" aca="1" ref="H1900" ca="1">IF(ISBLANK(INDIRECT(ADDRESS(B1900,A1900,1,1,"all_city_parameter_inputs"))), "--",INDIRECT(ADDRESS(B1900,A1900,1,1,"all_city_parameter_inputs")))</f>
        <v>20, 65</v>
      </c>
      <c r="I1900" s="17" t="str">
        <f ca="1">IF(OR(G1900="alpha",G1900="beta",G1900="sd",G1900="mean"),"--",VLOOKUP(C1900,Default!$B$5:$H$114,7,FALSE))</f>
        <v>18, 65</v>
      </c>
      <c r="J1900" s="4" t="str">
        <f ca="1">VLOOKUP(F1900,Lookup!$C$5:$D$110,2, FALSE)</f>
        <v>Travel values</v>
      </c>
      <c r="K1900" s="4" t="str">
        <f ca="1">VLOOKUP(C1900,Default!$B$4:$E$114,4, FALSE)</f>
        <v>age range of male commercial motorcycle drivers</v>
      </c>
      <c r="L1900" s="21" t="str" cm="1">
        <f t="array" aca="1" ref="L1900" ca="1">IF(ISNA(VLOOKUP($D1900,Grouped_Sources!$C:$C,1,FALSE)),"", INDIRECT(VLOOKUP($D1900,Grouped_Sources!$C:$I,5,FALSE)))</f>
        <v>on OneDrive Ali Abbas - ITHIM Global\Methods and Processes\Input Parameters\GhostTrip_demographics</v>
      </c>
      <c r="M1900" s="21" cm="1">
        <f t="array" aca="1" ref="M1900" ca="1">IF(ISNA(VLOOKUP($D1900,Grouped_Sources!$C:$C,1,FALSE)),"", INDIRECT(VLOOKUP($D1900,Grouped_Sources!$C:$I,6,FALSE)))</f>
        <v>0</v>
      </c>
      <c r="N1900" s="21" cm="1">
        <f t="array" aca="1" ref="N1900" ca="1">IF(ISNA(VLOOKUP($D1900,Grouped_Sources!$C:$C,1,FALSE)),"", INDIRECT(VLOOKUP($D1900,Grouped_Sources!$C:$I,7,FALSE)))</f>
        <v>0</v>
      </c>
    </row>
    <row r="1901" spans="1:14" hidden="1" x14ac:dyDescent="0.25">
      <c r="A1901" s="5">
        <f t="shared" ref="A1901:A1932" si="312">A1801+1</f>
        <v>21</v>
      </c>
      <c r="B1901" s="5">
        <f t="shared" ref="B1901:B1932" si="313">B1801</f>
        <v>99</v>
      </c>
      <c r="C1901" s="5" t="str">
        <f t="shared" ca="1" si="310"/>
        <v>commerical_mbike_female_agerange</v>
      </c>
      <c r="D1901" s="5" t="str">
        <f t="shared" ca="1" si="311"/>
        <v>commerical_mbike_female_agerange_iquique_altohospicio</v>
      </c>
      <c r="E1901" s="4" t="str" cm="1">
        <f t="array" aca="1" ref="E1901" ca="1">INDIRECT(ADDRESS(1,A1901,1,1,"all_city_parameter_inputs"))</f>
        <v>iquique_altohospicio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commerical_mbike_female_agerange</v>
      </c>
      <c r="G1901" s="4" t="str" cm="1">
        <f t="array" aca="1" ref="G1901" ca="1">IF(AND(ISBLANK(INDIRECT(ADDRESS(B1901,3,1,1,"all_city_parameter_inputs"))),ISBLANK(INDIRECT(ADDRESS(B1901,2,1,1,"all_city_parameter_inputs")))),"",IF(ISBLANK(INDIRECT(ADDRESS(B1901,2,1,1,"all_city_parameter_inputs"))),"",INDIRECT(ADDRESS(B1901,2,1,1,"all_city_parameter_inputs"))))</f>
        <v/>
      </c>
      <c r="H1901" s="17" t="str" cm="1">
        <f t="array" aca="1" ref="H1901" ca="1">IF(ISBLANK(INDIRECT(ADDRESS(B1901,A1901,1,1,"all_city_parameter_inputs"))), "--",INDIRECT(ADDRESS(B1901,A1901,1,1,"all_city_parameter_inputs")))</f>
        <v>20, 60</v>
      </c>
      <c r="I1901" s="17" t="str">
        <f ca="1">IF(OR(G1901="alpha",G1901="beta",G1901="sd",G1901="mean"),"--",VLOOKUP(C1901,Default!$B$5:$H$114,7,FALSE))</f>
        <v>18, 65</v>
      </c>
      <c r="J1901" s="4" t="str">
        <f ca="1">VLOOKUP(F1901,Lookup!$C$5:$D$110,2, FALSE)</f>
        <v>Travel values</v>
      </c>
      <c r="K1901" s="4" t="str">
        <f ca="1">VLOOKUP(C1901,Default!$B$4:$E$114,4, FALSE)</f>
        <v>age range of female commercial motorcycle drivers</v>
      </c>
      <c r="L1901" s="21" t="str" cm="1">
        <f t="array" aca="1" ref="L1901" ca="1">IF(ISNA(VLOOKUP($D1901,Grouped_Sources!$C:$C,1,FALSE)),"", INDIRECT(VLOOKUP($D1901,Grouped_Sources!$C:$I,5,FALSE)))</f>
        <v>on OneDrive Ali Abbas - ITHIM Global\Methods and Processes\Input Parameters\GhostTrip_demographics</v>
      </c>
      <c r="M1901" s="21" cm="1">
        <f t="array" aca="1" ref="M1901" ca="1">IF(ISNA(VLOOKUP($D1901,Grouped_Sources!$C:$C,1,FALSE)),"", INDIRECT(VLOOKUP($D1901,Grouped_Sources!$C:$I,6,FALSE)))</f>
        <v>0</v>
      </c>
      <c r="N1901" s="21" cm="1">
        <f t="array" aca="1" ref="N1901" ca="1">IF(ISNA(VLOOKUP($D1901,Grouped_Sources!$C:$C,1,FALSE)),"", INDIRECT(VLOOKUP($D1901,Grouped_Sources!$C:$I,7,FALSE)))</f>
        <v>0</v>
      </c>
    </row>
    <row r="1902" spans="1:14" hidden="1" x14ac:dyDescent="0.25">
      <c r="A1902" s="5">
        <f t="shared" si="312"/>
        <v>21</v>
      </c>
      <c r="B1902" s="5">
        <f t="shared" si="313"/>
        <v>100</v>
      </c>
      <c r="C1902" s="5" t="str">
        <f t="shared" ref="C1902" ca="1" si="314">IF(G1902 = "",F1902,IF(OR(G1902="alpha",G1902="beta",G1902="constant",G1902="sd",G1902="mean",G1902="sample"),F1902,F1902&amp;" "&amp;G1902))</f>
        <v>day_to_week_scalar</v>
      </c>
      <c r="D1902" s="5" t="str">
        <f t="shared" ref="D1902" ca="1" si="315">F1902&amp;"_"&amp;E1902</f>
        <v>day_to_week_scalar_iquique_altohospicio</v>
      </c>
      <c r="E1902" s="4" t="str" cm="1">
        <f t="array" aca="1" ref="E1902" ca="1">INDIRECT(ADDRESS(1,A1902,1,1,"all_city_parameter_inputs"))</f>
        <v>iquique_altohospicio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day_to_week_scalar</v>
      </c>
      <c r="G1902" s="4" t="str" cm="1">
        <f t="array" aca="1" ref="G1902" ca="1">IF(AND(ISBLANK(INDIRECT(ADDRESS(B1902,3,1,1,"all_city_parameter_inputs"))),ISBLANK(INDIRECT(ADDRESS(B1902,2,1,1,"all_city_parameter_inputs")))),"",IF(ISBLANK(INDIRECT(ADDRESS(B1902,2,1,1,"all_city_parameter_inputs"))),"",INDIRECT(ADDRESS(B1902,2,1,1,"all_city_parameter_inputs"))))</f>
        <v/>
      </c>
      <c r="H1902" s="17" cm="1">
        <f t="array" aca="1" ref="H1902" ca="1">IF(ISBLANK(INDIRECT(ADDRESS(B1902,A1902,1,1,"all_city_parameter_inputs"))), "--",INDIRECT(ADDRESS(B1902,A1902,1,1,"all_city_parameter_inputs")))</f>
        <v>7</v>
      </c>
      <c r="I1902" s="17">
        <f ca="1">IF(OR(G1902="alpha",G1902="beta",G1902="sd",G1902="mean"),"--",VLOOKUP(C1902,Default!$B$5:$H$114,7,FALSE))</f>
        <v>7</v>
      </c>
      <c r="J1902" s="4" t="str">
        <f ca="1">VLOOKUP(F1902,Lookup!$C$5:$D$110,2, FALSE)</f>
        <v>Travel values</v>
      </c>
      <c r="K1902" s="4" t="str">
        <f ca="1">VLOOKUP(C1902,Default!$B$4:$E$114,4, FALSE)</f>
        <v>how daily travel scales to a week</v>
      </c>
      <c r="L1902" s="37" t="s">
        <v>298</v>
      </c>
      <c r="M1902" s="21"/>
      <c r="N1902" s="21"/>
    </row>
    <row r="1903" spans="1:14" hidden="1" x14ac:dyDescent="0.25">
      <c r="A1903" s="5">
        <f t="shared" si="312"/>
        <v>21</v>
      </c>
      <c r="B1903" s="5">
        <f t="shared" si="313"/>
        <v>101</v>
      </c>
      <c r="C1903" s="5" t="str">
        <f t="shared" ref="C1903" ca="1" si="316">IF(G1903 = "",F1903,IF(OR(G1903="alpha",G1903="beta",G1903="constant",G1903="sd",G1903="mean",G1903="sample"),F1903,F1903&amp;" "&amp;G1903))</f>
        <v>treat_taxi_as_car</v>
      </c>
      <c r="D1903" s="5" t="str">
        <f t="shared" ref="D1903" ca="1" si="317">F1903&amp;"_"&amp;E1903</f>
        <v>treat_taxi_as_car_iquique_altohospicio</v>
      </c>
      <c r="E1903" s="4" t="str" cm="1">
        <f t="array" aca="1" ref="E1903" ca="1">INDIRECT(ADDRESS(1,A1903,1,1,"all_city_parameter_inputs"))</f>
        <v>iquique_altohospicio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treat_taxi_as_car</v>
      </c>
      <c r="G1903" s="4" t="str" cm="1">
        <f t="array" aca="1" ref="G1903" ca="1">IF(AND(ISBLANK(INDIRECT(ADDRESS(B1903,3,1,1,"all_city_parameter_inputs"))),ISBLANK(INDIRECT(ADDRESS(B1903,2,1,1,"all_city_parameter_inputs")))),"",IF(ISBLANK(INDIRECT(ADDRESS(B1903,2,1,1,"all_city_parameter_inputs"))),"",INDIRECT(ADDRESS(B1903,2,1,1,"all_city_parameter_inputs"))))</f>
        <v/>
      </c>
      <c r="H1903" s="17" t="str" cm="1">
        <f t="array" aca="1" ref="H1903" ca="1">IF(ISBLANK(INDIRECT(ADDRESS(B1903,A1903,1,1,"all_city_parameter_inputs"))), "--",INDIRECT(ADDRESS(B1903,A1903,1,1,"all_city_parameter_inputs")))</f>
        <v>F</v>
      </c>
      <c r="I1903" s="17" t="str">
        <f ca="1">IF(OR(G1903="alpha",G1903="beta",G1903="sd",G1903="mean"),"--",VLOOKUP(C1903,Default!$B$5:$H$114,7,FALSE))</f>
        <v>F</v>
      </c>
      <c r="J1903" s="4" t="str">
        <f ca="1">VLOOKUP(F1903,Lookup!$C$5:$D$110,2, FALSE)</f>
        <v>Pollution values</v>
      </c>
      <c r="K1903" s="4" t="str">
        <f ca="1">VLOOKUP(C1903,Default!$B$4:$E$114,4, FALSE)</f>
        <v>If set to false do not add taxi km when calculating car emission factors</v>
      </c>
      <c r="L1903" s="37"/>
      <c r="M1903" s="21"/>
      <c r="N1903" s="21"/>
    </row>
    <row r="1904" spans="1:14" hidden="1" x14ac:dyDescent="0.25">
      <c r="A1904" s="5">
        <f t="shared" si="312"/>
        <v>22</v>
      </c>
      <c r="B1904" s="5">
        <f t="shared" si="313"/>
        <v>2</v>
      </c>
      <c r="C1904" s="5" t="str">
        <f t="shared" ca="1" si="305"/>
        <v>speeds auto_rickshaw</v>
      </c>
      <c r="D1904" s="5" t="str">
        <f t="shared" ref="D1904" ca="1" si="318">F1904&amp;"_"&amp;E1904</f>
        <v>speeds_osorno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All_city_list!F1890,INDIRECT(ADDRESS(B1904,1,1,1,"all_city_parameter_inputs"))))</f>
        <v>speeds</v>
      </c>
      <c r="G1904" s="4" t="str" cm="1">
        <f t="array" aca="1" ref="G1904" ca="1">IF(AND(ISBLANK(INDIRECT(ADDRESS(B1904,3,1,1,"all_city_parameter_inputs"))),ISBLANK(INDIRECT(ADDRESS(B1904,2,1,1,"all_city_parameter_inputs")))),"",IF(ISBLANK(INDIRECT(ADDRESS(B1904,2,1,1,"all_city_parameter_inputs"))),"",INDIRECT(ADDRESS(B1904,2,1,1,"all_city_parameter_inputs"))))</f>
        <v>auto_rickshaw</v>
      </c>
      <c r="H1904" s="17" t="str" cm="1">
        <f t="array" aca="1" ref="H1904" ca="1">IF(ISBLANK(INDIRECT(ADDRESS(B1904,A1904,1,1,"all_city_parameter_inputs"))), "--",INDIRECT(ADDRESS(B1904,A1904,1,1,"all_city_parameter_inputs")))</f>
        <v>--</v>
      </c>
      <c r="I1904" s="17">
        <f ca="1">IF(OR(G1904="alpha",G1904="beta",G1904="sd",G1904="mean"),"--",VLOOKUP(C1904,Default!$B$5:$H$114,7,FALSE))</f>
        <v>4</v>
      </c>
      <c r="J1904" s="4" t="str">
        <f ca="1">VLOOKUP(F1904,Lookup!$C$5:$D$110,2, FALSE)</f>
        <v>Travel values</v>
      </c>
      <c r="K1904" s="4">
        <f ca="1">VLOOKUP(C1904,Default!$B$4:$E$114,4, FALSE)</f>
        <v>0</v>
      </c>
      <c r="L1904" s="21" t="str" cm="1">
        <f t="array" aca="1" ref="L1904" ca="1">IF(ISNA(VLOOKUP($D1904,Grouped_Sources!$C:$C,1,FALSE)),"", INDIRECT(VLOOKUP($D1904,Grouped_Sources!$C:$I,5,FALSE)))</f>
        <v>VehicleSpeeds_Summary_vxxx.docx on OneDrive Ali Abbas - ITHIM Global\Methods and Processes\Input Parameters\VehicleSpeeds</v>
      </c>
      <c r="M1904" s="21" cm="1">
        <f t="array" aca="1" ref="M1904" ca="1">IF(ISNA(VLOOKUP($D1904,Grouped_Sources!$C:$C,1,FALSE)),"", INDIRECT(VLOOKUP($D1904,Grouped_Sources!$C:$I,6,FALSE)))</f>
        <v>0</v>
      </c>
      <c r="N1904" s="21" cm="1">
        <f t="array" aca="1" ref="N1904" ca="1">IF(ISNA(VLOOKUP($D1904,Grouped_Sources!$C:$C,1,FALSE)),"", INDIRECT(VLOOKUP($D1904,Grouped_Sources!$C:$I,7,FALSE)))</f>
        <v>0</v>
      </c>
    </row>
    <row r="1905" spans="1:14" hidden="1" x14ac:dyDescent="0.25">
      <c r="A1905" s="5">
        <f t="shared" si="312"/>
        <v>22</v>
      </c>
      <c r="B1905" s="5">
        <f t="shared" si="313"/>
        <v>3</v>
      </c>
      <c r="C1905" s="5" t="str">
        <f t="shared" ca="1" si="305"/>
        <v>speeds bus</v>
      </c>
      <c r="D1905" s="5" t="str">
        <f t="shared" ca="1" si="301"/>
        <v>speeds_osorno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speeds</v>
      </c>
      <c r="G1905" s="4" t="str" cm="1">
        <f t="array" aca="1" ref="G1905" ca="1">IF(AND(ISBLANK(INDIRECT(ADDRESS(B1905,3,1,1,"all_city_parameter_inputs"))),ISBLANK(INDIRECT(ADDRESS(B1905,2,1,1,"all_city_parameter_inputs")))),"",IF(ISBLANK(INDIRECT(ADDRESS(B1905,2,1,1,"all_city_parameter_inputs"))),"",INDIRECT(ADDRESS(B1905,2,1,1,"all_city_parameter_inputs"))))</f>
        <v>bus</v>
      </c>
      <c r="H1905" s="17" cm="1">
        <f t="array" aca="1" ref="H1905" ca="1">IF(ISBLANK(INDIRECT(ADDRESS(B1905,A1905,1,1,"all_city_parameter_inputs"))), "--",INDIRECT(ADDRESS(B1905,A1905,1,1,"all_city_parameter_inputs")))</f>
        <v>13</v>
      </c>
      <c r="I1905" s="17">
        <f ca="1">IF(OR(G1905="alpha",G1905="beta",G1905="sd",G1905="mean"),"--",VLOOKUP(C1905,Default!$B$5:$H$114,7,FALSE))</f>
        <v>8.1</v>
      </c>
      <c r="J1905" s="4" t="str">
        <f ca="1">VLOOKUP(F1905,Lookup!$C$5:$D$110,2, FALSE)</f>
        <v>Travel values</v>
      </c>
      <c r="K1905" s="4" t="str">
        <f ca="1">VLOOKUP(C1905,Default!$B$4:$E$114,4,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05" s="21" t="str" cm="1">
        <f t="array" aca="1" ref="L1905" ca="1">IF(ISNA(VLOOKUP($D1905,Grouped_Sources!$C:$C,1,FALSE)),"", INDIRECT(VLOOKUP($D1905,Grouped_Sources!$C:$I,5,FALSE)))</f>
        <v>VehicleSpeeds_Summary_vxxx.docx on OneDrive Ali Abbas - ITHIM Global\Methods and Processes\Input Parameters\VehicleSpeeds</v>
      </c>
      <c r="M1905" s="21" cm="1">
        <f t="array" aca="1" ref="M1905" ca="1">IF(ISNA(VLOOKUP($D1905,Grouped_Sources!$C:$C,1,FALSE)),"", INDIRECT(VLOOKUP($D1905,Grouped_Sources!$C:$I,6,FALSE)))</f>
        <v>0</v>
      </c>
      <c r="N1905" s="21" cm="1">
        <f t="array" aca="1" ref="N1905" ca="1">IF(ISNA(VLOOKUP($D1905,Grouped_Sources!$C:$C,1,FALSE)),"", INDIRECT(VLOOKUP($D1905,Grouped_Sources!$C:$I,7,FALSE)))</f>
        <v>0</v>
      </c>
    </row>
    <row r="1906" spans="1:14" hidden="1" x14ac:dyDescent="0.25">
      <c r="A1906" s="5">
        <f t="shared" si="312"/>
        <v>22</v>
      </c>
      <c r="B1906" s="5">
        <f t="shared" si="313"/>
        <v>4</v>
      </c>
      <c r="C1906" s="5" t="str">
        <f t="shared" ca="1" si="305"/>
        <v>speeds car</v>
      </c>
      <c r="D1906" s="5" t="str">
        <f t="shared" ref="D1906:D1915" ca="1" si="319">F1906&amp;"_"&amp;E1906</f>
        <v>speeds_osorno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speeds</v>
      </c>
      <c r="G1906" s="4" t="str" cm="1">
        <f t="array" aca="1" ref="G1906" ca="1">IF(AND(ISBLANK(INDIRECT(ADDRESS(B1906,3,1,1,"all_city_parameter_inputs"))),ISBLANK(INDIRECT(ADDRESS(B1906,2,1,1,"all_city_parameter_inputs")))),"",IF(ISBLANK(INDIRECT(ADDRESS(B1906,2,1,1,"all_city_parameter_inputs"))),"",INDIRECT(ADDRESS(B1906,2,1,1,"all_city_parameter_inputs"))))</f>
        <v>car</v>
      </c>
      <c r="H1906" s="17" cm="1">
        <f t="array" aca="1" ref="H1906" ca="1">IF(ISBLANK(INDIRECT(ADDRESS(B1906,A1906,1,1,"all_city_parameter_inputs"))), "--",INDIRECT(ADDRESS(B1906,A1906,1,1,"all_city_parameter_inputs")))</f>
        <v>16</v>
      </c>
      <c r="I1906" s="17">
        <f ca="1">IF(OR(G1906="alpha",G1906="beta",G1906="sd",G1906="mean"),"--",VLOOKUP(C1906,Default!$B$5:$H$114,7,FALSE))</f>
        <v>13.8</v>
      </c>
      <c r="J1906" s="4" t="str">
        <f ca="1">VLOOKUP(F1906,Lookup!$C$5:$D$110,2, FALSE)</f>
        <v>Travel values</v>
      </c>
      <c r="K1906" s="4">
        <f ca="1">VLOOKUP(C1906,Default!$B$4:$E$114,4, FALSE)</f>
        <v>0</v>
      </c>
      <c r="L1906" s="21" t="str" cm="1">
        <f t="array" aca="1" ref="L1906" ca="1">IF(ISNA(VLOOKUP($D1906,Grouped_Sources!$C:$C,1,FALSE)),"", INDIRECT(VLOOKUP($D1906,Grouped_Sources!$C:$I,5,FALSE)))</f>
        <v>VehicleSpeeds_Summary_vxxx.docx on OneDrive Ali Abbas - ITHIM Global\Methods and Processes\Input Parameters\VehicleSpeeds</v>
      </c>
      <c r="M1906" s="21" cm="1">
        <f t="array" aca="1" ref="M1906" ca="1">IF(ISNA(VLOOKUP($D1906,Grouped_Sources!$C:$C,1,FALSE)),"", INDIRECT(VLOOKUP($D1906,Grouped_Sources!$C:$I,6,FALSE)))</f>
        <v>0</v>
      </c>
      <c r="N1906" s="21" cm="1">
        <f t="array" aca="1" ref="N1906" ca="1">IF(ISNA(VLOOKUP($D1906,Grouped_Sources!$C:$C,1,FALSE)),"", INDIRECT(VLOOKUP($D1906,Grouped_Sources!$C:$I,7,FALSE)))</f>
        <v>0</v>
      </c>
    </row>
    <row r="1907" spans="1:14" hidden="1" x14ac:dyDescent="0.25">
      <c r="A1907" s="5">
        <f t="shared" si="312"/>
        <v>22</v>
      </c>
      <c r="B1907" s="5">
        <f t="shared" si="313"/>
        <v>5</v>
      </c>
      <c r="C1907" s="5" t="str">
        <f t="shared" ca="1" si="305"/>
        <v>speeds cycle</v>
      </c>
      <c r="D1907" s="5" t="str">
        <f t="shared" ca="1" si="319"/>
        <v>speeds_osorno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speeds</v>
      </c>
      <c r="G1907" s="4" t="str" cm="1">
        <f t="array" aca="1" ref="G1907" ca="1">IF(AND(ISBLANK(INDIRECT(ADDRESS(B1907,3,1,1,"all_city_parameter_inputs"))),ISBLANK(INDIRECT(ADDRESS(B1907,2,1,1,"all_city_parameter_inputs")))),"",IF(ISBLANK(INDIRECT(ADDRESS(B1907,2,1,1,"all_city_parameter_inputs"))),"",INDIRECT(ADDRESS(B1907,2,1,1,"all_city_parameter_inputs"))))</f>
        <v>cycle</v>
      </c>
      <c r="H1907" s="17" cm="1">
        <f t="array" aca="1" ref="H1907" ca="1">IF(ISBLANK(INDIRECT(ADDRESS(B1907,A1907,1,1,"all_city_parameter_inputs"))), "--",INDIRECT(ADDRESS(B1907,A1907,1,1,"all_city_parameter_inputs")))</f>
        <v>8.9</v>
      </c>
      <c r="I1907" s="17">
        <f ca="1">IF(OR(G1907="alpha",G1907="beta",G1907="sd",G1907="mean"),"--",VLOOKUP(C1907,Default!$B$5:$H$114,7,FALSE))</f>
        <v>7.2</v>
      </c>
      <c r="J1907" s="4" t="str">
        <f ca="1">VLOOKUP(F1907,Lookup!$C$5:$D$110,2, FALSE)</f>
        <v>Travel values</v>
      </c>
      <c r="K1907" s="4">
        <f ca="1">VLOOKUP(C1907,Default!$B$4:$E$114,4, FALSE)</f>
        <v>0</v>
      </c>
      <c r="L1907" s="21" t="str" cm="1">
        <f t="array" aca="1" ref="L1907" ca="1">IF(ISNA(VLOOKUP($D1907,Grouped_Sources!$C:$C,1,FALSE)),"", INDIRECT(VLOOKUP($D1907,Grouped_Sources!$C:$I,5,FALSE)))</f>
        <v>VehicleSpeeds_Summary_vxxx.docx on OneDrive Ali Abbas - ITHIM Global\Methods and Processes\Input Parameters\VehicleSpeeds</v>
      </c>
      <c r="M1907" s="21" cm="1">
        <f t="array" aca="1" ref="M1907" ca="1">IF(ISNA(VLOOKUP($D1907,Grouped_Sources!$C:$C,1,FALSE)),"", INDIRECT(VLOOKUP($D1907,Grouped_Sources!$C:$I,6,FALSE)))</f>
        <v>0</v>
      </c>
      <c r="N1907" s="21" cm="1">
        <f t="array" aca="1" ref="N1907" ca="1">IF(ISNA(VLOOKUP($D1907,Grouped_Sources!$C:$C,1,FALSE)),"", INDIRECT(VLOOKUP($D1907,Grouped_Sources!$C:$I,7,FALSE)))</f>
        <v>0</v>
      </c>
    </row>
    <row r="1908" spans="1:14" hidden="1" x14ac:dyDescent="0.25">
      <c r="A1908" s="5">
        <f t="shared" si="312"/>
        <v>22</v>
      </c>
      <c r="B1908" s="5">
        <f t="shared" si="313"/>
        <v>6</v>
      </c>
      <c r="C1908" s="5" t="str">
        <f t="shared" ca="1" si="305"/>
        <v>speeds subway</v>
      </c>
      <c r="D1908" s="5" t="str">
        <f t="shared" ca="1" si="319"/>
        <v>speeds_osorno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speeds</v>
      </c>
      <c r="G1908" s="4" t="str" cm="1">
        <f t="array" aca="1" ref="G1908" ca="1">IF(AND(ISBLANK(INDIRECT(ADDRESS(B1908,3,1,1,"all_city_parameter_inputs"))),ISBLANK(INDIRECT(ADDRESS(B1908,2,1,1,"all_city_parameter_inputs")))),"",IF(ISBLANK(INDIRECT(ADDRESS(B1908,2,1,1,"all_city_parameter_inputs"))),"",INDIRECT(ADDRESS(B1908,2,1,1,"all_city_parameter_inputs"))))</f>
        <v>subway</v>
      </c>
      <c r="H1908" s="17" t="str" cm="1">
        <f t="array" aca="1" ref="H1908" ca="1">IF(ISBLANK(INDIRECT(ADDRESS(B1908,A1908,1,1,"all_city_parameter_inputs"))), "--",INDIRECT(ADDRESS(B1908,A1908,1,1,"all_city_parameter_inputs")))</f>
        <v>--</v>
      </c>
      <c r="I1908" s="17">
        <f ca="1">IF(OR(G1908="alpha",G1908="beta",G1908="sd",G1908="mean"),"--",VLOOKUP(C1908,Default!$B$5:$H$114,7,FALSE))</f>
        <v>18.100000000000001</v>
      </c>
      <c r="J1908" s="4" t="str">
        <f ca="1">VLOOKUP(F1908,Lookup!$C$5:$D$110,2, FALSE)</f>
        <v>Travel values</v>
      </c>
      <c r="K1908" s="4">
        <f ca="1">VLOOKUP(C1908,Default!$B$4:$E$114,4, FALSE)</f>
        <v>0</v>
      </c>
      <c r="L1908" s="21" t="str" cm="1">
        <f t="array" aca="1" ref="L1908" ca="1">IF(ISNA(VLOOKUP($D1908,Grouped_Sources!$C:$C,1,FALSE)),"", INDIRECT(VLOOKUP($D1908,Grouped_Sources!$C:$I,5,FALSE)))</f>
        <v>VehicleSpeeds_Summary_vxxx.docx on OneDrive Ali Abbas - ITHIM Global\Methods and Processes\Input Parameters\VehicleSpeeds</v>
      </c>
      <c r="M1908" s="21" cm="1">
        <f t="array" aca="1" ref="M1908" ca="1">IF(ISNA(VLOOKUP($D1908,Grouped_Sources!$C:$C,1,FALSE)),"", INDIRECT(VLOOKUP($D1908,Grouped_Sources!$C:$I,6,FALSE)))</f>
        <v>0</v>
      </c>
      <c r="N1908" s="21" cm="1">
        <f t="array" aca="1" ref="N1908" ca="1">IF(ISNA(VLOOKUP($D1908,Grouped_Sources!$C:$C,1,FALSE)),"", INDIRECT(VLOOKUP($D1908,Grouped_Sources!$C:$I,7,FALSE)))</f>
        <v>0</v>
      </c>
    </row>
    <row r="1909" spans="1:14" hidden="1" x14ac:dyDescent="0.25">
      <c r="A1909" s="5">
        <f t="shared" si="312"/>
        <v>22</v>
      </c>
      <c r="B1909" s="5">
        <f t="shared" si="313"/>
        <v>7</v>
      </c>
      <c r="C1909" s="5" t="str">
        <f t="shared" ca="1" si="305"/>
        <v>speeds motorcycle</v>
      </c>
      <c r="D1909" s="5" t="str">
        <f t="shared" ca="1" si="319"/>
        <v>speeds_osorno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speeds</v>
      </c>
      <c r="G1909" s="4" t="str" cm="1">
        <f t="array" aca="1" ref="G1909" ca="1">IF(AND(ISBLANK(INDIRECT(ADDRESS(B1909,3,1,1,"all_city_parameter_inputs"))),ISBLANK(INDIRECT(ADDRESS(B1909,2,1,1,"all_city_parameter_inputs")))),"",IF(ISBLANK(INDIRECT(ADDRESS(B1909,2,1,1,"all_city_parameter_inputs"))),"",INDIRECT(ADDRESS(B1909,2,1,1,"all_city_parameter_inputs"))))</f>
        <v>motorcycle</v>
      </c>
      <c r="H1909" s="17" cm="1">
        <f t="array" aca="1" ref="H1909" ca="1">IF(ISBLANK(INDIRECT(ADDRESS(B1909,A1909,1,1,"all_city_parameter_inputs"))), "--",INDIRECT(ADDRESS(B1909,A1909,1,1,"all_city_parameter_inputs")))</f>
        <v>16</v>
      </c>
      <c r="I1909" s="17">
        <f ca="1">IF(OR(G1909="alpha",G1909="beta",G1909="sd",G1909="mean"),"--",VLOOKUP(C1909,Default!$B$5:$H$114,7,FALSE))</f>
        <v>15.2</v>
      </c>
      <c r="J1909" s="4" t="str">
        <f ca="1">VLOOKUP(F1909,Lookup!$C$5:$D$110,2, FALSE)</f>
        <v>Travel values</v>
      </c>
      <c r="K1909" s="4">
        <f ca="1">VLOOKUP(C1909,Default!$B$4:$E$114,4, FALSE)</f>
        <v>0</v>
      </c>
      <c r="L1909" s="21" t="str" cm="1">
        <f t="array" aca="1" ref="L1909" ca="1">IF(ISNA(VLOOKUP($D1909,Grouped_Sources!$C:$C,1,FALSE)),"", INDIRECT(VLOOKUP($D1909,Grouped_Sources!$C:$I,5,FALSE)))</f>
        <v>VehicleSpeeds_Summary_vxxx.docx on OneDrive Ali Abbas - ITHIM Global\Methods and Processes\Input Parameters\VehicleSpeeds</v>
      </c>
      <c r="M1909" s="21" cm="1">
        <f t="array" aca="1" ref="M1909" ca="1">IF(ISNA(VLOOKUP($D1909,Grouped_Sources!$C:$C,1,FALSE)),"", INDIRECT(VLOOKUP($D1909,Grouped_Sources!$C:$I,6,FALSE)))</f>
        <v>0</v>
      </c>
      <c r="N1909" s="21" cm="1">
        <f t="array" aca="1" ref="N1909" ca="1">IF(ISNA(VLOOKUP($D1909,Grouped_Sources!$C:$C,1,FALSE)),"", INDIRECT(VLOOKUP($D1909,Grouped_Sources!$C:$I,7,FALSE)))</f>
        <v>0</v>
      </c>
    </row>
    <row r="1910" spans="1:14" hidden="1" x14ac:dyDescent="0.25">
      <c r="A1910" s="5">
        <f t="shared" si="312"/>
        <v>22</v>
      </c>
      <c r="B1910" s="5">
        <f t="shared" si="313"/>
        <v>8</v>
      </c>
      <c r="C1910" s="5" t="str">
        <f t="shared" ca="1" si="305"/>
        <v>speeds other</v>
      </c>
      <c r="D1910" s="5" t="str">
        <f t="shared" ca="1" si="319"/>
        <v>speeds_osorno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speeds</v>
      </c>
      <c r="G1910" s="4" t="str" cm="1">
        <f t="array" aca="1" ref="G1910" ca="1">IF(AND(ISBLANK(INDIRECT(ADDRESS(B1910,3,1,1,"all_city_parameter_inputs"))),ISBLANK(INDIRECT(ADDRESS(B1910,2,1,1,"all_city_parameter_inputs")))),"",IF(ISBLANK(INDIRECT(ADDRESS(B1910,2,1,1,"all_city_parameter_inputs"))),"",INDIRECT(ADDRESS(B1910,2,1,1,"all_city_parameter_inputs"))))</f>
        <v>other</v>
      </c>
      <c r="H1910" s="17" t="str" cm="1">
        <f t="array" aca="1" ref="H1910" ca="1">IF(ISBLANK(INDIRECT(ADDRESS(B1910,A1910,1,1,"all_city_parameter_inputs"))), "--",INDIRECT(ADDRESS(B1910,A1910,1,1,"all_city_parameter_inputs")))</f>
        <v>--</v>
      </c>
      <c r="I1910" s="17">
        <f ca="1">IF(OR(G1910="alpha",G1910="beta",G1910="sd",G1910="mean"),"--",VLOOKUP(C1910,Default!$B$5:$H$114,7,FALSE))</f>
        <v>9.1</v>
      </c>
      <c r="J1910" s="4" t="str">
        <f ca="1">VLOOKUP(F1910,Lookup!$C$5:$D$110,2, FALSE)</f>
        <v>Travel values</v>
      </c>
      <c r="K1910" s="4">
        <f ca="1">VLOOKUP(C1910,Default!$B$4:$E$114,4, FALSE)</f>
        <v>0</v>
      </c>
      <c r="L1910" s="21" t="str" cm="1">
        <f t="array" aca="1" ref="L1910" ca="1">IF(ISNA(VLOOKUP($D1910,Grouped_Sources!$C:$C,1,FALSE)),"", INDIRECT(VLOOKUP($D1910,Grouped_Sources!$C:$I,5,FALSE)))</f>
        <v>VehicleSpeeds_Summary_vxxx.docx on OneDrive Ali Abbas - ITHIM Global\Methods and Processes\Input Parameters\VehicleSpeeds</v>
      </c>
      <c r="M1910" s="21" cm="1">
        <f t="array" aca="1" ref="M1910" ca="1">IF(ISNA(VLOOKUP($D1910,Grouped_Sources!$C:$C,1,FALSE)),"", INDIRECT(VLOOKUP($D1910,Grouped_Sources!$C:$I,6,FALSE)))</f>
        <v>0</v>
      </c>
      <c r="N1910" s="21" cm="1">
        <f t="array" aca="1" ref="N1910" ca="1">IF(ISNA(VLOOKUP($D1910,Grouped_Sources!$C:$C,1,FALSE)),"", INDIRECT(VLOOKUP($D1910,Grouped_Sources!$C:$I,7,FALSE)))</f>
        <v>0</v>
      </c>
    </row>
    <row r="1911" spans="1:14" hidden="1" x14ac:dyDescent="0.25">
      <c r="A1911" s="5">
        <f t="shared" si="312"/>
        <v>22</v>
      </c>
      <c r="B1911" s="5">
        <f t="shared" si="313"/>
        <v>9</v>
      </c>
      <c r="C1911" s="5" t="str">
        <f t="shared" ca="1" si="305"/>
        <v>speeds pedestrian</v>
      </c>
      <c r="D1911" s="5" t="str">
        <f t="shared" ca="1" si="319"/>
        <v>speeds_osorno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speeds</v>
      </c>
      <c r="G1911" s="4" t="str" cm="1">
        <f t="array" aca="1" ref="G1911" ca="1">IF(AND(ISBLANK(INDIRECT(ADDRESS(B1911,3,1,1,"all_city_parameter_inputs"))),ISBLANK(INDIRECT(ADDRESS(B1911,2,1,1,"all_city_parameter_inputs")))),"",IF(ISBLANK(INDIRECT(ADDRESS(B1911,2,1,1,"all_city_parameter_inputs"))),"",INDIRECT(ADDRESS(B1911,2,1,1,"all_city_parameter_inputs"))))</f>
        <v>pedestrian</v>
      </c>
      <c r="H1911" s="17" cm="1">
        <f t="array" aca="1" ref="H1911" ca="1">IF(ISBLANK(INDIRECT(ADDRESS(B1911,A1911,1,1,"all_city_parameter_inputs"))), "--",INDIRECT(ADDRESS(B1911,A1911,1,1,"all_city_parameter_inputs")))</f>
        <v>3.5</v>
      </c>
      <c r="I1911" s="17">
        <f ca="1">IF(OR(G1911="alpha",G1911="beta",G1911="sd",G1911="mean"),"--",VLOOKUP(C1911,Default!$B$5:$H$114,7,FALSE))</f>
        <v>2.5</v>
      </c>
      <c r="J1911" s="4" t="str">
        <f ca="1">VLOOKUP(F1911,Lookup!$C$5:$D$110,2, FALSE)</f>
        <v>Travel values</v>
      </c>
      <c r="K1911" s="4">
        <f ca="1">VLOOKUP(C1911,Default!$B$4:$E$114,4, FALSE)</f>
        <v>0</v>
      </c>
      <c r="L1911" s="21" t="str" cm="1">
        <f t="array" aca="1" ref="L1911" ca="1">IF(ISNA(VLOOKUP($D1911,Grouped_Sources!$C:$C,1,FALSE)),"", INDIRECT(VLOOKUP($D1911,Grouped_Sources!$C:$I,5,FALSE)))</f>
        <v>VehicleSpeeds_Summary_vxxx.docx on OneDrive Ali Abbas - ITHIM Global\Methods and Processes\Input Parameters\VehicleSpeeds</v>
      </c>
      <c r="M1911" s="21" cm="1">
        <f t="array" aca="1" ref="M1911" ca="1">IF(ISNA(VLOOKUP($D1911,Grouped_Sources!$C:$C,1,FALSE)),"", INDIRECT(VLOOKUP($D1911,Grouped_Sources!$C:$I,6,FALSE)))</f>
        <v>0</v>
      </c>
      <c r="N1911" s="21" cm="1">
        <f t="array" aca="1" ref="N1911" ca="1">IF(ISNA(VLOOKUP($D1911,Grouped_Sources!$C:$C,1,FALSE)),"", INDIRECT(VLOOKUP($D1911,Grouped_Sources!$C:$I,7,FALSE)))</f>
        <v>0</v>
      </c>
    </row>
    <row r="1912" spans="1:14" hidden="1" x14ac:dyDescent="0.25">
      <c r="A1912" s="5">
        <f t="shared" si="312"/>
        <v>22</v>
      </c>
      <c r="B1912" s="5">
        <f t="shared" si="313"/>
        <v>10</v>
      </c>
      <c r="C1912" s="5" t="str">
        <f t="shared" ca="1" si="305"/>
        <v>speeds rail</v>
      </c>
      <c r="D1912" s="5" t="str">
        <f t="shared" ca="1" si="319"/>
        <v>speeds_osorno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speeds</v>
      </c>
      <c r="G1912" s="4" t="str" cm="1">
        <f t="array" aca="1" ref="G1912" ca="1">IF(AND(ISBLANK(INDIRECT(ADDRESS(B1912,3,1,1,"all_city_parameter_inputs"))),ISBLANK(INDIRECT(ADDRESS(B1912,2,1,1,"all_city_parameter_inputs")))),"",IF(ISBLANK(INDIRECT(ADDRESS(B1912,2,1,1,"all_city_parameter_inputs"))),"",INDIRECT(ADDRESS(B1912,2,1,1,"all_city_parameter_inputs"))))</f>
        <v>rail</v>
      </c>
      <c r="H1912" s="17" cm="1">
        <f t="array" aca="1" ref="H1912" ca="1">IF(ISBLANK(INDIRECT(ADDRESS(B1912,A1912,1,1,"all_city_parameter_inputs"))), "--",INDIRECT(ADDRESS(B1912,A1912,1,1,"all_city_parameter_inputs")))</f>
        <v>23.2</v>
      </c>
      <c r="I1912" s="17">
        <f ca="1">IF(OR(G1912="alpha",G1912="beta",G1912="sd",G1912="mean"),"--",VLOOKUP(C1912,Default!$B$5:$H$114,7,FALSE))</f>
        <v>21.9</v>
      </c>
      <c r="J1912" s="4" t="str">
        <f ca="1">VLOOKUP(F1912,Lookup!$C$5:$D$110,2, FALSE)</f>
        <v>Travel values</v>
      </c>
      <c r="K1912" s="4">
        <f ca="1">VLOOKUP(C1912,Default!$B$4:$E$114,4, FALSE)</f>
        <v>0</v>
      </c>
      <c r="L1912" s="21" t="str" cm="1">
        <f t="array" aca="1" ref="L1912" ca="1">IF(ISNA(VLOOKUP($D1912,Grouped_Sources!$C:$C,1,FALSE)),"", INDIRECT(VLOOKUP($D1912,Grouped_Sources!$C:$I,5,FALSE)))</f>
        <v>VehicleSpeeds_Summary_vxxx.docx on OneDrive Ali Abbas - ITHIM Global\Methods and Processes\Input Parameters\VehicleSpeeds</v>
      </c>
      <c r="M1912" s="21" cm="1">
        <f t="array" aca="1" ref="M1912" ca="1">IF(ISNA(VLOOKUP($D1912,Grouped_Sources!$C:$C,1,FALSE)),"", INDIRECT(VLOOKUP($D1912,Grouped_Sources!$C:$I,6,FALSE)))</f>
        <v>0</v>
      </c>
      <c r="N1912" s="21" cm="1">
        <f t="array" aca="1" ref="N1912" ca="1">IF(ISNA(VLOOKUP($D1912,Grouped_Sources!$C:$C,1,FALSE)),"", INDIRECT(VLOOKUP($D1912,Grouped_Sources!$C:$I,7,FALSE)))</f>
        <v>0</v>
      </c>
    </row>
    <row r="1913" spans="1:14" hidden="1" x14ac:dyDescent="0.25">
      <c r="A1913" s="5">
        <f t="shared" si="312"/>
        <v>22</v>
      </c>
      <c r="B1913" s="5">
        <f t="shared" si="313"/>
        <v>11</v>
      </c>
      <c r="C1913" s="5" t="str">
        <f t="shared" ca="1" si="305"/>
        <v>speeds taxi</v>
      </c>
      <c r="D1913" s="5" t="str">
        <f t="shared" ca="1" si="319"/>
        <v>speeds_osorno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speeds</v>
      </c>
      <c r="G1913" s="4" t="str" cm="1">
        <f t="array" aca="1" ref="G1913" ca="1">IF(AND(ISBLANK(INDIRECT(ADDRESS(B1913,3,1,1,"all_city_parameter_inputs"))),ISBLANK(INDIRECT(ADDRESS(B1913,2,1,1,"all_city_parameter_inputs")))),"",IF(ISBLANK(INDIRECT(ADDRESS(B1913,2,1,1,"all_city_parameter_inputs"))),"",INDIRECT(ADDRESS(B1913,2,1,1,"all_city_parameter_inputs"))))</f>
        <v>taxi</v>
      </c>
      <c r="H1913" s="17" cm="1">
        <f t="array" aca="1" ref="H1913" ca="1">IF(ISBLANK(INDIRECT(ADDRESS(B1913,A1913,1,1,"all_city_parameter_inputs"))), "--",INDIRECT(ADDRESS(B1913,A1913,1,1,"all_city_parameter_inputs")))</f>
        <v>14.1</v>
      </c>
      <c r="I1913" s="17">
        <f ca="1">IF(OR(G1913="alpha",G1913="beta",G1913="sd",G1913="mean"),"--",VLOOKUP(C1913,Default!$B$5:$H$114,7,FALSE))</f>
        <v>13.8</v>
      </c>
      <c r="J1913" s="4" t="str">
        <f ca="1">VLOOKUP(F1913,Lookup!$C$5:$D$110,2, FALSE)</f>
        <v>Travel values</v>
      </c>
      <c r="K1913" s="4">
        <f ca="1">VLOOKUP(C1913,Default!$B$4:$E$114,4, FALSE)</f>
        <v>0</v>
      </c>
      <c r="L1913" s="21" t="str" cm="1">
        <f t="array" aca="1" ref="L1913" ca="1">IF(ISNA(VLOOKUP($D1913,Grouped_Sources!$C:$C,1,FALSE)),"", INDIRECT(VLOOKUP($D1913,Grouped_Sources!$C:$I,5,FALSE)))</f>
        <v>VehicleSpeeds_Summary_vxxx.docx on OneDrive Ali Abbas - ITHIM Global\Methods and Processes\Input Parameters\VehicleSpeeds</v>
      </c>
      <c r="M1913" s="21" cm="1">
        <f t="array" aca="1" ref="M1913" ca="1">IF(ISNA(VLOOKUP($D1913,Grouped_Sources!$C:$C,1,FALSE)),"", INDIRECT(VLOOKUP($D1913,Grouped_Sources!$C:$I,6,FALSE)))</f>
        <v>0</v>
      </c>
      <c r="N1913" s="21" cm="1">
        <f t="array" aca="1" ref="N1913" ca="1">IF(ISNA(VLOOKUP($D1913,Grouped_Sources!$C:$C,1,FALSE)),"", INDIRECT(VLOOKUP($D1913,Grouped_Sources!$C:$I,7,FALSE)))</f>
        <v>0</v>
      </c>
    </row>
    <row r="1914" spans="1:14" hidden="1" x14ac:dyDescent="0.25">
      <c r="A1914" s="5">
        <f t="shared" si="312"/>
        <v>22</v>
      </c>
      <c r="B1914" s="5">
        <f t="shared" si="313"/>
        <v>12</v>
      </c>
      <c r="C1914" s="5" t="str">
        <f t="shared" ca="1" si="305"/>
        <v>speeds truck</v>
      </c>
      <c r="D1914" s="5" t="str">
        <f t="shared" ca="1" si="319"/>
        <v>speeds_osorno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speeds</v>
      </c>
      <c r="G1914" s="4" t="str" cm="1">
        <f t="array" aca="1" ref="G1914" ca="1">IF(AND(ISBLANK(INDIRECT(ADDRESS(B1914,3,1,1,"all_city_parameter_inputs"))),ISBLANK(INDIRECT(ADDRESS(B1914,2,1,1,"all_city_parameter_inputs")))),"",IF(ISBLANK(INDIRECT(ADDRESS(B1914,2,1,1,"all_city_parameter_inputs"))),"",INDIRECT(ADDRESS(B1914,2,1,1,"all_city_parameter_inputs"))))</f>
        <v>truck</v>
      </c>
      <c r="H1914" s="17" cm="1">
        <f t="array" aca="1" ref="H1914" ca="1">IF(ISBLANK(INDIRECT(ADDRESS(B1914,A1914,1,1,"all_city_parameter_inputs"))), "--",INDIRECT(ADDRESS(B1914,A1914,1,1,"all_city_parameter_inputs")))</f>
        <v>13</v>
      </c>
      <c r="I1914" s="17">
        <f ca="1">IF(OR(G1914="alpha",G1914="beta",G1914="sd",G1914="mean"),"--",VLOOKUP(C1914,Default!$B$5:$H$114,7,FALSE))</f>
        <v>8.1</v>
      </c>
      <c r="J1914" s="4" t="str">
        <f ca="1">VLOOKUP(F1914,Lookup!$C$5:$D$110,2, FALSE)</f>
        <v>Travel values</v>
      </c>
      <c r="K1914" s="4">
        <f ca="1">VLOOKUP(C1914,Default!$B$4:$E$114,4, FALSE)</f>
        <v>0</v>
      </c>
      <c r="L1914" s="21" t="str" cm="1">
        <f t="array" aca="1" ref="L1914" ca="1">IF(ISNA(VLOOKUP($D1914,Grouped_Sources!$C:$C,1,FALSE)),"", INDIRECT(VLOOKUP($D1914,Grouped_Sources!$C:$I,5,FALSE)))</f>
        <v>VehicleSpeeds_Summary_vxxx.docx on OneDrive Ali Abbas - ITHIM Global\Methods and Processes\Input Parameters\VehicleSpeeds</v>
      </c>
      <c r="M1914" s="21" cm="1">
        <f t="array" aca="1" ref="M1914" ca="1">IF(ISNA(VLOOKUP($D1914,Grouped_Sources!$C:$C,1,FALSE)),"", INDIRECT(VLOOKUP($D1914,Grouped_Sources!$C:$I,6,FALSE)))</f>
        <v>0</v>
      </c>
      <c r="N1914" s="21" cm="1">
        <f t="array" aca="1" ref="N1914" ca="1">IF(ISNA(VLOOKUP($D1914,Grouped_Sources!$C:$C,1,FALSE)),"", INDIRECT(VLOOKUP($D1914,Grouped_Sources!$C:$I,7,FALSE)))</f>
        <v>0</v>
      </c>
    </row>
    <row r="1915" spans="1:14" hidden="1" x14ac:dyDescent="0.25">
      <c r="A1915" s="5">
        <f t="shared" si="312"/>
        <v>22</v>
      </c>
      <c r="B1915" s="5">
        <f t="shared" si="313"/>
        <v>13</v>
      </c>
      <c r="C1915" s="5" t="str">
        <f t="shared" ca="1" si="305"/>
        <v>speeds van</v>
      </c>
      <c r="D1915" s="5" t="str">
        <f t="shared" ca="1" si="319"/>
        <v>speeds_osorno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speeds</v>
      </c>
      <c r="G1915" s="4" t="str" cm="1">
        <f t="array" aca="1" ref="G1915" ca="1">IF(AND(ISBLANK(INDIRECT(ADDRESS(B1915,3,1,1,"all_city_parameter_inputs"))),ISBLANK(INDIRECT(ADDRESS(B1915,2,1,1,"all_city_parameter_inputs")))),"",IF(ISBLANK(INDIRECT(ADDRESS(B1915,2,1,1,"all_city_parameter_inputs"))),"",INDIRECT(ADDRESS(B1915,2,1,1,"all_city_parameter_inputs"))))</f>
        <v>van</v>
      </c>
      <c r="H1915" s="17" cm="1">
        <f t="array" aca="1" ref="H1915" ca="1">IF(ISBLANK(INDIRECT(ADDRESS(B1915,A1915,1,1,"all_city_parameter_inputs"))), "--",INDIRECT(ADDRESS(B1915,A1915,1,1,"all_city_parameter_inputs")))</f>
        <v>16</v>
      </c>
      <c r="I1915" s="17">
        <f ca="1">IF(OR(G1915="alpha",G1915="beta",G1915="sd",G1915="mean"),"--",VLOOKUP(C1915,Default!$B$5:$H$114,7,FALSE))</f>
        <v>13.8</v>
      </c>
      <c r="J1915" s="4" t="str">
        <f ca="1">VLOOKUP(F1915,Lookup!$C$5:$D$110,2, FALSE)</f>
        <v>Travel values</v>
      </c>
      <c r="K1915" s="4">
        <f ca="1">VLOOKUP(C1915,Default!$B$4:$E$114,4, FALSE)</f>
        <v>0</v>
      </c>
      <c r="L1915" s="21" t="str" cm="1">
        <f t="array" aca="1" ref="L1915" ca="1">IF(ISNA(VLOOKUP($D1915,Grouped_Sources!$C:$C,1,FALSE)),"", INDIRECT(VLOOKUP($D1915,Grouped_Sources!$C:$I,5,FALSE)))</f>
        <v>VehicleSpeeds_Summary_vxxx.docx on OneDrive Ali Abbas - ITHIM Global\Methods and Processes\Input Parameters\VehicleSpeeds</v>
      </c>
      <c r="M1915" s="21" cm="1">
        <f t="array" aca="1" ref="M1915" ca="1">IF(ISNA(VLOOKUP($D1915,Grouped_Sources!$C:$C,1,FALSE)),"", INDIRECT(VLOOKUP($D1915,Grouped_Sources!$C:$I,6,FALSE)))</f>
        <v>0</v>
      </c>
      <c r="N1915" s="21" cm="1">
        <f t="array" aca="1" ref="N1915" ca="1">IF(ISNA(VLOOKUP($D1915,Grouped_Sources!$C:$C,1,FALSE)),"", INDIRECT(VLOOKUP($D1915,Grouped_Sources!$C:$I,7,FALSE)))</f>
        <v>0</v>
      </c>
    </row>
    <row r="1916" spans="1:14" hidden="1" x14ac:dyDescent="0.25">
      <c r="A1916" s="5">
        <f t="shared" si="312"/>
        <v>22</v>
      </c>
      <c r="B1916" s="5">
        <f t="shared" si="313"/>
        <v>14</v>
      </c>
      <c r="C1916" s="5" t="str">
        <f t="shared" ca="1" si="305"/>
        <v>PM_emission_inventories motorcycle</v>
      </c>
      <c r="D1916" s="5" t="str">
        <f t="shared" ca="1" si="301"/>
        <v>PM_emission_inventories_osorno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All_city_list!F1905,INDIRECT(ADDRESS(B1916,1,1,1,"all_city_parameter_inputs"))))</f>
        <v>PM_emission_inventories</v>
      </c>
      <c r="G1916" s="4" t="str" cm="1">
        <f t="array" aca="1" ref="G1916" ca="1">IF(AND(ISBLANK(INDIRECT(ADDRESS(B1916,3,1,1,"all_city_parameter_inputs"))),ISBLANK(INDIRECT(ADDRESS(B1916,2,1,1,"all_city_parameter_inputs")))),"",IF(ISBLANK(INDIRECT(ADDRESS(B1916,2,1,1,"all_city_parameter_inputs"))),"",INDIRECT(ADDRESS(B1916,2,1,1,"all_city_parameter_inputs"))))</f>
        <v>motorcycle</v>
      </c>
      <c r="H1916" s="17" cm="1">
        <f t="array" aca="1" ref="H1916" ca="1">IF(ISBLANK(INDIRECT(ADDRESS(B1916,A1916,1,1,"all_city_parameter_inputs"))), "--",INDIRECT(ADDRESS(B1916,A1916,1,1,"all_city_parameter_inputs")))</f>
        <v>2.8141163000531101E-3</v>
      </c>
      <c r="I1916" s="17">
        <f ca="1">IF(OR(G1916="alpha",G1916="beta",G1916="sd",G1916="mean"),"--",VLOOKUP(C1916,Default!$B$5:$H$114,7,FALSE))</f>
        <v>2.3031654375338189E-3</v>
      </c>
      <c r="J1916" s="4" t="str">
        <f ca="1">VLOOKUP(F1916,Lookup!$C$5:$D$110,2, FALSE)</f>
        <v>Pollution values</v>
      </c>
      <c r="K1916" s="4" t="str">
        <f ca="1">VLOOKUP(C1916,Default!$B$4:$E$114,4,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916" s="21" t="str" cm="1">
        <f t="array" aca="1" ref="L1916" ca="1">IF(ISNA(VLOOKUP($D1916,Grouped_Sources!$C:$C,1,FALSE)),"", INDIRECT(VLOOKUP($D1916,Grouped_Sources!$C:$I,5,FALSE)))</f>
        <v>air pollution and CO2 write-up_only table_V4.docx (dropbox.com)</v>
      </c>
      <c r="M1916" s="21" t="str" cm="1">
        <f t="array" aca="1" ref="M1916" ca="1">IF(ISNA(VLOOKUP($D1916,Grouped_Sources!$C:$C,1,FALSE)),"", INDIRECT(VLOOKUP($D1916,Grouped_Sources!$C:$I,6,FALSE)))</f>
        <v>EDGAR and various other sources, detailed in document</v>
      </c>
      <c r="N1916" s="21" cm="1">
        <f t="array" aca="1" ref="N1916" ca="1">IF(ISNA(VLOOKUP($D1916,Grouped_Sources!$C:$C,1,FALSE)),"", INDIRECT(VLOOKUP($D1916,Grouped_Sources!$C:$I,7,FALSE)))</f>
        <v>0</v>
      </c>
    </row>
    <row r="1917" spans="1:14" hidden="1" x14ac:dyDescent="0.25">
      <c r="A1917" s="5">
        <f t="shared" si="312"/>
        <v>22</v>
      </c>
      <c r="B1917" s="5">
        <f t="shared" si="313"/>
        <v>15</v>
      </c>
      <c r="C1917" s="5" t="str">
        <f t="shared" ca="1" si="305"/>
        <v>PM_emission_inventories car</v>
      </c>
      <c r="D1917" s="5" t="str">
        <f t="shared" ca="1" si="301"/>
        <v>PM_emission_inventories_osorno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PM_emission_inventories</v>
      </c>
      <c r="G1917" s="4" t="str" cm="1">
        <f t="array" aca="1" ref="G1917" ca="1">IF(AND(ISBLANK(INDIRECT(ADDRESS(B1917,3,1,1,"all_city_parameter_inputs"))),ISBLANK(INDIRECT(ADDRESS(B1917,2,1,1,"all_city_parameter_inputs")))),"",IF(ISBLANK(INDIRECT(ADDRESS(B1917,2,1,1,"all_city_parameter_inputs"))),"",INDIRECT(ADDRESS(B1917,2,1,1,"all_city_parameter_inputs"))))</f>
        <v>car</v>
      </c>
      <c r="H1917" s="17" cm="1">
        <f t="array" aca="1" ref="H1917" ca="1">IF(ISBLANK(INDIRECT(ADDRESS(B1917,A1917,1,1,"all_city_parameter_inputs"))), "--",INDIRECT(ADDRESS(B1917,A1917,1,1,"all_city_parameter_inputs")))</f>
        <v>0.32754720277535854</v>
      </c>
      <c r="I1917" s="17">
        <f ca="1">IF(OR(G1917="alpha",G1917="beta",G1917="sd",G1917="mean"),"--",VLOOKUP(C1917,Default!$B$5:$H$114,7,FALSE))</f>
        <v>8.1980352806225759E-2</v>
      </c>
      <c r="J1917" s="4" t="str">
        <f ca="1">VLOOKUP(F1917,Lookup!$C$5:$D$110,2, FALSE)</f>
        <v>Pollution values</v>
      </c>
      <c r="K1917" s="4">
        <f ca="1">VLOOKUP(C1917,Default!$B$4:$E$114,4, FALSE)</f>
        <v>0</v>
      </c>
      <c r="L1917" s="21" t="str" cm="1">
        <f t="array" aca="1" ref="L1917" ca="1">IF(ISNA(VLOOKUP($D1917,Grouped_Sources!$C:$C,1,FALSE)),"", INDIRECT(VLOOKUP($D1917,Grouped_Sources!$C:$I,5,FALSE)))</f>
        <v>air pollution and CO2 write-up_only table_V4.docx (dropbox.com)</v>
      </c>
      <c r="M1917" s="21" t="str" cm="1">
        <f t="array" aca="1" ref="M1917" ca="1">IF(ISNA(VLOOKUP($D1917,Grouped_Sources!$C:$C,1,FALSE)),"", INDIRECT(VLOOKUP($D1917,Grouped_Sources!$C:$I,6,FALSE)))</f>
        <v>EDGAR and various other sources, detailed in document</v>
      </c>
      <c r="N1917" s="21" cm="1">
        <f t="array" aca="1" ref="N1917" ca="1">IF(ISNA(VLOOKUP($D1917,Grouped_Sources!$C:$C,1,FALSE)),"", INDIRECT(VLOOKUP($D1917,Grouped_Sources!$C:$I,7,FALSE)))</f>
        <v>0</v>
      </c>
    </row>
    <row r="1918" spans="1:14" hidden="1" x14ac:dyDescent="0.25">
      <c r="A1918" s="5">
        <f t="shared" si="312"/>
        <v>22</v>
      </c>
      <c r="B1918" s="5">
        <f t="shared" si="313"/>
        <v>16</v>
      </c>
      <c r="C1918" s="5" t="str">
        <f t="shared" ca="1" si="305"/>
        <v>PM_emission_inventories bus_driver</v>
      </c>
      <c r="D1918" s="5" t="str">
        <f t="shared" ca="1" si="301"/>
        <v>PM_emission_inventories_osorno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PM_emission_inventories</v>
      </c>
      <c r="G1918" s="4" t="str" cm="1">
        <f t="array" aca="1" ref="G1918" ca="1">IF(AND(ISBLANK(INDIRECT(ADDRESS(B1918,3,1,1,"all_city_parameter_inputs"))),ISBLANK(INDIRECT(ADDRESS(B1918,2,1,1,"all_city_parameter_inputs")))),"",IF(ISBLANK(INDIRECT(ADDRESS(B1918,2,1,1,"all_city_parameter_inputs"))),"",INDIRECT(ADDRESS(B1918,2,1,1,"all_city_parameter_inputs"))))</f>
        <v>bus_driver</v>
      </c>
      <c r="H1918" s="17" cm="1">
        <f t="array" aca="1" ref="H1918" ca="1">IF(ISBLANK(INDIRECT(ADDRESS(B1918,A1918,1,1,"all_city_parameter_inputs"))), "--",INDIRECT(ADDRESS(B1918,A1918,1,1,"all_city_parameter_inputs")))</f>
        <v>9.4991495066756179E-2</v>
      </c>
      <c r="I1918" s="17">
        <f ca="1">IF(OR(G1918="alpha",G1918="beta",G1918="sd",G1918="mean"),"--",VLOOKUP(C1918,Default!$B$5:$H$114,7,FALSE))</f>
        <v>0.12246677425253254</v>
      </c>
      <c r="J1918" s="4" t="str">
        <f ca="1">VLOOKUP(F1918,Lookup!$C$5:$D$110,2, FALSE)</f>
        <v>Pollution values</v>
      </c>
      <c r="K1918" s="4">
        <f ca="1">VLOOKUP(C1918,Default!$B$4:$E$114,4, FALSE)</f>
        <v>0</v>
      </c>
      <c r="L1918" s="21" t="str" cm="1">
        <f t="array" aca="1" ref="L1918" ca="1">IF(ISNA(VLOOKUP($D1918,Grouped_Sources!$C:$C,1,FALSE)),"", INDIRECT(VLOOKUP($D1918,Grouped_Sources!$C:$I,5,FALSE)))</f>
        <v>air pollution and CO2 write-up_only table_V4.docx (dropbox.com)</v>
      </c>
      <c r="M1918" s="21" t="str" cm="1">
        <f t="array" aca="1" ref="M1918" ca="1">IF(ISNA(VLOOKUP($D1918,Grouped_Sources!$C:$C,1,FALSE)),"", INDIRECT(VLOOKUP($D1918,Grouped_Sources!$C:$I,6,FALSE)))</f>
        <v>EDGAR and various other sources, detailed in document</v>
      </c>
      <c r="N1918" s="21" cm="1">
        <f t="array" aca="1" ref="N1918" ca="1">IF(ISNA(VLOOKUP($D1918,Grouped_Sources!$C:$C,1,FALSE)),"", INDIRECT(VLOOKUP($D1918,Grouped_Sources!$C:$I,7,FALSE)))</f>
        <v>0</v>
      </c>
    </row>
    <row r="1919" spans="1:14" hidden="1" x14ac:dyDescent="0.25">
      <c r="A1919" s="5">
        <f t="shared" si="312"/>
        <v>22</v>
      </c>
      <c r="B1919" s="5">
        <f t="shared" si="313"/>
        <v>17</v>
      </c>
      <c r="C1919" s="5" t="str">
        <f t="shared" ca="1" si="305"/>
        <v>PM_emission_inventories heavy_truck</v>
      </c>
      <c r="D1919" s="5" t="str">
        <f t="shared" ca="1" si="301"/>
        <v>PM_emission_inventories_osorno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PM_emission_inventories</v>
      </c>
      <c r="G1919" s="4" t="str" cm="1">
        <f t="array" aca="1" ref="G1919" ca="1">IF(AND(ISBLANK(INDIRECT(ADDRESS(B1919,3,1,1,"all_city_parameter_inputs"))),ISBLANK(INDIRECT(ADDRESS(B1919,2,1,1,"all_city_parameter_inputs")))),"",IF(ISBLANK(INDIRECT(ADDRESS(B1919,2,1,1,"all_city_parameter_inputs"))),"",INDIRECT(ADDRESS(B1919,2,1,1,"all_city_parameter_inputs"))))</f>
        <v>heavy_truck</v>
      </c>
      <c r="H1919" s="17" cm="1">
        <f t="array" aca="1" ref="H1919" ca="1">IF(ISBLANK(INDIRECT(ADDRESS(B1919,A1919,1,1,"all_city_parameter_inputs"))), "--",INDIRECT(ADDRESS(B1919,A1919,1,1,"all_city_parameter_inputs")))</f>
        <v>0.28846334287467601</v>
      </c>
      <c r="I1919" s="17">
        <f ca="1">IF(OR(G1919="alpha",G1919="beta",G1919="sd",G1919="mean"),"--",VLOOKUP(C1919,Default!$B$5:$H$114,7,FALSE))</f>
        <v>0.45445403783708543</v>
      </c>
      <c r="J1919" s="4" t="str">
        <f ca="1">VLOOKUP(F1919,Lookup!$C$5:$D$110,2, FALSE)</f>
        <v>Pollution values</v>
      </c>
      <c r="K1919" s="4">
        <f ca="1">VLOOKUP(C1919,Default!$B$4:$E$114,4, FALSE)</f>
        <v>0</v>
      </c>
      <c r="L1919" s="21" t="str" cm="1">
        <f t="array" aca="1" ref="L1919" ca="1">IF(ISNA(VLOOKUP($D1919,Grouped_Sources!$C:$C,1,FALSE)),"", INDIRECT(VLOOKUP($D1919,Grouped_Sources!$C:$I,5,FALSE)))</f>
        <v>air pollution and CO2 write-up_only table_V4.docx (dropbox.com)</v>
      </c>
      <c r="M1919" s="21" t="str" cm="1">
        <f t="array" aca="1" ref="M1919" ca="1">IF(ISNA(VLOOKUP($D1919,Grouped_Sources!$C:$C,1,FALSE)),"", INDIRECT(VLOOKUP($D1919,Grouped_Sources!$C:$I,6,FALSE)))</f>
        <v>EDGAR and various other sources, detailed in document</v>
      </c>
      <c r="N1919" s="21" cm="1">
        <f t="array" aca="1" ref="N1919" ca="1">IF(ISNA(VLOOKUP($D1919,Grouped_Sources!$C:$C,1,FALSE)),"", INDIRECT(VLOOKUP($D1919,Grouped_Sources!$C:$I,7,FALSE)))</f>
        <v>0</v>
      </c>
    </row>
    <row r="1920" spans="1:14" hidden="1" x14ac:dyDescent="0.25">
      <c r="A1920" s="5">
        <f t="shared" si="312"/>
        <v>22</v>
      </c>
      <c r="B1920" s="5">
        <f t="shared" si="313"/>
        <v>18</v>
      </c>
      <c r="C1920" s="5" t="str">
        <f t="shared" ca="1" si="305"/>
        <v>PM_emission_inventories truck</v>
      </c>
      <c r="D1920" s="5" t="str">
        <f t="shared" ca="1" si="301"/>
        <v>PM_emission_inventories_osorno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PM_emission_inventories</v>
      </c>
      <c r="G1920" s="4" t="str" cm="1">
        <f t="array" aca="1" ref="G1920" ca="1">IF(AND(ISBLANK(INDIRECT(ADDRESS(B1920,3,1,1,"all_city_parameter_inputs"))),ISBLANK(INDIRECT(ADDRESS(B1920,2,1,1,"all_city_parameter_inputs")))),"",IF(ISBLANK(INDIRECT(ADDRESS(B1920,2,1,1,"all_city_parameter_inputs"))),"",INDIRECT(ADDRESS(B1920,2,1,1,"all_city_parameter_inputs"))))</f>
        <v>truck</v>
      </c>
      <c r="H1920" s="17" cm="1">
        <f t="array" aca="1" ref="H1920" ca="1">IF(ISBLANK(INDIRECT(ADDRESS(B1920,A1920,1,1,"all_city_parameter_inputs"))), "--",INDIRECT(ADDRESS(B1920,A1920,1,1,"all_city_parameter_inputs")))</f>
        <v>0.28618384298315608</v>
      </c>
      <c r="I1920" s="17">
        <f ca="1">IF(OR(G1920="alpha",G1920="beta",G1920="sd",G1920="mean"),"--",VLOOKUP(C1920,Default!$B$5:$H$114,7,FALSE))</f>
        <v>0.33879566966662278</v>
      </c>
      <c r="J1920" s="4" t="str">
        <f ca="1">VLOOKUP(F1920,Lookup!$C$5:$D$110,2, FALSE)</f>
        <v>Pollution values</v>
      </c>
      <c r="K1920" s="4">
        <f ca="1">VLOOKUP(C1920,Default!$B$4:$E$114,4, FALSE)</f>
        <v>0</v>
      </c>
      <c r="L1920" s="21" t="str" cm="1">
        <f t="array" aca="1" ref="L1920" ca="1">IF(ISNA(VLOOKUP($D1920,Grouped_Sources!$C:$C,1,FALSE)),"", INDIRECT(VLOOKUP($D1920,Grouped_Sources!$C:$I,5,FALSE)))</f>
        <v>air pollution and CO2 write-up_only table_V4.docx (dropbox.com)</v>
      </c>
      <c r="M1920" s="21" t="str" cm="1">
        <f t="array" aca="1" ref="M1920" ca="1">IF(ISNA(VLOOKUP($D1920,Grouped_Sources!$C:$C,1,FALSE)),"", INDIRECT(VLOOKUP($D1920,Grouped_Sources!$C:$I,6,FALSE)))</f>
        <v>EDGAR and various other sources, detailed in document</v>
      </c>
      <c r="N1920" s="21" cm="1">
        <f t="array" aca="1" ref="N1920" ca="1">IF(ISNA(VLOOKUP($D1920,Grouped_Sources!$C:$C,1,FALSE)),"", INDIRECT(VLOOKUP($D1920,Grouped_Sources!$C:$I,7,FALSE)))</f>
        <v>0</v>
      </c>
    </row>
    <row r="1921" spans="1:14" hidden="1" x14ac:dyDescent="0.25">
      <c r="A1921" s="5">
        <f t="shared" si="312"/>
        <v>22</v>
      </c>
      <c r="B1921" s="5">
        <f t="shared" si="313"/>
        <v>19</v>
      </c>
      <c r="C1921" s="5" t="str">
        <f t="shared" ca="1" si="305"/>
        <v>PM_emission_inventories van</v>
      </c>
      <c r="D1921" s="5" t="str">
        <f t="shared" ca="1" si="301"/>
        <v>PM_emission_inventories_osorno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PM_emission_inventories</v>
      </c>
      <c r="G1921" s="4" t="str" cm="1">
        <f t="array" aca="1" ref="G1921" ca="1">IF(AND(ISBLANK(INDIRECT(ADDRESS(B1921,3,1,1,"all_city_parameter_inputs"))),ISBLANK(INDIRECT(ADDRESS(B1921,2,1,1,"all_city_parameter_inputs")))),"",IF(ISBLANK(INDIRECT(ADDRESS(B1921,2,1,1,"all_city_parameter_inputs"))),"",INDIRECT(ADDRESS(B1921,2,1,1,"all_city_parameter_inputs"))))</f>
        <v>van</v>
      </c>
      <c r="H1921" s="17" cm="1">
        <f t="array" aca="1" ref="H1921" ca="1">IF(ISBLANK(INDIRECT(ADDRESS(B1921,A1921,1,1,"all_city_parameter_inputs"))), "--",INDIRECT(ADDRESS(B1921,A1921,1,1,"all_city_parameter_inputs")))</f>
        <v>0</v>
      </c>
      <c r="I1921" s="17">
        <f ca="1">IF(OR(G1921="alpha",G1921="beta",G1921="sd",G1921="mean"),"--",VLOOKUP(C1921,Default!$B$5:$H$114,7,FALSE))</f>
        <v>0</v>
      </c>
      <c r="J1921" s="4" t="str">
        <f ca="1">VLOOKUP(F1921,Lookup!$C$5:$D$110,2, FALSE)</f>
        <v>Pollution values</v>
      </c>
      <c r="K1921" s="4">
        <f ca="1">VLOOKUP(C1921,Default!$B$4:$E$114,4, FALSE)</f>
        <v>0</v>
      </c>
      <c r="L1921" s="21" t="str" cm="1">
        <f t="array" aca="1" ref="L1921" ca="1">IF(ISNA(VLOOKUP($D1921,Grouped_Sources!$C:$C,1,FALSE)),"", INDIRECT(VLOOKUP($D1921,Grouped_Sources!$C:$I,5,FALSE)))</f>
        <v>air pollution and CO2 write-up_only table_V4.docx (dropbox.com)</v>
      </c>
      <c r="M1921" s="21" t="str" cm="1">
        <f t="array" aca="1" ref="M1921" ca="1">IF(ISNA(VLOOKUP($D1921,Grouped_Sources!$C:$C,1,FALSE)),"", INDIRECT(VLOOKUP($D1921,Grouped_Sources!$C:$I,6,FALSE)))</f>
        <v>EDGAR and various other sources, detailed in document</v>
      </c>
      <c r="N1921" s="21" cm="1">
        <f t="array" aca="1" ref="N1921" ca="1">IF(ISNA(VLOOKUP($D1921,Grouped_Sources!$C:$C,1,FALSE)),"", INDIRECT(VLOOKUP($D1921,Grouped_Sources!$C:$I,7,FALSE)))</f>
        <v>0</v>
      </c>
    </row>
    <row r="1922" spans="1:14" hidden="1" x14ac:dyDescent="0.25">
      <c r="A1922" s="5">
        <f t="shared" si="312"/>
        <v>22</v>
      </c>
      <c r="B1922" s="5">
        <f t="shared" si="313"/>
        <v>20</v>
      </c>
      <c r="C1922" s="5" t="str">
        <f t="shared" ca="1" si="305"/>
        <v>PM_emission_inventories other</v>
      </c>
      <c r="D1922" s="5" t="str">
        <f t="shared" ca="1" si="301"/>
        <v>PM_emission_inventories_osorno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PM_emission_inventories</v>
      </c>
      <c r="G1922" s="4" t="str" cm="1">
        <f t="array" aca="1" ref="G1922" ca="1">IF(AND(ISBLANK(INDIRECT(ADDRESS(B1922,3,1,1,"all_city_parameter_inputs"))),ISBLANK(INDIRECT(ADDRESS(B1922,2,1,1,"all_city_parameter_inputs")))),"",IF(ISBLANK(INDIRECT(ADDRESS(B1922,2,1,1,"all_city_parameter_inputs"))),"",INDIRECT(ADDRESS(B1922,2,1,1,"all_city_parameter_inputs"))))</f>
        <v>other</v>
      </c>
      <c r="H1922" s="17" cm="1">
        <f t="array" aca="1" ref="H1922" ca="1">IF(ISBLANK(INDIRECT(ADDRESS(B1922,A1922,1,1,"all_city_parameter_inputs"))), "--",INDIRECT(ADDRESS(B1922,A1922,1,1,"all_city_parameter_inputs")))</f>
        <v>0</v>
      </c>
      <c r="I1922" s="17">
        <f ca="1">IF(OR(G1922="alpha",G1922="beta",G1922="sd",G1922="mean"),"--",VLOOKUP(C1922,Default!$B$5:$H$114,7,FALSE))</f>
        <v>0</v>
      </c>
      <c r="J1922" s="4" t="str">
        <f ca="1">VLOOKUP(F1922,Lookup!$C$5:$D$110,2, FALSE)</f>
        <v>Pollution values</v>
      </c>
      <c r="K1922" s="4">
        <f ca="1">VLOOKUP(C1922,Default!$B$4:$E$114,4, FALSE)</f>
        <v>0</v>
      </c>
      <c r="L1922" s="21" t="str" cm="1">
        <f t="array" aca="1" ref="L1922" ca="1">IF(ISNA(VLOOKUP($D1922,Grouped_Sources!$C:$C,1,FALSE)),"", INDIRECT(VLOOKUP($D1922,Grouped_Sources!$C:$I,5,FALSE)))</f>
        <v>air pollution and CO2 write-up_only table_V4.docx (dropbox.com)</v>
      </c>
      <c r="M1922" s="21" t="str" cm="1">
        <f t="array" aca="1" ref="M1922" ca="1">IF(ISNA(VLOOKUP($D1922,Grouped_Sources!$C:$C,1,FALSE)),"", INDIRECT(VLOOKUP($D1922,Grouped_Sources!$C:$I,6,FALSE)))</f>
        <v>EDGAR and various other sources, detailed in document</v>
      </c>
      <c r="N1922" s="21" cm="1">
        <f t="array" aca="1" ref="N1922" ca="1">IF(ISNA(VLOOKUP($D1922,Grouped_Sources!$C:$C,1,FALSE)),"", INDIRECT(VLOOKUP($D1922,Grouped_Sources!$C:$I,7,FALSE)))</f>
        <v>0</v>
      </c>
    </row>
    <row r="1923" spans="1:14" hidden="1" x14ac:dyDescent="0.25">
      <c r="A1923" s="5">
        <f t="shared" si="312"/>
        <v>22</v>
      </c>
      <c r="B1923" s="5">
        <f t="shared" si="313"/>
        <v>21</v>
      </c>
      <c r="C1923" s="5" t="str">
        <f t="shared" ca="1" si="305"/>
        <v>PM_emission_inventories taxi</v>
      </c>
      <c r="D1923" s="5" t="str">
        <f t="shared" ca="1" si="301"/>
        <v>PM_emission_inventories_osorno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PM_emission_inventories</v>
      </c>
      <c r="G1923" s="4" t="str" cm="1">
        <f t="array" aca="1" ref="G1923" ca="1">IF(AND(ISBLANK(INDIRECT(ADDRESS(B1923,3,1,1,"all_city_parameter_inputs"))),ISBLANK(INDIRECT(ADDRESS(B1923,2,1,1,"all_city_parameter_inputs")))),"",IF(ISBLANK(INDIRECT(ADDRESS(B1923,2,1,1,"all_city_parameter_inputs"))),"",INDIRECT(ADDRESS(B1923,2,1,1,"all_city_parameter_inputs"))))</f>
        <v>taxi</v>
      </c>
      <c r="H1923" s="17" cm="1">
        <f t="array" aca="1" ref="H1923" ca="1">IF(ISBLANK(INDIRECT(ADDRESS(B1923,A1923,1,1,"all_city_parameter_inputs"))), "--",INDIRECT(ADDRESS(B1923,A1923,1,1,"all_city_parameter_inputs")))</f>
        <v>0</v>
      </c>
      <c r="I1923" s="17">
        <f ca="1">IF(OR(G1923="alpha",G1923="beta",G1923="sd",G1923="mean"),"--",VLOOKUP(C1923,Default!$B$5:$H$114,7,FALSE))</f>
        <v>0</v>
      </c>
      <c r="J1923" s="4" t="str">
        <f ca="1">VLOOKUP(F1923,Lookup!$C$5:$D$110,2, FALSE)</f>
        <v>Pollution values</v>
      </c>
      <c r="K1923" s="4">
        <f ca="1">VLOOKUP(C1923,Default!$B$4:$E$114,4, FALSE)</f>
        <v>0</v>
      </c>
      <c r="L1923" s="21" t="str" cm="1">
        <f t="array" aca="1" ref="L1923" ca="1">IF(ISNA(VLOOKUP($D1923,Grouped_Sources!$C:$C,1,FALSE)),"", INDIRECT(VLOOKUP($D1923,Grouped_Sources!$C:$I,5,FALSE)))</f>
        <v>air pollution and CO2 write-up_only table_V4.docx (dropbox.com)</v>
      </c>
      <c r="M1923" s="21" t="str" cm="1">
        <f t="array" aca="1" ref="M1923" ca="1">IF(ISNA(VLOOKUP($D1923,Grouped_Sources!$C:$C,1,FALSE)),"", INDIRECT(VLOOKUP($D1923,Grouped_Sources!$C:$I,6,FALSE)))</f>
        <v>EDGAR and various other sources, detailed in document</v>
      </c>
      <c r="N1923" s="21" cm="1">
        <f t="array" aca="1" ref="N1923" ca="1">IF(ISNA(VLOOKUP($D1923,Grouped_Sources!$C:$C,1,FALSE)),"", INDIRECT(VLOOKUP($D1923,Grouped_Sources!$C:$I,7,FALSE)))</f>
        <v>0</v>
      </c>
    </row>
    <row r="1924" spans="1:14" hidden="1" x14ac:dyDescent="0.25">
      <c r="A1924" s="5">
        <f t="shared" si="312"/>
        <v>22</v>
      </c>
      <c r="B1924" s="5">
        <f t="shared" si="313"/>
        <v>22</v>
      </c>
      <c r="C1924" s="5" t="str">
        <f t="shared" ref="C1924:C1987" ca="1" si="320">IF(G1924 = "",F1924,IF(OR(G1924="alpha",G1924="beta",G1924="constant",G1924="sd",G1924="mean",G1924="sample"),F1924,F1924&amp;" "&amp;G1924))</f>
        <v>PM_emission_inventories auto_rickshaw</v>
      </c>
      <c r="D1924" s="5" t="str">
        <f t="shared" ca="1" si="301"/>
        <v>PM_emission_inventories_osorno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PM_emission_inventories</v>
      </c>
      <c r="G1924" s="4" t="str" cm="1">
        <f t="array" aca="1" ref="G1924" ca="1">IF(AND(ISBLANK(INDIRECT(ADDRESS(B1924,3,1,1,"all_city_parameter_inputs"))),ISBLANK(INDIRECT(ADDRESS(B1924,2,1,1,"all_city_parameter_inputs")))),"",IF(ISBLANK(INDIRECT(ADDRESS(B1924,2,1,1,"all_city_parameter_inputs"))),"",INDIRECT(ADDRESS(B1924,2,1,1,"all_city_parameter_inputs"))))</f>
        <v>auto_rickshaw</v>
      </c>
      <c r="H1924" s="17" cm="1">
        <f t="array" aca="1" ref="H1924" ca="1">IF(ISBLANK(INDIRECT(ADDRESS(B1924,A1924,1,1,"all_city_parameter_inputs"))), "--",INDIRECT(ADDRESS(B1924,A1924,1,1,"all_city_parameter_inputs")))</f>
        <v>0</v>
      </c>
      <c r="I1924" s="17">
        <f ca="1">IF(OR(G1924="alpha",G1924="beta",G1924="sd",G1924="mean"),"--",VLOOKUP(C1924,Default!$B$5:$H$114,7,FALSE))</f>
        <v>0</v>
      </c>
      <c r="J1924" s="4" t="str">
        <f ca="1">VLOOKUP(F1924,Lookup!$C$5:$D$110,2, FALSE)</f>
        <v>Pollution values</v>
      </c>
      <c r="K1924" s="4">
        <f ca="1">VLOOKUP(C1924,Default!$B$4:$E$114,4, FALSE)</f>
        <v>0</v>
      </c>
      <c r="L1924" s="21" t="str" cm="1">
        <f t="array" aca="1" ref="L1924" ca="1">IF(ISNA(VLOOKUP($D1924,Grouped_Sources!$C:$C,1,FALSE)),"", INDIRECT(VLOOKUP($D1924,Grouped_Sources!$C:$I,5,FALSE)))</f>
        <v>air pollution and CO2 write-up_only table_V4.docx (dropbox.com)</v>
      </c>
      <c r="M1924" s="21" t="str" cm="1">
        <f t="array" aca="1" ref="M1924" ca="1">IF(ISNA(VLOOKUP($D1924,Grouped_Sources!$C:$C,1,FALSE)),"", INDIRECT(VLOOKUP($D1924,Grouped_Sources!$C:$I,6,FALSE)))</f>
        <v>EDGAR and various other sources, detailed in document</v>
      </c>
      <c r="N1924" s="21" cm="1">
        <f t="array" aca="1" ref="N1924" ca="1">IF(ISNA(VLOOKUP($D1924,Grouped_Sources!$C:$C,1,FALSE)),"", INDIRECT(VLOOKUP($D1924,Grouped_Sources!$C:$I,7,FALSE)))</f>
        <v>0</v>
      </c>
    </row>
    <row r="1925" spans="1:14" hidden="1" x14ac:dyDescent="0.25">
      <c r="A1925" s="5">
        <f t="shared" si="312"/>
        <v>22</v>
      </c>
      <c r="B1925" s="5">
        <f t="shared" si="313"/>
        <v>23</v>
      </c>
      <c r="C1925" s="5" t="str">
        <f t="shared" ca="1" si="320"/>
        <v>injury_reporting_rate</v>
      </c>
      <c r="D1925" s="5" t="str">
        <f t="shared" ca="1" si="301"/>
        <v>injury_reporting_rate_osorno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injury_reporting_rate</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0.87305122494432075</v>
      </c>
      <c r="I1925" s="17">
        <f ca="1">IF(OR(G1925="alpha",G1925="beta",G1925="sd",G1925="mean"),"--",VLOOKUP(C1925,Default!$B$5:$H$114,7,FALSE))</f>
        <v>1</v>
      </c>
      <c r="J1925" s="4" t="str">
        <f ca="1">VLOOKUP(F1925,Lookup!$C$5:$D$110,2, FALSE)</f>
        <v>Injury values</v>
      </c>
      <c r="K1925" s="4" t="str">
        <f ca="1">VLOOKUP(C1925,Default!$B$4:$E$114,4, FALSE)</f>
        <v>rate at which injuries are reported</v>
      </c>
      <c r="L1925" s="21" t="str" cm="1">
        <f t="array" aca="1" ref="L1925" ca="1">IF(ISNA(VLOOKUP($D1925,Grouped_Sources!$C:$C,1,FALSE)),"", INDIRECT(VLOOKUP($D1925,Grouped_Sources!$C:$I,5,FALSE)))</f>
        <v>InjuryReportingRate_WriteUp_vxx.docx on OneDrive Ali Abbas - ITHIM Global\Methods and Processes\Input Parameters\InjuryReportingRate</v>
      </c>
      <c r="M1925" s="21" cm="1">
        <f t="array" aca="1" ref="M1925" ca="1">IF(ISNA(VLOOKUP($D1925,Grouped_Sources!$C:$C,1,FALSE)),"", INDIRECT(VLOOKUP($D1925,Grouped_Sources!$C:$I,6,FALSE)))</f>
        <v>0</v>
      </c>
      <c r="N1925" s="21" cm="1">
        <f t="array" aca="1" ref="N1925" ca="1">IF(ISNA(VLOOKUP($D1925,Grouped_Sources!$C:$C,1,FALSE)),"", INDIRECT(VLOOKUP($D1925,Grouped_Sources!$C:$I,7,FALSE)))</f>
        <v>0</v>
      </c>
    </row>
    <row r="1926" spans="1:14" hidden="1" x14ac:dyDescent="0.25">
      <c r="A1926" s="5">
        <f t="shared" si="312"/>
        <v>22</v>
      </c>
      <c r="B1926" s="5">
        <f t="shared" si="313"/>
        <v>24</v>
      </c>
      <c r="C1926" s="5" t="str">
        <f t="shared" ca="1" si="320"/>
        <v>injury_reporting_rate</v>
      </c>
      <c r="D1926" s="5" t="str">
        <f t="shared" ca="1" si="301"/>
        <v>injury_reporting_rate_osorno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injury_reporting_rate</v>
      </c>
      <c r="G1926" s="4" t="str" cm="1">
        <f t="array" aca="1" ref="G1926" ca="1">IF(AND(ISBLANK(INDIRECT(ADDRESS(B1926,3,1,1,"all_city_parameter_inputs"))),ISBLANK(INDIRECT(ADDRESS(B1926,2,1,1,"all_city_parameter_inputs")))),"",IF(ISBLANK(INDIRECT(ADDRESS(B1926,2,1,1,"all_city_parameter_inputs"))),"",INDIRECT(ADDRESS(B1926,2,1,1,"all_city_parameter_inputs"))))</f>
        <v>alpha</v>
      </c>
      <c r="H1926" s="17" cm="1">
        <f t="array" aca="1" ref="H1926" ca="1">IF(ISBLANK(INDIRECT(ADDRESS(B1926,A1926,1,1,"all_city_parameter_inputs"))), "--",INDIRECT(ADDRESS(B1926,A1926,1,1,"all_city_parameter_inputs")))</f>
        <v>8.803218520818799</v>
      </c>
      <c r="I1926" s="17" t="str">
        <f ca="1">IF(OR(G1926="alpha",G1926="beta",G1926="sd",G1926="mean"),"--",VLOOKUP(C1926,Default!$B$5:$H$114,7,FALSE))</f>
        <v>--</v>
      </c>
      <c r="J1926" s="4" t="str">
        <f ca="1">VLOOKUP(F1926,Lookup!$C$5:$D$110,2, FALSE)</f>
        <v>Injury values</v>
      </c>
      <c r="K1926" s="4" t="str">
        <f ca="1">VLOOKUP(C1926,Default!$B$4:$E$114,4, FALSE)</f>
        <v>rate at which injuries are reported</v>
      </c>
      <c r="L1926" s="21" t="str" cm="1">
        <f t="array" aca="1" ref="L1926" ca="1">IF(ISNA(VLOOKUP($D1926,Grouped_Sources!$C:$C,1,FALSE)),"", INDIRECT(VLOOKUP($D1926,Grouped_Sources!$C:$I,5,FALSE)))</f>
        <v>InjuryReportingRate_WriteUp_vxx.docx on OneDrive Ali Abbas - ITHIM Global\Methods and Processes\Input Parameters\InjuryReportingRate</v>
      </c>
      <c r="M1926" s="21" cm="1">
        <f t="array" aca="1" ref="M1926" ca="1">IF(ISNA(VLOOKUP($D1926,Grouped_Sources!$C:$C,1,FALSE)),"", INDIRECT(VLOOKUP($D1926,Grouped_Sources!$C:$I,6,FALSE)))</f>
        <v>0</v>
      </c>
      <c r="N1926" s="21" cm="1">
        <f t="array" aca="1" ref="N1926" ca="1">IF(ISNA(VLOOKUP($D1926,Grouped_Sources!$C:$C,1,FALSE)),"", INDIRECT(VLOOKUP($D1926,Grouped_Sources!$C:$I,7,FALSE)))</f>
        <v>0</v>
      </c>
    </row>
    <row r="1927" spans="1:14" hidden="1" x14ac:dyDescent="0.25">
      <c r="A1927" s="5">
        <f t="shared" si="312"/>
        <v>22</v>
      </c>
      <c r="B1927" s="5">
        <f t="shared" si="313"/>
        <v>25</v>
      </c>
      <c r="C1927" s="5" t="str">
        <f t="shared" ca="1" si="320"/>
        <v>injury_reporting_rate</v>
      </c>
      <c r="D1927" s="5" t="str">
        <f t="shared" ca="1" si="301"/>
        <v>injury_reporting_rate_osorno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injury_reporting_rate</v>
      </c>
      <c r="G1927" s="4" t="str" cm="1">
        <f t="array" aca="1" ref="G1927" ca="1">IF(AND(ISBLANK(INDIRECT(ADDRESS(B1927,3,1,1,"all_city_parameter_inputs"))),ISBLANK(INDIRECT(ADDRESS(B1927,2,1,1,"all_city_parameter_inputs")))),"",IF(ISBLANK(INDIRECT(ADDRESS(B1927,2,1,1,"all_city_parameter_inputs"))),"",INDIRECT(ADDRESS(B1927,2,1,1,"all_city_parameter_inputs"))))</f>
        <v>beta</v>
      </c>
      <c r="H1927" s="17" cm="1">
        <f t="array" aca="1" ref="H1927" ca="1">IF(ISBLANK(INDIRECT(ADDRESS(B1927,A1927,1,1,"all_city_parameter_inputs"))), "--",INDIRECT(ADDRESS(B1927,A1927,1,1,"all_city_parameter_inputs")))</f>
        <v>1.2800598359353863</v>
      </c>
      <c r="I1927" s="17" t="str">
        <f ca="1">IF(OR(G1927="alpha",G1927="beta",G1927="sd",G1927="mean"),"--",VLOOKUP(C1927,Default!$B$5:$H$114,7,FALSE))</f>
        <v>--</v>
      </c>
      <c r="J1927" s="4" t="str">
        <f ca="1">VLOOKUP(F1927,Lookup!$C$5:$D$110,2, FALSE)</f>
        <v>Injury values</v>
      </c>
      <c r="K1927" s="4" t="str">
        <f ca="1">VLOOKUP(C1927,Default!$B$4:$E$114,4, FALSE)</f>
        <v>rate at which injuries are reported</v>
      </c>
      <c r="L1927" s="21" t="str" cm="1">
        <f t="array" aca="1" ref="L1927" ca="1">IF(ISNA(VLOOKUP($D1927,Grouped_Sources!$C:$C,1,FALSE)),"", INDIRECT(VLOOKUP($D1927,Grouped_Sources!$C:$I,5,FALSE)))</f>
        <v>InjuryReportingRate_WriteUp_vxx.docx on OneDrive Ali Abbas - ITHIM Global\Methods and Processes\Input Parameters\InjuryReportingRate</v>
      </c>
      <c r="M1927" s="21" cm="1">
        <f t="array" aca="1" ref="M1927" ca="1">IF(ISNA(VLOOKUP($D1927,Grouped_Sources!$C:$C,1,FALSE)),"", INDIRECT(VLOOKUP($D1927,Grouped_Sources!$C:$I,6,FALSE)))</f>
        <v>0</v>
      </c>
      <c r="N1927" s="21" cm="1">
        <f t="array" aca="1" ref="N1927" ca="1">IF(ISNA(VLOOKUP($D1927,Grouped_Sources!$C:$C,1,FALSE)),"", INDIRECT(VLOOKUP($D1927,Grouped_Sources!$C:$I,7,FALSE)))</f>
        <v>0</v>
      </c>
    </row>
    <row r="1928" spans="1:14" hidden="1" x14ac:dyDescent="0.25">
      <c r="A1928" s="5">
        <f t="shared" si="312"/>
        <v>22</v>
      </c>
      <c r="B1928" s="5">
        <f t="shared" si="313"/>
        <v>26</v>
      </c>
      <c r="C1928" s="5" t="str">
        <f t="shared" ca="1" si="320"/>
        <v>chronic_disease_scalar</v>
      </c>
      <c r="D1928" s="5" t="str">
        <f t="shared" ca="1" si="301"/>
        <v>chronic_disease_scalar_osorno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chronic_disease_scalar</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1</v>
      </c>
      <c r="I1928" s="17">
        <f ca="1">IF(OR(G1928="alpha",G1928="beta",G1928="sd",G1928="mean"),"--",VLOOKUP(C1928,Default!$B$5:$H$114,7,FALSE))</f>
        <v>1</v>
      </c>
      <c r="J1928" s="4" t="str">
        <f ca="1">VLOOKUP(F1928,Lookup!$C$5:$D$110,2, FALSE)</f>
        <v>Health values</v>
      </c>
      <c r="K1928" s="4" t="str">
        <f ca="1">VLOOKUP(C1928,Default!$B$4:$E$114,4, FALSE)</f>
        <v>scalar to deal with bias in GBD data</v>
      </c>
      <c r="L1928" s="21" t="str" cm="1">
        <f t="array" aca="1" ref="L1928" ca="1">IF(ISNA(VLOOKUP($D1928,Grouped_Sources!$C:$C,1,FALSE)),"", INDIRECT(VLOOKUP($D1928,Grouped_Sources!$C:$I,5,FALSE)))</f>
        <v>assumes no bias in the disease data, distribution values need updating</v>
      </c>
      <c r="M1928" s="21" cm="1">
        <f t="array" aca="1" ref="M1928" ca="1">IF(ISNA(VLOOKUP($D1928,Grouped_Sources!$C:$C,1,FALSE)),"", INDIRECT(VLOOKUP($D1928,Grouped_Sources!$C:$I,6,FALSE)))</f>
        <v>0</v>
      </c>
      <c r="N1928" s="21" cm="1">
        <f t="array" aca="1" ref="N1928" ca="1">IF(ISNA(VLOOKUP($D1928,Grouped_Sources!$C:$C,1,FALSE)),"", INDIRECT(VLOOKUP($D1928,Grouped_Sources!$C:$I,7,FALSE)))</f>
        <v>0</v>
      </c>
    </row>
    <row r="1929" spans="1:14" hidden="1" x14ac:dyDescent="0.25">
      <c r="A1929" s="5">
        <f t="shared" si="312"/>
        <v>22</v>
      </c>
      <c r="B1929" s="5">
        <f t="shared" si="313"/>
        <v>27</v>
      </c>
      <c r="C1929" s="5" t="str">
        <f t="shared" ca="1" si="320"/>
        <v>chronic_disease_scalar</v>
      </c>
      <c r="D1929" s="5" t="str">
        <f t="shared" ref="D1929:D2022" ca="1" si="321">F1929&amp;"_"&amp;E1929</f>
        <v>chronic_disease_scalar_osorno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chronic_disease_scalar</v>
      </c>
      <c r="G1929" s="4" t="str" cm="1">
        <f t="array" aca="1" ref="G1929" ca="1">IF(AND(ISBLANK(INDIRECT(ADDRESS(B1929,3,1,1,"all_city_parameter_inputs"))),ISBLANK(INDIRECT(ADDRESS(B1929,2,1,1,"all_city_parameter_inputs")))),"",IF(ISBLANK(INDIRECT(ADDRESS(B1929,2,1,1,"all_city_parameter_inputs"))),"",INDIRECT(ADDRESS(B1929,2,1,1,"all_city_parameter_inputs"))))</f>
        <v>mean</v>
      </c>
      <c r="H1929" s="17" cm="1">
        <f t="array" aca="1" ref="H1929" ca="1">IF(ISBLANK(INDIRECT(ADDRESS(B1929,A1929,1,1,"all_city_parameter_inputs"))), "--",INDIRECT(ADDRESS(B1929,A1929,1,1,"all_city_parameter_inputs")))</f>
        <v>1</v>
      </c>
      <c r="I1929" s="17" t="str">
        <f ca="1">IF(OR(G1929="alpha",G1929="beta",G1929="sd",G1929="mean"),"--",VLOOKUP(C1929,Default!$B$5:$H$114,7,FALSE))</f>
        <v>--</v>
      </c>
      <c r="J1929" s="4" t="str">
        <f ca="1">VLOOKUP(F1929,Lookup!$C$5:$D$110,2, FALSE)</f>
        <v>Health values</v>
      </c>
      <c r="K1929" s="4" t="str">
        <f ca="1">VLOOKUP(C1929,Default!$B$4:$E$114,4, FALSE)</f>
        <v>scalar to deal with bias in GBD data</v>
      </c>
      <c r="L1929" s="21" t="str" cm="1">
        <f t="array" aca="1" ref="L1929" ca="1">IF(ISNA(VLOOKUP($D1929,Grouped_Sources!$C:$C,1,FALSE)),"", INDIRECT(VLOOKUP($D1929,Grouped_Sources!$C:$I,5,FALSE)))</f>
        <v>assumes no bias in the disease data, distribution values need updating</v>
      </c>
      <c r="M1929" s="21" cm="1">
        <f t="array" aca="1" ref="M1929" ca="1">IF(ISNA(VLOOKUP($D1929,Grouped_Sources!$C:$C,1,FALSE)),"", INDIRECT(VLOOKUP($D1929,Grouped_Sources!$C:$I,6,FALSE)))</f>
        <v>0</v>
      </c>
      <c r="N1929" s="21" cm="1">
        <f t="array" aca="1" ref="N1929" ca="1">IF(ISNA(VLOOKUP($D1929,Grouped_Sources!$C:$C,1,FALSE)),"", INDIRECT(VLOOKUP($D1929,Grouped_Sources!$C:$I,7,FALSE)))</f>
        <v>0</v>
      </c>
    </row>
    <row r="1930" spans="1:14" hidden="1" x14ac:dyDescent="0.25">
      <c r="A1930" s="5">
        <f t="shared" si="312"/>
        <v>22</v>
      </c>
      <c r="B1930" s="5">
        <f t="shared" si="313"/>
        <v>28</v>
      </c>
      <c r="C1930" s="5" t="str">
        <f t="shared" ca="1" si="320"/>
        <v>chronic_disease_scalar</v>
      </c>
      <c r="D1930" s="5" t="str">
        <f t="shared" ca="1" si="321"/>
        <v>chronic_disease_scalar_osorno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chronic_disease_scalar</v>
      </c>
      <c r="G1930" s="4" t="str" cm="1">
        <f t="array" aca="1" ref="G1930" ca="1">IF(AND(ISBLANK(INDIRECT(ADDRESS(B1930,3,1,1,"all_city_parameter_inputs"))),ISBLANK(INDIRECT(ADDRESS(B1930,2,1,1,"all_city_parameter_inputs")))),"",IF(ISBLANK(INDIRECT(ADDRESS(B1930,2,1,1,"all_city_parameter_inputs"))),"",INDIRECT(ADDRESS(B1930,2,1,1,"all_city_parameter_inputs"))))</f>
        <v>sd</v>
      </c>
      <c r="H1930" s="17" cm="1">
        <f t="array" aca="1" ref="H1930" ca="1">IF(ISBLANK(INDIRECT(ADDRESS(B1930,A1930,1,1,"all_city_parameter_inputs"))), "--",INDIRECT(ADDRESS(B1930,A1930,1,1,"all_city_parameter_inputs")))</f>
        <v>1.2</v>
      </c>
      <c r="I1930" s="17" t="str">
        <f ca="1">IF(OR(G1930="alpha",G1930="beta",G1930="sd",G1930="mean"),"--",VLOOKUP(C1930,Default!$B$5:$H$114,7,FALSE))</f>
        <v>--</v>
      </c>
      <c r="J1930" s="4" t="str">
        <f ca="1">VLOOKUP(F1930,Lookup!$C$5:$D$110,2, FALSE)</f>
        <v>Health values</v>
      </c>
      <c r="K1930" s="4" t="str">
        <f ca="1">VLOOKUP(C1930,Default!$B$4:$E$114,4, FALSE)</f>
        <v>scalar to deal with bias in GBD data</v>
      </c>
      <c r="L1930" s="21" t="str" cm="1">
        <f t="array" aca="1" ref="L1930" ca="1">IF(ISNA(VLOOKUP($D1930,Grouped_Sources!$C:$C,1,FALSE)),"", INDIRECT(VLOOKUP($D1930,Grouped_Sources!$C:$I,5,FALSE)))</f>
        <v>assumes no bias in the disease data, distribution values need updating</v>
      </c>
      <c r="M1930" s="21" cm="1">
        <f t="array" aca="1" ref="M1930" ca="1">IF(ISNA(VLOOKUP($D1930,Grouped_Sources!$C:$C,1,FALSE)),"", INDIRECT(VLOOKUP($D1930,Grouped_Sources!$C:$I,6,FALSE)))</f>
        <v>0</v>
      </c>
      <c r="N1930" s="21" cm="1">
        <f t="array" aca="1" ref="N1930" ca="1">IF(ISNA(VLOOKUP($D1930,Grouped_Sources!$C:$C,1,FALSE)),"", INDIRECT(VLOOKUP($D1930,Grouped_Sources!$C:$I,7,FALSE)))</f>
        <v>0</v>
      </c>
    </row>
    <row r="1931" spans="1:14" hidden="1" x14ac:dyDescent="0.25">
      <c r="A1931" s="5">
        <f t="shared" si="312"/>
        <v>22</v>
      </c>
      <c r="B1931" s="5">
        <f t="shared" si="313"/>
        <v>29</v>
      </c>
      <c r="C1931" s="5" t="str">
        <f t="shared" ca="1" si="320"/>
        <v>pm_conc_base</v>
      </c>
      <c r="D1931" s="5" t="str">
        <f t="shared" ca="1" si="321"/>
        <v>pm_conc_base_osorno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pm_conc_base</v>
      </c>
      <c r="G1931" s="4" t="str" cm="1">
        <f t="array" aca="1" ref="G1931" ca="1">IF(AND(ISBLANK(INDIRECT(ADDRESS(B1931,3,1,1,"all_city_parameter_inputs"))),ISBLANK(INDIRECT(ADDRESS(B1931,2,1,1,"all_city_parameter_inputs")))),"",IF(ISBLANK(INDIRECT(ADDRESS(B1931,2,1,1,"all_city_parameter_inputs"))),"",INDIRECT(ADDRESS(B1931,2,1,1,"all_city_parameter_inputs"))))</f>
        <v>constant</v>
      </c>
      <c r="H1931" s="17" cm="1">
        <f t="array" aca="1" ref="H1931" ca="1">IF(ISBLANK(INDIRECT(ADDRESS(B1931,A1931,1,1,"all_city_parameter_inputs"))), "--",INDIRECT(ADDRESS(B1931,A1931,1,1,"all_city_parameter_inputs")))</f>
        <v>38.097149999999999</v>
      </c>
      <c r="I1931" s="17">
        <f ca="1">IF(OR(G1931="alpha",G1931="beta",G1931="sd",G1931="mean"),"--",VLOOKUP(C1931,Default!$B$5:$H$114,7,FALSE))</f>
        <v>12.69</v>
      </c>
      <c r="J1931" s="4" t="str">
        <f ca="1">VLOOKUP(F1931,Lookup!$C$5:$D$110,2, FALSE)</f>
        <v>Pollution values</v>
      </c>
      <c r="K1931" s="4" t="str">
        <f ca="1">VLOOKUP(C1931,Default!$B$4:$E$114,4, FALSE)</f>
        <v>background PM2.5 concentration</v>
      </c>
      <c r="L1931" s="21" t="str" cm="1">
        <f t="array" aca="1" ref="L1931" ca="1">IF(ISNA(VLOOKUP($D1931,Grouped_Sources!$C:$C,1,FALSE)),"", INDIRECT(VLOOKUP($D1931,Grouped_Sources!$C:$I,5,FALSE)))</f>
        <v>…Dropbox\ITHIM Global\Methods and Processes\Air Pollution\Emissions and air pollution calculations - Rahul &amp; Haneen\Databases used\database_source_apport_studies_v2_0_26_9_2015.xls</v>
      </c>
      <c r="M1931" s="21" t="str" cm="1">
        <f t="array" aca="1" ref="M1931" ca="1">IF(ISNA(VLOOKUP($D1931,Grouped_Sources!$C:$C,1,FALSE)),"", INDIRECT(VLOOKUP($D1931,Grouped_Sources!$C:$I,6,FALSE)))</f>
        <v>EDGAR and various other sources, detailed in document</v>
      </c>
      <c r="N1931" s="21" cm="1">
        <f t="array" aca="1" ref="N1931" ca="1">IF(ISNA(VLOOKUP($D1931,Grouped_Sources!$C:$C,1,FALSE)),"", INDIRECT(VLOOKUP($D1931,Grouped_Sources!$C:$I,7,FALSE)))</f>
        <v>0</v>
      </c>
    </row>
    <row r="1932" spans="1:14" hidden="1" x14ac:dyDescent="0.25">
      <c r="A1932" s="5">
        <f t="shared" si="312"/>
        <v>22</v>
      </c>
      <c r="B1932" s="5">
        <f t="shared" si="313"/>
        <v>30</v>
      </c>
      <c r="C1932" s="5" t="str">
        <f t="shared" ca="1" si="320"/>
        <v>pm_conc_base</v>
      </c>
      <c r="D1932" s="5" t="str">
        <f t="shared" ca="1" si="321"/>
        <v>pm_conc_base_osorno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pm_conc_base</v>
      </c>
      <c r="G1932" s="4" t="str" cm="1">
        <f t="array" aca="1" ref="G1932" ca="1">IF(AND(ISBLANK(INDIRECT(ADDRESS(B1932,3,1,1,"all_city_parameter_inputs"))),ISBLANK(INDIRECT(ADDRESS(B1932,2,1,1,"all_city_parameter_inputs")))),"",IF(ISBLANK(INDIRECT(ADDRESS(B1932,2,1,1,"all_city_parameter_inputs"))),"",INDIRECT(ADDRESS(B1932,2,1,1,"all_city_parameter_inputs"))))</f>
        <v>mean</v>
      </c>
      <c r="H1932" s="17" t="str" cm="1">
        <f t="array" aca="1" ref="H1932" ca="1">IF(ISBLANK(INDIRECT(ADDRESS(B1932,A1932,1,1,"all_city_parameter_inputs"))), "--",INDIRECT(ADDRESS(B1932,A1932,1,1,"all_city_parameter_inputs")))</f>
        <v>--</v>
      </c>
      <c r="I1932" s="17" t="str">
        <f ca="1">IF(OR(G1932="alpha",G1932="beta",G1932="sd",G1932="mean"),"--",VLOOKUP(C1932,Default!$B$5:$H$114,7,FALSE))</f>
        <v>--</v>
      </c>
      <c r="J1932" s="4" t="str">
        <f ca="1">VLOOKUP(F1932,Lookup!$C$5:$D$110,2, FALSE)</f>
        <v>Pollution values</v>
      </c>
      <c r="K1932" s="4" t="str">
        <f ca="1">VLOOKUP(C1932,Default!$B$4:$E$114,4, FALSE)</f>
        <v>background PM2.5 concentration</v>
      </c>
      <c r="L1932" s="21" t="str" cm="1">
        <f t="array" aca="1" ref="L1932" ca="1">IF(ISNA(VLOOKUP($D1932,Grouped_Sources!$C:$C,1,FALSE)),"", INDIRECT(VLOOKUP($D1932,Grouped_Sources!$C:$I,5,FALSE)))</f>
        <v>…Dropbox\ITHIM Global\Methods and Processes\Air Pollution\Emissions and air pollution calculations - Rahul &amp; Haneen\Databases used\database_source_apport_studies_v2_0_26_9_2015.xls</v>
      </c>
      <c r="M1932" s="21" t="str" cm="1">
        <f t="array" aca="1" ref="M1932" ca="1">IF(ISNA(VLOOKUP($D1932,Grouped_Sources!$C:$C,1,FALSE)),"", INDIRECT(VLOOKUP($D1932,Grouped_Sources!$C:$I,6,FALSE)))</f>
        <v>EDGAR and various other sources, detailed in document</v>
      </c>
      <c r="N1932" s="21" cm="1">
        <f t="array" aca="1" ref="N1932" ca="1">IF(ISNA(VLOOKUP($D1932,Grouped_Sources!$C:$C,1,FALSE)),"", INDIRECT(VLOOKUP($D1932,Grouped_Sources!$C:$I,7,FALSE)))</f>
        <v>0</v>
      </c>
    </row>
    <row r="1933" spans="1:14" hidden="1" x14ac:dyDescent="0.25">
      <c r="A1933" s="5">
        <f t="shared" ref="A1933:A1949" si="322">A1833+1</f>
        <v>22</v>
      </c>
      <c r="B1933" s="5">
        <f t="shared" ref="B1933:B1949" si="323">B1833</f>
        <v>31</v>
      </c>
      <c r="C1933" s="5" t="str">
        <f t="shared" ca="1" si="320"/>
        <v>pm_conc_base</v>
      </c>
      <c r="D1933" s="5" t="str">
        <f t="shared" ca="1" si="321"/>
        <v>pm_conc_base_osorno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pm_conc_base</v>
      </c>
      <c r="G1933" s="4" t="str" cm="1">
        <f t="array" aca="1" ref="G1933" ca="1">IF(AND(ISBLANK(INDIRECT(ADDRESS(B1933,3,1,1,"all_city_parameter_inputs"))),ISBLANK(INDIRECT(ADDRESS(B1933,2,1,1,"all_city_parameter_inputs")))),"",IF(ISBLANK(INDIRECT(ADDRESS(B1933,2,1,1,"all_city_parameter_inputs"))),"",INDIRECT(ADDRESS(B1933,2,1,1,"all_city_parameter_inputs"))))</f>
        <v>sd</v>
      </c>
      <c r="H1933" s="17" t="str" cm="1">
        <f t="array" aca="1" ref="H1933" ca="1">IF(ISBLANK(INDIRECT(ADDRESS(B1933,A1933,1,1,"all_city_parameter_inputs"))), "--",INDIRECT(ADDRESS(B1933,A1933,1,1,"all_city_parameter_inputs")))</f>
        <v>--</v>
      </c>
      <c r="I1933" s="17" t="str">
        <f ca="1">IF(OR(G1933="alpha",G1933="beta",G1933="sd",G1933="mean"),"--",VLOOKUP(C1933,Default!$B$5:$H$114,7,FALSE))</f>
        <v>--</v>
      </c>
      <c r="J1933" s="4" t="str">
        <f ca="1">VLOOKUP(F1933,Lookup!$C$5:$D$110,2, FALSE)</f>
        <v>Pollution values</v>
      </c>
      <c r="K1933" s="4" t="str">
        <f ca="1">VLOOKUP(C1933,Default!$B$4:$E$114,4, FALSE)</f>
        <v>background PM2.5 concentration</v>
      </c>
      <c r="L1933" s="21" t="str" cm="1">
        <f t="array" aca="1" ref="L1933" ca="1">IF(ISNA(VLOOKUP($D1933,Grouped_Sources!$C:$C,1,FALSE)),"", INDIRECT(VLOOKUP($D1933,Grouped_Sources!$C:$I,5,FALSE)))</f>
        <v>…Dropbox\ITHIM Global\Methods and Processes\Air Pollution\Emissions and air pollution calculations - Rahul &amp; Haneen\Databases used\database_source_apport_studies_v2_0_26_9_2015.xls</v>
      </c>
      <c r="M1933" s="21" t="str" cm="1">
        <f t="array" aca="1" ref="M1933" ca="1">IF(ISNA(VLOOKUP($D1933,Grouped_Sources!$C:$C,1,FALSE)),"", INDIRECT(VLOOKUP($D1933,Grouped_Sources!$C:$I,6,FALSE)))</f>
        <v>EDGAR and various other sources, detailed in document</v>
      </c>
      <c r="N1933" s="21" cm="1">
        <f t="array" aca="1" ref="N1933" ca="1">IF(ISNA(VLOOKUP($D1933,Grouped_Sources!$C:$C,1,FALSE)),"", INDIRECT(VLOOKUP($D1933,Grouped_Sources!$C:$I,7,FALSE)))</f>
        <v>0</v>
      </c>
    </row>
    <row r="1934" spans="1:14" hidden="1" x14ac:dyDescent="0.25">
      <c r="A1934" s="5">
        <f t="shared" si="322"/>
        <v>22</v>
      </c>
      <c r="B1934" s="5">
        <f t="shared" si="323"/>
        <v>32</v>
      </c>
      <c r="C1934" s="5" t="str">
        <f t="shared" ca="1" si="320"/>
        <v>pm_trans_share</v>
      </c>
      <c r="D1934" s="5" t="str">
        <f t="shared" ca="1" si="321"/>
        <v>pm_trans_share_osorno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pm_trans_share</v>
      </c>
      <c r="G1934" s="4" t="str" cm="1">
        <f t="array" aca="1" ref="G1934" ca="1">IF(AND(ISBLANK(INDIRECT(ADDRESS(B1934,3,1,1,"all_city_parameter_inputs"))),ISBLANK(INDIRECT(ADDRESS(B1934,2,1,1,"all_city_parameter_inputs")))),"",IF(ISBLANK(INDIRECT(ADDRESS(B1934,2,1,1,"all_city_parameter_inputs"))),"",INDIRECT(ADDRESS(B1934,2,1,1,"all_city_parameter_inputs"))))</f>
        <v>constant</v>
      </c>
      <c r="H1934" s="17" cm="1">
        <f t="array" aca="1" ref="H1934" ca="1">IF(ISBLANK(INDIRECT(ADDRESS(B1934,A1934,1,1,"all_city_parameter_inputs"))), "--",INDIRECT(ADDRESS(B1934,A1934,1,1,"all_city_parameter_inputs")))</f>
        <v>0.32</v>
      </c>
      <c r="I1934" s="17">
        <f ca="1">IF(OR(G1934="alpha",G1934="beta",G1934="sd",G1934="mean"),"--",VLOOKUP(C1934,Default!$B$5:$H$114,7,FALSE))</f>
        <v>0.42</v>
      </c>
      <c r="J1934" s="4" t="str">
        <f ca="1">VLOOKUP(F1934,Lookup!$C$5:$D$110,2, FALSE)</f>
        <v>Pollution values</v>
      </c>
      <c r="K1934" s="4" t="str">
        <f ca="1">VLOOKUP(C1934,Default!$B$4:$E$114,4, FALSE)</f>
        <v>proportion of background PM2.5 attributable to transport</v>
      </c>
      <c r="L1934" s="21" t="str" cm="1">
        <f t="array" aca="1" ref="L1934" ca="1">IF(ISNA(VLOOKUP($D1934,Grouped_Sources!$C:$C,1,FALSE)),"", INDIRECT(VLOOKUP($D1934,Grouped_Sources!$C:$I,5,FALSE)))</f>
        <v>…Dropbox\ITHIM Global\Methods and Processes\Air Pollution\Emissions and air pollution calculations - Rahul &amp; Haneen\Databases used\database_source_apport_studies_v2_0_26_9_2015.xls</v>
      </c>
      <c r="M1934" s="21" t="str" cm="1">
        <f t="array" aca="1" ref="M1934" ca="1">IF(ISNA(VLOOKUP($D1934,Grouped_Sources!$C:$C,1,FALSE)),"", INDIRECT(VLOOKUP($D1934,Grouped_Sources!$C:$I,6,FALSE)))</f>
        <v>EDGAR and various other sources, detailed in document</v>
      </c>
      <c r="N1934" s="21" cm="1">
        <f t="array" aca="1" ref="N1934" ca="1">IF(ISNA(VLOOKUP($D1934,Grouped_Sources!$C:$C,1,FALSE)),"", INDIRECT(VLOOKUP($D1934,Grouped_Sources!$C:$I,7,FALSE)))</f>
        <v>0</v>
      </c>
    </row>
    <row r="1935" spans="1:14" hidden="1" x14ac:dyDescent="0.25">
      <c r="A1935" s="5">
        <f t="shared" si="322"/>
        <v>22</v>
      </c>
      <c r="B1935" s="5">
        <f t="shared" si="323"/>
        <v>33</v>
      </c>
      <c r="C1935" s="5" t="str">
        <f t="shared" ca="1" si="320"/>
        <v>pm_trans_share</v>
      </c>
      <c r="D1935" s="5" t="str">
        <f t="shared" ca="1" si="321"/>
        <v>pm_trans_share_osorno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pm_trans_share</v>
      </c>
      <c r="G1935" s="4" t="str" cm="1">
        <f t="array" aca="1" ref="G1935" ca="1">IF(AND(ISBLANK(INDIRECT(ADDRESS(B1935,3,1,1,"all_city_parameter_inputs"))),ISBLANK(INDIRECT(ADDRESS(B1935,2,1,1,"all_city_parameter_inputs")))),"",IF(ISBLANK(INDIRECT(ADDRESS(B1935,2,1,1,"all_city_parameter_inputs"))),"",INDIRECT(ADDRESS(B1935,2,1,1,"all_city_parameter_inputs"))))</f>
        <v>alpha</v>
      </c>
      <c r="H1935" s="17" t="str" cm="1">
        <f t="array" aca="1" ref="H1935" ca="1">IF(ISBLANK(INDIRECT(ADDRESS(B1935,A1935,1,1,"all_city_parameter_inputs"))), "--",INDIRECT(ADDRESS(B1935,A1935,1,1,"all_city_parameter_inputs")))</f>
        <v>--</v>
      </c>
      <c r="I1935" s="17" t="str">
        <f ca="1">IF(OR(G1935="alpha",G1935="beta",G1935="sd",G1935="mean"),"--",VLOOKUP(C1935,Default!$B$5:$H$114,7,FALSE))</f>
        <v>--</v>
      </c>
      <c r="J1935" s="4" t="str">
        <f ca="1">VLOOKUP(F1935,Lookup!$C$5:$D$110,2, FALSE)</f>
        <v>Pollution values</v>
      </c>
      <c r="K1935" s="4" t="str">
        <f ca="1">VLOOKUP(C1935,Default!$B$4:$E$114,4, FALSE)</f>
        <v>proportion of background PM2.5 attributable to transport</v>
      </c>
      <c r="L1935" s="21" t="str" cm="1">
        <f t="array" aca="1" ref="L1935" ca="1">IF(ISNA(VLOOKUP($D1935,Grouped_Sources!$C:$C,1,FALSE)),"", INDIRECT(VLOOKUP($D1935,Grouped_Sources!$C:$I,5,FALSE)))</f>
        <v>…Dropbox\ITHIM Global\Methods and Processes\Air Pollution\Emissions and air pollution calculations - Rahul &amp; Haneen\Databases used\database_source_apport_studies_v2_0_26_9_2015.xls</v>
      </c>
      <c r="M1935" s="21" t="str" cm="1">
        <f t="array" aca="1" ref="M1935" ca="1">IF(ISNA(VLOOKUP($D1935,Grouped_Sources!$C:$C,1,FALSE)),"", INDIRECT(VLOOKUP($D1935,Grouped_Sources!$C:$I,6,FALSE)))</f>
        <v>EDGAR and various other sources, detailed in document</v>
      </c>
      <c r="N1935" s="21" cm="1">
        <f t="array" aca="1" ref="N1935" ca="1">IF(ISNA(VLOOKUP($D1935,Grouped_Sources!$C:$C,1,FALSE)),"", INDIRECT(VLOOKUP($D1935,Grouped_Sources!$C:$I,7,FALSE)))</f>
        <v>0</v>
      </c>
    </row>
    <row r="1936" spans="1:14" hidden="1" x14ac:dyDescent="0.25">
      <c r="A1936" s="5">
        <f t="shared" si="322"/>
        <v>22</v>
      </c>
      <c r="B1936" s="5">
        <f t="shared" si="323"/>
        <v>34</v>
      </c>
      <c r="C1936" s="5" t="str">
        <f t="shared" ca="1" si="320"/>
        <v>pm_trans_share</v>
      </c>
      <c r="D1936" s="5" t="str">
        <f t="shared" ca="1" si="321"/>
        <v>pm_trans_share_osorno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pm_trans_share</v>
      </c>
      <c r="G1936" s="4" t="str" cm="1">
        <f t="array" aca="1" ref="G1936" ca="1">IF(AND(ISBLANK(INDIRECT(ADDRESS(B1936,3,1,1,"all_city_parameter_inputs"))),ISBLANK(INDIRECT(ADDRESS(B1936,2,1,1,"all_city_parameter_inputs")))),"",IF(ISBLANK(INDIRECT(ADDRESS(B1936,2,1,1,"all_city_parameter_inputs"))),"",INDIRECT(ADDRESS(B1936,2,1,1,"all_city_parameter_inputs"))))</f>
        <v>beta</v>
      </c>
      <c r="H1936" s="17" t="str" cm="1">
        <f t="array" aca="1" ref="H1936" ca="1">IF(ISBLANK(INDIRECT(ADDRESS(B1936,A1936,1,1,"all_city_parameter_inputs"))), "--",INDIRECT(ADDRESS(B1936,A1936,1,1,"all_city_parameter_inputs")))</f>
        <v>--</v>
      </c>
      <c r="I1936" s="17" t="str">
        <f ca="1">IF(OR(G1936="alpha",G1936="beta",G1936="sd",G1936="mean"),"--",VLOOKUP(C1936,Default!$B$5:$H$114,7,FALSE))</f>
        <v>--</v>
      </c>
      <c r="J1936" s="4" t="str">
        <f ca="1">VLOOKUP(F1936,Lookup!$C$5:$D$110,2, FALSE)</f>
        <v>Pollution values</v>
      </c>
      <c r="K1936" s="4" t="str">
        <f ca="1">VLOOKUP(C1936,Default!$B$4:$E$114,4, FALSE)</f>
        <v>proportion of background PM2.5 attributable to transport</v>
      </c>
      <c r="L1936" s="21" t="str" cm="1">
        <f t="array" aca="1" ref="L1936" ca="1">IF(ISNA(VLOOKUP($D1936,Grouped_Sources!$C:$C,1,FALSE)),"", INDIRECT(VLOOKUP($D1936,Grouped_Sources!$C:$I,5,FALSE)))</f>
        <v>…Dropbox\ITHIM Global\Methods and Processes\Air Pollution\Emissions and air pollution calculations - Rahul &amp; Haneen\Databases used\database_source_apport_studies_v2_0_26_9_2015.xls</v>
      </c>
      <c r="M1936" s="21" t="str" cm="1">
        <f t="array" aca="1" ref="M1936" ca="1">IF(ISNA(VLOOKUP($D1936,Grouped_Sources!$C:$C,1,FALSE)),"", INDIRECT(VLOOKUP($D1936,Grouped_Sources!$C:$I,6,FALSE)))</f>
        <v>EDGAR and various other sources, detailed in document</v>
      </c>
      <c r="N1936" s="21" cm="1">
        <f t="array" aca="1" ref="N1936" ca="1">IF(ISNA(VLOOKUP($D1936,Grouped_Sources!$C:$C,1,FALSE)),"", INDIRECT(VLOOKUP($D1936,Grouped_Sources!$C:$I,7,FALSE)))</f>
        <v>0</v>
      </c>
    </row>
    <row r="1937" spans="1:14" hidden="1" x14ac:dyDescent="0.25">
      <c r="A1937" s="5">
        <f t="shared" si="322"/>
        <v>22</v>
      </c>
      <c r="B1937" s="5">
        <f t="shared" si="323"/>
        <v>35</v>
      </c>
      <c r="C1937" s="5" t="str">
        <f t="shared" ca="1" si="320"/>
        <v>background_pa_scalar</v>
      </c>
      <c r="D1937" s="5" t="str">
        <f t="shared" ca="1" si="321"/>
        <v>background_pa_scalar_osorno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background_pa_scalar</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1</v>
      </c>
      <c r="I1937" s="17">
        <f ca="1">IF(OR(G1937="alpha",G1937="beta",G1937="sd",G1937="mean"),"--",VLOOKUP(C1937,Default!$B$5:$H$114,7,FALSE))</f>
        <v>1</v>
      </c>
      <c r="J1937" s="4" t="str">
        <f ca="1">VLOOKUP(F1937,Lookup!$C$5:$D$110,2, FALSE)</f>
        <v>PA values</v>
      </c>
      <c r="K1937" s="4" t="str">
        <f ca="1">VLOOKUP(C1937,Default!$B$4:$E$114,4, FALSE)</f>
        <v>scalar to deal with bias in MMET values from non-occupational physical activity survey</v>
      </c>
      <c r="L1937" s="21" t="str" cm="1">
        <f t="array" aca="1" ref="L1937" ca="1">IF(ISNA(VLOOKUP($D1937,Grouped_Sources!$C:$C,1,FALSE)),"", INDIRECT(VLOOKUP($D1937,Grouped_Sources!$C:$I,5,FALSE)))</f>
        <v>assumes no bias in PA data (could be improved by looking at PA surveys) - distribution parameters need updating</v>
      </c>
      <c r="M1937" s="21" cm="1">
        <f t="array" aca="1" ref="M1937" ca="1">IF(ISNA(VLOOKUP($D1937,Grouped_Sources!$C:$C,1,FALSE)),"", INDIRECT(VLOOKUP($D1937,Grouped_Sources!$C:$I,6,FALSE)))</f>
        <v>0</v>
      </c>
      <c r="N1937" s="21" cm="1">
        <f t="array" aca="1" ref="N1937" ca="1">IF(ISNA(VLOOKUP($D1937,Grouped_Sources!$C:$C,1,FALSE)),"", INDIRECT(VLOOKUP($D1937,Grouped_Sources!$C:$I,7,FALSE)))</f>
        <v>0</v>
      </c>
    </row>
    <row r="1938" spans="1:14" hidden="1" x14ac:dyDescent="0.25">
      <c r="A1938" s="5">
        <f t="shared" si="322"/>
        <v>22</v>
      </c>
      <c r="B1938" s="5">
        <f t="shared" si="323"/>
        <v>36</v>
      </c>
      <c r="C1938" s="5" t="str">
        <f t="shared" ca="1" si="320"/>
        <v>background_pa_scalar</v>
      </c>
      <c r="D1938" s="5" t="str">
        <f t="shared" ca="1" si="321"/>
        <v>background_pa_scalar_osorno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background_pa_scalar</v>
      </c>
      <c r="G1938" s="4" t="str" cm="1">
        <f t="array" aca="1" ref="G1938" ca="1">IF(AND(ISBLANK(INDIRECT(ADDRESS(B1938,3,1,1,"all_city_parameter_inputs"))),ISBLANK(INDIRECT(ADDRESS(B1938,2,1,1,"all_city_parameter_inputs")))),"",IF(ISBLANK(INDIRECT(ADDRESS(B1938,2,1,1,"all_city_parameter_inputs"))),"",INDIRECT(ADDRESS(B1938,2,1,1,"all_city_parameter_inputs"))))</f>
        <v>mean</v>
      </c>
      <c r="H1938" s="17" cm="1">
        <f t="array" aca="1" ref="H1938" ca="1">IF(ISBLANK(INDIRECT(ADDRESS(B1938,A1938,1,1,"all_city_parameter_inputs"))), "--",INDIRECT(ADDRESS(B1938,A1938,1,1,"all_city_parameter_inputs")))</f>
        <v>1</v>
      </c>
      <c r="I1938" s="17" t="str">
        <f ca="1">IF(OR(G1938="alpha",G1938="beta",G1938="sd",G1938="mean"),"--",VLOOKUP(C1938,Default!$B$5:$H$114,7,FALSE))</f>
        <v>--</v>
      </c>
      <c r="J1938" s="4" t="str">
        <f ca="1">VLOOKUP(F1938,Lookup!$C$5:$D$110,2, FALSE)</f>
        <v>PA values</v>
      </c>
      <c r="K1938" s="4" t="str">
        <f ca="1">VLOOKUP(C1938,Default!$B$4:$E$114,4, FALSE)</f>
        <v>scalar to deal with bias in MMET values from non-occupational physical activity survey</v>
      </c>
      <c r="L1938" s="21" t="str" cm="1">
        <f t="array" aca="1" ref="L1938" ca="1">IF(ISNA(VLOOKUP($D1938,Grouped_Sources!$C:$C,1,FALSE)),"", INDIRECT(VLOOKUP($D1938,Grouped_Sources!$C:$I,5,FALSE)))</f>
        <v>assumes no bias in PA data (could be improved by looking at PA surveys) - distribution parameters need updating</v>
      </c>
      <c r="M1938" s="21" cm="1">
        <f t="array" aca="1" ref="M1938" ca="1">IF(ISNA(VLOOKUP($D1938,Grouped_Sources!$C:$C,1,FALSE)),"", INDIRECT(VLOOKUP($D1938,Grouped_Sources!$C:$I,6,FALSE)))</f>
        <v>0</v>
      </c>
      <c r="N1938" s="21" cm="1">
        <f t="array" aca="1" ref="N1938" ca="1">IF(ISNA(VLOOKUP($D1938,Grouped_Sources!$C:$C,1,FALSE)),"", INDIRECT(VLOOKUP($D1938,Grouped_Sources!$C:$I,7,FALSE)))</f>
        <v>0</v>
      </c>
    </row>
    <row r="1939" spans="1:14" hidden="1" x14ac:dyDescent="0.25">
      <c r="A1939" s="5">
        <f t="shared" si="322"/>
        <v>22</v>
      </c>
      <c r="B1939" s="5">
        <f t="shared" si="323"/>
        <v>37</v>
      </c>
      <c r="C1939" s="5" t="str">
        <f t="shared" ca="1" si="320"/>
        <v>background_pa_scalar</v>
      </c>
      <c r="D1939" s="5" t="str">
        <f t="shared" ca="1" si="321"/>
        <v>background_pa_scalar_osorno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background_pa_scalar</v>
      </c>
      <c r="G1939" s="4" t="str" cm="1">
        <f t="array" aca="1" ref="G1939" ca="1">IF(AND(ISBLANK(INDIRECT(ADDRESS(B1939,3,1,1,"all_city_parameter_inputs"))),ISBLANK(INDIRECT(ADDRESS(B1939,2,1,1,"all_city_parameter_inputs")))),"",IF(ISBLANK(INDIRECT(ADDRESS(B1939,2,1,1,"all_city_parameter_inputs"))),"",INDIRECT(ADDRESS(B1939,2,1,1,"all_city_parameter_inputs"))))</f>
        <v>sd</v>
      </c>
      <c r="H1939" s="17" cm="1">
        <f t="array" aca="1" ref="H1939" ca="1">IF(ISBLANK(INDIRECT(ADDRESS(B1939,A1939,1,1,"all_city_parameter_inputs"))), "--",INDIRECT(ADDRESS(B1939,A1939,1,1,"all_city_parameter_inputs")))</f>
        <v>1.2</v>
      </c>
      <c r="I1939" s="17" t="str">
        <f ca="1">IF(OR(G1939="alpha",G1939="beta",G1939="sd",G1939="mean"),"--",VLOOKUP(C1939,Default!$B$5:$H$114,7,FALSE))</f>
        <v>--</v>
      </c>
      <c r="J1939" s="4" t="str">
        <f ca="1">VLOOKUP(F1939,Lookup!$C$5:$D$110,2, FALSE)</f>
        <v>PA values</v>
      </c>
      <c r="K1939" s="4" t="str">
        <f ca="1">VLOOKUP(C1939,Default!$B$4:$E$114,4, FALSE)</f>
        <v>scalar to deal with bias in MMET values from non-occupational physical activity survey</v>
      </c>
      <c r="L1939" s="21" t="str" cm="1">
        <f t="array" aca="1" ref="L1939" ca="1">IF(ISNA(VLOOKUP($D1939,Grouped_Sources!$C:$C,1,FALSE)),"", INDIRECT(VLOOKUP($D1939,Grouped_Sources!$C:$I,5,FALSE)))</f>
        <v>assumes no bias in PA data (could be improved by looking at PA surveys) - distribution parameters need updating</v>
      </c>
      <c r="M1939" s="21" cm="1">
        <f t="array" aca="1" ref="M1939" ca="1">IF(ISNA(VLOOKUP($D1939,Grouped_Sources!$C:$C,1,FALSE)),"", INDIRECT(VLOOKUP($D1939,Grouped_Sources!$C:$I,6,FALSE)))</f>
        <v>0</v>
      </c>
      <c r="N1939" s="21" cm="1">
        <f t="array" aca="1" ref="N1939" ca="1">IF(ISNA(VLOOKUP($D1939,Grouped_Sources!$C:$C,1,FALSE)),"", INDIRECT(VLOOKUP($D1939,Grouped_Sources!$C:$I,7,FALSE)))</f>
        <v>0</v>
      </c>
    </row>
    <row r="1940" spans="1:14" hidden="1" x14ac:dyDescent="0.25">
      <c r="A1940" s="5">
        <f t="shared" si="322"/>
        <v>22</v>
      </c>
      <c r="B1940" s="5">
        <f t="shared" si="323"/>
        <v>38</v>
      </c>
      <c r="C1940" s="5" t="str">
        <f t="shared" ca="1" si="320"/>
        <v>bus_walk_time</v>
      </c>
      <c r="D1940" s="5" t="str">
        <f t="shared" ca="1" si="321"/>
        <v>bus_walk_time_osorno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bus_walk_time</v>
      </c>
      <c r="G1940" s="4" t="str" cm="1">
        <f t="array" aca="1" ref="G1940" ca="1">IF(AND(ISBLANK(INDIRECT(ADDRESS(B1940,3,1,1,"all_city_parameter_inputs"))),ISBLANK(INDIRECT(ADDRESS(B1940,2,1,1,"all_city_parameter_inputs")))),"",IF(ISBLANK(INDIRECT(ADDRESS(B1940,2,1,1,"all_city_parameter_inputs"))),"",INDIRECT(ADDRESS(B1940,2,1,1,"all_city_parameter_inputs"))))</f>
        <v>constant</v>
      </c>
      <c r="H1940" s="17" cm="1">
        <f t="array" aca="1" ref="H1940" ca="1">IF(ISBLANK(INDIRECT(ADDRESS(B1940,A1940,1,1,"all_city_parameter_inputs"))), "--",INDIRECT(ADDRESS(B1940,A1940,1,1,"all_city_parameter_inputs")))</f>
        <v>7</v>
      </c>
      <c r="I1940" s="17">
        <f ca="1">IF(OR(G1940="alpha",G1940="beta",G1940="sd",G1940="mean"),"--",VLOOKUP(C1940,Default!$B$5:$H$114,7,FALSE))</f>
        <v>16</v>
      </c>
      <c r="J1940" s="4" t="str">
        <f ca="1">VLOOKUP(F1940,Lookup!$C$5:$D$110,2, FALSE)</f>
        <v>Travel values</v>
      </c>
      <c r="K1940" s="4" t="str">
        <f ca="1">VLOOKUP(C1940,Default!$B$4:$E$114,4, FALSE)</f>
        <v>time taken to walk to bus stop, added to each trip with main mode bus unless there is already a walking component in the travel survey</v>
      </c>
      <c r="L1940" s="21" t="str" cm="1">
        <f t="array" aca="1" ref="L1940" ca="1">IF(ISNA(VLOOKUP($D1940,Grouped_Sources!$C:$C,1,FALSE)),"", INDIRECT(VLOOKUP($D1940,Grouped_Sources!$C:$I,5,FALSE)))</f>
        <v xml:space="preserve"> on OneDrive Ali Abbas - ITHIM Global\Methods and Processes\Input Parameters\Walk_to_PT</v>
      </c>
      <c r="M1940" s="21" cm="1">
        <f t="array" aca="1" ref="M1940" ca="1">IF(ISNA(VLOOKUP($D1940,Grouped_Sources!$C:$C,1,FALSE)),"", INDIRECT(VLOOKUP($D1940,Grouped_Sources!$C:$I,6,FALSE)))</f>
        <v>0</v>
      </c>
      <c r="N1940" s="21" cm="1">
        <f t="array" aca="1" ref="N1940" ca="1">IF(ISNA(VLOOKUP($D1940,Grouped_Sources!$C:$C,1,FALSE)),"", INDIRECT(VLOOKUP($D1940,Grouped_Sources!$C:$I,7,FALSE)))</f>
        <v>0</v>
      </c>
    </row>
    <row r="1941" spans="1:14" hidden="1" x14ac:dyDescent="0.25">
      <c r="A1941" s="5">
        <f t="shared" si="322"/>
        <v>22</v>
      </c>
      <c r="B1941" s="5">
        <f t="shared" si="323"/>
        <v>39</v>
      </c>
      <c r="C1941" s="5" t="str">
        <f t="shared" ca="1" si="320"/>
        <v>bus_walk_time</v>
      </c>
      <c r="D1941" s="5" t="str">
        <f t="shared" ca="1" si="321"/>
        <v>bus_walk_time_osorno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bus_walk_time</v>
      </c>
      <c r="G1941" s="4" t="str" cm="1">
        <f t="array" aca="1" ref="G1941" ca="1">IF(AND(ISBLANK(INDIRECT(ADDRESS(B1941,3,1,1,"all_city_parameter_inputs"))),ISBLANK(INDIRECT(ADDRESS(B1941,2,1,1,"all_city_parameter_inputs")))),"",IF(ISBLANK(INDIRECT(ADDRESS(B1941,2,1,1,"all_city_parameter_inputs"))),"",INDIRECT(ADDRESS(B1941,2,1,1,"all_city_parameter_inputs"))))</f>
        <v>mean</v>
      </c>
      <c r="H1941" s="17" cm="1">
        <f t="array" aca="1" ref="H1941" ca="1">IF(ISBLANK(INDIRECT(ADDRESS(B1941,A1941,1,1,"all_city_parameter_inputs"))), "--",INDIRECT(ADDRESS(B1941,A1941,1,1,"all_city_parameter_inputs")))</f>
        <v>5.587130342557538</v>
      </c>
      <c r="I1941" s="17" t="str">
        <f ca="1">IF(OR(G1941="alpha",G1941="beta",G1941="sd",G1941="mean"),"--",VLOOKUP(C1941,Default!$B$5:$H$114,7,FALSE))</f>
        <v>--</v>
      </c>
      <c r="J1941" s="4" t="str">
        <f ca="1">VLOOKUP(F1941,Lookup!$C$5:$D$110,2, FALSE)</f>
        <v>Travel values</v>
      </c>
      <c r="K1941" s="4" t="str">
        <f ca="1">VLOOKUP(C1941,Default!$B$4:$E$114,4, FALSE)</f>
        <v>time taken to walk to bus stop, added to each trip with main mode bus unless there is already a walking component in the travel survey</v>
      </c>
      <c r="L1941" s="21" t="str" cm="1">
        <f t="array" aca="1" ref="L1941" ca="1">IF(ISNA(VLOOKUP($D1941,Grouped_Sources!$C:$C,1,FALSE)),"", INDIRECT(VLOOKUP($D1941,Grouped_Sources!$C:$I,5,FALSE)))</f>
        <v xml:space="preserve"> on OneDrive Ali Abbas - ITHIM Global\Methods and Processes\Input Parameters\Walk_to_PT</v>
      </c>
      <c r="M1941" s="21" cm="1">
        <f t="array" aca="1" ref="M1941" ca="1">IF(ISNA(VLOOKUP($D1941,Grouped_Sources!$C:$C,1,FALSE)),"", INDIRECT(VLOOKUP($D1941,Grouped_Sources!$C:$I,6,FALSE)))</f>
        <v>0</v>
      </c>
      <c r="N1941" s="21" cm="1">
        <f t="array" aca="1" ref="N1941" ca="1">IF(ISNA(VLOOKUP($D1941,Grouped_Sources!$C:$C,1,FALSE)),"", INDIRECT(VLOOKUP($D1941,Grouped_Sources!$C:$I,7,FALSE)))</f>
        <v>0</v>
      </c>
    </row>
    <row r="1942" spans="1:14" hidden="1" x14ac:dyDescent="0.25">
      <c r="A1942" s="5">
        <f t="shared" si="322"/>
        <v>22</v>
      </c>
      <c r="B1942" s="5">
        <f t="shared" si="323"/>
        <v>40</v>
      </c>
      <c r="C1942" s="5" t="str">
        <f t="shared" ca="1" si="320"/>
        <v>bus_walk_time</v>
      </c>
      <c r="D1942" s="5" t="str">
        <f t="shared" ca="1" si="321"/>
        <v>bus_walk_time_osorno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bus_walk_time</v>
      </c>
      <c r="G1942" s="4" t="str" cm="1">
        <f t="array" aca="1" ref="G1942" ca="1">IF(AND(ISBLANK(INDIRECT(ADDRESS(B1942,3,1,1,"all_city_parameter_inputs"))),ISBLANK(INDIRECT(ADDRESS(B1942,2,1,1,"all_city_parameter_inputs")))),"",IF(ISBLANK(INDIRECT(ADDRESS(B1942,2,1,1,"all_city_parameter_inputs"))),"",INDIRECT(ADDRESS(B1942,2,1,1,"all_city_parameter_inputs"))))</f>
        <v>sd</v>
      </c>
      <c r="H1942" s="17" cm="1">
        <f t="array" aca="1" ref="H1942" ca="1">IF(ISBLANK(INDIRECT(ADDRESS(B1942,A1942,1,1,"all_city_parameter_inputs"))), "--",INDIRECT(ADDRESS(B1942,A1942,1,1,"all_city_parameter_inputs")))</f>
        <v>1.9571365541459755</v>
      </c>
      <c r="I1942" s="17" t="str">
        <f ca="1">IF(OR(G1942="alpha",G1942="beta",G1942="sd",G1942="mean"),"--",VLOOKUP(C1942,Default!$B$5:$H$114,7,FALSE))</f>
        <v>--</v>
      </c>
      <c r="J1942" s="4" t="str">
        <f ca="1">VLOOKUP(F1942,Lookup!$C$5:$D$110,2, FALSE)</f>
        <v>Travel values</v>
      </c>
      <c r="K1942" s="4" t="str">
        <f ca="1">VLOOKUP(C1942,Default!$B$4:$E$114,4, FALSE)</f>
        <v>time taken to walk to bus stop, added to each trip with main mode bus unless there is already a walking component in the travel survey</v>
      </c>
      <c r="L1942" s="21" t="str" cm="1">
        <f t="array" aca="1" ref="L1942" ca="1">IF(ISNA(VLOOKUP($D1942,Grouped_Sources!$C:$C,1,FALSE)),"", INDIRECT(VLOOKUP($D1942,Grouped_Sources!$C:$I,5,FALSE)))</f>
        <v xml:space="preserve"> on OneDrive Ali Abbas - ITHIM Global\Methods and Processes\Input Parameters\Walk_to_PT</v>
      </c>
      <c r="M1942" s="21" cm="1">
        <f t="array" aca="1" ref="M1942" ca="1">IF(ISNA(VLOOKUP($D1942,Grouped_Sources!$C:$C,1,FALSE)),"", INDIRECT(VLOOKUP($D1942,Grouped_Sources!$C:$I,6,FALSE)))</f>
        <v>0</v>
      </c>
      <c r="N1942" s="21" cm="1">
        <f t="array" aca="1" ref="N1942" ca="1">IF(ISNA(VLOOKUP($D1942,Grouped_Sources!$C:$C,1,FALSE)),"", INDIRECT(VLOOKUP($D1942,Grouped_Sources!$C:$I,7,FALSE)))</f>
        <v>0</v>
      </c>
    </row>
    <row r="1943" spans="1:14" hidden="1" x14ac:dyDescent="0.25">
      <c r="A1943" s="5">
        <f t="shared" si="322"/>
        <v>22</v>
      </c>
      <c r="B1943" s="5">
        <f t="shared" si="323"/>
        <v>41</v>
      </c>
      <c r="C1943" s="5" t="str">
        <f t="shared" ca="1" si="320"/>
        <v>rail_walk_time</v>
      </c>
      <c r="D1943" s="5" t="str">
        <f t="shared" ca="1" si="321"/>
        <v>rail_walk_time_osorno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rail_walk_time</v>
      </c>
      <c r="G1943" s="4" t="str" cm="1">
        <f t="array" aca="1" ref="G1943" ca="1">IF(AND(ISBLANK(INDIRECT(ADDRESS(B1943,3,1,1,"all_city_parameter_inputs"))),ISBLANK(INDIRECT(ADDRESS(B1943,2,1,1,"all_city_parameter_inputs")))),"",IF(ISBLANK(INDIRECT(ADDRESS(B1943,2,1,1,"all_city_parameter_inputs"))),"",INDIRECT(ADDRESS(B1943,2,1,1,"all_city_parameter_inputs"))))</f>
        <v>constant</v>
      </c>
      <c r="H1943" s="17" cm="1">
        <f t="array" aca="1" ref="H1943" ca="1">IF(ISBLANK(INDIRECT(ADDRESS(B1943,A1943,1,1,"all_city_parameter_inputs"))), "--",INDIRECT(ADDRESS(B1943,A1943,1,1,"all_city_parameter_inputs")))</f>
        <v>11</v>
      </c>
      <c r="I1943" s="17">
        <f ca="1">IF(OR(G1943="alpha",G1943="beta",G1943="sd",G1943="mean"),"--",VLOOKUP(C1943,Default!$B$5:$H$114,7,FALSE))</f>
        <v>12.5</v>
      </c>
      <c r="J1943" s="4" t="str">
        <f ca="1">VLOOKUP(F1943,Lookup!$C$5:$D$110,2, FALSE)</f>
        <v>Travel values</v>
      </c>
      <c r="K1943" s="4" t="str">
        <f ca="1">VLOOKUP(C1943,Default!$B$4:$E$114,4, FALSE)</f>
        <v>time taken to walk to train station</v>
      </c>
      <c r="L1943" s="21" t="str" cm="1">
        <f t="array" aca="1" ref="L1943" ca="1">IF(ISNA(VLOOKUP($D1943,Grouped_Sources!$C:$C,1,FALSE)),"", INDIRECT(VLOOKUP($D1943,Grouped_Sources!$C:$I,5,FALSE)))</f>
        <v xml:space="preserve"> on OneDrive Ali Abbas - ITHIM Global\Methods and Processes\Input Parameters\Walk_to_PT</v>
      </c>
      <c r="M1943" s="21" cm="1">
        <f t="array" aca="1" ref="M1943" ca="1">IF(ISNA(VLOOKUP($D1943,Grouped_Sources!$C:$C,1,FALSE)),"", INDIRECT(VLOOKUP($D1943,Grouped_Sources!$C:$I,6,FALSE)))</f>
        <v>0</v>
      </c>
      <c r="N1943" s="21" cm="1">
        <f t="array" aca="1" ref="N1943" ca="1">IF(ISNA(VLOOKUP($D1943,Grouped_Sources!$C:$C,1,FALSE)),"", INDIRECT(VLOOKUP($D1943,Grouped_Sources!$C:$I,7,FALSE)))</f>
        <v>0</v>
      </c>
    </row>
    <row r="1944" spans="1:14" hidden="1" x14ac:dyDescent="0.25">
      <c r="A1944" s="5">
        <f t="shared" si="322"/>
        <v>22</v>
      </c>
      <c r="B1944" s="5">
        <f t="shared" si="323"/>
        <v>42</v>
      </c>
      <c r="C1944" s="5" t="str">
        <f t="shared" ca="1" si="320"/>
        <v>rail_walk_time</v>
      </c>
      <c r="D1944" s="5" t="str">
        <f t="shared" ca="1" si="321"/>
        <v>rail_walk_time_osorno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rail_walk_time</v>
      </c>
      <c r="G1944" s="4" t="str" cm="1">
        <f t="array" aca="1" ref="G1944" ca="1">IF(AND(ISBLANK(INDIRECT(ADDRESS(B1944,3,1,1,"all_city_parameter_inputs"))),ISBLANK(INDIRECT(ADDRESS(B1944,2,1,1,"all_city_parameter_inputs")))),"",IF(ISBLANK(INDIRECT(ADDRESS(B1944,2,1,1,"all_city_parameter_inputs"))),"",INDIRECT(ADDRESS(B1944,2,1,1,"all_city_parameter_inputs"))))</f>
        <v>mean</v>
      </c>
      <c r="H1944" s="17" cm="1">
        <f t="array" aca="1" ref="H1944" ca="1">IF(ISBLANK(INDIRECT(ADDRESS(B1944,A1944,1,1,"all_city_parameter_inputs"))), "--",INDIRECT(ADDRESS(B1944,A1944,1,1,"all_city_parameter_inputs")))</f>
        <v>7.3125795241477052</v>
      </c>
      <c r="I1944" s="17" t="str">
        <f ca="1">IF(OR(G1944="alpha",G1944="beta",G1944="sd",G1944="mean"),"--",VLOOKUP(C1944,Default!$B$5:$H$114,7,FALSE))</f>
        <v>--</v>
      </c>
      <c r="J1944" s="4" t="str">
        <f ca="1">VLOOKUP(F1944,Lookup!$C$5:$D$110,2, FALSE)</f>
        <v>Travel values</v>
      </c>
      <c r="K1944" s="4" t="str">
        <f ca="1">VLOOKUP(C1944,Default!$B$4:$E$114,4, FALSE)</f>
        <v>time taken to walk to train station</v>
      </c>
      <c r="L1944" s="21" t="str" cm="1">
        <f t="array" aca="1" ref="L1944" ca="1">IF(ISNA(VLOOKUP($D1944,Grouped_Sources!$C:$C,1,FALSE)),"", INDIRECT(VLOOKUP($D1944,Grouped_Sources!$C:$I,5,FALSE)))</f>
        <v xml:space="preserve"> on OneDrive Ali Abbas - ITHIM Global\Methods and Processes\Input Parameters\Walk_to_PT</v>
      </c>
      <c r="M1944" s="21" cm="1">
        <f t="array" aca="1" ref="M1944" ca="1">IF(ISNA(VLOOKUP($D1944,Grouped_Sources!$C:$C,1,FALSE)),"", INDIRECT(VLOOKUP($D1944,Grouped_Sources!$C:$I,6,FALSE)))</f>
        <v>0</v>
      </c>
      <c r="N1944" s="21" cm="1">
        <f t="array" aca="1" ref="N1944" ca="1">IF(ISNA(VLOOKUP($D1944,Grouped_Sources!$C:$C,1,FALSE)),"", INDIRECT(VLOOKUP($D1944,Grouped_Sources!$C:$I,7,FALSE)))</f>
        <v>0</v>
      </c>
    </row>
    <row r="1945" spans="1:14" hidden="1" x14ac:dyDescent="0.25">
      <c r="A1945" s="5">
        <f t="shared" si="322"/>
        <v>22</v>
      </c>
      <c r="B1945" s="5">
        <f t="shared" si="323"/>
        <v>43</v>
      </c>
      <c r="C1945" s="5" t="str">
        <f t="shared" ca="1" si="320"/>
        <v>rail_walk_time</v>
      </c>
      <c r="D1945" s="5" t="str">
        <f t="shared" ca="1" si="321"/>
        <v>rail_walk_time_osorno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rail_walk_time</v>
      </c>
      <c r="G1945" s="4" t="str" cm="1">
        <f t="array" aca="1" ref="G1945" ca="1">IF(AND(ISBLANK(INDIRECT(ADDRESS(B1945,3,1,1,"all_city_parameter_inputs"))),ISBLANK(INDIRECT(ADDRESS(B1945,2,1,1,"all_city_parameter_inputs")))),"",IF(ISBLANK(INDIRECT(ADDRESS(B1945,2,1,1,"all_city_parameter_inputs"))),"",INDIRECT(ADDRESS(B1945,2,1,1,"all_city_parameter_inputs"))))</f>
        <v>sd</v>
      </c>
      <c r="H1945" s="17" cm="1">
        <f t="array" aca="1" ref="H1945" ca="1">IF(ISBLANK(INDIRECT(ADDRESS(B1945,A1945,1,1,"all_city_parameter_inputs"))), "--",INDIRECT(ADDRESS(B1945,A1945,1,1,"all_city_parameter_inputs")))</f>
        <v>2.4686176204699946</v>
      </c>
      <c r="I1945" s="17" t="str">
        <f ca="1">IF(OR(G1945="alpha",G1945="beta",G1945="sd",G1945="mean"),"--",VLOOKUP(C1945,Default!$B$5:$H$114,7,FALSE))</f>
        <v>--</v>
      </c>
      <c r="J1945" s="4" t="str">
        <f ca="1">VLOOKUP(F1945,Lookup!$C$5:$D$110,2, FALSE)</f>
        <v>Travel values</v>
      </c>
      <c r="K1945" s="4" t="str">
        <f ca="1">VLOOKUP(C1945,Default!$B$4:$E$114,4, FALSE)</f>
        <v>time taken to walk to train station</v>
      </c>
      <c r="L1945" s="21" t="str" cm="1">
        <f t="array" aca="1" ref="L1945" ca="1">IF(ISNA(VLOOKUP($D1945,Grouped_Sources!$C:$C,1,FALSE)),"", INDIRECT(VLOOKUP($D1945,Grouped_Sources!$C:$I,5,FALSE)))</f>
        <v xml:space="preserve"> on OneDrive Ali Abbas - ITHIM Global\Methods and Processes\Input Parameters\Walk_to_PT</v>
      </c>
      <c r="M1945" s="21" cm="1">
        <f t="array" aca="1" ref="M1945" ca="1">IF(ISNA(VLOOKUP($D1945,Grouped_Sources!$C:$C,1,FALSE)),"", INDIRECT(VLOOKUP($D1945,Grouped_Sources!$C:$I,6,FALSE)))</f>
        <v>0</v>
      </c>
      <c r="N1945" s="21" cm="1">
        <f t="array" aca="1" ref="N1945" ca="1">IF(ISNA(VLOOKUP($D1945,Grouped_Sources!$C:$C,1,FALSE)),"", INDIRECT(VLOOKUP($D1945,Grouped_Sources!$C:$I,7,FALSE)))</f>
        <v>0</v>
      </c>
    </row>
    <row r="1946" spans="1:14" hidden="1" x14ac:dyDescent="0.25">
      <c r="A1946" s="5">
        <f t="shared" si="322"/>
        <v>22</v>
      </c>
      <c r="B1946" s="5">
        <f t="shared" si="323"/>
        <v>44</v>
      </c>
      <c r="C1946" s="5" t="str">
        <f t="shared" ca="1" si="320"/>
        <v>add_personal_motorcycle_trips</v>
      </c>
      <c r="D1946" s="5" t="str">
        <f t="shared" ref="D1946:D1949" ca="1" si="324">F1946&amp;"_"&amp;E1946</f>
        <v>add_personal_motorcycle_trips_osorno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add_personal_motorcycle_trips</v>
      </c>
      <c r="G1946" s="4" t="str" cm="1">
        <f t="array" aca="1" ref="G1946" ca="1">IF(AND(ISBLANK(INDIRECT(ADDRESS(B1946,3,1,1,"all_city_parameter_inputs"))),ISBLANK(INDIRECT(ADDRESS(B1946,2,1,1,"all_city_parameter_inputs")))),"",IF(ISBLANK(INDIRECT(ADDRESS(B1946,2,1,1,"all_city_parameter_inputs"))),"",INDIRECT(ADDRESS(B1946,2,1,1,"all_city_parameter_inputs"))))</f>
        <v/>
      </c>
      <c r="H1946" s="17" t="str" cm="1">
        <f t="array" aca="1" ref="H1946" ca="1">IF(ISBLANK(INDIRECT(ADDRESS(B1946,A1946,1,1,"all_city_parameter_inputs"))), "--",INDIRECT(ADDRESS(B1946,A1946,1,1,"all_city_parameter_inputs")))</f>
        <v>Chile</v>
      </c>
      <c r="I1946" s="17" t="str">
        <f ca="1">IF(OR(G1946="alpha",G1946="beta",G1946="sd",G1946="mean"),"--",VLOOKUP(C1946,Default!$B$5:$H$114,7,FALSE))</f>
        <v>no</v>
      </c>
      <c r="J1946" s="4" t="str">
        <f ca="1">VLOOKUP(F1946,Lookup!$C$5:$D$110,2, FALSE)</f>
        <v>Travel values</v>
      </c>
      <c r="K1946" s="4" t="str">
        <f ca="1">VLOOKUP(C1946,Default!$B$4:$E$114,4, FALSE)</f>
        <v>if set to 'no', does not add any personal journey motorcycle trip. If set to 'Chile' add motorcycle trips based on Chilean data. Used if no motorcycle trips exist in the travel survey at all</v>
      </c>
      <c r="L1946" s="21" t="str" cm="1">
        <f t="array" aca="1" ref="L1946" ca="1">IF(ISNA(VLOOKUP($D1946,Grouped_Sources!$C:$C,1,FALSE)),"", INDIRECT(VLOOKUP($D1946,Grouped_Sources!$C:$I,5,FALSE)))</f>
        <v xml:space="preserve"> on OneDrive Ali Abbas - ITHIM Global\Methods and Processes\Input Parameters\NewMotorcycleTrips</v>
      </c>
      <c r="M1946" s="21" cm="1">
        <f t="array" aca="1" ref="M1946" ca="1">IF(ISNA(VLOOKUP($D1946,Grouped_Sources!$C:$C,1,FALSE)),"", INDIRECT(VLOOKUP($D1946,Grouped_Sources!$C:$I,6,FALSE)))</f>
        <v>0</v>
      </c>
      <c r="N1946" s="21" cm="1">
        <f t="array" aca="1" ref="N1946" ca="1">IF(ISNA(VLOOKUP($D1946,Grouped_Sources!$C:$C,1,FALSE)),"", INDIRECT(VLOOKUP($D1946,Grouped_Sources!$C:$I,7,FALSE)))</f>
        <v>0</v>
      </c>
    </row>
    <row r="1947" spans="1:14" hidden="1" x14ac:dyDescent="0.25">
      <c r="A1947" s="5">
        <f t="shared" si="322"/>
        <v>22</v>
      </c>
      <c r="B1947" s="5">
        <f t="shared" si="323"/>
        <v>45</v>
      </c>
      <c r="C1947" s="5" t="str">
        <f t="shared" ca="1" si="320"/>
        <v>proportion_motorcycle_trips</v>
      </c>
      <c r="D1947" s="5" t="str">
        <f t="shared" ca="1" si="324"/>
        <v>proportion_motorcycle_trips_osorno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proportion_motorcycle_trips</v>
      </c>
      <c r="G1947" s="4" t="str" cm="1">
        <f t="array" aca="1" ref="G1947" ca="1">IF(AND(ISBLANK(INDIRECT(ADDRESS(B1947,3,1,1,"all_city_parameter_inputs"))),ISBLANK(INDIRECT(ADDRESS(B1947,2,1,1,"all_city_parameter_inputs")))),"",IF(ISBLANK(INDIRECT(ADDRESS(B1947,2,1,1,"all_city_parameter_inputs"))),"",INDIRECT(ADDRESS(B1947,2,1,1,"all_city_parameter_inputs"))))</f>
        <v>constant</v>
      </c>
      <c r="H1947" s="17" cm="1">
        <f t="array" aca="1" ref="H1947" ca="1">IF(ISBLANK(INDIRECT(ADDRESS(B1947,A1947,1,1,"all_city_parameter_inputs"))), "--",INDIRECT(ADDRESS(B1947,A1947,1,1,"all_city_parameter_inputs")))</f>
        <v>0.01</v>
      </c>
      <c r="I1947" s="17">
        <f ca="1">IF(OR(G1947="alpha",G1947="beta",G1947="sd",G1947="mean"),"--",VLOOKUP(C1947,Default!$B$5:$H$114,7,FALSE))</f>
        <v>0</v>
      </c>
      <c r="J1947" s="4" t="str">
        <f ca="1">VLOOKUP(F1947,Lookup!$C$5:$D$110,2, FALSE)</f>
        <v>Travel values</v>
      </c>
      <c r="K1947" s="4" t="str">
        <f ca="1">VLOOKUP(C1947,Default!$B$4:$E$114,4, FALSE)</f>
        <v>proportion of travel survey trips that should be added as motorcycle trips</v>
      </c>
      <c r="L1947" s="21" t="str" cm="1">
        <f t="array" aca="1" ref="L1947" ca="1">IF(ISNA(VLOOKUP($D1947,Grouped_Sources!$C:$C,1,FALSE)),"", INDIRECT(VLOOKUP($D1947,Grouped_Sources!$C:$I,5,FALSE)))</f>
        <v xml:space="preserve"> on OneDrive Ali Abbas - ITHIM Global\Methods and Processes\Input Parameters\NewMotorcycleTrips</v>
      </c>
      <c r="M1947" s="21" cm="1">
        <f t="array" aca="1" ref="M1947" ca="1">IF(ISNA(VLOOKUP($D1947,Grouped_Sources!$C:$C,1,FALSE)),"", INDIRECT(VLOOKUP($D1947,Grouped_Sources!$C:$I,6,FALSE)))</f>
        <v>0</v>
      </c>
      <c r="N1947" s="21" cm="1">
        <f t="array" aca="1" ref="N1947" ca="1">IF(ISNA(VLOOKUP($D1947,Grouped_Sources!$C:$C,1,FALSE)),"", INDIRECT(VLOOKUP($D1947,Grouped_Sources!$C:$I,7,FALSE)))</f>
        <v>0</v>
      </c>
    </row>
    <row r="1948" spans="1:14" hidden="1" x14ac:dyDescent="0.25">
      <c r="A1948" s="5">
        <f t="shared" si="322"/>
        <v>22</v>
      </c>
      <c r="B1948" s="5">
        <f t="shared" si="323"/>
        <v>46</v>
      </c>
      <c r="C1948" s="5" t="str">
        <f t="shared" ca="1" si="320"/>
        <v>proportion_motorcycle_trips</v>
      </c>
      <c r="D1948" s="5" t="str">
        <f t="shared" ca="1" si="324"/>
        <v>proportion_motorcycle_trips_osorno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proportion_motorcycle_trips</v>
      </c>
      <c r="G1948" s="4" t="str" cm="1">
        <f t="array" aca="1" ref="G1948" ca="1">IF(AND(ISBLANK(INDIRECT(ADDRESS(B1948,3,1,1,"all_city_parameter_inputs"))),ISBLANK(INDIRECT(ADDRESS(B1948,2,1,1,"all_city_parameter_inputs")))),"",IF(ISBLANK(INDIRECT(ADDRESS(B1948,2,1,1,"all_city_parameter_inputs"))),"",INDIRECT(ADDRESS(B1948,2,1,1,"all_city_parameter_inputs"))))</f>
        <v>alpha</v>
      </c>
      <c r="H1948" s="17" cm="1">
        <f t="array" aca="1" ref="H1948" ca="1">IF(ISBLANK(INDIRECT(ADDRESS(B1948,A1948,1,1,"all_city_parameter_inputs"))), "--",INDIRECT(ADDRESS(B1948,A1948,1,1,"all_city_parameter_inputs")))</f>
        <v>10.99</v>
      </c>
      <c r="I1948" s="17" t="str">
        <f ca="1">IF(OR(G1948="alpha",G1948="beta",G1948="sd",G1948="mean"),"--",VLOOKUP(C1948,Default!$B$5:$H$114,7,FALSE))</f>
        <v>--</v>
      </c>
      <c r="J1948" s="4" t="str">
        <f ca="1">VLOOKUP(F1948,Lookup!$C$5:$D$110,2, FALSE)</f>
        <v>Travel values</v>
      </c>
      <c r="K1948" s="4" t="str">
        <f ca="1">VLOOKUP(C1948,Default!$B$4:$E$114,4, FALSE)</f>
        <v>proportion of travel survey trips that should be added as motorcycle trips</v>
      </c>
      <c r="L1948" s="21" t="str" cm="1">
        <f t="array" aca="1" ref="L1948" ca="1">IF(ISNA(VLOOKUP($D1948,Grouped_Sources!$C:$C,1,FALSE)),"", INDIRECT(VLOOKUP($D1948,Grouped_Sources!$C:$I,5,FALSE)))</f>
        <v xml:space="preserve"> on OneDrive Ali Abbas - ITHIM Global\Methods and Processes\Input Parameters\NewMotorcycleTrips</v>
      </c>
      <c r="M1948" s="21" cm="1">
        <f t="array" aca="1" ref="M1948" ca="1">IF(ISNA(VLOOKUP($D1948,Grouped_Sources!$C:$C,1,FALSE)),"", INDIRECT(VLOOKUP($D1948,Grouped_Sources!$C:$I,6,FALSE)))</f>
        <v>0</v>
      </c>
      <c r="N1948" s="21" cm="1">
        <f t="array" aca="1" ref="N1948" ca="1">IF(ISNA(VLOOKUP($D1948,Grouped_Sources!$C:$C,1,FALSE)),"", INDIRECT(VLOOKUP($D1948,Grouped_Sources!$C:$I,7,FALSE)))</f>
        <v>0</v>
      </c>
    </row>
    <row r="1949" spans="1:14" hidden="1" x14ac:dyDescent="0.25">
      <c r="A1949" s="5">
        <f t="shared" si="322"/>
        <v>22</v>
      </c>
      <c r="B1949" s="5">
        <f t="shared" si="323"/>
        <v>47</v>
      </c>
      <c r="C1949" s="5" t="str">
        <f t="shared" ca="1" si="320"/>
        <v>proportion_motorcycle_trips</v>
      </c>
      <c r="D1949" s="5" t="str">
        <f t="shared" ca="1" si="324"/>
        <v>proportion_motorcycle_trips_osorno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proportion_motorcycle_trips</v>
      </c>
      <c r="G1949" s="4" t="str" cm="1">
        <f t="array" aca="1" ref="G1949" ca="1">IF(AND(ISBLANK(INDIRECT(ADDRESS(B1949,3,1,1,"all_city_parameter_inputs"))),ISBLANK(INDIRECT(ADDRESS(B1949,2,1,1,"all_city_parameter_inputs")))),"",IF(ISBLANK(INDIRECT(ADDRESS(B1949,2,1,1,"all_city_parameter_inputs"))),"",INDIRECT(ADDRESS(B1949,2,1,1,"all_city_parameter_inputs"))))</f>
        <v>beta</v>
      </c>
      <c r="H1949" s="17" cm="1">
        <f t="array" aca="1" ref="H1949" ca="1">IF(ISBLANK(INDIRECT(ADDRESS(B1949,A1949,1,1,"all_city_parameter_inputs"))), "--",INDIRECT(ADDRESS(B1949,A1949,1,1,"all_city_parameter_inputs")))</f>
        <v>1088.01</v>
      </c>
      <c r="I1949" s="17" t="str">
        <f ca="1">IF(OR(G1949="alpha",G1949="beta",G1949="sd",G1949="mean"),"--",VLOOKUP(C1949,Default!$B$5:$H$114,7,FALSE))</f>
        <v>--</v>
      </c>
      <c r="J1949" s="4" t="str">
        <f ca="1">VLOOKUP(F1949,Lookup!$C$5:$D$110,2, FALSE)</f>
        <v>Travel values</v>
      </c>
      <c r="K1949" s="4" t="str">
        <f ca="1">VLOOKUP(C1949,Default!$B$4:$E$114,4, FALSE)</f>
        <v>proportion of travel survey trips that should be added as motorcycle trips</v>
      </c>
      <c r="L1949" s="21" t="str" cm="1">
        <f t="array" aca="1" ref="L1949" ca="1">IF(ISNA(VLOOKUP($D1949,Grouped_Sources!$C:$C,1,FALSE)),"", INDIRECT(VLOOKUP($D1949,Grouped_Sources!$C:$I,5,FALSE)))</f>
        <v xml:space="preserve"> on OneDrive Ali Abbas - ITHIM Global\Methods and Processes\Input Parameters\NewMotorcycleTrips</v>
      </c>
      <c r="M1949" s="21" cm="1">
        <f t="array" aca="1" ref="M1949" ca="1">IF(ISNA(VLOOKUP($D1949,Grouped_Sources!$C:$C,1,FALSE)),"", INDIRECT(VLOOKUP($D1949,Grouped_Sources!$C:$I,6,FALSE)))</f>
        <v>0</v>
      </c>
      <c r="N1949" s="21" cm="1">
        <f t="array" aca="1" ref="N1949" ca="1">IF(ISNA(VLOOKUP($D1949,Grouped_Sources!$C:$C,1,FALSE)),"", INDIRECT(VLOOKUP($D1949,Grouped_Sources!$C:$I,7,FALSE)))</f>
        <v>0</v>
      </c>
    </row>
    <row r="1950" spans="1:14" hidden="1" x14ac:dyDescent="0.25">
      <c r="A1950" s="5">
        <f t="shared" ref="A1950" si="325">A1850+1</f>
        <v>22</v>
      </c>
      <c r="B1950" s="5">
        <f t="shared" ref="B1950" si="326">B1850</f>
        <v>48</v>
      </c>
      <c r="C1950" s="5" t="str">
        <f t="shared" ca="1" si="320"/>
        <v>add_motorcycle_fleet</v>
      </c>
      <c r="D1950" s="5" t="str">
        <f t="shared" ca="1" si="321"/>
        <v>add_motorcycle_fleet_osorno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All_city_list!F1945,INDIRECT(ADDRESS(B1950,1,1,1,"all_city_parameter_inputs"))))</f>
        <v>add_motorcycle_fleet</v>
      </c>
      <c r="G1950" s="4" t="str" cm="1">
        <f t="array" aca="1" ref="G1950" ca="1">IF(AND(ISBLANK(INDIRECT(ADDRESS(B1950,3,1,1,"all_city_parameter_inputs"))),ISBLANK(INDIRECT(ADDRESS(B1950,2,1,1,"all_city_parameter_inputs")))),"",IF(ISBLANK(INDIRECT(ADDRESS(B1950,2,1,1,"all_city_parameter_inputs"))),"",INDIRECT(ADDRESS(B1950,2,1,1,"all_city_parameter_inputs"))))</f>
        <v/>
      </c>
      <c r="H1950" s="17" t="str" cm="1">
        <f t="array" aca="1" ref="H1950" ca="1">IF(ISBLANK(INDIRECT(ADDRESS(B1950,A1950,1,1,"all_city_parameter_inputs"))), "--",INDIRECT(ADDRESS(B1950,A1950,1,1,"all_city_parameter_inputs")))</f>
        <v>T</v>
      </c>
      <c r="I1950" s="17" t="str">
        <f ca="1">IF(OR(G1950="alpha",G1950="beta",G1950="sd",G1950="mean"),"--",VLOOKUP(C1950,Default!$B$5:$H$114,7,FALSE))</f>
        <v>T</v>
      </c>
      <c r="J1950" s="4" t="str">
        <f ca="1">VLOOKUP(F1950,Lookup!$C$5:$D$110,2, FALSE)</f>
        <v>Travel values</v>
      </c>
      <c r="K1950" s="4" t="str">
        <f ca="1">VLOOKUP(C1950,Default!$B$4:$E$114,4, FALSE)</f>
        <v>whether to add motorcylce ghost trips</v>
      </c>
      <c r="L1950" s="21" t="str" cm="1">
        <f t="array" aca="1" ref="L1950" ca="1">IF(ISNA(VLOOKUP($D1950,Grouped_Sources!$C:$C,1,FALSE)),"", INDIRECT(VLOOKUP($D1950,Grouped_Sources!$C:$I,5,FALSE)))</f>
        <v xml:space="preserve"> on OneDrive Ali Abbas - ITHIM Global\Methods and Processes\Input Parameters\MotorcycleFleetRatio</v>
      </c>
      <c r="M1950" s="21" cm="1">
        <f t="array" aca="1" ref="M1950" ca="1">IF(ISNA(VLOOKUP($D1950,Grouped_Sources!$C:$C,1,FALSE)),"", INDIRECT(VLOOKUP($D1950,Grouped_Sources!$C:$I,6,FALSE)))</f>
        <v>0</v>
      </c>
      <c r="N1950" s="21" cm="1">
        <f t="array" aca="1" ref="N1950" ca="1">IF(ISNA(VLOOKUP($D1950,Grouped_Sources!$C:$C,1,FALSE)),"", INDIRECT(VLOOKUP($D1950,Grouped_Sources!$C:$I,7,FALSE)))</f>
        <v>0</v>
      </c>
    </row>
    <row r="1951" spans="1:14" hidden="1" x14ac:dyDescent="0.25">
      <c r="A1951" s="5">
        <f t="shared" ref="A1951:A2014" si="327">A1851+1</f>
        <v>22</v>
      </c>
      <c r="B1951" s="5">
        <f t="shared" ref="B1951:B2014" si="328">B1851</f>
        <v>49</v>
      </c>
      <c r="C1951" s="5" t="str">
        <f t="shared" ca="1" si="320"/>
        <v>fleet_to_motorcycle_ratio</v>
      </c>
      <c r="D1951" s="5" t="str">
        <f t="shared" ca="1" si="321"/>
        <v>fleet_to_motorcycle_ratio_osorno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fleet_to_motorcycle_ratio</v>
      </c>
      <c r="G1951" s="4" t="str" cm="1">
        <f t="array" aca="1" ref="G1951" ca="1">IF(AND(ISBLANK(INDIRECT(ADDRESS(B1951,3,1,1,"all_city_parameter_inputs"))),ISBLANK(INDIRECT(ADDRESS(B1951,2,1,1,"all_city_parameter_inputs")))),"",IF(ISBLANK(INDIRECT(ADDRESS(B1951,2,1,1,"all_city_parameter_inputs"))),"",INDIRECT(ADDRESS(B1951,2,1,1,"all_city_parameter_inputs"))))</f>
        <v>constant</v>
      </c>
      <c r="H1951" s="17" cm="1">
        <f t="array" aca="1" ref="H1951" ca="1">IF(ISBLANK(INDIRECT(ADDRESS(B1951,A1951,1,1,"all_city_parameter_inputs"))), "--",INDIRECT(ADDRESS(B1951,A1951,1,1,"all_city_parameter_inputs")))</f>
        <v>0.44286216893596886</v>
      </c>
      <c r="I1951" s="17">
        <f ca="1">IF(OR(G1951="alpha",G1951="beta",G1951="sd",G1951="mean"),"--",VLOOKUP(C1951,Default!$B$5:$H$114,7,FALSE))</f>
        <v>0.441176470588235</v>
      </c>
      <c r="J1951" s="4" t="str">
        <f ca="1">VLOOKUP(F1951,Lookup!$C$5:$D$110,2, FALSE)</f>
        <v>Travel values</v>
      </c>
      <c r="K1951" s="4" t="str">
        <f ca="1">VLOOKUP(C1951,Default!$B$4:$E$114,4, FALSE)</f>
        <v xml:space="preserve">ratio of missing motorbike trips, e.g. if ratio = 0.6 and total trip distance in survey is 400, then want to add 600 km of motorbike trips. </v>
      </c>
      <c r="L1951" s="21" t="str" cm="1">
        <f t="array" aca="1" ref="L1951" ca="1">IF(ISNA(VLOOKUP($D1951,Grouped_Sources!$C:$C,1,FALSE)),"", INDIRECT(VLOOKUP($D1951,Grouped_Sources!$C:$I,5,FALSE)))</f>
        <v xml:space="preserve"> on OneDrive Ali Abbas - ITHIM Global\Methods and Processes\Input Parameters\MotorcycleFleetRatio</v>
      </c>
      <c r="M1951" s="21" cm="1">
        <f t="array" aca="1" ref="M1951" ca="1">IF(ISNA(VLOOKUP($D1951,Grouped_Sources!$C:$C,1,FALSE)),"", INDIRECT(VLOOKUP($D1951,Grouped_Sources!$C:$I,6,FALSE)))</f>
        <v>0</v>
      </c>
      <c r="N1951" s="21" cm="1">
        <f t="array" aca="1" ref="N1951" ca="1">IF(ISNA(VLOOKUP($D1951,Grouped_Sources!$C:$C,1,FALSE)),"", INDIRECT(VLOOKUP($D1951,Grouped_Sources!$C:$I,7,FALSE)))</f>
        <v>0</v>
      </c>
    </row>
    <row r="1952" spans="1:14" hidden="1" x14ac:dyDescent="0.25">
      <c r="A1952" s="5">
        <f t="shared" si="327"/>
        <v>22</v>
      </c>
      <c r="B1952" s="5">
        <f t="shared" si="328"/>
        <v>50</v>
      </c>
      <c r="C1952" s="5" t="str">
        <f t="shared" ca="1" si="320"/>
        <v>fleet_to_motorcycle_ratio</v>
      </c>
      <c r="D1952" s="5" t="str">
        <f t="shared" ca="1" si="321"/>
        <v>fleet_to_motorcycle_ratio_osorno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fleet_to_motorcycle_ratio</v>
      </c>
      <c r="G1952" s="4" t="str" cm="1">
        <f t="array" aca="1" ref="G1952" ca="1">IF(AND(ISBLANK(INDIRECT(ADDRESS(B1952,3,1,1,"all_city_parameter_inputs"))),ISBLANK(INDIRECT(ADDRESS(B1952,2,1,1,"all_city_parameter_inputs")))),"",IF(ISBLANK(INDIRECT(ADDRESS(B1952,2,1,1,"all_city_parameter_inputs"))),"",INDIRECT(ADDRESS(B1952,2,1,1,"all_city_parameter_inputs"))))</f>
        <v>alpha</v>
      </c>
      <c r="H1952" s="17" cm="1">
        <f t="array" aca="1" ref="H1952" ca="1">IF(ISBLANK(INDIRECT(ADDRESS(B1952,A1952,1,1,"all_city_parameter_inputs"))), "--",INDIRECT(ADDRESS(B1952,A1952,1,1,"all_city_parameter_inputs")))</f>
        <v>8.1299740092757009</v>
      </c>
      <c r="I1952" s="17" t="str">
        <f ca="1">IF(OR(G1952="alpha",G1952="beta",G1952="sd",G1952="mean"),"--",VLOOKUP(C1952,Default!$B$5:$H$114,7,FALSE))</f>
        <v>--</v>
      </c>
      <c r="J1952" s="4" t="str">
        <f ca="1">VLOOKUP(F1952,Lookup!$C$5:$D$110,2, FALSE)</f>
        <v>Travel values</v>
      </c>
      <c r="K1952" s="4" t="str">
        <f ca="1">VLOOKUP(C1952,Default!$B$4:$E$114,4, FALSE)</f>
        <v xml:space="preserve">ratio of missing motorbike trips, e.g. if ratio = 0.6 and total trip distance in survey is 400, then want to add 600 km of motorbike trips. </v>
      </c>
      <c r="L1952" s="21" t="str" cm="1">
        <f t="array" aca="1" ref="L1952" ca="1">IF(ISNA(VLOOKUP($D1952,Grouped_Sources!$C:$C,1,FALSE)),"", INDIRECT(VLOOKUP($D1952,Grouped_Sources!$C:$I,5,FALSE)))</f>
        <v xml:space="preserve"> on OneDrive Ali Abbas - ITHIM Global\Methods and Processes\Input Parameters\MotorcycleFleetRatio</v>
      </c>
      <c r="M1952" s="21" cm="1">
        <f t="array" aca="1" ref="M1952" ca="1">IF(ISNA(VLOOKUP($D1952,Grouped_Sources!$C:$C,1,FALSE)),"", INDIRECT(VLOOKUP($D1952,Grouped_Sources!$C:$I,6,FALSE)))</f>
        <v>0</v>
      </c>
      <c r="N1952" s="21" cm="1">
        <f t="array" aca="1" ref="N1952" ca="1">IF(ISNA(VLOOKUP($D1952,Grouped_Sources!$C:$C,1,FALSE)),"", INDIRECT(VLOOKUP($D1952,Grouped_Sources!$C:$I,7,FALSE)))</f>
        <v>0</v>
      </c>
    </row>
    <row r="1953" spans="1:14" hidden="1" x14ac:dyDescent="0.25">
      <c r="A1953" s="5">
        <f t="shared" si="327"/>
        <v>22</v>
      </c>
      <c r="B1953" s="5">
        <f t="shared" si="328"/>
        <v>51</v>
      </c>
      <c r="C1953" s="5" t="str">
        <f t="shared" ca="1" si="320"/>
        <v>fleet_to_motorcycle_ratio</v>
      </c>
      <c r="D1953" s="5" t="str">
        <f t="shared" ca="1" si="321"/>
        <v>fleet_to_motorcycle_ratio_osorno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fleet_to_motorcycle_ratio</v>
      </c>
      <c r="G1953" s="4" t="str" cm="1">
        <f t="array" aca="1" ref="G1953" ca="1">IF(AND(ISBLANK(INDIRECT(ADDRESS(B1953,3,1,1,"all_city_parameter_inputs"))),ISBLANK(INDIRECT(ADDRESS(B1953,2,1,1,"all_city_parameter_inputs")))),"",IF(ISBLANK(INDIRECT(ADDRESS(B1953,2,1,1,"all_city_parameter_inputs"))),"",INDIRECT(ADDRESS(B1953,2,1,1,"all_city_parameter_inputs"))))</f>
        <v>beta</v>
      </c>
      <c r="H1953" s="17" cm="1">
        <f t="array" aca="1" ref="H1953" ca="1">IF(ISBLANK(INDIRECT(ADDRESS(B1953,A1953,1,1,"all_city_parameter_inputs"))), "--",INDIRECT(ADDRESS(B1953,A1953,1,1,"all_city_parameter_inputs")))</f>
        <v>10.227823471617663</v>
      </c>
      <c r="I1953" s="17" t="str">
        <f ca="1">IF(OR(G1953="alpha",G1953="beta",G1953="sd",G1953="mean"),"--",VLOOKUP(C1953,Default!$B$5:$H$114,7,FALSE))</f>
        <v>--</v>
      </c>
      <c r="J1953" s="4" t="str">
        <f ca="1">VLOOKUP(F1953,Lookup!$C$5:$D$110,2, FALSE)</f>
        <v>Travel values</v>
      </c>
      <c r="K1953" s="4" t="str">
        <f ca="1">VLOOKUP(C1953,Default!$B$4:$E$114,4, FALSE)</f>
        <v xml:space="preserve">ratio of missing motorbike trips, e.g. if ratio = 0.6 and total trip distance in survey is 400, then want to add 600 km of motorbike trips. </v>
      </c>
      <c r="L1953" s="21" t="str" cm="1">
        <f t="array" aca="1" ref="L1953" ca="1">IF(ISNA(VLOOKUP($D1953,Grouped_Sources!$C:$C,1,FALSE)),"", INDIRECT(VLOOKUP($D1953,Grouped_Sources!$C:$I,5,FALSE)))</f>
        <v xml:space="preserve"> on OneDrive Ali Abbas - ITHIM Global\Methods and Processes\Input Parameters\MotorcycleFleetRatio</v>
      </c>
      <c r="M1953" s="21" cm="1">
        <f t="array" aca="1" ref="M1953" ca="1">IF(ISNA(VLOOKUP($D1953,Grouped_Sources!$C:$C,1,FALSE)),"", INDIRECT(VLOOKUP($D1953,Grouped_Sources!$C:$I,6,FALSE)))</f>
        <v>0</v>
      </c>
      <c r="N1953" s="21" cm="1">
        <f t="array" aca="1" ref="N1953" ca="1">IF(ISNA(VLOOKUP($D1953,Grouped_Sources!$C:$C,1,FALSE)),"", INDIRECT(VLOOKUP($D1953,Grouped_Sources!$C:$I,7,FALSE)))</f>
        <v>0</v>
      </c>
    </row>
    <row r="1954" spans="1:14" hidden="1" x14ac:dyDescent="0.25">
      <c r="A1954" s="5">
        <f t="shared" si="327"/>
        <v>22</v>
      </c>
      <c r="B1954" s="5">
        <f t="shared" si="328"/>
        <v>52</v>
      </c>
      <c r="C1954" s="5" t="str">
        <f t="shared" ca="1" si="320"/>
        <v>background_pa_confidence</v>
      </c>
      <c r="D1954" s="5" t="str">
        <f t="shared" ca="1" si="321"/>
        <v>background_pa_confidence_osorno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background_pa_confidence</v>
      </c>
      <c r="G1954" s="4" t="str" cm="1">
        <f t="array" aca="1" ref="G1954" ca="1">IF(AND(ISBLANK(INDIRECT(ADDRESS(B1954,3,1,1,"all_city_parameter_inputs"))),ISBLANK(INDIRECT(ADDRESS(B1954,2,1,1,"all_city_parameter_inputs")))),"",IF(ISBLANK(INDIRECT(ADDRESS(B1954,2,1,1,"all_city_parameter_inputs"))),"",INDIRECT(ADDRESS(B1954,2,1,1,"all_city_parameter_inputs"))))</f>
        <v>sample</v>
      </c>
      <c r="H1954" s="17" cm="1">
        <f t="array" aca="1" ref="H1954" ca="1">IF(ISBLANK(INDIRECT(ADDRESS(B1954,A1954,1,1,"all_city_parameter_inputs"))), "--",INDIRECT(ADDRESS(B1954,A1954,1,1,"all_city_parameter_inputs")))</f>
        <v>0.3</v>
      </c>
      <c r="I1954" s="17">
        <f ca="1">IF(OR(G1954="alpha",G1954="beta",G1954="sd",G1954="mean"),"--",VLOOKUP(C1954,Default!$B$5:$H$114,7,FALSE))</f>
        <v>1</v>
      </c>
      <c r="J1954" s="4" t="str">
        <f ca="1">VLOOKUP(F1954,Lookup!$C$5:$D$110,2, FALSE)</f>
        <v>PA values</v>
      </c>
      <c r="K1954" s="4" t="str">
        <f ca="1">VLOOKUP(C1954,Default!$B$4:$E$114,4, FALSE)</f>
        <v>how confident we are in the PA survey (in terms of number of people who report zero PA)</v>
      </c>
      <c r="L1954" s="21" t="str" cm="1">
        <f t="array" aca="1" ref="L1954" ca="1">IF(ISNA(VLOOKUP($D1954,Grouped_Sources!$C:$C,1,FALSE)),"", INDIRECT(VLOOKUP($D1954,Grouped_Sources!$C:$I,5,FALSE)))</f>
        <v/>
      </c>
      <c r="M1954" s="21" t="str" cm="1">
        <f t="array" aca="1" ref="M1954" ca="1">IF(ISNA(VLOOKUP($D1954,Grouped_Sources!$C:$C,1,FALSE)),"", INDIRECT(VLOOKUP($D1954,Grouped_Sources!$C:$I,6,FALSE)))</f>
        <v/>
      </c>
      <c r="N1954" s="21" t="str" cm="1">
        <f t="array" aca="1" ref="N1954" ca="1">IF(ISNA(VLOOKUP($D1954,Grouped_Sources!$C:$C,1,FALSE)),"", INDIRECT(VLOOKUP($D1954,Grouped_Sources!$C:$I,7,FALSE)))</f>
        <v/>
      </c>
    </row>
    <row r="1955" spans="1:14" hidden="1" x14ac:dyDescent="0.25">
      <c r="A1955" s="5">
        <f t="shared" si="327"/>
        <v>22</v>
      </c>
      <c r="B1955" s="5">
        <f t="shared" si="328"/>
        <v>53</v>
      </c>
      <c r="C1955" s="5" t="str">
        <f t="shared" ca="1" si="320"/>
        <v>add_walk_to_pt_trips</v>
      </c>
      <c r="D1955" s="5" t="str">
        <f t="shared" ca="1" si="321"/>
        <v>add_walk_to_pt_trips_osorno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add_walk_to_pt_trips</v>
      </c>
      <c r="G1955" s="4" t="str" cm="1">
        <f t="array" aca="1" ref="G1955" ca="1">IF(AND(ISBLANK(INDIRECT(ADDRESS(B1955,3,1,1,"all_city_parameter_inputs"))),ISBLANK(INDIRECT(ADDRESS(B1955,2,1,1,"all_city_parameter_inputs")))),"",IF(ISBLANK(INDIRECT(ADDRESS(B1955,2,1,1,"all_city_parameter_inputs"))),"",INDIRECT(ADDRESS(B1955,2,1,1,"all_city_parameter_inputs"))))</f>
        <v/>
      </c>
      <c r="H1955" s="17" t="str" cm="1">
        <f t="array" aca="1" ref="H1955" ca="1">IF(ISBLANK(INDIRECT(ADDRESS(B1955,A1955,1,1,"all_city_parameter_inputs"))), "--",INDIRECT(ADDRESS(B1955,A1955,1,1,"all_city_parameter_inputs")))</f>
        <v>T</v>
      </c>
      <c r="I1955" s="17" t="str">
        <f ca="1">IF(OR(G1955="alpha",G1955="beta",G1955="sd",G1955="mean"),"--",VLOOKUP(C1955,Default!$B$5:$H$114,7,FALSE))</f>
        <v>T</v>
      </c>
      <c r="J1955" s="4" t="str">
        <f ca="1">VLOOKUP(F1955,Lookup!$C$5:$D$110,2, FALSE)</f>
        <v>Travel values</v>
      </c>
      <c r="K1955" s="4" t="str">
        <f ca="1">VLOOKUP(C1955,Default!$B$4:$E$114,4, FALSE)</f>
        <v>whether to add walk component to trips with main mode bus</v>
      </c>
      <c r="L1955" s="21" t="str" cm="1">
        <f t="array" aca="1" ref="L1955" ca="1">IF(ISNA(VLOOKUP($D1955,Grouped_Sources!$C:$C,1,FALSE)),"", INDIRECT(VLOOKUP($D1955,Grouped_Sources!$C:$I,5,FALSE)))</f>
        <v>usually set to T</v>
      </c>
      <c r="M1955" s="21" cm="1">
        <f t="array" aca="1" ref="M1955" ca="1">IF(ISNA(VLOOKUP($D1955,Grouped_Sources!$C:$C,1,FALSE)),"", INDIRECT(VLOOKUP($D1955,Grouped_Sources!$C:$I,6,FALSE)))</f>
        <v>0</v>
      </c>
      <c r="N1955" s="21" cm="1">
        <f t="array" aca="1" ref="N1955" ca="1">IF(ISNA(VLOOKUP($D1955,Grouped_Sources!$C:$C,1,FALSE)),"", INDIRECT(VLOOKUP($D1955,Grouped_Sources!$C:$I,7,FALSE)))</f>
        <v>0</v>
      </c>
    </row>
    <row r="1956" spans="1:14" hidden="1" x14ac:dyDescent="0.25">
      <c r="A1956" s="5">
        <f t="shared" si="327"/>
        <v>22</v>
      </c>
      <c r="B1956" s="5">
        <f t="shared" si="328"/>
        <v>54</v>
      </c>
      <c r="C1956" s="5" t="str">
        <f t="shared" ca="1" si="320"/>
        <v>bus_to_passenger_ratio</v>
      </c>
      <c r="D1956" s="5" t="str">
        <f t="shared" ca="1" si="321"/>
        <v>bus_to_passenger_ratio_osorno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bus_to_passenger_ratio</v>
      </c>
      <c r="G1956" s="4" t="str" cm="1">
        <f t="array" aca="1" ref="G1956" ca="1">IF(AND(ISBLANK(INDIRECT(ADDRESS(B1956,3,1,1,"all_city_parameter_inputs"))),ISBLANK(INDIRECT(ADDRESS(B1956,2,1,1,"all_city_parameter_inputs")))),"",IF(ISBLANK(INDIRECT(ADDRESS(B1956,2,1,1,"all_city_parameter_inputs"))),"",INDIRECT(ADDRESS(B1956,2,1,1,"all_city_parameter_inputs"))))</f>
        <v>constant</v>
      </c>
      <c r="H1956" s="17" cm="1">
        <f t="array" aca="1" ref="H1956" ca="1">IF(ISBLANK(INDIRECT(ADDRESS(B1956,A1956,1,1,"all_city_parameter_inputs"))), "--",INDIRECT(ADDRESS(B1956,A1956,1,1,"all_city_parameter_inputs")))</f>
        <v>6.6666666666666666E-2</v>
      </c>
      <c r="I1956" s="17">
        <f ca="1">IF(OR(G1956="alpha",G1956="beta",G1956="sd",G1956="mean"),"--",VLOOKUP(C1956,Default!$B$5:$H$114,7,FALSE))</f>
        <v>3.8910505836575897E-2</v>
      </c>
      <c r="J1956" s="4" t="str">
        <f ca="1">VLOOKUP(F1956,Lookup!$C$5:$D$110,2, FALSE)</f>
        <v>Travel values</v>
      </c>
      <c r="K1956" s="4" t="str">
        <f ca="1">VLOOKUP(C1956,Default!$B$4:$E$114,4, FALSE)</f>
        <v>number of buses per passenger</v>
      </c>
      <c r="L1956" s="21" t="str" cm="1">
        <f t="array" aca="1" ref="L1956" ca="1">IF(ISNA(VLOOKUP($D1956,Grouped_Sources!$C:$C,1,FALSE)),"", INDIRECT(VLOOKUP($D1956,Grouped_Sources!$C:$I,5,FALSE)))</f>
        <v>BusPassengerRatios_WriteUp_v.xx.docx on  on OneDrive Ali Abbas - ITHIM Global\Methods and Processes\Input Parameters\BusPassengerRatio</v>
      </c>
      <c r="M1956" s="21" cm="1">
        <f t="array" aca="1" ref="M1956" ca="1">IF(ISNA(VLOOKUP($D1956,Grouped_Sources!$C:$C,1,FALSE)),"", INDIRECT(VLOOKUP($D1956,Grouped_Sources!$C:$I,6,FALSE)))</f>
        <v>0</v>
      </c>
      <c r="N1956" s="21" cm="1">
        <f t="array" aca="1" ref="N1956" ca="1">IF(ISNA(VLOOKUP($D1956,Grouped_Sources!$C:$C,1,FALSE)),"", INDIRECT(VLOOKUP($D1956,Grouped_Sources!$C:$I,7,FALSE)))</f>
        <v>0</v>
      </c>
    </row>
    <row r="1957" spans="1:14" hidden="1" x14ac:dyDescent="0.25">
      <c r="A1957" s="5">
        <f t="shared" si="327"/>
        <v>22</v>
      </c>
      <c r="B1957" s="5">
        <f t="shared" si="328"/>
        <v>55</v>
      </c>
      <c r="C1957" s="5" t="str">
        <f t="shared" ca="1" si="320"/>
        <v>bus_to_passenger_ratio</v>
      </c>
      <c r="D1957" s="5" t="str">
        <f t="shared" ca="1" si="321"/>
        <v>bus_to_passenger_ratio_osorno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bus_to_passenger_ratio</v>
      </c>
      <c r="G1957" s="4" t="str" cm="1">
        <f t="array" aca="1" ref="G1957" ca="1">IF(AND(ISBLANK(INDIRECT(ADDRESS(B1957,3,1,1,"all_city_parameter_inputs"))),ISBLANK(INDIRECT(ADDRESS(B1957,2,1,1,"all_city_parameter_inputs")))),"",IF(ISBLANK(INDIRECT(ADDRESS(B1957,2,1,1,"all_city_parameter_inputs"))),"",INDIRECT(ADDRESS(B1957,2,1,1,"all_city_parameter_inputs"))))</f>
        <v>alpha</v>
      </c>
      <c r="H1957" s="17" cm="1">
        <f t="array" aca="1" ref="H1957" ca="1">IF(ISBLANK(INDIRECT(ADDRESS(B1957,A1957,1,1,"all_city_parameter_inputs"))), "--",INDIRECT(ADDRESS(B1957,A1957,1,1,"all_city_parameter_inputs")))</f>
        <v>14.866666666666667</v>
      </c>
      <c r="I1957" s="17" t="str">
        <f ca="1">IF(OR(G1957="alpha",G1957="beta",G1957="sd",G1957="mean"),"--",VLOOKUP(C1957,Default!$B$5:$H$114,7,FALSE))</f>
        <v>--</v>
      </c>
      <c r="J1957" s="4" t="str">
        <f ca="1">VLOOKUP(F1957,Lookup!$C$5:$D$110,2, FALSE)</f>
        <v>Travel values</v>
      </c>
      <c r="K1957" s="4" t="str">
        <f ca="1">VLOOKUP(C1957,Default!$B$4:$E$114,4, FALSE)</f>
        <v>number of buses per passenger</v>
      </c>
      <c r="L1957" s="21" t="str" cm="1">
        <f t="array" aca="1" ref="L1957" ca="1">IF(ISNA(VLOOKUP($D1957,Grouped_Sources!$C:$C,1,FALSE)),"", INDIRECT(VLOOKUP($D1957,Grouped_Sources!$C:$I,5,FALSE)))</f>
        <v>BusPassengerRatios_WriteUp_v.xx.docx on  on OneDrive Ali Abbas - ITHIM Global\Methods and Processes\Input Parameters\BusPassengerRatio</v>
      </c>
      <c r="M1957" s="21" cm="1">
        <f t="array" aca="1" ref="M1957" ca="1">IF(ISNA(VLOOKUP($D1957,Grouped_Sources!$C:$C,1,FALSE)),"", INDIRECT(VLOOKUP($D1957,Grouped_Sources!$C:$I,6,FALSE)))</f>
        <v>0</v>
      </c>
      <c r="N1957" s="21" cm="1">
        <f t="array" aca="1" ref="N1957" ca="1">IF(ISNA(VLOOKUP($D1957,Grouped_Sources!$C:$C,1,FALSE)),"", INDIRECT(VLOOKUP($D1957,Grouped_Sources!$C:$I,7,FALSE)))</f>
        <v>0</v>
      </c>
    </row>
    <row r="1958" spans="1:14" hidden="1" x14ac:dyDescent="0.25">
      <c r="A1958" s="5">
        <f t="shared" si="327"/>
        <v>22</v>
      </c>
      <c r="B1958" s="5">
        <f t="shared" si="328"/>
        <v>56</v>
      </c>
      <c r="C1958" s="5" t="str">
        <f t="shared" ca="1" si="320"/>
        <v>bus_to_passenger_ratio</v>
      </c>
      <c r="D1958" s="5" t="str">
        <f t="shared" ca="1" si="321"/>
        <v>bus_to_passenger_ratio_osorno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bus_to_passenger_ratio</v>
      </c>
      <c r="G1958" s="4" t="str" cm="1">
        <f t="array" aca="1" ref="G1958" ca="1">IF(AND(ISBLANK(INDIRECT(ADDRESS(B1958,3,1,1,"all_city_parameter_inputs"))),ISBLANK(INDIRECT(ADDRESS(B1958,2,1,1,"all_city_parameter_inputs")))),"",IF(ISBLANK(INDIRECT(ADDRESS(B1958,2,1,1,"all_city_parameter_inputs"))),"",INDIRECT(ADDRESS(B1958,2,1,1,"all_city_parameter_inputs"))))</f>
        <v>beta</v>
      </c>
      <c r="H1958" s="17" cm="1">
        <f t="array" aca="1" ref="H1958" ca="1">IF(ISBLANK(INDIRECT(ADDRESS(B1958,A1958,1,1,"all_city_parameter_inputs"))), "--",INDIRECT(ADDRESS(B1958,A1958,1,1,"all_city_parameter_inputs")))</f>
        <v>208.13333333333333</v>
      </c>
      <c r="I1958" s="17" t="str">
        <f ca="1">IF(OR(G1958="alpha",G1958="beta",G1958="sd",G1958="mean"),"--",VLOOKUP(C1958,Default!$B$5:$H$114,7,FALSE))</f>
        <v>--</v>
      </c>
      <c r="J1958" s="4" t="str">
        <f ca="1">VLOOKUP(F1958,Lookup!$C$5:$D$110,2, FALSE)</f>
        <v>Travel values</v>
      </c>
      <c r="K1958" s="4" t="str">
        <f ca="1">VLOOKUP(C1958,Default!$B$4:$E$114,4, FALSE)</f>
        <v>number of buses per passenger</v>
      </c>
      <c r="L1958" s="21" t="str" cm="1">
        <f t="array" aca="1" ref="L1958" ca="1">IF(ISNA(VLOOKUP($D1958,Grouped_Sources!$C:$C,1,FALSE)),"", INDIRECT(VLOOKUP($D1958,Grouped_Sources!$C:$I,5,FALSE)))</f>
        <v>BusPassengerRatios_WriteUp_v.xx.docx on  on OneDrive Ali Abbas - ITHIM Global\Methods and Processes\Input Parameters\BusPassengerRatio</v>
      </c>
      <c r="M1958" s="21" cm="1">
        <f t="array" aca="1" ref="M1958" ca="1">IF(ISNA(VLOOKUP($D1958,Grouped_Sources!$C:$C,1,FALSE)),"", INDIRECT(VLOOKUP($D1958,Grouped_Sources!$C:$I,6,FALSE)))</f>
        <v>0</v>
      </c>
      <c r="N1958" s="21" cm="1">
        <f t="array" aca="1" ref="N1958" ca="1">IF(ISNA(VLOOKUP($D1958,Grouped_Sources!$C:$C,1,FALSE)),"", INDIRECT(VLOOKUP($D1958,Grouped_Sources!$C:$I,7,FALSE)))</f>
        <v>0</v>
      </c>
    </row>
    <row r="1959" spans="1:14" hidden="1" x14ac:dyDescent="0.25">
      <c r="A1959" s="5">
        <f t="shared" si="327"/>
        <v>22</v>
      </c>
      <c r="B1959" s="5">
        <f t="shared" si="328"/>
        <v>57</v>
      </c>
      <c r="C1959" s="5" t="str">
        <f t="shared" ca="1" si="320"/>
        <v>truck_to_car_ratio</v>
      </c>
      <c r="D1959" s="5" t="str">
        <f t="shared" ca="1" si="321"/>
        <v>truck_to_car_ratio_osorno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truck_to_car_ratio</v>
      </c>
      <c r="G1959" s="4" t="str" cm="1">
        <f t="array" aca="1" ref="G1959" ca="1">IF(AND(ISBLANK(INDIRECT(ADDRESS(B1959,3,1,1,"all_city_parameter_inputs"))),ISBLANK(INDIRECT(ADDRESS(B1959,2,1,1,"all_city_parameter_inputs")))),"",IF(ISBLANK(INDIRECT(ADDRESS(B1959,2,1,1,"all_city_parameter_inputs"))),"",INDIRECT(ADDRESS(B1959,2,1,1,"all_city_parameter_inputs"))))</f>
        <v>constant</v>
      </c>
      <c r="H1959" s="17" cm="1">
        <f t="array" aca="1" ref="H1959" ca="1">IF(ISBLANK(INDIRECT(ADDRESS(B1959,A1959,1,1,"all_city_parameter_inputs"))), "--",INDIRECT(ADDRESS(B1959,A1959,1,1,"all_city_parameter_inputs")))</f>
        <v>0.3</v>
      </c>
      <c r="I1959" s="17">
        <f ca="1">IF(OR(G1959="alpha",G1959="beta",G1959="sd",G1959="mean"),"--",VLOOKUP(C1959,Default!$B$5:$H$114,7,FALSE))</f>
        <v>0.3</v>
      </c>
      <c r="J1959" s="4" t="str">
        <f ca="1">VLOOKUP(F1959,Lookup!$C$5:$D$110,2, FALSE)</f>
        <v>Travel values</v>
      </c>
      <c r="K1959" s="4" t="str">
        <f ca="1">VLOOKUP(C1959,Default!$B$4:$E$114,4, FALSE)</f>
        <v>ratio of truck kilometers to car km travelled, used to add ghost trips that are not changed between the different scenarios</v>
      </c>
      <c r="L1959" s="21" t="str" cm="1">
        <f t="array" aca="1" ref="L1959" ca="1">IF(ISNA(VLOOKUP($D1959,Grouped_Sources!$C:$C,1,FALSE)),"", INDIRECT(VLOOKUP($D1959,Grouped_Sources!$C:$I,5,FALSE)))</f>
        <v>TruckCarRatio_WriteUp_v.xx.docx on  on OneDrive Ali Abbas - ITHIM Global\Methods and Processes\Input Parameters\TruckCarRatio</v>
      </c>
      <c r="M1959" s="21" cm="1">
        <f t="array" aca="1" ref="M1959" ca="1">IF(ISNA(VLOOKUP($D1959,Grouped_Sources!$C:$C,1,FALSE)),"", INDIRECT(VLOOKUP($D1959,Grouped_Sources!$C:$I,6,FALSE)))</f>
        <v>0</v>
      </c>
      <c r="N1959" s="21" cm="1">
        <f t="array" aca="1" ref="N1959" ca="1">IF(ISNA(VLOOKUP($D1959,Grouped_Sources!$C:$C,1,FALSE)),"", INDIRECT(VLOOKUP($D1959,Grouped_Sources!$C:$I,7,FALSE)))</f>
        <v>0</v>
      </c>
    </row>
    <row r="1960" spans="1:14" hidden="1" x14ac:dyDescent="0.25">
      <c r="A1960" s="5">
        <f t="shared" si="327"/>
        <v>22</v>
      </c>
      <c r="B1960" s="5">
        <f t="shared" si="328"/>
        <v>58</v>
      </c>
      <c r="C1960" s="5" t="str">
        <f t="shared" ca="1" si="320"/>
        <v>truck_to_car_ratio</v>
      </c>
      <c r="D1960" s="5" t="str">
        <f t="shared" ca="1" si="321"/>
        <v>truck_to_car_ratio_osorno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truck_to_car_ratio</v>
      </c>
      <c r="G1960" s="4" t="str" cm="1">
        <f t="array" aca="1" ref="G1960" ca="1">IF(AND(ISBLANK(INDIRECT(ADDRESS(B1960,3,1,1,"all_city_parameter_inputs"))),ISBLANK(INDIRECT(ADDRESS(B1960,2,1,1,"all_city_parameter_inputs")))),"",IF(ISBLANK(INDIRECT(ADDRESS(B1960,2,1,1,"all_city_parameter_inputs"))),"",INDIRECT(ADDRESS(B1960,2,1,1,"all_city_parameter_inputs"))))</f>
        <v>alpha</v>
      </c>
      <c r="H1960" s="17" cm="1">
        <f t="array" aca="1" ref="H1960" ca="1">IF(ISBLANK(INDIRECT(ADDRESS(B1960,A1960,1,1,"all_city_parameter_inputs"))), "--",INDIRECT(ADDRESS(B1960,A1960,1,1,"all_city_parameter_inputs")))</f>
        <v>3.731999999999998</v>
      </c>
      <c r="I1960" s="17" t="str">
        <f ca="1">IF(OR(G1960="alpha",G1960="beta",G1960="sd",G1960="mean"),"--",VLOOKUP(C1960,Default!$B$5:$H$114,7,FALSE))</f>
        <v>--</v>
      </c>
      <c r="J1960" s="4" t="str">
        <f ca="1">VLOOKUP(F1960,Lookup!$C$5:$D$110,2, FALSE)</f>
        <v>Travel values</v>
      </c>
      <c r="K1960" s="4" t="str">
        <f ca="1">VLOOKUP(C1960,Default!$B$4:$E$114,4, FALSE)</f>
        <v>ratio of truck kilometers to car km travelled, used to add ghost trips that are not changed between the different scenarios</v>
      </c>
      <c r="L1960" s="21" t="str" cm="1">
        <f t="array" aca="1" ref="L1960" ca="1">IF(ISNA(VLOOKUP($D1960,Grouped_Sources!$C:$C,1,FALSE)),"", INDIRECT(VLOOKUP($D1960,Grouped_Sources!$C:$I,5,FALSE)))</f>
        <v>TruckCarRatio_WriteUp_v.xx.docx on  on OneDrive Ali Abbas - ITHIM Global\Methods and Processes\Input Parameters\TruckCarRatio</v>
      </c>
      <c r="M1960" s="21" cm="1">
        <f t="array" aca="1" ref="M1960" ca="1">IF(ISNA(VLOOKUP($D1960,Grouped_Sources!$C:$C,1,FALSE)),"", INDIRECT(VLOOKUP($D1960,Grouped_Sources!$C:$I,6,FALSE)))</f>
        <v>0</v>
      </c>
      <c r="N1960" s="21" cm="1">
        <f t="array" aca="1" ref="N1960" ca="1">IF(ISNA(VLOOKUP($D1960,Grouped_Sources!$C:$C,1,FALSE)),"", INDIRECT(VLOOKUP($D1960,Grouped_Sources!$C:$I,7,FALSE)))</f>
        <v>0</v>
      </c>
    </row>
    <row r="1961" spans="1:14" hidden="1" x14ac:dyDescent="0.25">
      <c r="A1961" s="5">
        <f t="shared" si="327"/>
        <v>22</v>
      </c>
      <c r="B1961" s="5">
        <f t="shared" si="328"/>
        <v>59</v>
      </c>
      <c r="C1961" s="5" t="str">
        <f t="shared" ca="1" si="320"/>
        <v>truck_to_car_ratio</v>
      </c>
      <c r="D1961" s="5" t="str">
        <f t="shared" ca="1" si="321"/>
        <v>truck_to_car_ratio_osorno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truck_to_car_ratio</v>
      </c>
      <c r="G1961" s="4" t="str" cm="1">
        <f t="array" aca="1" ref="G1961" ca="1">IF(AND(ISBLANK(INDIRECT(ADDRESS(B1961,3,1,1,"all_city_parameter_inputs"))),ISBLANK(INDIRECT(ADDRESS(B1961,2,1,1,"all_city_parameter_inputs")))),"",IF(ISBLANK(INDIRECT(ADDRESS(B1961,2,1,1,"all_city_parameter_inputs"))),"",INDIRECT(ADDRESS(B1961,2,1,1,"all_city_parameter_inputs"))))</f>
        <v>beta</v>
      </c>
      <c r="H1961" s="17" cm="1">
        <f t="array" aca="1" ref="H1961" ca="1">IF(ISBLANK(INDIRECT(ADDRESS(B1961,A1961,1,1,"all_city_parameter_inputs"))), "--",INDIRECT(ADDRESS(B1961,A1961,1,1,"all_city_parameter_inputs")))</f>
        <v>8.7079999999999949</v>
      </c>
      <c r="I1961" s="17" t="str">
        <f ca="1">IF(OR(G1961="alpha",G1961="beta",G1961="sd",G1961="mean"),"--",VLOOKUP(C1961,Default!$B$5:$H$114,7,FALSE))</f>
        <v>--</v>
      </c>
      <c r="J1961" s="4" t="str">
        <f ca="1">VLOOKUP(F1961,Lookup!$C$5:$D$110,2, FALSE)</f>
        <v>Travel values</v>
      </c>
      <c r="K1961" s="4" t="str">
        <f ca="1">VLOOKUP(C1961,Default!$B$4:$E$114,4, FALSE)</f>
        <v>ratio of truck kilometers to car km travelled, used to add ghost trips that are not changed between the different scenarios</v>
      </c>
      <c r="L1961" s="21" t="str" cm="1">
        <f t="array" aca="1" ref="L1961" ca="1">IF(ISNA(VLOOKUP($D1961,Grouped_Sources!$C:$C,1,FALSE)),"", INDIRECT(VLOOKUP($D1961,Grouped_Sources!$C:$I,5,FALSE)))</f>
        <v>TruckCarRatio_WriteUp_v.xx.docx on  on OneDrive Ali Abbas - ITHIM Global\Methods and Processes\Input Parameters\TruckCarRatio</v>
      </c>
      <c r="M1961" s="21" cm="1">
        <f t="array" aca="1" ref="M1961" ca="1">IF(ISNA(VLOOKUP($D1961,Grouped_Sources!$C:$C,1,FALSE)),"", INDIRECT(VLOOKUP($D1961,Grouped_Sources!$C:$I,6,FALSE)))</f>
        <v>0</v>
      </c>
      <c r="N1961" s="21" cm="1">
        <f t="array" aca="1" ref="N1961" ca="1">IF(ISNA(VLOOKUP($D1961,Grouped_Sources!$C:$C,1,FALSE)),"", INDIRECT(VLOOKUP($D1961,Grouped_Sources!$C:$I,7,FALSE)))</f>
        <v>0</v>
      </c>
    </row>
    <row r="1962" spans="1:14" hidden="1" x14ac:dyDescent="0.25">
      <c r="A1962" s="5">
        <f t="shared" si="327"/>
        <v>22</v>
      </c>
      <c r="B1962" s="5">
        <f t="shared" si="328"/>
        <v>60</v>
      </c>
      <c r="C1962" s="5" t="str">
        <f t="shared" ca="1" si="320"/>
        <v>PM_emission_confidence</v>
      </c>
      <c r="D1962" s="5" t="str">
        <f t="shared" ca="1" si="321"/>
        <v>PM_emission_confidence_osorno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PM_emission_confidence</v>
      </c>
      <c r="G1962" s="4" t="str" cm="1">
        <f t="array" aca="1" ref="G1962" ca="1">IF(AND(ISBLANK(INDIRECT(ADDRESS(B1962,3,1,1,"all_city_parameter_inputs"))),ISBLANK(INDIRECT(ADDRESS(B1962,2,1,1,"all_city_parameter_inputs")))),"",IF(ISBLANK(INDIRECT(ADDRESS(B1962,2,1,1,"all_city_parameter_inputs"))),"",INDIRECT(ADDRESS(B1962,2,1,1,"all_city_parameter_inputs"))))</f>
        <v>sample</v>
      </c>
      <c r="H1962" s="17" cm="1">
        <f t="array" aca="1" ref="H1962" ca="1">IF(ISBLANK(INDIRECT(ADDRESS(B1962,A1962,1,1,"all_city_parameter_inputs"))), "--",INDIRECT(ADDRESS(B1962,A1962,1,1,"all_city_parameter_inputs")))</f>
        <v>0.8</v>
      </c>
      <c r="I1962" s="17">
        <f ca="1">IF(OR(G1962="alpha",G1962="beta",G1962="sd",G1962="mean"),"--",VLOOKUP(C1962,Default!$B$5:$H$114,7,FALSE))</f>
        <v>1</v>
      </c>
      <c r="J1962" s="4" t="str">
        <f ca="1">VLOOKUP(F1962,Lookup!$C$5:$D$110,2, FALSE)</f>
        <v>Pollution values</v>
      </c>
      <c r="K1962" s="4" t="str">
        <f ca="1">VLOOKUP(C1962,Default!$B$4:$E$114,4,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62" s="21" t="str" cm="1">
        <f t="array" aca="1" ref="L1962" ca="1">IF(ISNA(VLOOKUP($D1962,Grouped_Sources!$C:$C,1,FALSE)),"", INDIRECT(VLOOKUP($D1962,Grouped_Sources!$C:$I,5,FALSE)))</f>
        <v/>
      </c>
      <c r="M1962" s="21" t="str" cm="1">
        <f t="array" aca="1" ref="M1962" ca="1">IF(ISNA(VLOOKUP($D1962,Grouped_Sources!$C:$C,1,FALSE)),"", INDIRECT(VLOOKUP($D1962,Grouped_Sources!$C:$I,6,FALSE)))</f>
        <v/>
      </c>
      <c r="N1962" s="21" t="str" cm="1">
        <f t="array" aca="1" ref="N1962" ca="1">IF(ISNA(VLOOKUP($D1962,Grouped_Sources!$C:$C,1,FALSE)),"", INDIRECT(VLOOKUP($D1962,Grouped_Sources!$C:$I,7,FALSE)))</f>
        <v/>
      </c>
    </row>
    <row r="1963" spans="1:14" hidden="1" x14ac:dyDescent="0.25">
      <c r="A1963" s="5">
        <f t="shared" si="327"/>
        <v>22</v>
      </c>
      <c r="B1963" s="5">
        <f t="shared" si="328"/>
        <v>61</v>
      </c>
      <c r="C1963" s="5" t="str">
        <f t="shared" ca="1" si="320"/>
        <v>distance_scalar_car_taxi</v>
      </c>
      <c r="D1963" s="5" t="str">
        <f t="shared" ca="1" si="321"/>
        <v>distance_scalar_car_taxi_osorno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distance_scalar_car_taxi</v>
      </c>
      <c r="G1963" s="4" t="str" cm="1">
        <f t="array" aca="1" ref="G1963" ca="1">IF(AND(ISBLANK(INDIRECT(ADDRESS(B1963,3,1,1,"all_city_parameter_inputs"))),ISBLANK(INDIRECT(ADDRESS(B1963,2,1,1,"all_city_parameter_inputs")))),"",IF(ISBLANK(INDIRECT(ADDRESS(B1963,2,1,1,"all_city_parameter_inputs"))),"",INDIRECT(ADDRESS(B1963,2,1,1,"all_city_parameter_inputs"))))</f>
        <v>constant</v>
      </c>
      <c r="H1963" s="17" cm="1">
        <f t="array" aca="1" ref="H1963" ca="1">IF(ISBLANK(INDIRECT(ADDRESS(B1963,A1963,1,1,"all_city_parameter_inputs"))), "--",INDIRECT(ADDRESS(B1963,A1963,1,1,"all_city_parameter_inputs")))</f>
        <v>1</v>
      </c>
      <c r="I1963" s="17">
        <f ca="1">IF(OR(G1963="alpha",G1963="beta",G1963="sd",G1963="mean"),"--",VLOOKUP(C1963,Default!$B$5:$H$114,7,FALSE))</f>
        <v>1</v>
      </c>
      <c r="J1963" s="4" t="str">
        <f ca="1">VLOOKUP(F1963,Lookup!$C$5:$D$110,2, FALSE)</f>
        <v>Travel values</v>
      </c>
      <c r="K1963" s="4" t="str">
        <f ca="1">VLOOKUP(C1963,Default!$B$4:$E$114,4, FALSE)</f>
        <v>scalar for car/taxi distance, i.e. all car and taxi trips get scaled by this scalar</v>
      </c>
      <c r="L1963" s="21" t="str" cm="1">
        <f t="array" aca="1" ref="L1963" ca="1">IF(ISNA(VLOOKUP($D1963,Grouped_Sources!$C:$C,1,FALSE)),"", INDIRECT(VLOOKUP($D1963,Grouped_Sources!$C:$I,5,FALSE)))</f>
        <v xml:space="preserve"> on OneDrive Ali Abbas - ITHIM Global\Methods and Processes\Input Parameters\DistanceScalars</v>
      </c>
      <c r="M1963" s="21" cm="1">
        <f t="array" aca="1" ref="M1963" ca="1">IF(ISNA(VLOOKUP($D1963,Grouped_Sources!$C:$C,1,FALSE)),"", INDIRECT(VLOOKUP($D1963,Grouped_Sources!$C:$I,6,FALSE)))</f>
        <v>0</v>
      </c>
      <c r="N1963" s="21" cm="1">
        <f t="array" aca="1" ref="N1963" ca="1">IF(ISNA(VLOOKUP($D1963,Grouped_Sources!$C:$C,1,FALSE)),"", INDIRECT(VLOOKUP($D1963,Grouped_Sources!$C:$I,7,FALSE)))</f>
        <v>0</v>
      </c>
    </row>
    <row r="1964" spans="1:14" hidden="1" x14ac:dyDescent="0.25">
      <c r="A1964" s="5">
        <f t="shared" si="327"/>
        <v>22</v>
      </c>
      <c r="B1964" s="5">
        <f t="shared" si="328"/>
        <v>62</v>
      </c>
      <c r="C1964" s="5" t="str">
        <f t="shared" ca="1" si="320"/>
        <v>distance_scalar_car_taxi</v>
      </c>
      <c r="D1964" s="5" t="str">
        <f t="shared" ca="1" si="321"/>
        <v>distance_scalar_car_taxi_osorno</v>
      </c>
      <c r="E1964" s="4" t="str" cm="1">
        <f t="array" aca="1" ref="E1964" ca="1">INDIRECT(ADDRESS(1,A1964,1,1,"all_city_parameter_inputs"))</f>
        <v>osorno</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distance_scalar_car_taxi</v>
      </c>
      <c r="G1964" s="4" t="str" cm="1">
        <f t="array" aca="1" ref="G1964" ca="1">IF(AND(ISBLANK(INDIRECT(ADDRESS(B1964,3,1,1,"all_city_parameter_inputs"))),ISBLANK(INDIRECT(ADDRESS(B1964,2,1,1,"all_city_parameter_inputs")))),"",IF(ISBLANK(INDIRECT(ADDRESS(B1964,2,1,1,"all_city_parameter_inputs"))),"",INDIRECT(ADDRESS(B1964,2,1,1,"all_city_parameter_inputs"))))</f>
        <v>mean</v>
      </c>
      <c r="H1964" s="17" cm="1">
        <f t="array" aca="1" ref="H1964" ca="1">IF(ISBLANK(INDIRECT(ADDRESS(B1964,A1964,1,1,"all_city_parameter_inputs"))), "--",INDIRECT(ADDRESS(B1964,A1964,1,1,"all_city_parameter_inputs")))</f>
        <v>0.99994266675725896</v>
      </c>
      <c r="I1964" s="17" t="str">
        <f ca="1">IF(OR(G1964="alpha",G1964="beta",G1964="sd",G1964="mean"),"--",VLOOKUP(C1964,Default!$B$5:$H$114,7,FALSE))</f>
        <v>--</v>
      </c>
      <c r="J1964" s="4" t="str">
        <f ca="1">VLOOKUP(F1964,Lookup!$C$5:$D$110,2, FALSE)</f>
        <v>Travel values</v>
      </c>
      <c r="K1964" s="4" t="str">
        <f ca="1">VLOOKUP(C1964,Default!$B$4:$E$114,4, FALSE)</f>
        <v>scalar for car/taxi distance, i.e. all car and taxi trips get scaled by this scalar</v>
      </c>
      <c r="L1964" s="21" t="str" cm="1">
        <f t="array" aca="1" ref="L1964" ca="1">IF(ISNA(VLOOKUP($D1964,Grouped_Sources!$C:$C,1,FALSE)),"", INDIRECT(VLOOKUP($D1964,Grouped_Sources!$C:$I,5,FALSE)))</f>
        <v xml:space="preserve"> on OneDrive Ali Abbas - ITHIM Global\Methods and Processes\Input Parameters\DistanceScalars</v>
      </c>
      <c r="M1964" s="21" cm="1">
        <f t="array" aca="1" ref="M1964" ca="1">IF(ISNA(VLOOKUP($D1964,Grouped_Sources!$C:$C,1,FALSE)),"", INDIRECT(VLOOKUP($D1964,Grouped_Sources!$C:$I,6,FALSE)))</f>
        <v>0</v>
      </c>
      <c r="N1964" s="21" cm="1">
        <f t="array" aca="1" ref="N1964" ca="1">IF(ISNA(VLOOKUP($D1964,Grouped_Sources!$C:$C,1,FALSE)),"", INDIRECT(VLOOKUP($D1964,Grouped_Sources!$C:$I,7,FALSE)))</f>
        <v>0</v>
      </c>
    </row>
    <row r="1965" spans="1:14" hidden="1" x14ac:dyDescent="0.25">
      <c r="A1965" s="5">
        <f t="shared" si="327"/>
        <v>22</v>
      </c>
      <c r="B1965" s="5">
        <f t="shared" si="328"/>
        <v>63</v>
      </c>
      <c r="C1965" s="5" t="str">
        <f t="shared" ca="1" si="320"/>
        <v>distance_scalar_car_taxi</v>
      </c>
      <c r="D1965" s="5" t="str">
        <f t="shared" ca="1" si="321"/>
        <v>distance_scalar_car_taxi_osorno</v>
      </c>
      <c r="E1965" s="4" t="str" cm="1">
        <f t="array" aca="1" ref="E1965" ca="1">INDIRECT(ADDRESS(1,A1965,1,1,"all_city_parameter_inputs"))</f>
        <v>osorno</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distance_scalar_car_taxi</v>
      </c>
      <c r="G1965" s="4" t="str" cm="1">
        <f t="array" aca="1" ref="G1965" ca="1">IF(AND(ISBLANK(INDIRECT(ADDRESS(B1965,3,1,1,"all_city_parameter_inputs"))),ISBLANK(INDIRECT(ADDRESS(B1965,2,1,1,"all_city_parameter_inputs")))),"",IF(ISBLANK(INDIRECT(ADDRESS(B1965,2,1,1,"all_city_parameter_inputs"))),"",INDIRECT(ADDRESS(B1965,2,1,1,"all_city_parameter_inputs"))))</f>
        <v>sd</v>
      </c>
      <c r="H1965" s="17" cm="1">
        <f t="array" aca="1" ref="H1965" ca="1">IF(ISBLANK(INDIRECT(ADDRESS(B1965,A1965,1,1,"all_city_parameter_inputs"))), "--",INDIRECT(ADDRESS(B1965,A1965,1,1,"all_city_parameter_inputs")))</f>
        <v>1.01076593738911</v>
      </c>
      <c r="I1965" s="17" t="str">
        <f ca="1">IF(OR(G1965="alpha",G1965="beta",G1965="sd",G1965="mean"),"--",VLOOKUP(C1965,Default!$B$5:$H$114,7,FALSE))</f>
        <v>--</v>
      </c>
      <c r="J1965" s="4" t="str">
        <f ca="1">VLOOKUP(F1965,Lookup!$C$5:$D$110,2, FALSE)</f>
        <v>Travel values</v>
      </c>
      <c r="K1965" s="4" t="str">
        <f ca="1">VLOOKUP(C1965,Default!$B$4:$E$114,4, FALSE)</f>
        <v>scalar for car/taxi distance, i.e. all car and taxi trips get scaled by this scalar</v>
      </c>
      <c r="L1965" s="21" t="str" cm="1">
        <f t="array" aca="1" ref="L1965" ca="1">IF(ISNA(VLOOKUP($D1965,Grouped_Sources!$C:$C,1,FALSE)),"", INDIRECT(VLOOKUP($D1965,Grouped_Sources!$C:$I,5,FALSE)))</f>
        <v xml:space="preserve"> on OneDrive Ali Abbas - ITHIM Global\Methods and Processes\Input Parameters\DistanceScalars</v>
      </c>
      <c r="M1965" s="21" cm="1">
        <f t="array" aca="1" ref="M1965" ca="1">IF(ISNA(VLOOKUP($D1965,Grouped_Sources!$C:$C,1,FALSE)),"", INDIRECT(VLOOKUP($D1965,Grouped_Sources!$C:$I,6,FALSE)))</f>
        <v>0</v>
      </c>
      <c r="N1965" s="21" cm="1">
        <f t="array" aca="1" ref="N1965" ca="1">IF(ISNA(VLOOKUP($D1965,Grouped_Sources!$C:$C,1,FALSE)),"", INDIRECT(VLOOKUP($D1965,Grouped_Sources!$C:$I,7,FALSE)))</f>
        <v>0</v>
      </c>
    </row>
    <row r="1966" spans="1:14" hidden="1" x14ac:dyDescent="0.25">
      <c r="A1966" s="5">
        <f t="shared" si="327"/>
        <v>22</v>
      </c>
      <c r="B1966" s="5">
        <f t="shared" si="328"/>
        <v>64</v>
      </c>
      <c r="C1966" s="5" t="str">
        <f t="shared" ca="1" si="320"/>
        <v>distance_scalar_motorcycle</v>
      </c>
      <c r="D1966" s="5" t="str">
        <f t="shared" ca="1" si="321"/>
        <v>distance_scalar_motorcycle_osorno</v>
      </c>
      <c r="E1966" s="4" t="str" cm="1">
        <f t="array" aca="1" ref="E1966" ca="1">INDIRECT(ADDRESS(1,A1966,1,1,"all_city_parameter_inputs"))</f>
        <v>osorno</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distance_scalar_motorcycle</v>
      </c>
      <c r="G1966" s="4" t="str" cm="1">
        <f t="array" aca="1" ref="G1966" ca="1">IF(AND(ISBLANK(INDIRECT(ADDRESS(B1966,3,1,1,"all_city_parameter_inputs"))),ISBLANK(INDIRECT(ADDRESS(B1966,2,1,1,"all_city_parameter_inputs")))),"",IF(ISBLANK(INDIRECT(ADDRESS(B1966,2,1,1,"all_city_parameter_inputs"))),"",INDIRECT(ADDRESS(B1966,2,1,1,"all_city_parameter_inputs"))))</f>
        <v>constant</v>
      </c>
      <c r="H1966" s="17" cm="1">
        <f t="array" aca="1" ref="H1966" ca="1">IF(ISBLANK(INDIRECT(ADDRESS(B1966,A1966,1,1,"all_city_parameter_inputs"))), "--",INDIRECT(ADDRESS(B1966,A1966,1,1,"all_city_parameter_inputs")))</f>
        <v>1</v>
      </c>
      <c r="I1966" s="17">
        <f ca="1">IF(OR(G1966="alpha",G1966="beta",G1966="sd",G1966="mean"),"--",VLOOKUP(C1966,Default!$B$5:$H$114,7,FALSE))</f>
        <v>1</v>
      </c>
      <c r="J1966" s="4" t="str">
        <f ca="1">VLOOKUP(F1966,Lookup!$C$5:$D$110,2, FALSE)</f>
        <v>Travel values</v>
      </c>
      <c r="K1966" s="4" t="str">
        <f ca="1">VLOOKUP(C1966,Default!$B$4:$E$114,4, FALSE)</f>
        <v>scalar for motorcycle distance, i.e. all motorbike trips are scaled by this scalar</v>
      </c>
      <c r="L1966" s="21" t="str" cm="1">
        <f t="array" aca="1" ref="L1966" ca="1">IF(ISNA(VLOOKUP($D1966,Grouped_Sources!$C:$C,1,FALSE)),"", INDIRECT(VLOOKUP($D1966,Grouped_Sources!$C:$I,5,FALSE)))</f>
        <v xml:space="preserve"> on OneDrive Ali Abbas - ITHIM Global\Methods and Processes\Input Parameters\DistanceScalars</v>
      </c>
      <c r="M1966" s="21" cm="1">
        <f t="array" aca="1" ref="M1966" ca="1">IF(ISNA(VLOOKUP($D1966,Grouped_Sources!$C:$C,1,FALSE)),"", INDIRECT(VLOOKUP($D1966,Grouped_Sources!$C:$I,6,FALSE)))</f>
        <v>0</v>
      </c>
      <c r="N1966" s="21" cm="1">
        <f t="array" aca="1" ref="N1966" ca="1">IF(ISNA(VLOOKUP($D1966,Grouped_Sources!$C:$C,1,FALSE)),"", INDIRECT(VLOOKUP($D1966,Grouped_Sources!$C:$I,7,FALSE)))</f>
        <v>0</v>
      </c>
    </row>
    <row r="1967" spans="1:14" hidden="1" x14ac:dyDescent="0.25">
      <c r="A1967" s="5">
        <f t="shared" si="327"/>
        <v>22</v>
      </c>
      <c r="B1967" s="5">
        <f t="shared" si="328"/>
        <v>65</v>
      </c>
      <c r="C1967" s="5" t="str">
        <f t="shared" ca="1" si="320"/>
        <v>distance_scalar_motorcycle</v>
      </c>
      <c r="D1967" s="5" t="str">
        <f t="shared" ca="1" si="321"/>
        <v>distance_scalar_motorcycle_osorno</v>
      </c>
      <c r="E1967" s="4" t="str" cm="1">
        <f t="array" aca="1" ref="E1967" ca="1">INDIRECT(ADDRESS(1,A1967,1,1,"all_city_parameter_inputs"))</f>
        <v>osorno</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distance_scalar_motorcycle</v>
      </c>
      <c r="G1967" s="4" t="str" cm="1">
        <f t="array" aca="1" ref="G1967" ca="1">IF(AND(ISBLANK(INDIRECT(ADDRESS(B1967,3,1,1,"all_city_parameter_inputs"))),ISBLANK(INDIRECT(ADDRESS(B1967,2,1,1,"all_city_parameter_inputs")))),"",IF(ISBLANK(INDIRECT(ADDRESS(B1967,2,1,1,"all_city_parameter_inputs"))),"",INDIRECT(ADDRESS(B1967,2,1,1,"all_city_parameter_inputs"))))</f>
        <v>mean</v>
      </c>
      <c r="H1967" s="17" cm="1">
        <f t="array" aca="1" ref="H1967" ca="1">IF(ISBLANK(INDIRECT(ADDRESS(B1967,A1967,1,1,"all_city_parameter_inputs"))), "--",INDIRECT(ADDRESS(B1967,A1967,1,1,"all_city_parameter_inputs")))</f>
        <v>0.99896493162584499</v>
      </c>
      <c r="I1967" s="17" t="str">
        <f ca="1">IF(OR(G1967="alpha",G1967="beta",G1967="sd",G1967="mean"),"--",VLOOKUP(C1967,Default!$B$5:$H$114,7,FALSE))</f>
        <v>--</v>
      </c>
      <c r="J1967" s="4" t="str">
        <f ca="1">VLOOKUP(F1967,Lookup!$C$5:$D$110,2, FALSE)</f>
        <v>Travel values</v>
      </c>
      <c r="K1967" s="4" t="str">
        <f ca="1">VLOOKUP(C1967,Default!$B$4:$E$114,4, FALSE)</f>
        <v>scalar for motorcycle distance, i.e. all motorbike trips are scaled by this scalar</v>
      </c>
      <c r="L1967" s="21" t="str" cm="1">
        <f t="array" aca="1" ref="L1967" ca="1">IF(ISNA(VLOOKUP($D1967,Grouped_Sources!$C:$C,1,FALSE)),"", INDIRECT(VLOOKUP($D1967,Grouped_Sources!$C:$I,5,FALSE)))</f>
        <v xml:space="preserve"> on OneDrive Ali Abbas - ITHIM Global\Methods and Processes\Input Parameters\DistanceScalars</v>
      </c>
      <c r="M1967" s="21" cm="1">
        <f t="array" aca="1" ref="M1967" ca="1">IF(ISNA(VLOOKUP($D1967,Grouped_Sources!$C:$C,1,FALSE)),"", INDIRECT(VLOOKUP($D1967,Grouped_Sources!$C:$I,6,FALSE)))</f>
        <v>0</v>
      </c>
      <c r="N1967" s="21" cm="1">
        <f t="array" aca="1" ref="N1967" ca="1">IF(ISNA(VLOOKUP($D1967,Grouped_Sources!$C:$C,1,FALSE)),"", INDIRECT(VLOOKUP($D1967,Grouped_Sources!$C:$I,7,FALSE)))</f>
        <v>0</v>
      </c>
    </row>
    <row r="1968" spans="1:14" hidden="1" x14ac:dyDescent="0.25">
      <c r="A1968" s="5">
        <f t="shared" si="327"/>
        <v>22</v>
      </c>
      <c r="B1968" s="5">
        <f t="shared" si="328"/>
        <v>66</v>
      </c>
      <c r="C1968" s="5" t="str">
        <f t="shared" ca="1" si="320"/>
        <v>distance_scalar_motorcycle</v>
      </c>
      <c r="D1968" s="5" t="str">
        <f t="shared" ca="1" si="321"/>
        <v>distance_scalar_motorcycle_osorno</v>
      </c>
      <c r="E1968" s="4" t="str" cm="1">
        <f t="array" aca="1" ref="E1968" ca="1">INDIRECT(ADDRESS(1,A1968,1,1,"all_city_parameter_inputs"))</f>
        <v>osorno</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distance_scalar_motorcycle</v>
      </c>
      <c r="G1968" s="4" t="str" cm="1">
        <f t="array" aca="1" ref="G1968" ca="1">IF(AND(ISBLANK(INDIRECT(ADDRESS(B1968,3,1,1,"all_city_parameter_inputs"))),ISBLANK(INDIRECT(ADDRESS(B1968,2,1,1,"all_city_parameter_inputs")))),"",IF(ISBLANK(INDIRECT(ADDRESS(B1968,2,1,1,"all_city_parameter_inputs"))),"",INDIRECT(ADDRESS(B1968,2,1,1,"all_city_parameter_inputs"))))</f>
        <v>sd</v>
      </c>
      <c r="H1968" s="17" cm="1">
        <f t="array" aca="1" ref="H1968" ca="1">IF(ISBLANK(INDIRECT(ADDRESS(B1968,A1968,1,1,"all_city_parameter_inputs"))), "--",INDIRECT(ADDRESS(B1968,A1968,1,1,"all_city_parameter_inputs")))</f>
        <v>1.0465620307621299</v>
      </c>
      <c r="I1968" s="17" t="str">
        <f ca="1">IF(OR(G1968="alpha",G1968="beta",G1968="sd",G1968="mean"),"--",VLOOKUP(C1968,Default!$B$5:$H$114,7,FALSE))</f>
        <v>--</v>
      </c>
      <c r="J1968" s="4" t="str">
        <f ca="1">VLOOKUP(F1968,Lookup!$C$5:$D$110,2, FALSE)</f>
        <v>Travel values</v>
      </c>
      <c r="K1968" s="4" t="str">
        <f ca="1">VLOOKUP(C1968,Default!$B$4:$E$114,4, FALSE)</f>
        <v>scalar for motorcycle distance, i.e. all motorbike trips are scaled by this scalar</v>
      </c>
      <c r="L1968" s="21" t="str" cm="1">
        <f t="array" aca="1" ref="L1968" ca="1">IF(ISNA(VLOOKUP($D1968,Grouped_Sources!$C:$C,1,FALSE)),"", INDIRECT(VLOOKUP($D1968,Grouped_Sources!$C:$I,5,FALSE)))</f>
        <v xml:space="preserve"> on OneDrive Ali Abbas - ITHIM Global\Methods and Processes\Input Parameters\DistanceScalars</v>
      </c>
      <c r="M1968" s="21" cm="1">
        <f t="array" aca="1" ref="M1968" ca="1">IF(ISNA(VLOOKUP($D1968,Grouped_Sources!$C:$C,1,FALSE)),"", INDIRECT(VLOOKUP($D1968,Grouped_Sources!$C:$I,6,FALSE)))</f>
        <v>0</v>
      </c>
      <c r="N1968" s="21" cm="1">
        <f t="array" aca="1" ref="N1968" ca="1">IF(ISNA(VLOOKUP($D1968,Grouped_Sources!$C:$C,1,FALSE)),"", INDIRECT(VLOOKUP($D1968,Grouped_Sources!$C:$I,7,FALSE)))</f>
        <v>0</v>
      </c>
    </row>
    <row r="1969" spans="1:14" hidden="1" x14ac:dyDescent="0.25">
      <c r="A1969" s="5">
        <f t="shared" si="327"/>
        <v>22</v>
      </c>
      <c r="B1969" s="5">
        <f t="shared" si="328"/>
        <v>67</v>
      </c>
      <c r="C1969" s="5" t="str">
        <f t="shared" ca="1" si="320"/>
        <v>distance_scalar_pt</v>
      </c>
      <c r="D1969" s="5" t="str">
        <f t="shared" ca="1" si="321"/>
        <v>distance_scalar_pt_osorno</v>
      </c>
      <c r="E1969" s="4" t="str" cm="1">
        <f t="array" aca="1" ref="E1969" ca="1">INDIRECT(ADDRESS(1,A1969,1,1,"all_city_parameter_inputs"))</f>
        <v>osorno</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distance_scalar_pt</v>
      </c>
      <c r="G1969" s="4" t="str" cm="1">
        <f t="array" aca="1" ref="G1969" ca="1">IF(AND(ISBLANK(INDIRECT(ADDRESS(B1969,3,1,1,"all_city_parameter_inputs"))),ISBLANK(INDIRECT(ADDRESS(B1969,2,1,1,"all_city_parameter_inputs")))),"",IF(ISBLANK(INDIRECT(ADDRESS(B1969,2,1,1,"all_city_parameter_inputs"))),"",INDIRECT(ADDRESS(B1969,2,1,1,"all_city_parameter_inputs"))))</f>
        <v>constant</v>
      </c>
      <c r="H1969" s="17" cm="1">
        <f t="array" aca="1" ref="H1969" ca="1">IF(ISBLANK(INDIRECT(ADDRESS(B1969,A1969,1,1,"all_city_parameter_inputs"))), "--",INDIRECT(ADDRESS(B1969,A1969,1,1,"all_city_parameter_inputs")))</f>
        <v>1</v>
      </c>
      <c r="I1969" s="17">
        <f ca="1">IF(OR(G1969="alpha",G1969="beta",G1969="sd",G1969="mean"),"--",VLOOKUP(C1969,Default!$B$5:$H$114,7,FALSE))</f>
        <v>1</v>
      </c>
      <c r="J1969" s="4" t="str">
        <f ca="1">VLOOKUP(F1969,Lookup!$C$5:$D$110,2, FALSE)</f>
        <v>Travel values</v>
      </c>
      <c r="K1969" s="4" t="str">
        <f ca="1">VLOOKUP(C1969,Default!$B$4:$E$114,4, FALSE)</f>
        <v>scalar for PT distance, i.e. all public transport journey (incl bus driver if added) are scaled by this scalar</v>
      </c>
      <c r="L1969" s="21" t="str" cm="1">
        <f t="array" aca="1" ref="L1969" ca="1">IF(ISNA(VLOOKUP($D1969,Grouped_Sources!$C:$C,1,FALSE)),"", INDIRECT(VLOOKUP($D1969,Grouped_Sources!$C:$I,5,FALSE)))</f>
        <v xml:space="preserve"> on OneDrive Ali Abbas - ITHIM Global\Methods and Processes\Input Parameters\DistanceScalars</v>
      </c>
      <c r="M1969" s="21" cm="1">
        <f t="array" aca="1" ref="M1969" ca="1">IF(ISNA(VLOOKUP($D1969,Grouped_Sources!$C:$C,1,FALSE)),"", INDIRECT(VLOOKUP($D1969,Grouped_Sources!$C:$I,6,FALSE)))</f>
        <v>0</v>
      </c>
      <c r="N1969" s="21" cm="1">
        <f t="array" aca="1" ref="N1969" ca="1">IF(ISNA(VLOOKUP($D1969,Grouped_Sources!$C:$C,1,FALSE)),"", INDIRECT(VLOOKUP($D1969,Grouped_Sources!$C:$I,7,FALSE)))</f>
        <v>0</v>
      </c>
    </row>
    <row r="1970" spans="1:14" hidden="1" x14ac:dyDescent="0.25">
      <c r="A1970" s="5">
        <f t="shared" si="327"/>
        <v>22</v>
      </c>
      <c r="B1970" s="5">
        <f t="shared" si="328"/>
        <v>68</v>
      </c>
      <c r="C1970" s="5" t="str">
        <f t="shared" ca="1" si="320"/>
        <v>distance_scalar_pt</v>
      </c>
      <c r="D1970" s="5" t="str">
        <f t="shared" ca="1" si="321"/>
        <v>distance_scalar_pt_osorno</v>
      </c>
      <c r="E1970" s="4" t="str" cm="1">
        <f t="array" aca="1" ref="E1970" ca="1">INDIRECT(ADDRESS(1,A1970,1,1,"all_city_parameter_inputs"))</f>
        <v>osorno</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distance_scalar_pt</v>
      </c>
      <c r="G1970" s="4" t="str" cm="1">
        <f t="array" aca="1" ref="G1970" ca="1">IF(AND(ISBLANK(INDIRECT(ADDRESS(B1970,3,1,1,"all_city_parameter_inputs"))),ISBLANK(INDIRECT(ADDRESS(B1970,2,1,1,"all_city_parameter_inputs")))),"",IF(ISBLANK(INDIRECT(ADDRESS(B1970,2,1,1,"all_city_parameter_inputs"))),"",INDIRECT(ADDRESS(B1970,2,1,1,"all_city_parameter_inputs"))))</f>
        <v>mean</v>
      </c>
      <c r="H1970" s="17" cm="1">
        <f t="array" aca="1" ref="H1970" ca="1">IF(ISBLANK(INDIRECT(ADDRESS(B1970,A1970,1,1,"all_city_parameter_inputs"))), "--",INDIRECT(ADDRESS(B1970,A1970,1,1,"all_city_parameter_inputs")))</f>
        <v>0.99993948695601997</v>
      </c>
      <c r="I1970" s="17" t="str">
        <f ca="1">IF(OR(G1970="alpha",G1970="beta",G1970="sd",G1970="mean"),"--",VLOOKUP(C1970,Default!$B$5:$H$114,7,FALSE))</f>
        <v>--</v>
      </c>
      <c r="J1970" s="4" t="str">
        <f ca="1">VLOOKUP(F1970,Lookup!$C$5:$D$110,2, FALSE)</f>
        <v>Travel values</v>
      </c>
      <c r="K1970" s="4" t="str">
        <f ca="1">VLOOKUP(C1970,Default!$B$4:$E$114,4, FALSE)</f>
        <v>scalar for PT distance, i.e. all public transport journey (incl bus driver if added) are scaled by this scalar</v>
      </c>
      <c r="L1970" s="21" t="str" cm="1">
        <f t="array" aca="1" ref="L1970" ca="1">IF(ISNA(VLOOKUP($D1970,Grouped_Sources!$C:$C,1,FALSE)),"", INDIRECT(VLOOKUP($D1970,Grouped_Sources!$C:$I,5,FALSE)))</f>
        <v xml:space="preserve"> on OneDrive Ali Abbas - ITHIM Global\Methods and Processes\Input Parameters\DistanceScalars</v>
      </c>
      <c r="M1970" s="21" cm="1">
        <f t="array" aca="1" ref="M1970" ca="1">IF(ISNA(VLOOKUP($D1970,Grouped_Sources!$C:$C,1,FALSE)),"", INDIRECT(VLOOKUP($D1970,Grouped_Sources!$C:$I,6,FALSE)))</f>
        <v>0</v>
      </c>
      <c r="N1970" s="21" cm="1">
        <f t="array" aca="1" ref="N1970" ca="1">IF(ISNA(VLOOKUP($D1970,Grouped_Sources!$C:$C,1,FALSE)),"", INDIRECT(VLOOKUP($D1970,Grouped_Sources!$C:$I,7,FALSE)))</f>
        <v>0</v>
      </c>
    </row>
    <row r="1971" spans="1:14" hidden="1" x14ac:dyDescent="0.25">
      <c r="A1971" s="5">
        <f t="shared" si="327"/>
        <v>22</v>
      </c>
      <c r="B1971" s="5">
        <f t="shared" si="328"/>
        <v>69</v>
      </c>
      <c r="C1971" s="5" t="str">
        <f t="shared" ca="1" si="320"/>
        <v>distance_scalar_pt</v>
      </c>
      <c r="D1971" s="5" t="str">
        <f t="shared" ca="1" si="321"/>
        <v>distance_scalar_pt_osorno</v>
      </c>
      <c r="E1971" s="4" t="str" cm="1">
        <f t="array" aca="1" ref="E1971" ca="1">INDIRECT(ADDRESS(1,A1971,1,1,"all_city_parameter_inputs"))</f>
        <v>osorno</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distance_scalar_pt</v>
      </c>
      <c r="G1971" s="4" t="str" cm="1">
        <f t="array" aca="1" ref="G1971" ca="1">IF(AND(ISBLANK(INDIRECT(ADDRESS(B1971,3,1,1,"all_city_parameter_inputs"))),ISBLANK(INDIRECT(ADDRESS(B1971,2,1,1,"all_city_parameter_inputs")))),"",IF(ISBLANK(INDIRECT(ADDRESS(B1971,2,1,1,"all_city_parameter_inputs"))),"",INDIRECT(ADDRESS(B1971,2,1,1,"all_city_parameter_inputs"))))</f>
        <v>sd</v>
      </c>
      <c r="H1971" s="17" cm="1">
        <f t="array" aca="1" ref="H1971" ca="1">IF(ISBLANK(INDIRECT(ADDRESS(B1971,A1971,1,1,"all_city_parameter_inputs"))), "--",INDIRECT(ADDRESS(B1971,A1971,1,1,"all_city_parameter_inputs")))</f>
        <v>1.0110620895885001</v>
      </c>
      <c r="I1971" s="17" t="str">
        <f ca="1">IF(OR(G1971="alpha",G1971="beta",G1971="sd",G1971="mean"),"--",VLOOKUP(C1971,Default!$B$5:$H$114,7,FALSE))</f>
        <v>--</v>
      </c>
      <c r="J1971" s="4" t="str">
        <f ca="1">VLOOKUP(F1971,Lookup!$C$5:$D$110,2, FALSE)</f>
        <v>Travel values</v>
      </c>
      <c r="K1971" s="4" t="str">
        <f ca="1">VLOOKUP(C1971,Default!$B$4:$E$114,4, FALSE)</f>
        <v>scalar for PT distance, i.e. all public transport journey (incl bus driver if added) are scaled by this scalar</v>
      </c>
      <c r="L1971" s="21" t="str" cm="1">
        <f t="array" aca="1" ref="L1971" ca="1">IF(ISNA(VLOOKUP($D1971,Grouped_Sources!$C:$C,1,FALSE)),"", INDIRECT(VLOOKUP($D1971,Grouped_Sources!$C:$I,5,FALSE)))</f>
        <v xml:space="preserve"> on OneDrive Ali Abbas - ITHIM Global\Methods and Processes\Input Parameters\DistanceScalars</v>
      </c>
      <c r="M1971" s="21" cm="1">
        <f t="array" aca="1" ref="M1971" ca="1">IF(ISNA(VLOOKUP($D1971,Grouped_Sources!$C:$C,1,FALSE)),"", INDIRECT(VLOOKUP($D1971,Grouped_Sources!$C:$I,6,FALSE)))</f>
        <v>0</v>
      </c>
      <c r="N1971" s="21" cm="1">
        <f t="array" aca="1" ref="N1971" ca="1">IF(ISNA(VLOOKUP($D1971,Grouped_Sources!$C:$C,1,FALSE)),"", INDIRECT(VLOOKUP($D1971,Grouped_Sources!$C:$I,7,FALSE)))</f>
        <v>0</v>
      </c>
    </row>
    <row r="1972" spans="1:14" hidden="1" x14ac:dyDescent="0.25">
      <c r="A1972" s="5">
        <f t="shared" si="327"/>
        <v>22</v>
      </c>
      <c r="B1972" s="5">
        <f t="shared" si="328"/>
        <v>70</v>
      </c>
      <c r="C1972" s="5" t="str">
        <f t="shared" ca="1" si="320"/>
        <v>distance_scalar_walking</v>
      </c>
      <c r="D1972" s="5" t="str">
        <f t="shared" ca="1" si="321"/>
        <v>distance_scalar_walking_osorno</v>
      </c>
      <c r="E1972" s="4" t="str" cm="1">
        <f t="array" aca="1" ref="E1972" ca="1">INDIRECT(ADDRESS(1,A1972,1,1,"all_city_parameter_inputs"))</f>
        <v>osorno</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distance_scalar_walking</v>
      </c>
      <c r="G1972" s="4" t="str" cm="1">
        <f t="array" aca="1" ref="G1972" ca="1">IF(AND(ISBLANK(INDIRECT(ADDRESS(B1972,3,1,1,"all_city_parameter_inputs"))),ISBLANK(INDIRECT(ADDRESS(B1972,2,1,1,"all_city_parameter_inputs")))),"",IF(ISBLANK(INDIRECT(ADDRESS(B1972,2,1,1,"all_city_parameter_inputs"))),"",INDIRECT(ADDRESS(B1972,2,1,1,"all_city_parameter_inputs"))))</f>
        <v>constant</v>
      </c>
      <c r="H1972" s="17" cm="1">
        <f t="array" aca="1" ref="H1972" ca="1">IF(ISBLANK(INDIRECT(ADDRESS(B1972,A1972,1,1,"all_city_parameter_inputs"))), "--",INDIRECT(ADDRESS(B1972,A1972,1,1,"all_city_parameter_inputs")))</f>
        <v>1</v>
      </c>
      <c r="I1972" s="17">
        <f ca="1">IF(OR(G1972="alpha",G1972="beta",G1972="sd",G1972="mean"),"--",VLOOKUP(C1972,Default!$B$5:$H$114,7,FALSE))</f>
        <v>1</v>
      </c>
      <c r="J1972" s="4" t="str">
        <f ca="1">VLOOKUP(F1972,Lookup!$C$5:$D$110,2, FALSE)</f>
        <v>Travel values</v>
      </c>
      <c r="K1972" s="4" t="str">
        <f ca="1">VLOOKUP(C1972,Default!$B$4:$E$114,4, FALSE)</f>
        <v>scalar for walking distance, i.e. all walking trips are scaled by this scalar</v>
      </c>
      <c r="L1972" s="21" t="str" cm="1">
        <f t="array" aca="1" ref="L1972" ca="1">IF(ISNA(VLOOKUP($D1972,Grouped_Sources!$C:$C,1,FALSE)),"", INDIRECT(VLOOKUP($D1972,Grouped_Sources!$C:$I,5,FALSE)))</f>
        <v xml:space="preserve"> on OneDrive Ali Abbas - ITHIM Global\Methods and Processes\Input Parameters\DistanceScalars</v>
      </c>
      <c r="M1972" s="21" cm="1">
        <f t="array" aca="1" ref="M1972" ca="1">IF(ISNA(VLOOKUP($D1972,Grouped_Sources!$C:$C,1,FALSE)),"", INDIRECT(VLOOKUP($D1972,Grouped_Sources!$C:$I,6,FALSE)))</f>
        <v>0</v>
      </c>
      <c r="N1972" s="21" cm="1">
        <f t="array" aca="1" ref="N1972" ca="1">IF(ISNA(VLOOKUP($D1972,Grouped_Sources!$C:$C,1,FALSE)),"", INDIRECT(VLOOKUP($D1972,Grouped_Sources!$C:$I,7,FALSE)))</f>
        <v>0</v>
      </c>
    </row>
    <row r="1973" spans="1:14" hidden="1" x14ac:dyDescent="0.25">
      <c r="A1973" s="5">
        <f t="shared" si="327"/>
        <v>22</v>
      </c>
      <c r="B1973" s="5">
        <f t="shared" si="328"/>
        <v>71</v>
      </c>
      <c r="C1973" s="5" t="str">
        <f t="shared" ca="1" si="320"/>
        <v>distance_scalar_walking</v>
      </c>
      <c r="D1973" s="5" t="str">
        <f t="shared" ca="1" si="321"/>
        <v>distance_scalar_walking_osorno</v>
      </c>
      <c r="E1973" s="4" t="str" cm="1">
        <f t="array" aca="1" ref="E1973" ca="1">INDIRECT(ADDRESS(1,A1973,1,1,"all_city_parameter_inputs"))</f>
        <v>osorno</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distance_scalar_walking</v>
      </c>
      <c r="G1973" s="4" t="str" cm="1">
        <f t="array" aca="1" ref="G1973" ca="1">IF(AND(ISBLANK(INDIRECT(ADDRESS(B1973,3,1,1,"all_city_parameter_inputs"))),ISBLANK(INDIRECT(ADDRESS(B1973,2,1,1,"all_city_parameter_inputs")))),"",IF(ISBLANK(INDIRECT(ADDRESS(B1973,2,1,1,"all_city_parameter_inputs"))),"",INDIRECT(ADDRESS(B1973,2,1,1,"all_city_parameter_inputs"))))</f>
        <v>mean</v>
      </c>
      <c r="H1973" s="17" cm="1">
        <f t="array" aca="1" ref="H1973" ca="1">IF(ISBLANK(INDIRECT(ADDRESS(B1973,A1973,1,1,"all_city_parameter_inputs"))), "--",INDIRECT(ADDRESS(B1973,A1973,1,1,"all_city_parameter_inputs")))</f>
        <v>0.99990338683441005</v>
      </c>
      <c r="I1973" s="17" t="str">
        <f ca="1">IF(OR(G1973="alpha",G1973="beta",G1973="sd",G1973="mean"),"--",VLOOKUP(C1973,Default!$B$5:$H$114,7,FALSE))</f>
        <v>--</v>
      </c>
      <c r="J1973" s="4" t="str">
        <f ca="1">VLOOKUP(F1973,Lookup!$C$5:$D$110,2, FALSE)</f>
        <v>Travel values</v>
      </c>
      <c r="K1973" s="4" t="str">
        <f ca="1">VLOOKUP(C1973,Default!$B$4:$E$114,4, FALSE)</f>
        <v>scalar for walking distance, i.e. all walking trips are scaled by this scalar</v>
      </c>
      <c r="L1973" s="21" t="str" cm="1">
        <f t="array" aca="1" ref="L1973" ca="1">IF(ISNA(VLOOKUP($D1973,Grouped_Sources!$C:$C,1,FALSE)),"", INDIRECT(VLOOKUP($D1973,Grouped_Sources!$C:$I,5,FALSE)))</f>
        <v xml:space="preserve"> on OneDrive Ali Abbas - ITHIM Global\Methods and Processes\Input Parameters\DistanceScalars</v>
      </c>
      <c r="M1973" s="21" cm="1">
        <f t="array" aca="1" ref="M1973" ca="1">IF(ISNA(VLOOKUP($D1973,Grouped_Sources!$C:$C,1,FALSE)),"", INDIRECT(VLOOKUP($D1973,Grouped_Sources!$C:$I,6,FALSE)))</f>
        <v>0</v>
      </c>
      <c r="N1973" s="21" cm="1">
        <f t="array" aca="1" ref="N1973" ca="1">IF(ISNA(VLOOKUP($D1973,Grouped_Sources!$C:$C,1,FALSE)),"", INDIRECT(VLOOKUP($D1973,Grouped_Sources!$C:$I,7,FALSE)))</f>
        <v>0</v>
      </c>
    </row>
    <row r="1974" spans="1:14" hidden="1" x14ac:dyDescent="0.25">
      <c r="A1974" s="5">
        <f t="shared" si="327"/>
        <v>22</v>
      </c>
      <c r="B1974" s="5">
        <f t="shared" si="328"/>
        <v>72</v>
      </c>
      <c r="C1974" s="5" t="str">
        <f t="shared" ca="1" si="320"/>
        <v>distance_scalar_walking</v>
      </c>
      <c r="D1974" s="5" t="str">
        <f t="shared" ca="1" si="321"/>
        <v>distance_scalar_walking_osorno</v>
      </c>
      <c r="E1974" s="4" t="str" cm="1">
        <f t="array" aca="1" ref="E1974" ca="1">INDIRECT(ADDRESS(1,A1974,1,1,"all_city_parameter_inputs"))</f>
        <v>osorno</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distance_scalar_walking</v>
      </c>
      <c r="G1974" s="4" t="str" cm="1">
        <f t="array" aca="1" ref="G1974" ca="1">IF(AND(ISBLANK(INDIRECT(ADDRESS(B1974,3,1,1,"all_city_parameter_inputs"))),ISBLANK(INDIRECT(ADDRESS(B1974,2,1,1,"all_city_parameter_inputs")))),"",IF(ISBLANK(INDIRECT(ADDRESS(B1974,2,1,1,"all_city_parameter_inputs"))),"",INDIRECT(ADDRESS(B1974,2,1,1,"all_city_parameter_inputs"))))</f>
        <v>sd</v>
      </c>
      <c r="H1974" s="17" cm="1">
        <f t="array" aca="1" ref="H1974" ca="1">IF(ISBLANK(INDIRECT(ADDRESS(B1974,A1974,1,1,"all_city_parameter_inputs"))), "--",INDIRECT(ADDRESS(B1974,A1974,1,1,"all_city_parameter_inputs")))</f>
        <v>1.01399799028806</v>
      </c>
      <c r="I1974" s="17" t="str">
        <f ca="1">IF(OR(G1974="alpha",G1974="beta",G1974="sd",G1974="mean"),"--",VLOOKUP(C1974,Default!$B$5:$H$114,7,FALSE))</f>
        <v>--</v>
      </c>
      <c r="J1974" s="4" t="str">
        <f ca="1">VLOOKUP(F1974,Lookup!$C$5:$D$110,2, FALSE)</f>
        <v>Travel values</v>
      </c>
      <c r="K1974" s="4" t="str">
        <f ca="1">VLOOKUP(C1974,Default!$B$4:$E$114,4, FALSE)</f>
        <v>scalar for walking distance, i.e. all walking trips are scaled by this scalar</v>
      </c>
      <c r="L1974" s="21" t="str" cm="1">
        <f t="array" aca="1" ref="L1974" ca="1">IF(ISNA(VLOOKUP($D1974,Grouped_Sources!$C:$C,1,FALSE)),"", INDIRECT(VLOOKUP($D1974,Grouped_Sources!$C:$I,5,FALSE)))</f>
        <v xml:space="preserve"> on OneDrive Ali Abbas - ITHIM Global\Methods and Processes\Input Parameters\DistanceScalars</v>
      </c>
      <c r="M1974" s="21" cm="1">
        <f t="array" aca="1" ref="M1974" ca="1">IF(ISNA(VLOOKUP($D1974,Grouped_Sources!$C:$C,1,FALSE)),"", INDIRECT(VLOOKUP($D1974,Grouped_Sources!$C:$I,6,FALSE)))</f>
        <v>0</v>
      </c>
      <c r="N1974" s="21" cm="1">
        <f t="array" aca="1" ref="N1974" ca="1">IF(ISNA(VLOOKUP($D1974,Grouped_Sources!$C:$C,1,FALSE)),"", INDIRECT(VLOOKUP($D1974,Grouped_Sources!$C:$I,7,FALSE)))</f>
        <v>0</v>
      </c>
    </row>
    <row r="1975" spans="1:14" hidden="1" x14ac:dyDescent="0.25">
      <c r="A1975" s="5">
        <f t="shared" si="327"/>
        <v>22</v>
      </c>
      <c r="B1975" s="5">
        <f t="shared" si="328"/>
        <v>73</v>
      </c>
      <c r="C1975" s="5" t="str">
        <f t="shared" ca="1" si="320"/>
        <v>distance_scalar_cycling</v>
      </c>
      <c r="D1975" s="5" t="str">
        <f t="shared" ca="1" si="321"/>
        <v>distance_scalar_cycling_osorno</v>
      </c>
      <c r="E1975" s="4" t="str" cm="1">
        <f t="array" aca="1" ref="E1975" ca="1">INDIRECT(ADDRESS(1,A1975,1,1,"all_city_parameter_inputs"))</f>
        <v>osorno</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distance_scalar_cycling</v>
      </c>
      <c r="G1975" s="4" t="str" cm="1">
        <f t="array" aca="1" ref="G1975" ca="1">IF(AND(ISBLANK(INDIRECT(ADDRESS(B1975,3,1,1,"all_city_parameter_inputs"))),ISBLANK(INDIRECT(ADDRESS(B1975,2,1,1,"all_city_parameter_inputs")))),"",IF(ISBLANK(INDIRECT(ADDRESS(B1975,2,1,1,"all_city_parameter_inputs"))),"",INDIRECT(ADDRESS(B1975,2,1,1,"all_city_parameter_inputs"))))</f>
        <v>constant</v>
      </c>
      <c r="H1975" s="17" cm="1">
        <f t="array" aca="1" ref="H1975" ca="1">IF(ISBLANK(INDIRECT(ADDRESS(B1975,A1975,1,1,"all_city_parameter_inputs"))), "--",INDIRECT(ADDRESS(B1975,A1975,1,1,"all_city_parameter_inputs")))</f>
        <v>1</v>
      </c>
      <c r="I1975" s="17">
        <f ca="1">IF(OR(G1975="alpha",G1975="beta",G1975="sd",G1975="mean"),"--",VLOOKUP(C1975,Default!$B$5:$H$114,7,FALSE))</f>
        <v>1</v>
      </c>
      <c r="J1975" s="4" t="str">
        <f ca="1">VLOOKUP(F1975,Lookup!$C$5:$D$110,2, FALSE)</f>
        <v>Travel values</v>
      </c>
      <c r="K1975" s="4" t="str">
        <f ca="1">VLOOKUP(C1975,Default!$B$4:$E$114,4, FALSE)</f>
        <v>scalar for cycling distance, i.e. all cycling trips are scaled by this scalar</v>
      </c>
      <c r="L1975" s="21" t="str" cm="1">
        <f t="array" aca="1" ref="L1975" ca="1">IF(ISNA(VLOOKUP($D1975,Grouped_Sources!$C:$C,1,FALSE)),"", INDIRECT(VLOOKUP($D1975,Grouped_Sources!$C:$I,5,FALSE)))</f>
        <v xml:space="preserve"> on OneDrive Ali Abbas - ITHIM Global\Methods and Processes\Input Parameters\DistanceScalars</v>
      </c>
      <c r="M1975" s="21" cm="1">
        <f t="array" aca="1" ref="M1975" ca="1">IF(ISNA(VLOOKUP($D1975,Grouped_Sources!$C:$C,1,FALSE)),"", INDIRECT(VLOOKUP($D1975,Grouped_Sources!$C:$I,6,FALSE)))</f>
        <v>0</v>
      </c>
      <c r="N1975" s="21" cm="1">
        <f t="array" aca="1" ref="N1975" ca="1">IF(ISNA(VLOOKUP($D1975,Grouped_Sources!$C:$C,1,FALSE)),"", INDIRECT(VLOOKUP($D1975,Grouped_Sources!$C:$I,7,FALSE)))</f>
        <v>0</v>
      </c>
    </row>
    <row r="1976" spans="1:14" hidden="1" x14ac:dyDescent="0.25">
      <c r="A1976" s="5">
        <f t="shared" si="327"/>
        <v>22</v>
      </c>
      <c r="B1976" s="5">
        <f t="shared" si="328"/>
        <v>74</v>
      </c>
      <c r="C1976" s="5" t="str">
        <f t="shared" ca="1" si="320"/>
        <v>distance_scalar_cycling</v>
      </c>
      <c r="D1976" s="5" t="str">
        <f t="shared" ca="1" si="321"/>
        <v>distance_scalar_cycling_osorno</v>
      </c>
      <c r="E1976" s="4" t="str" cm="1">
        <f t="array" aca="1" ref="E1976" ca="1">INDIRECT(ADDRESS(1,A1976,1,1,"all_city_parameter_inputs"))</f>
        <v>osorno</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distance_scalar_cycling</v>
      </c>
      <c r="G1976" s="4" t="str" cm="1">
        <f t="array" aca="1" ref="G1976" ca="1">IF(AND(ISBLANK(INDIRECT(ADDRESS(B1976,3,1,1,"all_city_parameter_inputs"))),ISBLANK(INDIRECT(ADDRESS(B1976,2,1,1,"all_city_parameter_inputs")))),"",IF(ISBLANK(INDIRECT(ADDRESS(B1976,2,1,1,"all_city_parameter_inputs"))),"",INDIRECT(ADDRESS(B1976,2,1,1,"all_city_parameter_inputs"))))</f>
        <v>mean</v>
      </c>
      <c r="H1976" s="17" cm="1">
        <f t="array" aca="1" ref="H1976" ca="1">IF(ISBLANK(INDIRECT(ADDRESS(B1976,A1976,1,1,"all_city_parameter_inputs"))), "--",INDIRECT(ADDRESS(B1976,A1976,1,1,"all_city_parameter_inputs")))</f>
        <v>0.999099828617105</v>
      </c>
      <c r="I1976" s="17" t="str">
        <f ca="1">IF(OR(G1976="alpha",G1976="beta",G1976="sd",G1976="mean"),"--",VLOOKUP(C1976,Default!$B$5:$H$114,7,FALSE))</f>
        <v>--</v>
      </c>
      <c r="J1976" s="4" t="str">
        <f ca="1">VLOOKUP(F1976,Lookup!$C$5:$D$110,2, FALSE)</f>
        <v>Travel values</v>
      </c>
      <c r="K1976" s="4" t="str">
        <f ca="1">VLOOKUP(C1976,Default!$B$4:$E$114,4, FALSE)</f>
        <v>scalar for cycling distance, i.e. all cycling trips are scaled by this scalar</v>
      </c>
      <c r="L1976" s="21" t="str" cm="1">
        <f t="array" aca="1" ref="L1976" ca="1">IF(ISNA(VLOOKUP($D1976,Grouped_Sources!$C:$C,1,FALSE)),"", INDIRECT(VLOOKUP($D1976,Grouped_Sources!$C:$I,5,FALSE)))</f>
        <v xml:space="preserve"> on OneDrive Ali Abbas - ITHIM Global\Methods and Processes\Input Parameters\DistanceScalars</v>
      </c>
      <c r="M1976" s="21" cm="1">
        <f t="array" aca="1" ref="M1976" ca="1">IF(ISNA(VLOOKUP($D1976,Grouped_Sources!$C:$C,1,FALSE)),"", INDIRECT(VLOOKUP($D1976,Grouped_Sources!$C:$I,6,FALSE)))</f>
        <v>0</v>
      </c>
      <c r="N1976" s="21" cm="1">
        <f t="array" aca="1" ref="N1976" ca="1">IF(ISNA(VLOOKUP($D1976,Grouped_Sources!$C:$C,1,FALSE)),"", INDIRECT(VLOOKUP($D1976,Grouped_Sources!$C:$I,7,FALSE)))</f>
        <v>0</v>
      </c>
    </row>
    <row r="1977" spans="1:14" hidden="1" x14ac:dyDescent="0.25">
      <c r="A1977" s="5">
        <f t="shared" si="327"/>
        <v>22</v>
      </c>
      <c r="B1977" s="5">
        <f t="shared" si="328"/>
        <v>75</v>
      </c>
      <c r="C1977" s="5" t="str">
        <f t="shared" ca="1" si="320"/>
        <v>distance_scalar_cycling</v>
      </c>
      <c r="D1977" s="5" t="str">
        <f t="shared" ca="1" si="321"/>
        <v>distance_scalar_cycling_osorno</v>
      </c>
      <c r="E1977" s="4" t="str" cm="1">
        <f t="array" aca="1" ref="E1977" ca="1">INDIRECT(ADDRESS(1,A1977,1,1,"all_city_parameter_inputs"))</f>
        <v>osorno</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distance_scalar_cycling</v>
      </c>
      <c r="G1977" s="4" t="str" cm="1">
        <f t="array" aca="1" ref="G1977" ca="1">IF(AND(ISBLANK(INDIRECT(ADDRESS(B1977,3,1,1,"all_city_parameter_inputs"))),ISBLANK(INDIRECT(ADDRESS(B1977,2,1,1,"all_city_parameter_inputs")))),"",IF(ISBLANK(INDIRECT(ADDRESS(B1977,2,1,1,"all_city_parameter_inputs"))),"",INDIRECT(ADDRESS(B1977,2,1,1,"all_city_parameter_inputs"))))</f>
        <v>sd</v>
      </c>
      <c r="H1977" s="17" cm="1">
        <f t="array" aca="1" ref="H1977" ca="1">IF(ISBLANK(INDIRECT(ADDRESS(B1977,A1977,1,1,"all_city_parameter_inputs"))), "--",INDIRECT(ADDRESS(B1977,A1977,1,1,"all_city_parameter_inputs")))</f>
        <v>1.04335345280796</v>
      </c>
      <c r="I1977" s="17" t="str">
        <f ca="1">IF(OR(G1977="alpha",G1977="beta",G1977="sd",G1977="mean"),"--",VLOOKUP(C1977,Default!$B$5:$H$114,7,FALSE))</f>
        <v>--</v>
      </c>
      <c r="J1977" s="4" t="str">
        <f ca="1">VLOOKUP(F1977,Lookup!$C$5:$D$110,2, FALSE)</f>
        <v>Travel values</v>
      </c>
      <c r="K1977" s="4" t="str">
        <f ca="1">VLOOKUP(C1977,Default!$B$4:$E$114,4, FALSE)</f>
        <v>scalar for cycling distance, i.e. all cycling trips are scaled by this scalar</v>
      </c>
      <c r="L1977" s="21" t="str" cm="1">
        <f t="array" aca="1" ref="L1977" ca="1">IF(ISNA(VLOOKUP($D1977,Grouped_Sources!$C:$C,1,FALSE)),"", INDIRECT(VLOOKUP($D1977,Grouped_Sources!$C:$I,5,FALSE)))</f>
        <v xml:space="preserve"> on OneDrive Ali Abbas - ITHIM Global\Methods and Processes\Input Parameters\DistanceScalars</v>
      </c>
      <c r="M1977" s="21" cm="1">
        <f t="array" aca="1" ref="M1977" ca="1">IF(ISNA(VLOOKUP($D1977,Grouped_Sources!$C:$C,1,FALSE)),"", INDIRECT(VLOOKUP($D1977,Grouped_Sources!$C:$I,6,FALSE)))</f>
        <v>0</v>
      </c>
      <c r="N1977" s="21" cm="1">
        <f t="array" aca="1" ref="N1977" ca="1">IF(ISNA(VLOOKUP($D1977,Grouped_Sources!$C:$C,1,FALSE)),"", INDIRECT(VLOOKUP($D1977,Grouped_Sources!$C:$I,7,FALSE)))</f>
        <v>0</v>
      </c>
    </row>
    <row r="1978" spans="1:14" hidden="1" x14ac:dyDescent="0.25">
      <c r="A1978" s="5">
        <f t="shared" si="327"/>
        <v>22</v>
      </c>
      <c r="B1978" s="5">
        <f t="shared" si="328"/>
        <v>76</v>
      </c>
      <c r="C1978" s="5" t="str">
        <f t="shared" ca="1" si="320"/>
        <v>CO2_emission_inventories motorcycle</v>
      </c>
      <c r="D1978" s="5" t="str">
        <f t="shared" ca="1" si="321"/>
        <v>CO2_emission_inventories_osorno</v>
      </c>
      <c r="E1978" s="4" t="str" cm="1">
        <f t="array" aca="1" ref="E1978" ca="1">INDIRECT(ADDRESS(1,A1978,1,1,"all_city_parameter_inputs"))</f>
        <v>osorno</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CO2_emission_inventories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motorcycle</v>
      </c>
      <c r="H1978" s="17" cm="1">
        <f t="array" aca="1" ref="H1978" ca="1">IF(ISBLANK(INDIRECT(ADDRESS(B1978,A1978,1,1,"all_city_parameter_inputs"))), "--",INDIRECT(ADDRESS(B1978,A1978,1,1,"all_city_parameter_inputs")))</f>
        <v>554.59400000000005</v>
      </c>
      <c r="I1978" s="17">
        <f ca="1">IF(OR(G1978="alpha",G1978="beta",G1978="sd",G1978="mean"),"--",VLOOKUP(C1978,Default!$B$5:$H$114,7,FALSE))</f>
        <v>30033.571810000001</v>
      </c>
      <c r="J1978" s="4" t="str">
        <f ca="1">VLOOKUP(F1978,Lookup!$C$5:$D$110,2, FALSE)</f>
        <v>Pollution values</v>
      </c>
      <c r="K1978" s="4" t="str">
        <f ca="1">VLOOKUP(C1978,Default!$B$4:$E$114,4, FALSE)</f>
        <v>- used to estimate the CO2 for scenarios (function "scenario_co2_calculations").
- used to create the VEHICLE_INVENTORY, with speeds, PM and CO2 emissions (function "set_vehicle_inventory").</v>
      </c>
      <c r="L1978" s="21" t="str" cm="1">
        <f t="array" aca="1" ref="L1978" ca="1">IF(ISNA(VLOOKUP($D1978,Grouped_Sources!$C:$C,1,FALSE)),"", INDIRECT(VLOOKUP($D1978,Grouped_Sources!$C:$I,5,FALSE)))</f>
        <v>EDGAR but proper documentation still missing</v>
      </c>
      <c r="M1978" s="21" cm="1">
        <f t="array" aca="1" ref="M1978" ca="1">IF(ISNA(VLOOKUP($D1978,Grouped_Sources!$C:$C,1,FALSE)),"", INDIRECT(VLOOKUP($D1978,Grouped_Sources!$C:$I,6,FALSE)))</f>
        <v>0</v>
      </c>
      <c r="N1978" s="21" cm="1">
        <f t="array" aca="1" ref="N1978" ca="1">IF(ISNA(VLOOKUP($D1978,Grouped_Sources!$C:$C,1,FALSE)),"", INDIRECT(VLOOKUP($D1978,Grouped_Sources!$C:$I,7,FALSE)))</f>
        <v>0</v>
      </c>
    </row>
    <row r="1979" spans="1:14" hidden="1" x14ac:dyDescent="0.25">
      <c r="A1979" s="5">
        <f t="shared" si="327"/>
        <v>22</v>
      </c>
      <c r="B1979" s="5">
        <f t="shared" si="328"/>
        <v>77</v>
      </c>
      <c r="C1979" s="5" t="str">
        <f t="shared" ca="1" si="320"/>
        <v>CO2_emission_inventories car</v>
      </c>
      <c r="D1979" s="5" t="str">
        <f t="shared" ca="1" si="321"/>
        <v>CO2_emission_inventories_osorno</v>
      </c>
      <c r="E1979" s="4" t="str" cm="1">
        <f t="array" aca="1" ref="E1979" ca="1">INDIRECT(ADDRESS(1,A1979,1,1,"all_city_parameter_inputs"))</f>
        <v>osorno</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CO2_emission_inventories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car</v>
      </c>
      <c r="H1979" s="17" cm="1">
        <f t="array" aca="1" ref="H1979" ca="1">IF(ISBLANK(INDIRECT(ADDRESS(B1979,A1979,1,1,"all_city_parameter_inputs"))), "--",INDIRECT(ADDRESS(B1979,A1979,1,1,"all_city_parameter_inputs")))</f>
        <v>6879.44</v>
      </c>
      <c r="I1979" s="17">
        <f ca="1">IF(OR(G1979="alpha",G1979="beta",G1979="sd",G1979="mean"),"--",VLOOKUP(C1979,Default!$B$5:$H$114,7,FALSE))</f>
        <v>1033377.341</v>
      </c>
      <c r="J1979" s="4" t="str">
        <f ca="1">VLOOKUP(F1979,Lookup!$C$5:$D$110,2, FALSE)</f>
        <v>Pollution values</v>
      </c>
      <c r="K1979" s="4">
        <f ca="1">VLOOKUP(C1979,Default!$B$4:$E$114,4, FALSE)</f>
        <v>0</v>
      </c>
      <c r="L1979" s="21" t="str" cm="1">
        <f t="array" aca="1" ref="L1979" ca="1">IF(ISNA(VLOOKUP($D1979,Grouped_Sources!$C:$C,1,FALSE)),"", INDIRECT(VLOOKUP($D1979,Grouped_Sources!$C:$I,5,FALSE)))</f>
        <v>EDGAR but proper documentation still missing</v>
      </c>
      <c r="M1979" s="21" cm="1">
        <f t="array" aca="1" ref="M1979" ca="1">IF(ISNA(VLOOKUP($D1979,Grouped_Sources!$C:$C,1,FALSE)),"", INDIRECT(VLOOKUP($D1979,Grouped_Sources!$C:$I,6,FALSE)))</f>
        <v>0</v>
      </c>
      <c r="N1979" s="21" cm="1">
        <f t="array" aca="1" ref="N1979" ca="1">IF(ISNA(VLOOKUP($D1979,Grouped_Sources!$C:$C,1,FALSE)),"", INDIRECT(VLOOKUP($D1979,Grouped_Sources!$C:$I,7,FALSE)))</f>
        <v>0</v>
      </c>
    </row>
    <row r="1980" spans="1:14" hidden="1" x14ac:dyDescent="0.25">
      <c r="A1980" s="5">
        <f t="shared" si="327"/>
        <v>22</v>
      </c>
      <c r="B1980" s="5">
        <f t="shared" si="328"/>
        <v>78</v>
      </c>
      <c r="C1980" s="5" t="str">
        <f t="shared" ca="1" si="320"/>
        <v>CO2_emission_inventories bus_driver</v>
      </c>
      <c r="D1980" s="5" t="str">
        <f t="shared" ca="1" si="321"/>
        <v>CO2_emission_inventories_osorno</v>
      </c>
      <c r="E1980" s="4" t="str" cm="1">
        <f t="array" aca="1" ref="E1980" ca="1">INDIRECT(ADDRESS(1,A1980,1,1,"all_city_parameter_inputs"))</f>
        <v>osorno</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CO2_emission_inventories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bus_driver</v>
      </c>
      <c r="H1980" s="17" cm="1">
        <f t="array" aca="1" ref="H1980" ca="1">IF(ISBLANK(INDIRECT(ADDRESS(B1980,A1980,1,1,"all_city_parameter_inputs"))), "--",INDIRECT(ADDRESS(B1980,A1980,1,1,"all_city_parameter_inputs")))</f>
        <v>623.6</v>
      </c>
      <c r="I1980" s="17">
        <f ca="1">IF(OR(G1980="alpha",G1980="beta",G1980="sd",G1980="mean"),"--",VLOOKUP(C1980,Default!$B$5:$H$114,7,FALSE))</f>
        <v>100429.7216</v>
      </c>
      <c r="J1980" s="4" t="str">
        <f ca="1">VLOOKUP(F1980,Lookup!$C$5:$D$110,2, FALSE)</f>
        <v>Pollution values</v>
      </c>
      <c r="K1980" s="4">
        <f ca="1">VLOOKUP(C1980,Default!$B$4:$E$114,4, FALSE)</f>
        <v>0</v>
      </c>
      <c r="L1980" s="21" t="str" cm="1">
        <f t="array" aca="1" ref="L1980" ca="1">IF(ISNA(VLOOKUP($D1980,Grouped_Sources!$C:$C,1,FALSE)),"", INDIRECT(VLOOKUP($D1980,Grouped_Sources!$C:$I,5,FALSE)))</f>
        <v>EDGAR but proper documentation still missing</v>
      </c>
      <c r="M1980" s="21" cm="1">
        <f t="array" aca="1" ref="M1980" ca="1">IF(ISNA(VLOOKUP($D1980,Grouped_Sources!$C:$C,1,FALSE)),"", INDIRECT(VLOOKUP($D1980,Grouped_Sources!$C:$I,6,FALSE)))</f>
        <v>0</v>
      </c>
      <c r="N1980" s="21" cm="1">
        <f t="array" aca="1" ref="N1980" ca="1">IF(ISNA(VLOOKUP($D1980,Grouped_Sources!$C:$C,1,FALSE)),"", INDIRECT(VLOOKUP($D1980,Grouped_Sources!$C:$I,7,FALSE)))</f>
        <v>0</v>
      </c>
    </row>
    <row r="1981" spans="1:14" hidden="1" x14ac:dyDescent="0.25">
      <c r="A1981" s="5">
        <f t="shared" si="327"/>
        <v>22</v>
      </c>
      <c r="B1981" s="5">
        <f t="shared" si="328"/>
        <v>79</v>
      </c>
      <c r="C1981" s="5" t="str">
        <f t="shared" ca="1" si="320"/>
        <v>CO2_emission_inventories heavy_truck</v>
      </c>
      <c r="D1981" s="5" t="str">
        <f t="shared" ca="1" si="321"/>
        <v>CO2_emission_inventories_osorno</v>
      </c>
      <c r="E1981" s="4" t="str" cm="1">
        <f t="array" aca="1" ref="E1981" ca="1">INDIRECT(ADDRESS(1,A1981,1,1,"all_city_parameter_inputs"))</f>
        <v>osorno</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CO2_emission_inventories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heavy_truck</v>
      </c>
      <c r="H1981" s="17" cm="1">
        <f t="array" aca="1" ref="H1981" ca="1">IF(ISBLANK(INDIRECT(ADDRESS(B1981,A1981,1,1,"all_city_parameter_inputs"))), "--",INDIRECT(ADDRESS(B1981,A1981,1,1,"all_city_parameter_inputs")))</f>
        <v>5889.05</v>
      </c>
      <c r="I1981" s="17">
        <f ca="1">IF(OR(G1981="alpha",G1981="beta",G1981="sd",G1981="mean"),"--",VLOOKUP(C1981,Default!$B$5:$H$114,7,FALSE))</f>
        <v>259655.32449999999</v>
      </c>
      <c r="J1981" s="4" t="str">
        <f ca="1">VLOOKUP(F1981,Lookup!$C$5:$D$110,2, FALSE)</f>
        <v>Pollution values</v>
      </c>
      <c r="K1981" s="4">
        <f ca="1">VLOOKUP(C1981,Default!$B$4:$E$114,4, FALSE)</f>
        <v>0</v>
      </c>
      <c r="L1981" s="21" t="str" cm="1">
        <f t="array" aca="1" ref="L1981" ca="1">IF(ISNA(VLOOKUP($D1981,Grouped_Sources!$C:$C,1,FALSE)),"", INDIRECT(VLOOKUP($D1981,Grouped_Sources!$C:$I,5,FALSE)))</f>
        <v>EDGAR but proper documentation still missing</v>
      </c>
      <c r="M1981" s="21" cm="1">
        <f t="array" aca="1" ref="M1981" ca="1">IF(ISNA(VLOOKUP($D1981,Grouped_Sources!$C:$C,1,FALSE)),"", INDIRECT(VLOOKUP($D1981,Grouped_Sources!$C:$I,6,FALSE)))</f>
        <v>0</v>
      </c>
      <c r="N1981" s="21" cm="1">
        <f t="array" aca="1" ref="N1981" ca="1">IF(ISNA(VLOOKUP($D1981,Grouped_Sources!$C:$C,1,FALSE)),"", INDIRECT(VLOOKUP($D1981,Grouped_Sources!$C:$I,7,FALSE)))</f>
        <v>0</v>
      </c>
    </row>
    <row r="1982" spans="1:14" hidden="1" x14ac:dyDescent="0.25">
      <c r="A1982" s="5">
        <f t="shared" si="327"/>
        <v>22</v>
      </c>
      <c r="B1982" s="5">
        <f t="shared" si="328"/>
        <v>80</v>
      </c>
      <c r="C1982" s="5" t="str">
        <f t="shared" ca="1" si="320"/>
        <v>CO2_emission_inventories truck</v>
      </c>
      <c r="D1982" s="5" t="str">
        <f t="shared" ca="1" si="321"/>
        <v>CO2_emission_inventories_osorno</v>
      </c>
      <c r="E1982" s="4" t="str" cm="1">
        <f t="array" aca="1" ref="E1982" ca="1">INDIRECT(ADDRESS(1,A1982,1,1,"all_city_parameter_inputs"))</f>
        <v>osorno</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CO2_emission_inventories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truck</v>
      </c>
      <c r="H1982" s="17" cm="1">
        <f t="array" aca="1" ref="H1982" ca="1">IF(ISBLANK(INDIRECT(ADDRESS(B1982,A1982,1,1,"all_city_parameter_inputs"))), "--",INDIRECT(ADDRESS(B1982,A1982,1,1,"all_city_parameter_inputs")))</f>
        <v>13155.9</v>
      </c>
      <c r="I1982" s="17">
        <f ca="1">IF(OR(G1982="alpha",G1982="beta",G1982="sd",G1982="mean"),"--",VLOOKUP(C1982,Default!$B$5:$H$114,7,FALSE))</f>
        <v>163516.11319999999</v>
      </c>
      <c r="J1982" s="4" t="str">
        <f ca="1">VLOOKUP(F1982,Lookup!$C$5:$D$110,2, FALSE)</f>
        <v>Pollution values</v>
      </c>
      <c r="K1982" s="4">
        <f ca="1">VLOOKUP(C1982,Default!$B$4:$E$114,4, FALSE)</f>
        <v>0</v>
      </c>
      <c r="L1982" s="21" t="str" cm="1">
        <f t="array" aca="1" ref="L1982" ca="1">IF(ISNA(VLOOKUP($D1982,Grouped_Sources!$C:$C,1,FALSE)),"", INDIRECT(VLOOKUP($D1982,Grouped_Sources!$C:$I,5,FALSE)))</f>
        <v>EDGAR but proper documentation still missing</v>
      </c>
      <c r="M1982" s="21" cm="1">
        <f t="array" aca="1" ref="M1982" ca="1">IF(ISNA(VLOOKUP($D1982,Grouped_Sources!$C:$C,1,FALSE)),"", INDIRECT(VLOOKUP($D1982,Grouped_Sources!$C:$I,6,FALSE)))</f>
        <v>0</v>
      </c>
      <c r="N1982" s="21" cm="1">
        <f t="array" aca="1" ref="N1982" ca="1">IF(ISNA(VLOOKUP($D1982,Grouped_Sources!$C:$C,1,FALSE)),"", INDIRECT(VLOOKUP($D1982,Grouped_Sources!$C:$I,7,FALSE)))</f>
        <v>0</v>
      </c>
    </row>
    <row r="1983" spans="1:14" hidden="1" x14ac:dyDescent="0.25">
      <c r="A1983" s="5">
        <f t="shared" si="327"/>
        <v>22</v>
      </c>
      <c r="B1983" s="5">
        <f t="shared" si="328"/>
        <v>81</v>
      </c>
      <c r="C1983" s="5" t="str">
        <f t="shared" ca="1" si="320"/>
        <v>CO2_emission_inventories van</v>
      </c>
      <c r="D1983" s="5" t="str">
        <f t="shared" ca="1" si="321"/>
        <v>CO2_emission_inventories_osorno</v>
      </c>
      <c r="E1983" s="4" t="str" cm="1">
        <f t="array" aca="1" ref="E1983" ca="1">INDIRECT(ADDRESS(1,A1983,1,1,"all_city_parameter_inputs"))</f>
        <v>osorno</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CO2_emission_inventories</v>
      </c>
      <c r="G1983" s="4" t="str" cm="1">
        <f t="array" aca="1" ref="G1983" ca="1">IF(AND(ISBLANK(INDIRECT(ADDRESS(B1983,3,1,1,"all_city_parameter_inputs"))),ISBLANK(INDIRECT(ADDRESS(B1983,2,1,1,"all_city_parameter_inputs")))),"",IF(ISBLANK(INDIRECT(ADDRESS(B1983,2,1,1,"all_city_parameter_inputs"))),"",INDIRECT(ADDRESS(B1983,2,1,1,"all_city_parameter_inputs"))))</f>
        <v>van</v>
      </c>
      <c r="H1983" s="17" t="str" cm="1">
        <f t="array" aca="1" ref="H1983" ca="1">IF(ISBLANK(INDIRECT(ADDRESS(B1983,A1983,1,1,"all_city_parameter_inputs"))), "--",INDIRECT(ADDRESS(B1983,A1983,1,1,"all_city_parameter_inputs")))</f>
        <v>--</v>
      </c>
      <c r="I1983" s="17">
        <f ca="1">IF(OR(G1983="alpha",G1983="beta",G1983="sd",G1983="mean"),"--",VLOOKUP(C1983,Default!$B$5:$H$114,7,FALSE))</f>
        <v>0</v>
      </c>
      <c r="J1983" s="4" t="str">
        <f ca="1">VLOOKUP(F1983,Lookup!$C$5:$D$110,2, FALSE)</f>
        <v>Pollution values</v>
      </c>
      <c r="K1983" s="4">
        <f ca="1">VLOOKUP(C1983,Default!$B$4:$E$114,4, FALSE)</f>
        <v>0</v>
      </c>
      <c r="L1983" s="21" t="str" cm="1">
        <f t="array" aca="1" ref="L1983" ca="1">IF(ISNA(VLOOKUP($D1983,Grouped_Sources!$C:$C,1,FALSE)),"", INDIRECT(VLOOKUP($D1983,Grouped_Sources!$C:$I,5,FALSE)))</f>
        <v>EDGAR but proper documentation still missing</v>
      </c>
      <c r="M1983" s="21" cm="1">
        <f t="array" aca="1" ref="M1983" ca="1">IF(ISNA(VLOOKUP($D1983,Grouped_Sources!$C:$C,1,FALSE)),"", INDIRECT(VLOOKUP($D1983,Grouped_Sources!$C:$I,6,FALSE)))</f>
        <v>0</v>
      </c>
      <c r="N1983" s="21" cm="1">
        <f t="array" aca="1" ref="N1983" ca="1">IF(ISNA(VLOOKUP($D1983,Grouped_Sources!$C:$C,1,FALSE)),"", INDIRECT(VLOOKUP($D1983,Grouped_Sources!$C:$I,7,FALSE)))</f>
        <v>0</v>
      </c>
    </row>
    <row r="1984" spans="1:14" hidden="1" x14ac:dyDescent="0.25">
      <c r="A1984" s="5">
        <f t="shared" si="327"/>
        <v>22</v>
      </c>
      <c r="B1984" s="5">
        <f t="shared" si="328"/>
        <v>82</v>
      </c>
      <c r="C1984" s="5" t="str">
        <f t="shared" ca="1" si="320"/>
        <v>CO2_emission_inventories other</v>
      </c>
      <c r="D1984" s="5" t="str">
        <f t="shared" ca="1" si="321"/>
        <v>CO2_emission_inventories_osorno</v>
      </c>
      <c r="E1984" s="4" t="str" cm="1">
        <f t="array" aca="1" ref="E1984" ca="1">INDIRECT(ADDRESS(1,A1984,1,1,"all_city_parameter_inputs"))</f>
        <v>osorno</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CO2_emission_inventories</v>
      </c>
      <c r="G1984" s="4" t="str" cm="1">
        <f t="array" aca="1" ref="G1984" ca="1">IF(AND(ISBLANK(INDIRECT(ADDRESS(B1984,3,1,1,"all_city_parameter_inputs"))),ISBLANK(INDIRECT(ADDRESS(B1984,2,1,1,"all_city_parameter_inputs")))),"",IF(ISBLANK(INDIRECT(ADDRESS(B1984,2,1,1,"all_city_parameter_inputs"))),"",INDIRECT(ADDRESS(B1984,2,1,1,"all_city_parameter_inputs"))))</f>
        <v>other</v>
      </c>
      <c r="H1984" s="17" cm="1">
        <f t="array" aca="1" ref="H1984" ca="1">IF(ISBLANK(INDIRECT(ADDRESS(B1984,A1984,1,1,"all_city_parameter_inputs"))), "--",INDIRECT(ADDRESS(B1984,A1984,1,1,"all_city_parameter_inputs")))</f>
        <v>0</v>
      </c>
      <c r="I1984" s="17">
        <f ca="1">IF(OR(G1984="alpha",G1984="beta",G1984="sd",G1984="mean"),"--",VLOOKUP(C1984,Default!$B$5:$H$114,7,FALSE))</f>
        <v>1906.893448</v>
      </c>
      <c r="J1984" s="4" t="str">
        <f ca="1">VLOOKUP(F1984,Lookup!$C$5:$D$110,2, FALSE)</f>
        <v>Pollution values</v>
      </c>
      <c r="K1984" s="4">
        <f ca="1">VLOOKUP(C1984,Default!$B$4:$E$114,4, FALSE)</f>
        <v>0</v>
      </c>
      <c r="L1984" s="21" t="str" cm="1">
        <f t="array" aca="1" ref="L1984" ca="1">IF(ISNA(VLOOKUP($D1984,Grouped_Sources!$C:$C,1,FALSE)),"", INDIRECT(VLOOKUP($D1984,Grouped_Sources!$C:$I,5,FALSE)))</f>
        <v>EDGAR but proper documentation still missing</v>
      </c>
      <c r="M1984" s="21" cm="1">
        <f t="array" aca="1" ref="M1984" ca="1">IF(ISNA(VLOOKUP($D1984,Grouped_Sources!$C:$C,1,FALSE)),"", INDIRECT(VLOOKUP($D1984,Grouped_Sources!$C:$I,6,FALSE)))</f>
        <v>0</v>
      </c>
      <c r="N1984" s="21" cm="1">
        <f t="array" aca="1" ref="N1984" ca="1">IF(ISNA(VLOOKUP($D1984,Grouped_Sources!$C:$C,1,FALSE)),"", INDIRECT(VLOOKUP($D1984,Grouped_Sources!$C:$I,7,FALSE)))</f>
        <v>0</v>
      </c>
    </row>
    <row r="1985" spans="1:14" hidden="1" x14ac:dyDescent="0.25">
      <c r="A1985" s="5">
        <f t="shared" si="327"/>
        <v>22</v>
      </c>
      <c r="B1985" s="5">
        <f t="shared" si="328"/>
        <v>83</v>
      </c>
      <c r="C1985" s="5" t="str">
        <f t="shared" ca="1" si="320"/>
        <v>CO2_emission_inventories taxi</v>
      </c>
      <c r="D1985" s="5" t="str">
        <f t="shared" ca="1" si="321"/>
        <v>CO2_emission_inventories_osorno</v>
      </c>
      <c r="E1985" s="4" t="str" cm="1">
        <f t="array" aca="1" ref="E1985" ca="1">INDIRECT(ADDRESS(1,A1985,1,1,"all_city_parameter_inputs"))</f>
        <v>osorno</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CO2_emission_inventories</v>
      </c>
      <c r="G1985" s="4" t="str" cm="1">
        <f t="array" aca="1" ref="G1985" ca="1">IF(AND(ISBLANK(INDIRECT(ADDRESS(B1985,3,1,1,"all_city_parameter_inputs"))),ISBLANK(INDIRECT(ADDRESS(B1985,2,1,1,"all_city_parameter_inputs")))),"",IF(ISBLANK(INDIRECT(ADDRESS(B1985,2,1,1,"all_city_parameter_inputs"))),"",INDIRECT(ADDRESS(B1985,2,1,1,"all_city_parameter_inputs"))))</f>
        <v>taxi</v>
      </c>
      <c r="H1985" s="17" t="str" cm="1">
        <f t="array" aca="1" ref="H1985" ca="1">IF(ISBLANK(INDIRECT(ADDRESS(B1985,A1985,1,1,"all_city_parameter_inputs"))), "--",INDIRECT(ADDRESS(B1985,A1985,1,1,"all_city_parameter_inputs")))</f>
        <v>--</v>
      </c>
      <c r="I1985" s="17">
        <f ca="1">IF(OR(G1985="alpha",G1985="beta",G1985="sd",G1985="mean"),"--",VLOOKUP(C1985,Default!$B$5:$H$114,7,FALSE))</f>
        <v>0</v>
      </c>
      <c r="J1985" s="4" t="str">
        <f ca="1">VLOOKUP(F1985,Lookup!$C$5:$D$110,2, FALSE)</f>
        <v>Pollution values</v>
      </c>
      <c r="K1985" s="4">
        <f ca="1">VLOOKUP(C1985,Default!$B$4:$E$114,4, FALSE)</f>
        <v>0</v>
      </c>
      <c r="L1985" s="21" t="str" cm="1">
        <f t="array" aca="1" ref="L1985" ca="1">IF(ISNA(VLOOKUP($D1985,Grouped_Sources!$C:$C,1,FALSE)),"", INDIRECT(VLOOKUP($D1985,Grouped_Sources!$C:$I,5,FALSE)))</f>
        <v>EDGAR but proper documentation still missing</v>
      </c>
      <c r="M1985" s="21" cm="1">
        <f t="array" aca="1" ref="M1985" ca="1">IF(ISNA(VLOOKUP($D1985,Grouped_Sources!$C:$C,1,FALSE)),"", INDIRECT(VLOOKUP($D1985,Grouped_Sources!$C:$I,6,FALSE)))</f>
        <v>0</v>
      </c>
      <c r="N1985" s="21" cm="1">
        <f t="array" aca="1" ref="N1985" ca="1">IF(ISNA(VLOOKUP($D1985,Grouped_Sources!$C:$C,1,FALSE)),"", INDIRECT(VLOOKUP($D1985,Grouped_Sources!$C:$I,7,FALSE)))</f>
        <v>0</v>
      </c>
    </row>
    <row r="1986" spans="1:14" hidden="1" x14ac:dyDescent="0.25">
      <c r="A1986" s="5">
        <f t="shared" si="327"/>
        <v>22</v>
      </c>
      <c r="B1986" s="5">
        <f t="shared" si="328"/>
        <v>84</v>
      </c>
      <c r="C1986" s="5" t="str">
        <f t="shared" ca="1" si="320"/>
        <v>CO2_emission_inventories auto_rickshaw</v>
      </c>
      <c r="D1986" s="5" t="str">
        <f t="shared" ca="1" si="321"/>
        <v>CO2_emission_inventories_osorno</v>
      </c>
      <c r="E1986" s="4" t="str" cm="1">
        <f t="array" aca="1" ref="E1986" ca="1">INDIRECT(ADDRESS(1,A1986,1,1,"all_city_parameter_inputs"))</f>
        <v>osorno</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CO2_emission_inventories</v>
      </c>
      <c r="G1986" s="4" t="str" cm="1">
        <f t="array" aca="1" ref="G1986" ca="1">IF(AND(ISBLANK(INDIRECT(ADDRESS(B1986,3,1,1,"all_city_parameter_inputs"))),ISBLANK(INDIRECT(ADDRESS(B1986,2,1,1,"all_city_parameter_inputs")))),"",IF(ISBLANK(INDIRECT(ADDRESS(B1986,2,1,1,"all_city_parameter_inputs"))),"",INDIRECT(ADDRESS(B1986,2,1,1,"all_city_parameter_inputs"))))</f>
        <v>auto_rickshaw</v>
      </c>
      <c r="H1986" s="17" t="str" cm="1">
        <f t="array" aca="1" ref="H1986" ca="1">IF(ISBLANK(INDIRECT(ADDRESS(B1986,A1986,1,1,"all_city_parameter_inputs"))), "--",INDIRECT(ADDRESS(B1986,A1986,1,1,"all_city_parameter_inputs")))</f>
        <v>--</v>
      </c>
      <c r="I1986" s="17">
        <f ca="1">IF(OR(G1986="alpha",G1986="beta",G1986="sd",G1986="mean"),"--",VLOOKUP(C1986,Default!$B$5:$H$114,7,FALSE))</f>
        <v>0</v>
      </c>
      <c r="J1986" s="4" t="str">
        <f ca="1">VLOOKUP(F1986,Lookup!$C$5:$D$110,2, FALSE)</f>
        <v>Pollution values</v>
      </c>
      <c r="K1986" s="4">
        <f ca="1">VLOOKUP(C1986,Default!$B$4:$E$114,4, FALSE)</f>
        <v>0</v>
      </c>
      <c r="L1986" s="21" t="str" cm="1">
        <f t="array" aca="1" ref="L1986" ca="1">IF(ISNA(VLOOKUP($D1986,Grouped_Sources!$C:$C,1,FALSE)),"", INDIRECT(VLOOKUP($D1986,Grouped_Sources!$C:$I,5,FALSE)))</f>
        <v>EDGAR but proper documentation still missing</v>
      </c>
      <c r="M1986" s="21" cm="1">
        <f t="array" aca="1" ref="M1986" ca="1">IF(ISNA(VLOOKUP($D1986,Grouped_Sources!$C:$C,1,FALSE)),"", INDIRECT(VLOOKUP($D1986,Grouped_Sources!$C:$I,6,FALSE)))</f>
        <v>0</v>
      </c>
      <c r="N1986" s="21" cm="1">
        <f t="array" aca="1" ref="N1986" ca="1">IF(ISNA(VLOOKUP($D1986,Grouped_Sources!$C:$C,1,FALSE)),"", INDIRECT(VLOOKUP($D1986,Grouped_Sources!$C:$I,7,FALSE)))</f>
        <v>0</v>
      </c>
    </row>
    <row r="1987" spans="1:14" hidden="1" x14ac:dyDescent="0.25">
      <c r="A1987" s="5">
        <f t="shared" si="327"/>
        <v>22</v>
      </c>
      <c r="B1987" s="5">
        <f t="shared" si="328"/>
        <v>85</v>
      </c>
      <c r="C1987" s="5" t="str">
        <f t="shared" ca="1" si="320"/>
        <v>CO2_emission_confidence</v>
      </c>
      <c r="D1987" s="5" t="str">
        <f t="shared" ca="1" si="321"/>
        <v>CO2_emission_confidence_osorno</v>
      </c>
      <c r="E1987" s="4" t="str" cm="1">
        <f t="array" aca="1" ref="E1987" ca="1">INDIRECT(ADDRESS(1,A1987,1,1,"all_city_parameter_inputs"))</f>
        <v>osorno</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CO2_emission_confidence</v>
      </c>
      <c r="G1987" s="4" t="str" cm="1">
        <f t="array" aca="1" ref="G1987" ca="1">IF(AND(ISBLANK(INDIRECT(ADDRESS(B1987,3,1,1,"all_city_parameter_inputs"))),ISBLANK(INDIRECT(ADDRESS(B1987,2,1,1,"all_city_parameter_inputs")))),"",IF(ISBLANK(INDIRECT(ADDRESS(B1987,2,1,1,"all_city_parameter_inputs"))),"",INDIRECT(ADDRESS(B1987,2,1,1,"all_city_parameter_inputs"))))</f>
        <v>sample</v>
      </c>
      <c r="H1987" s="17" cm="1">
        <f t="array" aca="1" ref="H1987" ca="1">IF(ISBLANK(INDIRECT(ADDRESS(B1987,A1987,1,1,"all_city_parameter_inputs"))), "--",INDIRECT(ADDRESS(B1987,A1987,1,1,"all_city_parameter_inputs")))</f>
        <v>0.8</v>
      </c>
      <c r="I1987" s="17">
        <f ca="1">IF(OR(G1987="alpha",G1987="beta",G1987="sd",G1987="mean"),"--",VLOOKUP(C1987,Default!$B$5:$H$114,7,FALSE))</f>
        <v>1</v>
      </c>
      <c r="J1987" s="4" t="str">
        <f ca="1">VLOOKUP(F1987,Lookup!$C$5:$D$110,2, FALSE)</f>
        <v>Pollution values</v>
      </c>
      <c r="K1987" s="4" t="str">
        <f ca="1">VLOOKUP(C1987,Default!$B$4:$E$114,4, FALSE)</f>
        <v>how confident we are about the CO2 emissions inventory (equivalent to PM_EMISSION_INVENTORY_CONFIDENCE)</v>
      </c>
      <c r="L1987" s="21" t="str" cm="1">
        <f t="array" aca="1" ref="L1987" ca="1">IF(ISNA(VLOOKUP($D1987,Grouped_Sources!$C:$C,1,FALSE)),"", INDIRECT(VLOOKUP($D1987,Grouped_Sources!$C:$I,5,FALSE)))</f>
        <v/>
      </c>
      <c r="M1987" s="21" t="str" cm="1">
        <f t="array" aca="1" ref="M1987" ca="1">IF(ISNA(VLOOKUP($D1987,Grouped_Sources!$C:$C,1,FALSE)),"", INDIRECT(VLOOKUP($D1987,Grouped_Sources!$C:$I,6,FALSE)))</f>
        <v/>
      </c>
      <c r="N1987" s="21" t="str" cm="1">
        <f t="array" aca="1" ref="N1987" ca="1">IF(ISNA(VLOOKUP($D1987,Grouped_Sources!$C:$C,1,FALSE)),"", INDIRECT(VLOOKUP($D1987,Grouped_Sources!$C:$I,7,FALSE)))</f>
        <v/>
      </c>
    </row>
    <row r="1988" spans="1:14" hidden="1" x14ac:dyDescent="0.25">
      <c r="A1988" s="5">
        <f t="shared" si="327"/>
        <v>22</v>
      </c>
      <c r="B1988" s="5">
        <f t="shared" si="328"/>
        <v>86</v>
      </c>
      <c r="C1988" s="5" t="str">
        <f t="shared" ref="C1988:C2062" ca="1" si="329">IF(G1988 = "",F1988,IF(OR(G1988="alpha",G1988="beta",G1988="constant",G1988="sd",G1988="mean",G1988="sample"),F1988,F1988&amp;" "&amp;G1988))</f>
        <v>car_occupancy_ratio</v>
      </c>
      <c r="D1988" s="5" t="str">
        <f t="shared" ref="D1988:D1990" ca="1" si="330">F1988&amp;"_"&amp;E1988</f>
        <v>car_occupancy_ratio_osorno</v>
      </c>
      <c r="E1988" s="4" t="str" cm="1">
        <f t="array" aca="1" ref="E1988" ca="1">INDIRECT(ADDRESS(1,A1988,1,1,"all_city_parameter_inputs"))</f>
        <v>osorno</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car_occupancy_ratio</v>
      </c>
      <c r="G1988" s="4" t="str" cm="1">
        <f t="array" aca="1" ref="G1988" ca="1">IF(AND(ISBLANK(INDIRECT(ADDRESS(B1988,3,1,1,"all_city_parameter_inputs"))),ISBLANK(INDIRECT(ADDRESS(B1988,2,1,1,"all_city_parameter_inputs")))),"",IF(ISBLANK(INDIRECT(ADDRESS(B1988,2,1,1,"all_city_parameter_inputs"))),"",INDIRECT(ADDRESS(B1988,2,1,1,"all_city_parameter_inputs"))))</f>
        <v>constant</v>
      </c>
      <c r="H1988" s="17" cm="1">
        <f t="array" aca="1" ref="H1988" ca="1">IF(ISBLANK(INDIRECT(ADDRESS(B1988,A1988,1,1,"all_city_parameter_inputs"))), "--",INDIRECT(ADDRESS(B1988,A1988,1,1,"all_city_parameter_inputs")))</f>
        <v>0.66225165562913912</v>
      </c>
      <c r="I1988" s="17">
        <f ca="1">IF(OR(G1988="alpha",G1988="beta",G1988="sd",G1988="mean"),"--",VLOOKUP(C1988,Default!$B$5:$H$114,7,FALSE))</f>
        <v>0.625</v>
      </c>
      <c r="J1988" s="4" t="str">
        <f ca="1">VLOOKUP(F1988,Lookup!$C$5:$D$110,2, FALSE)</f>
        <v>Travel values</v>
      </c>
      <c r="K1988" s="4" t="str">
        <f ca="1">VLOOKUP(C1988,Default!$B$4:$E$114,4, FALSE)</f>
        <v>ratio of cars to passengers (incl driver)</v>
      </c>
      <c r="L1988" s="21" t="str" cm="1">
        <f t="array" aca="1" ref="L1988" ca="1">IF(ISNA(VLOOKUP($D1988,Grouped_Sources!$C:$C,1,FALSE)),"", INDIRECT(VLOOKUP($D1988,Grouped_Sources!$C:$I,5,FALSE)))</f>
        <v>CarOccupancyRatio_vxx.docx on on OneDrive Ali Abbas - ITHIM Global\Methods and Processes\Input Parameters\CarOccupancyRate</v>
      </c>
      <c r="M1988" s="21" cm="1">
        <f t="array" aca="1" ref="M1988" ca="1">IF(ISNA(VLOOKUP($D1988,Grouped_Sources!$C:$C,1,FALSE)),"", INDIRECT(VLOOKUP($D1988,Grouped_Sources!$C:$I,6,FALSE)))</f>
        <v>0</v>
      </c>
      <c r="N1988" s="21" cm="1">
        <f t="array" aca="1" ref="N1988" ca="1">IF(ISNA(VLOOKUP($D1988,Grouped_Sources!$C:$C,1,FALSE)),"", INDIRECT(VLOOKUP($D1988,Grouped_Sources!$C:$I,7,FALSE)))</f>
        <v>0</v>
      </c>
    </row>
    <row r="1989" spans="1:14" hidden="1" x14ac:dyDescent="0.25">
      <c r="A1989" s="5">
        <f t="shared" si="327"/>
        <v>22</v>
      </c>
      <c r="B1989" s="5">
        <f t="shared" si="328"/>
        <v>87</v>
      </c>
      <c r="C1989" s="5" t="str">
        <f t="shared" ca="1" si="329"/>
        <v>car_occupancy_ratio</v>
      </c>
      <c r="D1989" s="5" t="str">
        <f t="shared" ca="1" si="330"/>
        <v>car_occupancy_ratio_osorno</v>
      </c>
      <c r="E1989" s="4" t="str" cm="1">
        <f t="array" aca="1" ref="E1989" ca="1">INDIRECT(ADDRESS(1,A1989,1,1,"all_city_parameter_inputs"))</f>
        <v>osorno</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car_occupancy_ratio</v>
      </c>
      <c r="G1989" s="4" t="str" cm="1">
        <f t="array" aca="1" ref="G1989" ca="1">IF(AND(ISBLANK(INDIRECT(ADDRESS(B1989,3,1,1,"all_city_parameter_inputs"))),ISBLANK(INDIRECT(ADDRESS(B1989,2,1,1,"all_city_parameter_inputs")))),"",IF(ISBLANK(INDIRECT(ADDRESS(B1989,2,1,1,"all_city_parameter_inputs"))),"",INDIRECT(ADDRESS(B1989,2,1,1,"all_city_parameter_inputs"))))</f>
        <v>alpha</v>
      </c>
      <c r="H1989" s="17" cm="1">
        <f t="array" aca="1" ref="H1989" ca="1">IF(ISBLANK(INDIRECT(ADDRESS(B1989,A1989,1,1,"all_city_parameter_inputs"))), "--",INDIRECT(ADDRESS(B1989,A1989,1,1,"all_city_parameter_inputs")))</f>
        <v>16.045408388520961</v>
      </c>
      <c r="I1989" s="17" t="str">
        <f ca="1">IF(OR(G1989="alpha",G1989="beta",G1989="sd",G1989="mean"),"--",VLOOKUP(C1989,Default!$B$5:$H$114,7,FALSE))</f>
        <v>--</v>
      </c>
      <c r="J1989" s="4" t="str">
        <f ca="1">VLOOKUP(F1989,Lookup!$C$5:$D$110,2, FALSE)</f>
        <v>Travel values</v>
      </c>
      <c r="K1989" s="4" t="str">
        <f ca="1">VLOOKUP(C1989,Default!$B$4:$E$114,4, FALSE)</f>
        <v>ratio of cars to passengers (incl driver)</v>
      </c>
      <c r="L1989" s="21" t="str" cm="1">
        <f t="array" aca="1" ref="L1989" ca="1">IF(ISNA(VLOOKUP($D1989,Grouped_Sources!$C:$C,1,FALSE)),"", INDIRECT(VLOOKUP($D1989,Grouped_Sources!$C:$I,5,FALSE)))</f>
        <v>CarOccupancyRatio_vxx.docx on on OneDrive Ali Abbas - ITHIM Global\Methods and Processes\Input Parameters\CarOccupancyRate</v>
      </c>
      <c r="M1989" s="21" cm="1">
        <f t="array" aca="1" ref="M1989" ca="1">IF(ISNA(VLOOKUP($D1989,Grouped_Sources!$C:$C,1,FALSE)),"", INDIRECT(VLOOKUP($D1989,Grouped_Sources!$C:$I,6,FALSE)))</f>
        <v>0</v>
      </c>
      <c r="N1989" s="21" cm="1">
        <f t="array" aca="1" ref="N1989" ca="1">IF(ISNA(VLOOKUP($D1989,Grouped_Sources!$C:$C,1,FALSE)),"", INDIRECT(VLOOKUP($D1989,Grouped_Sources!$C:$I,7,FALSE)))</f>
        <v>0</v>
      </c>
    </row>
    <row r="1990" spans="1:14" hidden="1" x14ac:dyDescent="0.25">
      <c r="A1990" s="5">
        <f t="shared" si="327"/>
        <v>22</v>
      </c>
      <c r="B1990" s="5">
        <f t="shared" si="328"/>
        <v>88</v>
      </c>
      <c r="C1990" s="5" t="str">
        <f t="shared" ca="1" si="329"/>
        <v>car_occupancy_ratio</v>
      </c>
      <c r="D1990" s="5" t="str">
        <f t="shared" ca="1" si="330"/>
        <v>car_occupancy_ratio_osorno</v>
      </c>
      <c r="E1990" s="4" t="str" cm="1">
        <f t="array" aca="1" ref="E1990" ca="1">INDIRECT(ADDRESS(1,A1990,1,1,"all_city_parameter_inputs"))</f>
        <v>osorno</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car_occupancy_ratio</v>
      </c>
      <c r="G1990" s="4" t="str" cm="1">
        <f t="array" aca="1" ref="G1990" ca="1">IF(AND(ISBLANK(INDIRECT(ADDRESS(B1990,3,1,1,"all_city_parameter_inputs"))),ISBLANK(INDIRECT(ADDRESS(B1990,2,1,1,"all_city_parameter_inputs")))),"",IF(ISBLANK(INDIRECT(ADDRESS(B1990,2,1,1,"all_city_parameter_inputs"))),"",INDIRECT(ADDRESS(B1990,2,1,1,"all_city_parameter_inputs"))))</f>
        <v>beta</v>
      </c>
      <c r="H1990" s="17" cm="1">
        <f t="array" aca="1" ref="H1990" ca="1">IF(ISBLANK(INDIRECT(ADDRESS(B1990,A1990,1,1,"all_city_parameter_inputs"))), "--",INDIRECT(ADDRESS(B1990,A1990,1,1,"all_city_parameter_inputs")))</f>
        <v>8.1831582781456884</v>
      </c>
      <c r="I1990" s="17" t="str">
        <f ca="1">IF(OR(G1990="alpha",G1990="beta",G1990="sd",G1990="mean"),"--",VLOOKUP(C1990,Default!$B$5:$H$114,7,FALSE))</f>
        <v>--</v>
      </c>
      <c r="J1990" s="4" t="str">
        <f ca="1">VLOOKUP(F1990,Lookup!$C$5:$D$110,2, FALSE)</f>
        <v>Travel values</v>
      </c>
      <c r="K1990" s="4" t="str">
        <f ca="1">VLOOKUP(C1990,Default!$B$4:$E$114,4, FALSE)</f>
        <v>ratio of cars to passengers (incl driver)</v>
      </c>
      <c r="L1990" s="21" t="str" cm="1">
        <f t="array" aca="1" ref="L1990" ca="1">IF(ISNA(VLOOKUP($D1990,Grouped_Sources!$C:$C,1,FALSE)),"", INDIRECT(VLOOKUP($D1990,Grouped_Sources!$C:$I,5,FALSE)))</f>
        <v>CarOccupancyRatio_vxx.docx on on OneDrive Ali Abbas - ITHIM Global\Methods and Processes\Input Parameters\CarOccupancyRate</v>
      </c>
      <c r="M1990" s="21" cm="1">
        <f t="array" aca="1" ref="M1990" ca="1">IF(ISNA(VLOOKUP($D1990,Grouped_Sources!$C:$C,1,FALSE)),"", INDIRECT(VLOOKUP($D1990,Grouped_Sources!$C:$I,6,FALSE)))</f>
        <v>0</v>
      </c>
      <c r="N1990" s="21" cm="1">
        <f t="array" aca="1" ref="N1990" ca="1">IF(ISNA(VLOOKUP($D1990,Grouped_Sources!$C:$C,1,FALSE)),"", INDIRECT(VLOOKUP($D1990,Grouped_Sources!$C:$I,7,FALSE)))</f>
        <v>0</v>
      </c>
    </row>
    <row r="1991" spans="1:14" hidden="1" x14ac:dyDescent="0.25">
      <c r="A1991" s="5">
        <f t="shared" si="327"/>
        <v>22</v>
      </c>
      <c r="B1991" s="5">
        <f t="shared" si="328"/>
        <v>89</v>
      </c>
      <c r="C1991" s="5" t="str">
        <f t="shared" ca="1" si="329"/>
        <v>country</v>
      </c>
      <c r="D1991" s="5" t="str">
        <f t="shared" ref="D1991:D1994" ca="1" si="331">F1991&amp;"_"&amp;E1991</f>
        <v>country_osorno</v>
      </c>
      <c r="E1991" s="4" t="str" cm="1">
        <f t="array" aca="1" ref="E1991" ca="1">INDIRECT(ADDRESS(1,A1991,1,1,"all_city_parameter_inputs"))</f>
        <v>osorno</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country</v>
      </c>
      <c r="G1991" s="4" t="str" cm="1">
        <f t="array" aca="1" ref="G1991" ca="1">IF(AND(ISBLANK(INDIRECT(ADDRESS(B1991,3,1,1,"all_city_parameter_inputs"))),ISBLANK(INDIRECT(ADDRESS(B1991,2,1,1,"all_city_parameter_inputs")))),"",IF(ISBLANK(INDIRECT(ADDRESS(B1991,2,1,1,"all_city_parameter_inputs"))),"",INDIRECT(ADDRESS(B1991,2,1,1,"all_city_parameter_inputs"))))</f>
        <v/>
      </c>
      <c r="H1991" s="17" t="str" cm="1">
        <f t="array" aca="1" ref="H1991" ca="1">IF(ISBLANK(INDIRECT(ADDRESS(B1991,A1991,1,1,"all_city_parameter_inputs"))), "--",INDIRECT(ADDRESS(B1991,A1991,1,1,"all_city_parameter_inputs")))</f>
        <v>Chile</v>
      </c>
      <c r="I1991" s="17" t="str">
        <f ca="1">IF(OR(G1991="alpha",G1991="beta",G1991="sd",G1991="mean"),"--",VLOOKUP(C1991,Default!$B$5:$H$114,7,FALSE))</f>
        <v>Colombia</v>
      </c>
      <c r="J1991" s="4" t="str">
        <f ca="1">VLOOKUP(F1991,Lookup!$C$5:$D$110,2, FALSE)</f>
        <v>Miscellaneous</v>
      </c>
      <c r="K1991" s="4" t="str">
        <f ca="1">VLOOKUP(C1991,Default!$B$4:$E$114,4, FALSE)</f>
        <v>country where city lies in</v>
      </c>
      <c r="L1991" s="21" t="str" cm="1">
        <f t="array" aca="1" ref="L1991" ca="1">IF(ISNA(VLOOKUP($D1991,Grouped_Sources!$C:$C,1,FALSE)),"", INDIRECT(VLOOKUP($D1991,Grouped_Sources!$C:$I,5,FALSE)))</f>
        <v/>
      </c>
      <c r="M1991" s="21" t="str" cm="1">
        <f t="array" aca="1" ref="M1991" ca="1">IF(ISNA(VLOOKUP($D1991,Grouped_Sources!$C:$C,1,FALSE)),"", INDIRECT(VLOOKUP($D1991,Grouped_Sources!$C:$I,6,FALSE)))</f>
        <v/>
      </c>
      <c r="N1991" s="21" t="str" cm="1">
        <f t="array" aca="1" ref="N1991" ca="1">IF(ISNA(VLOOKUP($D1991,Grouped_Sources!$C:$C,1,FALSE)),"", INDIRECT(VLOOKUP($D1991,Grouped_Sources!$C:$I,7,FALSE)))</f>
        <v/>
      </c>
    </row>
    <row r="1992" spans="1:14" hidden="1" x14ac:dyDescent="0.25">
      <c r="A1992" s="5">
        <f t="shared" si="327"/>
        <v>22</v>
      </c>
      <c r="B1992" s="5">
        <f t="shared" si="328"/>
        <v>90</v>
      </c>
      <c r="C1992" s="5" t="str">
        <f t="shared" ca="1" si="329"/>
        <v>continent</v>
      </c>
      <c r="D1992" s="5" t="str">
        <f t="shared" ca="1" si="331"/>
        <v>continent_osorno</v>
      </c>
      <c r="E1992" s="4" t="str" cm="1">
        <f t="array" aca="1" ref="E1992" ca="1">INDIRECT(ADDRESS(1,A1992,1,1,"all_city_parameter_inputs"))</f>
        <v>osorno</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continent</v>
      </c>
      <c r="G1992" s="4" t="str" cm="1">
        <f t="array" aca="1" ref="G1992" ca="1">IF(AND(ISBLANK(INDIRECT(ADDRESS(B1992,3,1,1,"all_city_parameter_inputs"))),ISBLANK(INDIRECT(ADDRESS(B1992,2,1,1,"all_city_parameter_inputs")))),"",IF(ISBLANK(INDIRECT(ADDRESS(B1992,2,1,1,"all_city_parameter_inputs"))),"",INDIRECT(ADDRESS(B1992,2,1,1,"all_city_parameter_inputs"))))</f>
        <v/>
      </c>
      <c r="H1992" s="17" t="str" cm="1">
        <f t="array" aca="1" ref="H1992" ca="1">IF(ISBLANK(INDIRECT(ADDRESS(B1992,A1992,1,1,"all_city_parameter_inputs"))), "--",INDIRECT(ADDRESS(B1992,A1992,1,1,"all_city_parameter_inputs")))</f>
        <v>Latin_America</v>
      </c>
      <c r="I1992" s="17" t="str">
        <f ca="1">IF(OR(G1992="alpha",G1992="beta",G1992="sd",G1992="mean"),"--",VLOOKUP(C1992,Default!$B$5:$H$114,7,FALSE))</f>
        <v>Latin_America</v>
      </c>
      <c r="J1992" s="4" t="str">
        <f ca="1">VLOOKUP(F1992,Lookup!$C$5:$D$110,2, FALSE)</f>
        <v>Miscellaneous</v>
      </c>
      <c r="K1992" s="4" t="str">
        <f ca="1">VLOOKUP(C1992,Default!$B$4:$E$114,4, FALSE)</f>
        <v>continent</v>
      </c>
      <c r="L1992" s="21" t="str" cm="1">
        <f t="array" aca="1" ref="L1992" ca="1">IF(ISNA(VLOOKUP($D1992,Grouped_Sources!$C:$C,1,FALSE)),"", INDIRECT(VLOOKUP($D1992,Grouped_Sources!$C:$I,5,FALSE)))</f>
        <v/>
      </c>
      <c r="M1992" s="21" t="str" cm="1">
        <f t="array" aca="1" ref="M1992" ca="1">IF(ISNA(VLOOKUP($D1992,Grouped_Sources!$C:$C,1,FALSE)),"", INDIRECT(VLOOKUP($D1992,Grouped_Sources!$C:$I,6,FALSE)))</f>
        <v/>
      </c>
      <c r="N1992" s="21" t="str" cm="1">
        <f t="array" aca="1" ref="N1992" ca="1">IF(ISNA(VLOOKUP($D1992,Grouped_Sources!$C:$C,1,FALSE)),"", INDIRECT(VLOOKUP($D1992,Grouped_Sources!$C:$I,7,FALSE)))</f>
        <v/>
      </c>
    </row>
    <row r="1993" spans="1:14" hidden="1" x14ac:dyDescent="0.25">
      <c r="A1993" s="5">
        <f t="shared" si="327"/>
        <v>22</v>
      </c>
      <c r="B1993" s="5">
        <f t="shared" si="328"/>
        <v>91</v>
      </c>
      <c r="C1993" s="5" t="str">
        <f t="shared" ref="C1993:C2001" ca="1" si="332">IF(G1993 = "",F1993,IF(OR(G1993="alpha",G1993="beta",G1993="constant",G1993="sd",G1993="mean",G1993="sample"),F1993,F1993&amp;" "&amp;G1993))</f>
        <v>bus_driver_prop_male</v>
      </c>
      <c r="D1993" s="5" t="str">
        <f t="shared" ca="1" si="331"/>
        <v>bus_driver_prop_male_osorno</v>
      </c>
      <c r="E1993" s="4" t="str" cm="1">
        <f t="array" aca="1" ref="E1993" ca="1">INDIRECT(ADDRESS(1,A1993,1,1,"all_city_parameter_inputs"))</f>
        <v>osorno</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bus_driver_prop_male</v>
      </c>
      <c r="G1993" s="4" t="str" cm="1">
        <f t="array" aca="1" ref="G1993" ca="1">IF(AND(ISBLANK(INDIRECT(ADDRESS(B1993,3,1,1,"all_city_parameter_inputs"))),ISBLANK(INDIRECT(ADDRESS(B1993,2,1,1,"all_city_parameter_inputs")))),"",IF(ISBLANK(INDIRECT(ADDRESS(B1993,2,1,1,"all_city_parameter_inputs"))),"",INDIRECT(ADDRESS(B1993,2,1,1,"all_city_parameter_inputs"))))</f>
        <v/>
      </c>
      <c r="H1993" s="17" cm="1">
        <f t="array" aca="1" ref="H1993" ca="1">IF(ISBLANK(INDIRECT(ADDRESS(B1993,A1993,1,1,"all_city_parameter_inputs"))), "--",INDIRECT(ADDRESS(B1993,A1993,1,1,"all_city_parameter_inputs")))</f>
        <v>0.92</v>
      </c>
      <c r="I1993" s="17">
        <f ca="1">IF(OR(G1993="alpha",G1993="beta",G1993="sd",G1993="mean"),"--",VLOOKUP(C1993,Default!$B$5:$H$114,7,FALSE))</f>
        <v>0.98</v>
      </c>
      <c r="J1993" s="4" t="str">
        <f ca="1">VLOOKUP(F1993,Lookup!$C$5:$D$110,2, FALSE)</f>
        <v>Travel values</v>
      </c>
      <c r="K1993" s="4" t="str">
        <f ca="1">VLOOKUP(C1993,Default!$B$4:$E$114,4, FALSE)</f>
        <v>proportion of bus drivers that are male</v>
      </c>
      <c r="L1993" s="21" t="str" cm="1">
        <f t="array" aca="1" ref="L1993" ca="1">IF(ISNA(VLOOKUP($D1993,Grouped_Sources!$C:$C,1,FALSE)),"", INDIRECT(VLOOKUP($D1993,Grouped_Sources!$C:$I,5,FALSE)))</f>
        <v>on OneDrive Ali Abbas - ITHIM Global\Methods and Processes\Input Parameters\GhostTrip_demographics</v>
      </c>
      <c r="M1993" s="21" cm="1">
        <f t="array" aca="1" ref="M1993" ca="1">IF(ISNA(VLOOKUP($D1993,Grouped_Sources!$C:$C,1,FALSE)),"", INDIRECT(VLOOKUP($D1993,Grouped_Sources!$C:$I,6,FALSE)))</f>
        <v>0</v>
      </c>
      <c r="N1993" s="21" cm="1">
        <f t="array" aca="1" ref="N1993" ca="1">IF(ISNA(VLOOKUP($D1993,Grouped_Sources!$C:$C,1,FALSE)),"", INDIRECT(VLOOKUP($D1993,Grouped_Sources!$C:$I,7,FALSE)))</f>
        <v>0</v>
      </c>
    </row>
    <row r="1994" spans="1:14" hidden="1" x14ac:dyDescent="0.25">
      <c r="A1994" s="5">
        <f t="shared" si="327"/>
        <v>22</v>
      </c>
      <c r="B1994" s="5">
        <f t="shared" si="328"/>
        <v>92</v>
      </c>
      <c r="C1994" s="5" t="str">
        <f t="shared" ca="1" si="332"/>
        <v>bus_driver_male_agerange</v>
      </c>
      <c r="D1994" s="5" t="str">
        <f t="shared" ca="1" si="331"/>
        <v>bus_driver_male_agerange_osorno</v>
      </c>
      <c r="E1994" s="4" t="str" cm="1">
        <f t="array" aca="1" ref="E1994" ca="1">INDIRECT(ADDRESS(1,A1994,1,1,"all_city_parameter_inputs"))</f>
        <v>osorno</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bus_driver_male_agerange</v>
      </c>
      <c r="G1994" s="4" t="str" cm="1">
        <f t="array" aca="1" ref="G1994" ca="1">IF(AND(ISBLANK(INDIRECT(ADDRESS(B1994,3,1,1,"all_city_parameter_inputs"))),ISBLANK(INDIRECT(ADDRESS(B1994,2,1,1,"all_city_parameter_inputs")))),"",IF(ISBLANK(INDIRECT(ADDRESS(B1994,2,1,1,"all_city_parameter_inputs"))),"",INDIRECT(ADDRESS(B1994,2,1,1,"all_city_parameter_inputs"))))</f>
        <v/>
      </c>
      <c r="H1994" s="17" t="str" cm="1">
        <f t="array" aca="1" ref="H1994" ca="1">IF(ISBLANK(INDIRECT(ADDRESS(B1994,A1994,1,1,"all_city_parameter_inputs"))), "--",INDIRECT(ADDRESS(B1994,A1994,1,1,"all_city_parameter_inputs")))</f>
        <v>20, 65</v>
      </c>
      <c r="I1994" s="17" t="str">
        <f ca="1">IF(OR(G1994="alpha",G1994="beta",G1994="sd",G1994="mean"),"--",VLOOKUP(C1994,Default!$B$5:$H$114,7,FALSE))</f>
        <v>19, 65</v>
      </c>
      <c r="J1994" s="4" t="str">
        <f ca="1">VLOOKUP(F1994,Lookup!$C$5:$D$110,2, FALSE)</f>
        <v>Travel values</v>
      </c>
      <c r="K1994" s="4" t="str">
        <f ca="1">VLOOKUP(C1994,Default!$B$4:$E$114,4, FALSE)</f>
        <v>age range of male bus drivers</v>
      </c>
      <c r="L1994" s="21" t="str" cm="1">
        <f t="array" aca="1" ref="L1994" ca="1">IF(ISNA(VLOOKUP($D1994,Grouped_Sources!$C:$C,1,FALSE)),"", INDIRECT(VLOOKUP($D1994,Grouped_Sources!$C:$I,5,FALSE)))</f>
        <v>on OneDrive Ali Abbas - ITHIM Global\Methods and Processes\Input Parameters\GhostTrip_demographics</v>
      </c>
      <c r="M1994" s="21" cm="1">
        <f t="array" aca="1" ref="M1994" ca="1">IF(ISNA(VLOOKUP($D1994,Grouped_Sources!$C:$C,1,FALSE)),"", INDIRECT(VLOOKUP($D1994,Grouped_Sources!$C:$I,6,FALSE)))</f>
        <v>0</v>
      </c>
      <c r="N1994" s="21" cm="1">
        <f t="array" aca="1" ref="N1994" ca="1">IF(ISNA(VLOOKUP($D1994,Grouped_Sources!$C:$C,1,FALSE)),"", INDIRECT(VLOOKUP($D1994,Grouped_Sources!$C:$I,7,FALSE)))</f>
        <v>0</v>
      </c>
    </row>
    <row r="1995" spans="1:14" hidden="1" x14ac:dyDescent="0.25">
      <c r="A1995" s="5">
        <f t="shared" si="327"/>
        <v>22</v>
      </c>
      <c r="B1995" s="5">
        <f t="shared" si="328"/>
        <v>93</v>
      </c>
      <c r="C1995" s="5" t="str">
        <f t="shared" ca="1" si="332"/>
        <v>bus_driver_female_agerange</v>
      </c>
      <c r="D1995" s="5" t="str">
        <f t="shared" ref="D1995:D2001" ca="1" si="333">F1995&amp;"_"&amp;E1995</f>
        <v>bus_driver_female_agerange_osorno</v>
      </c>
      <c r="E1995" s="4" t="str" cm="1">
        <f t="array" aca="1" ref="E1995" ca="1">INDIRECT(ADDRESS(1,A1995,1,1,"all_city_parameter_inputs"))</f>
        <v>osorno</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bus_driver_female_agerange</v>
      </c>
      <c r="G1995" s="4" t="str" cm="1">
        <f t="array" aca="1" ref="G1995" ca="1">IF(AND(ISBLANK(INDIRECT(ADDRESS(B1995,3,1,1,"all_city_parameter_inputs"))),ISBLANK(INDIRECT(ADDRESS(B1995,2,1,1,"all_city_parameter_inputs")))),"",IF(ISBLANK(INDIRECT(ADDRESS(B1995,2,1,1,"all_city_parameter_inputs"))),"",INDIRECT(ADDRESS(B1995,2,1,1,"all_city_parameter_inputs"))))</f>
        <v/>
      </c>
      <c r="H1995" s="17" t="str" cm="1">
        <f t="array" aca="1" ref="H1995" ca="1">IF(ISBLANK(INDIRECT(ADDRESS(B1995,A1995,1,1,"all_city_parameter_inputs"))), "--",INDIRECT(ADDRESS(B1995,A1995,1,1,"all_city_parameter_inputs")))</f>
        <v>20, 60</v>
      </c>
      <c r="I1995" s="17" t="str">
        <f ca="1">IF(OR(G1995="alpha",G1995="beta",G1995="sd",G1995="mean"),"--",VLOOKUP(C1995,Default!$B$5:$H$114,7,FALSE))</f>
        <v>19, 65</v>
      </c>
      <c r="J1995" s="4" t="str">
        <f ca="1">VLOOKUP(F1995,Lookup!$C$5:$D$110,2, FALSE)</f>
        <v>Travel values</v>
      </c>
      <c r="K1995" s="4" t="str">
        <f ca="1">VLOOKUP(C1995,Default!$B$4:$E$114,4, FALSE)</f>
        <v>age range of female bus drivers</v>
      </c>
      <c r="L1995" s="21" t="str" cm="1">
        <f t="array" aca="1" ref="L1995" ca="1">IF(ISNA(VLOOKUP($D1995,Grouped_Sources!$C:$C,1,FALSE)),"", INDIRECT(VLOOKUP($D1995,Grouped_Sources!$C:$I,5,FALSE)))</f>
        <v>on OneDrive Ali Abbas - ITHIM Global\Methods and Processes\Input Parameters\GhostTrip_demographics</v>
      </c>
      <c r="M1995" s="21" cm="1">
        <f t="array" aca="1" ref="M1995" ca="1">IF(ISNA(VLOOKUP($D1995,Grouped_Sources!$C:$C,1,FALSE)),"", INDIRECT(VLOOKUP($D1995,Grouped_Sources!$C:$I,6,FALSE)))</f>
        <v>0</v>
      </c>
      <c r="N1995" s="21" cm="1">
        <f t="array" aca="1" ref="N1995" ca="1">IF(ISNA(VLOOKUP($D1995,Grouped_Sources!$C:$C,1,FALSE)),"", INDIRECT(VLOOKUP($D1995,Grouped_Sources!$C:$I,7,FALSE)))</f>
        <v>0</v>
      </c>
    </row>
    <row r="1996" spans="1:14" hidden="1" x14ac:dyDescent="0.25">
      <c r="A1996" s="5">
        <f t="shared" si="327"/>
        <v>22</v>
      </c>
      <c r="B1996" s="5">
        <f t="shared" si="328"/>
        <v>94</v>
      </c>
      <c r="C1996" s="5" t="str">
        <f t="shared" ca="1" si="332"/>
        <v>truck_driver_prop_male</v>
      </c>
      <c r="D1996" s="5" t="str">
        <f t="shared" ca="1" si="333"/>
        <v>truck_driver_prop_male_osorno</v>
      </c>
      <c r="E1996" s="4" t="str" cm="1">
        <f t="array" aca="1" ref="E1996" ca="1">INDIRECT(ADDRESS(1,A1996,1,1,"all_city_parameter_inputs"))</f>
        <v>osorno</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truck_driver_prop_male</v>
      </c>
      <c r="G1996" s="4" t="str" cm="1">
        <f t="array" aca="1" ref="G1996" ca="1">IF(AND(ISBLANK(INDIRECT(ADDRESS(B1996,3,1,1,"all_city_parameter_inputs"))),ISBLANK(INDIRECT(ADDRESS(B1996,2,1,1,"all_city_parameter_inputs")))),"",IF(ISBLANK(INDIRECT(ADDRESS(B1996,2,1,1,"all_city_parameter_inputs"))),"",INDIRECT(ADDRESS(B1996,2,1,1,"all_city_parameter_inputs"))))</f>
        <v/>
      </c>
      <c r="H1996" s="17" cm="1">
        <f t="array" aca="1" ref="H1996" ca="1">IF(ISBLANK(INDIRECT(ADDRESS(B1996,A1996,1,1,"all_city_parameter_inputs"))), "--",INDIRECT(ADDRESS(B1996,A1996,1,1,"all_city_parameter_inputs")))</f>
        <v>0.98</v>
      </c>
      <c r="I1996" s="17">
        <f ca="1">IF(OR(G1996="alpha",G1996="beta",G1996="sd",G1996="mean"),"--",VLOOKUP(C1996,Default!$B$5:$H$114,7,FALSE))</f>
        <v>0.98</v>
      </c>
      <c r="J1996" s="4" t="str">
        <f ca="1">VLOOKUP(F1996,Lookup!$C$5:$D$110,2, FALSE)</f>
        <v>Travel values</v>
      </c>
      <c r="K1996" s="4" t="str">
        <f ca="1">VLOOKUP(C1996,Default!$B$4:$E$114,4, FALSE)</f>
        <v>proportion of male truck drivers</v>
      </c>
      <c r="L1996" s="21" t="str" cm="1">
        <f t="array" aca="1" ref="L1996" ca="1">IF(ISNA(VLOOKUP($D1996,Grouped_Sources!$C:$C,1,FALSE)),"", INDIRECT(VLOOKUP($D1996,Grouped_Sources!$C:$I,5,FALSE)))</f>
        <v>on OneDrive Ali Abbas - ITHIM Global\Methods and Processes\Input Parameters\GhostTrip_demographics</v>
      </c>
      <c r="M1996" s="21" cm="1">
        <f t="array" aca="1" ref="M1996" ca="1">IF(ISNA(VLOOKUP($D1996,Grouped_Sources!$C:$C,1,FALSE)),"", INDIRECT(VLOOKUP($D1996,Grouped_Sources!$C:$I,6,FALSE)))</f>
        <v>0</v>
      </c>
      <c r="N1996" s="21" cm="1">
        <f t="array" aca="1" ref="N1996" ca="1">IF(ISNA(VLOOKUP($D1996,Grouped_Sources!$C:$C,1,FALSE)),"", INDIRECT(VLOOKUP($D1996,Grouped_Sources!$C:$I,7,FALSE)))</f>
        <v>0</v>
      </c>
    </row>
    <row r="1997" spans="1:14" hidden="1" x14ac:dyDescent="0.25">
      <c r="A1997" s="5">
        <f t="shared" si="327"/>
        <v>22</v>
      </c>
      <c r="B1997" s="5">
        <f t="shared" si="328"/>
        <v>95</v>
      </c>
      <c r="C1997" s="5" t="str">
        <f t="shared" ca="1" si="332"/>
        <v>truck_driver_male_agerange</v>
      </c>
      <c r="D1997" s="5" t="str">
        <f t="shared" ca="1" si="333"/>
        <v>truck_driver_male_agerange_osorno</v>
      </c>
      <c r="E1997" s="4" t="str" cm="1">
        <f t="array" aca="1" ref="E1997" ca="1">INDIRECT(ADDRESS(1,A1997,1,1,"all_city_parameter_inputs"))</f>
        <v>osorno</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truck_driver_male_agerange</v>
      </c>
      <c r="G1997" s="4" t="str" cm="1">
        <f t="array" aca="1" ref="G1997" ca="1">IF(AND(ISBLANK(INDIRECT(ADDRESS(B1997,3,1,1,"all_city_parameter_inputs"))),ISBLANK(INDIRECT(ADDRESS(B1997,2,1,1,"all_city_parameter_inputs")))),"",IF(ISBLANK(INDIRECT(ADDRESS(B1997,2,1,1,"all_city_parameter_inputs"))),"",INDIRECT(ADDRESS(B1997,2,1,1,"all_city_parameter_inputs"))))</f>
        <v/>
      </c>
      <c r="H1997" s="17" t="str" cm="1">
        <f t="array" aca="1" ref="H1997" ca="1">IF(ISBLANK(INDIRECT(ADDRESS(B1997,A1997,1,1,"all_city_parameter_inputs"))), "--",INDIRECT(ADDRESS(B1997,A1997,1,1,"all_city_parameter_inputs")))</f>
        <v>20, 65</v>
      </c>
      <c r="I1997" s="17" t="str">
        <f ca="1">IF(OR(G1997="alpha",G1997="beta",G1997="sd",G1997="mean"),"--",VLOOKUP(C1997,Default!$B$5:$H$114,7,FALSE))</f>
        <v>18, 65</v>
      </c>
      <c r="J1997" s="4" t="str">
        <f ca="1">VLOOKUP(F1997,Lookup!$C$5:$D$110,2, FALSE)</f>
        <v>Travel values</v>
      </c>
      <c r="K1997" s="4" t="str">
        <f ca="1">VLOOKUP(C1997,Default!$B$4:$E$114,4, FALSE)</f>
        <v>age range of male truck drivers</v>
      </c>
      <c r="L1997" s="21" t="str" cm="1">
        <f t="array" aca="1" ref="L1997" ca="1">IF(ISNA(VLOOKUP($D1997,Grouped_Sources!$C:$C,1,FALSE)),"", INDIRECT(VLOOKUP($D1997,Grouped_Sources!$C:$I,5,FALSE)))</f>
        <v>on OneDrive Ali Abbas - ITHIM Global\Methods and Processes\Input Parameters\GhostTrip_demographics</v>
      </c>
      <c r="M1997" s="21" cm="1">
        <f t="array" aca="1" ref="M1997" ca="1">IF(ISNA(VLOOKUP($D1997,Grouped_Sources!$C:$C,1,FALSE)),"", INDIRECT(VLOOKUP($D1997,Grouped_Sources!$C:$I,6,FALSE)))</f>
        <v>0</v>
      </c>
      <c r="N1997" s="21" cm="1">
        <f t="array" aca="1" ref="N1997" ca="1">IF(ISNA(VLOOKUP($D1997,Grouped_Sources!$C:$C,1,FALSE)),"", INDIRECT(VLOOKUP($D1997,Grouped_Sources!$C:$I,7,FALSE)))</f>
        <v>0</v>
      </c>
    </row>
    <row r="1998" spans="1:14" hidden="1" x14ac:dyDescent="0.25">
      <c r="A1998" s="5">
        <f t="shared" si="327"/>
        <v>22</v>
      </c>
      <c r="B1998" s="5">
        <f t="shared" si="328"/>
        <v>96</v>
      </c>
      <c r="C1998" s="5" t="str">
        <f t="shared" ca="1" si="332"/>
        <v>truck_driver_female_agerange</v>
      </c>
      <c r="D1998" s="5" t="str">
        <f t="shared" ca="1" si="333"/>
        <v>truck_driver_female_agerange_osorno</v>
      </c>
      <c r="E1998" s="4" t="str" cm="1">
        <f t="array" aca="1" ref="E1998" ca="1">INDIRECT(ADDRESS(1,A1998,1,1,"all_city_parameter_inputs"))</f>
        <v>osorno</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truck_driver_female_agerange</v>
      </c>
      <c r="G1998" s="4" t="str" cm="1">
        <f t="array" aca="1" ref="G1998" ca="1">IF(AND(ISBLANK(INDIRECT(ADDRESS(B1998,3,1,1,"all_city_parameter_inputs"))),ISBLANK(INDIRECT(ADDRESS(B1998,2,1,1,"all_city_parameter_inputs")))),"",IF(ISBLANK(INDIRECT(ADDRESS(B1998,2,1,1,"all_city_parameter_inputs"))),"",INDIRECT(ADDRESS(B1998,2,1,1,"all_city_parameter_inputs"))))</f>
        <v/>
      </c>
      <c r="H1998" s="17" t="str" cm="1">
        <f t="array" aca="1" ref="H1998" ca="1">IF(ISBLANK(INDIRECT(ADDRESS(B1998,A1998,1,1,"all_city_parameter_inputs"))), "--",INDIRECT(ADDRESS(B1998,A1998,1,1,"all_city_parameter_inputs")))</f>
        <v>20, 60</v>
      </c>
      <c r="I1998" s="17" t="str">
        <f ca="1">IF(OR(G1998="alpha",G1998="beta",G1998="sd",G1998="mean"),"--",VLOOKUP(C1998,Default!$B$5:$H$114,7,FALSE))</f>
        <v>18, 65</v>
      </c>
      <c r="J1998" s="4" t="str">
        <f ca="1">VLOOKUP(F1998,Lookup!$C$5:$D$110,2, FALSE)</f>
        <v>Travel values</v>
      </c>
      <c r="K1998" s="4" t="str">
        <f ca="1">VLOOKUP(C1998,Default!$B$4:$E$114,4, FALSE)</f>
        <v>age range of female truck drivers</v>
      </c>
      <c r="L1998" s="21" t="str" cm="1">
        <f t="array" aca="1" ref="L1998" ca="1">IF(ISNA(VLOOKUP($D1998,Grouped_Sources!$C:$C,1,FALSE)),"", INDIRECT(VLOOKUP($D1998,Grouped_Sources!$C:$I,5,FALSE)))</f>
        <v>on OneDrive Ali Abbas - ITHIM Global\Methods and Processes\Input Parameters\GhostTrip_demographics</v>
      </c>
      <c r="M1998" s="21" cm="1">
        <f t="array" aca="1" ref="M1998" ca="1">IF(ISNA(VLOOKUP($D1998,Grouped_Sources!$C:$C,1,FALSE)),"", INDIRECT(VLOOKUP($D1998,Grouped_Sources!$C:$I,6,FALSE)))</f>
        <v>0</v>
      </c>
      <c r="N1998" s="21" cm="1">
        <f t="array" aca="1" ref="N1998" ca="1">IF(ISNA(VLOOKUP($D1998,Grouped_Sources!$C:$C,1,FALSE)),"", INDIRECT(VLOOKUP($D1998,Grouped_Sources!$C:$I,7,FALSE)))</f>
        <v>0</v>
      </c>
    </row>
    <row r="1999" spans="1:14" hidden="1" x14ac:dyDescent="0.25">
      <c r="A1999" s="5">
        <f t="shared" si="327"/>
        <v>22</v>
      </c>
      <c r="B1999" s="5">
        <f t="shared" si="328"/>
        <v>97</v>
      </c>
      <c r="C1999" s="5" t="str">
        <f t="shared" ca="1" si="332"/>
        <v>commerical_mbike_prop_male</v>
      </c>
      <c r="D1999" s="5" t="str">
        <f t="shared" ca="1" si="333"/>
        <v>commerical_mbike_prop_male_osorno</v>
      </c>
      <c r="E1999" s="4" t="str" cm="1">
        <f t="array" aca="1" ref="E1999" ca="1">INDIRECT(ADDRESS(1,A1999,1,1,"all_city_parameter_inputs"))</f>
        <v>osorno</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commerical_mbike_prop_male</v>
      </c>
      <c r="G1999" s="4" t="str" cm="1">
        <f t="array" aca="1" ref="G1999" ca="1">IF(AND(ISBLANK(INDIRECT(ADDRESS(B1999,3,1,1,"all_city_parameter_inputs"))),ISBLANK(INDIRECT(ADDRESS(B1999,2,1,1,"all_city_parameter_inputs")))),"",IF(ISBLANK(INDIRECT(ADDRESS(B1999,2,1,1,"all_city_parameter_inputs"))),"",INDIRECT(ADDRESS(B1999,2,1,1,"all_city_parameter_inputs"))))</f>
        <v/>
      </c>
      <c r="H1999" s="17" cm="1">
        <f t="array" aca="1" ref="H1999" ca="1">IF(ISBLANK(INDIRECT(ADDRESS(B1999,A1999,1,1,"all_city_parameter_inputs"))), "--",INDIRECT(ADDRESS(B1999,A1999,1,1,"all_city_parameter_inputs")))</f>
        <v>0.94</v>
      </c>
      <c r="I1999" s="17">
        <f ca="1">IF(OR(G1999="alpha",G1999="beta",G1999="sd",G1999="mean"),"--",VLOOKUP(C1999,Default!$B$5:$H$114,7,FALSE))</f>
        <v>0.99</v>
      </c>
      <c r="J1999" s="4" t="str">
        <f ca="1">VLOOKUP(F1999,Lookup!$C$5:$D$110,2, FALSE)</f>
        <v>Travel values</v>
      </c>
      <c r="K1999" s="4" t="str">
        <f ca="1">VLOOKUP(C1999,Default!$B$4:$E$114,4, FALSE)</f>
        <v>proportion of male commercial motorcycle drivers</v>
      </c>
      <c r="L1999" s="21" t="str" cm="1">
        <f t="array" aca="1" ref="L1999" ca="1">IF(ISNA(VLOOKUP($D1999,Grouped_Sources!$C:$C,1,FALSE)),"", INDIRECT(VLOOKUP($D1999,Grouped_Sources!$C:$I,5,FALSE)))</f>
        <v>on OneDrive Ali Abbas - ITHIM Global\Methods and Processes\Input Parameters\GhostTrip_demographics</v>
      </c>
      <c r="M1999" s="21" cm="1">
        <f t="array" aca="1" ref="M1999" ca="1">IF(ISNA(VLOOKUP($D1999,Grouped_Sources!$C:$C,1,FALSE)),"", INDIRECT(VLOOKUP($D1999,Grouped_Sources!$C:$I,6,FALSE)))</f>
        <v>0</v>
      </c>
      <c r="N1999" s="21" cm="1">
        <f t="array" aca="1" ref="N1999" ca="1">IF(ISNA(VLOOKUP($D1999,Grouped_Sources!$C:$C,1,FALSE)),"", INDIRECT(VLOOKUP($D1999,Grouped_Sources!$C:$I,7,FALSE)))</f>
        <v>0</v>
      </c>
    </row>
    <row r="2000" spans="1:14" hidden="1" x14ac:dyDescent="0.25">
      <c r="A2000" s="5">
        <f t="shared" si="327"/>
        <v>22</v>
      </c>
      <c r="B2000" s="5">
        <f t="shared" si="328"/>
        <v>98</v>
      </c>
      <c r="C2000" s="5" t="str">
        <f t="shared" ca="1" si="332"/>
        <v>commerical_mbike_male_agerange</v>
      </c>
      <c r="D2000" s="5" t="str">
        <f t="shared" ca="1" si="333"/>
        <v>commerical_mbike_male_agerange_osorno</v>
      </c>
      <c r="E2000" s="4" t="str" cm="1">
        <f t="array" aca="1" ref="E2000" ca="1">INDIRECT(ADDRESS(1,A2000,1,1,"all_city_parameter_inputs"))</f>
        <v>osorno</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commerical_mbike_male_agerange</v>
      </c>
      <c r="G2000" s="4" t="str" cm="1">
        <f t="array" aca="1" ref="G2000" ca="1">IF(AND(ISBLANK(INDIRECT(ADDRESS(B2000,3,1,1,"all_city_parameter_inputs"))),ISBLANK(INDIRECT(ADDRESS(B2000,2,1,1,"all_city_parameter_inputs")))),"",IF(ISBLANK(INDIRECT(ADDRESS(B2000,2,1,1,"all_city_parameter_inputs"))),"",INDIRECT(ADDRESS(B2000,2,1,1,"all_city_parameter_inputs"))))</f>
        <v/>
      </c>
      <c r="H2000" s="17" t="str" cm="1">
        <f t="array" aca="1" ref="H2000" ca="1">IF(ISBLANK(INDIRECT(ADDRESS(B2000,A2000,1,1,"all_city_parameter_inputs"))), "--",INDIRECT(ADDRESS(B2000,A2000,1,1,"all_city_parameter_inputs")))</f>
        <v>20, 65</v>
      </c>
      <c r="I2000" s="17" t="str">
        <f ca="1">IF(OR(G2000="alpha",G2000="beta",G2000="sd",G2000="mean"),"--",VLOOKUP(C2000,Default!$B$5:$H$114,7,FALSE))</f>
        <v>18, 65</v>
      </c>
      <c r="J2000" s="4" t="str">
        <f ca="1">VLOOKUP(F2000,Lookup!$C$5:$D$110,2, FALSE)</f>
        <v>Travel values</v>
      </c>
      <c r="K2000" s="4" t="str">
        <f ca="1">VLOOKUP(C2000,Default!$B$4:$E$114,4, FALSE)</f>
        <v>age range of male commercial motorcycle drivers</v>
      </c>
      <c r="L2000" s="21" t="str" cm="1">
        <f t="array" aca="1" ref="L2000" ca="1">IF(ISNA(VLOOKUP($D2000,Grouped_Sources!$C:$C,1,FALSE)),"", INDIRECT(VLOOKUP($D2000,Grouped_Sources!$C:$I,5,FALSE)))</f>
        <v>on OneDrive Ali Abbas - ITHIM Global\Methods and Processes\Input Parameters\GhostTrip_demographics</v>
      </c>
      <c r="M2000" s="21" cm="1">
        <f t="array" aca="1" ref="M2000" ca="1">IF(ISNA(VLOOKUP($D2000,Grouped_Sources!$C:$C,1,FALSE)),"", INDIRECT(VLOOKUP($D2000,Grouped_Sources!$C:$I,6,FALSE)))</f>
        <v>0</v>
      </c>
      <c r="N2000" s="21" cm="1">
        <f t="array" aca="1" ref="N2000" ca="1">IF(ISNA(VLOOKUP($D2000,Grouped_Sources!$C:$C,1,FALSE)),"", INDIRECT(VLOOKUP($D2000,Grouped_Sources!$C:$I,7,FALSE)))</f>
        <v>0</v>
      </c>
    </row>
    <row r="2001" spans="1:14" hidden="1" x14ac:dyDescent="0.25">
      <c r="A2001" s="5">
        <f t="shared" si="327"/>
        <v>22</v>
      </c>
      <c r="B2001" s="5">
        <f t="shared" si="328"/>
        <v>99</v>
      </c>
      <c r="C2001" s="5" t="str">
        <f t="shared" ca="1" si="332"/>
        <v>commerical_mbike_female_agerange</v>
      </c>
      <c r="D2001" s="5" t="str">
        <f t="shared" ca="1" si="333"/>
        <v>commerical_mbike_female_agerange_osorno</v>
      </c>
      <c r="E2001" s="4" t="str" cm="1">
        <f t="array" aca="1" ref="E2001" ca="1">INDIRECT(ADDRESS(1,A2001,1,1,"all_city_parameter_inputs"))</f>
        <v>osorno</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commerical_mbike_female_agerange</v>
      </c>
      <c r="G2001" s="4" t="str" cm="1">
        <f t="array" aca="1" ref="G2001" ca="1">IF(AND(ISBLANK(INDIRECT(ADDRESS(B2001,3,1,1,"all_city_parameter_inputs"))),ISBLANK(INDIRECT(ADDRESS(B2001,2,1,1,"all_city_parameter_inputs")))),"",IF(ISBLANK(INDIRECT(ADDRESS(B2001,2,1,1,"all_city_parameter_inputs"))),"",INDIRECT(ADDRESS(B2001,2,1,1,"all_city_parameter_inputs"))))</f>
        <v/>
      </c>
      <c r="H2001" s="17" t="str" cm="1">
        <f t="array" aca="1" ref="H2001" ca="1">IF(ISBLANK(INDIRECT(ADDRESS(B2001,A2001,1,1,"all_city_parameter_inputs"))), "--",INDIRECT(ADDRESS(B2001,A2001,1,1,"all_city_parameter_inputs")))</f>
        <v>20, 60</v>
      </c>
      <c r="I2001" s="17" t="str">
        <f ca="1">IF(OR(G2001="alpha",G2001="beta",G2001="sd",G2001="mean"),"--",VLOOKUP(C2001,Default!$B$5:$H$114,7,FALSE))</f>
        <v>18, 65</v>
      </c>
      <c r="J2001" s="4" t="str">
        <f ca="1">VLOOKUP(F2001,Lookup!$C$5:$D$110,2, FALSE)</f>
        <v>Travel values</v>
      </c>
      <c r="K2001" s="4" t="str">
        <f ca="1">VLOOKUP(C2001,Default!$B$4:$E$114,4, FALSE)</f>
        <v>age range of female commercial motorcycle drivers</v>
      </c>
      <c r="L2001" s="21" t="str" cm="1">
        <f t="array" aca="1" ref="L2001" ca="1">IF(ISNA(VLOOKUP($D2001,Grouped_Sources!$C:$C,1,FALSE)),"", INDIRECT(VLOOKUP($D2001,Grouped_Sources!$C:$I,5,FALSE)))</f>
        <v>on OneDrive Ali Abbas - ITHIM Global\Methods and Processes\Input Parameters\GhostTrip_demographics</v>
      </c>
      <c r="M2001" s="21" cm="1">
        <f t="array" aca="1" ref="M2001" ca="1">IF(ISNA(VLOOKUP($D2001,Grouped_Sources!$C:$C,1,FALSE)),"", INDIRECT(VLOOKUP($D2001,Grouped_Sources!$C:$I,6,FALSE)))</f>
        <v>0</v>
      </c>
      <c r="N2001" s="21" cm="1">
        <f t="array" aca="1" ref="N2001" ca="1">IF(ISNA(VLOOKUP($D2001,Grouped_Sources!$C:$C,1,FALSE)),"", INDIRECT(VLOOKUP($D2001,Grouped_Sources!$C:$I,7,FALSE)))</f>
        <v>0</v>
      </c>
    </row>
    <row r="2002" spans="1:14" hidden="1" x14ac:dyDescent="0.25">
      <c r="A2002" s="5">
        <f t="shared" si="327"/>
        <v>22</v>
      </c>
      <c r="B2002" s="5">
        <f t="shared" si="328"/>
        <v>100</v>
      </c>
      <c r="C2002" s="5" t="str">
        <f t="shared" ref="C2002" ca="1" si="334">IF(G2002 = "",F2002,IF(OR(G2002="alpha",G2002="beta",G2002="constant",G2002="sd",G2002="mean",G2002="sample"),F2002,F2002&amp;" "&amp;G2002))</f>
        <v>day_to_week_scalar</v>
      </c>
      <c r="D2002" s="5" t="str">
        <f t="shared" ref="D2002" ca="1" si="335">F2002&amp;"_"&amp;E2002</f>
        <v>day_to_week_scalar_osorno</v>
      </c>
      <c r="E2002" s="4" t="str" cm="1">
        <f t="array" aca="1" ref="E2002" ca="1">INDIRECT(ADDRESS(1,A2002,1,1,"all_city_parameter_inputs"))</f>
        <v>osorno</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day_to_week_scalar</v>
      </c>
      <c r="G2002" s="4" t="str" cm="1">
        <f t="array" aca="1" ref="G2002" ca="1">IF(AND(ISBLANK(INDIRECT(ADDRESS(B2002,3,1,1,"all_city_parameter_inputs"))),ISBLANK(INDIRECT(ADDRESS(B2002,2,1,1,"all_city_parameter_inputs")))),"",IF(ISBLANK(INDIRECT(ADDRESS(B2002,2,1,1,"all_city_parameter_inputs"))),"",INDIRECT(ADDRESS(B2002,2,1,1,"all_city_parameter_inputs"))))</f>
        <v/>
      </c>
      <c r="H2002" s="17" cm="1">
        <f t="array" aca="1" ref="H2002" ca="1">IF(ISBLANK(INDIRECT(ADDRESS(B2002,A2002,1,1,"all_city_parameter_inputs"))), "--",INDIRECT(ADDRESS(B2002,A2002,1,1,"all_city_parameter_inputs")))</f>
        <v>7</v>
      </c>
      <c r="I2002" s="17">
        <f ca="1">IF(OR(G2002="alpha",G2002="beta",G2002="sd",G2002="mean"),"--",VLOOKUP(C2002,Default!$B$5:$H$114,7,FALSE))</f>
        <v>7</v>
      </c>
      <c r="J2002" s="4" t="str">
        <f ca="1">VLOOKUP(F2002,Lookup!$C$5:$D$110,2, FALSE)</f>
        <v>Travel values</v>
      </c>
      <c r="K2002" s="4" t="str">
        <f ca="1">VLOOKUP(C2002,Default!$B$4:$E$114,4, FALSE)</f>
        <v>how daily travel scales to a week</v>
      </c>
      <c r="L2002" s="37" t="s">
        <v>298</v>
      </c>
      <c r="M2002" s="21"/>
      <c r="N2002" s="21"/>
    </row>
    <row r="2003" spans="1:14" hidden="1" x14ac:dyDescent="0.25">
      <c r="A2003" s="5">
        <f t="shared" si="327"/>
        <v>22</v>
      </c>
      <c r="B2003" s="5">
        <f t="shared" si="328"/>
        <v>101</v>
      </c>
      <c r="C2003" s="5" t="str">
        <f t="shared" ref="C2003" ca="1" si="336">IF(G2003 = "",F2003,IF(OR(G2003="alpha",G2003="beta",G2003="constant",G2003="sd",G2003="mean",G2003="sample"),F2003,F2003&amp;" "&amp;G2003))</f>
        <v>treat_taxi_as_car</v>
      </c>
      <c r="D2003" s="5" t="str">
        <f t="shared" ref="D2003" ca="1" si="337">F2003&amp;"_"&amp;E2003</f>
        <v>treat_taxi_as_car_osorno</v>
      </c>
      <c r="E2003" s="4" t="str" cm="1">
        <f t="array" aca="1" ref="E2003" ca="1">INDIRECT(ADDRESS(1,A2003,1,1,"all_city_parameter_inputs"))</f>
        <v>osorno</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treat_taxi_as_car</v>
      </c>
      <c r="G2003" s="4" t="str" cm="1">
        <f t="array" aca="1" ref="G2003" ca="1">IF(AND(ISBLANK(INDIRECT(ADDRESS(B2003,3,1,1,"all_city_parameter_inputs"))),ISBLANK(INDIRECT(ADDRESS(B2003,2,1,1,"all_city_parameter_inputs")))),"",IF(ISBLANK(INDIRECT(ADDRESS(B2003,2,1,1,"all_city_parameter_inputs"))),"",INDIRECT(ADDRESS(B2003,2,1,1,"all_city_parameter_inputs"))))</f>
        <v/>
      </c>
      <c r="H2003" s="17" t="str" cm="1">
        <f t="array" aca="1" ref="H2003" ca="1">IF(ISBLANK(INDIRECT(ADDRESS(B2003,A2003,1,1,"all_city_parameter_inputs"))), "--",INDIRECT(ADDRESS(B2003,A2003,1,1,"all_city_parameter_inputs")))</f>
        <v>F</v>
      </c>
      <c r="I2003" s="17" t="str">
        <f ca="1">IF(OR(G2003="alpha",G2003="beta",G2003="sd",G2003="mean"),"--",VLOOKUP(C2003,Default!$B$5:$H$114,7,FALSE))</f>
        <v>F</v>
      </c>
      <c r="J2003" s="4" t="str">
        <f ca="1">VLOOKUP(F2003,Lookup!$C$5:$D$110,2, FALSE)</f>
        <v>Pollution values</v>
      </c>
      <c r="K2003" s="4" t="str">
        <f ca="1">VLOOKUP(C2003,Default!$B$4:$E$114,4, FALSE)</f>
        <v>If set to false do not add taxi km when calculating car emission factors</v>
      </c>
      <c r="L2003" s="37"/>
      <c r="M2003" s="21"/>
      <c r="N2003" s="21"/>
    </row>
    <row r="2004" spans="1:14" hidden="1" x14ac:dyDescent="0.25">
      <c r="A2004" s="5">
        <f t="shared" si="327"/>
        <v>23</v>
      </c>
      <c r="B2004" s="5">
        <f t="shared" si="328"/>
        <v>2</v>
      </c>
      <c r="C2004" s="5" t="str">
        <f t="shared" ca="1" si="329"/>
        <v>speeds auto_rickshaw</v>
      </c>
      <c r="D2004" s="5" t="str">
        <f t="shared" ca="1" si="321"/>
        <v>speeds_puerto_montt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All_city_list!F1987,INDIRECT(ADDRESS(B2004,1,1,1,"all_city_parameter_inputs"))))</f>
        <v>speeds</v>
      </c>
      <c r="G2004" s="4" t="str" cm="1">
        <f t="array" aca="1" ref="G2004" ca="1">IF(AND(ISBLANK(INDIRECT(ADDRESS(B2004,3,1,1,"all_city_parameter_inputs"))),ISBLANK(INDIRECT(ADDRESS(B2004,2,1,1,"all_city_parameter_inputs")))),"",IF(ISBLANK(INDIRECT(ADDRESS(B2004,2,1,1,"all_city_parameter_inputs"))),"",INDIRECT(ADDRESS(B2004,2,1,1,"all_city_parameter_inputs"))))</f>
        <v>auto_rickshaw</v>
      </c>
      <c r="H2004" s="17" t="str" cm="1">
        <f t="array" aca="1" ref="H2004" ca="1">IF(ISBLANK(INDIRECT(ADDRESS(B2004,A2004,1,1,"all_city_parameter_inputs"))), "--",INDIRECT(ADDRESS(B2004,A2004,1,1,"all_city_parameter_inputs")))</f>
        <v>--</v>
      </c>
      <c r="I2004" s="17">
        <f ca="1">IF(OR(G2004="alpha",G2004="beta",G2004="sd",G2004="mean"),"--",VLOOKUP(C2004,Default!$B$5:$H$114,7,FALSE))</f>
        <v>4</v>
      </c>
      <c r="J2004" s="4" t="str">
        <f ca="1">VLOOKUP(F2004,Lookup!$C$5:$D$110,2, FALSE)</f>
        <v>Travel values</v>
      </c>
      <c r="K2004" s="4">
        <f ca="1">VLOOKUP(C2004,Default!$B$4:$E$114,4, FALSE)</f>
        <v>0</v>
      </c>
      <c r="L2004" s="21" t="str" cm="1">
        <f t="array" aca="1" ref="L2004" ca="1">IF(ISNA(VLOOKUP($D2004,Grouped_Sources!$C:$C,1,FALSE)),"", INDIRECT(VLOOKUP($D2004,Grouped_Sources!$C:$I,5,FALSE)))</f>
        <v>VehicleSpeeds_Summary_vxxx.docx on OneDrive Ali Abbas - ITHIM Global\Methods and Processes\Input Parameters\VehicleSpeeds</v>
      </c>
      <c r="M2004" s="21" cm="1">
        <f t="array" aca="1" ref="M2004" ca="1">IF(ISNA(VLOOKUP($D2004,Grouped_Sources!$C:$C,1,FALSE)),"", INDIRECT(VLOOKUP($D2004,Grouped_Sources!$C:$I,6,FALSE)))</f>
        <v>0</v>
      </c>
      <c r="N2004" s="21" cm="1">
        <f t="array" aca="1" ref="N2004" ca="1">IF(ISNA(VLOOKUP($D2004,Grouped_Sources!$C:$C,1,FALSE)),"", INDIRECT(VLOOKUP($D2004,Grouped_Sources!$C:$I,7,FALSE)))</f>
        <v>0</v>
      </c>
    </row>
    <row r="2005" spans="1:14" hidden="1" x14ac:dyDescent="0.25">
      <c r="A2005" s="5">
        <f t="shared" si="327"/>
        <v>23</v>
      </c>
      <c r="B2005" s="5">
        <f t="shared" si="328"/>
        <v>3</v>
      </c>
      <c r="C2005" s="5" t="str">
        <f t="shared" ca="1" si="329"/>
        <v>speeds bus</v>
      </c>
      <c r="D2005" s="5" t="str">
        <f t="shared" ca="1" si="321"/>
        <v>speeds_puerto_montt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speeds</v>
      </c>
      <c r="G2005" s="4" t="str" cm="1">
        <f t="array" aca="1" ref="G2005" ca="1">IF(AND(ISBLANK(INDIRECT(ADDRESS(B2005,3,1,1,"all_city_parameter_inputs"))),ISBLANK(INDIRECT(ADDRESS(B2005,2,1,1,"all_city_parameter_inputs")))),"",IF(ISBLANK(INDIRECT(ADDRESS(B2005,2,1,1,"all_city_parameter_inputs"))),"",INDIRECT(ADDRESS(B2005,2,1,1,"all_city_parameter_inputs"))))</f>
        <v>bus</v>
      </c>
      <c r="H2005" s="17" cm="1">
        <f t="array" aca="1" ref="H2005" ca="1">IF(ISBLANK(INDIRECT(ADDRESS(B2005,A2005,1,1,"all_city_parameter_inputs"))), "--",INDIRECT(ADDRESS(B2005,A2005,1,1,"all_city_parameter_inputs")))</f>
        <v>13</v>
      </c>
      <c r="I2005" s="17">
        <f ca="1">IF(OR(G2005="alpha",G2005="beta",G2005="sd",G2005="mean"),"--",VLOOKUP(C2005,Default!$B$5:$H$114,7,FALSE))</f>
        <v>8.1</v>
      </c>
      <c r="J2005" s="4" t="str">
        <f ca="1">VLOOKUP(F2005,Lookup!$C$5:$D$110,2, FALSE)</f>
        <v>Travel values</v>
      </c>
      <c r="K2005" s="4" t="str">
        <f ca="1">VLOOKUP(C2005,Default!$B$4:$E$114,4,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05" s="21" t="str" cm="1">
        <f t="array" aca="1" ref="L2005" ca="1">IF(ISNA(VLOOKUP($D2005,Grouped_Sources!$C:$C,1,FALSE)),"", INDIRECT(VLOOKUP($D2005,Grouped_Sources!$C:$I,5,FALSE)))</f>
        <v>VehicleSpeeds_Summary_vxxx.docx on OneDrive Ali Abbas - ITHIM Global\Methods and Processes\Input Parameters\VehicleSpeeds</v>
      </c>
      <c r="M2005" s="21" cm="1">
        <f t="array" aca="1" ref="M2005" ca="1">IF(ISNA(VLOOKUP($D2005,Grouped_Sources!$C:$C,1,FALSE)),"", INDIRECT(VLOOKUP($D2005,Grouped_Sources!$C:$I,6,FALSE)))</f>
        <v>0</v>
      </c>
      <c r="N2005" s="21" cm="1">
        <f t="array" aca="1" ref="N2005" ca="1">IF(ISNA(VLOOKUP($D2005,Grouped_Sources!$C:$C,1,FALSE)),"", INDIRECT(VLOOKUP($D2005,Grouped_Sources!$C:$I,7,FALSE)))</f>
        <v>0</v>
      </c>
    </row>
    <row r="2006" spans="1:14" hidden="1" x14ac:dyDescent="0.25">
      <c r="A2006" s="5">
        <f t="shared" si="327"/>
        <v>23</v>
      </c>
      <c r="B2006" s="5">
        <f t="shared" si="328"/>
        <v>4</v>
      </c>
      <c r="C2006" s="5" t="str">
        <f t="shared" ca="1" si="329"/>
        <v>speeds car</v>
      </c>
      <c r="D2006" s="5" t="str">
        <f t="shared" ref="D2006:D2015" ca="1" si="338">F2006&amp;"_"&amp;E2006</f>
        <v>speeds_puerto_montt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speeds</v>
      </c>
      <c r="G2006" s="4" t="str" cm="1">
        <f t="array" aca="1" ref="G2006" ca="1">IF(AND(ISBLANK(INDIRECT(ADDRESS(B2006,3,1,1,"all_city_parameter_inputs"))),ISBLANK(INDIRECT(ADDRESS(B2006,2,1,1,"all_city_parameter_inputs")))),"",IF(ISBLANK(INDIRECT(ADDRESS(B2006,2,1,1,"all_city_parameter_inputs"))),"",INDIRECT(ADDRESS(B2006,2,1,1,"all_city_parameter_inputs"))))</f>
        <v>car</v>
      </c>
      <c r="H2006" s="17" cm="1">
        <f t="array" aca="1" ref="H2006" ca="1">IF(ISBLANK(INDIRECT(ADDRESS(B2006,A2006,1,1,"all_city_parameter_inputs"))), "--",INDIRECT(ADDRESS(B2006,A2006,1,1,"all_city_parameter_inputs")))</f>
        <v>16</v>
      </c>
      <c r="I2006" s="17">
        <f ca="1">IF(OR(G2006="alpha",G2006="beta",G2006="sd",G2006="mean"),"--",VLOOKUP(C2006,Default!$B$5:$H$114,7,FALSE))</f>
        <v>13.8</v>
      </c>
      <c r="J2006" s="4" t="str">
        <f ca="1">VLOOKUP(F2006,Lookup!$C$5:$D$110,2, FALSE)</f>
        <v>Travel values</v>
      </c>
      <c r="K2006" s="4">
        <f ca="1">VLOOKUP(C2006,Default!$B$4:$E$114,4, FALSE)</f>
        <v>0</v>
      </c>
      <c r="L2006" s="21" t="str" cm="1">
        <f t="array" aca="1" ref="L2006" ca="1">IF(ISNA(VLOOKUP($D2006,Grouped_Sources!$C:$C,1,FALSE)),"", INDIRECT(VLOOKUP($D2006,Grouped_Sources!$C:$I,5,FALSE)))</f>
        <v>VehicleSpeeds_Summary_vxxx.docx on OneDrive Ali Abbas - ITHIM Global\Methods and Processes\Input Parameters\VehicleSpeeds</v>
      </c>
      <c r="M2006" s="21" cm="1">
        <f t="array" aca="1" ref="M2006" ca="1">IF(ISNA(VLOOKUP($D2006,Grouped_Sources!$C:$C,1,FALSE)),"", INDIRECT(VLOOKUP($D2006,Grouped_Sources!$C:$I,6,FALSE)))</f>
        <v>0</v>
      </c>
      <c r="N2006" s="21" cm="1">
        <f t="array" aca="1" ref="N2006" ca="1">IF(ISNA(VLOOKUP($D2006,Grouped_Sources!$C:$C,1,FALSE)),"", INDIRECT(VLOOKUP($D2006,Grouped_Sources!$C:$I,7,FALSE)))</f>
        <v>0</v>
      </c>
    </row>
    <row r="2007" spans="1:14" hidden="1" x14ac:dyDescent="0.25">
      <c r="A2007" s="5">
        <f t="shared" si="327"/>
        <v>23</v>
      </c>
      <c r="B2007" s="5">
        <f t="shared" si="328"/>
        <v>5</v>
      </c>
      <c r="C2007" s="5" t="str">
        <f t="shared" ca="1" si="329"/>
        <v>speeds cycle</v>
      </c>
      <c r="D2007" s="5" t="str">
        <f t="shared" ca="1" si="338"/>
        <v>speeds_puerto_montt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speeds</v>
      </c>
      <c r="G2007" s="4" t="str" cm="1">
        <f t="array" aca="1" ref="G2007" ca="1">IF(AND(ISBLANK(INDIRECT(ADDRESS(B2007,3,1,1,"all_city_parameter_inputs"))),ISBLANK(INDIRECT(ADDRESS(B2007,2,1,1,"all_city_parameter_inputs")))),"",IF(ISBLANK(INDIRECT(ADDRESS(B2007,2,1,1,"all_city_parameter_inputs"))),"",INDIRECT(ADDRESS(B2007,2,1,1,"all_city_parameter_inputs"))))</f>
        <v>cycle</v>
      </c>
      <c r="H2007" s="17" cm="1">
        <f t="array" aca="1" ref="H2007" ca="1">IF(ISBLANK(INDIRECT(ADDRESS(B2007,A2007,1,1,"all_city_parameter_inputs"))), "--",INDIRECT(ADDRESS(B2007,A2007,1,1,"all_city_parameter_inputs")))</f>
        <v>8.9</v>
      </c>
      <c r="I2007" s="17">
        <f ca="1">IF(OR(G2007="alpha",G2007="beta",G2007="sd",G2007="mean"),"--",VLOOKUP(C2007,Default!$B$5:$H$114,7,FALSE))</f>
        <v>7.2</v>
      </c>
      <c r="J2007" s="4" t="str">
        <f ca="1">VLOOKUP(F2007,Lookup!$C$5:$D$110,2, FALSE)</f>
        <v>Travel values</v>
      </c>
      <c r="K2007" s="4">
        <f ca="1">VLOOKUP(C2007,Default!$B$4:$E$114,4, FALSE)</f>
        <v>0</v>
      </c>
      <c r="L2007" s="21" t="str" cm="1">
        <f t="array" aca="1" ref="L2007" ca="1">IF(ISNA(VLOOKUP($D2007,Grouped_Sources!$C:$C,1,FALSE)),"", INDIRECT(VLOOKUP($D2007,Grouped_Sources!$C:$I,5,FALSE)))</f>
        <v>VehicleSpeeds_Summary_vxxx.docx on OneDrive Ali Abbas - ITHIM Global\Methods and Processes\Input Parameters\VehicleSpeeds</v>
      </c>
      <c r="M2007" s="21" cm="1">
        <f t="array" aca="1" ref="M2007" ca="1">IF(ISNA(VLOOKUP($D2007,Grouped_Sources!$C:$C,1,FALSE)),"", INDIRECT(VLOOKUP($D2007,Grouped_Sources!$C:$I,6,FALSE)))</f>
        <v>0</v>
      </c>
      <c r="N2007" s="21" cm="1">
        <f t="array" aca="1" ref="N2007" ca="1">IF(ISNA(VLOOKUP($D2007,Grouped_Sources!$C:$C,1,FALSE)),"", INDIRECT(VLOOKUP($D2007,Grouped_Sources!$C:$I,7,FALSE)))</f>
        <v>0</v>
      </c>
    </row>
    <row r="2008" spans="1:14" hidden="1" x14ac:dyDescent="0.25">
      <c r="A2008" s="5">
        <f t="shared" si="327"/>
        <v>23</v>
      </c>
      <c r="B2008" s="5">
        <f t="shared" si="328"/>
        <v>6</v>
      </c>
      <c r="C2008" s="5" t="str">
        <f t="shared" ca="1" si="329"/>
        <v>speeds subway</v>
      </c>
      <c r="D2008" s="5" t="str">
        <f t="shared" ca="1" si="338"/>
        <v>speeds_puerto_montt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speeds</v>
      </c>
      <c r="G2008" s="4" t="str" cm="1">
        <f t="array" aca="1" ref="G2008" ca="1">IF(AND(ISBLANK(INDIRECT(ADDRESS(B2008,3,1,1,"all_city_parameter_inputs"))),ISBLANK(INDIRECT(ADDRESS(B2008,2,1,1,"all_city_parameter_inputs")))),"",IF(ISBLANK(INDIRECT(ADDRESS(B2008,2,1,1,"all_city_parameter_inputs"))),"",INDIRECT(ADDRESS(B2008,2,1,1,"all_city_parameter_inputs"))))</f>
        <v>subway</v>
      </c>
      <c r="H2008" s="17" t="str" cm="1">
        <f t="array" aca="1" ref="H2008" ca="1">IF(ISBLANK(INDIRECT(ADDRESS(B2008,A2008,1,1,"all_city_parameter_inputs"))), "--",INDIRECT(ADDRESS(B2008,A2008,1,1,"all_city_parameter_inputs")))</f>
        <v>--</v>
      </c>
      <c r="I2008" s="17">
        <f ca="1">IF(OR(G2008="alpha",G2008="beta",G2008="sd",G2008="mean"),"--",VLOOKUP(C2008,Default!$B$5:$H$114,7,FALSE))</f>
        <v>18.100000000000001</v>
      </c>
      <c r="J2008" s="4" t="str">
        <f ca="1">VLOOKUP(F2008,Lookup!$C$5:$D$110,2, FALSE)</f>
        <v>Travel values</v>
      </c>
      <c r="K2008" s="4">
        <f ca="1">VLOOKUP(C2008,Default!$B$4:$E$114,4, FALSE)</f>
        <v>0</v>
      </c>
      <c r="L2008" s="21" t="str" cm="1">
        <f t="array" aca="1" ref="L2008" ca="1">IF(ISNA(VLOOKUP($D2008,Grouped_Sources!$C:$C,1,FALSE)),"", INDIRECT(VLOOKUP($D2008,Grouped_Sources!$C:$I,5,FALSE)))</f>
        <v>VehicleSpeeds_Summary_vxxx.docx on OneDrive Ali Abbas - ITHIM Global\Methods and Processes\Input Parameters\VehicleSpeeds</v>
      </c>
      <c r="M2008" s="21" cm="1">
        <f t="array" aca="1" ref="M2008" ca="1">IF(ISNA(VLOOKUP($D2008,Grouped_Sources!$C:$C,1,FALSE)),"", INDIRECT(VLOOKUP($D2008,Grouped_Sources!$C:$I,6,FALSE)))</f>
        <v>0</v>
      </c>
      <c r="N2008" s="21" cm="1">
        <f t="array" aca="1" ref="N2008" ca="1">IF(ISNA(VLOOKUP($D2008,Grouped_Sources!$C:$C,1,FALSE)),"", INDIRECT(VLOOKUP($D2008,Grouped_Sources!$C:$I,7,FALSE)))</f>
        <v>0</v>
      </c>
    </row>
    <row r="2009" spans="1:14" hidden="1" x14ac:dyDescent="0.25">
      <c r="A2009" s="5">
        <f t="shared" si="327"/>
        <v>23</v>
      </c>
      <c r="B2009" s="5">
        <f t="shared" si="328"/>
        <v>7</v>
      </c>
      <c r="C2009" s="5" t="str">
        <f t="shared" ca="1" si="329"/>
        <v>speeds motorcycle</v>
      </c>
      <c r="D2009" s="5" t="str">
        <f t="shared" ca="1" si="338"/>
        <v>speeds_puerto_montt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speeds</v>
      </c>
      <c r="G2009" s="4" t="str" cm="1">
        <f t="array" aca="1" ref="G2009" ca="1">IF(AND(ISBLANK(INDIRECT(ADDRESS(B2009,3,1,1,"all_city_parameter_inputs"))),ISBLANK(INDIRECT(ADDRESS(B2009,2,1,1,"all_city_parameter_inputs")))),"",IF(ISBLANK(INDIRECT(ADDRESS(B2009,2,1,1,"all_city_parameter_inputs"))),"",INDIRECT(ADDRESS(B2009,2,1,1,"all_city_parameter_inputs"))))</f>
        <v>motorcycle</v>
      </c>
      <c r="H2009" s="17" cm="1">
        <f t="array" aca="1" ref="H2009" ca="1">IF(ISBLANK(INDIRECT(ADDRESS(B2009,A2009,1,1,"all_city_parameter_inputs"))), "--",INDIRECT(ADDRESS(B2009,A2009,1,1,"all_city_parameter_inputs")))</f>
        <v>16</v>
      </c>
      <c r="I2009" s="17">
        <f ca="1">IF(OR(G2009="alpha",G2009="beta",G2009="sd",G2009="mean"),"--",VLOOKUP(C2009,Default!$B$5:$H$114,7,FALSE))</f>
        <v>15.2</v>
      </c>
      <c r="J2009" s="4" t="str">
        <f ca="1">VLOOKUP(F2009,Lookup!$C$5:$D$110,2, FALSE)</f>
        <v>Travel values</v>
      </c>
      <c r="K2009" s="4">
        <f ca="1">VLOOKUP(C2009,Default!$B$4:$E$114,4, FALSE)</f>
        <v>0</v>
      </c>
      <c r="L2009" s="21" t="str" cm="1">
        <f t="array" aca="1" ref="L2009" ca="1">IF(ISNA(VLOOKUP($D2009,Grouped_Sources!$C:$C,1,FALSE)),"", INDIRECT(VLOOKUP($D2009,Grouped_Sources!$C:$I,5,FALSE)))</f>
        <v>VehicleSpeeds_Summary_vxxx.docx on OneDrive Ali Abbas - ITHIM Global\Methods and Processes\Input Parameters\VehicleSpeeds</v>
      </c>
      <c r="M2009" s="21" cm="1">
        <f t="array" aca="1" ref="M2009" ca="1">IF(ISNA(VLOOKUP($D2009,Grouped_Sources!$C:$C,1,FALSE)),"", INDIRECT(VLOOKUP($D2009,Grouped_Sources!$C:$I,6,FALSE)))</f>
        <v>0</v>
      </c>
      <c r="N2009" s="21" cm="1">
        <f t="array" aca="1" ref="N2009" ca="1">IF(ISNA(VLOOKUP($D2009,Grouped_Sources!$C:$C,1,FALSE)),"", INDIRECT(VLOOKUP($D2009,Grouped_Sources!$C:$I,7,FALSE)))</f>
        <v>0</v>
      </c>
    </row>
    <row r="2010" spans="1:14" hidden="1" x14ac:dyDescent="0.25">
      <c r="A2010" s="5">
        <f t="shared" si="327"/>
        <v>23</v>
      </c>
      <c r="B2010" s="5">
        <f t="shared" si="328"/>
        <v>8</v>
      </c>
      <c r="C2010" s="5" t="str">
        <f t="shared" ca="1" si="329"/>
        <v>speeds other</v>
      </c>
      <c r="D2010" s="5" t="str">
        <f t="shared" ca="1" si="338"/>
        <v>speeds_puerto_montt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speeds</v>
      </c>
      <c r="G2010" s="4" t="str" cm="1">
        <f t="array" aca="1" ref="G2010" ca="1">IF(AND(ISBLANK(INDIRECT(ADDRESS(B2010,3,1,1,"all_city_parameter_inputs"))),ISBLANK(INDIRECT(ADDRESS(B2010,2,1,1,"all_city_parameter_inputs")))),"",IF(ISBLANK(INDIRECT(ADDRESS(B2010,2,1,1,"all_city_parameter_inputs"))),"",INDIRECT(ADDRESS(B2010,2,1,1,"all_city_parameter_inputs"))))</f>
        <v>other</v>
      </c>
      <c r="H2010" s="17" t="str" cm="1">
        <f t="array" aca="1" ref="H2010" ca="1">IF(ISBLANK(INDIRECT(ADDRESS(B2010,A2010,1,1,"all_city_parameter_inputs"))), "--",INDIRECT(ADDRESS(B2010,A2010,1,1,"all_city_parameter_inputs")))</f>
        <v>--</v>
      </c>
      <c r="I2010" s="17">
        <f ca="1">IF(OR(G2010="alpha",G2010="beta",G2010="sd",G2010="mean"),"--",VLOOKUP(C2010,Default!$B$5:$H$114,7,FALSE))</f>
        <v>9.1</v>
      </c>
      <c r="J2010" s="4" t="str">
        <f ca="1">VLOOKUP(F2010,Lookup!$C$5:$D$110,2, FALSE)</f>
        <v>Travel values</v>
      </c>
      <c r="K2010" s="4">
        <f ca="1">VLOOKUP(C2010,Default!$B$4:$E$114,4, FALSE)</f>
        <v>0</v>
      </c>
      <c r="L2010" s="21" t="str" cm="1">
        <f t="array" aca="1" ref="L2010" ca="1">IF(ISNA(VLOOKUP($D2010,Grouped_Sources!$C:$C,1,FALSE)),"", INDIRECT(VLOOKUP($D2010,Grouped_Sources!$C:$I,5,FALSE)))</f>
        <v>VehicleSpeeds_Summary_vxxx.docx on OneDrive Ali Abbas - ITHIM Global\Methods and Processes\Input Parameters\VehicleSpeeds</v>
      </c>
      <c r="M2010" s="21" cm="1">
        <f t="array" aca="1" ref="M2010" ca="1">IF(ISNA(VLOOKUP($D2010,Grouped_Sources!$C:$C,1,FALSE)),"", INDIRECT(VLOOKUP($D2010,Grouped_Sources!$C:$I,6,FALSE)))</f>
        <v>0</v>
      </c>
      <c r="N2010" s="21" cm="1">
        <f t="array" aca="1" ref="N2010" ca="1">IF(ISNA(VLOOKUP($D2010,Grouped_Sources!$C:$C,1,FALSE)),"", INDIRECT(VLOOKUP($D2010,Grouped_Sources!$C:$I,7,FALSE)))</f>
        <v>0</v>
      </c>
    </row>
    <row r="2011" spans="1:14" hidden="1" x14ac:dyDescent="0.25">
      <c r="A2011" s="5">
        <f t="shared" si="327"/>
        <v>23</v>
      </c>
      <c r="B2011" s="5">
        <f t="shared" si="328"/>
        <v>9</v>
      </c>
      <c r="C2011" s="5" t="str">
        <f t="shared" ca="1" si="329"/>
        <v>speeds pedestrian</v>
      </c>
      <c r="D2011" s="5" t="str">
        <f t="shared" ca="1" si="338"/>
        <v>speeds_puerto_montt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speeds</v>
      </c>
      <c r="G2011" s="4" t="str" cm="1">
        <f t="array" aca="1" ref="G2011" ca="1">IF(AND(ISBLANK(INDIRECT(ADDRESS(B2011,3,1,1,"all_city_parameter_inputs"))),ISBLANK(INDIRECT(ADDRESS(B2011,2,1,1,"all_city_parameter_inputs")))),"",IF(ISBLANK(INDIRECT(ADDRESS(B2011,2,1,1,"all_city_parameter_inputs"))),"",INDIRECT(ADDRESS(B2011,2,1,1,"all_city_parameter_inputs"))))</f>
        <v>pedestrian</v>
      </c>
      <c r="H2011" s="17" cm="1">
        <f t="array" aca="1" ref="H2011" ca="1">IF(ISBLANK(INDIRECT(ADDRESS(B2011,A2011,1,1,"all_city_parameter_inputs"))), "--",INDIRECT(ADDRESS(B2011,A2011,1,1,"all_city_parameter_inputs")))</f>
        <v>3.5</v>
      </c>
      <c r="I2011" s="17">
        <f ca="1">IF(OR(G2011="alpha",G2011="beta",G2011="sd",G2011="mean"),"--",VLOOKUP(C2011,Default!$B$5:$H$114,7,FALSE))</f>
        <v>2.5</v>
      </c>
      <c r="J2011" s="4" t="str">
        <f ca="1">VLOOKUP(F2011,Lookup!$C$5:$D$110,2, FALSE)</f>
        <v>Travel values</v>
      </c>
      <c r="K2011" s="4">
        <f ca="1">VLOOKUP(C2011,Default!$B$4:$E$114,4, FALSE)</f>
        <v>0</v>
      </c>
      <c r="L2011" s="21" t="str" cm="1">
        <f t="array" aca="1" ref="L2011" ca="1">IF(ISNA(VLOOKUP($D2011,Grouped_Sources!$C:$C,1,FALSE)),"", INDIRECT(VLOOKUP($D2011,Grouped_Sources!$C:$I,5,FALSE)))</f>
        <v>VehicleSpeeds_Summary_vxxx.docx on OneDrive Ali Abbas - ITHIM Global\Methods and Processes\Input Parameters\VehicleSpeeds</v>
      </c>
      <c r="M2011" s="21" cm="1">
        <f t="array" aca="1" ref="M2011" ca="1">IF(ISNA(VLOOKUP($D2011,Grouped_Sources!$C:$C,1,FALSE)),"", INDIRECT(VLOOKUP($D2011,Grouped_Sources!$C:$I,6,FALSE)))</f>
        <v>0</v>
      </c>
      <c r="N2011" s="21" cm="1">
        <f t="array" aca="1" ref="N2011" ca="1">IF(ISNA(VLOOKUP($D2011,Grouped_Sources!$C:$C,1,FALSE)),"", INDIRECT(VLOOKUP($D2011,Grouped_Sources!$C:$I,7,FALSE)))</f>
        <v>0</v>
      </c>
    </row>
    <row r="2012" spans="1:14" hidden="1" x14ac:dyDescent="0.25">
      <c r="A2012" s="5">
        <f t="shared" si="327"/>
        <v>23</v>
      </c>
      <c r="B2012" s="5">
        <f t="shared" si="328"/>
        <v>10</v>
      </c>
      <c r="C2012" s="5" t="str">
        <f t="shared" ca="1" si="329"/>
        <v>speeds rail</v>
      </c>
      <c r="D2012" s="5" t="str">
        <f t="shared" ca="1" si="338"/>
        <v>speeds_puerto_montt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speeds</v>
      </c>
      <c r="G2012" s="4" t="str" cm="1">
        <f t="array" aca="1" ref="G2012" ca="1">IF(AND(ISBLANK(INDIRECT(ADDRESS(B2012,3,1,1,"all_city_parameter_inputs"))),ISBLANK(INDIRECT(ADDRESS(B2012,2,1,1,"all_city_parameter_inputs")))),"",IF(ISBLANK(INDIRECT(ADDRESS(B2012,2,1,1,"all_city_parameter_inputs"))),"",INDIRECT(ADDRESS(B2012,2,1,1,"all_city_parameter_inputs"))))</f>
        <v>rail</v>
      </c>
      <c r="H2012" s="17" cm="1">
        <f t="array" aca="1" ref="H2012" ca="1">IF(ISBLANK(INDIRECT(ADDRESS(B2012,A2012,1,1,"all_city_parameter_inputs"))), "--",INDIRECT(ADDRESS(B2012,A2012,1,1,"all_city_parameter_inputs")))</f>
        <v>23.2</v>
      </c>
      <c r="I2012" s="17">
        <f ca="1">IF(OR(G2012="alpha",G2012="beta",G2012="sd",G2012="mean"),"--",VLOOKUP(C2012,Default!$B$5:$H$114,7,FALSE))</f>
        <v>21.9</v>
      </c>
      <c r="J2012" s="4" t="str">
        <f ca="1">VLOOKUP(F2012,Lookup!$C$5:$D$110,2, FALSE)</f>
        <v>Travel values</v>
      </c>
      <c r="K2012" s="4">
        <f ca="1">VLOOKUP(C2012,Default!$B$4:$E$114,4, FALSE)</f>
        <v>0</v>
      </c>
      <c r="L2012" s="21" t="str" cm="1">
        <f t="array" aca="1" ref="L2012" ca="1">IF(ISNA(VLOOKUP($D2012,Grouped_Sources!$C:$C,1,FALSE)),"", INDIRECT(VLOOKUP($D2012,Grouped_Sources!$C:$I,5,FALSE)))</f>
        <v>VehicleSpeeds_Summary_vxxx.docx on OneDrive Ali Abbas - ITHIM Global\Methods and Processes\Input Parameters\VehicleSpeeds</v>
      </c>
      <c r="M2012" s="21" cm="1">
        <f t="array" aca="1" ref="M2012" ca="1">IF(ISNA(VLOOKUP($D2012,Grouped_Sources!$C:$C,1,FALSE)),"", INDIRECT(VLOOKUP($D2012,Grouped_Sources!$C:$I,6,FALSE)))</f>
        <v>0</v>
      </c>
      <c r="N2012" s="21" cm="1">
        <f t="array" aca="1" ref="N2012" ca="1">IF(ISNA(VLOOKUP($D2012,Grouped_Sources!$C:$C,1,FALSE)),"", INDIRECT(VLOOKUP($D2012,Grouped_Sources!$C:$I,7,FALSE)))</f>
        <v>0</v>
      </c>
    </row>
    <row r="2013" spans="1:14" hidden="1" x14ac:dyDescent="0.25">
      <c r="A2013" s="5">
        <f t="shared" si="327"/>
        <v>23</v>
      </c>
      <c r="B2013" s="5">
        <f t="shared" si="328"/>
        <v>11</v>
      </c>
      <c r="C2013" s="5" t="str">
        <f t="shared" ca="1" si="329"/>
        <v>speeds taxi</v>
      </c>
      <c r="D2013" s="5" t="str">
        <f t="shared" ca="1" si="338"/>
        <v>speeds_puerto_montt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speeds</v>
      </c>
      <c r="G2013" s="4" t="str" cm="1">
        <f t="array" aca="1" ref="G2013" ca="1">IF(AND(ISBLANK(INDIRECT(ADDRESS(B2013,3,1,1,"all_city_parameter_inputs"))),ISBLANK(INDIRECT(ADDRESS(B2013,2,1,1,"all_city_parameter_inputs")))),"",IF(ISBLANK(INDIRECT(ADDRESS(B2013,2,1,1,"all_city_parameter_inputs"))),"",INDIRECT(ADDRESS(B2013,2,1,1,"all_city_parameter_inputs"))))</f>
        <v>taxi</v>
      </c>
      <c r="H2013" s="17" cm="1">
        <f t="array" aca="1" ref="H2013" ca="1">IF(ISBLANK(INDIRECT(ADDRESS(B2013,A2013,1,1,"all_city_parameter_inputs"))), "--",INDIRECT(ADDRESS(B2013,A2013,1,1,"all_city_parameter_inputs")))</f>
        <v>14.1</v>
      </c>
      <c r="I2013" s="17">
        <f ca="1">IF(OR(G2013="alpha",G2013="beta",G2013="sd",G2013="mean"),"--",VLOOKUP(C2013,Default!$B$5:$H$114,7,FALSE))</f>
        <v>13.8</v>
      </c>
      <c r="J2013" s="4" t="str">
        <f ca="1">VLOOKUP(F2013,Lookup!$C$5:$D$110,2, FALSE)</f>
        <v>Travel values</v>
      </c>
      <c r="K2013" s="4">
        <f ca="1">VLOOKUP(C2013,Default!$B$4:$E$114,4, FALSE)</f>
        <v>0</v>
      </c>
      <c r="L2013" s="21" t="str" cm="1">
        <f t="array" aca="1" ref="L2013" ca="1">IF(ISNA(VLOOKUP($D2013,Grouped_Sources!$C:$C,1,FALSE)),"", INDIRECT(VLOOKUP($D2013,Grouped_Sources!$C:$I,5,FALSE)))</f>
        <v>VehicleSpeeds_Summary_vxxx.docx on OneDrive Ali Abbas - ITHIM Global\Methods and Processes\Input Parameters\VehicleSpeeds</v>
      </c>
      <c r="M2013" s="21" cm="1">
        <f t="array" aca="1" ref="M2013" ca="1">IF(ISNA(VLOOKUP($D2013,Grouped_Sources!$C:$C,1,FALSE)),"", INDIRECT(VLOOKUP($D2013,Grouped_Sources!$C:$I,6,FALSE)))</f>
        <v>0</v>
      </c>
      <c r="N2013" s="21" cm="1">
        <f t="array" aca="1" ref="N2013" ca="1">IF(ISNA(VLOOKUP($D2013,Grouped_Sources!$C:$C,1,FALSE)),"", INDIRECT(VLOOKUP($D2013,Grouped_Sources!$C:$I,7,FALSE)))</f>
        <v>0</v>
      </c>
    </row>
    <row r="2014" spans="1:14" hidden="1" x14ac:dyDescent="0.25">
      <c r="A2014" s="5">
        <f t="shared" si="327"/>
        <v>23</v>
      </c>
      <c r="B2014" s="5">
        <f t="shared" si="328"/>
        <v>12</v>
      </c>
      <c r="C2014" s="5" t="str">
        <f t="shared" ca="1" si="329"/>
        <v>speeds truck</v>
      </c>
      <c r="D2014" s="5" t="str">
        <f t="shared" ca="1" si="338"/>
        <v>speeds_puerto_montt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speeds</v>
      </c>
      <c r="G2014" s="4" t="str" cm="1">
        <f t="array" aca="1" ref="G2014" ca="1">IF(AND(ISBLANK(INDIRECT(ADDRESS(B2014,3,1,1,"all_city_parameter_inputs"))),ISBLANK(INDIRECT(ADDRESS(B2014,2,1,1,"all_city_parameter_inputs")))),"",IF(ISBLANK(INDIRECT(ADDRESS(B2014,2,1,1,"all_city_parameter_inputs"))),"",INDIRECT(ADDRESS(B2014,2,1,1,"all_city_parameter_inputs"))))</f>
        <v>truck</v>
      </c>
      <c r="H2014" s="17" cm="1">
        <f t="array" aca="1" ref="H2014" ca="1">IF(ISBLANK(INDIRECT(ADDRESS(B2014,A2014,1,1,"all_city_parameter_inputs"))), "--",INDIRECT(ADDRESS(B2014,A2014,1,1,"all_city_parameter_inputs")))</f>
        <v>13</v>
      </c>
      <c r="I2014" s="17">
        <f ca="1">IF(OR(G2014="alpha",G2014="beta",G2014="sd",G2014="mean"),"--",VLOOKUP(C2014,Default!$B$5:$H$114,7,FALSE))</f>
        <v>8.1</v>
      </c>
      <c r="J2014" s="4" t="str">
        <f ca="1">VLOOKUP(F2014,Lookup!$C$5:$D$110,2, FALSE)</f>
        <v>Travel values</v>
      </c>
      <c r="K2014" s="4">
        <f ca="1">VLOOKUP(C2014,Default!$B$4:$E$114,4, FALSE)</f>
        <v>0</v>
      </c>
      <c r="L2014" s="21" t="str" cm="1">
        <f t="array" aca="1" ref="L2014" ca="1">IF(ISNA(VLOOKUP($D2014,Grouped_Sources!$C:$C,1,FALSE)),"", INDIRECT(VLOOKUP($D2014,Grouped_Sources!$C:$I,5,FALSE)))</f>
        <v>VehicleSpeeds_Summary_vxxx.docx on OneDrive Ali Abbas - ITHIM Global\Methods and Processes\Input Parameters\VehicleSpeeds</v>
      </c>
      <c r="M2014" s="21" cm="1">
        <f t="array" aca="1" ref="M2014" ca="1">IF(ISNA(VLOOKUP($D2014,Grouped_Sources!$C:$C,1,FALSE)),"", INDIRECT(VLOOKUP($D2014,Grouped_Sources!$C:$I,6,FALSE)))</f>
        <v>0</v>
      </c>
      <c r="N2014" s="21" cm="1">
        <f t="array" aca="1" ref="N2014" ca="1">IF(ISNA(VLOOKUP($D2014,Grouped_Sources!$C:$C,1,FALSE)),"", INDIRECT(VLOOKUP($D2014,Grouped_Sources!$C:$I,7,FALSE)))</f>
        <v>0</v>
      </c>
    </row>
    <row r="2015" spans="1:14" hidden="1" x14ac:dyDescent="0.25">
      <c r="A2015" s="5">
        <f t="shared" ref="A2015:A2078" si="339">A1915+1</f>
        <v>23</v>
      </c>
      <c r="B2015" s="5">
        <f t="shared" ref="B2015:B2078" si="340">B1915</f>
        <v>13</v>
      </c>
      <c r="C2015" s="5" t="str">
        <f t="shared" ca="1" si="329"/>
        <v>speeds van</v>
      </c>
      <c r="D2015" s="5" t="str">
        <f t="shared" ca="1" si="338"/>
        <v>speeds_puerto_montt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speeds</v>
      </c>
      <c r="G2015" s="4" t="str" cm="1">
        <f t="array" aca="1" ref="G2015" ca="1">IF(AND(ISBLANK(INDIRECT(ADDRESS(B2015,3,1,1,"all_city_parameter_inputs"))),ISBLANK(INDIRECT(ADDRESS(B2015,2,1,1,"all_city_parameter_inputs")))),"",IF(ISBLANK(INDIRECT(ADDRESS(B2015,2,1,1,"all_city_parameter_inputs"))),"",INDIRECT(ADDRESS(B2015,2,1,1,"all_city_parameter_inputs"))))</f>
        <v>van</v>
      </c>
      <c r="H2015" s="17" cm="1">
        <f t="array" aca="1" ref="H2015" ca="1">IF(ISBLANK(INDIRECT(ADDRESS(B2015,A2015,1,1,"all_city_parameter_inputs"))), "--",INDIRECT(ADDRESS(B2015,A2015,1,1,"all_city_parameter_inputs")))</f>
        <v>16</v>
      </c>
      <c r="I2015" s="17">
        <f ca="1">IF(OR(G2015="alpha",G2015="beta",G2015="sd",G2015="mean"),"--",VLOOKUP(C2015,Default!$B$5:$H$114,7,FALSE))</f>
        <v>13.8</v>
      </c>
      <c r="J2015" s="4" t="str">
        <f ca="1">VLOOKUP(F2015,Lookup!$C$5:$D$110,2, FALSE)</f>
        <v>Travel values</v>
      </c>
      <c r="K2015" s="4">
        <f ca="1">VLOOKUP(C2015,Default!$B$4:$E$114,4, FALSE)</f>
        <v>0</v>
      </c>
      <c r="L2015" s="21" t="str" cm="1">
        <f t="array" aca="1" ref="L2015" ca="1">IF(ISNA(VLOOKUP($D2015,Grouped_Sources!$C:$C,1,FALSE)),"", INDIRECT(VLOOKUP($D2015,Grouped_Sources!$C:$I,5,FALSE)))</f>
        <v>VehicleSpeeds_Summary_vxxx.docx on OneDrive Ali Abbas - ITHIM Global\Methods and Processes\Input Parameters\VehicleSpeeds</v>
      </c>
      <c r="M2015" s="21" cm="1">
        <f t="array" aca="1" ref="M2015" ca="1">IF(ISNA(VLOOKUP($D2015,Grouped_Sources!$C:$C,1,FALSE)),"", INDIRECT(VLOOKUP($D2015,Grouped_Sources!$C:$I,6,FALSE)))</f>
        <v>0</v>
      </c>
      <c r="N2015" s="21" cm="1">
        <f t="array" aca="1" ref="N2015" ca="1">IF(ISNA(VLOOKUP($D2015,Grouped_Sources!$C:$C,1,FALSE)),"", INDIRECT(VLOOKUP($D2015,Grouped_Sources!$C:$I,7,FALSE)))</f>
        <v>0</v>
      </c>
    </row>
    <row r="2016" spans="1:14" hidden="1" x14ac:dyDescent="0.25">
      <c r="A2016" s="5">
        <f t="shared" si="339"/>
        <v>23</v>
      </c>
      <c r="B2016" s="5">
        <f t="shared" si="340"/>
        <v>14</v>
      </c>
      <c r="C2016" s="5" t="str">
        <f t="shared" ca="1" si="329"/>
        <v>PM_emission_inventories motorcycle</v>
      </c>
      <c r="D2016" s="5" t="str">
        <f t="shared" ca="1" si="321"/>
        <v>PM_emission_inventories_puerto_montt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All_city_list!F2005,INDIRECT(ADDRESS(B2016,1,1,1,"all_city_parameter_inputs"))))</f>
        <v>PM_emission_inventories</v>
      </c>
      <c r="G2016" s="4" t="str" cm="1">
        <f t="array" aca="1" ref="G2016" ca="1">IF(AND(ISBLANK(INDIRECT(ADDRESS(B2016,3,1,1,"all_city_parameter_inputs"))),ISBLANK(INDIRECT(ADDRESS(B2016,2,1,1,"all_city_parameter_inputs")))),"",IF(ISBLANK(INDIRECT(ADDRESS(B2016,2,1,1,"all_city_parameter_inputs"))),"",INDIRECT(ADDRESS(B2016,2,1,1,"all_city_parameter_inputs"))))</f>
        <v>motorcycle</v>
      </c>
      <c r="H2016" s="17" cm="1">
        <f t="array" aca="1" ref="H2016" ca="1">IF(ISBLANK(INDIRECT(ADDRESS(B2016,A2016,1,1,"all_city_parameter_inputs"))), "--",INDIRECT(ADDRESS(B2016,A2016,1,1,"all_city_parameter_inputs")))</f>
        <v>5.1396823850448888E-3</v>
      </c>
      <c r="I2016" s="17">
        <f ca="1">IF(OR(G2016="alpha",G2016="beta",G2016="sd",G2016="mean"),"--",VLOOKUP(C2016,Default!$B$5:$H$114,7,FALSE))</f>
        <v>2.3031654375338189E-3</v>
      </c>
      <c r="J2016" s="4" t="str">
        <f ca="1">VLOOKUP(F2016,Lookup!$C$5:$D$110,2, FALSE)</f>
        <v>Pollution values</v>
      </c>
      <c r="K2016" s="4" t="str">
        <f ca="1">VLOOKUP(C2016,Default!$B$4:$E$114,4,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016" s="21" t="str" cm="1">
        <f t="array" aca="1" ref="L2016" ca="1">IF(ISNA(VLOOKUP($D2016,Grouped_Sources!$C:$C,1,FALSE)),"", INDIRECT(VLOOKUP($D2016,Grouped_Sources!$C:$I,5,FALSE)))</f>
        <v>air pollution and CO2 write-up_only table_V4.docx (dropbox.com)</v>
      </c>
      <c r="M2016" s="21" t="str" cm="1">
        <f t="array" aca="1" ref="M2016" ca="1">IF(ISNA(VLOOKUP($D2016,Grouped_Sources!$C:$C,1,FALSE)),"", INDIRECT(VLOOKUP($D2016,Grouped_Sources!$C:$I,6,FALSE)))</f>
        <v>EDGAR and various other sources, detailed in document</v>
      </c>
      <c r="N2016" s="21" cm="1">
        <f t="array" aca="1" ref="N2016" ca="1">IF(ISNA(VLOOKUP($D2016,Grouped_Sources!$C:$C,1,FALSE)),"", INDIRECT(VLOOKUP($D2016,Grouped_Sources!$C:$I,7,FALSE)))</f>
        <v>0</v>
      </c>
    </row>
    <row r="2017" spans="1:14" hidden="1" x14ac:dyDescent="0.25">
      <c r="A2017" s="5">
        <f t="shared" si="339"/>
        <v>23</v>
      </c>
      <c r="B2017" s="5">
        <f t="shared" si="340"/>
        <v>15</v>
      </c>
      <c r="C2017" s="5" t="str">
        <f t="shared" ca="1" si="329"/>
        <v>PM_emission_inventories car</v>
      </c>
      <c r="D2017" s="5" t="str">
        <f t="shared" ca="1" si="321"/>
        <v>PM_emission_inventories_puerto_montt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PM_emission_inventories</v>
      </c>
      <c r="G2017" s="4" t="str" cm="1">
        <f t="array" aca="1" ref="G2017" ca="1">IF(AND(ISBLANK(INDIRECT(ADDRESS(B2017,3,1,1,"all_city_parameter_inputs"))),ISBLANK(INDIRECT(ADDRESS(B2017,2,1,1,"all_city_parameter_inputs")))),"",IF(ISBLANK(INDIRECT(ADDRESS(B2017,2,1,1,"all_city_parameter_inputs"))),"",INDIRECT(ADDRESS(B2017,2,1,1,"all_city_parameter_inputs"))))</f>
        <v>car</v>
      </c>
      <c r="H2017" s="17" cm="1">
        <f t="array" aca="1" ref="H2017" ca="1">IF(ISBLANK(INDIRECT(ADDRESS(B2017,A2017,1,1,"all_city_parameter_inputs"))), "--",INDIRECT(ADDRESS(B2017,A2017,1,1,"all_city_parameter_inputs")))</f>
        <v>0.59823131792347839</v>
      </c>
      <c r="I2017" s="17">
        <f ca="1">IF(OR(G2017="alpha",G2017="beta",G2017="sd",G2017="mean"),"--",VLOOKUP(C2017,Default!$B$5:$H$114,7,FALSE))</f>
        <v>8.1980352806225759E-2</v>
      </c>
      <c r="J2017" s="4" t="str">
        <f ca="1">VLOOKUP(F2017,Lookup!$C$5:$D$110,2, FALSE)</f>
        <v>Pollution values</v>
      </c>
      <c r="K2017" s="4">
        <f ca="1">VLOOKUP(C2017,Default!$B$4:$E$114,4, FALSE)</f>
        <v>0</v>
      </c>
      <c r="L2017" s="21" t="str" cm="1">
        <f t="array" aca="1" ref="L2017" ca="1">IF(ISNA(VLOOKUP($D2017,Grouped_Sources!$C:$C,1,FALSE)),"", INDIRECT(VLOOKUP($D2017,Grouped_Sources!$C:$I,5,FALSE)))</f>
        <v>air pollution and CO2 write-up_only table_V4.docx (dropbox.com)</v>
      </c>
      <c r="M2017" s="21" t="str" cm="1">
        <f t="array" aca="1" ref="M2017" ca="1">IF(ISNA(VLOOKUP($D2017,Grouped_Sources!$C:$C,1,FALSE)),"", INDIRECT(VLOOKUP($D2017,Grouped_Sources!$C:$I,6,FALSE)))</f>
        <v>EDGAR and various other sources, detailed in document</v>
      </c>
      <c r="N2017" s="21" cm="1">
        <f t="array" aca="1" ref="N2017" ca="1">IF(ISNA(VLOOKUP($D2017,Grouped_Sources!$C:$C,1,FALSE)),"", INDIRECT(VLOOKUP($D2017,Grouped_Sources!$C:$I,7,FALSE)))</f>
        <v>0</v>
      </c>
    </row>
    <row r="2018" spans="1:14" hidden="1" x14ac:dyDescent="0.25">
      <c r="A2018" s="5">
        <f t="shared" si="339"/>
        <v>23</v>
      </c>
      <c r="B2018" s="5">
        <f t="shared" si="340"/>
        <v>16</v>
      </c>
      <c r="C2018" s="5" t="str">
        <f t="shared" ca="1" si="329"/>
        <v>PM_emission_inventories bus_driver</v>
      </c>
      <c r="D2018" s="5" t="str">
        <f t="shared" ca="1" si="321"/>
        <v>PM_emission_inventories_puerto_montt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PM_emission_inventories</v>
      </c>
      <c r="G2018" s="4" t="str" cm="1">
        <f t="array" aca="1" ref="G2018" ca="1">IF(AND(ISBLANK(INDIRECT(ADDRESS(B2018,3,1,1,"all_city_parameter_inputs"))),ISBLANK(INDIRECT(ADDRESS(B2018,2,1,1,"all_city_parameter_inputs")))),"",IF(ISBLANK(INDIRECT(ADDRESS(B2018,2,1,1,"all_city_parameter_inputs"))),"",INDIRECT(ADDRESS(B2018,2,1,1,"all_city_parameter_inputs"))))</f>
        <v>bus_driver</v>
      </c>
      <c r="H2018" s="17" cm="1">
        <f t="array" aca="1" ref="H2018" ca="1">IF(ISBLANK(INDIRECT(ADDRESS(B2018,A2018,1,1,"all_city_parameter_inputs"))), "--",INDIRECT(ADDRESS(B2018,A2018,1,1,"all_city_parameter_inputs")))</f>
        <v>5.9844227065825706E-2</v>
      </c>
      <c r="I2018" s="17">
        <f ca="1">IF(OR(G2018="alpha",G2018="beta",G2018="sd",G2018="mean"),"--",VLOOKUP(C2018,Default!$B$5:$H$114,7,FALSE))</f>
        <v>0.12246677425253254</v>
      </c>
      <c r="J2018" s="4" t="str">
        <f ca="1">VLOOKUP(F2018,Lookup!$C$5:$D$110,2, FALSE)</f>
        <v>Pollution values</v>
      </c>
      <c r="K2018" s="4">
        <f ca="1">VLOOKUP(C2018,Default!$B$4:$E$114,4, FALSE)</f>
        <v>0</v>
      </c>
      <c r="L2018" s="21" t="str" cm="1">
        <f t="array" aca="1" ref="L2018" ca="1">IF(ISNA(VLOOKUP($D2018,Grouped_Sources!$C:$C,1,FALSE)),"", INDIRECT(VLOOKUP($D2018,Grouped_Sources!$C:$I,5,FALSE)))</f>
        <v>air pollution and CO2 write-up_only table_V4.docx (dropbox.com)</v>
      </c>
      <c r="M2018" s="21" t="str" cm="1">
        <f t="array" aca="1" ref="M2018" ca="1">IF(ISNA(VLOOKUP($D2018,Grouped_Sources!$C:$C,1,FALSE)),"", INDIRECT(VLOOKUP($D2018,Grouped_Sources!$C:$I,6,FALSE)))</f>
        <v>EDGAR and various other sources, detailed in document</v>
      </c>
      <c r="N2018" s="21" cm="1">
        <f t="array" aca="1" ref="N2018" ca="1">IF(ISNA(VLOOKUP($D2018,Grouped_Sources!$C:$C,1,FALSE)),"", INDIRECT(VLOOKUP($D2018,Grouped_Sources!$C:$I,7,FALSE)))</f>
        <v>0</v>
      </c>
    </row>
    <row r="2019" spans="1:14" hidden="1" x14ac:dyDescent="0.25">
      <c r="A2019" s="5">
        <f t="shared" si="339"/>
        <v>23</v>
      </c>
      <c r="B2019" s="5">
        <f t="shared" si="340"/>
        <v>17</v>
      </c>
      <c r="C2019" s="5" t="str">
        <f t="shared" ca="1" si="329"/>
        <v>PM_emission_inventories heavy_truck</v>
      </c>
      <c r="D2019" s="5" t="str">
        <f t="shared" ca="1" si="321"/>
        <v>PM_emission_inventories_puerto_montt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PM_emission_inventories</v>
      </c>
      <c r="G2019" s="4" t="str" cm="1">
        <f t="array" aca="1" ref="G2019" ca="1">IF(AND(ISBLANK(INDIRECT(ADDRESS(B2019,3,1,1,"all_city_parameter_inputs"))),ISBLANK(INDIRECT(ADDRESS(B2019,2,1,1,"all_city_parameter_inputs")))),"",IF(ISBLANK(INDIRECT(ADDRESS(B2019,2,1,1,"all_city_parameter_inputs"))),"",INDIRECT(ADDRESS(B2019,2,1,1,"all_city_parameter_inputs"))))</f>
        <v>heavy_truck</v>
      </c>
      <c r="H2019" s="17" cm="1">
        <f t="array" aca="1" ref="H2019" ca="1">IF(ISBLANK(INDIRECT(ADDRESS(B2019,A2019,1,1,"all_city_parameter_inputs"))), "--",INDIRECT(ADDRESS(B2019,A2019,1,1,"all_city_parameter_inputs")))</f>
        <v>0.1564901442006594</v>
      </c>
      <c r="I2019" s="17">
        <f ca="1">IF(OR(G2019="alpha",G2019="beta",G2019="sd",G2019="mean"),"--",VLOOKUP(C2019,Default!$B$5:$H$114,7,FALSE))</f>
        <v>0.45445403783708543</v>
      </c>
      <c r="J2019" s="4" t="str">
        <f ca="1">VLOOKUP(F2019,Lookup!$C$5:$D$110,2, FALSE)</f>
        <v>Pollution values</v>
      </c>
      <c r="K2019" s="4">
        <f ca="1">VLOOKUP(C2019,Default!$B$4:$E$114,4, FALSE)</f>
        <v>0</v>
      </c>
      <c r="L2019" s="21" t="str" cm="1">
        <f t="array" aca="1" ref="L2019" ca="1">IF(ISNA(VLOOKUP($D2019,Grouped_Sources!$C:$C,1,FALSE)),"", INDIRECT(VLOOKUP($D2019,Grouped_Sources!$C:$I,5,FALSE)))</f>
        <v>air pollution and CO2 write-up_only table_V4.docx (dropbox.com)</v>
      </c>
      <c r="M2019" s="21" t="str" cm="1">
        <f t="array" aca="1" ref="M2019" ca="1">IF(ISNA(VLOOKUP($D2019,Grouped_Sources!$C:$C,1,FALSE)),"", INDIRECT(VLOOKUP($D2019,Grouped_Sources!$C:$I,6,FALSE)))</f>
        <v>EDGAR and various other sources, detailed in document</v>
      </c>
      <c r="N2019" s="21" cm="1">
        <f t="array" aca="1" ref="N2019" ca="1">IF(ISNA(VLOOKUP($D2019,Grouped_Sources!$C:$C,1,FALSE)),"", INDIRECT(VLOOKUP($D2019,Grouped_Sources!$C:$I,7,FALSE)))</f>
        <v>0</v>
      </c>
    </row>
    <row r="2020" spans="1:14" hidden="1" x14ac:dyDescent="0.25">
      <c r="A2020" s="5">
        <f t="shared" si="339"/>
        <v>23</v>
      </c>
      <c r="B2020" s="5">
        <f t="shared" si="340"/>
        <v>18</v>
      </c>
      <c r="C2020" s="5" t="str">
        <f t="shared" ca="1" si="329"/>
        <v>PM_emission_inventories truck</v>
      </c>
      <c r="D2020" s="5" t="str">
        <f t="shared" ca="1" si="321"/>
        <v>PM_emission_inventories_puerto_montt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PM_emission_inventories</v>
      </c>
      <c r="G2020" s="4" t="str" cm="1">
        <f t="array" aca="1" ref="G2020" ca="1">IF(AND(ISBLANK(INDIRECT(ADDRESS(B2020,3,1,1,"all_city_parameter_inputs"))),ISBLANK(INDIRECT(ADDRESS(B2020,2,1,1,"all_city_parameter_inputs")))),"",IF(ISBLANK(INDIRECT(ADDRESS(B2020,2,1,1,"all_city_parameter_inputs"))),"",INDIRECT(ADDRESS(B2020,2,1,1,"all_city_parameter_inputs"))))</f>
        <v>truck</v>
      </c>
      <c r="H2020" s="17" cm="1">
        <f t="array" aca="1" ref="H2020" ca="1">IF(ISBLANK(INDIRECT(ADDRESS(B2020,A2020,1,1,"all_city_parameter_inputs"))), "--",INDIRECT(ADDRESS(B2020,A2020,1,1,"all_city_parameter_inputs")))</f>
        <v>0.18029462842499164</v>
      </c>
      <c r="I2020" s="17">
        <f ca="1">IF(OR(G2020="alpha",G2020="beta",G2020="sd",G2020="mean"),"--",VLOOKUP(C2020,Default!$B$5:$H$114,7,FALSE))</f>
        <v>0.33879566966662278</v>
      </c>
      <c r="J2020" s="4" t="str">
        <f ca="1">VLOOKUP(F2020,Lookup!$C$5:$D$110,2, FALSE)</f>
        <v>Pollution values</v>
      </c>
      <c r="K2020" s="4">
        <f ca="1">VLOOKUP(C2020,Default!$B$4:$E$114,4, FALSE)</f>
        <v>0</v>
      </c>
      <c r="L2020" s="21" t="str" cm="1">
        <f t="array" aca="1" ref="L2020" ca="1">IF(ISNA(VLOOKUP($D2020,Grouped_Sources!$C:$C,1,FALSE)),"", INDIRECT(VLOOKUP($D2020,Grouped_Sources!$C:$I,5,FALSE)))</f>
        <v>air pollution and CO2 write-up_only table_V4.docx (dropbox.com)</v>
      </c>
      <c r="M2020" s="21" t="str" cm="1">
        <f t="array" aca="1" ref="M2020" ca="1">IF(ISNA(VLOOKUP($D2020,Grouped_Sources!$C:$C,1,FALSE)),"", INDIRECT(VLOOKUP($D2020,Grouped_Sources!$C:$I,6,FALSE)))</f>
        <v>EDGAR and various other sources, detailed in document</v>
      </c>
      <c r="N2020" s="21" cm="1">
        <f t="array" aca="1" ref="N2020" ca="1">IF(ISNA(VLOOKUP($D2020,Grouped_Sources!$C:$C,1,FALSE)),"", INDIRECT(VLOOKUP($D2020,Grouped_Sources!$C:$I,7,FALSE)))</f>
        <v>0</v>
      </c>
    </row>
    <row r="2021" spans="1:14" hidden="1" x14ac:dyDescent="0.25">
      <c r="A2021" s="5">
        <f t="shared" si="339"/>
        <v>23</v>
      </c>
      <c r="B2021" s="5">
        <f t="shared" si="340"/>
        <v>19</v>
      </c>
      <c r="C2021" s="5" t="str">
        <f t="shared" ca="1" si="329"/>
        <v>PM_emission_inventories van</v>
      </c>
      <c r="D2021" s="5" t="str">
        <f t="shared" ca="1" si="321"/>
        <v>PM_emission_inventories_puerto_montt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PM_emission_inventories</v>
      </c>
      <c r="G2021" s="4" t="str" cm="1">
        <f t="array" aca="1" ref="G2021" ca="1">IF(AND(ISBLANK(INDIRECT(ADDRESS(B2021,3,1,1,"all_city_parameter_inputs"))),ISBLANK(INDIRECT(ADDRESS(B2021,2,1,1,"all_city_parameter_inputs")))),"",IF(ISBLANK(INDIRECT(ADDRESS(B2021,2,1,1,"all_city_parameter_inputs"))),"",INDIRECT(ADDRESS(B2021,2,1,1,"all_city_parameter_inputs"))))</f>
        <v>van</v>
      </c>
      <c r="H2021" s="17" cm="1">
        <f t="array" aca="1" ref="H2021" ca="1">IF(ISBLANK(INDIRECT(ADDRESS(B2021,A2021,1,1,"all_city_parameter_inputs"))), "--",INDIRECT(ADDRESS(B2021,A2021,1,1,"all_city_parameter_inputs")))</f>
        <v>0</v>
      </c>
      <c r="I2021" s="17">
        <f ca="1">IF(OR(G2021="alpha",G2021="beta",G2021="sd",G2021="mean"),"--",VLOOKUP(C2021,Default!$B$5:$H$114,7,FALSE))</f>
        <v>0</v>
      </c>
      <c r="J2021" s="4" t="str">
        <f ca="1">VLOOKUP(F2021,Lookup!$C$5:$D$110,2, FALSE)</f>
        <v>Pollution values</v>
      </c>
      <c r="K2021" s="4">
        <f ca="1">VLOOKUP(C2021,Default!$B$4:$E$114,4, FALSE)</f>
        <v>0</v>
      </c>
      <c r="L2021" s="21" t="str" cm="1">
        <f t="array" aca="1" ref="L2021" ca="1">IF(ISNA(VLOOKUP($D2021,Grouped_Sources!$C:$C,1,FALSE)),"", INDIRECT(VLOOKUP($D2021,Grouped_Sources!$C:$I,5,FALSE)))</f>
        <v>air pollution and CO2 write-up_only table_V4.docx (dropbox.com)</v>
      </c>
      <c r="M2021" s="21" t="str" cm="1">
        <f t="array" aca="1" ref="M2021" ca="1">IF(ISNA(VLOOKUP($D2021,Grouped_Sources!$C:$C,1,FALSE)),"", INDIRECT(VLOOKUP($D2021,Grouped_Sources!$C:$I,6,FALSE)))</f>
        <v>EDGAR and various other sources, detailed in document</v>
      </c>
      <c r="N2021" s="21" cm="1">
        <f t="array" aca="1" ref="N2021" ca="1">IF(ISNA(VLOOKUP($D2021,Grouped_Sources!$C:$C,1,FALSE)),"", INDIRECT(VLOOKUP($D2021,Grouped_Sources!$C:$I,7,FALSE)))</f>
        <v>0</v>
      </c>
    </row>
    <row r="2022" spans="1:14" hidden="1" x14ac:dyDescent="0.25">
      <c r="A2022" s="5">
        <f t="shared" si="339"/>
        <v>23</v>
      </c>
      <c r="B2022" s="5">
        <f t="shared" si="340"/>
        <v>20</v>
      </c>
      <c r="C2022" s="5" t="str">
        <f t="shared" ca="1" si="329"/>
        <v>PM_emission_inventories other</v>
      </c>
      <c r="D2022" s="5" t="str">
        <f t="shared" ca="1" si="321"/>
        <v>PM_emission_inventories_puerto_montt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PM_emission_inventories</v>
      </c>
      <c r="G2022" s="4" t="str" cm="1">
        <f t="array" aca="1" ref="G2022" ca="1">IF(AND(ISBLANK(INDIRECT(ADDRESS(B2022,3,1,1,"all_city_parameter_inputs"))),ISBLANK(INDIRECT(ADDRESS(B2022,2,1,1,"all_city_parameter_inputs")))),"",IF(ISBLANK(INDIRECT(ADDRESS(B2022,2,1,1,"all_city_parameter_inputs"))),"",INDIRECT(ADDRESS(B2022,2,1,1,"all_city_parameter_inputs"))))</f>
        <v>other</v>
      </c>
      <c r="H2022" s="17" cm="1">
        <f t="array" aca="1" ref="H2022" ca="1">IF(ISBLANK(INDIRECT(ADDRESS(B2022,A2022,1,1,"all_city_parameter_inputs"))), "--",INDIRECT(ADDRESS(B2022,A2022,1,1,"all_city_parameter_inputs")))</f>
        <v>0</v>
      </c>
      <c r="I2022" s="17">
        <f ca="1">IF(OR(G2022="alpha",G2022="beta",G2022="sd",G2022="mean"),"--",VLOOKUP(C2022,Default!$B$5:$H$114,7,FALSE))</f>
        <v>0</v>
      </c>
      <c r="J2022" s="4" t="str">
        <f ca="1">VLOOKUP(F2022,Lookup!$C$5:$D$110,2, FALSE)</f>
        <v>Pollution values</v>
      </c>
      <c r="K2022" s="4">
        <f ca="1">VLOOKUP(C2022,Default!$B$4:$E$114,4, FALSE)</f>
        <v>0</v>
      </c>
      <c r="L2022" s="21" t="str" cm="1">
        <f t="array" aca="1" ref="L2022" ca="1">IF(ISNA(VLOOKUP($D2022,Grouped_Sources!$C:$C,1,FALSE)),"", INDIRECT(VLOOKUP($D2022,Grouped_Sources!$C:$I,5,FALSE)))</f>
        <v>air pollution and CO2 write-up_only table_V4.docx (dropbox.com)</v>
      </c>
      <c r="M2022" s="21" t="str" cm="1">
        <f t="array" aca="1" ref="M2022" ca="1">IF(ISNA(VLOOKUP($D2022,Grouped_Sources!$C:$C,1,FALSE)),"", INDIRECT(VLOOKUP($D2022,Grouped_Sources!$C:$I,6,FALSE)))</f>
        <v>EDGAR and various other sources, detailed in document</v>
      </c>
      <c r="N2022" s="21" cm="1">
        <f t="array" aca="1" ref="N2022" ca="1">IF(ISNA(VLOOKUP($D2022,Grouped_Sources!$C:$C,1,FALSE)),"", INDIRECT(VLOOKUP($D2022,Grouped_Sources!$C:$I,7,FALSE)))</f>
        <v>0</v>
      </c>
    </row>
    <row r="2023" spans="1:14" hidden="1" x14ac:dyDescent="0.25">
      <c r="A2023" s="5">
        <f t="shared" si="339"/>
        <v>23</v>
      </c>
      <c r="B2023" s="5">
        <f t="shared" si="340"/>
        <v>21</v>
      </c>
      <c r="C2023" s="5" t="str">
        <f t="shared" ca="1" si="329"/>
        <v>PM_emission_inventories taxi</v>
      </c>
      <c r="D2023" s="5" t="str">
        <f t="shared" ref="D2023:D2116" ca="1" si="341">F2023&amp;"_"&amp;E2023</f>
        <v>PM_emission_inventories_puerto_montt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PM_emission_inventories</v>
      </c>
      <c r="G2023" s="4" t="str" cm="1">
        <f t="array" aca="1" ref="G2023" ca="1">IF(AND(ISBLANK(INDIRECT(ADDRESS(B2023,3,1,1,"all_city_parameter_inputs"))),ISBLANK(INDIRECT(ADDRESS(B2023,2,1,1,"all_city_parameter_inputs")))),"",IF(ISBLANK(INDIRECT(ADDRESS(B2023,2,1,1,"all_city_parameter_inputs"))),"",INDIRECT(ADDRESS(B2023,2,1,1,"all_city_parameter_inputs"))))</f>
        <v>taxi</v>
      </c>
      <c r="H2023" s="17" cm="1">
        <f t="array" aca="1" ref="H2023" ca="1">IF(ISBLANK(INDIRECT(ADDRESS(B2023,A2023,1,1,"all_city_parameter_inputs"))), "--",INDIRECT(ADDRESS(B2023,A2023,1,1,"all_city_parameter_inputs")))</f>
        <v>0</v>
      </c>
      <c r="I2023" s="17">
        <f ca="1">IF(OR(G2023="alpha",G2023="beta",G2023="sd",G2023="mean"),"--",VLOOKUP(C2023,Default!$B$5:$H$114,7,FALSE))</f>
        <v>0</v>
      </c>
      <c r="J2023" s="4" t="str">
        <f ca="1">VLOOKUP(F2023,Lookup!$C$5:$D$110,2, FALSE)</f>
        <v>Pollution values</v>
      </c>
      <c r="K2023" s="4">
        <f ca="1">VLOOKUP(C2023,Default!$B$4:$E$114,4, FALSE)</f>
        <v>0</v>
      </c>
      <c r="L2023" s="21" t="str" cm="1">
        <f t="array" aca="1" ref="L2023" ca="1">IF(ISNA(VLOOKUP($D2023,Grouped_Sources!$C:$C,1,FALSE)),"", INDIRECT(VLOOKUP($D2023,Grouped_Sources!$C:$I,5,FALSE)))</f>
        <v>air pollution and CO2 write-up_only table_V4.docx (dropbox.com)</v>
      </c>
      <c r="M2023" s="21" t="str" cm="1">
        <f t="array" aca="1" ref="M2023" ca="1">IF(ISNA(VLOOKUP($D2023,Grouped_Sources!$C:$C,1,FALSE)),"", INDIRECT(VLOOKUP($D2023,Grouped_Sources!$C:$I,6,FALSE)))</f>
        <v>EDGAR and various other sources, detailed in document</v>
      </c>
      <c r="N2023" s="21" cm="1">
        <f t="array" aca="1" ref="N2023" ca="1">IF(ISNA(VLOOKUP($D2023,Grouped_Sources!$C:$C,1,FALSE)),"", INDIRECT(VLOOKUP($D2023,Grouped_Sources!$C:$I,7,FALSE)))</f>
        <v>0</v>
      </c>
    </row>
    <row r="2024" spans="1:14" hidden="1" x14ac:dyDescent="0.25">
      <c r="A2024" s="5">
        <f t="shared" si="339"/>
        <v>23</v>
      </c>
      <c r="B2024" s="5">
        <f t="shared" si="340"/>
        <v>22</v>
      </c>
      <c r="C2024" s="5" t="str">
        <f t="shared" ca="1" si="329"/>
        <v>PM_emission_inventories auto_rickshaw</v>
      </c>
      <c r="D2024" s="5" t="str">
        <f t="shared" ca="1" si="341"/>
        <v>PM_emission_inventories_puerto_montt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PM_emission_inventories</v>
      </c>
      <c r="G2024" s="4" t="str" cm="1">
        <f t="array" aca="1" ref="G2024" ca="1">IF(AND(ISBLANK(INDIRECT(ADDRESS(B2024,3,1,1,"all_city_parameter_inputs"))),ISBLANK(INDIRECT(ADDRESS(B2024,2,1,1,"all_city_parameter_inputs")))),"",IF(ISBLANK(INDIRECT(ADDRESS(B2024,2,1,1,"all_city_parameter_inputs"))),"",INDIRECT(ADDRESS(B2024,2,1,1,"all_city_parameter_inputs"))))</f>
        <v>auto_rickshaw</v>
      </c>
      <c r="H2024" s="17" cm="1">
        <f t="array" aca="1" ref="H2024" ca="1">IF(ISBLANK(INDIRECT(ADDRESS(B2024,A2024,1,1,"all_city_parameter_inputs"))), "--",INDIRECT(ADDRESS(B2024,A2024,1,1,"all_city_parameter_inputs")))</f>
        <v>0</v>
      </c>
      <c r="I2024" s="17">
        <f ca="1">IF(OR(G2024="alpha",G2024="beta",G2024="sd",G2024="mean"),"--",VLOOKUP(C2024,Default!$B$5:$H$114,7,FALSE))</f>
        <v>0</v>
      </c>
      <c r="J2024" s="4" t="str">
        <f ca="1">VLOOKUP(F2024,Lookup!$C$5:$D$110,2, FALSE)</f>
        <v>Pollution values</v>
      </c>
      <c r="K2024" s="4">
        <f ca="1">VLOOKUP(C2024,Default!$B$4:$E$114,4, FALSE)</f>
        <v>0</v>
      </c>
      <c r="L2024" s="21" t="str" cm="1">
        <f t="array" aca="1" ref="L2024" ca="1">IF(ISNA(VLOOKUP($D2024,Grouped_Sources!$C:$C,1,FALSE)),"", INDIRECT(VLOOKUP($D2024,Grouped_Sources!$C:$I,5,FALSE)))</f>
        <v>air pollution and CO2 write-up_only table_V4.docx (dropbox.com)</v>
      </c>
      <c r="M2024" s="21" t="str" cm="1">
        <f t="array" aca="1" ref="M2024" ca="1">IF(ISNA(VLOOKUP($D2024,Grouped_Sources!$C:$C,1,FALSE)),"", INDIRECT(VLOOKUP($D2024,Grouped_Sources!$C:$I,6,FALSE)))</f>
        <v>EDGAR and various other sources, detailed in document</v>
      </c>
      <c r="N2024" s="21" cm="1">
        <f t="array" aca="1" ref="N2024" ca="1">IF(ISNA(VLOOKUP($D2024,Grouped_Sources!$C:$C,1,FALSE)),"", INDIRECT(VLOOKUP($D2024,Grouped_Sources!$C:$I,7,FALSE)))</f>
        <v>0</v>
      </c>
    </row>
    <row r="2025" spans="1:14" hidden="1" x14ac:dyDescent="0.25">
      <c r="A2025" s="5">
        <f t="shared" si="339"/>
        <v>23</v>
      </c>
      <c r="B2025" s="5">
        <f t="shared" si="340"/>
        <v>23</v>
      </c>
      <c r="C2025" s="5" t="str">
        <f t="shared" ca="1" si="329"/>
        <v>injury_reporting_rate</v>
      </c>
      <c r="D2025" s="5" t="str">
        <f t="shared" ca="1" si="341"/>
        <v>injury_reporting_rate_puerto_montt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injury_reporting_rate</v>
      </c>
      <c r="G2025" s="4" t="str" cm="1">
        <f t="array" aca="1" ref="G2025" ca="1">IF(AND(ISBLANK(INDIRECT(ADDRESS(B2025,3,1,1,"all_city_parameter_inputs"))),ISBLANK(INDIRECT(ADDRESS(B2025,2,1,1,"all_city_parameter_inputs")))),"",IF(ISBLANK(INDIRECT(ADDRESS(B2025,2,1,1,"all_city_parameter_inputs"))),"",INDIRECT(ADDRESS(B2025,2,1,1,"all_city_parameter_inputs"))))</f>
        <v>constant</v>
      </c>
      <c r="H2025" s="17" cm="1">
        <f t="array" aca="1" ref="H2025" ca="1">IF(ISBLANK(INDIRECT(ADDRESS(B2025,A2025,1,1,"all_city_parameter_inputs"))), "--",INDIRECT(ADDRESS(B2025,A2025,1,1,"all_city_parameter_inputs")))</f>
        <v>0.87305122494432075</v>
      </c>
      <c r="I2025" s="17">
        <f ca="1">IF(OR(G2025="alpha",G2025="beta",G2025="sd",G2025="mean"),"--",VLOOKUP(C2025,Default!$B$5:$H$114,7,FALSE))</f>
        <v>1</v>
      </c>
      <c r="J2025" s="4" t="str">
        <f ca="1">VLOOKUP(F2025,Lookup!$C$5:$D$110,2, FALSE)</f>
        <v>Injury values</v>
      </c>
      <c r="K2025" s="4" t="str">
        <f ca="1">VLOOKUP(C2025,Default!$B$4:$E$114,4, FALSE)</f>
        <v>rate at which injuries are reported</v>
      </c>
      <c r="L2025" s="21" t="str" cm="1">
        <f t="array" aca="1" ref="L2025" ca="1">IF(ISNA(VLOOKUP($D2025,Grouped_Sources!$C:$C,1,FALSE)),"", INDIRECT(VLOOKUP($D2025,Grouped_Sources!$C:$I,5,FALSE)))</f>
        <v>InjuryReportingRate_WriteUp_vxx.docx on OneDrive Ali Abbas - ITHIM Global\Methods and Processes\Input Parameters\InjuryReportingRate</v>
      </c>
      <c r="M2025" s="21" cm="1">
        <f t="array" aca="1" ref="M2025" ca="1">IF(ISNA(VLOOKUP($D2025,Grouped_Sources!$C:$C,1,FALSE)),"", INDIRECT(VLOOKUP($D2025,Grouped_Sources!$C:$I,6,FALSE)))</f>
        <v>0</v>
      </c>
      <c r="N2025" s="21" cm="1">
        <f t="array" aca="1" ref="N2025" ca="1">IF(ISNA(VLOOKUP($D2025,Grouped_Sources!$C:$C,1,FALSE)),"", INDIRECT(VLOOKUP($D2025,Grouped_Sources!$C:$I,7,FALSE)))</f>
        <v>0</v>
      </c>
    </row>
    <row r="2026" spans="1:14" hidden="1" x14ac:dyDescent="0.25">
      <c r="A2026" s="5">
        <f t="shared" si="339"/>
        <v>23</v>
      </c>
      <c r="B2026" s="5">
        <f t="shared" si="340"/>
        <v>24</v>
      </c>
      <c r="C2026" s="5" t="str">
        <f t="shared" ca="1" si="329"/>
        <v>injury_reporting_rate</v>
      </c>
      <c r="D2026" s="5" t="str">
        <f t="shared" ca="1" si="341"/>
        <v>injury_reporting_rate_puerto_montt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injury_reporting_rate</v>
      </c>
      <c r="G2026" s="4" t="str" cm="1">
        <f t="array" aca="1" ref="G2026" ca="1">IF(AND(ISBLANK(INDIRECT(ADDRESS(B2026,3,1,1,"all_city_parameter_inputs"))),ISBLANK(INDIRECT(ADDRESS(B2026,2,1,1,"all_city_parameter_inputs")))),"",IF(ISBLANK(INDIRECT(ADDRESS(B2026,2,1,1,"all_city_parameter_inputs"))),"",INDIRECT(ADDRESS(B2026,2,1,1,"all_city_parameter_inputs"))))</f>
        <v>alpha</v>
      </c>
      <c r="H2026" s="17" cm="1">
        <f t="array" aca="1" ref="H2026" ca="1">IF(ISBLANK(INDIRECT(ADDRESS(B2026,A2026,1,1,"all_city_parameter_inputs"))), "--",INDIRECT(ADDRESS(B2026,A2026,1,1,"all_city_parameter_inputs")))</f>
        <v>8.803218520818799</v>
      </c>
      <c r="I2026" s="17" t="str">
        <f ca="1">IF(OR(G2026="alpha",G2026="beta",G2026="sd",G2026="mean"),"--",VLOOKUP(C2026,Default!$B$5:$H$114,7,FALSE))</f>
        <v>--</v>
      </c>
      <c r="J2026" s="4" t="str">
        <f ca="1">VLOOKUP(F2026,Lookup!$C$5:$D$110,2, FALSE)</f>
        <v>Injury values</v>
      </c>
      <c r="K2026" s="4" t="str">
        <f ca="1">VLOOKUP(C2026,Default!$B$4:$E$114,4, FALSE)</f>
        <v>rate at which injuries are reported</v>
      </c>
      <c r="L2026" s="21" t="str" cm="1">
        <f t="array" aca="1" ref="L2026" ca="1">IF(ISNA(VLOOKUP($D2026,Grouped_Sources!$C:$C,1,FALSE)),"", INDIRECT(VLOOKUP($D2026,Grouped_Sources!$C:$I,5,FALSE)))</f>
        <v>InjuryReportingRate_WriteUp_vxx.docx on OneDrive Ali Abbas - ITHIM Global\Methods and Processes\Input Parameters\InjuryReportingRate</v>
      </c>
      <c r="M2026" s="21" cm="1">
        <f t="array" aca="1" ref="M2026" ca="1">IF(ISNA(VLOOKUP($D2026,Grouped_Sources!$C:$C,1,FALSE)),"", INDIRECT(VLOOKUP($D2026,Grouped_Sources!$C:$I,6,FALSE)))</f>
        <v>0</v>
      </c>
      <c r="N2026" s="21" cm="1">
        <f t="array" aca="1" ref="N2026" ca="1">IF(ISNA(VLOOKUP($D2026,Grouped_Sources!$C:$C,1,FALSE)),"", INDIRECT(VLOOKUP($D2026,Grouped_Sources!$C:$I,7,FALSE)))</f>
        <v>0</v>
      </c>
    </row>
    <row r="2027" spans="1:14" hidden="1" x14ac:dyDescent="0.25">
      <c r="A2027" s="5">
        <f t="shared" si="339"/>
        <v>23</v>
      </c>
      <c r="B2027" s="5">
        <f t="shared" si="340"/>
        <v>25</v>
      </c>
      <c r="C2027" s="5" t="str">
        <f t="shared" ca="1" si="329"/>
        <v>injury_reporting_rate</v>
      </c>
      <c r="D2027" s="5" t="str">
        <f t="shared" ca="1" si="341"/>
        <v>injury_reporting_rate_puerto_montt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injury_reporting_rate</v>
      </c>
      <c r="G2027" s="4" t="str" cm="1">
        <f t="array" aca="1" ref="G2027" ca="1">IF(AND(ISBLANK(INDIRECT(ADDRESS(B2027,3,1,1,"all_city_parameter_inputs"))),ISBLANK(INDIRECT(ADDRESS(B2027,2,1,1,"all_city_parameter_inputs")))),"",IF(ISBLANK(INDIRECT(ADDRESS(B2027,2,1,1,"all_city_parameter_inputs"))),"",INDIRECT(ADDRESS(B2027,2,1,1,"all_city_parameter_inputs"))))</f>
        <v>beta</v>
      </c>
      <c r="H2027" s="17" cm="1">
        <f t="array" aca="1" ref="H2027" ca="1">IF(ISBLANK(INDIRECT(ADDRESS(B2027,A2027,1,1,"all_city_parameter_inputs"))), "--",INDIRECT(ADDRESS(B2027,A2027,1,1,"all_city_parameter_inputs")))</f>
        <v>1.2800598359353863</v>
      </c>
      <c r="I2027" s="17" t="str">
        <f ca="1">IF(OR(G2027="alpha",G2027="beta",G2027="sd",G2027="mean"),"--",VLOOKUP(C2027,Default!$B$5:$H$114,7,FALSE))</f>
        <v>--</v>
      </c>
      <c r="J2027" s="4" t="str">
        <f ca="1">VLOOKUP(F2027,Lookup!$C$5:$D$110,2, FALSE)</f>
        <v>Injury values</v>
      </c>
      <c r="K2027" s="4" t="str">
        <f ca="1">VLOOKUP(C2027,Default!$B$4:$E$114,4, FALSE)</f>
        <v>rate at which injuries are reported</v>
      </c>
      <c r="L2027" s="21" t="str" cm="1">
        <f t="array" aca="1" ref="L2027" ca="1">IF(ISNA(VLOOKUP($D2027,Grouped_Sources!$C:$C,1,FALSE)),"", INDIRECT(VLOOKUP($D2027,Grouped_Sources!$C:$I,5,FALSE)))</f>
        <v>InjuryReportingRate_WriteUp_vxx.docx on OneDrive Ali Abbas - ITHIM Global\Methods and Processes\Input Parameters\InjuryReportingRate</v>
      </c>
      <c r="M2027" s="21" cm="1">
        <f t="array" aca="1" ref="M2027" ca="1">IF(ISNA(VLOOKUP($D2027,Grouped_Sources!$C:$C,1,FALSE)),"", INDIRECT(VLOOKUP($D2027,Grouped_Sources!$C:$I,6,FALSE)))</f>
        <v>0</v>
      </c>
      <c r="N2027" s="21" cm="1">
        <f t="array" aca="1" ref="N2027" ca="1">IF(ISNA(VLOOKUP($D2027,Grouped_Sources!$C:$C,1,FALSE)),"", INDIRECT(VLOOKUP($D2027,Grouped_Sources!$C:$I,7,FALSE)))</f>
        <v>0</v>
      </c>
    </row>
    <row r="2028" spans="1:14" hidden="1" x14ac:dyDescent="0.25">
      <c r="A2028" s="5">
        <f t="shared" si="339"/>
        <v>23</v>
      </c>
      <c r="B2028" s="5">
        <f t="shared" si="340"/>
        <v>26</v>
      </c>
      <c r="C2028" s="5" t="str">
        <f t="shared" ca="1" si="329"/>
        <v>chronic_disease_scalar</v>
      </c>
      <c r="D2028" s="5" t="str">
        <f t="shared" ca="1" si="341"/>
        <v>chronic_disease_scalar_puerto_montt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chronic_disease_scalar</v>
      </c>
      <c r="G2028" s="4" t="str" cm="1">
        <f t="array" aca="1" ref="G2028" ca="1">IF(AND(ISBLANK(INDIRECT(ADDRESS(B2028,3,1,1,"all_city_parameter_inputs"))),ISBLANK(INDIRECT(ADDRESS(B2028,2,1,1,"all_city_parameter_inputs")))),"",IF(ISBLANK(INDIRECT(ADDRESS(B2028,2,1,1,"all_city_parameter_inputs"))),"",INDIRECT(ADDRESS(B2028,2,1,1,"all_city_parameter_inputs"))))</f>
        <v>constant</v>
      </c>
      <c r="H2028" s="17" cm="1">
        <f t="array" aca="1" ref="H2028" ca="1">IF(ISBLANK(INDIRECT(ADDRESS(B2028,A2028,1,1,"all_city_parameter_inputs"))), "--",INDIRECT(ADDRESS(B2028,A2028,1,1,"all_city_parameter_inputs")))</f>
        <v>1</v>
      </c>
      <c r="I2028" s="17">
        <f ca="1">IF(OR(G2028="alpha",G2028="beta",G2028="sd",G2028="mean"),"--",VLOOKUP(C2028,Default!$B$5:$H$114,7,FALSE))</f>
        <v>1</v>
      </c>
      <c r="J2028" s="4" t="str">
        <f ca="1">VLOOKUP(F2028,Lookup!$C$5:$D$110,2, FALSE)</f>
        <v>Health values</v>
      </c>
      <c r="K2028" s="4" t="str">
        <f ca="1">VLOOKUP(C2028,Default!$B$4:$E$114,4, FALSE)</f>
        <v>scalar to deal with bias in GBD data</v>
      </c>
      <c r="L2028" s="21" t="str" cm="1">
        <f t="array" aca="1" ref="L2028" ca="1">IF(ISNA(VLOOKUP($D2028,Grouped_Sources!$C:$C,1,FALSE)),"", INDIRECT(VLOOKUP($D2028,Grouped_Sources!$C:$I,5,FALSE)))</f>
        <v>assumes no bias in the disease data, distribution values need updating</v>
      </c>
      <c r="M2028" s="21" cm="1">
        <f t="array" aca="1" ref="M2028" ca="1">IF(ISNA(VLOOKUP($D2028,Grouped_Sources!$C:$C,1,FALSE)),"", INDIRECT(VLOOKUP($D2028,Grouped_Sources!$C:$I,6,FALSE)))</f>
        <v>0</v>
      </c>
      <c r="N2028" s="21" cm="1">
        <f t="array" aca="1" ref="N2028" ca="1">IF(ISNA(VLOOKUP($D2028,Grouped_Sources!$C:$C,1,FALSE)),"", INDIRECT(VLOOKUP($D2028,Grouped_Sources!$C:$I,7,FALSE)))</f>
        <v>0</v>
      </c>
    </row>
    <row r="2029" spans="1:14" hidden="1" x14ac:dyDescent="0.25">
      <c r="A2029" s="5">
        <f t="shared" si="339"/>
        <v>23</v>
      </c>
      <c r="B2029" s="5">
        <f t="shared" si="340"/>
        <v>27</v>
      </c>
      <c r="C2029" s="5" t="str">
        <f t="shared" ca="1" si="329"/>
        <v>chronic_disease_scalar</v>
      </c>
      <c r="D2029" s="5" t="str">
        <f t="shared" ca="1" si="341"/>
        <v>chronic_disease_scalar_puerto_montt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chronic_disease_scalar</v>
      </c>
      <c r="G2029" s="4" t="str" cm="1">
        <f t="array" aca="1" ref="G2029" ca="1">IF(AND(ISBLANK(INDIRECT(ADDRESS(B2029,3,1,1,"all_city_parameter_inputs"))),ISBLANK(INDIRECT(ADDRESS(B2029,2,1,1,"all_city_parameter_inputs")))),"",IF(ISBLANK(INDIRECT(ADDRESS(B2029,2,1,1,"all_city_parameter_inputs"))),"",INDIRECT(ADDRESS(B2029,2,1,1,"all_city_parameter_inputs"))))</f>
        <v>mean</v>
      </c>
      <c r="H2029" s="17" cm="1">
        <f t="array" aca="1" ref="H2029" ca="1">IF(ISBLANK(INDIRECT(ADDRESS(B2029,A2029,1,1,"all_city_parameter_inputs"))), "--",INDIRECT(ADDRESS(B2029,A2029,1,1,"all_city_parameter_inputs")))</f>
        <v>1</v>
      </c>
      <c r="I2029" s="17" t="str">
        <f ca="1">IF(OR(G2029="alpha",G2029="beta",G2029="sd",G2029="mean"),"--",VLOOKUP(C2029,Default!$B$5:$H$114,7,FALSE))</f>
        <v>--</v>
      </c>
      <c r="J2029" s="4" t="str">
        <f ca="1">VLOOKUP(F2029,Lookup!$C$5:$D$110,2, FALSE)</f>
        <v>Health values</v>
      </c>
      <c r="K2029" s="4" t="str">
        <f ca="1">VLOOKUP(C2029,Default!$B$4:$E$114,4, FALSE)</f>
        <v>scalar to deal with bias in GBD data</v>
      </c>
      <c r="L2029" s="21" t="str" cm="1">
        <f t="array" aca="1" ref="L2029" ca="1">IF(ISNA(VLOOKUP($D2029,Grouped_Sources!$C:$C,1,FALSE)),"", INDIRECT(VLOOKUP($D2029,Grouped_Sources!$C:$I,5,FALSE)))</f>
        <v>assumes no bias in the disease data, distribution values need updating</v>
      </c>
      <c r="M2029" s="21" cm="1">
        <f t="array" aca="1" ref="M2029" ca="1">IF(ISNA(VLOOKUP($D2029,Grouped_Sources!$C:$C,1,FALSE)),"", INDIRECT(VLOOKUP($D2029,Grouped_Sources!$C:$I,6,FALSE)))</f>
        <v>0</v>
      </c>
      <c r="N2029" s="21" cm="1">
        <f t="array" aca="1" ref="N2029" ca="1">IF(ISNA(VLOOKUP($D2029,Grouped_Sources!$C:$C,1,FALSE)),"", INDIRECT(VLOOKUP($D2029,Grouped_Sources!$C:$I,7,FALSE)))</f>
        <v>0</v>
      </c>
    </row>
    <row r="2030" spans="1:14" hidden="1" x14ac:dyDescent="0.25">
      <c r="A2030" s="5">
        <f t="shared" si="339"/>
        <v>23</v>
      </c>
      <c r="B2030" s="5">
        <f t="shared" si="340"/>
        <v>28</v>
      </c>
      <c r="C2030" s="5" t="str">
        <f t="shared" ca="1" si="329"/>
        <v>chronic_disease_scalar</v>
      </c>
      <c r="D2030" s="5" t="str">
        <f t="shared" ca="1" si="341"/>
        <v>chronic_disease_scalar_puerto_montt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chronic_disease_scalar</v>
      </c>
      <c r="G2030" s="4" t="str" cm="1">
        <f t="array" aca="1" ref="G2030" ca="1">IF(AND(ISBLANK(INDIRECT(ADDRESS(B2030,3,1,1,"all_city_parameter_inputs"))),ISBLANK(INDIRECT(ADDRESS(B2030,2,1,1,"all_city_parameter_inputs")))),"",IF(ISBLANK(INDIRECT(ADDRESS(B2030,2,1,1,"all_city_parameter_inputs"))),"",INDIRECT(ADDRESS(B2030,2,1,1,"all_city_parameter_inputs"))))</f>
        <v>sd</v>
      </c>
      <c r="H2030" s="17" cm="1">
        <f t="array" aca="1" ref="H2030" ca="1">IF(ISBLANK(INDIRECT(ADDRESS(B2030,A2030,1,1,"all_city_parameter_inputs"))), "--",INDIRECT(ADDRESS(B2030,A2030,1,1,"all_city_parameter_inputs")))</f>
        <v>1.2</v>
      </c>
      <c r="I2030" s="17" t="str">
        <f ca="1">IF(OR(G2030="alpha",G2030="beta",G2030="sd",G2030="mean"),"--",VLOOKUP(C2030,Default!$B$5:$H$114,7,FALSE))</f>
        <v>--</v>
      </c>
      <c r="J2030" s="4" t="str">
        <f ca="1">VLOOKUP(F2030,Lookup!$C$5:$D$110,2, FALSE)</f>
        <v>Health values</v>
      </c>
      <c r="K2030" s="4" t="str">
        <f ca="1">VLOOKUP(C2030,Default!$B$4:$E$114,4, FALSE)</f>
        <v>scalar to deal with bias in GBD data</v>
      </c>
      <c r="L2030" s="21" t="str" cm="1">
        <f t="array" aca="1" ref="L2030" ca="1">IF(ISNA(VLOOKUP($D2030,Grouped_Sources!$C:$C,1,FALSE)),"", INDIRECT(VLOOKUP($D2030,Grouped_Sources!$C:$I,5,FALSE)))</f>
        <v>assumes no bias in the disease data, distribution values need updating</v>
      </c>
      <c r="M2030" s="21" cm="1">
        <f t="array" aca="1" ref="M2030" ca="1">IF(ISNA(VLOOKUP($D2030,Grouped_Sources!$C:$C,1,FALSE)),"", INDIRECT(VLOOKUP($D2030,Grouped_Sources!$C:$I,6,FALSE)))</f>
        <v>0</v>
      </c>
      <c r="N2030" s="21" cm="1">
        <f t="array" aca="1" ref="N2030" ca="1">IF(ISNA(VLOOKUP($D2030,Grouped_Sources!$C:$C,1,FALSE)),"", INDIRECT(VLOOKUP($D2030,Grouped_Sources!$C:$I,7,FALSE)))</f>
        <v>0</v>
      </c>
    </row>
    <row r="2031" spans="1:14" hidden="1" x14ac:dyDescent="0.25">
      <c r="A2031" s="5">
        <f t="shared" si="339"/>
        <v>23</v>
      </c>
      <c r="B2031" s="5">
        <f t="shared" si="340"/>
        <v>29</v>
      </c>
      <c r="C2031" s="5" t="str">
        <f t="shared" ca="1" si="329"/>
        <v>pm_conc_base</v>
      </c>
      <c r="D2031" s="5" t="str">
        <f t="shared" ca="1" si="341"/>
        <v>pm_conc_base_puerto_montt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pm_conc_base</v>
      </c>
      <c r="G2031" s="4" t="str" cm="1">
        <f t="array" aca="1" ref="G2031" ca="1">IF(AND(ISBLANK(INDIRECT(ADDRESS(B2031,3,1,1,"all_city_parameter_inputs"))),ISBLANK(INDIRECT(ADDRESS(B2031,2,1,1,"all_city_parameter_inputs")))),"",IF(ISBLANK(INDIRECT(ADDRESS(B2031,2,1,1,"all_city_parameter_inputs"))),"",INDIRECT(ADDRESS(B2031,2,1,1,"all_city_parameter_inputs"))))</f>
        <v>constant</v>
      </c>
      <c r="H2031" s="17" cm="1">
        <f t="array" aca="1" ref="H2031" ca="1">IF(ISBLANK(INDIRECT(ADDRESS(B2031,A2031,1,1,"all_city_parameter_inputs"))), "--",INDIRECT(ADDRESS(B2031,A2031,1,1,"all_city_parameter_inputs")))</f>
        <v>26.317699999999999</v>
      </c>
      <c r="I2031" s="17">
        <f ca="1">IF(OR(G2031="alpha",G2031="beta",G2031="sd",G2031="mean"),"--",VLOOKUP(C2031,Default!$B$5:$H$114,7,FALSE))</f>
        <v>12.69</v>
      </c>
      <c r="J2031" s="4" t="str">
        <f ca="1">VLOOKUP(F2031,Lookup!$C$5:$D$110,2, FALSE)</f>
        <v>Pollution values</v>
      </c>
      <c r="K2031" s="4" t="str">
        <f ca="1">VLOOKUP(C2031,Default!$B$4:$E$114,4, FALSE)</f>
        <v>background PM2.5 concentration</v>
      </c>
      <c r="L2031" s="21" t="str" cm="1">
        <f t="array" aca="1" ref="L2031" ca="1">IF(ISNA(VLOOKUP($D2031,Grouped_Sources!$C:$C,1,FALSE)),"", INDIRECT(VLOOKUP($D2031,Grouped_Sources!$C:$I,5,FALSE)))</f>
        <v>…Dropbox\ITHIM Global\Methods and Processes\Air Pollution\Emissions and air pollution calculations - Rahul &amp; Haneen\Databases used\database_source_apport_studies_v2_0_26_9_2015.xls</v>
      </c>
      <c r="M2031" s="21" t="str" cm="1">
        <f t="array" aca="1" ref="M2031" ca="1">IF(ISNA(VLOOKUP($D2031,Grouped_Sources!$C:$C,1,FALSE)),"", INDIRECT(VLOOKUP($D2031,Grouped_Sources!$C:$I,6,FALSE)))</f>
        <v>EDGAR and various other sources, detailed in document</v>
      </c>
      <c r="N2031" s="21" cm="1">
        <f t="array" aca="1" ref="N2031" ca="1">IF(ISNA(VLOOKUP($D2031,Grouped_Sources!$C:$C,1,FALSE)),"", INDIRECT(VLOOKUP($D2031,Grouped_Sources!$C:$I,7,FALSE)))</f>
        <v>0</v>
      </c>
    </row>
    <row r="2032" spans="1:14" hidden="1" x14ac:dyDescent="0.25">
      <c r="A2032" s="5">
        <f t="shared" si="339"/>
        <v>23</v>
      </c>
      <c r="B2032" s="5">
        <f t="shared" si="340"/>
        <v>30</v>
      </c>
      <c r="C2032" s="5" t="str">
        <f t="shared" ca="1" si="329"/>
        <v>pm_conc_base</v>
      </c>
      <c r="D2032" s="5" t="str">
        <f t="shared" ca="1" si="341"/>
        <v>pm_conc_base_puerto_montt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pm_conc_base</v>
      </c>
      <c r="G2032" s="4" t="str" cm="1">
        <f t="array" aca="1" ref="G2032" ca="1">IF(AND(ISBLANK(INDIRECT(ADDRESS(B2032,3,1,1,"all_city_parameter_inputs"))),ISBLANK(INDIRECT(ADDRESS(B2032,2,1,1,"all_city_parameter_inputs")))),"",IF(ISBLANK(INDIRECT(ADDRESS(B2032,2,1,1,"all_city_parameter_inputs"))),"",INDIRECT(ADDRESS(B2032,2,1,1,"all_city_parameter_inputs"))))</f>
        <v>mean</v>
      </c>
      <c r="H2032" s="17" t="str" cm="1">
        <f t="array" aca="1" ref="H2032" ca="1">IF(ISBLANK(INDIRECT(ADDRESS(B2032,A2032,1,1,"all_city_parameter_inputs"))), "--",INDIRECT(ADDRESS(B2032,A2032,1,1,"all_city_parameter_inputs")))</f>
        <v>--</v>
      </c>
      <c r="I2032" s="17" t="str">
        <f ca="1">IF(OR(G2032="alpha",G2032="beta",G2032="sd",G2032="mean"),"--",VLOOKUP(C2032,Default!$B$5:$H$114,7,FALSE))</f>
        <v>--</v>
      </c>
      <c r="J2032" s="4" t="str">
        <f ca="1">VLOOKUP(F2032,Lookup!$C$5:$D$110,2, FALSE)</f>
        <v>Pollution values</v>
      </c>
      <c r="K2032" s="4" t="str">
        <f ca="1">VLOOKUP(C2032,Default!$B$4:$E$114,4, FALSE)</f>
        <v>background PM2.5 concentration</v>
      </c>
      <c r="L2032" s="21" t="str" cm="1">
        <f t="array" aca="1" ref="L2032" ca="1">IF(ISNA(VLOOKUP($D2032,Grouped_Sources!$C:$C,1,FALSE)),"", INDIRECT(VLOOKUP($D2032,Grouped_Sources!$C:$I,5,FALSE)))</f>
        <v>…Dropbox\ITHIM Global\Methods and Processes\Air Pollution\Emissions and air pollution calculations - Rahul &amp; Haneen\Databases used\database_source_apport_studies_v2_0_26_9_2015.xls</v>
      </c>
      <c r="M2032" s="21" t="str" cm="1">
        <f t="array" aca="1" ref="M2032" ca="1">IF(ISNA(VLOOKUP($D2032,Grouped_Sources!$C:$C,1,FALSE)),"", INDIRECT(VLOOKUP($D2032,Grouped_Sources!$C:$I,6,FALSE)))</f>
        <v>EDGAR and various other sources, detailed in document</v>
      </c>
      <c r="N2032" s="21" cm="1">
        <f t="array" aca="1" ref="N2032" ca="1">IF(ISNA(VLOOKUP($D2032,Grouped_Sources!$C:$C,1,FALSE)),"", INDIRECT(VLOOKUP($D2032,Grouped_Sources!$C:$I,7,FALSE)))</f>
        <v>0</v>
      </c>
    </row>
    <row r="2033" spans="1:14" hidden="1" x14ac:dyDescent="0.25">
      <c r="A2033" s="5">
        <f t="shared" si="339"/>
        <v>23</v>
      </c>
      <c r="B2033" s="5">
        <f t="shared" si="340"/>
        <v>31</v>
      </c>
      <c r="C2033" s="5" t="str">
        <f t="shared" ca="1" si="329"/>
        <v>pm_conc_base</v>
      </c>
      <c r="D2033" s="5" t="str">
        <f t="shared" ca="1" si="341"/>
        <v>pm_conc_base_puerto_montt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pm_conc_base</v>
      </c>
      <c r="G2033" s="4" t="str" cm="1">
        <f t="array" aca="1" ref="G2033" ca="1">IF(AND(ISBLANK(INDIRECT(ADDRESS(B2033,3,1,1,"all_city_parameter_inputs"))),ISBLANK(INDIRECT(ADDRESS(B2033,2,1,1,"all_city_parameter_inputs")))),"",IF(ISBLANK(INDIRECT(ADDRESS(B2033,2,1,1,"all_city_parameter_inputs"))),"",INDIRECT(ADDRESS(B2033,2,1,1,"all_city_parameter_inputs"))))</f>
        <v>sd</v>
      </c>
      <c r="H2033" s="17" t="str" cm="1">
        <f t="array" aca="1" ref="H2033" ca="1">IF(ISBLANK(INDIRECT(ADDRESS(B2033,A2033,1,1,"all_city_parameter_inputs"))), "--",INDIRECT(ADDRESS(B2033,A2033,1,1,"all_city_parameter_inputs")))</f>
        <v>--</v>
      </c>
      <c r="I2033" s="17" t="str">
        <f ca="1">IF(OR(G2033="alpha",G2033="beta",G2033="sd",G2033="mean"),"--",VLOOKUP(C2033,Default!$B$5:$H$114,7,FALSE))</f>
        <v>--</v>
      </c>
      <c r="J2033" s="4" t="str">
        <f ca="1">VLOOKUP(F2033,Lookup!$C$5:$D$110,2, FALSE)</f>
        <v>Pollution values</v>
      </c>
      <c r="K2033" s="4" t="str">
        <f ca="1">VLOOKUP(C2033,Default!$B$4:$E$114,4, FALSE)</f>
        <v>background PM2.5 concentration</v>
      </c>
      <c r="L2033" s="21" t="str" cm="1">
        <f t="array" aca="1" ref="L2033" ca="1">IF(ISNA(VLOOKUP($D2033,Grouped_Sources!$C:$C,1,FALSE)),"", INDIRECT(VLOOKUP($D2033,Grouped_Sources!$C:$I,5,FALSE)))</f>
        <v>…Dropbox\ITHIM Global\Methods and Processes\Air Pollution\Emissions and air pollution calculations - Rahul &amp; Haneen\Databases used\database_source_apport_studies_v2_0_26_9_2015.xls</v>
      </c>
      <c r="M2033" s="21" t="str" cm="1">
        <f t="array" aca="1" ref="M2033" ca="1">IF(ISNA(VLOOKUP($D2033,Grouped_Sources!$C:$C,1,FALSE)),"", INDIRECT(VLOOKUP($D2033,Grouped_Sources!$C:$I,6,FALSE)))</f>
        <v>EDGAR and various other sources, detailed in document</v>
      </c>
      <c r="N2033" s="21" cm="1">
        <f t="array" aca="1" ref="N2033" ca="1">IF(ISNA(VLOOKUP($D2033,Grouped_Sources!$C:$C,1,FALSE)),"", INDIRECT(VLOOKUP($D2033,Grouped_Sources!$C:$I,7,FALSE)))</f>
        <v>0</v>
      </c>
    </row>
    <row r="2034" spans="1:14" hidden="1" x14ac:dyDescent="0.25">
      <c r="A2034" s="5">
        <f t="shared" si="339"/>
        <v>23</v>
      </c>
      <c r="B2034" s="5">
        <f t="shared" si="340"/>
        <v>32</v>
      </c>
      <c r="C2034" s="5" t="str">
        <f t="shared" ca="1" si="329"/>
        <v>pm_trans_share</v>
      </c>
      <c r="D2034" s="5" t="str">
        <f t="shared" ca="1" si="341"/>
        <v>pm_trans_share_puerto_montt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pm_trans_share</v>
      </c>
      <c r="G2034" s="4" t="str" cm="1">
        <f t="array" aca="1" ref="G2034" ca="1">IF(AND(ISBLANK(INDIRECT(ADDRESS(B2034,3,1,1,"all_city_parameter_inputs"))),ISBLANK(INDIRECT(ADDRESS(B2034,2,1,1,"all_city_parameter_inputs")))),"",IF(ISBLANK(INDIRECT(ADDRESS(B2034,2,1,1,"all_city_parameter_inputs"))),"",INDIRECT(ADDRESS(B2034,2,1,1,"all_city_parameter_inputs"))))</f>
        <v>constant</v>
      </c>
      <c r="H2034" s="17" cm="1">
        <f t="array" aca="1" ref="H2034" ca="1">IF(ISBLANK(INDIRECT(ADDRESS(B2034,A2034,1,1,"all_city_parameter_inputs"))), "--",INDIRECT(ADDRESS(B2034,A2034,1,1,"all_city_parameter_inputs")))</f>
        <v>0.32</v>
      </c>
      <c r="I2034" s="17">
        <f ca="1">IF(OR(G2034="alpha",G2034="beta",G2034="sd",G2034="mean"),"--",VLOOKUP(C2034,Default!$B$5:$H$114,7,FALSE))</f>
        <v>0.42</v>
      </c>
      <c r="J2034" s="4" t="str">
        <f ca="1">VLOOKUP(F2034,Lookup!$C$5:$D$110,2, FALSE)</f>
        <v>Pollution values</v>
      </c>
      <c r="K2034" s="4" t="str">
        <f ca="1">VLOOKUP(C2034,Default!$B$4:$E$114,4, FALSE)</f>
        <v>proportion of background PM2.5 attributable to transport</v>
      </c>
      <c r="L2034" s="21" t="str" cm="1">
        <f t="array" aca="1" ref="L2034" ca="1">IF(ISNA(VLOOKUP($D2034,Grouped_Sources!$C:$C,1,FALSE)),"", INDIRECT(VLOOKUP($D2034,Grouped_Sources!$C:$I,5,FALSE)))</f>
        <v>…Dropbox\ITHIM Global\Methods and Processes\Air Pollution\Emissions and air pollution calculations - Rahul &amp; Haneen\Databases used\database_source_apport_studies_v2_0_26_9_2015.xls</v>
      </c>
      <c r="M2034" s="21" t="str" cm="1">
        <f t="array" aca="1" ref="M2034" ca="1">IF(ISNA(VLOOKUP($D2034,Grouped_Sources!$C:$C,1,FALSE)),"", INDIRECT(VLOOKUP($D2034,Grouped_Sources!$C:$I,6,FALSE)))</f>
        <v>EDGAR and various other sources, detailed in document</v>
      </c>
      <c r="N2034" s="21" cm="1">
        <f t="array" aca="1" ref="N2034" ca="1">IF(ISNA(VLOOKUP($D2034,Grouped_Sources!$C:$C,1,FALSE)),"", INDIRECT(VLOOKUP($D2034,Grouped_Sources!$C:$I,7,FALSE)))</f>
        <v>0</v>
      </c>
    </row>
    <row r="2035" spans="1:14" hidden="1" x14ac:dyDescent="0.25">
      <c r="A2035" s="5">
        <f t="shared" si="339"/>
        <v>23</v>
      </c>
      <c r="B2035" s="5">
        <f t="shared" si="340"/>
        <v>33</v>
      </c>
      <c r="C2035" s="5" t="str">
        <f t="shared" ca="1" si="329"/>
        <v>pm_trans_share</v>
      </c>
      <c r="D2035" s="5" t="str">
        <f t="shared" ca="1" si="341"/>
        <v>pm_trans_share_puerto_montt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pm_trans_share</v>
      </c>
      <c r="G2035" s="4" t="str" cm="1">
        <f t="array" aca="1" ref="G2035" ca="1">IF(AND(ISBLANK(INDIRECT(ADDRESS(B2035,3,1,1,"all_city_parameter_inputs"))),ISBLANK(INDIRECT(ADDRESS(B2035,2,1,1,"all_city_parameter_inputs")))),"",IF(ISBLANK(INDIRECT(ADDRESS(B2035,2,1,1,"all_city_parameter_inputs"))),"",INDIRECT(ADDRESS(B2035,2,1,1,"all_city_parameter_inputs"))))</f>
        <v>alpha</v>
      </c>
      <c r="H2035" s="17" t="str" cm="1">
        <f t="array" aca="1" ref="H2035" ca="1">IF(ISBLANK(INDIRECT(ADDRESS(B2035,A2035,1,1,"all_city_parameter_inputs"))), "--",INDIRECT(ADDRESS(B2035,A2035,1,1,"all_city_parameter_inputs")))</f>
        <v>--</v>
      </c>
      <c r="I2035" s="17" t="str">
        <f ca="1">IF(OR(G2035="alpha",G2035="beta",G2035="sd",G2035="mean"),"--",VLOOKUP(C2035,Default!$B$5:$H$114,7,FALSE))</f>
        <v>--</v>
      </c>
      <c r="J2035" s="4" t="str">
        <f ca="1">VLOOKUP(F2035,Lookup!$C$5:$D$110,2, FALSE)</f>
        <v>Pollution values</v>
      </c>
      <c r="K2035" s="4" t="str">
        <f ca="1">VLOOKUP(C2035,Default!$B$4:$E$114,4, FALSE)</f>
        <v>proportion of background PM2.5 attributable to transport</v>
      </c>
      <c r="L2035" s="21" t="str" cm="1">
        <f t="array" aca="1" ref="L2035" ca="1">IF(ISNA(VLOOKUP($D2035,Grouped_Sources!$C:$C,1,FALSE)),"", INDIRECT(VLOOKUP($D2035,Grouped_Sources!$C:$I,5,FALSE)))</f>
        <v>…Dropbox\ITHIM Global\Methods and Processes\Air Pollution\Emissions and air pollution calculations - Rahul &amp; Haneen\Databases used\database_source_apport_studies_v2_0_26_9_2015.xls</v>
      </c>
      <c r="M2035" s="21" t="str" cm="1">
        <f t="array" aca="1" ref="M2035" ca="1">IF(ISNA(VLOOKUP($D2035,Grouped_Sources!$C:$C,1,FALSE)),"", INDIRECT(VLOOKUP($D2035,Grouped_Sources!$C:$I,6,FALSE)))</f>
        <v>EDGAR and various other sources, detailed in document</v>
      </c>
      <c r="N2035" s="21" cm="1">
        <f t="array" aca="1" ref="N2035" ca="1">IF(ISNA(VLOOKUP($D2035,Grouped_Sources!$C:$C,1,FALSE)),"", INDIRECT(VLOOKUP($D2035,Grouped_Sources!$C:$I,7,FALSE)))</f>
        <v>0</v>
      </c>
    </row>
    <row r="2036" spans="1:14" hidden="1" x14ac:dyDescent="0.25">
      <c r="A2036" s="5">
        <f t="shared" si="339"/>
        <v>23</v>
      </c>
      <c r="B2036" s="5">
        <f t="shared" si="340"/>
        <v>34</v>
      </c>
      <c r="C2036" s="5" t="str">
        <f t="shared" ca="1" si="329"/>
        <v>pm_trans_share</v>
      </c>
      <c r="D2036" s="5" t="str">
        <f t="shared" ca="1" si="341"/>
        <v>pm_trans_share_puerto_montt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pm_trans_share</v>
      </c>
      <c r="G2036" s="4" t="str" cm="1">
        <f t="array" aca="1" ref="G2036" ca="1">IF(AND(ISBLANK(INDIRECT(ADDRESS(B2036,3,1,1,"all_city_parameter_inputs"))),ISBLANK(INDIRECT(ADDRESS(B2036,2,1,1,"all_city_parameter_inputs")))),"",IF(ISBLANK(INDIRECT(ADDRESS(B2036,2,1,1,"all_city_parameter_inputs"))),"",INDIRECT(ADDRESS(B2036,2,1,1,"all_city_parameter_inputs"))))</f>
        <v>beta</v>
      </c>
      <c r="H2036" s="17" t="str" cm="1">
        <f t="array" aca="1" ref="H2036" ca="1">IF(ISBLANK(INDIRECT(ADDRESS(B2036,A2036,1,1,"all_city_parameter_inputs"))), "--",INDIRECT(ADDRESS(B2036,A2036,1,1,"all_city_parameter_inputs")))</f>
        <v>--</v>
      </c>
      <c r="I2036" s="17" t="str">
        <f ca="1">IF(OR(G2036="alpha",G2036="beta",G2036="sd",G2036="mean"),"--",VLOOKUP(C2036,Default!$B$5:$H$114,7,FALSE))</f>
        <v>--</v>
      </c>
      <c r="J2036" s="4" t="str">
        <f ca="1">VLOOKUP(F2036,Lookup!$C$5:$D$110,2, FALSE)</f>
        <v>Pollution values</v>
      </c>
      <c r="K2036" s="4" t="str">
        <f ca="1">VLOOKUP(C2036,Default!$B$4:$E$114,4, FALSE)</f>
        <v>proportion of background PM2.5 attributable to transport</v>
      </c>
      <c r="L2036" s="21" t="str" cm="1">
        <f t="array" aca="1" ref="L2036" ca="1">IF(ISNA(VLOOKUP($D2036,Grouped_Sources!$C:$C,1,FALSE)),"", INDIRECT(VLOOKUP($D2036,Grouped_Sources!$C:$I,5,FALSE)))</f>
        <v>…Dropbox\ITHIM Global\Methods and Processes\Air Pollution\Emissions and air pollution calculations - Rahul &amp; Haneen\Databases used\database_source_apport_studies_v2_0_26_9_2015.xls</v>
      </c>
      <c r="M2036" s="21" t="str" cm="1">
        <f t="array" aca="1" ref="M2036" ca="1">IF(ISNA(VLOOKUP($D2036,Grouped_Sources!$C:$C,1,FALSE)),"", INDIRECT(VLOOKUP($D2036,Grouped_Sources!$C:$I,6,FALSE)))</f>
        <v>EDGAR and various other sources, detailed in document</v>
      </c>
      <c r="N2036" s="21" cm="1">
        <f t="array" aca="1" ref="N2036" ca="1">IF(ISNA(VLOOKUP($D2036,Grouped_Sources!$C:$C,1,FALSE)),"", INDIRECT(VLOOKUP($D2036,Grouped_Sources!$C:$I,7,FALSE)))</f>
        <v>0</v>
      </c>
    </row>
    <row r="2037" spans="1:14" hidden="1" x14ac:dyDescent="0.25">
      <c r="A2037" s="5">
        <f t="shared" si="339"/>
        <v>23</v>
      </c>
      <c r="B2037" s="5">
        <f t="shared" si="340"/>
        <v>35</v>
      </c>
      <c r="C2037" s="5" t="str">
        <f t="shared" ca="1" si="329"/>
        <v>background_pa_scalar</v>
      </c>
      <c r="D2037" s="5" t="str">
        <f t="shared" ca="1" si="341"/>
        <v>background_pa_scalar_puerto_montt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background_pa_scalar</v>
      </c>
      <c r="G2037" s="4" t="str" cm="1">
        <f t="array" aca="1" ref="G2037" ca="1">IF(AND(ISBLANK(INDIRECT(ADDRESS(B2037,3,1,1,"all_city_parameter_inputs"))),ISBLANK(INDIRECT(ADDRESS(B2037,2,1,1,"all_city_parameter_inputs")))),"",IF(ISBLANK(INDIRECT(ADDRESS(B2037,2,1,1,"all_city_parameter_inputs"))),"",INDIRECT(ADDRESS(B2037,2,1,1,"all_city_parameter_inputs"))))</f>
        <v>constant</v>
      </c>
      <c r="H2037" s="17" cm="1">
        <f t="array" aca="1" ref="H2037" ca="1">IF(ISBLANK(INDIRECT(ADDRESS(B2037,A2037,1,1,"all_city_parameter_inputs"))), "--",INDIRECT(ADDRESS(B2037,A2037,1,1,"all_city_parameter_inputs")))</f>
        <v>1</v>
      </c>
      <c r="I2037" s="17">
        <f ca="1">IF(OR(G2037="alpha",G2037="beta",G2037="sd",G2037="mean"),"--",VLOOKUP(C2037,Default!$B$5:$H$114,7,FALSE))</f>
        <v>1</v>
      </c>
      <c r="J2037" s="4" t="str">
        <f ca="1">VLOOKUP(F2037,Lookup!$C$5:$D$110,2, FALSE)</f>
        <v>PA values</v>
      </c>
      <c r="K2037" s="4" t="str">
        <f ca="1">VLOOKUP(C2037,Default!$B$4:$E$114,4, FALSE)</f>
        <v>scalar to deal with bias in MMET values from non-occupational physical activity survey</v>
      </c>
      <c r="L2037" s="21" t="str" cm="1">
        <f t="array" aca="1" ref="L2037" ca="1">IF(ISNA(VLOOKUP($D2037,Grouped_Sources!$C:$C,1,FALSE)),"", INDIRECT(VLOOKUP($D2037,Grouped_Sources!$C:$I,5,FALSE)))</f>
        <v>assumes no bias in PA data (could be improved by looking at PA surveys) - distribution parameters need updating</v>
      </c>
      <c r="M2037" s="21" cm="1">
        <f t="array" aca="1" ref="M2037" ca="1">IF(ISNA(VLOOKUP($D2037,Grouped_Sources!$C:$C,1,FALSE)),"", INDIRECT(VLOOKUP($D2037,Grouped_Sources!$C:$I,6,FALSE)))</f>
        <v>0</v>
      </c>
      <c r="N2037" s="21" cm="1">
        <f t="array" aca="1" ref="N2037" ca="1">IF(ISNA(VLOOKUP($D2037,Grouped_Sources!$C:$C,1,FALSE)),"", INDIRECT(VLOOKUP($D2037,Grouped_Sources!$C:$I,7,FALSE)))</f>
        <v>0</v>
      </c>
    </row>
    <row r="2038" spans="1:14" hidden="1" x14ac:dyDescent="0.25">
      <c r="A2038" s="5">
        <f t="shared" si="339"/>
        <v>23</v>
      </c>
      <c r="B2038" s="5">
        <f t="shared" si="340"/>
        <v>36</v>
      </c>
      <c r="C2038" s="5" t="str">
        <f t="shared" ca="1" si="329"/>
        <v>background_pa_scalar</v>
      </c>
      <c r="D2038" s="5" t="str">
        <f t="shared" ca="1" si="341"/>
        <v>background_pa_scalar_puerto_montt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background_pa_scalar</v>
      </c>
      <c r="G2038" s="4" t="str" cm="1">
        <f t="array" aca="1" ref="G2038" ca="1">IF(AND(ISBLANK(INDIRECT(ADDRESS(B2038,3,1,1,"all_city_parameter_inputs"))),ISBLANK(INDIRECT(ADDRESS(B2038,2,1,1,"all_city_parameter_inputs")))),"",IF(ISBLANK(INDIRECT(ADDRESS(B2038,2,1,1,"all_city_parameter_inputs"))),"",INDIRECT(ADDRESS(B2038,2,1,1,"all_city_parameter_inputs"))))</f>
        <v>mean</v>
      </c>
      <c r="H2038" s="17" cm="1">
        <f t="array" aca="1" ref="H2038" ca="1">IF(ISBLANK(INDIRECT(ADDRESS(B2038,A2038,1,1,"all_city_parameter_inputs"))), "--",INDIRECT(ADDRESS(B2038,A2038,1,1,"all_city_parameter_inputs")))</f>
        <v>1</v>
      </c>
      <c r="I2038" s="17" t="str">
        <f ca="1">IF(OR(G2038="alpha",G2038="beta",G2038="sd",G2038="mean"),"--",VLOOKUP(C2038,Default!$B$5:$H$114,7,FALSE))</f>
        <v>--</v>
      </c>
      <c r="J2038" s="4" t="str">
        <f ca="1">VLOOKUP(F2038,Lookup!$C$5:$D$110,2, FALSE)</f>
        <v>PA values</v>
      </c>
      <c r="K2038" s="4" t="str">
        <f ca="1">VLOOKUP(C2038,Default!$B$4:$E$114,4, FALSE)</f>
        <v>scalar to deal with bias in MMET values from non-occupational physical activity survey</v>
      </c>
      <c r="L2038" s="21" t="str" cm="1">
        <f t="array" aca="1" ref="L2038" ca="1">IF(ISNA(VLOOKUP($D2038,Grouped_Sources!$C:$C,1,FALSE)),"", INDIRECT(VLOOKUP($D2038,Grouped_Sources!$C:$I,5,FALSE)))</f>
        <v>assumes no bias in PA data (could be improved by looking at PA surveys) - distribution parameters need updating</v>
      </c>
      <c r="M2038" s="21" cm="1">
        <f t="array" aca="1" ref="M2038" ca="1">IF(ISNA(VLOOKUP($D2038,Grouped_Sources!$C:$C,1,FALSE)),"", INDIRECT(VLOOKUP($D2038,Grouped_Sources!$C:$I,6,FALSE)))</f>
        <v>0</v>
      </c>
      <c r="N2038" s="21" cm="1">
        <f t="array" aca="1" ref="N2038" ca="1">IF(ISNA(VLOOKUP($D2038,Grouped_Sources!$C:$C,1,FALSE)),"", INDIRECT(VLOOKUP($D2038,Grouped_Sources!$C:$I,7,FALSE)))</f>
        <v>0</v>
      </c>
    </row>
    <row r="2039" spans="1:14" hidden="1" x14ac:dyDescent="0.25">
      <c r="A2039" s="5">
        <f t="shared" si="339"/>
        <v>23</v>
      </c>
      <c r="B2039" s="5">
        <f t="shared" si="340"/>
        <v>37</v>
      </c>
      <c r="C2039" s="5" t="str">
        <f t="shared" ca="1" si="329"/>
        <v>background_pa_scalar</v>
      </c>
      <c r="D2039" s="5" t="str">
        <f t="shared" ca="1" si="341"/>
        <v>background_pa_scalar_puerto_montt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background_pa_scalar</v>
      </c>
      <c r="G2039" s="4" t="str" cm="1">
        <f t="array" aca="1" ref="G2039" ca="1">IF(AND(ISBLANK(INDIRECT(ADDRESS(B2039,3,1,1,"all_city_parameter_inputs"))),ISBLANK(INDIRECT(ADDRESS(B2039,2,1,1,"all_city_parameter_inputs")))),"",IF(ISBLANK(INDIRECT(ADDRESS(B2039,2,1,1,"all_city_parameter_inputs"))),"",INDIRECT(ADDRESS(B2039,2,1,1,"all_city_parameter_inputs"))))</f>
        <v>sd</v>
      </c>
      <c r="H2039" s="17" cm="1">
        <f t="array" aca="1" ref="H2039" ca="1">IF(ISBLANK(INDIRECT(ADDRESS(B2039,A2039,1,1,"all_city_parameter_inputs"))), "--",INDIRECT(ADDRESS(B2039,A2039,1,1,"all_city_parameter_inputs")))</f>
        <v>1.2</v>
      </c>
      <c r="I2039" s="17" t="str">
        <f ca="1">IF(OR(G2039="alpha",G2039="beta",G2039="sd",G2039="mean"),"--",VLOOKUP(C2039,Default!$B$5:$H$114,7,FALSE))</f>
        <v>--</v>
      </c>
      <c r="J2039" s="4" t="str">
        <f ca="1">VLOOKUP(F2039,Lookup!$C$5:$D$110,2, FALSE)</f>
        <v>PA values</v>
      </c>
      <c r="K2039" s="4" t="str">
        <f ca="1">VLOOKUP(C2039,Default!$B$4:$E$114,4, FALSE)</f>
        <v>scalar to deal with bias in MMET values from non-occupational physical activity survey</v>
      </c>
      <c r="L2039" s="21" t="str" cm="1">
        <f t="array" aca="1" ref="L2039" ca="1">IF(ISNA(VLOOKUP($D2039,Grouped_Sources!$C:$C,1,FALSE)),"", INDIRECT(VLOOKUP($D2039,Grouped_Sources!$C:$I,5,FALSE)))</f>
        <v>assumes no bias in PA data (could be improved by looking at PA surveys) - distribution parameters need updating</v>
      </c>
      <c r="M2039" s="21" cm="1">
        <f t="array" aca="1" ref="M2039" ca="1">IF(ISNA(VLOOKUP($D2039,Grouped_Sources!$C:$C,1,FALSE)),"", INDIRECT(VLOOKUP($D2039,Grouped_Sources!$C:$I,6,FALSE)))</f>
        <v>0</v>
      </c>
      <c r="N2039" s="21" cm="1">
        <f t="array" aca="1" ref="N2039" ca="1">IF(ISNA(VLOOKUP($D2039,Grouped_Sources!$C:$C,1,FALSE)),"", INDIRECT(VLOOKUP($D2039,Grouped_Sources!$C:$I,7,FALSE)))</f>
        <v>0</v>
      </c>
    </row>
    <row r="2040" spans="1:14" hidden="1" x14ac:dyDescent="0.25">
      <c r="A2040" s="5">
        <f t="shared" si="339"/>
        <v>23</v>
      </c>
      <c r="B2040" s="5">
        <f t="shared" si="340"/>
        <v>38</v>
      </c>
      <c r="C2040" s="5" t="str">
        <f t="shared" ca="1" si="329"/>
        <v>bus_walk_time</v>
      </c>
      <c r="D2040" s="5" t="str">
        <f t="shared" ca="1" si="341"/>
        <v>bus_walk_time_puerto_montt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bus_walk_time</v>
      </c>
      <c r="G2040" s="4" t="str" cm="1">
        <f t="array" aca="1" ref="G2040" ca="1">IF(AND(ISBLANK(INDIRECT(ADDRESS(B2040,3,1,1,"all_city_parameter_inputs"))),ISBLANK(INDIRECT(ADDRESS(B2040,2,1,1,"all_city_parameter_inputs")))),"",IF(ISBLANK(INDIRECT(ADDRESS(B2040,2,1,1,"all_city_parameter_inputs"))),"",INDIRECT(ADDRESS(B2040,2,1,1,"all_city_parameter_inputs"))))</f>
        <v>constant</v>
      </c>
      <c r="H2040" s="17" cm="1">
        <f t="array" aca="1" ref="H2040" ca="1">IF(ISBLANK(INDIRECT(ADDRESS(B2040,A2040,1,1,"all_city_parameter_inputs"))), "--",INDIRECT(ADDRESS(B2040,A2040,1,1,"all_city_parameter_inputs")))</f>
        <v>9</v>
      </c>
      <c r="I2040" s="17">
        <f ca="1">IF(OR(G2040="alpha",G2040="beta",G2040="sd",G2040="mean"),"--",VLOOKUP(C2040,Default!$B$5:$H$114,7,FALSE))</f>
        <v>16</v>
      </c>
      <c r="J2040" s="4" t="str">
        <f ca="1">VLOOKUP(F2040,Lookup!$C$5:$D$110,2, FALSE)</f>
        <v>Travel values</v>
      </c>
      <c r="K2040" s="4" t="str">
        <f ca="1">VLOOKUP(C2040,Default!$B$4:$E$114,4, FALSE)</f>
        <v>time taken to walk to bus stop, added to each trip with main mode bus unless there is already a walking component in the travel survey</v>
      </c>
      <c r="L2040" s="21" t="str" cm="1">
        <f t="array" aca="1" ref="L2040" ca="1">IF(ISNA(VLOOKUP($D2040,Grouped_Sources!$C:$C,1,FALSE)),"", INDIRECT(VLOOKUP($D2040,Grouped_Sources!$C:$I,5,FALSE)))</f>
        <v xml:space="preserve"> on OneDrive Ali Abbas - ITHIM Global\Methods and Processes\Input Parameters\Walk_to_PT</v>
      </c>
      <c r="M2040" s="21" cm="1">
        <f t="array" aca="1" ref="M2040" ca="1">IF(ISNA(VLOOKUP($D2040,Grouped_Sources!$C:$C,1,FALSE)),"", INDIRECT(VLOOKUP($D2040,Grouped_Sources!$C:$I,6,FALSE)))</f>
        <v>0</v>
      </c>
      <c r="N2040" s="21" cm="1">
        <f t="array" aca="1" ref="N2040" ca="1">IF(ISNA(VLOOKUP($D2040,Grouped_Sources!$C:$C,1,FALSE)),"", INDIRECT(VLOOKUP($D2040,Grouped_Sources!$C:$I,7,FALSE)))</f>
        <v>0</v>
      </c>
    </row>
    <row r="2041" spans="1:14" hidden="1" x14ac:dyDescent="0.25">
      <c r="A2041" s="5">
        <f t="shared" si="339"/>
        <v>23</v>
      </c>
      <c r="B2041" s="5">
        <f t="shared" si="340"/>
        <v>39</v>
      </c>
      <c r="C2041" s="5" t="str">
        <f t="shared" ca="1" si="329"/>
        <v>bus_walk_time</v>
      </c>
      <c r="D2041" s="5" t="str">
        <f t="shared" ca="1" si="341"/>
        <v>bus_walk_time_puerto_montt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bus_walk_time</v>
      </c>
      <c r="G2041" s="4" t="str" cm="1">
        <f t="array" aca="1" ref="G2041" ca="1">IF(AND(ISBLANK(INDIRECT(ADDRESS(B2041,3,1,1,"all_city_parameter_inputs"))),ISBLANK(INDIRECT(ADDRESS(B2041,2,1,1,"all_city_parameter_inputs")))),"",IF(ISBLANK(INDIRECT(ADDRESS(B2041,2,1,1,"all_city_parameter_inputs"))),"",INDIRECT(ADDRESS(B2041,2,1,1,"all_city_parameter_inputs"))))</f>
        <v>mean</v>
      </c>
      <c r="H2041" s="17" cm="1">
        <f t="array" aca="1" ref="H2041" ca="1">IF(ISBLANK(INDIRECT(ADDRESS(B2041,A2041,1,1,"all_city_parameter_inputs"))), "--",INDIRECT(ADDRESS(B2041,A2041,1,1,"all_city_parameter_inputs")))</f>
        <v>7.5357397851794579</v>
      </c>
      <c r="I2041" s="17" t="str">
        <f ca="1">IF(OR(G2041="alpha",G2041="beta",G2041="sd",G2041="mean"),"--",VLOOKUP(C2041,Default!$B$5:$H$114,7,FALSE))</f>
        <v>--</v>
      </c>
      <c r="J2041" s="4" t="str">
        <f ca="1">VLOOKUP(F2041,Lookup!$C$5:$D$110,2, FALSE)</f>
        <v>Travel values</v>
      </c>
      <c r="K2041" s="4" t="str">
        <f ca="1">VLOOKUP(C2041,Default!$B$4:$E$114,4, FALSE)</f>
        <v>time taken to walk to bus stop, added to each trip with main mode bus unless there is already a walking component in the travel survey</v>
      </c>
      <c r="L2041" s="21" t="str" cm="1">
        <f t="array" aca="1" ref="L2041" ca="1">IF(ISNA(VLOOKUP($D2041,Grouped_Sources!$C:$C,1,FALSE)),"", INDIRECT(VLOOKUP($D2041,Grouped_Sources!$C:$I,5,FALSE)))</f>
        <v xml:space="preserve"> on OneDrive Ali Abbas - ITHIM Global\Methods and Processes\Input Parameters\Walk_to_PT</v>
      </c>
      <c r="M2041" s="21" cm="1">
        <f t="array" aca="1" ref="M2041" ca="1">IF(ISNA(VLOOKUP($D2041,Grouped_Sources!$C:$C,1,FALSE)),"", INDIRECT(VLOOKUP($D2041,Grouped_Sources!$C:$I,6,FALSE)))</f>
        <v>0</v>
      </c>
      <c r="N2041" s="21" cm="1">
        <f t="array" aca="1" ref="N2041" ca="1">IF(ISNA(VLOOKUP($D2041,Grouped_Sources!$C:$C,1,FALSE)),"", INDIRECT(VLOOKUP($D2041,Grouped_Sources!$C:$I,7,FALSE)))</f>
        <v>0</v>
      </c>
    </row>
    <row r="2042" spans="1:14" hidden="1" x14ac:dyDescent="0.25">
      <c r="A2042" s="5">
        <f t="shared" si="339"/>
        <v>23</v>
      </c>
      <c r="B2042" s="5">
        <f t="shared" si="340"/>
        <v>40</v>
      </c>
      <c r="C2042" s="5" t="str">
        <f t="shared" ca="1" si="329"/>
        <v>bus_walk_time</v>
      </c>
      <c r="D2042" s="5" t="str">
        <f t="shared" ca="1" si="341"/>
        <v>bus_walk_time_puerto_montt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bus_walk_time</v>
      </c>
      <c r="G2042" s="4" t="str" cm="1">
        <f t="array" aca="1" ref="G2042" ca="1">IF(AND(ISBLANK(INDIRECT(ADDRESS(B2042,3,1,1,"all_city_parameter_inputs"))),ISBLANK(INDIRECT(ADDRESS(B2042,2,1,1,"all_city_parameter_inputs")))),"",IF(ISBLANK(INDIRECT(ADDRESS(B2042,2,1,1,"all_city_parameter_inputs"))),"",INDIRECT(ADDRESS(B2042,2,1,1,"all_city_parameter_inputs"))))</f>
        <v>sd</v>
      </c>
      <c r="H2042" s="17" cm="1">
        <f t="array" aca="1" ref="H2042" ca="1">IF(ISBLANK(INDIRECT(ADDRESS(B2042,A2042,1,1,"all_city_parameter_inputs"))), "--",INDIRECT(ADDRESS(B2042,A2042,1,1,"all_city_parameter_inputs")))</f>
        <v>1.8147217695416065</v>
      </c>
      <c r="I2042" s="17" t="str">
        <f ca="1">IF(OR(G2042="alpha",G2042="beta",G2042="sd",G2042="mean"),"--",VLOOKUP(C2042,Default!$B$5:$H$114,7,FALSE))</f>
        <v>--</v>
      </c>
      <c r="J2042" s="4" t="str">
        <f ca="1">VLOOKUP(F2042,Lookup!$C$5:$D$110,2, FALSE)</f>
        <v>Travel values</v>
      </c>
      <c r="K2042" s="4" t="str">
        <f ca="1">VLOOKUP(C2042,Default!$B$4:$E$114,4, FALSE)</f>
        <v>time taken to walk to bus stop, added to each trip with main mode bus unless there is already a walking component in the travel survey</v>
      </c>
      <c r="L2042" s="21" t="str" cm="1">
        <f t="array" aca="1" ref="L2042" ca="1">IF(ISNA(VLOOKUP($D2042,Grouped_Sources!$C:$C,1,FALSE)),"", INDIRECT(VLOOKUP($D2042,Grouped_Sources!$C:$I,5,FALSE)))</f>
        <v xml:space="preserve"> on OneDrive Ali Abbas - ITHIM Global\Methods and Processes\Input Parameters\Walk_to_PT</v>
      </c>
      <c r="M2042" s="21" cm="1">
        <f t="array" aca="1" ref="M2042" ca="1">IF(ISNA(VLOOKUP($D2042,Grouped_Sources!$C:$C,1,FALSE)),"", INDIRECT(VLOOKUP($D2042,Grouped_Sources!$C:$I,6,FALSE)))</f>
        <v>0</v>
      </c>
      <c r="N2042" s="21" cm="1">
        <f t="array" aca="1" ref="N2042" ca="1">IF(ISNA(VLOOKUP($D2042,Grouped_Sources!$C:$C,1,FALSE)),"", INDIRECT(VLOOKUP($D2042,Grouped_Sources!$C:$I,7,FALSE)))</f>
        <v>0</v>
      </c>
    </row>
    <row r="2043" spans="1:14" hidden="1" x14ac:dyDescent="0.25">
      <c r="A2043" s="5">
        <f t="shared" si="339"/>
        <v>23</v>
      </c>
      <c r="B2043" s="5">
        <f t="shared" si="340"/>
        <v>41</v>
      </c>
      <c r="C2043" s="5" t="str">
        <f t="shared" ca="1" si="329"/>
        <v>rail_walk_time</v>
      </c>
      <c r="D2043" s="5" t="str">
        <f t="shared" ca="1" si="341"/>
        <v>rail_walk_time_puerto_montt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rail_walk_time</v>
      </c>
      <c r="G2043" s="4" t="str" cm="1">
        <f t="array" aca="1" ref="G2043" ca="1">IF(AND(ISBLANK(INDIRECT(ADDRESS(B2043,3,1,1,"all_city_parameter_inputs"))),ISBLANK(INDIRECT(ADDRESS(B2043,2,1,1,"all_city_parameter_inputs")))),"",IF(ISBLANK(INDIRECT(ADDRESS(B2043,2,1,1,"all_city_parameter_inputs"))),"",INDIRECT(ADDRESS(B2043,2,1,1,"all_city_parameter_inputs"))))</f>
        <v>constant</v>
      </c>
      <c r="H2043" s="17" cm="1">
        <f t="array" aca="1" ref="H2043" ca="1">IF(ISBLANK(INDIRECT(ADDRESS(B2043,A2043,1,1,"all_city_parameter_inputs"))), "--",INDIRECT(ADDRESS(B2043,A2043,1,1,"all_city_parameter_inputs")))</f>
        <v>11</v>
      </c>
      <c r="I2043" s="17">
        <f ca="1">IF(OR(G2043="alpha",G2043="beta",G2043="sd",G2043="mean"),"--",VLOOKUP(C2043,Default!$B$5:$H$114,7,FALSE))</f>
        <v>12.5</v>
      </c>
      <c r="J2043" s="4" t="str">
        <f ca="1">VLOOKUP(F2043,Lookup!$C$5:$D$110,2, FALSE)</f>
        <v>Travel values</v>
      </c>
      <c r="K2043" s="4" t="str">
        <f ca="1">VLOOKUP(C2043,Default!$B$4:$E$114,4, FALSE)</f>
        <v>time taken to walk to train station</v>
      </c>
      <c r="L2043" s="21" t="str" cm="1">
        <f t="array" aca="1" ref="L2043" ca="1">IF(ISNA(VLOOKUP($D2043,Grouped_Sources!$C:$C,1,FALSE)),"", INDIRECT(VLOOKUP($D2043,Grouped_Sources!$C:$I,5,FALSE)))</f>
        <v xml:space="preserve"> on OneDrive Ali Abbas - ITHIM Global\Methods and Processes\Input Parameters\Walk_to_PT</v>
      </c>
      <c r="M2043" s="21" cm="1">
        <f t="array" aca="1" ref="M2043" ca="1">IF(ISNA(VLOOKUP($D2043,Grouped_Sources!$C:$C,1,FALSE)),"", INDIRECT(VLOOKUP($D2043,Grouped_Sources!$C:$I,6,FALSE)))</f>
        <v>0</v>
      </c>
      <c r="N2043" s="21" cm="1">
        <f t="array" aca="1" ref="N2043" ca="1">IF(ISNA(VLOOKUP($D2043,Grouped_Sources!$C:$C,1,FALSE)),"", INDIRECT(VLOOKUP($D2043,Grouped_Sources!$C:$I,7,FALSE)))</f>
        <v>0</v>
      </c>
    </row>
    <row r="2044" spans="1:14" hidden="1" x14ac:dyDescent="0.25">
      <c r="A2044" s="5">
        <f t="shared" si="339"/>
        <v>23</v>
      </c>
      <c r="B2044" s="5">
        <f t="shared" si="340"/>
        <v>42</v>
      </c>
      <c r="C2044" s="5" t="str">
        <f t="shared" ca="1" si="329"/>
        <v>rail_walk_time</v>
      </c>
      <c r="D2044" s="5" t="str">
        <f t="shared" ca="1" si="341"/>
        <v>rail_walk_time_puerto_montt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rail_walk_time</v>
      </c>
      <c r="G2044" s="4" t="str" cm="1">
        <f t="array" aca="1" ref="G2044" ca="1">IF(AND(ISBLANK(INDIRECT(ADDRESS(B2044,3,1,1,"all_city_parameter_inputs"))),ISBLANK(INDIRECT(ADDRESS(B2044,2,1,1,"all_city_parameter_inputs")))),"",IF(ISBLANK(INDIRECT(ADDRESS(B2044,2,1,1,"all_city_parameter_inputs"))),"",INDIRECT(ADDRESS(B2044,2,1,1,"all_city_parameter_inputs"))))</f>
        <v>mean</v>
      </c>
      <c r="H2044" s="17" cm="1">
        <f t="array" aca="1" ref="H2044" ca="1">IF(ISBLANK(INDIRECT(ADDRESS(B2044,A2044,1,1,"all_city_parameter_inputs"))), "--",INDIRECT(ADDRESS(B2044,A2044,1,1,"all_city_parameter_inputs")))</f>
        <v>7.3125795241477052</v>
      </c>
      <c r="I2044" s="17" t="str">
        <f ca="1">IF(OR(G2044="alpha",G2044="beta",G2044="sd",G2044="mean"),"--",VLOOKUP(C2044,Default!$B$5:$H$114,7,FALSE))</f>
        <v>--</v>
      </c>
      <c r="J2044" s="4" t="str">
        <f ca="1">VLOOKUP(F2044,Lookup!$C$5:$D$110,2, FALSE)</f>
        <v>Travel values</v>
      </c>
      <c r="K2044" s="4" t="str">
        <f ca="1">VLOOKUP(C2044,Default!$B$4:$E$114,4, FALSE)</f>
        <v>time taken to walk to train station</v>
      </c>
      <c r="L2044" s="21" t="str" cm="1">
        <f t="array" aca="1" ref="L2044" ca="1">IF(ISNA(VLOOKUP($D2044,Grouped_Sources!$C:$C,1,FALSE)),"", INDIRECT(VLOOKUP($D2044,Grouped_Sources!$C:$I,5,FALSE)))</f>
        <v xml:space="preserve"> on OneDrive Ali Abbas - ITHIM Global\Methods and Processes\Input Parameters\Walk_to_PT</v>
      </c>
      <c r="M2044" s="21" cm="1">
        <f t="array" aca="1" ref="M2044" ca="1">IF(ISNA(VLOOKUP($D2044,Grouped_Sources!$C:$C,1,FALSE)),"", INDIRECT(VLOOKUP($D2044,Grouped_Sources!$C:$I,6,FALSE)))</f>
        <v>0</v>
      </c>
      <c r="N2044" s="21" cm="1">
        <f t="array" aca="1" ref="N2044" ca="1">IF(ISNA(VLOOKUP($D2044,Grouped_Sources!$C:$C,1,FALSE)),"", INDIRECT(VLOOKUP($D2044,Grouped_Sources!$C:$I,7,FALSE)))</f>
        <v>0</v>
      </c>
    </row>
    <row r="2045" spans="1:14" hidden="1" x14ac:dyDescent="0.25">
      <c r="A2045" s="5">
        <f t="shared" si="339"/>
        <v>23</v>
      </c>
      <c r="B2045" s="5">
        <f t="shared" si="340"/>
        <v>43</v>
      </c>
      <c r="C2045" s="5" t="str">
        <f t="shared" ca="1" si="329"/>
        <v>rail_walk_time</v>
      </c>
      <c r="D2045" s="5" t="str">
        <f t="shared" ca="1" si="341"/>
        <v>rail_walk_time_puerto_montt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rail_walk_time</v>
      </c>
      <c r="G2045" s="4" t="str" cm="1">
        <f t="array" aca="1" ref="G2045" ca="1">IF(AND(ISBLANK(INDIRECT(ADDRESS(B2045,3,1,1,"all_city_parameter_inputs"))),ISBLANK(INDIRECT(ADDRESS(B2045,2,1,1,"all_city_parameter_inputs")))),"",IF(ISBLANK(INDIRECT(ADDRESS(B2045,2,1,1,"all_city_parameter_inputs"))),"",INDIRECT(ADDRESS(B2045,2,1,1,"all_city_parameter_inputs"))))</f>
        <v>sd</v>
      </c>
      <c r="H2045" s="17" cm="1">
        <f t="array" aca="1" ref="H2045" ca="1">IF(ISBLANK(INDIRECT(ADDRESS(B2045,A2045,1,1,"all_city_parameter_inputs"))), "--",INDIRECT(ADDRESS(B2045,A2045,1,1,"all_city_parameter_inputs")))</f>
        <v>2.4686176204699946</v>
      </c>
      <c r="I2045" s="17" t="str">
        <f ca="1">IF(OR(G2045="alpha",G2045="beta",G2045="sd",G2045="mean"),"--",VLOOKUP(C2045,Default!$B$5:$H$114,7,FALSE))</f>
        <v>--</v>
      </c>
      <c r="J2045" s="4" t="str">
        <f ca="1">VLOOKUP(F2045,Lookup!$C$5:$D$110,2, FALSE)</f>
        <v>Travel values</v>
      </c>
      <c r="K2045" s="4" t="str">
        <f ca="1">VLOOKUP(C2045,Default!$B$4:$E$114,4, FALSE)</f>
        <v>time taken to walk to train station</v>
      </c>
      <c r="L2045" s="21" t="str" cm="1">
        <f t="array" aca="1" ref="L2045" ca="1">IF(ISNA(VLOOKUP($D2045,Grouped_Sources!$C:$C,1,FALSE)),"", INDIRECT(VLOOKUP($D2045,Grouped_Sources!$C:$I,5,FALSE)))</f>
        <v xml:space="preserve"> on OneDrive Ali Abbas - ITHIM Global\Methods and Processes\Input Parameters\Walk_to_PT</v>
      </c>
      <c r="M2045" s="21" cm="1">
        <f t="array" aca="1" ref="M2045" ca="1">IF(ISNA(VLOOKUP($D2045,Grouped_Sources!$C:$C,1,FALSE)),"", INDIRECT(VLOOKUP($D2045,Grouped_Sources!$C:$I,6,FALSE)))</f>
        <v>0</v>
      </c>
      <c r="N2045" s="21" cm="1">
        <f t="array" aca="1" ref="N2045" ca="1">IF(ISNA(VLOOKUP($D2045,Grouped_Sources!$C:$C,1,FALSE)),"", INDIRECT(VLOOKUP($D2045,Grouped_Sources!$C:$I,7,FALSE)))</f>
        <v>0</v>
      </c>
    </row>
    <row r="2046" spans="1:14" hidden="1" x14ac:dyDescent="0.25">
      <c r="A2046" s="5">
        <f t="shared" si="339"/>
        <v>23</v>
      </c>
      <c r="B2046" s="5">
        <f t="shared" si="340"/>
        <v>44</v>
      </c>
      <c r="C2046" s="5" t="str">
        <f t="shared" ca="1" si="329"/>
        <v>add_personal_motorcycle_trips</v>
      </c>
      <c r="D2046" s="5" t="str">
        <f t="shared" ref="D2046:D2049" ca="1" si="342">F2046&amp;"_"&amp;E2046</f>
        <v>add_personal_motorcycle_trips_puerto_montt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add_personal_motorcycle_trips</v>
      </c>
      <c r="G2046" s="4" t="str" cm="1">
        <f t="array" aca="1" ref="G2046" ca="1">IF(AND(ISBLANK(INDIRECT(ADDRESS(B2046,3,1,1,"all_city_parameter_inputs"))),ISBLANK(INDIRECT(ADDRESS(B2046,2,1,1,"all_city_parameter_inputs")))),"",IF(ISBLANK(INDIRECT(ADDRESS(B2046,2,1,1,"all_city_parameter_inputs"))),"",INDIRECT(ADDRESS(B2046,2,1,1,"all_city_parameter_inputs"))))</f>
        <v/>
      </c>
      <c r="H2046" s="17" t="str" cm="1">
        <f t="array" aca="1" ref="H2046" ca="1">IF(ISBLANK(INDIRECT(ADDRESS(B2046,A2046,1,1,"all_city_parameter_inputs"))), "--",INDIRECT(ADDRESS(B2046,A2046,1,1,"all_city_parameter_inputs")))</f>
        <v>no</v>
      </c>
      <c r="I2046" s="17" t="str">
        <f ca="1">IF(OR(G2046="alpha",G2046="beta",G2046="sd",G2046="mean"),"--",VLOOKUP(C2046,Default!$B$5:$H$114,7,FALSE))</f>
        <v>no</v>
      </c>
      <c r="J2046" s="4" t="str">
        <f ca="1">VLOOKUP(F2046,Lookup!$C$5:$D$110,2, FALSE)</f>
        <v>Travel values</v>
      </c>
      <c r="K2046" s="4" t="str">
        <f ca="1">VLOOKUP(C2046,Default!$B$4:$E$114,4, FALSE)</f>
        <v>if set to 'no', does not add any personal journey motorcycle trip. If set to 'Chile' add motorcycle trips based on Chilean data. Used if no motorcycle trips exist in the travel survey at all</v>
      </c>
      <c r="L2046" s="21" t="str" cm="1">
        <f t="array" aca="1" ref="L2046" ca="1">IF(ISNA(VLOOKUP($D2046,Grouped_Sources!$C:$C,1,FALSE)),"", INDIRECT(VLOOKUP($D2046,Grouped_Sources!$C:$I,5,FALSE)))</f>
        <v xml:space="preserve"> on OneDrive Ali Abbas - ITHIM Global\Methods and Processes\Input Parameters\NewMotorcycleTrips</v>
      </c>
      <c r="M2046" s="21" cm="1">
        <f t="array" aca="1" ref="M2046" ca="1">IF(ISNA(VLOOKUP($D2046,Grouped_Sources!$C:$C,1,FALSE)),"", INDIRECT(VLOOKUP($D2046,Grouped_Sources!$C:$I,6,FALSE)))</f>
        <v>0</v>
      </c>
      <c r="N2046" s="21" cm="1">
        <f t="array" aca="1" ref="N2046" ca="1">IF(ISNA(VLOOKUP($D2046,Grouped_Sources!$C:$C,1,FALSE)),"", INDIRECT(VLOOKUP($D2046,Grouped_Sources!$C:$I,7,FALSE)))</f>
        <v>0</v>
      </c>
    </row>
    <row r="2047" spans="1:14" hidden="1" x14ac:dyDescent="0.25">
      <c r="A2047" s="5">
        <f t="shared" si="339"/>
        <v>23</v>
      </c>
      <c r="B2047" s="5">
        <f t="shared" si="340"/>
        <v>45</v>
      </c>
      <c r="C2047" s="5" t="str">
        <f t="shared" ca="1" si="329"/>
        <v>proportion_motorcycle_trips</v>
      </c>
      <c r="D2047" s="5" t="str">
        <f t="shared" ca="1" si="342"/>
        <v>proportion_motorcycle_trips_puerto_montt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proportion_motorcycle_trips</v>
      </c>
      <c r="G2047" s="4" t="str" cm="1">
        <f t="array" aca="1" ref="G2047" ca="1">IF(AND(ISBLANK(INDIRECT(ADDRESS(B2047,3,1,1,"all_city_parameter_inputs"))),ISBLANK(INDIRECT(ADDRESS(B2047,2,1,1,"all_city_parameter_inputs")))),"",IF(ISBLANK(INDIRECT(ADDRESS(B2047,2,1,1,"all_city_parameter_inputs"))),"",INDIRECT(ADDRESS(B2047,2,1,1,"all_city_parameter_inputs"))))</f>
        <v>constant</v>
      </c>
      <c r="H2047" s="17" cm="1">
        <f t="array" aca="1" ref="H2047" ca="1">IF(ISBLANK(INDIRECT(ADDRESS(B2047,A2047,1,1,"all_city_parameter_inputs"))), "--",INDIRECT(ADDRESS(B2047,A2047,1,1,"all_city_parameter_inputs")))</f>
        <v>0</v>
      </c>
      <c r="I2047" s="17">
        <f ca="1">IF(OR(G2047="alpha",G2047="beta",G2047="sd",G2047="mean"),"--",VLOOKUP(C2047,Default!$B$5:$H$114,7,FALSE))</f>
        <v>0</v>
      </c>
      <c r="J2047" s="4" t="str">
        <f ca="1">VLOOKUP(F2047,Lookup!$C$5:$D$110,2, FALSE)</f>
        <v>Travel values</v>
      </c>
      <c r="K2047" s="4" t="str">
        <f ca="1">VLOOKUP(C2047,Default!$B$4:$E$114,4, FALSE)</f>
        <v>proportion of travel survey trips that should be added as motorcycle trips</v>
      </c>
      <c r="L2047" s="21" t="str" cm="1">
        <f t="array" aca="1" ref="L2047" ca="1">IF(ISNA(VLOOKUP($D2047,Grouped_Sources!$C:$C,1,FALSE)),"", INDIRECT(VLOOKUP($D2047,Grouped_Sources!$C:$I,5,FALSE)))</f>
        <v xml:space="preserve"> on OneDrive Ali Abbas - ITHIM Global\Methods and Processes\Input Parameters\NewMotorcycleTrips</v>
      </c>
      <c r="M2047" s="21" cm="1">
        <f t="array" aca="1" ref="M2047" ca="1">IF(ISNA(VLOOKUP($D2047,Grouped_Sources!$C:$C,1,FALSE)),"", INDIRECT(VLOOKUP($D2047,Grouped_Sources!$C:$I,6,FALSE)))</f>
        <v>0</v>
      </c>
      <c r="N2047" s="21" cm="1">
        <f t="array" aca="1" ref="N2047" ca="1">IF(ISNA(VLOOKUP($D2047,Grouped_Sources!$C:$C,1,FALSE)),"", INDIRECT(VLOOKUP($D2047,Grouped_Sources!$C:$I,7,FALSE)))</f>
        <v>0</v>
      </c>
    </row>
    <row r="2048" spans="1:14" hidden="1" x14ac:dyDescent="0.25">
      <c r="A2048" s="5">
        <f t="shared" si="339"/>
        <v>23</v>
      </c>
      <c r="B2048" s="5">
        <f t="shared" si="340"/>
        <v>46</v>
      </c>
      <c r="C2048" s="5" t="str">
        <f t="shared" ca="1" si="329"/>
        <v>proportion_motorcycle_trips</v>
      </c>
      <c r="D2048" s="5" t="str">
        <f t="shared" ca="1" si="342"/>
        <v>proportion_motorcycle_trips_puerto_montt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proportion_motorcycle_trips</v>
      </c>
      <c r="G2048" s="4" t="str" cm="1">
        <f t="array" aca="1" ref="G2048" ca="1">IF(AND(ISBLANK(INDIRECT(ADDRESS(B2048,3,1,1,"all_city_parameter_inputs"))),ISBLANK(INDIRECT(ADDRESS(B2048,2,1,1,"all_city_parameter_inputs")))),"",IF(ISBLANK(INDIRECT(ADDRESS(B2048,2,1,1,"all_city_parameter_inputs"))),"",INDIRECT(ADDRESS(B2048,2,1,1,"all_city_parameter_inputs"))))</f>
        <v>alpha</v>
      </c>
      <c r="H2048" s="17" t="str" cm="1">
        <f t="array" aca="1" ref="H2048" ca="1">IF(ISBLANK(INDIRECT(ADDRESS(B2048,A2048,1,1,"all_city_parameter_inputs"))), "--",INDIRECT(ADDRESS(B2048,A2048,1,1,"all_city_parameter_inputs")))</f>
        <v>--</v>
      </c>
      <c r="I2048" s="17" t="str">
        <f ca="1">IF(OR(G2048="alpha",G2048="beta",G2048="sd",G2048="mean"),"--",VLOOKUP(C2048,Default!$B$5:$H$114,7,FALSE))</f>
        <v>--</v>
      </c>
      <c r="J2048" s="4" t="str">
        <f ca="1">VLOOKUP(F2048,Lookup!$C$5:$D$110,2, FALSE)</f>
        <v>Travel values</v>
      </c>
      <c r="K2048" s="4" t="str">
        <f ca="1">VLOOKUP(C2048,Default!$B$4:$E$114,4, FALSE)</f>
        <v>proportion of travel survey trips that should be added as motorcycle trips</v>
      </c>
      <c r="L2048" s="21" t="str" cm="1">
        <f t="array" aca="1" ref="L2048" ca="1">IF(ISNA(VLOOKUP($D2048,Grouped_Sources!$C:$C,1,FALSE)),"", INDIRECT(VLOOKUP($D2048,Grouped_Sources!$C:$I,5,FALSE)))</f>
        <v xml:space="preserve"> on OneDrive Ali Abbas - ITHIM Global\Methods and Processes\Input Parameters\NewMotorcycleTrips</v>
      </c>
      <c r="M2048" s="21" cm="1">
        <f t="array" aca="1" ref="M2048" ca="1">IF(ISNA(VLOOKUP($D2048,Grouped_Sources!$C:$C,1,FALSE)),"", INDIRECT(VLOOKUP($D2048,Grouped_Sources!$C:$I,6,FALSE)))</f>
        <v>0</v>
      </c>
      <c r="N2048" s="21" cm="1">
        <f t="array" aca="1" ref="N2048" ca="1">IF(ISNA(VLOOKUP($D2048,Grouped_Sources!$C:$C,1,FALSE)),"", INDIRECT(VLOOKUP($D2048,Grouped_Sources!$C:$I,7,FALSE)))</f>
        <v>0</v>
      </c>
    </row>
    <row r="2049" spans="1:14" hidden="1" x14ac:dyDescent="0.25">
      <c r="A2049" s="5">
        <f t="shared" si="339"/>
        <v>23</v>
      </c>
      <c r="B2049" s="5">
        <f t="shared" si="340"/>
        <v>47</v>
      </c>
      <c r="C2049" s="5" t="str">
        <f t="shared" ca="1" si="329"/>
        <v>proportion_motorcycle_trips</v>
      </c>
      <c r="D2049" s="5" t="str">
        <f t="shared" ca="1" si="342"/>
        <v>proportion_motorcycle_trips_puerto_montt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proportion_motorcycle_trips</v>
      </c>
      <c r="G2049" s="4" t="str" cm="1">
        <f t="array" aca="1" ref="G2049" ca="1">IF(AND(ISBLANK(INDIRECT(ADDRESS(B2049,3,1,1,"all_city_parameter_inputs"))),ISBLANK(INDIRECT(ADDRESS(B2049,2,1,1,"all_city_parameter_inputs")))),"",IF(ISBLANK(INDIRECT(ADDRESS(B2049,2,1,1,"all_city_parameter_inputs"))),"",INDIRECT(ADDRESS(B2049,2,1,1,"all_city_parameter_inputs"))))</f>
        <v>beta</v>
      </c>
      <c r="H2049" s="17" t="str" cm="1">
        <f t="array" aca="1" ref="H2049" ca="1">IF(ISBLANK(INDIRECT(ADDRESS(B2049,A2049,1,1,"all_city_parameter_inputs"))), "--",INDIRECT(ADDRESS(B2049,A2049,1,1,"all_city_parameter_inputs")))</f>
        <v>--</v>
      </c>
      <c r="I2049" s="17" t="str">
        <f ca="1">IF(OR(G2049="alpha",G2049="beta",G2049="sd",G2049="mean"),"--",VLOOKUP(C2049,Default!$B$5:$H$114,7,FALSE))</f>
        <v>--</v>
      </c>
      <c r="J2049" s="4" t="str">
        <f ca="1">VLOOKUP(F2049,Lookup!$C$5:$D$110,2, FALSE)</f>
        <v>Travel values</v>
      </c>
      <c r="K2049" s="4" t="str">
        <f ca="1">VLOOKUP(C2049,Default!$B$4:$E$114,4, FALSE)</f>
        <v>proportion of travel survey trips that should be added as motorcycle trips</v>
      </c>
      <c r="L2049" s="21" t="str" cm="1">
        <f t="array" aca="1" ref="L2049" ca="1">IF(ISNA(VLOOKUP($D2049,Grouped_Sources!$C:$C,1,FALSE)),"", INDIRECT(VLOOKUP($D2049,Grouped_Sources!$C:$I,5,FALSE)))</f>
        <v xml:space="preserve"> on OneDrive Ali Abbas - ITHIM Global\Methods and Processes\Input Parameters\NewMotorcycleTrips</v>
      </c>
      <c r="M2049" s="21" cm="1">
        <f t="array" aca="1" ref="M2049" ca="1">IF(ISNA(VLOOKUP($D2049,Grouped_Sources!$C:$C,1,FALSE)),"", INDIRECT(VLOOKUP($D2049,Grouped_Sources!$C:$I,6,FALSE)))</f>
        <v>0</v>
      </c>
      <c r="N2049" s="21" cm="1">
        <f t="array" aca="1" ref="N2049" ca="1">IF(ISNA(VLOOKUP($D2049,Grouped_Sources!$C:$C,1,FALSE)),"", INDIRECT(VLOOKUP($D2049,Grouped_Sources!$C:$I,7,FALSE)))</f>
        <v>0</v>
      </c>
    </row>
    <row r="2050" spans="1:14" hidden="1" x14ac:dyDescent="0.25">
      <c r="A2050" s="5">
        <f t="shared" si="339"/>
        <v>23</v>
      </c>
      <c r="B2050" s="5">
        <f t="shared" si="340"/>
        <v>48</v>
      </c>
      <c r="C2050" s="5" t="str">
        <f t="shared" ca="1" si="329"/>
        <v>add_motorcycle_fleet</v>
      </c>
      <c r="D2050" s="5" t="str">
        <f t="shared" ca="1" si="341"/>
        <v>add_motorcycle_fleet_puerto_montt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All_city_list!F2045,INDIRECT(ADDRESS(B2050,1,1,1,"all_city_parameter_inputs"))))</f>
        <v>add_motorcycle_fleet</v>
      </c>
      <c r="G2050" s="4" t="str" cm="1">
        <f t="array" aca="1" ref="G2050" ca="1">IF(AND(ISBLANK(INDIRECT(ADDRESS(B2050,3,1,1,"all_city_parameter_inputs"))),ISBLANK(INDIRECT(ADDRESS(B2050,2,1,1,"all_city_parameter_inputs")))),"",IF(ISBLANK(INDIRECT(ADDRESS(B2050,2,1,1,"all_city_parameter_inputs"))),"",INDIRECT(ADDRESS(B2050,2,1,1,"all_city_parameter_inputs"))))</f>
        <v/>
      </c>
      <c r="H2050" s="17" t="str" cm="1">
        <f t="array" aca="1" ref="H2050" ca="1">IF(ISBLANK(INDIRECT(ADDRESS(B2050,A2050,1,1,"all_city_parameter_inputs"))), "--",INDIRECT(ADDRESS(B2050,A2050,1,1,"all_city_parameter_inputs")))</f>
        <v>T</v>
      </c>
      <c r="I2050" s="17" t="str">
        <f ca="1">IF(OR(G2050="alpha",G2050="beta",G2050="sd",G2050="mean"),"--",VLOOKUP(C2050,Default!$B$5:$H$114,7,FALSE))</f>
        <v>T</v>
      </c>
      <c r="J2050" s="4" t="str">
        <f ca="1">VLOOKUP(F2050,Lookup!$C$5:$D$110,2, FALSE)</f>
        <v>Travel values</v>
      </c>
      <c r="K2050" s="4" t="str">
        <f ca="1">VLOOKUP(C2050,Default!$B$4:$E$114,4, FALSE)</f>
        <v>whether to add motorcylce ghost trips</v>
      </c>
      <c r="L2050" s="21" t="str" cm="1">
        <f t="array" aca="1" ref="L2050" ca="1">IF(ISNA(VLOOKUP($D2050,Grouped_Sources!$C:$C,1,FALSE)),"", INDIRECT(VLOOKUP($D2050,Grouped_Sources!$C:$I,5,FALSE)))</f>
        <v xml:space="preserve"> on OneDrive Ali Abbas - ITHIM Global\Methods and Processes\Input Parameters\MotorcycleFleetRatio</v>
      </c>
      <c r="M2050" s="21" cm="1">
        <f t="array" aca="1" ref="M2050" ca="1">IF(ISNA(VLOOKUP($D2050,Grouped_Sources!$C:$C,1,FALSE)),"", INDIRECT(VLOOKUP($D2050,Grouped_Sources!$C:$I,6,FALSE)))</f>
        <v>0</v>
      </c>
      <c r="N2050" s="21" cm="1">
        <f t="array" aca="1" ref="N2050" ca="1">IF(ISNA(VLOOKUP($D2050,Grouped_Sources!$C:$C,1,FALSE)),"", INDIRECT(VLOOKUP($D2050,Grouped_Sources!$C:$I,7,FALSE)))</f>
        <v>0</v>
      </c>
    </row>
    <row r="2051" spans="1:14" hidden="1" x14ac:dyDescent="0.25">
      <c r="A2051" s="5">
        <f t="shared" si="339"/>
        <v>23</v>
      </c>
      <c r="B2051" s="5">
        <f t="shared" si="340"/>
        <v>49</v>
      </c>
      <c r="C2051" s="5" t="str">
        <f t="shared" ca="1" si="329"/>
        <v>fleet_to_motorcycle_ratio</v>
      </c>
      <c r="D2051" s="5" t="str">
        <f t="shared" ca="1" si="341"/>
        <v>fleet_to_motorcycle_ratio_puerto_montt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fleet_to_motorcycle_ratio</v>
      </c>
      <c r="G2051" s="4" t="str" cm="1">
        <f t="array" aca="1" ref="G2051" ca="1">IF(AND(ISBLANK(INDIRECT(ADDRESS(B2051,3,1,1,"all_city_parameter_inputs"))),ISBLANK(INDIRECT(ADDRESS(B2051,2,1,1,"all_city_parameter_inputs")))),"",IF(ISBLANK(INDIRECT(ADDRESS(B2051,2,1,1,"all_city_parameter_inputs"))),"",INDIRECT(ADDRESS(B2051,2,1,1,"all_city_parameter_inputs"))))</f>
        <v>constant</v>
      </c>
      <c r="H2051" s="17" cm="1">
        <f t="array" aca="1" ref="H2051" ca="1">IF(ISBLANK(INDIRECT(ADDRESS(B2051,A2051,1,1,"all_city_parameter_inputs"))), "--",INDIRECT(ADDRESS(B2051,A2051,1,1,"all_city_parameter_inputs")))</f>
        <v>0.45861407858190978</v>
      </c>
      <c r="I2051" s="17">
        <f ca="1">IF(OR(G2051="alpha",G2051="beta",G2051="sd",G2051="mean"),"--",VLOOKUP(C2051,Default!$B$5:$H$114,7,FALSE))</f>
        <v>0.441176470588235</v>
      </c>
      <c r="J2051" s="4" t="str">
        <f ca="1">VLOOKUP(F2051,Lookup!$C$5:$D$110,2, FALSE)</f>
        <v>Travel values</v>
      </c>
      <c r="K2051" s="4" t="str">
        <f ca="1">VLOOKUP(C2051,Default!$B$4:$E$114,4, FALSE)</f>
        <v xml:space="preserve">ratio of missing motorbike trips, e.g. if ratio = 0.6 and total trip distance in survey is 400, then want to add 600 km of motorbike trips. </v>
      </c>
      <c r="L2051" s="21" t="str" cm="1">
        <f t="array" aca="1" ref="L2051" ca="1">IF(ISNA(VLOOKUP($D2051,Grouped_Sources!$C:$C,1,FALSE)),"", INDIRECT(VLOOKUP($D2051,Grouped_Sources!$C:$I,5,FALSE)))</f>
        <v xml:space="preserve"> on OneDrive Ali Abbas - ITHIM Global\Methods and Processes\Input Parameters\MotorcycleFleetRatio</v>
      </c>
      <c r="M2051" s="21" cm="1">
        <f t="array" aca="1" ref="M2051" ca="1">IF(ISNA(VLOOKUP($D2051,Grouped_Sources!$C:$C,1,FALSE)),"", INDIRECT(VLOOKUP($D2051,Grouped_Sources!$C:$I,6,FALSE)))</f>
        <v>0</v>
      </c>
      <c r="N2051" s="21" cm="1">
        <f t="array" aca="1" ref="N2051" ca="1">IF(ISNA(VLOOKUP($D2051,Grouped_Sources!$C:$C,1,FALSE)),"", INDIRECT(VLOOKUP($D2051,Grouped_Sources!$C:$I,7,FALSE)))</f>
        <v>0</v>
      </c>
    </row>
    <row r="2052" spans="1:14" hidden="1" x14ac:dyDescent="0.25">
      <c r="A2052" s="5">
        <f t="shared" si="339"/>
        <v>23</v>
      </c>
      <c r="B2052" s="5">
        <f t="shared" si="340"/>
        <v>50</v>
      </c>
      <c r="C2052" s="5" t="str">
        <f t="shared" ca="1" si="329"/>
        <v>fleet_to_motorcycle_ratio</v>
      </c>
      <c r="D2052" s="5" t="str">
        <f t="shared" ca="1" si="341"/>
        <v>fleet_to_motorcycle_ratio_puerto_montt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fleet_to_motorcycle_ratio</v>
      </c>
      <c r="G2052" s="4" t="str" cm="1">
        <f t="array" aca="1" ref="G2052" ca="1">IF(AND(ISBLANK(INDIRECT(ADDRESS(B2052,3,1,1,"all_city_parameter_inputs"))),ISBLANK(INDIRECT(ADDRESS(B2052,2,1,1,"all_city_parameter_inputs")))),"",IF(ISBLANK(INDIRECT(ADDRESS(B2052,2,1,1,"all_city_parameter_inputs"))),"",INDIRECT(ADDRESS(B2052,2,1,1,"all_city_parameter_inputs"))))</f>
        <v>alpha</v>
      </c>
      <c r="H2052" s="17" cm="1">
        <f t="array" aca="1" ref="H2052" ca="1">IF(ISBLANK(INDIRECT(ADDRESS(B2052,A2052,1,1,"all_city_parameter_inputs"))), "--",INDIRECT(ADDRESS(B2052,A2052,1,1,"all_city_parameter_inputs")))</f>
        <v>8.4749844844521505</v>
      </c>
      <c r="I2052" s="17" t="str">
        <f ca="1">IF(OR(G2052="alpha",G2052="beta",G2052="sd",G2052="mean"),"--",VLOOKUP(C2052,Default!$B$5:$H$114,7,FALSE))</f>
        <v>--</v>
      </c>
      <c r="J2052" s="4" t="str">
        <f ca="1">VLOOKUP(F2052,Lookup!$C$5:$D$110,2, FALSE)</f>
        <v>Travel values</v>
      </c>
      <c r="K2052" s="4" t="str">
        <f ca="1">VLOOKUP(C2052,Default!$B$4:$E$114,4, FALSE)</f>
        <v xml:space="preserve">ratio of missing motorbike trips, e.g. if ratio = 0.6 and total trip distance in survey is 400, then want to add 600 km of motorbike trips. </v>
      </c>
      <c r="L2052" s="21" t="str" cm="1">
        <f t="array" aca="1" ref="L2052" ca="1">IF(ISNA(VLOOKUP($D2052,Grouped_Sources!$C:$C,1,FALSE)),"", INDIRECT(VLOOKUP($D2052,Grouped_Sources!$C:$I,5,FALSE)))</f>
        <v xml:space="preserve"> on OneDrive Ali Abbas - ITHIM Global\Methods and Processes\Input Parameters\MotorcycleFleetRatio</v>
      </c>
      <c r="M2052" s="21" cm="1">
        <f t="array" aca="1" ref="M2052" ca="1">IF(ISNA(VLOOKUP($D2052,Grouped_Sources!$C:$C,1,FALSE)),"", INDIRECT(VLOOKUP($D2052,Grouped_Sources!$C:$I,6,FALSE)))</f>
        <v>0</v>
      </c>
      <c r="N2052" s="21" cm="1">
        <f t="array" aca="1" ref="N2052" ca="1">IF(ISNA(VLOOKUP($D2052,Grouped_Sources!$C:$C,1,FALSE)),"", INDIRECT(VLOOKUP($D2052,Grouped_Sources!$C:$I,7,FALSE)))</f>
        <v>0</v>
      </c>
    </row>
    <row r="2053" spans="1:14" hidden="1" x14ac:dyDescent="0.25">
      <c r="A2053" s="5">
        <f t="shared" si="339"/>
        <v>23</v>
      </c>
      <c r="B2053" s="5">
        <f t="shared" si="340"/>
        <v>51</v>
      </c>
      <c r="C2053" s="5" t="str">
        <f t="shared" ca="1" si="329"/>
        <v>fleet_to_motorcycle_ratio</v>
      </c>
      <c r="D2053" s="5" t="str">
        <f t="shared" ca="1" si="341"/>
        <v>fleet_to_motorcycle_ratio_puerto_montt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fleet_to_motorcycle_ratio</v>
      </c>
      <c r="G2053" s="4" t="str" cm="1">
        <f t="array" aca="1" ref="G2053" ca="1">IF(AND(ISBLANK(INDIRECT(ADDRESS(B2053,3,1,1,"all_city_parameter_inputs"))),ISBLANK(INDIRECT(ADDRESS(B2053,2,1,1,"all_city_parameter_inputs")))),"",IF(ISBLANK(INDIRECT(ADDRESS(B2053,2,1,1,"all_city_parameter_inputs"))),"",INDIRECT(ADDRESS(B2053,2,1,1,"all_city_parameter_inputs"))))</f>
        <v>beta</v>
      </c>
      <c r="H2053" s="17" cm="1">
        <f t="array" aca="1" ref="H2053" ca="1">IF(ISBLANK(INDIRECT(ADDRESS(B2053,A2053,1,1,"all_city_parameter_inputs"))), "--",INDIRECT(ADDRESS(B2053,A2053,1,1,"all_city_parameter_inputs")))</f>
        <v>10.004571377979785</v>
      </c>
      <c r="I2053" s="17" t="str">
        <f ca="1">IF(OR(G2053="alpha",G2053="beta",G2053="sd",G2053="mean"),"--",VLOOKUP(C2053,Default!$B$5:$H$114,7,FALSE))</f>
        <v>--</v>
      </c>
      <c r="J2053" s="4" t="str">
        <f ca="1">VLOOKUP(F2053,Lookup!$C$5:$D$110,2, FALSE)</f>
        <v>Travel values</v>
      </c>
      <c r="K2053" s="4" t="str">
        <f ca="1">VLOOKUP(C2053,Default!$B$4:$E$114,4, FALSE)</f>
        <v xml:space="preserve">ratio of missing motorbike trips, e.g. if ratio = 0.6 and total trip distance in survey is 400, then want to add 600 km of motorbike trips. </v>
      </c>
      <c r="L2053" s="21" t="str" cm="1">
        <f t="array" aca="1" ref="L2053" ca="1">IF(ISNA(VLOOKUP($D2053,Grouped_Sources!$C:$C,1,FALSE)),"", INDIRECT(VLOOKUP($D2053,Grouped_Sources!$C:$I,5,FALSE)))</f>
        <v xml:space="preserve"> on OneDrive Ali Abbas - ITHIM Global\Methods and Processes\Input Parameters\MotorcycleFleetRatio</v>
      </c>
      <c r="M2053" s="21" cm="1">
        <f t="array" aca="1" ref="M2053" ca="1">IF(ISNA(VLOOKUP($D2053,Grouped_Sources!$C:$C,1,FALSE)),"", INDIRECT(VLOOKUP($D2053,Grouped_Sources!$C:$I,6,FALSE)))</f>
        <v>0</v>
      </c>
      <c r="N2053" s="21" cm="1">
        <f t="array" aca="1" ref="N2053" ca="1">IF(ISNA(VLOOKUP($D2053,Grouped_Sources!$C:$C,1,FALSE)),"", INDIRECT(VLOOKUP($D2053,Grouped_Sources!$C:$I,7,FALSE)))</f>
        <v>0</v>
      </c>
    </row>
    <row r="2054" spans="1:14" hidden="1" x14ac:dyDescent="0.25">
      <c r="A2054" s="5">
        <f t="shared" si="339"/>
        <v>23</v>
      </c>
      <c r="B2054" s="5">
        <f t="shared" si="340"/>
        <v>52</v>
      </c>
      <c r="C2054" s="5" t="str">
        <f t="shared" ca="1" si="329"/>
        <v>background_pa_confidence</v>
      </c>
      <c r="D2054" s="5" t="str">
        <f t="shared" ca="1" si="341"/>
        <v>background_pa_confidence_puerto_montt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background_pa_confidence</v>
      </c>
      <c r="G2054" s="4" t="str" cm="1">
        <f t="array" aca="1" ref="G2054" ca="1">IF(AND(ISBLANK(INDIRECT(ADDRESS(B2054,3,1,1,"all_city_parameter_inputs"))),ISBLANK(INDIRECT(ADDRESS(B2054,2,1,1,"all_city_parameter_inputs")))),"",IF(ISBLANK(INDIRECT(ADDRESS(B2054,2,1,1,"all_city_parameter_inputs"))),"",INDIRECT(ADDRESS(B2054,2,1,1,"all_city_parameter_inputs"))))</f>
        <v>sample</v>
      </c>
      <c r="H2054" s="17" cm="1">
        <f t="array" aca="1" ref="H2054" ca="1">IF(ISBLANK(INDIRECT(ADDRESS(B2054,A2054,1,1,"all_city_parameter_inputs"))), "--",INDIRECT(ADDRESS(B2054,A2054,1,1,"all_city_parameter_inputs")))</f>
        <v>0.3</v>
      </c>
      <c r="I2054" s="17">
        <f ca="1">IF(OR(G2054="alpha",G2054="beta",G2054="sd",G2054="mean"),"--",VLOOKUP(C2054,Default!$B$5:$H$114,7,FALSE))</f>
        <v>1</v>
      </c>
      <c r="J2054" s="4" t="str">
        <f ca="1">VLOOKUP(F2054,Lookup!$C$5:$D$110,2, FALSE)</f>
        <v>PA values</v>
      </c>
      <c r="K2054" s="4" t="str">
        <f ca="1">VLOOKUP(C2054,Default!$B$4:$E$114,4, FALSE)</f>
        <v>how confident we are in the PA survey (in terms of number of people who report zero PA)</v>
      </c>
      <c r="L2054" s="21" t="str" cm="1">
        <f t="array" aca="1" ref="L2054" ca="1">IF(ISNA(VLOOKUP($D2054,Grouped_Sources!$C:$C,1,FALSE)),"", INDIRECT(VLOOKUP($D2054,Grouped_Sources!$C:$I,5,FALSE)))</f>
        <v/>
      </c>
      <c r="M2054" s="21" t="str" cm="1">
        <f t="array" aca="1" ref="M2054" ca="1">IF(ISNA(VLOOKUP($D2054,Grouped_Sources!$C:$C,1,FALSE)),"", INDIRECT(VLOOKUP($D2054,Grouped_Sources!$C:$I,6,FALSE)))</f>
        <v/>
      </c>
      <c r="N2054" s="21" t="str" cm="1">
        <f t="array" aca="1" ref="N2054" ca="1">IF(ISNA(VLOOKUP($D2054,Grouped_Sources!$C:$C,1,FALSE)),"", INDIRECT(VLOOKUP($D2054,Grouped_Sources!$C:$I,7,FALSE)))</f>
        <v/>
      </c>
    </row>
    <row r="2055" spans="1:14" hidden="1" x14ac:dyDescent="0.25">
      <c r="A2055" s="5">
        <f t="shared" si="339"/>
        <v>23</v>
      </c>
      <c r="B2055" s="5">
        <f t="shared" si="340"/>
        <v>53</v>
      </c>
      <c r="C2055" s="5" t="str">
        <f t="shared" ca="1" si="329"/>
        <v>add_walk_to_pt_trips</v>
      </c>
      <c r="D2055" s="5" t="str">
        <f t="shared" ca="1" si="341"/>
        <v>add_walk_to_pt_trips_puerto_montt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add_walk_to_pt_trips</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t="str" cm="1">
        <f t="array" aca="1" ref="H2055" ca="1">IF(ISBLANK(INDIRECT(ADDRESS(B2055,A2055,1,1,"all_city_parameter_inputs"))), "--",INDIRECT(ADDRESS(B2055,A2055,1,1,"all_city_parameter_inputs")))</f>
        <v>T</v>
      </c>
      <c r="I2055" s="17" t="str">
        <f ca="1">IF(OR(G2055="alpha",G2055="beta",G2055="sd",G2055="mean"),"--",VLOOKUP(C2055,Default!$B$5:$H$114,7,FALSE))</f>
        <v>T</v>
      </c>
      <c r="J2055" s="4" t="str">
        <f ca="1">VLOOKUP(F2055,Lookup!$C$5:$D$110,2, FALSE)</f>
        <v>Travel values</v>
      </c>
      <c r="K2055" s="4" t="str">
        <f ca="1">VLOOKUP(C2055,Default!$B$4:$E$114,4, FALSE)</f>
        <v>whether to add walk component to trips with main mode bus</v>
      </c>
      <c r="L2055" s="21" t="str" cm="1">
        <f t="array" aca="1" ref="L2055" ca="1">IF(ISNA(VLOOKUP($D2055,Grouped_Sources!$C:$C,1,FALSE)),"", INDIRECT(VLOOKUP($D2055,Grouped_Sources!$C:$I,5,FALSE)))</f>
        <v>usually set to T</v>
      </c>
      <c r="M2055" s="21" cm="1">
        <f t="array" aca="1" ref="M2055" ca="1">IF(ISNA(VLOOKUP($D2055,Grouped_Sources!$C:$C,1,FALSE)),"", INDIRECT(VLOOKUP($D2055,Grouped_Sources!$C:$I,6,FALSE)))</f>
        <v>0</v>
      </c>
      <c r="N2055" s="21" cm="1">
        <f t="array" aca="1" ref="N2055" ca="1">IF(ISNA(VLOOKUP($D2055,Grouped_Sources!$C:$C,1,FALSE)),"", INDIRECT(VLOOKUP($D2055,Grouped_Sources!$C:$I,7,FALSE)))</f>
        <v>0</v>
      </c>
    </row>
    <row r="2056" spans="1:14" hidden="1" x14ac:dyDescent="0.25">
      <c r="A2056" s="5">
        <f t="shared" si="339"/>
        <v>23</v>
      </c>
      <c r="B2056" s="5">
        <f t="shared" si="340"/>
        <v>54</v>
      </c>
      <c r="C2056" s="5" t="str">
        <f t="shared" ca="1" si="329"/>
        <v>bus_to_passenger_ratio</v>
      </c>
      <c r="D2056" s="5" t="str">
        <f t="shared" ca="1" si="341"/>
        <v>bus_to_passenger_ratio_puerto_montt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bus_to_passenger_ratio</v>
      </c>
      <c r="G2056" s="4" t="str" cm="1">
        <f t="array" aca="1" ref="G2056" ca="1">IF(AND(ISBLANK(INDIRECT(ADDRESS(B2056,3,1,1,"all_city_parameter_inputs"))),ISBLANK(INDIRECT(ADDRESS(B2056,2,1,1,"all_city_parameter_inputs")))),"",IF(ISBLANK(INDIRECT(ADDRESS(B2056,2,1,1,"all_city_parameter_inputs"))),"",INDIRECT(ADDRESS(B2056,2,1,1,"all_city_parameter_inputs"))))</f>
        <v>constant</v>
      </c>
      <c r="H2056" s="17" cm="1">
        <f t="array" aca="1" ref="H2056" ca="1">IF(ISBLANK(INDIRECT(ADDRESS(B2056,A2056,1,1,"all_city_parameter_inputs"))), "--",INDIRECT(ADDRESS(B2056,A2056,1,1,"all_city_parameter_inputs")))</f>
        <v>6.6666666666666666E-2</v>
      </c>
      <c r="I2056" s="17">
        <f ca="1">IF(OR(G2056="alpha",G2056="beta",G2056="sd",G2056="mean"),"--",VLOOKUP(C2056,Default!$B$5:$H$114,7,FALSE))</f>
        <v>3.8910505836575897E-2</v>
      </c>
      <c r="J2056" s="4" t="str">
        <f ca="1">VLOOKUP(F2056,Lookup!$C$5:$D$110,2, FALSE)</f>
        <v>Travel values</v>
      </c>
      <c r="K2056" s="4" t="str">
        <f ca="1">VLOOKUP(C2056,Default!$B$4:$E$114,4, FALSE)</f>
        <v>number of buses per passenger</v>
      </c>
      <c r="L2056" s="21" t="str" cm="1">
        <f t="array" aca="1" ref="L2056" ca="1">IF(ISNA(VLOOKUP($D2056,Grouped_Sources!$C:$C,1,FALSE)),"", INDIRECT(VLOOKUP($D2056,Grouped_Sources!$C:$I,5,FALSE)))</f>
        <v>BusPassengerRatios_WriteUp_v.xx.docx on  on OneDrive Ali Abbas - ITHIM Global\Methods and Processes\Input Parameters\BusPassengerRatio</v>
      </c>
      <c r="M2056" s="21" cm="1">
        <f t="array" aca="1" ref="M2056" ca="1">IF(ISNA(VLOOKUP($D2056,Grouped_Sources!$C:$C,1,FALSE)),"", INDIRECT(VLOOKUP($D2056,Grouped_Sources!$C:$I,6,FALSE)))</f>
        <v>0</v>
      </c>
      <c r="N2056" s="21" cm="1">
        <f t="array" aca="1" ref="N2056" ca="1">IF(ISNA(VLOOKUP($D2056,Grouped_Sources!$C:$C,1,FALSE)),"", INDIRECT(VLOOKUP($D2056,Grouped_Sources!$C:$I,7,FALSE)))</f>
        <v>0</v>
      </c>
    </row>
    <row r="2057" spans="1:14" hidden="1" x14ac:dyDescent="0.25">
      <c r="A2057" s="5">
        <f t="shared" si="339"/>
        <v>23</v>
      </c>
      <c r="B2057" s="5">
        <f t="shared" si="340"/>
        <v>55</v>
      </c>
      <c r="C2057" s="5" t="str">
        <f t="shared" ca="1" si="329"/>
        <v>bus_to_passenger_ratio</v>
      </c>
      <c r="D2057" s="5" t="str">
        <f t="shared" ca="1" si="341"/>
        <v>bus_to_passenger_ratio_puerto_montt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bus_to_passenger_ratio</v>
      </c>
      <c r="G2057" s="4" t="str" cm="1">
        <f t="array" aca="1" ref="G2057" ca="1">IF(AND(ISBLANK(INDIRECT(ADDRESS(B2057,3,1,1,"all_city_parameter_inputs"))),ISBLANK(INDIRECT(ADDRESS(B2057,2,1,1,"all_city_parameter_inputs")))),"",IF(ISBLANK(INDIRECT(ADDRESS(B2057,2,1,1,"all_city_parameter_inputs"))),"",INDIRECT(ADDRESS(B2057,2,1,1,"all_city_parameter_inputs"))))</f>
        <v>alpha</v>
      </c>
      <c r="H2057" s="17" cm="1">
        <f t="array" aca="1" ref="H2057" ca="1">IF(ISBLANK(INDIRECT(ADDRESS(B2057,A2057,1,1,"all_city_parameter_inputs"))), "--",INDIRECT(ADDRESS(B2057,A2057,1,1,"all_city_parameter_inputs")))</f>
        <v>14.866666666666667</v>
      </c>
      <c r="I2057" s="17" t="str">
        <f ca="1">IF(OR(G2057="alpha",G2057="beta",G2057="sd",G2057="mean"),"--",VLOOKUP(C2057,Default!$B$5:$H$114,7,FALSE))</f>
        <v>--</v>
      </c>
      <c r="J2057" s="4" t="str">
        <f ca="1">VLOOKUP(F2057,Lookup!$C$5:$D$110,2, FALSE)</f>
        <v>Travel values</v>
      </c>
      <c r="K2057" s="4" t="str">
        <f ca="1">VLOOKUP(C2057,Default!$B$4:$E$114,4, FALSE)</f>
        <v>number of buses per passenger</v>
      </c>
      <c r="L2057" s="21" t="str" cm="1">
        <f t="array" aca="1" ref="L2057" ca="1">IF(ISNA(VLOOKUP($D2057,Grouped_Sources!$C:$C,1,FALSE)),"", INDIRECT(VLOOKUP($D2057,Grouped_Sources!$C:$I,5,FALSE)))</f>
        <v>BusPassengerRatios_WriteUp_v.xx.docx on  on OneDrive Ali Abbas - ITHIM Global\Methods and Processes\Input Parameters\BusPassengerRatio</v>
      </c>
      <c r="M2057" s="21" cm="1">
        <f t="array" aca="1" ref="M2057" ca="1">IF(ISNA(VLOOKUP($D2057,Grouped_Sources!$C:$C,1,FALSE)),"", INDIRECT(VLOOKUP($D2057,Grouped_Sources!$C:$I,6,FALSE)))</f>
        <v>0</v>
      </c>
      <c r="N2057" s="21" cm="1">
        <f t="array" aca="1" ref="N2057" ca="1">IF(ISNA(VLOOKUP($D2057,Grouped_Sources!$C:$C,1,FALSE)),"", INDIRECT(VLOOKUP($D2057,Grouped_Sources!$C:$I,7,FALSE)))</f>
        <v>0</v>
      </c>
    </row>
    <row r="2058" spans="1:14" hidden="1" x14ac:dyDescent="0.25">
      <c r="A2058" s="5">
        <f t="shared" si="339"/>
        <v>23</v>
      </c>
      <c r="B2058" s="5">
        <f t="shared" si="340"/>
        <v>56</v>
      </c>
      <c r="C2058" s="5" t="str">
        <f t="shared" ca="1" si="329"/>
        <v>bus_to_passenger_ratio</v>
      </c>
      <c r="D2058" s="5" t="str">
        <f t="shared" ca="1" si="341"/>
        <v>bus_to_passenger_ratio_puerto_montt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bus_to_passenger_ratio</v>
      </c>
      <c r="G2058" s="4" t="str" cm="1">
        <f t="array" aca="1" ref="G2058" ca="1">IF(AND(ISBLANK(INDIRECT(ADDRESS(B2058,3,1,1,"all_city_parameter_inputs"))),ISBLANK(INDIRECT(ADDRESS(B2058,2,1,1,"all_city_parameter_inputs")))),"",IF(ISBLANK(INDIRECT(ADDRESS(B2058,2,1,1,"all_city_parameter_inputs"))),"",INDIRECT(ADDRESS(B2058,2,1,1,"all_city_parameter_inputs"))))</f>
        <v>beta</v>
      </c>
      <c r="H2058" s="17" cm="1">
        <f t="array" aca="1" ref="H2058" ca="1">IF(ISBLANK(INDIRECT(ADDRESS(B2058,A2058,1,1,"all_city_parameter_inputs"))), "--",INDIRECT(ADDRESS(B2058,A2058,1,1,"all_city_parameter_inputs")))</f>
        <v>208.13333333333333</v>
      </c>
      <c r="I2058" s="17" t="str">
        <f ca="1">IF(OR(G2058="alpha",G2058="beta",G2058="sd",G2058="mean"),"--",VLOOKUP(C2058,Default!$B$5:$H$114,7,FALSE))</f>
        <v>--</v>
      </c>
      <c r="J2058" s="4" t="str">
        <f ca="1">VLOOKUP(F2058,Lookup!$C$5:$D$110,2, FALSE)</f>
        <v>Travel values</v>
      </c>
      <c r="K2058" s="4" t="str">
        <f ca="1">VLOOKUP(C2058,Default!$B$4:$E$114,4, FALSE)</f>
        <v>number of buses per passenger</v>
      </c>
      <c r="L2058" s="21" t="str" cm="1">
        <f t="array" aca="1" ref="L2058" ca="1">IF(ISNA(VLOOKUP($D2058,Grouped_Sources!$C:$C,1,FALSE)),"", INDIRECT(VLOOKUP($D2058,Grouped_Sources!$C:$I,5,FALSE)))</f>
        <v>BusPassengerRatios_WriteUp_v.xx.docx on  on OneDrive Ali Abbas - ITHIM Global\Methods and Processes\Input Parameters\BusPassengerRatio</v>
      </c>
      <c r="M2058" s="21" cm="1">
        <f t="array" aca="1" ref="M2058" ca="1">IF(ISNA(VLOOKUP($D2058,Grouped_Sources!$C:$C,1,FALSE)),"", INDIRECT(VLOOKUP($D2058,Grouped_Sources!$C:$I,6,FALSE)))</f>
        <v>0</v>
      </c>
      <c r="N2058" s="21" cm="1">
        <f t="array" aca="1" ref="N2058" ca="1">IF(ISNA(VLOOKUP($D2058,Grouped_Sources!$C:$C,1,FALSE)),"", INDIRECT(VLOOKUP($D2058,Grouped_Sources!$C:$I,7,FALSE)))</f>
        <v>0</v>
      </c>
    </row>
    <row r="2059" spans="1:14" hidden="1" x14ac:dyDescent="0.25">
      <c r="A2059" s="5">
        <f t="shared" si="339"/>
        <v>23</v>
      </c>
      <c r="B2059" s="5">
        <f t="shared" si="340"/>
        <v>57</v>
      </c>
      <c r="C2059" s="5" t="str">
        <f t="shared" ca="1" si="329"/>
        <v>truck_to_car_ratio</v>
      </c>
      <c r="D2059" s="5" t="str">
        <f t="shared" ca="1" si="341"/>
        <v>truck_to_car_ratio_puerto_montt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truck_to_car_ratio</v>
      </c>
      <c r="G2059" s="4" t="str" cm="1">
        <f t="array" aca="1" ref="G2059" ca="1">IF(AND(ISBLANK(INDIRECT(ADDRESS(B2059,3,1,1,"all_city_parameter_inputs"))),ISBLANK(INDIRECT(ADDRESS(B2059,2,1,1,"all_city_parameter_inputs")))),"",IF(ISBLANK(INDIRECT(ADDRESS(B2059,2,1,1,"all_city_parameter_inputs"))),"",INDIRECT(ADDRESS(B2059,2,1,1,"all_city_parameter_inputs"))))</f>
        <v>constant</v>
      </c>
      <c r="H2059" s="17" cm="1">
        <f t="array" aca="1" ref="H2059" ca="1">IF(ISBLANK(INDIRECT(ADDRESS(B2059,A2059,1,1,"all_city_parameter_inputs"))), "--",INDIRECT(ADDRESS(B2059,A2059,1,1,"all_city_parameter_inputs")))</f>
        <v>0.3</v>
      </c>
      <c r="I2059" s="17">
        <f ca="1">IF(OR(G2059="alpha",G2059="beta",G2059="sd",G2059="mean"),"--",VLOOKUP(C2059,Default!$B$5:$H$114,7,FALSE))</f>
        <v>0.3</v>
      </c>
      <c r="J2059" s="4" t="str">
        <f ca="1">VLOOKUP(F2059,Lookup!$C$5:$D$110,2, FALSE)</f>
        <v>Travel values</v>
      </c>
      <c r="K2059" s="4" t="str">
        <f ca="1">VLOOKUP(C2059,Default!$B$4:$E$114,4, FALSE)</f>
        <v>ratio of truck kilometers to car km travelled, used to add ghost trips that are not changed between the different scenarios</v>
      </c>
      <c r="L2059" s="21" t="str" cm="1">
        <f t="array" aca="1" ref="L2059" ca="1">IF(ISNA(VLOOKUP($D2059,Grouped_Sources!$C:$C,1,FALSE)),"", INDIRECT(VLOOKUP($D2059,Grouped_Sources!$C:$I,5,FALSE)))</f>
        <v>TruckCarRatio_WriteUp_v.xx.docx on  on OneDrive Ali Abbas - ITHIM Global\Methods and Processes\Input Parameters\TruckCarRatio</v>
      </c>
      <c r="M2059" s="21" cm="1">
        <f t="array" aca="1" ref="M2059" ca="1">IF(ISNA(VLOOKUP($D2059,Grouped_Sources!$C:$C,1,FALSE)),"", INDIRECT(VLOOKUP($D2059,Grouped_Sources!$C:$I,6,FALSE)))</f>
        <v>0</v>
      </c>
      <c r="N2059" s="21" cm="1">
        <f t="array" aca="1" ref="N2059" ca="1">IF(ISNA(VLOOKUP($D2059,Grouped_Sources!$C:$C,1,FALSE)),"", INDIRECT(VLOOKUP($D2059,Grouped_Sources!$C:$I,7,FALSE)))</f>
        <v>0</v>
      </c>
    </row>
    <row r="2060" spans="1:14" hidden="1" x14ac:dyDescent="0.25">
      <c r="A2060" s="5">
        <f t="shared" si="339"/>
        <v>23</v>
      </c>
      <c r="B2060" s="5">
        <f t="shared" si="340"/>
        <v>58</v>
      </c>
      <c r="C2060" s="5" t="str">
        <f t="shared" ca="1" si="329"/>
        <v>truck_to_car_ratio</v>
      </c>
      <c r="D2060" s="5" t="str">
        <f t="shared" ca="1" si="341"/>
        <v>truck_to_car_ratio_puerto_montt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truck_to_car_ratio</v>
      </c>
      <c r="G2060" s="4" t="str" cm="1">
        <f t="array" aca="1" ref="G2060" ca="1">IF(AND(ISBLANK(INDIRECT(ADDRESS(B2060,3,1,1,"all_city_parameter_inputs"))),ISBLANK(INDIRECT(ADDRESS(B2060,2,1,1,"all_city_parameter_inputs")))),"",IF(ISBLANK(INDIRECT(ADDRESS(B2060,2,1,1,"all_city_parameter_inputs"))),"",INDIRECT(ADDRESS(B2060,2,1,1,"all_city_parameter_inputs"))))</f>
        <v>alpha</v>
      </c>
      <c r="H2060" s="17" cm="1">
        <f t="array" aca="1" ref="H2060" ca="1">IF(ISBLANK(INDIRECT(ADDRESS(B2060,A2060,1,1,"all_city_parameter_inputs"))), "--",INDIRECT(ADDRESS(B2060,A2060,1,1,"all_city_parameter_inputs")))</f>
        <v>3.731999999999998</v>
      </c>
      <c r="I2060" s="17" t="str">
        <f ca="1">IF(OR(G2060="alpha",G2060="beta",G2060="sd",G2060="mean"),"--",VLOOKUP(C2060,Default!$B$5:$H$114,7,FALSE))</f>
        <v>--</v>
      </c>
      <c r="J2060" s="4" t="str">
        <f ca="1">VLOOKUP(F2060,Lookup!$C$5:$D$110,2, FALSE)</f>
        <v>Travel values</v>
      </c>
      <c r="K2060" s="4" t="str">
        <f ca="1">VLOOKUP(C2060,Default!$B$4:$E$114,4, FALSE)</f>
        <v>ratio of truck kilometers to car km travelled, used to add ghost trips that are not changed between the different scenarios</v>
      </c>
      <c r="L2060" s="21" t="str" cm="1">
        <f t="array" aca="1" ref="L2060" ca="1">IF(ISNA(VLOOKUP($D2060,Grouped_Sources!$C:$C,1,FALSE)),"", INDIRECT(VLOOKUP($D2060,Grouped_Sources!$C:$I,5,FALSE)))</f>
        <v>TruckCarRatio_WriteUp_v.xx.docx on  on OneDrive Ali Abbas - ITHIM Global\Methods and Processes\Input Parameters\TruckCarRatio</v>
      </c>
      <c r="M2060" s="21" cm="1">
        <f t="array" aca="1" ref="M2060" ca="1">IF(ISNA(VLOOKUP($D2060,Grouped_Sources!$C:$C,1,FALSE)),"", INDIRECT(VLOOKUP($D2060,Grouped_Sources!$C:$I,6,FALSE)))</f>
        <v>0</v>
      </c>
      <c r="N2060" s="21" cm="1">
        <f t="array" aca="1" ref="N2060" ca="1">IF(ISNA(VLOOKUP($D2060,Grouped_Sources!$C:$C,1,FALSE)),"", INDIRECT(VLOOKUP($D2060,Grouped_Sources!$C:$I,7,FALSE)))</f>
        <v>0</v>
      </c>
    </row>
    <row r="2061" spans="1:14" hidden="1" x14ac:dyDescent="0.25">
      <c r="A2061" s="5">
        <f t="shared" si="339"/>
        <v>23</v>
      </c>
      <c r="B2061" s="5">
        <f t="shared" si="340"/>
        <v>59</v>
      </c>
      <c r="C2061" s="5" t="str">
        <f t="shared" ca="1" si="329"/>
        <v>truck_to_car_ratio</v>
      </c>
      <c r="D2061" s="5" t="str">
        <f t="shared" ca="1" si="341"/>
        <v>truck_to_car_ratio_puerto_montt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truck_to_car_ratio</v>
      </c>
      <c r="G2061" s="4" t="str" cm="1">
        <f t="array" aca="1" ref="G2061" ca="1">IF(AND(ISBLANK(INDIRECT(ADDRESS(B2061,3,1,1,"all_city_parameter_inputs"))),ISBLANK(INDIRECT(ADDRESS(B2061,2,1,1,"all_city_parameter_inputs")))),"",IF(ISBLANK(INDIRECT(ADDRESS(B2061,2,1,1,"all_city_parameter_inputs"))),"",INDIRECT(ADDRESS(B2061,2,1,1,"all_city_parameter_inputs"))))</f>
        <v>beta</v>
      </c>
      <c r="H2061" s="17" cm="1">
        <f t="array" aca="1" ref="H2061" ca="1">IF(ISBLANK(INDIRECT(ADDRESS(B2061,A2061,1,1,"all_city_parameter_inputs"))), "--",INDIRECT(ADDRESS(B2061,A2061,1,1,"all_city_parameter_inputs")))</f>
        <v>8.7079999999999949</v>
      </c>
      <c r="I2061" s="17" t="str">
        <f ca="1">IF(OR(G2061="alpha",G2061="beta",G2061="sd",G2061="mean"),"--",VLOOKUP(C2061,Default!$B$5:$H$114,7,FALSE))</f>
        <v>--</v>
      </c>
      <c r="J2061" s="4" t="str">
        <f ca="1">VLOOKUP(F2061,Lookup!$C$5:$D$110,2, FALSE)</f>
        <v>Travel values</v>
      </c>
      <c r="K2061" s="4" t="str">
        <f ca="1">VLOOKUP(C2061,Default!$B$4:$E$114,4, FALSE)</f>
        <v>ratio of truck kilometers to car km travelled, used to add ghost trips that are not changed between the different scenarios</v>
      </c>
      <c r="L2061" s="21" t="str" cm="1">
        <f t="array" aca="1" ref="L2061" ca="1">IF(ISNA(VLOOKUP($D2061,Grouped_Sources!$C:$C,1,FALSE)),"", INDIRECT(VLOOKUP($D2061,Grouped_Sources!$C:$I,5,FALSE)))</f>
        <v>TruckCarRatio_WriteUp_v.xx.docx on  on OneDrive Ali Abbas - ITHIM Global\Methods and Processes\Input Parameters\TruckCarRatio</v>
      </c>
      <c r="M2061" s="21" cm="1">
        <f t="array" aca="1" ref="M2061" ca="1">IF(ISNA(VLOOKUP($D2061,Grouped_Sources!$C:$C,1,FALSE)),"", INDIRECT(VLOOKUP($D2061,Grouped_Sources!$C:$I,6,FALSE)))</f>
        <v>0</v>
      </c>
      <c r="N2061" s="21" cm="1">
        <f t="array" aca="1" ref="N2061" ca="1">IF(ISNA(VLOOKUP($D2061,Grouped_Sources!$C:$C,1,FALSE)),"", INDIRECT(VLOOKUP($D2061,Grouped_Sources!$C:$I,7,FALSE)))</f>
        <v>0</v>
      </c>
    </row>
    <row r="2062" spans="1:14" hidden="1" x14ac:dyDescent="0.25">
      <c r="A2062" s="5">
        <f t="shared" si="339"/>
        <v>23</v>
      </c>
      <c r="B2062" s="5">
        <f t="shared" si="340"/>
        <v>60</v>
      </c>
      <c r="C2062" s="5" t="str">
        <f t="shared" ca="1" si="329"/>
        <v>PM_emission_confidence</v>
      </c>
      <c r="D2062" s="5" t="str">
        <f t="shared" ca="1" si="341"/>
        <v>PM_emission_confidence_puerto_montt</v>
      </c>
      <c r="E2062" s="4" t="str" cm="1">
        <f t="array" aca="1" ref="E2062" ca="1">INDIRECT(ADDRESS(1,A2062,1,1,"all_city_parameter_inputs"))</f>
        <v>puerto_montt</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PM_emission_confidence</v>
      </c>
      <c r="G2062" s="4" t="str" cm="1">
        <f t="array" aca="1" ref="G2062" ca="1">IF(AND(ISBLANK(INDIRECT(ADDRESS(B2062,3,1,1,"all_city_parameter_inputs"))),ISBLANK(INDIRECT(ADDRESS(B2062,2,1,1,"all_city_parameter_inputs")))),"",IF(ISBLANK(INDIRECT(ADDRESS(B2062,2,1,1,"all_city_parameter_inputs"))),"",INDIRECT(ADDRESS(B2062,2,1,1,"all_city_parameter_inputs"))))</f>
        <v>sample</v>
      </c>
      <c r="H2062" s="17" cm="1">
        <f t="array" aca="1" ref="H2062" ca="1">IF(ISBLANK(INDIRECT(ADDRESS(B2062,A2062,1,1,"all_city_parameter_inputs"))), "--",INDIRECT(ADDRESS(B2062,A2062,1,1,"all_city_parameter_inputs")))</f>
        <v>0.8</v>
      </c>
      <c r="I2062" s="17">
        <f ca="1">IF(OR(G2062="alpha",G2062="beta",G2062="sd",G2062="mean"),"--",VLOOKUP(C2062,Default!$B$5:$H$114,7,FALSE))</f>
        <v>1</v>
      </c>
      <c r="J2062" s="4" t="str">
        <f ca="1">VLOOKUP(F2062,Lookup!$C$5:$D$110,2, FALSE)</f>
        <v>Pollution values</v>
      </c>
      <c r="K2062" s="4" t="str">
        <f ca="1">VLOOKUP(C2062,Default!$B$4:$E$114,4,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62" s="21" t="str" cm="1">
        <f t="array" aca="1" ref="L2062" ca="1">IF(ISNA(VLOOKUP($D2062,Grouped_Sources!$C:$C,1,FALSE)),"", INDIRECT(VLOOKUP($D2062,Grouped_Sources!$C:$I,5,FALSE)))</f>
        <v/>
      </c>
      <c r="M2062" s="21" t="str" cm="1">
        <f t="array" aca="1" ref="M2062" ca="1">IF(ISNA(VLOOKUP($D2062,Grouped_Sources!$C:$C,1,FALSE)),"", INDIRECT(VLOOKUP($D2062,Grouped_Sources!$C:$I,6,FALSE)))</f>
        <v/>
      </c>
      <c r="N2062" s="21" t="str" cm="1">
        <f t="array" aca="1" ref="N2062" ca="1">IF(ISNA(VLOOKUP($D2062,Grouped_Sources!$C:$C,1,FALSE)),"", INDIRECT(VLOOKUP($D2062,Grouped_Sources!$C:$I,7,FALSE)))</f>
        <v/>
      </c>
    </row>
    <row r="2063" spans="1:14" hidden="1" x14ac:dyDescent="0.25">
      <c r="A2063" s="5">
        <f t="shared" si="339"/>
        <v>23</v>
      </c>
      <c r="B2063" s="5">
        <f t="shared" si="340"/>
        <v>61</v>
      </c>
      <c r="C2063" s="5" t="str">
        <f t="shared" ref="C2063:C2137" ca="1" si="343">IF(G2063 = "",F2063,IF(OR(G2063="alpha",G2063="beta",G2063="constant",G2063="sd",G2063="mean",G2063="sample"),F2063,F2063&amp;" "&amp;G2063))</f>
        <v>distance_scalar_car_taxi</v>
      </c>
      <c r="D2063" s="5" t="str">
        <f t="shared" ca="1" si="341"/>
        <v>distance_scalar_car_taxi_puerto_montt</v>
      </c>
      <c r="E2063" s="4" t="str" cm="1">
        <f t="array" aca="1" ref="E2063" ca="1">INDIRECT(ADDRESS(1,A2063,1,1,"all_city_parameter_inputs"))</f>
        <v>puerto_montt</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distance_scalar_car_taxi</v>
      </c>
      <c r="G2063" s="4" t="str" cm="1">
        <f t="array" aca="1" ref="G2063" ca="1">IF(AND(ISBLANK(INDIRECT(ADDRESS(B2063,3,1,1,"all_city_parameter_inputs"))),ISBLANK(INDIRECT(ADDRESS(B2063,2,1,1,"all_city_parameter_inputs")))),"",IF(ISBLANK(INDIRECT(ADDRESS(B2063,2,1,1,"all_city_parameter_inputs"))),"",INDIRECT(ADDRESS(B2063,2,1,1,"all_city_parameter_inputs"))))</f>
        <v>constant</v>
      </c>
      <c r="H2063" s="17" cm="1">
        <f t="array" aca="1" ref="H2063" ca="1">IF(ISBLANK(INDIRECT(ADDRESS(B2063,A2063,1,1,"all_city_parameter_inputs"))), "--",INDIRECT(ADDRESS(B2063,A2063,1,1,"all_city_parameter_inputs")))</f>
        <v>1</v>
      </c>
      <c r="I2063" s="17">
        <f ca="1">IF(OR(G2063="alpha",G2063="beta",G2063="sd",G2063="mean"),"--",VLOOKUP(C2063,Default!$B$5:$H$114,7,FALSE))</f>
        <v>1</v>
      </c>
      <c r="J2063" s="4" t="str">
        <f ca="1">VLOOKUP(F2063,Lookup!$C$5:$D$110,2, FALSE)</f>
        <v>Travel values</v>
      </c>
      <c r="K2063" s="4" t="str">
        <f ca="1">VLOOKUP(C2063,Default!$B$4:$E$114,4, FALSE)</f>
        <v>scalar for car/taxi distance, i.e. all car and taxi trips get scaled by this scalar</v>
      </c>
      <c r="L2063" s="21" t="str" cm="1">
        <f t="array" aca="1" ref="L2063" ca="1">IF(ISNA(VLOOKUP($D2063,Grouped_Sources!$C:$C,1,FALSE)),"", INDIRECT(VLOOKUP($D2063,Grouped_Sources!$C:$I,5,FALSE)))</f>
        <v xml:space="preserve"> on OneDrive Ali Abbas - ITHIM Global\Methods and Processes\Input Parameters\DistanceScalars</v>
      </c>
      <c r="M2063" s="21" cm="1">
        <f t="array" aca="1" ref="M2063" ca="1">IF(ISNA(VLOOKUP($D2063,Grouped_Sources!$C:$C,1,FALSE)),"", INDIRECT(VLOOKUP($D2063,Grouped_Sources!$C:$I,6,FALSE)))</f>
        <v>0</v>
      </c>
      <c r="N2063" s="21" cm="1">
        <f t="array" aca="1" ref="N2063" ca="1">IF(ISNA(VLOOKUP($D2063,Grouped_Sources!$C:$C,1,FALSE)),"", INDIRECT(VLOOKUP($D2063,Grouped_Sources!$C:$I,7,FALSE)))</f>
        <v>0</v>
      </c>
    </row>
    <row r="2064" spans="1:14" hidden="1" x14ac:dyDescent="0.25">
      <c r="A2064" s="5">
        <f t="shared" si="339"/>
        <v>23</v>
      </c>
      <c r="B2064" s="5">
        <f t="shared" si="340"/>
        <v>62</v>
      </c>
      <c r="C2064" s="5" t="str">
        <f t="shared" ca="1" si="343"/>
        <v>distance_scalar_car_taxi</v>
      </c>
      <c r="D2064" s="5" t="str">
        <f t="shared" ca="1" si="341"/>
        <v>distance_scalar_car_taxi_puerto_montt</v>
      </c>
      <c r="E2064" s="4" t="str" cm="1">
        <f t="array" aca="1" ref="E2064" ca="1">INDIRECT(ADDRESS(1,A2064,1,1,"all_city_parameter_inputs"))</f>
        <v>puerto_montt</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distance_scalar_car_taxi</v>
      </c>
      <c r="G2064" s="4" t="str" cm="1">
        <f t="array" aca="1" ref="G2064" ca="1">IF(AND(ISBLANK(INDIRECT(ADDRESS(B2064,3,1,1,"all_city_parameter_inputs"))),ISBLANK(INDIRECT(ADDRESS(B2064,2,1,1,"all_city_parameter_inputs")))),"",IF(ISBLANK(INDIRECT(ADDRESS(B2064,2,1,1,"all_city_parameter_inputs"))),"",INDIRECT(ADDRESS(B2064,2,1,1,"all_city_parameter_inputs"))))</f>
        <v>mean</v>
      </c>
      <c r="H2064" s="17" cm="1">
        <f t="array" aca="1" ref="H2064" ca="1">IF(ISBLANK(INDIRECT(ADDRESS(B2064,A2064,1,1,"all_city_parameter_inputs"))), "--",INDIRECT(ADDRESS(B2064,A2064,1,1,"all_city_parameter_inputs")))</f>
        <v>0.99994484604884204</v>
      </c>
      <c r="I2064" s="17" t="str">
        <f ca="1">IF(OR(G2064="alpha",G2064="beta",G2064="sd",G2064="mean"),"--",VLOOKUP(C2064,Default!$B$5:$H$114,7,FALSE))</f>
        <v>--</v>
      </c>
      <c r="J2064" s="4" t="str">
        <f ca="1">VLOOKUP(F2064,Lookup!$C$5:$D$110,2, FALSE)</f>
        <v>Travel values</v>
      </c>
      <c r="K2064" s="4" t="str">
        <f ca="1">VLOOKUP(C2064,Default!$B$4:$E$114,4, FALSE)</f>
        <v>scalar for car/taxi distance, i.e. all car and taxi trips get scaled by this scalar</v>
      </c>
      <c r="L2064" s="21" t="str" cm="1">
        <f t="array" aca="1" ref="L2064" ca="1">IF(ISNA(VLOOKUP($D2064,Grouped_Sources!$C:$C,1,FALSE)),"", INDIRECT(VLOOKUP($D2064,Grouped_Sources!$C:$I,5,FALSE)))</f>
        <v xml:space="preserve"> on OneDrive Ali Abbas - ITHIM Global\Methods and Processes\Input Parameters\DistanceScalars</v>
      </c>
      <c r="M2064" s="21" cm="1">
        <f t="array" aca="1" ref="M2064" ca="1">IF(ISNA(VLOOKUP($D2064,Grouped_Sources!$C:$C,1,FALSE)),"", INDIRECT(VLOOKUP($D2064,Grouped_Sources!$C:$I,6,FALSE)))</f>
        <v>0</v>
      </c>
      <c r="N2064" s="21" cm="1">
        <f t="array" aca="1" ref="N2064" ca="1">IF(ISNA(VLOOKUP($D2064,Grouped_Sources!$C:$C,1,FALSE)),"", INDIRECT(VLOOKUP($D2064,Grouped_Sources!$C:$I,7,FALSE)))</f>
        <v>0</v>
      </c>
    </row>
    <row r="2065" spans="1:14" hidden="1" x14ac:dyDescent="0.25">
      <c r="A2065" s="5">
        <f t="shared" si="339"/>
        <v>23</v>
      </c>
      <c r="B2065" s="5">
        <f t="shared" si="340"/>
        <v>63</v>
      </c>
      <c r="C2065" s="5" t="str">
        <f t="shared" ca="1" si="343"/>
        <v>distance_scalar_car_taxi</v>
      </c>
      <c r="D2065" s="5" t="str">
        <f t="shared" ca="1" si="341"/>
        <v>distance_scalar_car_taxi_puerto_montt</v>
      </c>
      <c r="E2065" s="4" t="str" cm="1">
        <f t="array" aca="1" ref="E2065" ca="1">INDIRECT(ADDRESS(1,A2065,1,1,"all_city_parameter_inputs"))</f>
        <v>puerto_montt</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distance_scalar_car_taxi</v>
      </c>
      <c r="G2065" s="4" t="str" cm="1">
        <f t="array" aca="1" ref="G2065" ca="1">IF(AND(ISBLANK(INDIRECT(ADDRESS(B2065,3,1,1,"all_city_parameter_inputs"))),ISBLANK(INDIRECT(ADDRESS(B2065,2,1,1,"all_city_parameter_inputs")))),"",IF(ISBLANK(INDIRECT(ADDRESS(B2065,2,1,1,"all_city_parameter_inputs"))),"",INDIRECT(ADDRESS(B2065,2,1,1,"all_city_parameter_inputs"))))</f>
        <v>sd</v>
      </c>
      <c r="H2065" s="17" cm="1">
        <f t="array" aca="1" ref="H2065" ca="1">IF(ISBLANK(INDIRECT(ADDRESS(B2065,A2065,1,1,"all_city_parameter_inputs"))), "--",INDIRECT(ADDRESS(B2065,A2065,1,1,"all_city_parameter_inputs")))</f>
        <v>1.01055825079045</v>
      </c>
      <c r="I2065" s="17" t="str">
        <f ca="1">IF(OR(G2065="alpha",G2065="beta",G2065="sd",G2065="mean"),"--",VLOOKUP(C2065,Default!$B$5:$H$114,7,FALSE))</f>
        <v>--</v>
      </c>
      <c r="J2065" s="4" t="str">
        <f ca="1">VLOOKUP(F2065,Lookup!$C$5:$D$110,2, FALSE)</f>
        <v>Travel values</v>
      </c>
      <c r="K2065" s="4" t="str">
        <f ca="1">VLOOKUP(C2065,Default!$B$4:$E$114,4, FALSE)</f>
        <v>scalar for car/taxi distance, i.e. all car and taxi trips get scaled by this scalar</v>
      </c>
      <c r="L2065" s="21" t="str" cm="1">
        <f t="array" aca="1" ref="L2065" ca="1">IF(ISNA(VLOOKUP($D2065,Grouped_Sources!$C:$C,1,FALSE)),"", INDIRECT(VLOOKUP($D2065,Grouped_Sources!$C:$I,5,FALSE)))</f>
        <v xml:space="preserve"> on OneDrive Ali Abbas - ITHIM Global\Methods and Processes\Input Parameters\DistanceScalars</v>
      </c>
      <c r="M2065" s="21" cm="1">
        <f t="array" aca="1" ref="M2065" ca="1">IF(ISNA(VLOOKUP($D2065,Grouped_Sources!$C:$C,1,FALSE)),"", INDIRECT(VLOOKUP($D2065,Grouped_Sources!$C:$I,6,FALSE)))</f>
        <v>0</v>
      </c>
      <c r="N2065" s="21" cm="1">
        <f t="array" aca="1" ref="N2065" ca="1">IF(ISNA(VLOOKUP($D2065,Grouped_Sources!$C:$C,1,FALSE)),"", INDIRECT(VLOOKUP($D2065,Grouped_Sources!$C:$I,7,FALSE)))</f>
        <v>0</v>
      </c>
    </row>
    <row r="2066" spans="1:14" hidden="1" x14ac:dyDescent="0.25">
      <c r="A2066" s="5">
        <f t="shared" si="339"/>
        <v>23</v>
      </c>
      <c r="B2066" s="5">
        <f t="shared" si="340"/>
        <v>64</v>
      </c>
      <c r="C2066" s="5" t="str">
        <f t="shared" ca="1" si="343"/>
        <v>distance_scalar_motorcycle</v>
      </c>
      <c r="D2066" s="5" t="str">
        <f t="shared" ca="1" si="341"/>
        <v>distance_scalar_motorcycle_puerto_montt</v>
      </c>
      <c r="E2066" s="4" t="str" cm="1">
        <f t="array" aca="1" ref="E2066" ca="1">INDIRECT(ADDRESS(1,A2066,1,1,"all_city_parameter_inputs"))</f>
        <v>puerto_montt</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distance_scalar_motorcycle</v>
      </c>
      <c r="G2066" s="4" t="str" cm="1">
        <f t="array" aca="1" ref="G2066" ca="1">IF(AND(ISBLANK(INDIRECT(ADDRESS(B2066,3,1,1,"all_city_parameter_inputs"))),ISBLANK(INDIRECT(ADDRESS(B2066,2,1,1,"all_city_parameter_inputs")))),"",IF(ISBLANK(INDIRECT(ADDRESS(B2066,2,1,1,"all_city_parameter_inputs"))),"",INDIRECT(ADDRESS(B2066,2,1,1,"all_city_parameter_inputs"))))</f>
        <v>constant</v>
      </c>
      <c r="H2066" s="17" cm="1">
        <f t="array" aca="1" ref="H2066" ca="1">IF(ISBLANK(INDIRECT(ADDRESS(B2066,A2066,1,1,"all_city_parameter_inputs"))), "--",INDIRECT(ADDRESS(B2066,A2066,1,1,"all_city_parameter_inputs")))</f>
        <v>1</v>
      </c>
      <c r="I2066" s="17">
        <f ca="1">IF(OR(G2066="alpha",G2066="beta",G2066="sd",G2066="mean"),"--",VLOOKUP(C2066,Default!$B$5:$H$114,7,FALSE))</f>
        <v>1</v>
      </c>
      <c r="J2066" s="4" t="str">
        <f ca="1">VLOOKUP(F2066,Lookup!$C$5:$D$110,2, FALSE)</f>
        <v>Travel values</v>
      </c>
      <c r="K2066" s="4" t="str">
        <f ca="1">VLOOKUP(C2066,Default!$B$4:$E$114,4, FALSE)</f>
        <v>scalar for motorcycle distance, i.e. all motorbike trips are scaled by this scalar</v>
      </c>
      <c r="L2066" s="21" t="str" cm="1">
        <f t="array" aca="1" ref="L2066" ca="1">IF(ISNA(VLOOKUP($D2066,Grouped_Sources!$C:$C,1,FALSE)),"", INDIRECT(VLOOKUP($D2066,Grouped_Sources!$C:$I,5,FALSE)))</f>
        <v xml:space="preserve"> on OneDrive Ali Abbas - ITHIM Global\Methods and Processes\Input Parameters\DistanceScalars</v>
      </c>
      <c r="M2066" s="21" cm="1">
        <f t="array" aca="1" ref="M2066" ca="1">IF(ISNA(VLOOKUP($D2066,Grouped_Sources!$C:$C,1,FALSE)),"", INDIRECT(VLOOKUP($D2066,Grouped_Sources!$C:$I,6,FALSE)))</f>
        <v>0</v>
      </c>
      <c r="N2066" s="21" cm="1">
        <f t="array" aca="1" ref="N2066" ca="1">IF(ISNA(VLOOKUP($D2066,Grouped_Sources!$C:$C,1,FALSE)),"", INDIRECT(VLOOKUP($D2066,Grouped_Sources!$C:$I,7,FALSE)))</f>
        <v>0</v>
      </c>
    </row>
    <row r="2067" spans="1:14" hidden="1" x14ac:dyDescent="0.25">
      <c r="A2067" s="5">
        <f t="shared" si="339"/>
        <v>23</v>
      </c>
      <c r="B2067" s="5">
        <f t="shared" si="340"/>
        <v>65</v>
      </c>
      <c r="C2067" s="5" t="str">
        <f t="shared" ca="1" si="343"/>
        <v>distance_scalar_motorcycle</v>
      </c>
      <c r="D2067" s="5" t="str">
        <f t="shared" ca="1" si="341"/>
        <v>distance_scalar_motorcycle_puerto_montt</v>
      </c>
      <c r="E2067" s="4" t="str" cm="1">
        <f t="array" aca="1" ref="E2067" ca="1">INDIRECT(ADDRESS(1,A2067,1,1,"all_city_parameter_inputs"))</f>
        <v>puerto_montt</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distance_scalar_motorcycle</v>
      </c>
      <c r="G2067" s="4" t="str" cm="1">
        <f t="array" aca="1" ref="G2067" ca="1">IF(AND(ISBLANK(INDIRECT(ADDRESS(B2067,3,1,1,"all_city_parameter_inputs"))),ISBLANK(INDIRECT(ADDRESS(B2067,2,1,1,"all_city_parameter_inputs")))),"",IF(ISBLANK(INDIRECT(ADDRESS(B2067,2,1,1,"all_city_parameter_inputs"))),"",INDIRECT(ADDRESS(B2067,2,1,1,"all_city_parameter_inputs"))))</f>
        <v>mean</v>
      </c>
      <c r="H2067" s="17" cm="1">
        <f t="array" aca="1" ref="H2067" ca="1">IF(ISBLANK(INDIRECT(ADDRESS(B2067,A2067,1,1,"all_city_parameter_inputs"))), "--",INDIRECT(ADDRESS(B2067,A2067,1,1,"all_city_parameter_inputs")))</f>
        <v>0.98756759745933598</v>
      </c>
      <c r="I2067" s="17" t="str">
        <f ca="1">IF(OR(G2067="alpha",G2067="beta",G2067="sd",G2067="mean"),"--",VLOOKUP(C2067,Default!$B$5:$H$114,7,FALSE))</f>
        <v>--</v>
      </c>
      <c r="J2067" s="4" t="str">
        <f ca="1">VLOOKUP(F2067,Lookup!$C$5:$D$110,2, FALSE)</f>
        <v>Travel values</v>
      </c>
      <c r="K2067" s="4" t="str">
        <f ca="1">VLOOKUP(C2067,Default!$B$4:$E$114,4, FALSE)</f>
        <v>scalar for motorcycle distance, i.e. all motorbike trips are scaled by this scalar</v>
      </c>
      <c r="L2067" s="21" t="str" cm="1">
        <f t="array" aca="1" ref="L2067" ca="1">IF(ISNA(VLOOKUP($D2067,Grouped_Sources!$C:$C,1,FALSE)),"", INDIRECT(VLOOKUP($D2067,Grouped_Sources!$C:$I,5,FALSE)))</f>
        <v xml:space="preserve"> on OneDrive Ali Abbas - ITHIM Global\Methods and Processes\Input Parameters\DistanceScalars</v>
      </c>
      <c r="M2067" s="21" cm="1">
        <f t="array" aca="1" ref="M2067" ca="1">IF(ISNA(VLOOKUP($D2067,Grouped_Sources!$C:$C,1,FALSE)),"", INDIRECT(VLOOKUP($D2067,Grouped_Sources!$C:$I,6,FALSE)))</f>
        <v>0</v>
      </c>
      <c r="N2067" s="21" cm="1">
        <f t="array" aca="1" ref="N2067" ca="1">IF(ISNA(VLOOKUP($D2067,Grouped_Sources!$C:$C,1,FALSE)),"", INDIRECT(VLOOKUP($D2067,Grouped_Sources!$C:$I,7,FALSE)))</f>
        <v>0</v>
      </c>
    </row>
    <row r="2068" spans="1:14" hidden="1" x14ac:dyDescent="0.25">
      <c r="A2068" s="5">
        <f t="shared" si="339"/>
        <v>23</v>
      </c>
      <c r="B2068" s="5">
        <f t="shared" si="340"/>
        <v>66</v>
      </c>
      <c r="C2068" s="5" t="str">
        <f t="shared" ca="1" si="343"/>
        <v>distance_scalar_motorcycle</v>
      </c>
      <c r="D2068" s="5" t="str">
        <f t="shared" ca="1" si="341"/>
        <v>distance_scalar_motorcycle_puerto_montt</v>
      </c>
      <c r="E2068" s="4" t="str" cm="1">
        <f t="array" aca="1" ref="E2068" ca="1">INDIRECT(ADDRESS(1,A2068,1,1,"all_city_parameter_inputs"))</f>
        <v>puerto_montt</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distance_scalar_motorcycle</v>
      </c>
      <c r="G2068" s="4" t="str" cm="1">
        <f t="array" aca="1" ref="G2068" ca="1">IF(AND(ISBLANK(INDIRECT(ADDRESS(B2068,3,1,1,"all_city_parameter_inputs"))),ISBLANK(INDIRECT(ADDRESS(B2068,2,1,1,"all_city_parameter_inputs")))),"",IF(ISBLANK(INDIRECT(ADDRESS(B2068,2,1,1,"all_city_parameter_inputs"))),"",INDIRECT(ADDRESS(B2068,2,1,1,"all_city_parameter_inputs"))))</f>
        <v>sd</v>
      </c>
      <c r="H2068" s="17" cm="1">
        <f t="array" aca="1" ref="H2068" ca="1">IF(ISBLANK(INDIRECT(ADDRESS(B2068,A2068,1,1,"all_city_parameter_inputs"))), "--",INDIRECT(ADDRESS(B2068,A2068,1,1,"all_city_parameter_inputs")))</f>
        <v>1.17137609960279</v>
      </c>
      <c r="I2068" s="17" t="str">
        <f ca="1">IF(OR(G2068="alpha",G2068="beta",G2068="sd",G2068="mean"),"--",VLOOKUP(C2068,Default!$B$5:$H$114,7,FALSE))</f>
        <v>--</v>
      </c>
      <c r="J2068" s="4" t="str">
        <f ca="1">VLOOKUP(F2068,Lookup!$C$5:$D$110,2, FALSE)</f>
        <v>Travel values</v>
      </c>
      <c r="K2068" s="4" t="str">
        <f ca="1">VLOOKUP(C2068,Default!$B$4:$E$114,4, FALSE)</f>
        <v>scalar for motorcycle distance, i.e. all motorbike trips are scaled by this scalar</v>
      </c>
      <c r="L2068" s="21" t="str" cm="1">
        <f t="array" aca="1" ref="L2068" ca="1">IF(ISNA(VLOOKUP($D2068,Grouped_Sources!$C:$C,1,FALSE)),"", INDIRECT(VLOOKUP($D2068,Grouped_Sources!$C:$I,5,FALSE)))</f>
        <v xml:space="preserve"> on OneDrive Ali Abbas - ITHIM Global\Methods and Processes\Input Parameters\DistanceScalars</v>
      </c>
      <c r="M2068" s="21" cm="1">
        <f t="array" aca="1" ref="M2068" ca="1">IF(ISNA(VLOOKUP($D2068,Grouped_Sources!$C:$C,1,FALSE)),"", INDIRECT(VLOOKUP($D2068,Grouped_Sources!$C:$I,6,FALSE)))</f>
        <v>0</v>
      </c>
      <c r="N2068" s="21" cm="1">
        <f t="array" aca="1" ref="N2068" ca="1">IF(ISNA(VLOOKUP($D2068,Grouped_Sources!$C:$C,1,FALSE)),"", INDIRECT(VLOOKUP($D2068,Grouped_Sources!$C:$I,7,FALSE)))</f>
        <v>0</v>
      </c>
    </row>
    <row r="2069" spans="1:14" hidden="1" x14ac:dyDescent="0.25">
      <c r="A2069" s="5">
        <f t="shared" si="339"/>
        <v>23</v>
      </c>
      <c r="B2069" s="5">
        <f t="shared" si="340"/>
        <v>67</v>
      </c>
      <c r="C2069" s="5" t="str">
        <f t="shared" ca="1" si="343"/>
        <v>distance_scalar_pt</v>
      </c>
      <c r="D2069" s="5" t="str">
        <f t="shared" ca="1" si="341"/>
        <v>distance_scalar_pt_puerto_montt</v>
      </c>
      <c r="E2069" s="4" t="str" cm="1">
        <f t="array" aca="1" ref="E2069" ca="1">INDIRECT(ADDRESS(1,A2069,1,1,"all_city_parameter_inputs"))</f>
        <v>puerto_montt</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distance_scalar_pt</v>
      </c>
      <c r="G2069" s="4" t="str" cm="1">
        <f t="array" aca="1" ref="G2069" ca="1">IF(AND(ISBLANK(INDIRECT(ADDRESS(B2069,3,1,1,"all_city_parameter_inputs"))),ISBLANK(INDIRECT(ADDRESS(B2069,2,1,1,"all_city_parameter_inputs")))),"",IF(ISBLANK(INDIRECT(ADDRESS(B2069,2,1,1,"all_city_parameter_inputs"))),"",INDIRECT(ADDRESS(B2069,2,1,1,"all_city_parameter_inputs"))))</f>
        <v>constant</v>
      </c>
      <c r="H2069" s="17" cm="1">
        <f t="array" aca="1" ref="H2069" ca="1">IF(ISBLANK(INDIRECT(ADDRESS(B2069,A2069,1,1,"all_city_parameter_inputs"))), "--",INDIRECT(ADDRESS(B2069,A2069,1,1,"all_city_parameter_inputs")))</f>
        <v>1</v>
      </c>
      <c r="I2069" s="17">
        <f ca="1">IF(OR(G2069="alpha",G2069="beta",G2069="sd",G2069="mean"),"--",VLOOKUP(C2069,Default!$B$5:$H$114,7,FALSE))</f>
        <v>1</v>
      </c>
      <c r="J2069" s="4" t="str">
        <f ca="1">VLOOKUP(F2069,Lookup!$C$5:$D$110,2, FALSE)</f>
        <v>Travel values</v>
      </c>
      <c r="K2069" s="4" t="str">
        <f ca="1">VLOOKUP(C2069,Default!$B$4:$E$114,4, FALSE)</f>
        <v>scalar for PT distance, i.e. all public transport journey (incl bus driver if added) are scaled by this scalar</v>
      </c>
      <c r="L2069" s="21" t="str" cm="1">
        <f t="array" aca="1" ref="L2069" ca="1">IF(ISNA(VLOOKUP($D2069,Grouped_Sources!$C:$C,1,FALSE)),"", INDIRECT(VLOOKUP($D2069,Grouped_Sources!$C:$I,5,FALSE)))</f>
        <v xml:space="preserve"> on OneDrive Ali Abbas - ITHIM Global\Methods and Processes\Input Parameters\DistanceScalars</v>
      </c>
      <c r="M2069" s="21" cm="1">
        <f t="array" aca="1" ref="M2069" ca="1">IF(ISNA(VLOOKUP($D2069,Grouped_Sources!$C:$C,1,FALSE)),"", INDIRECT(VLOOKUP($D2069,Grouped_Sources!$C:$I,6,FALSE)))</f>
        <v>0</v>
      </c>
      <c r="N2069" s="21" cm="1">
        <f t="array" aca="1" ref="N2069" ca="1">IF(ISNA(VLOOKUP($D2069,Grouped_Sources!$C:$C,1,FALSE)),"", INDIRECT(VLOOKUP($D2069,Grouped_Sources!$C:$I,7,FALSE)))</f>
        <v>0</v>
      </c>
    </row>
    <row r="2070" spans="1:14" hidden="1" x14ac:dyDescent="0.25">
      <c r="A2070" s="5">
        <f t="shared" si="339"/>
        <v>23</v>
      </c>
      <c r="B2070" s="5">
        <f t="shared" si="340"/>
        <v>68</v>
      </c>
      <c r="C2070" s="5" t="str">
        <f t="shared" ca="1" si="343"/>
        <v>distance_scalar_pt</v>
      </c>
      <c r="D2070" s="5" t="str">
        <f t="shared" ca="1" si="341"/>
        <v>distance_scalar_pt_puerto_montt</v>
      </c>
      <c r="E2070" s="4" t="str" cm="1">
        <f t="array" aca="1" ref="E2070" ca="1">INDIRECT(ADDRESS(1,A2070,1,1,"all_city_parameter_inputs"))</f>
        <v>puerto_montt</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distance_scalar_pt</v>
      </c>
      <c r="G2070" s="4" t="str" cm="1">
        <f t="array" aca="1" ref="G2070" ca="1">IF(AND(ISBLANK(INDIRECT(ADDRESS(B2070,3,1,1,"all_city_parameter_inputs"))),ISBLANK(INDIRECT(ADDRESS(B2070,2,1,1,"all_city_parameter_inputs")))),"",IF(ISBLANK(INDIRECT(ADDRESS(B2070,2,1,1,"all_city_parameter_inputs"))),"",INDIRECT(ADDRESS(B2070,2,1,1,"all_city_parameter_inputs"))))</f>
        <v>mean</v>
      </c>
      <c r="H2070" s="17" cm="1">
        <f t="array" aca="1" ref="H2070" ca="1">IF(ISBLANK(INDIRECT(ADDRESS(B2070,A2070,1,1,"all_city_parameter_inputs"))), "--",INDIRECT(ADDRESS(B2070,A2070,1,1,"all_city_parameter_inputs")))</f>
        <v>0.99994281448620703</v>
      </c>
      <c r="I2070" s="17" t="str">
        <f ca="1">IF(OR(G2070="alpha",G2070="beta",G2070="sd",G2070="mean"),"--",VLOOKUP(C2070,Default!$B$5:$H$114,7,FALSE))</f>
        <v>--</v>
      </c>
      <c r="J2070" s="4" t="str">
        <f ca="1">VLOOKUP(F2070,Lookup!$C$5:$D$110,2, FALSE)</f>
        <v>Travel values</v>
      </c>
      <c r="K2070" s="4" t="str">
        <f ca="1">VLOOKUP(C2070,Default!$B$4:$E$114,4, FALSE)</f>
        <v>scalar for PT distance, i.e. all public transport journey (incl bus driver if added) are scaled by this scalar</v>
      </c>
      <c r="L2070" s="21" t="str" cm="1">
        <f t="array" aca="1" ref="L2070" ca="1">IF(ISNA(VLOOKUP($D2070,Grouped_Sources!$C:$C,1,FALSE)),"", INDIRECT(VLOOKUP($D2070,Grouped_Sources!$C:$I,5,FALSE)))</f>
        <v xml:space="preserve"> on OneDrive Ali Abbas - ITHIM Global\Methods and Processes\Input Parameters\DistanceScalars</v>
      </c>
      <c r="M2070" s="21" cm="1">
        <f t="array" aca="1" ref="M2070" ca="1">IF(ISNA(VLOOKUP($D2070,Grouped_Sources!$C:$C,1,FALSE)),"", INDIRECT(VLOOKUP($D2070,Grouped_Sources!$C:$I,6,FALSE)))</f>
        <v>0</v>
      </c>
      <c r="N2070" s="21" cm="1">
        <f t="array" aca="1" ref="N2070" ca="1">IF(ISNA(VLOOKUP($D2070,Grouped_Sources!$C:$C,1,FALSE)),"", INDIRECT(VLOOKUP($D2070,Grouped_Sources!$C:$I,7,FALSE)))</f>
        <v>0</v>
      </c>
    </row>
    <row r="2071" spans="1:14" hidden="1" x14ac:dyDescent="0.25">
      <c r="A2071" s="5">
        <f t="shared" si="339"/>
        <v>23</v>
      </c>
      <c r="B2071" s="5">
        <f t="shared" si="340"/>
        <v>69</v>
      </c>
      <c r="C2071" s="5" t="str">
        <f t="shared" ca="1" si="343"/>
        <v>distance_scalar_pt</v>
      </c>
      <c r="D2071" s="5" t="str">
        <f t="shared" ca="1" si="341"/>
        <v>distance_scalar_pt_puerto_montt</v>
      </c>
      <c r="E2071" s="4" t="str" cm="1">
        <f t="array" aca="1" ref="E2071" ca="1">INDIRECT(ADDRESS(1,A2071,1,1,"all_city_parameter_inputs"))</f>
        <v>puerto_montt</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distance_scalar_pt</v>
      </c>
      <c r="G2071" s="4" t="str" cm="1">
        <f t="array" aca="1" ref="G2071" ca="1">IF(AND(ISBLANK(INDIRECT(ADDRESS(B2071,3,1,1,"all_city_parameter_inputs"))),ISBLANK(INDIRECT(ADDRESS(B2071,2,1,1,"all_city_parameter_inputs")))),"",IF(ISBLANK(INDIRECT(ADDRESS(B2071,2,1,1,"all_city_parameter_inputs"))),"",INDIRECT(ADDRESS(B2071,2,1,1,"all_city_parameter_inputs"))))</f>
        <v>sd</v>
      </c>
      <c r="H2071" s="17" cm="1">
        <f t="array" aca="1" ref="H2071" ca="1">IF(ISBLANK(INDIRECT(ADDRESS(B2071,A2071,1,1,"all_city_parameter_inputs"))), "--",INDIRECT(ADDRESS(B2071,A2071,1,1,"all_city_parameter_inputs")))</f>
        <v>1.0107519835524801</v>
      </c>
      <c r="I2071" s="17" t="str">
        <f ca="1">IF(OR(G2071="alpha",G2071="beta",G2071="sd",G2071="mean"),"--",VLOOKUP(C2071,Default!$B$5:$H$114,7,FALSE))</f>
        <v>--</v>
      </c>
      <c r="J2071" s="4" t="str">
        <f ca="1">VLOOKUP(F2071,Lookup!$C$5:$D$110,2, FALSE)</f>
        <v>Travel values</v>
      </c>
      <c r="K2071" s="4" t="str">
        <f ca="1">VLOOKUP(C2071,Default!$B$4:$E$114,4, FALSE)</f>
        <v>scalar for PT distance, i.e. all public transport journey (incl bus driver if added) are scaled by this scalar</v>
      </c>
      <c r="L2071" s="21" t="str" cm="1">
        <f t="array" aca="1" ref="L2071" ca="1">IF(ISNA(VLOOKUP($D2071,Grouped_Sources!$C:$C,1,FALSE)),"", INDIRECT(VLOOKUP($D2071,Grouped_Sources!$C:$I,5,FALSE)))</f>
        <v xml:space="preserve"> on OneDrive Ali Abbas - ITHIM Global\Methods and Processes\Input Parameters\DistanceScalars</v>
      </c>
      <c r="M2071" s="21" cm="1">
        <f t="array" aca="1" ref="M2071" ca="1">IF(ISNA(VLOOKUP($D2071,Grouped_Sources!$C:$C,1,FALSE)),"", INDIRECT(VLOOKUP($D2071,Grouped_Sources!$C:$I,6,FALSE)))</f>
        <v>0</v>
      </c>
      <c r="N2071" s="21" cm="1">
        <f t="array" aca="1" ref="N2071" ca="1">IF(ISNA(VLOOKUP($D2071,Grouped_Sources!$C:$C,1,FALSE)),"", INDIRECT(VLOOKUP($D2071,Grouped_Sources!$C:$I,7,FALSE)))</f>
        <v>0</v>
      </c>
    </row>
    <row r="2072" spans="1:14" hidden="1" x14ac:dyDescent="0.25">
      <c r="A2072" s="5">
        <f t="shared" si="339"/>
        <v>23</v>
      </c>
      <c r="B2072" s="5">
        <f t="shared" si="340"/>
        <v>70</v>
      </c>
      <c r="C2072" s="5" t="str">
        <f t="shared" ca="1" si="343"/>
        <v>distance_scalar_walking</v>
      </c>
      <c r="D2072" s="5" t="str">
        <f t="shared" ca="1" si="341"/>
        <v>distance_scalar_walking_puerto_montt</v>
      </c>
      <c r="E2072" s="4" t="str" cm="1">
        <f t="array" aca="1" ref="E2072" ca="1">INDIRECT(ADDRESS(1,A2072,1,1,"all_city_parameter_inputs"))</f>
        <v>puerto_montt</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distance_scalar_walking</v>
      </c>
      <c r="G2072" s="4" t="str" cm="1">
        <f t="array" aca="1" ref="G2072" ca="1">IF(AND(ISBLANK(INDIRECT(ADDRESS(B2072,3,1,1,"all_city_parameter_inputs"))),ISBLANK(INDIRECT(ADDRESS(B2072,2,1,1,"all_city_parameter_inputs")))),"",IF(ISBLANK(INDIRECT(ADDRESS(B2072,2,1,1,"all_city_parameter_inputs"))),"",INDIRECT(ADDRESS(B2072,2,1,1,"all_city_parameter_inputs"))))</f>
        <v>constant</v>
      </c>
      <c r="H2072" s="17" cm="1">
        <f t="array" aca="1" ref="H2072" ca="1">IF(ISBLANK(INDIRECT(ADDRESS(B2072,A2072,1,1,"all_city_parameter_inputs"))), "--",INDIRECT(ADDRESS(B2072,A2072,1,1,"all_city_parameter_inputs")))</f>
        <v>1</v>
      </c>
      <c r="I2072" s="17">
        <f ca="1">IF(OR(G2072="alpha",G2072="beta",G2072="sd",G2072="mean"),"--",VLOOKUP(C2072,Default!$B$5:$H$114,7,FALSE))</f>
        <v>1</v>
      </c>
      <c r="J2072" s="4" t="str">
        <f ca="1">VLOOKUP(F2072,Lookup!$C$5:$D$110,2, FALSE)</f>
        <v>Travel values</v>
      </c>
      <c r="K2072" s="4" t="str">
        <f ca="1">VLOOKUP(C2072,Default!$B$4:$E$114,4, FALSE)</f>
        <v>scalar for walking distance, i.e. all walking trips are scaled by this scalar</v>
      </c>
      <c r="L2072" s="21" t="str" cm="1">
        <f t="array" aca="1" ref="L2072" ca="1">IF(ISNA(VLOOKUP($D2072,Grouped_Sources!$C:$C,1,FALSE)),"", INDIRECT(VLOOKUP($D2072,Grouped_Sources!$C:$I,5,FALSE)))</f>
        <v xml:space="preserve"> on OneDrive Ali Abbas - ITHIM Global\Methods and Processes\Input Parameters\DistanceScalars</v>
      </c>
      <c r="M2072" s="21" cm="1">
        <f t="array" aca="1" ref="M2072" ca="1">IF(ISNA(VLOOKUP($D2072,Grouped_Sources!$C:$C,1,FALSE)),"", INDIRECT(VLOOKUP($D2072,Grouped_Sources!$C:$I,6,FALSE)))</f>
        <v>0</v>
      </c>
      <c r="N2072" s="21" cm="1">
        <f t="array" aca="1" ref="N2072" ca="1">IF(ISNA(VLOOKUP($D2072,Grouped_Sources!$C:$C,1,FALSE)),"", INDIRECT(VLOOKUP($D2072,Grouped_Sources!$C:$I,7,FALSE)))</f>
        <v>0</v>
      </c>
    </row>
    <row r="2073" spans="1:14" hidden="1" x14ac:dyDescent="0.25">
      <c r="A2073" s="5">
        <f t="shared" si="339"/>
        <v>23</v>
      </c>
      <c r="B2073" s="5">
        <f t="shared" si="340"/>
        <v>71</v>
      </c>
      <c r="C2073" s="5" t="str">
        <f t="shared" ca="1" si="343"/>
        <v>distance_scalar_walking</v>
      </c>
      <c r="D2073" s="5" t="str">
        <f t="shared" ca="1" si="341"/>
        <v>distance_scalar_walking_puerto_montt</v>
      </c>
      <c r="E2073" s="4" t="str" cm="1">
        <f t="array" aca="1" ref="E2073" ca="1">INDIRECT(ADDRESS(1,A2073,1,1,"all_city_parameter_inputs"))</f>
        <v>puerto_montt</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distance_scalar_walking</v>
      </c>
      <c r="G2073" s="4" t="str" cm="1">
        <f t="array" aca="1" ref="G2073" ca="1">IF(AND(ISBLANK(INDIRECT(ADDRESS(B2073,3,1,1,"all_city_parameter_inputs"))),ISBLANK(INDIRECT(ADDRESS(B2073,2,1,1,"all_city_parameter_inputs")))),"",IF(ISBLANK(INDIRECT(ADDRESS(B2073,2,1,1,"all_city_parameter_inputs"))),"",INDIRECT(ADDRESS(B2073,2,1,1,"all_city_parameter_inputs"))))</f>
        <v>mean</v>
      </c>
      <c r="H2073" s="17" cm="1">
        <f t="array" aca="1" ref="H2073" ca="1">IF(ISBLANK(INDIRECT(ADDRESS(B2073,A2073,1,1,"all_city_parameter_inputs"))), "--",INDIRECT(ADDRESS(B2073,A2073,1,1,"all_city_parameter_inputs")))</f>
        <v>0.99991039469159504</v>
      </c>
      <c r="I2073" s="17" t="str">
        <f ca="1">IF(OR(G2073="alpha",G2073="beta",G2073="sd",G2073="mean"),"--",VLOOKUP(C2073,Default!$B$5:$H$114,7,FALSE))</f>
        <v>--</v>
      </c>
      <c r="J2073" s="4" t="str">
        <f ca="1">VLOOKUP(F2073,Lookup!$C$5:$D$110,2, FALSE)</f>
        <v>Travel values</v>
      </c>
      <c r="K2073" s="4" t="str">
        <f ca="1">VLOOKUP(C2073,Default!$B$4:$E$114,4, FALSE)</f>
        <v>scalar for walking distance, i.e. all walking trips are scaled by this scalar</v>
      </c>
      <c r="L2073" s="21" t="str" cm="1">
        <f t="array" aca="1" ref="L2073" ca="1">IF(ISNA(VLOOKUP($D2073,Grouped_Sources!$C:$C,1,FALSE)),"", INDIRECT(VLOOKUP($D2073,Grouped_Sources!$C:$I,5,FALSE)))</f>
        <v xml:space="preserve"> on OneDrive Ali Abbas - ITHIM Global\Methods and Processes\Input Parameters\DistanceScalars</v>
      </c>
      <c r="M2073" s="21" cm="1">
        <f t="array" aca="1" ref="M2073" ca="1">IF(ISNA(VLOOKUP($D2073,Grouped_Sources!$C:$C,1,FALSE)),"", INDIRECT(VLOOKUP($D2073,Grouped_Sources!$C:$I,6,FALSE)))</f>
        <v>0</v>
      </c>
      <c r="N2073" s="21" cm="1">
        <f t="array" aca="1" ref="N2073" ca="1">IF(ISNA(VLOOKUP($D2073,Grouped_Sources!$C:$C,1,FALSE)),"", INDIRECT(VLOOKUP($D2073,Grouped_Sources!$C:$I,7,FALSE)))</f>
        <v>0</v>
      </c>
    </row>
    <row r="2074" spans="1:14" hidden="1" x14ac:dyDescent="0.25">
      <c r="A2074" s="5">
        <f t="shared" si="339"/>
        <v>23</v>
      </c>
      <c r="B2074" s="5">
        <f t="shared" si="340"/>
        <v>72</v>
      </c>
      <c r="C2074" s="5" t="str">
        <f t="shared" ca="1" si="343"/>
        <v>distance_scalar_walking</v>
      </c>
      <c r="D2074" s="5" t="str">
        <f t="shared" ca="1" si="341"/>
        <v>distance_scalar_walking_puerto_montt</v>
      </c>
      <c r="E2074" s="4" t="str" cm="1">
        <f t="array" aca="1" ref="E2074" ca="1">INDIRECT(ADDRESS(1,A2074,1,1,"all_city_parameter_inputs"))</f>
        <v>puerto_montt</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distance_scalar_walking</v>
      </c>
      <c r="G2074" s="4" t="str" cm="1">
        <f t="array" aca="1" ref="G2074" ca="1">IF(AND(ISBLANK(INDIRECT(ADDRESS(B2074,3,1,1,"all_city_parameter_inputs"))),ISBLANK(INDIRECT(ADDRESS(B2074,2,1,1,"all_city_parameter_inputs")))),"",IF(ISBLANK(INDIRECT(ADDRESS(B2074,2,1,1,"all_city_parameter_inputs"))),"",INDIRECT(ADDRESS(B2074,2,1,1,"all_city_parameter_inputs"))))</f>
        <v>sd</v>
      </c>
      <c r="H2074" s="17" cm="1">
        <f t="array" aca="1" ref="H2074" ca="1">IF(ISBLANK(INDIRECT(ADDRESS(B2074,A2074,1,1,"all_city_parameter_inputs"))), "--",INDIRECT(ADDRESS(B2074,A2074,1,1,"all_city_parameter_inputs")))</f>
        <v>1.0134772674055901</v>
      </c>
      <c r="I2074" s="17" t="str">
        <f ca="1">IF(OR(G2074="alpha",G2074="beta",G2074="sd",G2074="mean"),"--",VLOOKUP(C2074,Default!$B$5:$H$114,7,FALSE))</f>
        <v>--</v>
      </c>
      <c r="J2074" s="4" t="str">
        <f ca="1">VLOOKUP(F2074,Lookup!$C$5:$D$110,2, FALSE)</f>
        <v>Travel values</v>
      </c>
      <c r="K2074" s="4" t="str">
        <f ca="1">VLOOKUP(C2074,Default!$B$4:$E$114,4, FALSE)</f>
        <v>scalar for walking distance, i.e. all walking trips are scaled by this scalar</v>
      </c>
      <c r="L2074" s="21" t="str" cm="1">
        <f t="array" aca="1" ref="L2074" ca="1">IF(ISNA(VLOOKUP($D2074,Grouped_Sources!$C:$C,1,FALSE)),"", INDIRECT(VLOOKUP($D2074,Grouped_Sources!$C:$I,5,FALSE)))</f>
        <v xml:space="preserve"> on OneDrive Ali Abbas - ITHIM Global\Methods and Processes\Input Parameters\DistanceScalars</v>
      </c>
      <c r="M2074" s="21" cm="1">
        <f t="array" aca="1" ref="M2074" ca="1">IF(ISNA(VLOOKUP($D2074,Grouped_Sources!$C:$C,1,FALSE)),"", INDIRECT(VLOOKUP($D2074,Grouped_Sources!$C:$I,6,FALSE)))</f>
        <v>0</v>
      </c>
      <c r="N2074" s="21" cm="1">
        <f t="array" aca="1" ref="N2074" ca="1">IF(ISNA(VLOOKUP($D2074,Grouped_Sources!$C:$C,1,FALSE)),"", INDIRECT(VLOOKUP($D2074,Grouped_Sources!$C:$I,7,FALSE)))</f>
        <v>0</v>
      </c>
    </row>
    <row r="2075" spans="1:14" hidden="1" x14ac:dyDescent="0.25">
      <c r="A2075" s="5">
        <f t="shared" si="339"/>
        <v>23</v>
      </c>
      <c r="B2075" s="5">
        <f t="shared" si="340"/>
        <v>73</v>
      </c>
      <c r="C2075" s="5" t="str">
        <f t="shared" ca="1" si="343"/>
        <v>distance_scalar_cycling</v>
      </c>
      <c r="D2075" s="5" t="str">
        <f t="shared" ca="1" si="341"/>
        <v>distance_scalar_cycling_puerto_montt</v>
      </c>
      <c r="E2075" s="4" t="str" cm="1">
        <f t="array" aca="1" ref="E2075" ca="1">INDIRECT(ADDRESS(1,A2075,1,1,"all_city_parameter_inputs"))</f>
        <v>puerto_montt</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distance_scalar_cycling</v>
      </c>
      <c r="G2075" s="4" t="str" cm="1">
        <f t="array" aca="1" ref="G2075" ca="1">IF(AND(ISBLANK(INDIRECT(ADDRESS(B2075,3,1,1,"all_city_parameter_inputs"))),ISBLANK(INDIRECT(ADDRESS(B2075,2,1,1,"all_city_parameter_inputs")))),"",IF(ISBLANK(INDIRECT(ADDRESS(B2075,2,1,1,"all_city_parameter_inputs"))),"",INDIRECT(ADDRESS(B2075,2,1,1,"all_city_parameter_inputs"))))</f>
        <v>constant</v>
      </c>
      <c r="H2075" s="17" cm="1">
        <f t="array" aca="1" ref="H2075" ca="1">IF(ISBLANK(INDIRECT(ADDRESS(B2075,A2075,1,1,"all_city_parameter_inputs"))), "--",INDIRECT(ADDRESS(B2075,A2075,1,1,"all_city_parameter_inputs")))</f>
        <v>1</v>
      </c>
      <c r="I2075" s="17">
        <f ca="1">IF(OR(G2075="alpha",G2075="beta",G2075="sd",G2075="mean"),"--",VLOOKUP(C2075,Default!$B$5:$H$114,7,FALSE))</f>
        <v>1</v>
      </c>
      <c r="J2075" s="4" t="str">
        <f ca="1">VLOOKUP(F2075,Lookup!$C$5:$D$110,2, FALSE)</f>
        <v>Travel values</v>
      </c>
      <c r="K2075" s="4" t="str">
        <f ca="1">VLOOKUP(C2075,Default!$B$4:$E$114,4, FALSE)</f>
        <v>scalar for cycling distance, i.e. all cycling trips are scaled by this scalar</v>
      </c>
      <c r="L2075" s="21" t="str" cm="1">
        <f t="array" aca="1" ref="L2075" ca="1">IF(ISNA(VLOOKUP($D2075,Grouped_Sources!$C:$C,1,FALSE)),"", INDIRECT(VLOOKUP($D2075,Grouped_Sources!$C:$I,5,FALSE)))</f>
        <v xml:space="preserve"> on OneDrive Ali Abbas - ITHIM Global\Methods and Processes\Input Parameters\DistanceScalars</v>
      </c>
      <c r="M2075" s="21" cm="1">
        <f t="array" aca="1" ref="M2075" ca="1">IF(ISNA(VLOOKUP($D2075,Grouped_Sources!$C:$C,1,FALSE)),"", INDIRECT(VLOOKUP($D2075,Grouped_Sources!$C:$I,6,FALSE)))</f>
        <v>0</v>
      </c>
      <c r="N2075" s="21" cm="1">
        <f t="array" aca="1" ref="N2075" ca="1">IF(ISNA(VLOOKUP($D2075,Grouped_Sources!$C:$C,1,FALSE)),"", INDIRECT(VLOOKUP($D2075,Grouped_Sources!$C:$I,7,FALSE)))</f>
        <v>0</v>
      </c>
    </row>
    <row r="2076" spans="1:14" hidden="1" x14ac:dyDescent="0.25">
      <c r="A2076" s="5">
        <f t="shared" si="339"/>
        <v>23</v>
      </c>
      <c r="B2076" s="5">
        <f t="shared" si="340"/>
        <v>74</v>
      </c>
      <c r="C2076" s="5" t="str">
        <f t="shared" ca="1" si="343"/>
        <v>distance_scalar_cycling</v>
      </c>
      <c r="D2076" s="5" t="str">
        <f t="shared" ca="1" si="341"/>
        <v>distance_scalar_cycling_puerto_montt</v>
      </c>
      <c r="E2076" s="4" t="str" cm="1">
        <f t="array" aca="1" ref="E2076" ca="1">INDIRECT(ADDRESS(1,A2076,1,1,"all_city_parameter_inputs"))</f>
        <v>puerto_montt</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distance_scalar_cycling</v>
      </c>
      <c r="G2076" s="4" t="str" cm="1">
        <f t="array" aca="1" ref="G2076" ca="1">IF(AND(ISBLANK(INDIRECT(ADDRESS(B2076,3,1,1,"all_city_parameter_inputs"))),ISBLANK(INDIRECT(ADDRESS(B2076,2,1,1,"all_city_parameter_inputs")))),"",IF(ISBLANK(INDIRECT(ADDRESS(B2076,2,1,1,"all_city_parameter_inputs"))),"",INDIRECT(ADDRESS(B2076,2,1,1,"all_city_parameter_inputs"))))</f>
        <v>mean</v>
      </c>
      <c r="H2076" s="17" cm="1">
        <f t="array" aca="1" ref="H2076" ca="1">IF(ISBLANK(INDIRECT(ADDRESS(B2076,A2076,1,1,"all_city_parameter_inputs"))), "--",INDIRECT(ADDRESS(B2076,A2076,1,1,"all_city_parameter_inputs")))</f>
        <v>0.98916419146098</v>
      </c>
      <c r="I2076" s="17" t="str">
        <f ca="1">IF(OR(G2076="alpha",G2076="beta",G2076="sd",G2076="mean"),"--",VLOOKUP(C2076,Default!$B$5:$H$114,7,FALSE))</f>
        <v>--</v>
      </c>
      <c r="J2076" s="4" t="str">
        <f ca="1">VLOOKUP(F2076,Lookup!$C$5:$D$110,2, FALSE)</f>
        <v>Travel values</v>
      </c>
      <c r="K2076" s="4" t="str">
        <f ca="1">VLOOKUP(C2076,Default!$B$4:$E$114,4, FALSE)</f>
        <v>scalar for cycling distance, i.e. all cycling trips are scaled by this scalar</v>
      </c>
      <c r="L2076" s="21" t="str" cm="1">
        <f t="array" aca="1" ref="L2076" ca="1">IF(ISNA(VLOOKUP($D2076,Grouped_Sources!$C:$C,1,FALSE)),"", INDIRECT(VLOOKUP($D2076,Grouped_Sources!$C:$I,5,FALSE)))</f>
        <v xml:space="preserve"> on OneDrive Ali Abbas - ITHIM Global\Methods and Processes\Input Parameters\DistanceScalars</v>
      </c>
      <c r="M2076" s="21" cm="1">
        <f t="array" aca="1" ref="M2076" ca="1">IF(ISNA(VLOOKUP($D2076,Grouped_Sources!$C:$C,1,FALSE)),"", INDIRECT(VLOOKUP($D2076,Grouped_Sources!$C:$I,6,FALSE)))</f>
        <v>0</v>
      </c>
      <c r="N2076" s="21" cm="1">
        <f t="array" aca="1" ref="N2076" ca="1">IF(ISNA(VLOOKUP($D2076,Grouped_Sources!$C:$C,1,FALSE)),"", INDIRECT(VLOOKUP($D2076,Grouped_Sources!$C:$I,7,FALSE)))</f>
        <v>0</v>
      </c>
    </row>
    <row r="2077" spans="1:14" hidden="1" x14ac:dyDescent="0.25">
      <c r="A2077" s="5">
        <f t="shared" si="339"/>
        <v>23</v>
      </c>
      <c r="B2077" s="5">
        <f t="shared" si="340"/>
        <v>75</v>
      </c>
      <c r="C2077" s="5" t="str">
        <f t="shared" ca="1" si="343"/>
        <v>distance_scalar_cycling</v>
      </c>
      <c r="D2077" s="5" t="str">
        <f t="shared" ca="1" si="341"/>
        <v>distance_scalar_cycling_puerto_montt</v>
      </c>
      <c r="E2077" s="4" t="str" cm="1">
        <f t="array" aca="1" ref="E2077" ca="1">INDIRECT(ADDRESS(1,A2077,1,1,"all_city_parameter_inputs"))</f>
        <v>puerto_montt</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distance_scalar_cycling</v>
      </c>
      <c r="G2077" s="4" t="str" cm="1">
        <f t="array" aca="1" ref="G2077" ca="1">IF(AND(ISBLANK(INDIRECT(ADDRESS(B2077,3,1,1,"all_city_parameter_inputs"))),ISBLANK(INDIRECT(ADDRESS(B2077,2,1,1,"all_city_parameter_inputs")))),"",IF(ISBLANK(INDIRECT(ADDRESS(B2077,2,1,1,"all_city_parameter_inputs"))),"",INDIRECT(ADDRESS(B2077,2,1,1,"all_city_parameter_inputs"))))</f>
        <v>sd</v>
      </c>
      <c r="H2077" s="17" cm="1">
        <f t="array" aca="1" ref="H2077" ca="1">IF(ISBLANK(INDIRECT(ADDRESS(B2077,A2077,1,1,"all_city_parameter_inputs"))), "--",INDIRECT(ADDRESS(B2077,A2077,1,1,"all_city_parameter_inputs")))</f>
        <v>1.15906538708652</v>
      </c>
      <c r="I2077" s="17" t="str">
        <f ca="1">IF(OR(G2077="alpha",G2077="beta",G2077="sd",G2077="mean"),"--",VLOOKUP(C2077,Default!$B$5:$H$114,7,FALSE))</f>
        <v>--</v>
      </c>
      <c r="J2077" s="4" t="str">
        <f ca="1">VLOOKUP(F2077,Lookup!$C$5:$D$110,2, FALSE)</f>
        <v>Travel values</v>
      </c>
      <c r="K2077" s="4" t="str">
        <f ca="1">VLOOKUP(C2077,Default!$B$4:$E$114,4, FALSE)</f>
        <v>scalar for cycling distance, i.e. all cycling trips are scaled by this scalar</v>
      </c>
      <c r="L2077" s="21" t="str" cm="1">
        <f t="array" aca="1" ref="L2077" ca="1">IF(ISNA(VLOOKUP($D2077,Grouped_Sources!$C:$C,1,FALSE)),"", INDIRECT(VLOOKUP($D2077,Grouped_Sources!$C:$I,5,FALSE)))</f>
        <v xml:space="preserve"> on OneDrive Ali Abbas - ITHIM Global\Methods and Processes\Input Parameters\DistanceScalars</v>
      </c>
      <c r="M2077" s="21" cm="1">
        <f t="array" aca="1" ref="M2077" ca="1">IF(ISNA(VLOOKUP($D2077,Grouped_Sources!$C:$C,1,FALSE)),"", INDIRECT(VLOOKUP($D2077,Grouped_Sources!$C:$I,6,FALSE)))</f>
        <v>0</v>
      </c>
      <c r="N2077" s="21" cm="1">
        <f t="array" aca="1" ref="N2077" ca="1">IF(ISNA(VLOOKUP($D2077,Grouped_Sources!$C:$C,1,FALSE)),"", INDIRECT(VLOOKUP($D2077,Grouped_Sources!$C:$I,7,FALSE)))</f>
        <v>0</v>
      </c>
    </row>
    <row r="2078" spans="1:14" hidden="1" x14ac:dyDescent="0.25">
      <c r="A2078" s="5">
        <f t="shared" si="339"/>
        <v>23</v>
      </c>
      <c r="B2078" s="5">
        <f t="shared" si="340"/>
        <v>76</v>
      </c>
      <c r="C2078" s="5" t="str">
        <f t="shared" ca="1" si="343"/>
        <v>CO2_emission_inventories motorcycle</v>
      </c>
      <c r="D2078" s="5" t="str">
        <f t="shared" ca="1" si="341"/>
        <v>CO2_emission_inventories_puerto_montt</v>
      </c>
      <c r="E2078" s="4" t="str" cm="1">
        <f t="array" aca="1" ref="E2078" ca="1">INDIRECT(ADDRESS(1,A2078,1,1,"all_city_parameter_inputs"))</f>
        <v>puerto_montt</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CO2_emission_inventories</v>
      </c>
      <c r="G2078" s="4" t="str" cm="1">
        <f t="array" aca="1" ref="G2078" ca="1">IF(AND(ISBLANK(INDIRECT(ADDRESS(B2078,3,1,1,"all_city_parameter_inputs"))),ISBLANK(INDIRECT(ADDRESS(B2078,2,1,1,"all_city_parameter_inputs")))),"",IF(ISBLANK(INDIRECT(ADDRESS(B2078,2,1,1,"all_city_parameter_inputs"))),"",INDIRECT(ADDRESS(B2078,2,1,1,"all_city_parameter_inputs"))))</f>
        <v>motorcycle</v>
      </c>
      <c r="H2078" s="17" cm="1">
        <f t="array" aca="1" ref="H2078" ca="1">IF(ISBLANK(INDIRECT(ADDRESS(B2078,A2078,1,1,"all_city_parameter_inputs"))), "--",INDIRECT(ADDRESS(B2078,A2078,1,1,"all_city_parameter_inputs")))</f>
        <v>3254.9520000000002</v>
      </c>
      <c r="I2078" s="17">
        <f ca="1">IF(OR(G2078="alpha",G2078="beta",G2078="sd",G2078="mean"),"--",VLOOKUP(C2078,Default!$B$5:$H$114,7,FALSE))</f>
        <v>30033.571810000001</v>
      </c>
      <c r="J2078" s="4" t="str">
        <f ca="1">VLOOKUP(F2078,Lookup!$C$5:$D$110,2, FALSE)</f>
        <v>Pollution values</v>
      </c>
      <c r="K2078" s="4" t="str">
        <f ca="1">VLOOKUP(C2078,Default!$B$4:$E$114,4, FALSE)</f>
        <v>- used to estimate the CO2 for scenarios (function "scenario_co2_calculations").
- used to create the VEHICLE_INVENTORY, with speeds, PM and CO2 emissions (function "set_vehicle_inventory").</v>
      </c>
      <c r="L2078" s="21" t="str" cm="1">
        <f t="array" aca="1" ref="L2078" ca="1">IF(ISNA(VLOOKUP($D2078,Grouped_Sources!$C:$C,1,FALSE)),"", INDIRECT(VLOOKUP($D2078,Grouped_Sources!$C:$I,5,FALSE)))</f>
        <v>EDGAR but proper documentation still missing</v>
      </c>
      <c r="M2078" s="21" cm="1">
        <f t="array" aca="1" ref="M2078" ca="1">IF(ISNA(VLOOKUP($D2078,Grouped_Sources!$C:$C,1,FALSE)),"", INDIRECT(VLOOKUP($D2078,Grouped_Sources!$C:$I,6,FALSE)))</f>
        <v>0</v>
      </c>
      <c r="N2078" s="21" cm="1">
        <f t="array" aca="1" ref="N2078" ca="1">IF(ISNA(VLOOKUP($D2078,Grouped_Sources!$C:$C,1,FALSE)),"", INDIRECT(VLOOKUP($D2078,Grouped_Sources!$C:$I,7,FALSE)))</f>
        <v>0</v>
      </c>
    </row>
    <row r="2079" spans="1:14" hidden="1" x14ac:dyDescent="0.25">
      <c r="A2079" s="5">
        <f t="shared" ref="A2079:A2142" si="344">A1979+1</f>
        <v>23</v>
      </c>
      <c r="B2079" s="5">
        <f t="shared" ref="B2079:B2142" si="345">B1979</f>
        <v>77</v>
      </c>
      <c r="C2079" s="5" t="str">
        <f t="shared" ca="1" si="343"/>
        <v>CO2_emission_inventories car</v>
      </c>
      <c r="D2079" s="5" t="str">
        <f t="shared" ca="1" si="341"/>
        <v>CO2_emission_inventories_puerto_montt</v>
      </c>
      <c r="E2079" s="4" t="str" cm="1">
        <f t="array" aca="1" ref="E2079" ca="1">INDIRECT(ADDRESS(1,A2079,1,1,"all_city_parameter_inputs"))</f>
        <v>puerto_montt</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CO2_emission_inventories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car</v>
      </c>
      <c r="H2079" s="17" cm="1">
        <f t="array" aca="1" ref="H2079" ca="1">IF(ISBLANK(INDIRECT(ADDRESS(B2079,A2079,1,1,"all_city_parameter_inputs"))), "--",INDIRECT(ADDRESS(B2079,A2079,1,1,"all_city_parameter_inputs")))</f>
        <v>40375.94</v>
      </c>
      <c r="I2079" s="17">
        <f ca="1">IF(OR(G2079="alpha",G2079="beta",G2079="sd",G2079="mean"),"--",VLOOKUP(C2079,Default!$B$5:$H$114,7,FALSE))</f>
        <v>1033377.341</v>
      </c>
      <c r="J2079" s="4" t="str">
        <f ca="1">VLOOKUP(F2079,Lookup!$C$5:$D$110,2, FALSE)</f>
        <v>Pollution values</v>
      </c>
      <c r="K2079" s="4">
        <f ca="1">VLOOKUP(C2079,Default!$B$4:$E$114,4, FALSE)</f>
        <v>0</v>
      </c>
      <c r="L2079" s="21" t="str" cm="1">
        <f t="array" aca="1" ref="L2079" ca="1">IF(ISNA(VLOOKUP($D2079,Grouped_Sources!$C:$C,1,FALSE)),"", INDIRECT(VLOOKUP($D2079,Grouped_Sources!$C:$I,5,FALSE)))</f>
        <v>EDGAR but proper documentation still missing</v>
      </c>
      <c r="M2079" s="21" cm="1">
        <f t="array" aca="1" ref="M2079" ca="1">IF(ISNA(VLOOKUP($D2079,Grouped_Sources!$C:$C,1,FALSE)),"", INDIRECT(VLOOKUP($D2079,Grouped_Sources!$C:$I,6,FALSE)))</f>
        <v>0</v>
      </c>
      <c r="N2079" s="21" cm="1">
        <f t="array" aca="1" ref="N2079" ca="1">IF(ISNA(VLOOKUP($D2079,Grouped_Sources!$C:$C,1,FALSE)),"", INDIRECT(VLOOKUP($D2079,Grouped_Sources!$C:$I,7,FALSE)))</f>
        <v>0</v>
      </c>
    </row>
    <row r="2080" spans="1:14" hidden="1" x14ac:dyDescent="0.25">
      <c r="A2080" s="5">
        <f t="shared" si="344"/>
        <v>23</v>
      </c>
      <c r="B2080" s="5">
        <f t="shared" si="345"/>
        <v>78</v>
      </c>
      <c r="C2080" s="5" t="str">
        <f t="shared" ca="1" si="343"/>
        <v>CO2_emission_inventories bus_driver</v>
      </c>
      <c r="D2080" s="5" t="str">
        <f t="shared" ca="1" si="341"/>
        <v>CO2_emission_inventories_puerto_montt</v>
      </c>
      <c r="E2080" s="4" t="str" cm="1">
        <f t="array" aca="1" ref="E2080" ca="1">INDIRECT(ADDRESS(1,A2080,1,1,"all_city_parameter_inputs"))</f>
        <v>puerto_montt</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CO2_emission_inventories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bus_driver</v>
      </c>
      <c r="H2080" s="17" cm="1">
        <f t="array" aca="1" ref="H2080" ca="1">IF(ISBLANK(INDIRECT(ADDRESS(B2080,A2080,1,1,"all_city_parameter_inputs"))), "--",INDIRECT(ADDRESS(B2080,A2080,1,1,"all_city_parameter_inputs")))</f>
        <v>1262.4639999999999</v>
      </c>
      <c r="I2080" s="17">
        <f ca="1">IF(OR(G2080="alpha",G2080="beta",G2080="sd",G2080="mean"),"--",VLOOKUP(C2080,Default!$B$5:$H$114,7,FALSE))</f>
        <v>100429.7216</v>
      </c>
      <c r="J2080" s="4" t="str">
        <f ca="1">VLOOKUP(F2080,Lookup!$C$5:$D$110,2, FALSE)</f>
        <v>Pollution values</v>
      </c>
      <c r="K2080" s="4">
        <f ca="1">VLOOKUP(C2080,Default!$B$4:$E$114,4, FALSE)</f>
        <v>0</v>
      </c>
      <c r="L2080" s="21" t="str" cm="1">
        <f t="array" aca="1" ref="L2080" ca="1">IF(ISNA(VLOOKUP($D2080,Grouped_Sources!$C:$C,1,FALSE)),"", INDIRECT(VLOOKUP($D2080,Grouped_Sources!$C:$I,5,FALSE)))</f>
        <v>EDGAR but proper documentation still missing</v>
      </c>
      <c r="M2080" s="21" cm="1">
        <f t="array" aca="1" ref="M2080" ca="1">IF(ISNA(VLOOKUP($D2080,Grouped_Sources!$C:$C,1,FALSE)),"", INDIRECT(VLOOKUP($D2080,Grouped_Sources!$C:$I,6,FALSE)))</f>
        <v>0</v>
      </c>
      <c r="N2080" s="21" cm="1">
        <f t="array" aca="1" ref="N2080" ca="1">IF(ISNA(VLOOKUP($D2080,Grouped_Sources!$C:$C,1,FALSE)),"", INDIRECT(VLOOKUP($D2080,Grouped_Sources!$C:$I,7,FALSE)))</f>
        <v>0</v>
      </c>
    </row>
    <row r="2081" spans="1:14" hidden="1" x14ac:dyDescent="0.25">
      <c r="A2081" s="5">
        <f t="shared" si="344"/>
        <v>23</v>
      </c>
      <c r="B2081" s="5">
        <f t="shared" si="345"/>
        <v>79</v>
      </c>
      <c r="C2081" s="5" t="str">
        <f t="shared" ca="1" si="343"/>
        <v>CO2_emission_inventories heavy_truck</v>
      </c>
      <c r="D2081" s="5" t="str">
        <f t="shared" ca="1" si="341"/>
        <v>CO2_emission_inventories_puerto_montt</v>
      </c>
      <c r="E2081" s="4" t="str" cm="1">
        <f t="array" aca="1" ref="E2081" ca="1">INDIRECT(ADDRESS(1,A2081,1,1,"all_city_parameter_inputs"))</f>
        <v>puerto_montt</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CO2_emission_inventories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heavy_truck</v>
      </c>
      <c r="H2081" s="17" cm="1">
        <f t="array" aca="1" ref="H2081" ca="1">IF(ISBLANK(INDIRECT(ADDRESS(B2081,A2081,1,1,"all_city_parameter_inputs"))), "--",INDIRECT(ADDRESS(B2081,A2081,1,1,"all_city_parameter_inputs")))</f>
        <v>10266.421</v>
      </c>
      <c r="I2081" s="17">
        <f ca="1">IF(OR(G2081="alpha",G2081="beta",G2081="sd",G2081="mean"),"--",VLOOKUP(C2081,Default!$B$5:$H$114,7,FALSE))</f>
        <v>259655.32449999999</v>
      </c>
      <c r="J2081" s="4" t="str">
        <f ca="1">VLOOKUP(F2081,Lookup!$C$5:$D$110,2, FALSE)</f>
        <v>Pollution values</v>
      </c>
      <c r="K2081" s="4">
        <f ca="1">VLOOKUP(C2081,Default!$B$4:$E$114,4, FALSE)</f>
        <v>0</v>
      </c>
      <c r="L2081" s="21" t="str" cm="1">
        <f t="array" aca="1" ref="L2081" ca="1">IF(ISNA(VLOOKUP($D2081,Grouped_Sources!$C:$C,1,FALSE)),"", INDIRECT(VLOOKUP($D2081,Grouped_Sources!$C:$I,5,FALSE)))</f>
        <v>EDGAR but proper documentation still missing</v>
      </c>
      <c r="M2081" s="21" cm="1">
        <f t="array" aca="1" ref="M2081" ca="1">IF(ISNA(VLOOKUP($D2081,Grouped_Sources!$C:$C,1,FALSE)),"", INDIRECT(VLOOKUP($D2081,Grouped_Sources!$C:$I,6,FALSE)))</f>
        <v>0</v>
      </c>
      <c r="N2081" s="21" cm="1">
        <f t="array" aca="1" ref="N2081" ca="1">IF(ISNA(VLOOKUP($D2081,Grouped_Sources!$C:$C,1,FALSE)),"", INDIRECT(VLOOKUP($D2081,Grouped_Sources!$C:$I,7,FALSE)))</f>
        <v>0</v>
      </c>
    </row>
    <row r="2082" spans="1:14" hidden="1" x14ac:dyDescent="0.25">
      <c r="A2082" s="5">
        <f t="shared" si="344"/>
        <v>23</v>
      </c>
      <c r="B2082" s="5">
        <f t="shared" si="345"/>
        <v>80</v>
      </c>
      <c r="C2082" s="5" t="str">
        <f t="shared" ca="1" si="343"/>
        <v>CO2_emission_inventories truck</v>
      </c>
      <c r="D2082" s="5" t="str">
        <f t="shared" ca="1" si="341"/>
        <v>CO2_emission_inventories_puerto_montt</v>
      </c>
      <c r="E2082" s="4" t="str" cm="1">
        <f t="array" aca="1" ref="E2082" ca="1">INDIRECT(ADDRESS(1,A2082,1,1,"all_city_parameter_inputs"))</f>
        <v>puerto_montt</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CO2_emission_inventories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truck</v>
      </c>
      <c r="H2082" s="17" cm="1">
        <f t="array" aca="1" ref="H2082" ca="1">IF(ISBLANK(INDIRECT(ADDRESS(B2082,A2082,1,1,"all_city_parameter_inputs"))), "--",INDIRECT(ADDRESS(B2082,A2082,1,1,"all_city_parameter_inputs")))</f>
        <v>26633.9</v>
      </c>
      <c r="I2082" s="17">
        <f ca="1">IF(OR(G2082="alpha",G2082="beta",G2082="sd",G2082="mean"),"--",VLOOKUP(C2082,Default!$B$5:$H$114,7,FALSE))</f>
        <v>163516.11319999999</v>
      </c>
      <c r="J2082" s="4" t="str">
        <f ca="1">VLOOKUP(F2082,Lookup!$C$5:$D$110,2, FALSE)</f>
        <v>Pollution values</v>
      </c>
      <c r="K2082" s="4">
        <f ca="1">VLOOKUP(C2082,Default!$B$4:$E$114,4, FALSE)</f>
        <v>0</v>
      </c>
      <c r="L2082" s="21" t="str" cm="1">
        <f t="array" aca="1" ref="L2082" ca="1">IF(ISNA(VLOOKUP($D2082,Grouped_Sources!$C:$C,1,FALSE)),"", INDIRECT(VLOOKUP($D2082,Grouped_Sources!$C:$I,5,FALSE)))</f>
        <v>EDGAR but proper documentation still missing</v>
      </c>
      <c r="M2082" s="21" cm="1">
        <f t="array" aca="1" ref="M2082" ca="1">IF(ISNA(VLOOKUP($D2082,Grouped_Sources!$C:$C,1,FALSE)),"", INDIRECT(VLOOKUP($D2082,Grouped_Sources!$C:$I,6,FALSE)))</f>
        <v>0</v>
      </c>
      <c r="N2082" s="21" cm="1">
        <f t="array" aca="1" ref="N2082" ca="1">IF(ISNA(VLOOKUP($D2082,Grouped_Sources!$C:$C,1,FALSE)),"", INDIRECT(VLOOKUP($D2082,Grouped_Sources!$C:$I,7,FALSE)))</f>
        <v>0</v>
      </c>
    </row>
    <row r="2083" spans="1:14" hidden="1" x14ac:dyDescent="0.25">
      <c r="A2083" s="5">
        <f t="shared" si="344"/>
        <v>23</v>
      </c>
      <c r="B2083" s="5">
        <f t="shared" si="345"/>
        <v>81</v>
      </c>
      <c r="C2083" s="5" t="str">
        <f t="shared" ca="1" si="343"/>
        <v>CO2_emission_inventories van</v>
      </c>
      <c r="D2083" s="5" t="str">
        <f t="shared" ca="1" si="341"/>
        <v>CO2_emission_inventories_puerto_montt</v>
      </c>
      <c r="E2083" s="4" t="str" cm="1">
        <f t="array" aca="1" ref="E2083" ca="1">INDIRECT(ADDRESS(1,A2083,1,1,"all_city_parameter_inputs"))</f>
        <v>puerto_montt</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CO2_emission_inventories</v>
      </c>
      <c r="G2083" s="4" t="str" cm="1">
        <f t="array" aca="1" ref="G2083" ca="1">IF(AND(ISBLANK(INDIRECT(ADDRESS(B2083,3,1,1,"all_city_parameter_inputs"))),ISBLANK(INDIRECT(ADDRESS(B2083,2,1,1,"all_city_parameter_inputs")))),"",IF(ISBLANK(INDIRECT(ADDRESS(B2083,2,1,1,"all_city_parameter_inputs"))),"",INDIRECT(ADDRESS(B2083,2,1,1,"all_city_parameter_inputs"))))</f>
        <v>van</v>
      </c>
      <c r="H2083" s="17" t="str" cm="1">
        <f t="array" aca="1" ref="H2083" ca="1">IF(ISBLANK(INDIRECT(ADDRESS(B2083,A2083,1,1,"all_city_parameter_inputs"))), "--",INDIRECT(ADDRESS(B2083,A2083,1,1,"all_city_parameter_inputs")))</f>
        <v>--</v>
      </c>
      <c r="I2083" s="17">
        <f ca="1">IF(OR(G2083="alpha",G2083="beta",G2083="sd",G2083="mean"),"--",VLOOKUP(C2083,Default!$B$5:$H$114,7,FALSE))</f>
        <v>0</v>
      </c>
      <c r="J2083" s="4" t="str">
        <f ca="1">VLOOKUP(F2083,Lookup!$C$5:$D$110,2, FALSE)</f>
        <v>Pollution values</v>
      </c>
      <c r="K2083" s="4">
        <f ca="1">VLOOKUP(C2083,Default!$B$4:$E$114,4, FALSE)</f>
        <v>0</v>
      </c>
      <c r="L2083" s="21" t="str" cm="1">
        <f t="array" aca="1" ref="L2083" ca="1">IF(ISNA(VLOOKUP($D2083,Grouped_Sources!$C:$C,1,FALSE)),"", INDIRECT(VLOOKUP($D2083,Grouped_Sources!$C:$I,5,FALSE)))</f>
        <v>EDGAR but proper documentation still missing</v>
      </c>
      <c r="M2083" s="21" cm="1">
        <f t="array" aca="1" ref="M2083" ca="1">IF(ISNA(VLOOKUP($D2083,Grouped_Sources!$C:$C,1,FALSE)),"", INDIRECT(VLOOKUP($D2083,Grouped_Sources!$C:$I,6,FALSE)))</f>
        <v>0</v>
      </c>
      <c r="N2083" s="21" cm="1">
        <f t="array" aca="1" ref="N2083" ca="1">IF(ISNA(VLOOKUP($D2083,Grouped_Sources!$C:$C,1,FALSE)),"", INDIRECT(VLOOKUP($D2083,Grouped_Sources!$C:$I,7,FALSE)))</f>
        <v>0</v>
      </c>
    </row>
    <row r="2084" spans="1:14" hidden="1" x14ac:dyDescent="0.25">
      <c r="A2084" s="5">
        <f t="shared" si="344"/>
        <v>23</v>
      </c>
      <c r="B2084" s="5">
        <f t="shared" si="345"/>
        <v>82</v>
      </c>
      <c r="C2084" s="5" t="str">
        <f t="shared" ca="1" si="343"/>
        <v>CO2_emission_inventories other</v>
      </c>
      <c r="D2084" s="5" t="str">
        <f t="shared" ca="1" si="341"/>
        <v>CO2_emission_inventories_puerto_montt</v>
      </c>
      <c r="E2084" s="4" t="str" cm="1">
        <f t="array" aca="1" ref="E2084" ca="1">INDIRECT(ADDRESS(1,A2084,1,1,"all_city_parameter_inputs"))</f>
        <v>puerto_montt</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CO2_emission_inventories</v>
      </c>
      <c r="G2084" s="4" t="str" cm="1">
        <f t="array" aca="1" ref="G2084" ca="1">IF(AND(ISBLANK(INDIRECT(ADDRESS(B2084,3,1,1,"all_city_parameter_inputs"))),ISBLANK(INDIRECT(ADDRESS(B2084,2,1,1,"all_city_parameter_inputs")))),"",IF(ISBLANK(INDIRECT(ADDRESS(B2084,2,1,1,"all_city_parameter_inputs"))),"",INDIRECT(ADDRESS(B2084,2,1,1,"all_city_parameter_inputs"))))</f>
        <v>other</v>
      </c>
      <c r="H2084" s="17" cm="1">
        <f t="array" aca="1" ref="H2084" ca="1">IF(ISBLANK(INDIRECT(ADDRESS(B2084,A2084,1,1,"all_city_parameter_inputs"))), "--",INDIRECT(ADDRESS(B2084,A2084,1,1,"all_city_parameter_inputs")))</f>
        <v>57.055700000000002</v>
      </c>
      <c r="I2084" s="17">
        <f ca="1">IF(OR(G2084="alpha",G2084="beta",G2084="sd",G2084="mean"),"--",VLOOKUP(C2084,Default!$B$5:$H$114,7,FALSE))</f>
        <v>1906.893448</v>
      </c>
      <c r="J2084" s="4" t="str">
        <f ca="1">VLOOKUP(F2084,Lookup!$C$5:$D$110,2, FALSE)</f>
        <v>Pollution values</v>
      </c>
      <c r="K2084" s="4">
        <f ca="1">VLOOKUP(C2084,Default!$B$4:$E$114,4, FALSE)</f>
        <v>0</v>
      </c>
      <c r="L2084" s="21" t="str" cm="1">
        <f t="array" aca="1" ref="L2084" ca="1">IF(ISNA(VLOOKUP($D2084,Grouped_Sources!$C:$C,1,FALSE)),"", INDIRECT(VLOOKUP($D2084,Grouped_Sources!$C:$I,5,FALSE)))</f>
        <v>EDGAR but proper documentation still missing</v>
      </c>
      <c r="M2084" s="21" cm="1">
        <f t="array" aca="1" ref="M2084" ca="1">IF(ISNA(VLOOKUP($D2084,Grouped_Sources!$C:$C,1,FALSE)),"", INDIRECT(VLOOKUP($D2084,Grouped_Sources!$C:$I,6,FALSE)))</f>
        <v>0</v>
      </c>
      <c r="N2084" s="21" cm="1">
        <f t="array" aca="1" ref="N2084" ca="1">IF(ISNA(VLOOKUP($D2084,Grouped_Sources!$C:$C,1,FALSE)),"", INDIRECT(VLOOKUP($D2084,Grouped_Sources!$C:$I,7,FALSE)))</f>
        <v>0</v>
      </c>
    </row>
    <row r="2085" spans="1:14" hidden="1" x14ac:dyDescent="0.25">
      <c r="A2085" s="5">
        <f t="shared" si="344"/>
        <v>23</v>
      </c>
      <c r="B2085" s="5">
        <f t="shared" si="345"/>
        <v>83</v>
      </c>
      <c r="C2085" s="5" t="str">
        <f t="shared" ca="1" si="343"/>
        <v>CO2_emission_inventories taxi</v>
      </c>
      <c r="D2085" s="5" t="str">
        <f t="shared" ca="1" si="341"/>
        <v>CO2_emission_inventories_puerto_montt</v>
      </c>
      <c r="E2085" s="4" t="str" cm="1">
        <f t="array" aca="1" ref="E2085" ca="1">INDIRECT(ADDRESS(1,A2085,1,1,"all_city_parameter_inputs"))</f>
        <v>puerto_montt</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CO2_emission_inventories</v>
      </c>
      <c r="G2085" s="4" t="str" cm="1">
        <f t="array" aca="1" ref="G2085" ca="1">IF(AND(ISBLANK(INDIRECT(ADDRESS(B2085,3,1,1,"all_city_parameter_inputs"))),ISBLANK(INDIRECT(ADDRESS(B2085,2,1,1,"all_city_parameter_inputs")))),"",IF(ISBLANK(INDIRECT(ADDRESS(B2085,2,1,1,"all_city_parameter_inputs"))),"",INDIRECT(ADDRESS(B2085,2,1,1,"all_city_parameter_inputs"))))</f>
        <v>taxi</v>
      </c>
      <c r="H2085" s="17" t="str" cm="1">
        <f t="array" aca="1" ref="H2085" ca="1">IF(ISBLANK(INDIRECT(ADDRESS(B2085,A2085,1,1,"all_city_parameter_inputs"))), "--",INDIRECT(ADDRESS(B2085,A2085,1,1,"all_city_parameter_inputs")))</f>
        <v>--</v>
      </c>
      <c r="I2085" s="17">
        <f ca="1">IF(OR(G2085="alpha",G2085="beta",G2085="sd",G2085="mean"),"--",VLOOKUP(C2085,Default!$B$5:$H$114,7,FALSE))</f>
        <v>0</v>
      </c>
      <c r="J2085" s="4" t="str">
        <f ca="1">VLOOKUP(F2085,Lookup!$C$5:$D$110,2, FALSE)</f>
        <v>Pollution values</v>
      </c>
      <c r="K2085" s="4">
        <f ca="1">VLOOKUP(C2085,Default!$B$4:$E$114,4, FALSE)</f>
        <v>0</v>
      </c>
      <c r="L2085" s="21" t="str" cm="1">
        <f t="array" aca="1" ref="L2085" ca="1">IF(ISNA(VLOOKUP($D2085,Grouped_Sources!$C:$C,1,FALSE)),"", INDIRECT(VLOOKUP($D2085,Grouped_Sources!$C:$I,5,FALSE)))</f>
        <v>EDGAR but proper documentation still missing</v>
      </c>
      <c r="M2085" s="21" cm="1">
        <f t="array" aca="1" ref="M2085" ca="1">IF(ISNA(VLOOKUP($D2085,Grouped_Sources!$C:$C,1,FALSE)),"", INDIRECT(VLOOKUP($D2085,Grouped_Sources!$C:$I,6,FALSE)))</f>
        <v>0</v>
      </c>
      <c r="N2085" s="21" cm="1">
        <f t="array" aca="1" ref="N2085" ca="1">IF(ISNA(VLOOKUP($D2085,Grouped_Sources!$C:$C,1,FALSE)),"", INDIRECT(VLOOKUP($D2085,Grouped_Sources!$C:$I,7,FALSE)))</f>
        <v>0</v>
      </c>
    </row>
    <row r="2086" spans="1:14" hidden="1" x14ac:dyDescent="0.25">
      <c r="A2086" s="5">
        <f t="shared" si="344"/>
        <v>23</v>
      </c>
      <c r="B2086" s="5">
        <f t="shared" si="345"/>
        <v>84</v>
      </c>
      <c r="C2086" s="5" t="str">
        <f t="shared" ca="1" si="343"/>
        <v>CO2_emission_inventories auto_rickshaw</v>
      </c>
      <c r="D2086" s="5" t="str">
        <f t="shared" ca="1" si="341"/>
        <v>CO2_emission_inventories_puerto_montt</v>
      </c>
      <c r="E2086" s="4" t="str" cm="1">
        <f t="array" aca="1" ref="E2086" ca="1">INDIRECT(ADDRESS(1,A2086,1,1,"all_city_parameter_inputs"))</f>
        <v>puerto_montt</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CO2_emission_inventories</v>
      </c>
      <c r="G2086" s="4" t="str" cm="1">
        <f t="array" aca="1" ref="G2086" ca="1">IF(AND(ISBLANK(INDIRECT(ADDRESS(B2086,3,1,1,"all_city_parameter_inputs"))),ISBLANK(INDIRECT(ADDRESS(B2086,2,1,1,"all_city_parameter_inputs")))),"",IF(ISBLANK(INDIRECT(ADDRESS(B2086,2,1,1,"all_city_parameter_inputs"))),"",INDIRECT(ADDRESS(B2086,2,1,1,"all_city_parameter_inputs"))))</f>
        <v>auto_rickshaw</v>
      </c>
      <c r="H2086" s="17" t="str" cm="1">
        <f t="array" aca="1" ref="H2086" ca="1">IF(ISBLANK(INDIRECT(ADDRESS(B2086,A2086,1,1,"all_city_parameter_inputs"))), "--",INDIRECT(ADDRESS(B2086,A2086,1,1,"all_city_parameter_inputs")))</f>
        <v>--</v>
      </c>
      <c r="I2086" s="17">
        <f ca="1">IF(OR(G2086="alpha",G2086="beta",G2086="sd",G2086="mean"),"--",VLOOKUP(C2086,Default!$B$5:$H$114,7,FALSE))</f>
        <v>0</v>
      </c>
      <c r="J2086" s="4" t="str">
        <f ca="1">VLOOKUP(F2086,Lookup!$C$5:$D$110,2, FALSE)</f>
        <v>Pollution values</v>
      </c>
      <c r="K2086" s="4">
        <f ca="1">VLOOKUP(C2086,Default!$B$4:$E$114,4, FALSE)</f>
        <v>0</v>
      </c>
      <c r="L2086" s="21" t="str" cm="1">
        <f t="array" aca="1" ref="L2086" ca="1">IF(ISNA(VLOOKUP($D2086,Grouped_Sources!$C:$C,1,FALSE)),"", INDIRECT(VLOOKUP($D2086,Grouped_Sources!$C:$I,5,FALSE)))</f>
        <v>EDGAR but proper documentation still missing</v>
      </c>
      <c r="M2086" s="21" cm="1">
        <f t="array" aca="1" ref="M2086" ca="1">IF(ISNA(VLOOKUP($D2086,Grouped_Sources!$C:$C,1,FALSE)),"", INDIRECT(VLOOKUP($D2086,Grouped_Sources!$C:$I,6,FALSE)))</f>
        <v>0</v>
      </c>
      <c r="N2086" s="21" cm="1">
        <f t="array" aca="1" ref="N2086" ca="1">IF(ISNA(VLOOKUP($D2086,Grouped_Sources!$C:$C,1,FALSE)),"", INDIRECT(VLOOKUP($D2086,Grouped_Sources!$C:$I,7,FALSE)))</f>
        <v>0</v>
      </c>
    </row>
    <row r="2087" spans="1:14" hidden="1" x14ac:dyDescent="0.25">
      <c r="A2087" s="5">
        <f t="shared" si="344"/>
        <v>23</v>
      </c>
      <c r="B2087" s="5">
        <f t="shared" si="345"/>
        <v>85</v>
      </c>
      <c r="C2087" s="5" t="str">
        <f t="shared" ca="1" si="343"/>
        <v>CO2_emission_confidence</v>
      </c>
      <c r="D2087" s="5" t="str">
        <f t="shared" ca="1" si="341"/>
        <v>CO2_emission_confidence_puerto_montt</v>
      </c>
      <c r="E2087" s="4" t="str" cm="1">
        <f t="array" aca="1" ref="E2087" ca="1">INDIRECT(ADDRESS(1,A2087,1,1,"all_city_parameter_inputs"))</f>
        <v>puerto_montt</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CO2_emission_confidence</v>
      </c>
      <c r="G2087" s="4" t="str" cm="1">
        <f t="array" aca="1" ref="G2087" ca="1">IF(AND(ISBLANK(INDIRECT(ADDRESS(B2087,3,1,1,"all_city_parameter_inputs"))),ISBLANK(INDIRECT(ADDRESS(B2087,2,1,1,"all_city_parameter_inputs")))),"",IF(ISBLANK(INDIRECT(ADDRESS(B2087,2,1,1,"all_city_parameter_inputs"))),"",INDIRECT(ADDRESS(B2087,2,1,1,"all_city_parameter_inputs"))))</f>
        <v>sample</v>
      </c>
      <c r="H2087" s="17" cm="1">
        <f t="array" aca="1" ref="H2087" ca="1">IF(ISBLANK(INDIRECT(ADDRESS(B2087,A2087,1,1,"all_city_parameter_inputs"))), "--",INDIRECT(ADDRESS(B2087,A2087,1,1,"all_city_parameter_inputs")))</f>
        <v>0.8</v>
      </c>
      <c r="I2087" s="17">
        <f ca="1">IF(OR(G2087="alpha",G2087="beta",G2087="sd",G2087="mean"),"--",VLOOKUP(C2087,Default!$B$5:$H$114,7,FALSE))</f>
        <v>1</v>
      </c>
      <c r="J2087" s="4" t="str">
        <f ca="1">VLOOKUP(F2087,Lookup!$C$5:$D$110,2, FALSE)</f>
        <v>Pollution values</v>
      </c>
      <c r="K2087" s="4" t="str">
        <f ca="1">VLOOKUP(C2087,Default!$B$4:$E$114,4, FALSE)</f>
        <v>how confident we are about the CO2 emissions inventory (equivalent to PM_EMISSION_INVENTORY_CONFIDENCE)</v>
      </c>
      <c r="L2087" s="21" t="str" cm="1">
        <f t="array" aca="1" ref="L2087" ca="1">IF(ISNA(VLOOKUP($D2087,Grouped_Sources!$C:$C,1,FALSE)),"", INDIRECT(VLOOKUP($D2087,Grouped_Sources!$C:$I,5,FALSE)))</f>
        <v/>
      </c>
      <c r="M2087" s="21" t="str" cm="1">
        <f t="array" aca="1" ref="M2087" ca="1">IF(ISNA(VLOOKUP($D2087,Grouped_Sources!$C:$C,1,FALSE)),"", INDIRECT(VLOOKUP($D2087,Grouped_Sources!$C:$I,6,FALSE)))</f>
        <v/>
      </c>
      <c r="N2087" s="21" t="str" cm="1">
        <f t="array" aca="1" ref="N2087" ca="1">IF(ISNA(VLOOKUP($D2087,Grouped_Sources!$C:$C,1,FALSE)),"", INDIRECT(VLOOKUP($D2087,Grouped_Sources!$C:$I,7,FALSE)))</f>
        <v/>
      </c>
    </row>
    <row r="2088" spans="1:14" hidden="1" x14ac:dyDescent="0.25">
      <c r="A2088" s="5">
        <f t="shared" si="344"/>
        <v>23</v>
      </c>
      <c r="B2088" s="5">
        <f t="shared" si="345"/>
        <v>86</v>
      </c>
      <c r="C2088" s="5" t="str">
        <f t="shared" ca="1" si="343"/>
        <v>car_occupancy_ratio</v>
      </c>
      <c r="D2088" s="5" t="str">
        <f t="shared" ref="D2088:D2090" ca="1" si="346">F2088&amp;"_"&amp;E2088</f>
        <v>car_occupancy_ratio_puerto_montt</v>
      </c>
      <c r="E2088" s="4" t="str" cm="1">
        <f t="array" aca="1" ref="E2088" ca="1">INDIRECT(ADDRESS(1,A2088,1,1,"all_city_parameter_inputs"))</f>
        <v>puerto_montt</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car_occupancy_ratio</v>
      </c>
      <c r="G2088" s="4" t="str" cm="1">
        <f t="array" aca="1" ref="G2088" ca="1">IF(AND(ISBLANK(INDIRECT(ADDRESS(B2088,3,1,1,"all_city_parameter_inputs"))),ISBLANK(INDIRECT(ADDRESS(B2088,2,1,1,"all_city_parameter_inputs")))),"",IF(ISBLANK(INDIRECT(ADDRESS(B2088,2,1,1,"all_city_parameter_inputs"))),"",INDIRECT(ADDRESS(B2088,2,1,1,"all_city_parameter_inputs"))))</f>
        <v>constant</v>
      </c>
      <c r="H2088" s="17" cm="1">
        <f t="array" aca="1" ref="H2088" ca="1">IF(ISBLANK(INDIRECT(ADDRESS(B2088,A2088,1,1,"all_city_parameter_inputs"))), "--",INDIRECT(ADDRESS(B2088,A2088,1,1,"all_city_parameter_inputs")))</f>
        <v>0.66225165562913912</v>
      </c>
      <c r="I2088" s="17">
        <f ca="1">IF(OR(G2088="alpha",G2088="beta",G2088="sd",G2088="mean"),"--",VLOOKUP(C2088,Default!$B$5:$H$114,7,FALSE))</f>
        <v>0.625</v>
      </c>
      <c r="J2088" s="4" t="str">
        <f ca="1">VLOOKUP(F2088,Lookup!$C$5:$D$110,2, FALSE)</f>
        <v>Travel values</v>
      </c>
      <c r="K2088" s="4" t="str">
        <f ca="1">VLOOKUP(C2088,Default!$B$4:$E$114,4, FALSE)</f>
        <v>ratio of cars to passengers (incl driver)</v>
      </c>
      <c r="L2088" s="21" t="str" cm="1">
        <f t="array" aca="1" ref="L2088" ca="1">IF(ISNA(VLOOKUP($D2088,Grouped_Sources!$C:$C,1,FALSE)),"", INDIRECT(VLOOKUP($D2088,Grouped_Sources!$C:$I,5,FALSE)))</f>
        <v>CarOccupancyRatio_vxx.docx on on OneDrive Ali Abbas - ITHIM Global\Methods and Processes\Input Parameters\CarOccupancyRate</v>
      </c>
      <c r="M2088" s="21" cm="1">
        <f t="array" aca="1" ref="M2088" ca="1">IF(ISNA(VLOOKUP($D2088,Grouped_Sources!$C:$C,1,FALSE)),"", INDIRECT(VLOOKUP($D2088,Grouped_Sources!$C:$I,6,FALSE)))</f>
        <v>0</v>
      </c>
      <c r="N2088" s="21" cm="1">
        <f t="array" aca="1" ref="N2088" ca="1">IF(ISNA(VLOOKUP($D2088,Grouped_Sources!$C:$C,1,FALSE)),"", INDIRECT(VLOOKUP($D2088,Grouped_Sources!$C:$I,7,FALSE)))</f>
        <v>0</v>
      </c>
    </row>
    <row r="2089" spans="1:14" hidden="1" x14ac:dyDescent="0.25">
      <c r="A2089" s="5">
        <f t="shared" si="344"/>
        <v>23</v>
      </c>
      <c r="B2089" s="5">
        <f t="shared" si="345"/>
        <v>87</v>
      </c>
      <c r="C2089" s="5" t="str">
        <f t="shared" ca="1" si="343"/>
        <v>car_occupancy_ratio</v>
      </c>
      <c r="D2089" s="5" t="str">
        <f t="shared" ca="1" si="346"/>
        <v>car_occupancy_ratio_puerto_montt</v>
      </c>
      <c r="E2089" s="4" t="str" cm="1">
        <f t="array" aca="1" ref="E2089" ca="1">INDIRECT(ADDRESS(1,A2089,1,1,"all_city_parameter_inputs"))</f>
        <v>puerto_montt</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car_occupancy_ratio</v>
      </c>
      <c r="G2089" s="4" t="str" cm="1">
        <f t="array" aca="1" ref="G2089" ca="1">IF(AND(ISBLANK(INDIRECT(ADDRESS(B2089,3,1,1,"all_city_parameter_inputs"))),ISBLANK(INDIRECT(ADDRESS(B2089,2,1,1,"all_city_parameter_inputs")))),"",IF(ISBLANK(INDIRECT(ADDRESS(B2089,2,1,1,"all_city_parameter_inputs"))),"",INDIRECT(ADDRESS(B2089,2,1,1,"all_city_parameter_inputs"))))</f>
        <v>alpha</v>
      </c>
      <c r="H2089" s="17" cm="1">
        <f t="array" aca="1" ref="H2089" ca="1">IF(ISBLANK(INDIRECT(ADDRESS(B2089,A2089,1,1,"all_city_parameter_inputs"))), "--",INDIRECT(ADDRESS(B2089,A2089,1,1,"all_city_parameter_inputs")))</f>
        <v>16.045408388520961</v>
      </c>
      <c r="I2089" s="17" t="str">
        <f ca="1">IF(OR(G2089="alpha",G2089="beta",G2089="sd",G2089="mean"),"--",VLOOKUP(C2089,Default!$B$5:$H$114,7,FALSE))</f>
        <v>--</v>
      </c>
      <c r="J2089" s="4" t="str">
        <f ca="1">VLOOKUP(F2089,Lookup!$C$5:$D$110,2, FALSE)</f>
        <v>Travel values</v>
      </c>
      <c r="K2089" s="4" t="str">
        <f ca="1">VLOOKUP(C2089,Default!$B$4:$E$114,4, FALSE)</f>
        <v>ratio of cars to passengers (incl driver)</v>
      </c>
      <c r="L2089" s="21" t="str" cm="1">
        <f t="array" aca="1" ref="L2089" ca="1">IF(ISNA(VLOOKUP($D2089,Grouped_Sources!$C:$C,1,FALSE)),"", INDIRECT(VLOOKUP($D2089,Grouped_Sources!$C:$I,5,FALSE)))</f>
        <v>CarOccupancyRatio_vxx.docx on on OneDrive Ali Abbas - ITHIM Global\Methods and Processes\Input Parameters\CarOccupancyRate</v>
      </c>
      <c r="M2089" s="21" cm="1">
        <f t="array" aca="1" ref="M2089" ca="1">IF(ISNA(VLOOKUP($D2089,Grouped_Sources!$C:$C,1,FALSE)),"", INDIRECT(VLOOKUP($D2089,Grouped_Sources!$C:$I,6,FALSE)))</f>
        <v>0</v>
      </c>
      <c r="N2089" s="21" cm="1">
        <f t="array" aca="1" ref="N2089" ca="1">IF(ISNA(VLOOKUP($D2089,Grouped_Sources!$C:$C,1,FALSE)),"", INDIRECT(VLOOKUP($D2089,Grouped_Sources!$C:$I,7,FALSE)))</f>
        <v>0</v>
      </c>
    </row>
    <row r="2090" spans="1:14" hidden="1" x14ac:dyDescent="0.25">
      <c r="A2090" s="5">
        <f t="shared" si="344"/>
        <v>23</v>
      </c>
      <c r="B2090" s="5">
        <f t="shared" si="345"/>
        <v>88</v>
      </c>
      <c r="C2090" s="5" t="str">
        <f t="shared" ca="1" si="343"/>
        <v>car_occupancy_ratio</v>
      </c>
      <c r="D2090" s="5" t="str">
        <f t="shared" ca="1" si="346"/>
        <v>car_occupancy_ratio_puerto_montt</v>
      </c>
      <c r="E2090" s="4" t="str" cm="1">
        <f t="array" aca="1" ref="E2090" ca="1">INDIRECT(ADDRESS(1,A2090,1,1,"all_city_parameter_inputs"))</f>
        <v>puerto_montt</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car_occupancy_ratio</v>
      </c>
      <c r="G2090" s="4" t="str" cm="1">
        <f t="array" aca="1" ref="G2090" ca="1">IF(AND(ISBLANK(INDIRECT(ADDRESS(B2090,3,1,1,"all_city_parameter_inputs"))),ISBLANK(INDIRECT(ADDRESS(B2090,2,1,1,"all_city_parameter_inputs")))),"",IF(ISBLANK(INDIRECT(ADDRESS(B2090,2,1,1,"all_city_parameter_inputs"))),"",INDIRECT(ADDRESS(B2090,2,1,1,"all_city_parameter_inputs"))))</f>
        <v>beta</v>
      </c>
      <c r="H2090" s="17" cm="1">
        <f t="array" aca="1" ref="H2090" ca="1">IF(ISBLANK(INDIRECT(ADDRESS(B2090,A2090,1,1,"all_city_parameter_inputs"))), "--",INDIRECT(ADDRESS(B2090,A2090,1,1,"all_city_parameter_inputs")))</f>
        <v>8.1831582781456884</v>
      </c>
      <c r="I2090" s="17" t="str">
        <f ca="1">IF(OR(G2090="alpha",G2090="beta",G2090="sd",G2090="mean"),"--",VLOOKUP(C2090,Default!$B$5:$H$114,7,FALSE))</f>
        <v>--</v>
      </c>
      <c r="J2090" s="4" t="str">
        <f ca="1">VLOOKUP(F2090,Lookup!$C$5:$D$110,2, FALSE)</f>
        <v>Travel values</v>
      </c>
      <c r="K2090" s="4" t="str">
        <f ca="1">VLOOKUP(C2090,Default!$B$4:$E$114,4, FALSE)</f>
        <v>ratio of cars to passengers (incl driver)</v>
      </c>
      <c r="L2090" s="21" t="str" cm="1">
        <f t="array" aca="1" ref="L2090" ca="1">IF(ISNA(VLOOKUP($D2090,Grouped_Sources!$C:$C,1,FALSE)),"", INDIRECT(VLOOKUP($D2090,Grouped_Sources!$C:$I,5,FALSE)))</f>
        <v>CarOccupancyRatio_vxx.docx on on OneDrive Ali Abbas - ITHIM Global\Methods and Processes\Input Parameters\CarOccupancyRate</v>
      </c>
      <c r="M2090" s="21" cm="1">
        <f t="array" aca="1" ref="M2090" ca="1">IF(ISNA(VLOOKUP($D2090,Grouped_Sources!$C:$C,1,FALSE)),"", INDIRECT(VLOOKUP($D2090,Grouped_Sources!$C:$I,6,FALSE)))</f>
        <v>0</v>
      </c>
      <c r="N2090" s="21" cm="1">
        <f t="array" aca="1" ref="N2090" ca="1">IF(ISNA(VLOOKUP($D2090,Grouped_Sources!$C:$C,1,FALSE)),"", INDIRECT(VLOOKUP($D2090,Grouped_Sources!$C:$I,7,FALSE)))</f>
        <v>0</v>
      </c>
    </row>
    <row r="2091" spans="1:14" hidden="1" x14ac:dyDescent="0.25">
      <c r="A2091" s="5">
        <f t="shared" si="344"/>
        <v>23</v>
      </c>
      <c r="B2091" s="5">
        <f t="shared" si="345"/>
        <v>89</v>
      </c>
      <c r="C2091" s="5" t="str">
        <f t="shared" ca="1" si="343"/>
        <v>country</v>
      </c>
      <c r="D2091" s="5" t="str">
        <f t="shared" ref="D2091:D2094" ca="1" si="347">F2091&amp;"_"&amp;E2091</f>
        <v>country_puerto_montt</v>
      </c>
      <c r="E2091" s="4" t="str" cm="1">
        <f t="array" aca="1" ref="E2091" ca="1">INDIRECT(ADDRESS(1,A2091,1,1,"all_city_parameter_inputs"))</f>
        <v>puerto_montt</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country</v>
      </c>
      <c r="G2091" s="4" t="str" cm="1">
        <f t="array" aca="1" ref="G2091" ca="1">IF(AND(ISBLANK(INDIRECT(ADDRESS(B2091,3,1,1,"all_city_parameter_inputs"))),ISBLANK(INDIRECT(ADDRESS(B2091,2,1,1,"all_city_parameter_inputs")))),"",IF(ISBLANK(INDIRECT(ADDRESS(B2091,2,1,1,"all_city_parameter_inputs"))),"",INDIRECT(ADDRESS(B2091,2,1,1,"all_city_parameter_inputs"))))</f>
        <v/>
      </c>
      <c r="H2091" s="17" t="str" cm="1">
        <f t="array" aca="1" ref="H2091" ca="1">IF(ISBLANK(INDIRECT(ADDRESS(B2091,A2091,1,1,"all_city_parameter_inputs"))), "--",INDIRECT(ADDRESS(B2091,A2091,1,1,"all_city_parameter_inputs")))</f>
        <v>Chile</v>
      </c>
      <c r="I2091" s="17" t="str">
        <f ca="1">IF(OR(G2091="alpha",G2091="beta",G2091="sd",G2091="mean"),"--",VLOOKUP(C2091,Default!$B$5:$H$114,7,FALSE))</f>
        <v>Colombia</v>
      </c>
      <c r="J2091" s="4" t="str">
        <f ca="1">VLOOKUP(F2091,Lookup!$C$5:$D$110,2, FALSE)</f>
        <v>Miscellaneous</v>
      </c>
      <c r="K2091" s="4" t="str">
        <f ca="1">VLOOKUP(C2091,Default!$B$4:$E$114,4, FALSE)</f>
        <v>country where city lies in</v>
      </c>
      <c r="L2091" s="21" t="str" cm="1">
        <f t="array" aca="1" ref="L2091" ca="1">IF(ISNA(VLOOKUP($D2091,Grouped_Sources!$C:$C,1,FALSE)),"", INDIRECT(VLOOKUP($D2091,Grouped_Sources!$C:$I,5,FALSE)))</f>
        <v/>
      </c>
      <c r="M2091" s="21" t="str" cm="1">
        <f t="array" aca="1" ref="M2091" ca="1">IF(ISNA(VLOOKUP($D2091,Grouped_Sources!$C:$C,1,FALSE)),"", INDIRECT(VLOOKUP($D2091,Grouped_Sources!$C:$I,6,FALSE)))</f>
        <v/>
      </c>
      <c r="N2091" s="21" t="str" cm="1">
        <f t="array" aca="1" ref="N2091" ca="1">IF(ISNA(VLOOKUP($D2091,Grouped_Sources!$C:$C,1,FALSE)),"", INDIRECT(VLOOKUP($D2091,Grouped_Sources!$C:$I,7,FALSE)))</f>
        <v/>
      </c>
    </row>
    <row r="2092" spans="1:14" hidden="1" x14ac:dyDescent="0.25">
      <c r="A2092" s="5">
        <f t="shared" si="344"/>
        <v>23</v>
      </c>
      <c r="B2092" s="5">
        <f t="shared" si="345"/>
        <v>90</v>
      </c>
      <c r="C2092" s="5" t="str">
        <f t="shared" ca="1" si="343"/>
        <v>continent</v>
      </c>
      <c r="D2092" s="5" t="str">
        <f t="shared" ca="1" si="347"/>
        <v>continent_puerto_montt</v>
      </c>
      <c r="E2092" s="4" t="str" cm="1">
        <f t="array" aca="1" ref="E2092" ca="1">INDIRECT(ADDRESS(1,A2092,1,1,"all_city_parameter_inputs"))</f>
        <v>puerto_montt</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continent</v>
      </c>
      <c r="G2092" s="4" t="str" cm="1">
        <f t="array" aca="1" ref="G2092" ca="1">IF(AND(ISBLANK(INDIRECT(ADDRESS(B2092,3,1,1,"all_city_parameter_inputs"))),ISBLANK(INDIRECT(ADDRESS(B2092,2,1,1,"all_city_parameter_inputs")))),"",IF(ISBLANK(INDIRECT(ADDRESS(B2092,2,1,1,"all_city_parameter_inputs"))),"",INDIRECT(ADDRESS(B2092,2,1,1,"all_city_parameter_inputs"))))</f>
        <v/>
      </c>
      <c r="H2092" s="17" t="str" cm="1">
        <f t="array" aca="1" ref="H2092" ca="1">IF(ISBLANK(INDIRECT(ADDRESS(B2092,A2092,1,1,"all_city_parameter_inputs"))), "--",INDIRECT(ADDRESS(B2092,A2092,1,1,"all_city_parameter_inputs")))</f>
        <v>Latin_America</v>
      </c>
      <c r="I2092" s="17" t="str">
        <f ca="1">IF(OR(G2092="alpha",G2092="beta",G2092="sd",G2092="mean"),"--",VLOOKUP(C2092,Default!$B$5:$H$114,7,FALSE))</f>
        <v>Latin_America</v>
      </c>
      <c r="J2092" s="4" t="str">
        <f ca="1">VLOOKUP(F2092,Lookup!$C$5:$D$110,2, FALSE)</f>
        <v>Miscellaneous</v>
      </c>
      <c r="K2092" s="4" t="str">
        <f ca="1">VLOOKUP(C2092,Default!$B$4:$E$114,4, FALSE)</f>
        <v>continent</v>
      </c>
      <c r="L2092" s="21" t="str" cm="1">
        <f t="array" aca="1" ref="L2092" ca="1">IF(ISNA(VLOOKUP($D2092,Grouped_Sources!$C:$C,1,FALSE)),"", INDIRECT(VLOOKUP($D2092,Grouped_Sources!$C:$I,5,FALSE)))</f>
        <v/>
      </c>
      <c r="M2092" s="21" t="str" cm="1">
        <f t="array" aca="1" ref="M2092" ca="1">IF(ISNA(VLOOKUP($D2092,Grouped_Sources!$C:$C,1,FALSE)),"", INDIRECT(VLOOKUP($D2092,Grouped_Sources!$C:$I,6,FALSE)))</f>
        <v/>
      </c>
      <c r="N2092" s="21" t="str" cm="1">
        <f t="array" aca="1" ref="N2092" ca="1">IF(ISNA(VLOOKUP($D2092,Grouped_Sources!$C:$C,1,FALSE)),"", INDIRECT(VLOOKUP($D2092,Grouped_Sources!$C:$I,7,FALSE)))</f>
        <v/>
      </c>
    </row>
    <row r="2093" spans="1:14" hidden="1" x14ac:dyDescent="0.25">
      <c r="A2093" s="5">
        <f t="shared" si="344"/>
        <v>23</v>
      </c>
      <c r="B2093" s="5">
        <f t="shared" si="345"/>
        <v>91</v>
      </c>
      <c r="C2093" s="5" t="str">
        <f t="shared" ref="C2093:C2101" ca="1" si="348">IF(G2093 = "",F2093,IF(OR(G2093="alpha",G2093="beta",G2093="constant",G2093="sd",G2093="mean",G2093="sample"),F2093,F2093&amp;" "&amp;G2093))</f>
        <v>bus_driver_prop_male</v>
      </c>
      <c r="D2093" s="5" t="str">
        <f t="shared" ca="1" si="347"/>
        <v>bus_driver_prop_male_puerto_montt</v>
      </c>
      <c r="E2093" s="4" t="str" cm="1">
        <f t="array" aca="1" ref="E2093" ca="1">INDIRECT(ADDRESS(1,A2093,1,1,"all_city_parameter_inputs"))</f>
        <v>puerto_montt</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bus_driver_prop_male</v>
      </c>
      <c r="G2093" s="4" t="str" cm="1">
        <f t="array" aca="1" ref="G2093" ca="1">IF(AND(ISBLANK(INDIRECT(ADDRESS(B2093,3,1,1,"all_city_parameter_inputs"))),ISBLANK(INDIRECT(ADDRESS(B2093,2,1,1,"all_city_parameter_inputs")))),"",IF(ISBLANK(INDIRECT(ADDRESS(B2093,2,1,1,"all_city_parameter_inputs"))),"",INDIRECT(ADDRESS(B2093,2,1,1,"all_city_parameter_inputs"))))</f>
        <v/>
      </c>
      <c r="H2093" s="17" cm="1">
        <f t="array" aca="1" ref="H2093" ca="1">IF(ISBLANK(INDIRECT(ADDRESS(B2093,A2093,1,1,"all_city_parameter_inputs"))), "--",INDIRECT(ADDRESS(B2093,A2093,1,1,"all_city_parameter_inputs")))</f>
        <v>0.92</v>
      </c>
      <c r="I2093" s="17">
        <f ca="1">IF(OR(G2093="alpha",G2093="beta",G2093="sd",G2093="mean"),"--",VLOOKUP(C2093,Default!$B$5:$H$114,7,FALSE))</f>
        <v>0.98</v>
      </c>
      <c r="J2093" s="4" t="str">
        <f ca="1">VLOOKUP(F2093,Lookup!$C$5:$D$110,2, FALSE)</f>
        <v>Travel values</v>
      </c>
      <c r="K2093" s="4" t="str">
        <f ca="1">VLOOKUP(C2093,Default!$B$4:$E$114,4, FALSE)</f>
        <v>proportion of bus drivers that are male</v>
      </c>
      <c r="L2093" s="21" t="str" cm="1">
        <f t="array" aca="1" ref="L2093" ca="1">IF(ISNA(VLOOKUP($D2093,Grouped_Sources!$C:$C,1,FALSE)),"", INDIRECT(VLOOKUP($D2093,Grouped_Sources!$C:$I,5,FALSE)))</f>
        <v>on OneDrive Ali Abbas - ITHIM Global\Methods and Processes\Input Parameters\GhostTrip_demographics</v>
      </c>
      <c r="M2093" s="21" cm="1">
        <f t="array" aca="1" ref="M2093" ca="1">IF(ISNA(VLOOKUP($D2093,Grouped_Sources!$C:$C,1,FALSE)),"", INDIRECT(VLOOKUP($D2093,Grouped_Sources!$C:$I,6,FALSE)))</f>
        <v>0</v>
      </c>
      <c r="N2093" s="21" cm="1">
        <f t="array" aca="1" ref="N2093" ca="1">IF(ISNA(VLOOKUP($D2093,Grouped_Sources!$C:$C,1,FALSE)),"", INDIRECT(VLOOKUP($D2093,Grouped_Sources!$C:$I,7,FALSE)))</f>
        <v>0</v>
      </c>
    </row>
    <row r="2094" spans="1:14" hidden="1" x14ac:dyDescent="0.25">
      <c r="A2094" s="5">
        <f t="shared" si="344"/>
        <v>23</v>
      </c>
      <c r="B2094" s="5">
        <f t="shared" si="345"/>
        <v>92</v>
      </c>
      <c r="C2094" s="5" t="str">
        <f t="shared" ca="1" si="348"/>
        <v>bus_driver_male_agerange</v>
      </c>
      <c r="D2094" s="5" t="str">
        <f t="shared" ca="1" si="347"/>
        <v>bus_driver_male_agerange_puerto_montt</v>
      </c>
      <c r="E2094" s="4" t="str" cm="1">
        <f t="array" aca="1" ref="E2094" ca="1">INDIRECT(ADDRESS(1,A2094,1,1,"all_city_parameter_inputs"))</f>
        <v>puerto_montt</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bus_driver_male_agerange</v>
      </c>
      <c r="G2094" s="4" t="str" cm="1">
        <f t="array" aca="1" ref="G2094" ca="1">IF(AND(ISBLANK(INDIRECT(ADDRESS(B2094,3,1,1,"all_city_parameter_inputs"))),ISBLANK(INDIRECT(ADDRESS(B2094,2,1,1,"all_city_parameter_inputs")))),"",IF(ISBLANK(INDIRECT(ADDRESS(B2094,2,1,1,"all_city_parameter_inputs"))),"",INDIRECT(ADDRESS(B2094,2,1,1,"all_city_parameter_inputs"))))</f>
        <v/>
      </c>
      <c r="H2094" s="17" t="str" cm="1">
        <f t="array" aca="1" ref="H2094" ca="1">IF(ISBLANK(INDIRECT(ADDRESS(B2094,A2094,1,1,"all_city_parameter_inputs"))), "--",INDIRECT(ADDRESS(B2094,A2094,1,1,"all_city_parameter_inputs")))</f>
        <v>20, 65</v>
      </c>
      <c r="I2094" s="17" t="str">
        <f ca="1">IF(OR(G2094="alpha",G2094="beta",G2094="sd",G2094="mean"),"--",VLOOKUP(C2094,Default!$B$5:$H$114,7,FALSE))</f>
        <v>19, 65</v>
      </c>
      <c r="J2094" s="4" t="str">
        <f ca="1">VLOOKUP(F2094,Lookup!$C$5:$D$110,2, FALSE)</f>
        <v>Travel values</v>
      </c>
      <c r="K2094" s="4" t="str">
        <f ca="1">VLOOKUP(C2094,Default!$B$4:$E$114,4, FALSE)</f>
        <v>age range of male bus drivers</v>
      </c>
      <c r="L2094" s="21" t="str" cm="1">
        <f t="array" aca="1" ref="L2094" ca="1">IF(ISNA(VLOOKUP($D2094,Grouped_Sources!$C:$C,1,FALSE)),"", INDIRECT(VLOOKUP($D2094,Grouped_Sources!$C:$I,5,FALSE)))</f>
        <v>on OneDrive Ali Abbas - ITHIM Global\Methods and Processes\Input Parameters\GhostTrip_demographics</v>
      </c>
      <c r="M2094" s="21" cm="1">
        <f t="array" aca="1" ref="M2094" ca="1">IF(ISNA(VLOOKUP($D2094,Grouped_Sources!$C:$C,1,FALSE)),"", INDIRECT(VLOOKUP($D2094,Grouped_Sources!$C:$I,6,FALSE)))</f>
        <v>0</v>
      </c>
      <c r="N2094" s="21" cm="1">
        <f t="array" aca="1" ref="N2094" ca="1">IF(ISNA(VLOOKUP($D2094,Grouped_Sources!$C:$C,1,FALSE)),"", INDIRECT(VLOOKUP($D2094,Grouped_Sources!$C:$I,7,FALSE)))</f>
        <v>0</v>
      </c>
    </row>
    <row r="2095" spans="1:14" hidden="1" x14ac:dyDescent="0.25">
      <c r="A2095" s="5">
        <f t="shared" si="344"/>
        <v>23</v>
      </c>
      <c r="B2095" s="5">
        <f t="shared" si="345"/>
        <v>93</v>
      </c>
      <c r="C2095" s="5" t="str">
        <f t="shared" ca="1" si="348"/>
        <v>bus_driver_female_agerange</v>
      </c>
      <c r="D2095" s="5" t="str">
        <f t="shared" ref="D2095:D2101" ca="1" si="349">F2095&amp;"_"&amp;E2095</f>
        <v>bus_driver_female_agerange_puerto_montt</v>
      </c>
      <c r="E2095" s="4" t="str" cm="1">
        <f t="array" aca="1" ref="E2095" ca="1">INDIRECT(ADDRESS(1,A2095,1,1,"all_city_parameter_inputs"))</f>
        <v>puerto_montt</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bus_driver_female_agerange</v>
      </c>
      <c r="G2095" s="4" t="str" cm="1">
        <f t="array" aca="1" ref="G2095" ca="1">IF(AND(ISBLANK(INDIRECT(ADDRESS(B2095,3,1,1,"all_city_parameter_inputs"))),ISBLANK(INDIRECT(ADDRESS(B2095,2,1,1,"all_city_parameter_inputs")))),"",IF(ISBLANK(INDIRECT(ADDRESS(B2095,2,1,1,"all_city_parameter_inputs"))),"",INDIRECT(ADDRESS(B2095,2,1,1,"all_city_parameter_inputs"))))</f>
        <v/>
      </c>
      <c r="H2095" s="17" t="str" cm="1">
        <f t="array" aca="1" ref="H2095" ca="1">IF(ISBLANK(INDIRECT(ADDRESS(B2095,A2095,1,1,"all_city_parameter_inputs"))), "--",INDIRECT(ADDRESS(B2095,A2095,1,1,"all_city_parameter_inputs")))</f>
        <v>20, 60</v>
      </c>
      <c r="I2095" s="17" t="str">
        <f ca="1">IF(OR(G2095="alpha",G2095="beta",G2095="sd",G2095="mean"),"--",VLOOKUP(C2095,Default!$B$5:$H$114,7,FALSE))</f>
        <v>19, 65</v>
      </c>
      <c r="J2095" s="4" t="str">
        <f ca="1">VLOOKUP(F2095,Lookup!$C$5:$D$110,2, FALSE)</f>
        <v>Travel values</v>
      </c>
      <c r="K2095" s="4" t="str">
        <f ca="1">VLOOKUP(C2095,Default!$B$4:$E$114,4, FALSE)</f>
        <v>age range of female bus drivers</v>
      </c>
      <c r="L2095" s="21" t="str" cm="1">
        <f t="array" aca="1" ref="L2095" ca="1">IF(ISNA(VLOOKUP($D2095,Grouped_Sources!$C:$C,1,FALSE)),"", INDIRECT(VLOOKUP($D2095,Grouped_Sources!$C:$I,5,FALSE)))</f>
        <v>on OneDrive Ali Abbas - ITHIM Global\Methods and Processes\Input Parameters\GhostTrip_demographics</v>
      </c>
      <c r="M2095" s="21" cm="1">
        <f t="array" aca="1" ref="M2095" ca="1">IF(ISNA(VLOOKUP($D2095,Grouped_Sources!$C:$C,1,FALSE)),"", INDIRECT(VLOOKUP($D2095,Grouped_Sources!$C:$I,6,FALSE)))</f>
        <v>0</v>
      </c>
      <c r="N2095" s="21" cm="1">
        <f t="array" aca="1" ref="N2095" ca="1">IF(ISNA(VLOOKUP($D2095,Grouped_Sources!$C:$C,1,FALSE)),"", INDIRECT(VLOOKUP($D2095,Grouped_Sources!$C:$I,7,FALSE)))</f>
        <v>0</v>
      </c>
    </row>
    <row r="2096" spans="1:14" hidden="1" x14ac:dyDescent="0.25">
      <c r="A2096" s="5">
        <f t="shared" si="344"/>
        <v>23</v>
      </c>
      <c r="B2096" s="5">
        <f t="shared" si="345"/>
        <v>94</v>
      </c>
      <c r="C2096" s="5" t="str">
        <f t="shared" ca="1" si="348"/>
        <v>truck_driver_prop_male</v>
      </c>
      <c r="D2096" s="5" t="str">
        <f t="shared" ca="1" si="349"/>
        <v>truck_driver_prop_male_puerto_montt</v>
      </c>
      <c r="E2096" s="4" t="str" cm="1">
        <f t="array" aca="1" ref="E2096" ca="1">INDIRECT(ADDRESS(1,A2096,1,1,"all_city_parameter_inputs"))</f>
        <v>puerto_montt</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truck_driver_prop_male</v>
      </c>
      <c r="G2096" s="4" t="str" cm="1">
        <f t="array" aca="1" ref="G2096" ca="1">IF(AND(ISBLANK(INDIRECT(ADDRESS(B2096,3,1,1,"all_city_parameter_inputs"))),ISBLANK(INDIRECT(ADDRESS(B2096,2,1,1,"all_city_parameter_inputs")))),"",IF(ISBLANK(INDIRECT(ADDRESS(B2096,2,1,1,"all_city_parameter_inputs"))),"",INDIRECT(ADDRESS(B2096,2,1,1,"all_city_parameter_inputs"))))</f>
        <v/>
      </c>
      <c r="H2096" s="17" cm="1">
        <f t="array" aca="1" ref="H2096" ca="1">IF(ISBLANK(INDIRECT(ADDRESS(B2096,A2096,1,1,"all_city_parameter_inputs"))), "--",INDIRECT(ADDRESS(B2096,A2096,1,1,"all_city_parameter_inputs")))</f>
        <v>0.98</v>
      </c>
      <c r="I2096" s="17">
        <f ca="1">IF(OR(G2096="alpha",G2096="beta",G2096="sd",G2096="mean"),"--",VLOOKUP(C2096,Default!$B$5:$H$114,7,FALSE))</f>
        <v>0.98</v>
      </c>
      <c r="J2096" s="4" t="str">
        <f ca="1">VLOOKUP(F2096,Lookup!$C$5:$D$110,2, FALSE)</f>
        <v>Travel values</v>
      </c>
      <c r="K2096" s="4" t="str">
        <f ca="1">VLOOKUP(C2096,Default!$B$4:$E$114,4, FALSE)</f>
        <v>proportion of male truck drivers</v>
      </c>
      <c r="L2096" s="21" t="str" cm="1">
        <f t="array" aca="1" ref="L2096" ca="1">IF(ISNA(VLOOKUP($D2096,Grouped_Sources!$C:$C,1,FALSE)),"", INDIRECT(VLOOKUP($D2096,Grouped_Sources!$C:$I,5,FALSE)))</f>
        <v>on OneDrive Ali Abbas - ITHIM Global\Methods and Processes\Input Parameters\GhostTrip_demographics</v>
      </c>
      <c r="M2096" s="21" cm="1">
        <f t="array" aca="1" ref="M2096" ca="1">IF(ISNA(VLOOKUP($D2096,Grouped_Sources!$C:$C,1,FALSE)),"", INDIRECT(VLOOKUP($D2096,Grouped_Sources!$C:$I,6,FALSE)))</f>
        <v>0</v>
      </c>
      <c r="N2096" s="21" cm="1">
        <f t="array" aca="1" ref="N2096" ca="1">IF(ISNA(VLOOKUP($D2096,Grouped_Sources!$C:$C,1,FALSE)),"", INDIRECT(VLOOKUP($D2096,Grouped_Sources!$C:$I,7,FALSE)))</f>
        <v>0</v>
      </c>
    </row>
    <row r="2097" spans="1:14" hidden="1" x14ac:dyDescent="0.25">
      <c r="A2097" s="5">
        <f t="shared" si="344"/>
        <v>23</v>
      </c>
      <c r="B2097" s="5">
        <f t="shared" si="345"/>
        <v>95</v>
      </c>
      <c r="C2097" s="5" t="str">
        <f t="shared" ca="1" si="348"/>
        <v>truck_driver_male_agerange</v>
      </c>
      <c r="D2097" s="5" t="str">
        <f t="shared" ca="1" si="349"/>
        <v>truck_driver_male_agerange_puerto_montt</v>
      </c>
      <c r="E2097" s="4" t="str" cm="1">
        <f t="array" aca="1" ref="E2097" ca="1">INDIRECT(ADDRESS(1,A2097,1,1,"all_city_parameter_inputs"))</f>
        <v>puerto_montt</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truck_driver_male_agerange</v>
      </c>
      <c r="G2097" s="4" t="str" cm="1">
        <f t="array" aca="1" ref="G2097" ca="1">IF(AND(ISBLANK(INDIRECT(ADDRESS(B2097,3,1,1,"all_city_parameter_inputs"))),ISBLANK(INDIRECT(ADDRESS(B2097,2,1,1,"all_city_parameter_inputs")))),"",IF(ISBLANK(INDIRECT(ADDRESS(B2097,2,1,1,"all_city_parameter_inputs"))),"",INDIRECT(ADDRESS(B2097,2,1,1,"all_city_parameter_inputs"))))</f>
        <v/>
      </c>
      <c r="H2097" s="17" t="str" cm="1">
        <f t="array" aca="1" ref="H2097" ca="1">IF(ISBLANK(INDIRECT(ADDRESS(B2097,A2097,1,1,"all_city_parameter_inputs"))), "--",INDIRECT(ADDRESS(B2097,A2097,1,1,"all_city_parameter_inputs")))</f>
        <v>20, 65</v>
      </c>
      <c r="I2097" s="17" t="str">
        <f ca="1">IF(OR(G2097="alpha",G2097="beta",G2097="sd",G2097="mean"),"--",VLOOKUP(C2097,Default!$B$5:$H$114,7,FALSE))</f>
        <v>18, 65</v>
      </c>
      <c r="J2097" s="4" t="str">
        <f ca="1">VLOOKUP(F2097,Lookup!$C$5:$D$110,2, FALSE)</f>
        <v>Travel values</v>
      </c>
      <c r="K2097" s="4" t="str">
        <f ca="1">VLOOKUP(C2097,Default!$B$4:$E$114,4, FALSE)</f>
        <v>age range of male truck drivers</v>
      </c>
      <c r="L2097" s="21" t="str" cm="1">
        <f t="array" aca="1" ref="L2097" ca="1">IF(ISNA(VLOOKUP($D2097,Grouped_Sources!$C:$C,1,FALSE)),"", INDIRECT(VLOOKUP($D2097,Grouped_Sources!$C:$I,5,FALSE)))</f>
        <v>on OneDrive Ali Abbas - ITHIM Global\Methods and Processes\Input Parameters\GhostTrip_demographics</v>
      </c>
      <c r="M2097" s="21" cm="1">
        <f t="array" aca="1" ref="M2097" ca="1">IF(ISNA(VLOOKUP($D2097,Grouped_Sources!$C:$C,1,FALSE)),"", INDIRECT(VLOOKUP($D2097,Grouped_Sources!$C:$I,6,FALSE)))</f>
        <v>0</v>
      </c>
      <c r="N2097" s="21" cm="1">
        <f t="array" aca="1" ref="N2097" ca="1">IF(ISNA(VLOOKUP($D2097,Grouped_Sources!$C:$C,1,FALSE)),"", INDIRECT(VLOOKUP($D2097,Grouped_Sources!$C:$I,7,FALSE)))</f>
        <v>0</v>
      </c>
    </row>
    <row r="2098" spans="1:14" hidden="1" x14ac:dyDescent="0.25">
      <c r="A2098" s="5">
        <f t="shared" si="344"/>
        <v>23</v>
      </c>
      <c r="B2098" s="5">
        <f t="shared" si="345"/>
        <v>96</v>
      </c>
      <c r="C2098" s="5" t="str">
        <f t="shared" ca="1" si="348"/>
        <v>truck_driver_female_agerange</v>
      </c>
      <c r="D2098" s="5" t="str">
        <f t="shared" ca="1" si="349"/>
        <v>truck_driver_female_agerange_puerto_montt</v>
      </c>
      <c r="E2098" s="4" t="str" cm="1">
        <f t="array" aca="1" ref="E2098" ca="1">INDIRECT(ADDRESS(1,A2098,1,1,"all_city_parameter_inputs"))</f>
        <v>puerto_montt</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truck_driver_female_agerange</v>
      </c>
      <c r="G2098" s="4" t="str" cm="1">
        <f t="array" aca="1" ref="G2098" ca="1">IF(AND(ISBLANK(INDIRECT(ADDRESS(B2098,3,1,1,"all_city_parameter_inputs"))),ISBLANK(INDIRECT(ADDRESS(B2098,2,1,1,"all_city_parameter_inputs")))),"",IF(ISBLANK(INDIRECT(ADDRESS(B2098,2,1,1,"all_city_parameter_inputs"))),"",INDIRECT(ADDRESS(B2098,2,1,1,"all_city_parameter_inputs"))))</f>
        <v/>
      </c>
      <c r="H2098" s="17" t="str" cm="1">
        <f t="array" aca="1" ref="H2098" ca="1">IF(ISBLANK(INDIRECT(ADDRESS(B2098,A2098,1,1,"all_city_parameter_inputs"))), "--",INDIRECT(ADDRESS(B2098,A2098,1,1,"all_city_parameter_inputs")))</f>
        <v>20, 60</v>
      </c>
      <c r="I2098" s="17" t="str">
        <f ca="1">IF(OR(G2098="alpha",G2098="beta",G2098="sd",G2098="mean"),"--",VLOOKUP(C2098,Default!$B$5:$H$114,7,FALSE))</f>
        <v>18, 65</v>
      </c>
      <c r="J2098" s="4" t="str">
        <f ca="1">VLOOKUP(F2098,Lookup!$C$5:$D$110,2, FALSE)</f>
        <v>Travel values</v>
      </c>
      <c r="K2098" s="4" t="str">
        <f ca="1">VLOOKUP(C2098,Default!$B$4:$E$114,4, FALSE)</f>
        <v>age range of female truck drivers</v>
      </c>
      <c r="L2098" s="21" t="str" cm="1">
        <f t="array" aca="1" ref="L2098" ca="1">IF(ISNA(VLOOKUP($D2098,Grouped_Sources!$C:$C,1,FALSE)),"", INDIRECT(VLOOKUP($D2098,Grouped_Sources!$C:$I,5,FALSE)))</f>
        <v>on OneDrive Ali Abbas - ITHIM Global\Methods and Processes\Input Parameters\GhostTrip_demographics</v>
      </c>
      <c r="M2098" s="21" cm="1">
        <f t="array" aca="1" ref="M2098" ca="1">IF(ISNA(VLOOKUP($D2098,Grouped_Sources!$C:$C,1,FALSE)),"", INDIRECT(VLOOKUP($D2098,Grouped_Sources!$C:$I,6,FALSE)))</f>
        <v>0</v>
      </c>
      <c r="N2098" s="21" cm="1">
        <f t="array" aca="1" ref="N2098" ca="1">IF(ISNA(VLOOKUP($D2098,Grouped_Sources!$C:$C,1,FALSE)),"", INDIRECT(VLOOKUP($D2098,Grouped_Sources!$C:$I,7,FALSE)))</f>
        <v>0</v>
      </c>
    </row>
    <row r="2099" spans="1:14" hidden="1" x14ac:dyDescent="0.25">
      <c r="A2099" s="5">
        <f t="shared" si="344"/>
        <v>23</v>
      </c>
      <c r="B2099" s="5">
        <f t="shared" si="345"/>
        <v>97</v>
      </c>
      <c r="C2099" s="5" t="str">
        <f t="shared" ca="1" si="348"/>
        <v>commerical_mbike_prop_male</v>
      </c>
      <c r="D2099" s="5" t="str">
        <f t="shared" ca="1" si="349"/>
        <v>commerical_mbike_prop_male_puerto_montt</v>
      </c>
      <c r="E2099" s="4" t="str" cm="1">
        <f t="array" aca="1" ref="E2099" ca="1">INDIRECT(ADDRESS(1,A2099,1,1,"all_city_parameter_inputs"))</f>
        <v>puerto_montt</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commerical_mbike_prop_male</v>
      </c>
      <c r="G2099" s="4" t="str" cm="1">
        <f t="array" aca="1" ref="G2099" ca="1">IF(AND(ISBLANK(INDIRECT(ADDRESS(B2099,3,1,1,"all_city_parameter_inputs"))),ISBLANK(INDIRECT(ADDRESS(B2099,2,1,1,"all_city_parameter_inputs")))),"",IF(ISBLANK(INDIRECT(ADDRESS(B2099,2,1,1,"all_city_parameter_inputs"))),"",INDIRECT(ADDRESS(B2099,2,1,1,"all_city_parameter_inputs"))))</f>
        <v/>
      </c>
      <c r="H2099" s="17" cm="1">
        <f t="array" aca="1" ref="H2099" ca="1">IF(ISBLANK(INDIRECT(ADDRESS(B2099,A2099,1,1,"all_city_parameter_inputs"))), "--",INDIRECT(ADDRESS(B2099,A2099,1,1,"all_city_parameter_inputs")))</f>
        <v>0.94</v>
      </c>
      <c r="I2099" s="17">
        <f ca="1">IF(OR(G2099="alpha",G2099="beta",G2099="sd",G2099="mean"),"--",VLOOKUP(C2099,Default!$B$5:$H$114,7,FALSE))</f>
        <v>0.99</v>
      </c>
      <c r="J2099" s="4" t="str">
        <f ca="1">VLOOKUP(F2099,Lookup!$C$5:$D$110,2, FALSE)</f>
        <v>Travel values</v>
      </c>
      <c r="K2099" s="4" t="str">
        <f ca="1">VLOOKUP(C2099,Default!$B$4:$E$114,4, FALSE)</f>
        <v>proportion of male commercial motorcycle drivers</v>
      </c>
      <c r="L2099" s="21" t="str" cm="1">
        <f t="array" aca="1" ref="L2099" ca="1">IF(ISNA(VLOOKUP($D2099,Grouped_Sources!$C:$C,1,FALSE)),"", INDIRECT(VLOOKUP($D2099,Grouped_Sources!$C:$I,5,FALSE)))</f>
        <v>on OneDrive Ali Abbas - ITHIM Global\Methods and Processes\Input Parameters\GhostTrip_demographics</v>
      </c>
      <c r="M2099" s="21" cm="1">
        <f t="array" aca="1" ref="M2099" ca="1">IF(ISNA(VLOOKUP($D2099,Grouped_Sources!$C:$C,1,FALSE)),"", INDIRECT(VLOOKUP($D2099,Grouped_Sources!$C:$I,6,FALSE)))</f>
        <v>0</v>
      </c>
      <c r="N2099" s="21" cm="1">
        <f t="array" aca="1" ref="N2099" ca="1">IF(ISNA(VLOOKUP($D2099,Grouped_Sources!$C:$C,1,FALSE)),"", INDIRECT(VLOOKUP($D2099,Grouped_Sources!$C:$I,7,FALSE)))</f>
        <v>0</v>
      </c>
    </row>
    <row r="2100" spans="1:14" hidden="1" x14ac:dyDescent="0.25">
      <c r="A2100" s="5">
        <f t="shared" si="344"/>
        <v>23</v>
      </c>
      <c r="B2100" s="5">
        <f t="shared" si="345"/>
        <v>98</v>
      </c>
      <c r="C2100" s="5" t="str">
        <f t="shared" ca="1" si="348"/>
        <v>commerical_mbike_male_agerange</v>
      </c>
      <c r="D2100" s="5" t="str">
        <f t="shared" ca="1" si="349"/>
        <v>commerical_mbike_male_agerange_puerto_montt</v>
      </c>
      <c r="E2100" s="4" t="str" cm="1">
        <f t="array" aca="1" ref="E2100" ca="1">INDIRECT(ADDRESS(1,A2100,1,1,"all_city_parameter_inputs"))</f>
        <v>puerto_montt</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commerical_mbike_male_agerange</v>
      </c>
      <c r="G2100" s="4" t="str" cm="1">
        <f t="array" aca="1" ref="G2100" ca="1">IF(AND(ISBLANK(INDIRECT(ADDRESS(B2100,3,1,1,"all_city_parameter_inputs"))),ISBLANK(INDIRECT(ADDRESS(B2100,2,1,1,"all_city_parameter_inputs")))),"",IF(ISBLANK(INDIRECT(ADDRESS(B2100,2,1,1,"all_city_parameter_inputs"))),"",INDIRECT(ADDRESS(B2100,2,1,1,"all_city_parameter_inputs"))))</f>
        <v/>
      </c>
      <c r="H2100" s="17" t="str" cm="1">
        <f t="array" aca="1" ref="H2100" ca="1">IF(ISBLANK(INDIRECT(ADDRESS(B2100,A2100,1,1,"all_city_parameter_inputs"))), "--",INDIRECT(ADDRESS(B2100,A2100,1,1,"all_city_parameter_inputs")))</f>
        <v>20, 65</v>
      </c>
      <c r="I2100" s="17" t="str">
        <f ca="1">IF(OR(G2100="alpha",G2100="beta",G2100="sd",G2100="mean"),"--",VLOOKUP(C2100,Default!$B$5:$H$114,7,FALSE))</f>
        <v>18, 65</v>
      </c>
      <c r="J2100" s="4" t="str">
        <f ca="1">VLOOKUP(F2100,Lookup!$C$5:$D$110,2, FALSE)</f>
        <v>Travel values</v>
      </c>
      <c r="K2100" s="4" t="str">
        <f ca="1">VLOOKUP(C2100,Default!$B$4:$E$114,4, FALSE)</f>
        <v>age range of male commercial motorcycle drivers</v>
      </c>
      <c r="L2100" s="21" t="str" cm="1">
        <f t="array" aca="1" ref="L2100" ca="1">IF(ISNA(VLOOKUP($D2100,Grouped_Sources!$C:$C,1,FALSE)),"", INDIRECT(VLOOKUP($D2100,Grouped_Sources!$C:$I,5,FALSE)))</f>
        <v>on OneDrive Ali Abbas - ITHIM Global\Methods and Processes\Input Parameters\GhostTrip_demographics</v>
      </c>
      <c r="M2100" s="21" cm="1">
        <f t="array" aca="1" ref="M2100" ca="1">IF(ISNA(VLOOKUP($D2100,Grouped_Sources!$C:$C,1,FALSE)),"", INDIRECT(VLOOKUP($D2100,Grouped_Sources!$C:$I,6,FALSE)))</f>
        <v>0</v>
      </c>
      <c r="N2100" s="21" cm="1">
        <f t="array" aca="1" ref="N2100" ca="1">IF(ISNA(VLOOKUP($D2100,Grouped_Sources!$C:$C,1,FALSE)),"", INDIRECT(VLOOKUP($D2100,Grouped_Sources!$C:$I,7,FALSE)))</f>
        <v>0</v>
      </c>
    </row>
    <row r="2101" spans="1:14" hidden="1" x14ac:dyDescent="0.25">
      <c r="A2101" s="5">
        <f t="shared" si="344"/>
        <v>23</v>
      </c>
      <c r="B2101" s="5">
        <f t="shared" si="345"/>
        <v>99</v>
      </c>
      <c r="C2101" s="5" t="str">
        <f t="shared" ca="1" si="348"/>
        <v>commerical_mbike_female_agerange</v>
      </c>
      <c r="D2101" s="5" t="str">
        <f t="shared" ca="1" si="349"/>
        <v>commerical_mbike_female_agerange_puerto_montt</v>
      </c>
      <c r="E2101" s="4" t="str" cm="1">
        <f t="array" aca="1" ref="E2101" ca="1">INDIRECT(ADDRESS(1,A2101,1,1,"all_city_parameter_inputs"))</f>
        <v>puerto_montt</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commerical_mbike_female_agerange</v>
      </c>
      <c r="G2101" s="4" t="str" cm="1">
        <f t="array" aca="1" ref="G2101" ca="1">IF(AND(ISBLANK(INDIRECT(ADDRESS(B2101,3,1,1,"all_city_parameter_inputs"))),ISBLANK(INDIRECT(ADDRESS(B2101,2,1,1,"all_city_parameter_inputs")))),"",IF(ISBLANK(INDIRECT(ADDRESS(B2101,2,1,1,"all_city_parameter_inputs"))),"",INDIRECT(ADDRESS(B2101,2,1,1,"all_city_parameter_inputs"))))</f>
        <v/>
      </c>
      <c r="H2101" s="17" t="str" cm="1">
        <f t="array" aca="1" ref="H2101" ca="1">IF(ISBLANK(INDIRECT(ADDRESS(B2101,A2101,1,1,"all_city_parameter_inputs"))), "--",INDIRECT(ADDRESS(B2101,A2101,1,1,"all_city_parameter_inputs")))</f>
        <v>20, 60</v>
      </c>
      <c r="I2101" s="17" t="str">
        <f ca="1">IF(OR(G2101="alpha",G2101="beta",G2101="sd",G2101="mean"),"--",VLOOKUP(C2101,Default!$B$5:$H$114,7,FALSE))</f>
        <v>18, 65</v>
      </c>
      <c r="J2101" s="4" t="str">
        <f ca="1">VLOOKUP(F2101,Lookup!$C$5:$D$110,2, FALSE)</f>
        <v>Travel values</v>
      </c>
      <c r="K2101" s="4" t="str">
        <f ca="1">VLOOKUP(C2101,Default!$B$4:$E$114,4, FALSE)</f>
        <v>age range of female commercial motorcycle drivers</v>
      </c>
      <c r="L2101" s="21" t="str" cm="1">
        <f t="array" aca="1" ref="L2101" ca="1">IF(ISNA(VLOOKUP($D2101,Grouped_Sources!$C:$C,1,FALSE)),"", INDIRECT(VLOOKUP($D2101,Grouped_Sources!$C:$I,5,FALSE)))</f>
        <v>on OneDrive Ali Abbas - ITHIM Global\Methods and Processes\Input Parameters\GhostTrip_demographics</v>
      </c>
      <c r="M2101" s="21" cm="1">
        <f t="array" aca="1" ref="M2101" ca="1">IF(ISNA(VLOOKUP($D2101,Grouped_Sources!$C:$C,1,FALSE)),"", INDIRECT(VLOOKUP($D2101,Grouped_Sources!$C:$I,6,FALSE)))</f>
        <v>0</v>
      </c>
      <c r="N2101" s="21" cm="1">
        <f t="array" aca="1" ref="N2101" ca="1">IF(ISNA(VLOOKUP($D2101,Grouped_Sources!$C:$C,1,FALSE)),"", INDIRECT(VLOOKUP($D2101,Grouped_Sources!$C:$I,7,FALSE)))</f>
        <v>0</v>
      </c>
    </row>
    <row r="2102" spans="1:14" hidden="1" x14ac:dyDescent="0.25">
      <c r="A2102" s="5">
        <f t="shared" si="344"/>
        <v>23</v>
      </c>
      <c r="B2102" s="5">
        <f t="shared" si="345"/>
        <v>100</v>
      </c>
      <c r="C2102" s="5" t="str">
        <f t="shared" ref="C2102" ca="1" si="350">IF(G2102 = "",F2102,IF(OR(G2102="alpha",G2102="beta",G2102="constant",G2102="sd",G2102="mean",G2102="sample"),F2102,F2102&amp;" "&amp;G2102))</f>
        <v>day_to_week_scalar</v>
      </c>
      <c r="D2102" s="5" t="str">
        <f t="shared" ref="D2102" ca="1" si="351">F2102&amp;"_"&amp;E2102</f>
        <v>day_to_week_scalar_puerto_montt</v>
      </c>
      <c r="E2102" s="4" t="str" cm="1">
        <f t="array" aca="1" ref="E2102" ca="1">INDIRECT(ADDRESS(1,A2102,1,1,"all_city_parameter_inputs"))</f>
        <v>puerto_montt</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day_to_week_scalar</v>
      </c>
      <c r="G2102" s="4" t="str" cm="1">
        <f t="array" aca="1" ref="G2102" ca="1">IF(AND(ISBLANK(INDIRECT(ADDRESS(B2102,3,1,1,"all_city_parameter_inputs"))),ISBLANK(INDIRECT(ADDRESS(B2102,2,1,1,"all_city_parameter_inputs")))),"",IF(ISBLANK(INDIRECT(ADDRESS(B2102,2,1,1,"all_city_parameter_inputs"))),"",INDIRECT(ADDRESS(B2102,2,1,1,"all_city_parameter_inputs"))))</f>
        <v/>
      </c>
      <c r="H2102" s="17" cm="1">
        <f t="array" aca="1" ref="H2102" ca="1">IF(ISBLANK(INDIRECT(ADDRESS(B2102,A2102,1,1,"all_city_parameter_inputs"))), "--",INDIRECT(ADDRESS(B2102,A2102,1,1,"all_city_parameter_inputs")))</f>
        <v>7</v>
      </c>
      <c r="I2102" s="17">
        <f ca="1">IF(OR(G2102="alpha",G2102="beta",G2102="sd",G2102="mean"),"--",VLOOKUP(C2102,Default!$B$5:$H$114,7,FALSE))</f>
        <v>7</v>
      </c>
      <c r="J2102" s="4" t="str">
        <f ca="1">VLOOKUP(F2102,Lookup!$C$5:$D$110,2, FALSE)</f>
        <v>Travel values</v>
      </c>
      <c r="K2102" s="4" t="str">
        <f ca="1">VLOOKUP(C2102,Default!$B$4:$E$114,4, FALSE)</f>
        <v>how daily travel scales to a week</v>
      </c>
      <c r="L2102" s="37" t="s">
        <v>298</v>
      </c>
      <c r="M2102" s="21"/>
      <c r="N2102" s="21"/>
    </row>
    <row r="2103" spans="1:14" hidden="1" x14ac:dyDescent="0.25">
      <c r="A2103" s="5">
        <f t="shared" si="344"/>
        <v>23</v>
      </c>
      <c r="B2103" s="5">
        <f t="shared" si="345"/>
        <v>101</v>
      </c>
      <c r="C2103" s="5" t="str">
        <f t="shared" ref="C2103" ca="1" si="352">IF(G2103 = "",F2103,IF(OR(G2103="alpha",G2103="beta",G2103="constant",G2103="sd",G2103="mean",G2103="sample"),F2103,F2103&amp;" "&amp;G2103))</f>
        <v>treat_taxi_as_car</v>
      </c>
      <c r="D2103" s="5" t="str">
        <f t="shared" ref="D2103" ca="1" si="353">F2103&amp;"_"&amp;E2103</f>
        <v>treat_taxi_as_car_puerto_montt</v>
      </c>
      <c r="E2103" s="4" t="str" cm="1">
        <f t="array" aca="1" ref="E2103" ca="1">INDIRECT(ADDRESS(1,A2103,1,1,"all_city_parameter_inputs"))</f>
        <v>puerto_montt</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treat_taxi_as_car</v>
      </c>
      <c r="G2103" s="4" t="str" cm="1">
        <f t="array" aca="1" ref="G2103" ca="1">IF(AND(ISBLANK(INDIRECT(ADDRESS(B2103,3,1,1,"all_city_parameter_inputs"))),ISBLANK(INDIRECT(ADDRESS(B2103,2,1,1,"all_city_parameter_inputs")))),"",IF(ISBLANK(INDIRECT(ADDRESS(B2103,2,1,1,"all_city_parameter_inputs"))),"",INDIRECT(ADDRESS(B2103,2,1,1,"all_city_parameter_inputs"))))</f>
        <v/>
      </c>
      <c r="H2103" s="17" t="str" cm="1">
        <f t="array" aca="1" ref="H2103" ca="1">IF(ISBLANK(INDIRECT(ADDRESS(B2103,A2103,1,1,"all_city_parameter_inputs"))), "--",INDIRECT(ADDRESS(B2103,A2103,1,1,"all_city_parameter_inputs")))</f>
        <v>F</v>
      </c>
      <c r="I2103" s="17" t="str">
        <f ca="1">IF(OR(G2103="alpha",G2103="beta",G2103="sd",G2103="mean"),"--",VLOOKUP(C2103,Default!$B$5:$H$114,7,FALSE))</f>
        <v>F</v>
      </c>
      <c r="J2103" s="4" t="str">
        <f ca="1">VLOOKUP(F2103,Lookup!$C$5:$D$110,2, FALSE)</f>
        <v>Pollution values</v>
      </c>
      <c r="K2103" s="4" t="str">
        <f ca="1">VLOOKUP(C2103,Default!$B$4:$E$114,4, FALSE)</f>
        <v>If set to false do not add taxi km when calculating car emission factors</v>
      </c>
      <c r="L2103" s="37"/>
      <c r="M2103" s="21"/>
      <c r="N2103" s="21"/>
    </row>
    <row r="2104" spans="1:14" hidden="1" x14ac:dyDescent="0.25">
      <c r="A2104" s="5">
        <f t="shared" si="344"/>
        <v>24</v>
      </c>
      <c r="B2104" s="5">
        <f t="shared" si="345"/>
        <v>2</v>
      </c>
      <c r="C2104" s="5" t="str">
        <f t="shared" ca="1" si="343"/>
        <v>speeds auto_rickshaw</v>
      </c>
      <c r="D2104" s="5" t="str">
        <f t="shared" ca="1" si="341"/>
        <v>speeds_san_antonio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All_city_list!F2087,INDIRECT(ADDRESS(B2104,1,1,1,"all_city_parameter_inputs"))))</f>
        <v>speeds</v>
      </c>
      <c r="G2104" s="4" t="str" cm="1">
        <f t="array" aca="1" ref="G2104" ca="1">IF(AND(ISBLANK(INDIRECT(ADDRESS(B2104,3,1,1,"all_city_parameter_inputs"))),ISBLANK(INDIRECT(ADDRESS(B2104,2,1,1,"all_city_parameter_inputs")))),"",IF(ISBLANK(INDIRECT(ADDRESS(B2104,2,1,1,"all_city_parameter_inputs"))),"",INDIRECT(ADDRESS(B2104,2,1,1,"all_city_parameter_inputs"))))</f>
        <v>auto_rickshaw</v>
      </c>
      <c r="H2104" s="17" t="str" cm="1">
        <f t="array" aca="1" ref="H2104" ca="1">IF(ISBLANK(INDIRECT(ADDRESS(B2104,A2104,1,1,"all_city_parameter_inputs"))), "--",INDIRECT(ADDRESS(B2104,A2104,1,1,"all_city_parameter_inputs")))</f>
        <v>--</v>
      </c>
      <c r="I2104" s="17">
        <f ca="1">IF(OR(G2104="alpha",G2104="beta",G2104="sd",G2104="mean"),"--",VLOOKUP(C2104,Default!$B$5:$H$114,7,FALSE))</f>
        <v>4</v>
      </c>
      <c r="J2104" s="4" t="str">
        <f ca="1">VLOOKUP(F2104,Lookup!$C$5:$D$110,2, FALSE)</f>
        <v>Travel values</v>
      </c>
      <c r="K2104" s="4">
        <f ca="1">VLOOKUP(C2104,Default!$B$4:$E$114,4, FALSE)</f>
        <v>0</v>
      </c>
      <c r="L2104" s="21" t="str" cm="1">
        <f t="array" aca="1" ref="L2104" ca="1">IF(ISNA(VLOOKUP($D2104,Grouped_Sources!$C:$C,1,FALSE)),"", INDIRECT(VLOOKUP($D2104,Grouped_Sources!$C:$I,5,FALSE)))</f>
        <v>VehicleSpeeds_Summary_vxxx.docx on OneDrive Ali Abbas - ITHIM Global\Methods and Processes\Input Parameters\VehicleSpeeds</v>
      </c>
      <c r="M2104" s="21" cm="1">
        <f t="array" aca="1" ref="M2104" ca="1">IF(ISNA(VLOOKUP($D2104,Grouped_Sources!$C:$C,1,FALSE)),"", INDIRECT(VLOOKUP($D2104,Grouped_Sources!$C:$I,6,FALSE)))</f>
        <v>0</v>
      </c>
      <c r="N2104" s="21" cm="1">
        <f t="array" aca="1" ref="N2104" ca="1">IF(ISNA(VLOOKUP($D2104,Grouped_Sources!$C:$C,1,FALSE)),"", INDIRECT(VLOOKUP($D2104,Grouped_Sources!$C:$I,7,FALSE)))</f>
        <v>0</v>
      </c>
    </row>
    <row r="2105" spans="1:14" hidden="1" x14ac:dyDescent="0.25">
      <c r="A2105" s="5">
        <f t="shared" si="344"/>
        <v>24</v>
      </c>
      <c r="B2105" s="5">
        <f t="shared" si="345"/>
        <v>3</v>
      </c>
      <c r="C2105" s="5" t="str">
        <f t="shared" ca="1" si="343"/>
        <v>speeds bus</v>
      </c>
      <c r="D2105" s="5" t="str">
        <f t="shared" ca="1" si="341"/>
        <v>speeds_san_antonio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speeds</v>
      </c>
      <c r="G2105" s="4" t="str" cm="1">
        <f t="array" aca="1" ref="G2105" ca="1">IF(AND(ISBLANK(INDIRECT(ADDRESS(B2105,3,1,1,"all_city_parameter_inputs"))),ISBLANK(INDIRECT(ADDRESS(B2105,2,1,1,"all_city_parameter_inputs")))),"",IF(ISBLANK(INDIRECT(ADDRESS(B2105,2,1,1,"all_city_parameter_inputs"))),"",INDIRECT(ADDRESS(B2105,2,1,1,"all_city_parameter_inputs"))))</f>
        <v>bus</v>
      </c>
      <c r="H2105" s="17" cm="1">
        <f t="array" aca="1" ref="H2105" ca="1">IF(ISBLANK(INDIRECT(ADDRESS(B2105,A2105,1,1,"all_city_parameter_inputs"))), "--",INDIRECT(ADDRESS(B2105,A2105,1,1,"all_city_parameter_inputs")))</f>
        <v>7.1</v>
      </c>
      <c r="I2105" s="17">
        <f ca="1">IF(OR(G2105="alpha",G2105="beta",G2105="sd",G2105="mean"),"--",VLOOKUP(C2105,Default!$B$5:$H$114,7,FALSE))</f>
        <v>8.1</v>
      </c>
      <c r="J2105" s="4" t="str">
        <f ca="1">VLOOKUP(F2105,Lookup!$C$5:$D$110,2, FALSE)</f>
        <v>Travel values</v>
      </c>
      <c r="K2105" s="4" t="str">
        <f ca="1">VLOOKUP(C2105,Default!$B$4:$E$114,4,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05" s="21" t="str" cm="1">
        <f t="array" aca="1" ref="L2105" ca="1">IF(ISNA(VLOOKUP($D2105,Grouped_Sources!$C:$C,1,FALSE)),"", INDIRECT(VLOOKUP($D2105,Grouped_Sources!$C:$I,5,FALSE)))</f>
        <v>VehicleSpeeds_Summary_vxxx.docx on OneDrive Ali Abbas - ITHIM Global\Methods and Processes\Input Parameters\VehicleSpeeds</v>
      </c>
      <c r="M2105" s="21" cm="1">
        <f t="array" aca="1" ref="M2105" ca="1">IF(ISNA(VLOOKUP($D2105,Grouped_Sources!$C:$C,1,FALSE)),"", INDIRECT(VLOOKUP($D2105,Grouped_Sources!$C:$I,6,FALSE)))</f>
        <v>0</v>
      </c>
      <c r="N2105" s="21" cm="1">
        <f t="array" aca="1" ref="N2105" ca="1">IF(ISNA(VLOOKUP($D2105,Grouped_Sources!$C:$C,1,FALSE)),"", INDIRECT(VLOOKUP($D2105,Grouped_Sources!$C:$I,7,FALSE)))</f>
        <v>0</v>
      </c>
    </row>
    <row r="2106" spans="1:14" hidden="1" x14ac:dyDescent="0.25">
      <c r="A2106" s="5">
        <f t="shared" si="344"/>
        <v>24</v>
      </c>
      <c r="B2106" s="5">
        <f t="shared" si="345"/>
        <v>4</v>
      </c>
      <c r="C2106" s="5" t="str">
        <f t="shared" ca="1" si="343"/>
        <v>speeds car</v>
      </c>
      <c r="D2106" s="5" t="str">
        <f t="shared" ref="D2106:D2115" ca="1" si="354">F2106&amp;"_"&amp;E2106</f>
        <v>speeds_san_antonio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speeds</v>
      </c>
      <c r="G2106" s="4" t="str" cm="1">
        <f t="array" aca="1" ref="G2106" ca="1">IF(AND(ISBLANK(INDIRECT(ADDRESS(B2106,3,1,1,"all_city_parameter_inputs"))),ISBLANK(INDIRECT(ADDRESS(B2106,2,1,1,"all_city_parameter_inputs")))),"",IF(ISBLANK(INDIRECT(ADDRESS(B2106,2,1,1,"all_city_parameter_inputs"))),"",INDIRECT(ADDRESS(B2106,2,1,1,"all_city_parameter_inputs"))))</f>
        <v>car</v>
      </c>
      <c r="H2106" s="17" cm="1">
        <f t="array" aca="1" ref="H2106" ca="1">IF(ISBLANK(INDIRECT(ADDRESS(B2106,A2106,1,1,"all_city_parameter_inputs"))), "--",INDIRECT(ADDRESS(B2106,A2106,1,1,"all_city_parameter_inputs")))</f>
        <v>12.8</v>
      </c>
      <c r="I2106" s="17">
        <f ca="1">IF(OR(G2106="alpha",G2106="beta",G2106="sd",G2106="mean"),"--",VLOOKUP(C2106,Default!$B$5:$H$114,7,FALSE))</f>
        <v>13.8</v>
      </c>
      <c r="J2106" s="4" t="str">
        <f ca="1">VLOOKUP(F2106,Lookup!$C$5:$D$110,2, FALSE)</f>
        <v>Travel values</v>
      </c>
      <c r="K2106" s="4">
        <f ca="1">VLOOKUP(C2106,Default!$B$4:$E$114,4, FALSE)</f>
        <v>0</v>
      </c>
      <c r="L2106" s="21" t="str" cm="1">
        <f t="array" aca="1" ref="L2106" ca="1">IF(ISNA(VLOOKUP($D2106,Grouped_Sources!$C:$C,1,FALSE)),"", INDIRECT(VLOOKUP($D2106,Grouped_Sources!$C:$I,5,FALSE)))</f>
        <v>VehicleSpeeds_Summary_vxxx.docx on OneDrive Ali Abbas - ITHIM Global\Methods and Processes\Input Parameters\VehicleSpeeds</v>
      </c>
      <c r="M2106" s="21" cm="1">
        <f t="array" aca="1" ref="M2106" ca="1">IF(ISNA(VLOOKUP($D2106,Grouped_Sources!$C:$C,1,FALSE)),"", INDIRECT(VLOOKUP($D2106,Grouped_Sources!$C:$I,6,FALSE)))</f>
        <v>0</v>
      </c>
      <c r="N2106" s="21" cm="1">
        <f t="array" aca="1" ref="N2106" ca="1">IF(ISNA(VLOOKUP($D2106,Grouped_Sources!$C:$C,1,FALSE)),"", INDIRECT(VLOOKUP($D2106,Grouped_Sources!$C:$I,7,FALSE)))</f>
        <v>0</v>
      </c>
    </row>
    <row r="2107" spans="1:14" hidden="1" x14ac:dyDescent="0.25">
      <c r="A2107" s="5">
        <f t="shared" si="344"/>
        <v>24</v>
      </c>
      <c r="B2107" s="5">
        <f t="shared" si="345"/>
        <v>5</v>
      </c>
      <c r="C2107" s="5" t="str">
        <f t="shared" ca="1" si="343"/>
        <v>speeds cycle</v>
      </c>
      <c r="D2107" s="5" t="str">
        <f t="shared" ca="1" si="354"/>
        <v>speeds_san_antonio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speeds</v>
      </c>
      <c r="G2107" s="4" t="str" cm="1">
        <f t="array" aca="1" ref="G2107" ca="1">IF(AND(ISBLANK(INDIRECT(ADDRESS(B2107,3,1,1,"all_city_parameter_inputs"))),ISBLANK(INDIRECT(ADDRESS(B2107,2,1,1,"all_city_parameter_inputs")))),"",IF(ISBLANK(INDIRECT(ADDRESS(B2107,2,1,1,"all_city_parameter_inputs"))),"",INDIRECT(ADDRESS(B2107,2,1,1,"all_city_parameter_inputs"))))</f>
        <v>cycle</v>
      </c>
      <c r="H2107" s="17" cm="1">
        <f t="array" aca="1" ref="H2107" ca="1">IF(ISBLANK(INDIRECT(ADDRESS(B2107,A2107,1,1,"all_city_parameter_inputs"))), "--",INDIRECT(ADDRESS(B2107,A2107,1,1,"all_city_parameter_inputs")))</f>
        <v>7.9</v>
      </c>
      <c r="I2107" s="17">
        <f ca="1">IF(OR(G2107="alpha",G2107="beta",G2107="sd",G2107="mean"),"--",VLOOKUP(C2107,Default!$B$5:$H$114,7,FALSE))</f>
        <v>7.2</v>
      </c>
      <c r="J2107" s="4" t="str">
        <f ca="1">VLOOKUP(F2107,Lookup!$C$5:$D$110,2, FALSE)</f>
        <v>Travel values</v>
      </c>
      <c r="K2107" s="4">
        <f ca="1">VLOOKUP(C2107,Default!$B$4:$E$114,4, FALSE)</f>
        <v>0</v>
      </c>
      <c r="L2107" s="21" t="str" cm="1">
        <f t="array" aca="1" ref="L2107" ca="1">IF(ISNA(VLOOKUP($D2107,Grouped_Sources!$C:$C,1,FALSE)),"", INDIRECT(VLOOKUP($D2107,Grouped_Sources!$C:$I,5,FALSE)))</f>
        <v>VehicleSpeeds_Summary_vxxx.docx on OneDrive Ali Abbas - ITHIM Global\Methods and Processes\Input Parameters\VehicleSpeeds</v>
      </c>
      <c r="M2107" s="21" cm="1">
        <f t="array" aca="1" ref="M2107" ca="1">IF(ISNA(VLOOKUP($D2107,Grouped_Sources!$C:$C,1,FALSE)),"", INDIRECT(VLOOKUP($D2107,Grouped_Sources!$C:$I,6,FALSE)))</f>
        <v>0</v>
      </c>
      <c r="N2107" s="21" cm="1">
        <f t="array" aca="1" ref="N2107" ca="1">IF(ISNA(VLOOKUP($D2107,Grouped_Sources!$C:$C,1,FALSE)),"", INDIRECT(VLOOKUP($D2107,Grouped_Sources!$C:$I,7,FALSE)))</f>
        <v>0</v>
      </c>
    </row>
    <row r="2108" spans="1:14" hidden="1" x14ac:dyDescent="0.25">
      <c r="A2108" s="5">
        <f t="shared" si="344"/>
        <v>24</v>
      </c>
      <c r="B2108" s="5">
        <f t="shared" si="345"/>
        <v>6</v>
      </c>
      <c r="C2108" s="5" t="str">
        <f t="shared" ca="1" si="343"/>
        <v>speeds subway</v>
      </c>
      <c r="D2108" s="5" t="str">
        <f t="shared" ca="1" si="354"/>
        <v>speeds_san_antonio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speeds</v>
      </c>
      <c r="G2108" s="4" t="str" cm="1">
        <f t="array" aca="1" ref="G2108" ca="1">IF(AND(ISBLANK(INDIRECT(ADDRESS(B2108,3,1,1,"all_city_parameter_inputs"))),ISBLANK(INDIRECT(ADDRESS(B2108,2,1,1,"all_city_parameter_inputs")))),"",IF(ISBLANK(INDIRECT(ADDRESS(B2108,2,1,1,"all_city_parameter_inputs"))),"",INDIRECT(ADDRESS(B2108,2,1,1,"all_city_parameter_inputs"))))</f>
        <v>subway</v>
      </c>
      <c r="H2108" s="17" t="str" cm="1">
        <f t="array" aca="1" ref="H2108" ca="1">IF(ISBLANK(INDIRECT(ADDRESS(B2108,A2108,1,1,"all_city_parameter_inputs"))), "--",INDIRECT(ADDRESS(B2108,A2108,1,1,"all_city_parameter_inputs")))</f>
        <v>--</v>
      </c>
      <c r="I2108" s="17">
        <f ca="1">IF(OR(G2108="alpha",G2108="beta",G2108="sd",G2108="mean"),"--",VLOOKUP(C2108,Default!$B$5:$H$114,7,FALSE))</f>
        <v>18.100000000000001</v>
      </c>
      <c r="J2108" s="4" t="str">
        <f ca="1">VLOOKUP(F2108,Lookup!$C$5:$D$110,2, FALSE)</f>
        <v>Travel values</v>
      </c>
      <c r="K2108" s="4">
        <f ca="1">VLOOKUP(C2108,Default!$B$4:$E$114,4, FALSE)</f>
        <v>0</v>
      </c>
      <c r="L2108" s="21" t="str" cm="1">
        <f t="array" aca="1" ref="L2108" ca="1">IF(ISNA(VLOOKUP($D2108,Grouped_Sources!$C:$C,1,FALSE)),"", INDIRECT(VLOOKUP($D2108,Grouped_Sources!$C:$I,5,FALSE)))</f>
        <v>VehicleSpeeds_Summary_vxxx.docx on OneDrive Ali Abbas - ITHIM Global\Methods and Processes\Input Parameters\VehicleSpeeds</v>
      </c>
      <c r="M2108" s="21" cm="1">
        <f t="array" aca="1" ref="M2108" ca="1">IF(ISNA(VLOOKUP($D2108,Grouped_Sources!$C:$C,1,FALSE)),"", INDIRECT(VLOOKUP($D2108,Grouped_Sources!$C:$I,6,FALSE)))</f>
        <v>0</v>
      </c>
      <c r="N2108" s="21" cm="1">
        <f t="array" aca="1" ref="N2108" ca="1">IF(ISNA(VLOOKUP($D2108,Grouped_Sources!$C:$C,1,FALSE)),"", INDIRECT(VLOOKUP($D2108,Grouped_Sources!$C:$I,7,FALSE)))</f>
        <v>0</v>
      </c>
    </row>
    <row r="2109" spans="1:14" hidden="1" x14ac:dyDescent="0.25">
      <c r="A2109" s="5">
        <f t="shared" si="344"/>
        <v>24</v>
      </c>
      <c r="B2109" s="5">
        <f t="shared" si="345"/>
        <v>7</v>
      </c>
      <c r="C2109" s="5" t="str">
        <f t="shared" ca="1" si="343"/>
        <v>speeds motorcycle</v>
      </c>
      <c r="D2109" s="5" t="str">
        <f t="shared" ca="1" si="354"/>
        <v>speeds_san_antonio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speeds</v>
      </c>
      <c r="G2109" s="4" t="str" cm="1">
        <f t="array" aca="1" ref="G2109" ca="1">IF(AND(ISBLANK(INDIRECT(ADDRESS(B2109,3,1,1,"all_city_parameter_inputs"))),ISBLANK(INDIRECT(ADDRESS(B2109,2,1,1,"all_city_parameter_inputs")))),"",IF(ISBLANK(INDIRECT(ADDRESS(B2109,2,1,1,"all_city_parameter_inputs"))),"",INDIRECT(ADDRESS(B2109,2,1,1,"all_city_parameter_inputs"))))</f>
        <v>motorcycle</v>
      </c>
      <c r="H2109" s="17" cm="1">
        <f t="array" aca="1" ref="H2109" ca="1">IF(ISBLANK(INDIRECT(ADDRESS(B2109,A2109,1,1,"all_city_parameter_inputs"))), "--",INDIRECT(ADDRESS(B2109,A2109,1,1,"all_city_parameter_inputs")))</f>
        <v>17.399999999999999</v>
      </c>
      <c r="I2109" s="17">
        <f ca="1">IF(OR(G2109="alpha",G2109="beta",G2109="sd",G2109="mean"),"--",VLOOKUP(C2109,Default!$B$5:$H$114,7,FALSE))</f>
        <v>15.2</v>
      </c>
      <c r="J2109" s="4" t="str">
        <f ca="1">VLOOKUP(F2109,Lookup!$C$5:$D$110,2, FALSE)</f>
        <v>Travel values</v>
      </c>
      <c r="K2109" s="4">
        <f ca="1">VLOOKUP(C2109,Default!$B$4:$E$114,4, FALSE)</f>
        <v>0</v>
      </c>
      <c r="L2109" s="21" t="str" cm="1">
        <f t="array" aca="1" ref="L2109" ca="1">IF(ISNA(VLOOKUP($D2109,Grouped_Sources!$C:$C,1,FALSE)),"", INDIRECT(VLOOKUP($D2109,Grouped_Sources!$C:$I,5,FALSE)))</f>
        <v>VehicleSpeeds_Summary_vxxx.docx on OneDrive Ali Abbas - ITHIM Global\Methods and Processes\Input Parameters\VehicleSpeeds</v>
      </c>
      <c r="M2109" s="21" cm="1">
        <f t="array" aca="1" ref="M2109" ca="1">IF(ISNA(VLOOKUP($D2109,Grouped_Sources!$C:$C,1,FALSE)),"", INDIRECT(VLOOKUP($D2109,Grouped_Sources!$C:$I,6,FALSE)))</f>
        <v>0</v>
      </c>
      <c r="N2109" s="21" cm="1">
        <f t="array" aca="1" ref="N2109" ca="1">IF(ISNA(VLOOKUP($D2109,Grouped_Sources!$C:$C,1,FALSE)),"", INDIRECT(VLOOKUP($D2109,Grouped_Sources!$C:$I,7,FALSE)))</f>
        <v>0</v>
      </c>
    </row>
    <row r="2110" spans="1:14" hidden="1" x14ac:dyDescent="0.25">
      <c r="A2110" s="5">
        <f t="shared" si="344"/>
        <v>24</v>
      </c>
      <c r="B2110" s="5">
        <f t="shared" si="345"/>
        <v>8</v>
      </c>
      <c r="C2110" s="5" t="str">
        <f t="shared" ca="1" si="343"/>
        <v>speeds other</v>
      </c>
      <c r="D2110" s="5" t="str">
        <f t="shared" ca="1" si="354"/>
        <v>speeds_san_antonio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speeds</v>
      </c>
      <c r="G2110" s="4" t="str" cm="1">
        <f t="array" aca="1" ref="G2110" ca="1">IF(AND(ISBLANK(INDIRECT(ADDRESS(B2110,3,1,1,"all_city_parameter_inputs"))),ISBLANK(INDIRECT(ADDRESS(B2110,2,1,1,"all_city_parameter_inputs")))),"",IF(ISBLANK(INDIRECT(ADDRESS(B2110,2,1,1,"all_city_parameter_inputs"))),"",INDIRECT(ADDRESS(B2110,2,1,1,"all_city_parameter_inputs"))))</f>
        <v>other</v>
      </c>
      <c r="H2110" s="17" cm="1">
        <f t="array" aca="1" ref="H2110" ca="1">IF(ISBLANK(INDIRECT(ADDRESS(B2110,A2110,1,1,"all_city_parameter_inputs"))), "--",INDIRECT(ADDRESS(B2110,A2110,1,1,"all_city_parameter_inputs")))</f>
        <v>8.1</v>
      </c>
      <c r="I2110" s="17">
        <f ca="1">IF(OR(G2110="alpha",G2110="beta",G2110="sd",G2110="mean"),"--",VLOOKUP(C2110,Default!$B$5:$H$114,7,FALSE))</f>
        <v>9.1</v>
      </c>
      <c r="J2110" s="4" t="str">
        <f ca="1">VLOOKUP(F2110,Lookup!$C$5:$D$110,2, FALSE)</f>
        <v>Travel values</v>
      </c>
      <c r="K2110" s="4">
        <f ca="1">VLOOKUP(C2110,Default!$B$4:$E$114,4, FALSE)</f>
        <v>0</v>
      </c>
      <c r="L2110" s="21" t="str" cm="1">
        <f t="array" aca="1" ref="L2110" ca="1">IF(ISNA(VLOOKUP($D2110,Grouped_Sources!$C:$C,1,FALSE)),"", INDIRECT(VLOOKUP($D2110,Grouped_Sources!$C:$I,5,FALSE)))</f>
        <v>VehicleSpeeds_Summary_vxxx.docx on OneDrive Ali Abbas - ITHIM Global\Methods and Processes\Input Parameters\VehicleSpeeds</v>
      </c>
      <c r="M2110" s="21" cm="1">
        <f t="array" aca="1" ref="M2110" ca="1">IF(ISNA(VLOOKUP($D2110,Grouped_Sources!$C:$C,1,FALSE)),"", INDIRECT(VLOOKUP($D2110,Grouped_Sources!$C:$I,6,FALSE)))</f>
        <v>0</v>
      </c>
      <c r="N2110" s="21" cm="1">
        <f t="array" aca="1" ref="N2110" ca="1">IF(ISNA(VLOOKUP($D2110,Grouped_Sources!$C:$C,1,FALSE)),"", INDIRECT(VLOOKUP($D2110,Grouped_Sources!$C:$I,7,FALSE)))</f>
        <v>0</v>
      </c>
    </row>
    <row r="2111" spans="1:14" hidden="1" x14ac:dyDescent="0.25">
      <c r="A2111" s="5">
        <f t="shared" si="344"/>
        <v>24</v>
      </c>
      <c r="B2111" s="5">
        <f t="shared" si="345"/>
        <v>9</v>
      </c>
      <c r="C2111" s="5" t="str">
        <f t="shared" ca="1" si="343"/>
        <v>speeds pedestrian</v>
      </c>
      <c r="D2111" s="5" t="str">
        <f t="shared" ca="1" si="354"/>
        <v>speeds_san_antonio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speeds</v>
      </c>
      <c r="G2111" s="4" t="str" cm="1">
        <f t="array" aca="1" ref="G2111" ca="1">IF(AND(ISBLANK(INDIRECT(ADDRESS(B2111,3,1,1,"all_city_parameter_inputs"))),ISBLANK(INDIRECT(ADDRESS(B2111,2,1,1,"all_city_parameter_inputs")))),"",IF(ISBLANK(INDIRECT(ADDRESS(B2111,2,1,1,"all_city_parameter_inputs"))),"",INDIRECT(ADDRESS(B2111,2,1,1,"all_city_parameter_inputs"))))</f>
        <v>pedestrian</v>
      </c>
      <c r="H2111" s="17" cm="1">
        <f t="array" aca="1" ref="H2111" ca="1">IF(ISBLANK(INDIRECT(ADDRESS(B2111,A2111,1,1,"all_city_parameter_inputs"))), "--",INDIRECT(ADDRESS(B2111,A2111,1,1,"all_city_parameter_inputs")))</f>
        <v>2.5</v>
      </c>
      <c r="I2111" s="17">
        <f ca="1">IF(OR(G2111="alpha",G2111="beta",G2111="sd",G2111="mean"),"--",VLOOKUP(C2111,Default!$B$5:$H$114,7,FALSE))</f>
        <v>2.5</v>
      </c>
      <c r="J2111" s="4" t="str">
        <f ca="1">VLOOKUP(F2111,Lookup!$C$5:$D$110,2, FALSE)</f>
        <v>Travel values</v>
      </c>
      <c r="K2111" s="4">
        <f ca="1">VLOOKUP(C2111,Default!$B$4:$E$114,4, FALSE)</f>
        <v>0</v>
      </c>
      <c r="L2111" s="21" t="str" cm="1">
        <f t="array" aca="1" ref="L2111" ca="1">IF(ISNA(VLOOKUP($D2111,Grouped_Sources!$C:$C,1,FALSE)),"", INDIRECT(VLOOKUP($D2111,Grouped_Sources!$C:$I,5,FALSE)))</f>
        <v>VehicleSpeeds_Summary_vxxx.docx on OneDrive Ali Abbas - ITHIM Global\Methods and Processes\Input Parameters\VehicleSpeeds</v>
      </c>
      <c r="M2111" s="21" cm="1">
        <f t="array" aca="1" ref="M2111" ca="1">IF(ISNA(VLOOKUP($D2111,Grouped_Sources!$C:$C,1,FALSE)),"", INDIRECT(VLOOKUP($D2111,Grouped_Sources!$C:$I,6,FALSE)))</f>
        <v>0</v>
      </c>
      <c r="N2111" s="21" cm="1">
        <f t="array" aca="1" ref="N2111" ca="1">IF(ISNA(VLOOKUP($D2111,Grouped_Sources!$C:$C,1,FALSE)),"", INDIRECT(VLOOKUP($D2111,Grouped_Sources!$C:$I,7,FALSE)))</f>
        <v>0</v>
      </c>
    </row>
    <row r="2112" spans="1:14" hidden="1" x14ac:dyDescent="0.25">
      <c r="A2112" s="5">
        <f t="shared" si="344"/>
        <v>24</v>
      </c>
      <c r="B2112" s="5">
        <f t="shared" si="345"/>
        <v>10</v>
      </c>
      <c r="C2112" s="5" t="str">
        <f t="shared" ca="1" si="343"/>
        <v>speeds rail</v>
      </c>
      <c r="D2112" s="5" t="str">
        <f t="shared" ca="1" si="354"/>
        <v>speeds_san_antonio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speeds</v>
      </c>
      <c r="G2112" s="4" t="str" cm="1">
        <f t="array" aca="1" ref="G2112" ca="1">IF(AND(ISBLANK(INDIRECT(ADDRESS(B2112,3,1,1,"all_city_parameter_inputs"))),ISBLANK(INDIRECT(ADDRESS(B2112,2,1,1,"all_city_parameter_inputs")))),"",IF(ISBLANK(INDIRECT(ADDRESS(B2112,2,1,1,"all_city_parameter_inputs"))),"",INDIRECT(ADDRESS(B2112,2,1,1,"all_city_parameter_inputs"))))</f>
        <v>rail</v>
      </c>
      <c r="H2112" s="17" cm="1">
        <f t="array" aca="1" ref="H2112" ca="1">IF(ISBLANK(INDIRECT(ADDRESS(B2112,A2112,1,1,"all_city_parameter_inputs"))), "--",INDIRECT(ADDRESS(B2112,A2112,1,1,"all_city_parameter_inputs")))</f>
        <v>23.2</v>
      </c>
      <c r="I2112" s="17">
        <f ca="1">IF(OR(G2112="alpha",G2112="beta",G2112="sd",G2112="mean"),"--",VLOOKUP(C2112,Default!$B$5:$H$114,7,FALSE))</f>
        <v>21.9</v>
      </c>
      <c r="J2112" s="4" t="str">
        <f ca="1">VLOOKUP(F2112,Lookup!$C$5:$D$110,2, FALSE)</f>
        <v>Travel values</v>
      </c>
      <c r="K2112" s="4">
        <f ca="1">VLOOKUP(C2112,Default!$B$4:$E$114,4, FALSE)</f>
        <v>0</v>
      </c>
      <c r="L2112" s="21" t="str" cm="1">
        <f t="array" aca="1" ref="L2112" ca="1">IF(ISNA(VLOOKUP($D2112,Grouped_Sources!$C:$C,1,FALSE)),"", INDIRECT(VLOOKUP($D2112,Grouped_Sources!$C:$I,5,FALSE)))</f>
        <v>VehicleSpeeds_Summary_vxxx.docx on OneDrive Ali Abbas - ITHIM Global\Methods and Processes\Input Parameters\VehicleSpeeds</v>
      </c>
      <c r="M2112" s="21" cm="1">
        <f t="array" aca="1" ref="M2112" ca="1">IF(ISNA(VLOOKUP($D2112,Grouped_Sources!$C:$C,1,FALSE)),"", INDIRECT(VLOOKUP($D2112,Grouped_Sources!$C:$I,6,FALSE)))</f>
        <v>0</v>
      </c>
      <c r="N2112" s="21" cm="1">
        <f t="array" aca="1" ref="N2112" ca="1">IF(ISNA(VLOOKUP($D2112,Grouped_Sources!$C:$C,1,FALSE)),"", INDIRECT(VLOOKUP($D2112,Grouped_Sources!$C:$I,7,FALSE)))</f>
        <v>0</v>
      </c>
    </row>
    <row r="2113" spans="1:14" hidden="1" x14ac:dyDescent="0.25">
      <c r="A2113" s="5">
        <f t="shared" si="344"/>
        <v>24</v>
      </c>
      <c r="B2113" s="5">
        <f t="shared" si="345"/>
        <v>11</v>
      </c>
      <c r="C2113" s="5" t="str">
        <f t="shared" ca="1" si="343"/>
        <v>speeds taxi</v>
      </c>
      <c r="D2113" s="5" t="str">
        <f t="shared" ca="1" si="354"/>
        <v>speeds_san_antonio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speeds</v>
      </c>
      <c r="G2113" s="4" t="str" cm="1">
        <f t="array" aca="1" ref="G2113" ca="1">IF(AND(ISBLANK(INDIRECT(ADDRESS(B2113,3,1,1,"all_city_parameter_inputs"))),ISBLANK(INDIRECT(ADDRESS(B2113,2,1,1,"all_city_parameter_inputs")))),"",IF(ISBLANK(INDIRECT(ADDRESS(B2113,2,1,1,"all_city_parameter_inputs"))),"",INDIRECT(ADDRESS(B2113,2,1,1,"all_city_parameter_inputs"))))</f>
        <v>taxi</v>
      </c>
      <c r="H2113" s="17" cm="1">
        <f t="array" aca="1" ref="H2113" ca="1">IF(ISBLANK(INDIRECT(ADDRESS(B2113,A2113,1,1,"all_city_parameter_inputs"))), "--",INDIRECT(ADDRESS(B2113,A2113,1,1,"all_city_parameter_inputs")))</f>
        <v>12.1</v>
      </c>
      <c r="I2113" s="17">
        <f ca="1">IF(OR(G2113="alpha",G2113="beta",G2113="sd",G2113="mean"),"--",VLOOKUP(C2113,Default!$B$5:$H$114,7,FALSE))</f>
        <v>13.8</v>
      </c>
      <c r="J2113" s="4" t="str">
        <f ca="1">VLOOKUP(F2113,Lookup!$C$5:$D$110,2, FALSE)</f>
        <v>Travel values</v>
      </c>
      <c r="K2113" s="4">
        <f ca="1">VLOOKUP(C2113,Default!$B$4:$E$114,4, FALSE)</f>
        <v>0</v>
      </c>
      <c r="L2113" s="21" t="str" cm="1">
        <f t="array" aca="1" ref="L2113" ca="1">IF(ISNA(VLOOKUP($D2113,Grouped_Sources!$C:$C,1,FALSE)),"", INDIRECT(VLOOKUP($D2113,Grouped_Sources!$C:$I,5,FALSE)))</f>
        <v>VehicleSpeeds_Summary_vxxx.docx on OneDrive Ali Abbas - ITHIM Global\Methods and Processes\Input Parameters\VehicleSpeeds</v>
      </c>
      <c r="M2113" s="21" cm="1">
        <f t="array" aca="1" ref="M2113" ca="1">IF(ISNA(VLOOKUP($D2113,Grouped_Sources!$C:$C,1,FALSE)),"", INDIRECT(VLOOKUP($D2113,Grouped_Sources!$C:$I,6,FALSE)))</f>
        <v>0</v>
      </c>
      <c r="N2113" s="21" cm="1">
        <f t="array" aca="1" ref="N2113" ca="1">IF(ISNA(VLOOKUP($D2113,Grouped_Sources!$C:$C,1,FALSE)),"", INDIRECT(VLOOKUP($D2113,Grouped_Sources!$C:$I,7,FALSE)))</f>
        <v>0</v>
      </c>
    </row>
    <row r="2114" spans="1:14" hidden="1" x14ac:dyDescent="0.25">
      <c r="A2114" s="5">
        <f t="shared" si="344"/>
        <v>24</v>
      </c>
      <c r="B2114" s="5">
        <f t="shared" si="345"/>
        <v>12</v>
      </c>
      <c r="C2114" s="5" t="str">
        <f t="shared" ca="1" si="343"/>
        <v>speeds truck</v>
      </c>
      <c r="D2114" s="5" t="str">
        <f t="shared" ca="1" si="354"/>
        <v>speeds_san_antonio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speeds</v>
      </c>
      <c r="G2114" s="4" t="str" cm="1">
        <f t="array" aca="1" ref="G2114" ca="1">IF(AND(ISBLANK(INDIRECT(ADDRESS(B2114,3,1,1,"all_city_parameter_inputs"))),ISBLANK(INDIRECT(ADDRESS(B2114,2,1,1,"all_city_parameter_inputs")))),"",IF(ISBLANK(INDIRECT(ADDRESS(B2114,2,1,1,"all_city_parameter_inputs"))),"",INDIRECT(ADDRESS(B2114,2,1,1,"all_city_parameter_inputs"))))</f>
        <v>truck</v>
      </c>
      <c r="H2114" s="17" cm="1">
        <f t="array" aca="1" ref="H2114" ca="1">IF(ISBLANK(INDIRECT(ADDRESS(B2114,A2114,1,1,"all_city_parameter_inputs"))), "--",INDIRECT(ADDRESS(B2114,A2114,1,1,"all_city_parameter_inputs")))</f>
        <v>7.1</v>
      </c>
      <c r="I2114" s="17">
        <f ca="1">IF(OR(G2114="alpha",G2114="beta",G2114="sd",G2114="mean"),"--",VLOOKUP(C2114,Default!$B$5:$H$114,7,FALSE))</f>
        <v>8.1</v>
      </c>
      <c r="J2114" s="4" t="str">
        <f ca="1">VLOOKUP(F2114,Lookup!$C$5:$D$110,2, FALSE)</f>
        <v>Travel values</v>
      </c>
      <c r="K2114" s="4">
        <f ca="1">VLOOKUP(C2114,Default!$B$4:$E$114,4, FALSE)</f>
        <v>0</v>
      </c>
      <c r="L2114" s="21" t="str" cm="1">
        <f t="array" aca="1" ref="L2114" ca="1">IF(ISNA(VLOOKUP($D2114,Grouped_Sources!$C:$C,1,FALSE)),"", INDIRECT(VLOOKUP($D2114,Grouped_Sources!$C:$I,5,FALSE)))</f>
        <v>VehicleSpeeds_Summary_vxxx.docx on OneDrive Ali Abbas - ITHIM Global\Methods and Processes\Input Parameters\VehicleSpeeds</v>
      </c>
      <c r="M2114" s="21" cm="1">
        <f t="array" aca="1" ref="M2114" ca="1">IF(ISNA(VLOOKUP($D2114,Grouped_Sources!$C:$C,1,FALSE)),"", INDIRECT(VLOOKUP($D2114,Grouped_Sources!$C:$I,6,FALSE)))</f>
        <v>0</v>
      </c>
      <c r="N2114" s="21" cm="1">
        <f t="array" aca="1" ref="N2114" ca="1">IF(ISNA(VLOOKUP($D2114,Grouped_Sources!$C:$C,1,FALSE)),"", INDIRECT(VLOOKUP($D2114,Grouped_Sources!$C:$I,7,FALSE)))</f>
        <v>0</v>
      </c>
    </row>
    <row r="2115" spans="1:14" hidden="1" x14ac:dyDescent="0.25">
      <c r="A2115" s="5">
        <f t="shared" si="344"/>
        <v>24</v>
      </c>
      <c r="B2115" s="5">
        <f t="shared" si="345"/>
        <v>13</v>
      </c>
      <c r="C2115" s="5" t="str">
        <f t="shared" ca="1" si="343"/>
        <v>speeds van</v>
      </c>
      <c r="D2115" s="5" t="str">
        <f t="shared" ca="1" si="354"/>
        <v>speeds_san_antonio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speeds</v>
      </c>
      <c r="G2115" s="4" t="str" cm="1">
        <f t="array" aca="1" ref="G2115" ca="1">IF(AND(ISBLANK(INDIRECT(ADDRESS(B2115,3,1,1,"all_city_parameter_inputs"))),ISBLANK(INDIRECT(ADDRESS(B2115,2,1,1,"all_city_parameter_inputs")))),"",IF(ISBLANK(INDIRECT(ADDRESS(B2115,2,1,1,"all_city_parameter_inputs"))),"",INDIRECT(ADDRESS(B2115,2,1,1,"all_city_parameter_inputs"))))</f>
        <v>van</v>
      </c>
      <c r="H2115" s="17" cm="1">
        <f t="array" aca="1" ref="H2115" ca="1">IF(ISBLANK(INDIRECT(ADDRESS(B2115,A2115,1,1,"all_city_parameter_inputs"))), "--",INDIRECT(ADDRESS(B2115,A2115,1,1,"all_city_parameter_inputs")))</f>
        <v>12.8</v>
      </c>
      <c r="I2115" s="17">
        <f ca="1">IF(OR(G2115="alpha",G2115="beta",G2115="sd",G2115="mean"),"--",VLOOKUP(C2115,Default!$B$5:$H$114,7,FALSE))</f>
        <v>13.8</v>
      </c>
      <c r="J2115" s="4" t="str">
        <f ca="1">VLOOKUP(F2115,Lookup!$C$5:$D$110,2, FALSE)</f>
        <v>Travel values</v>
      </c>
      <c r="K2115" s="4">
        <f ca="1">VLOOKUP(C2115,Default!$B$4:$E$114,4, FALSE)</f>
        <v>0</v>
      </c>
      <c r="L2115" s="21" t="str" cm="1">
        <f t="array" aca="1" ref="L2115" ca="1">IF(ISNA(VLOOKUP($D2115,Grouped_Sources!$C:$C,1,FALSE)),"", INDIRECT(VLOOKUP($D2115,Grouped_Sources!$C:$I,5,FALSE)))</f>
        <v>VehicleSpeeds_Summary_vxxx.docx on OneDrive Ali Abbas - ITHIM Global\Methods and Processes\Input Parameters\VehicleSpeeds</v>
      </c>
      <c r="M2115" s="21" cm="1">
        <f t="array" aca="1" ref="M2115" ca="1">IF(ISNA(VLOOKUP($D2115,Grouped_Sources!$C:$C,1,FALSE)),"", INDIRECT(VLOOKUP($D2115,Grouped_Sources!$C:$I,6,FALSE)))</f>
        <v>0</v>
      </c>
      <c r="N2115" s="21" cm="1">
        <f t="array" aca="1" ref="N2115" ca="1">IF(ISNA(VLOOKUP($D2115,Grouped_Sources!$C:$C,1,FALSE)),"", INDIRECT(VLOOKUP($D2115,Grouped_Sources!$C:$I,7,FALSE)))</f>
        <v>0</v>
      </c>
    </row>
    <row r="2116" spans="1:14" hidden="1" x14ac:dyDescent="0.25">
      <c r="A2116" s="5">
        <f t="shared" si="344"/>
        <v>24</v>
      </c>
      <c r="B2116" s="5">
        <f t="shared" si="345"/>
        <v>14</v>
      </c>
      <c r="C2116" s="5" t="str">
        <f t="shared" ca="1" si="343"/>
        <v>PM_emission_inventories motorcycle</v>
      </c>
      <c r="D2116" s="5" t="str">
        <f t="shared" ca="1" si="341"/>
        <v>PM_emission_inventories_san_antonio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All_city_list!F2105,INDIRECT(ADDRESS(B2116,1,1,1,"all_city_parameter_inputs"))))</f>
        <v>PM_emission_inventories</v>
      </c>
      <c r="G2116" s="4" t="str" cm="1">
        <f t="array" aca="1" ref="G2116" ca="1">IF(AND(ISBLANK(INDIRECT(ADDRESS(B2116,3,1,1,"all_city_parameter_inputs"))),ISBLANK(INDIRECT(ADDRESS(B2116,2,1,1,"all_city_parameter_inputs")))),"",IF(ISBLANK(INDIRECT(ADDRESS(B2116,2,1,1,"all_city_parameter_inputs"))),"",INDIRECT(ADDRESS(B2116,2,1,1,"all_city_parameter_inputs"))))</f>
        <v>motorcycle</v>
      </c>
      <c r="H2116" s="17" cm="1">
        <f t="array" aca="1" ref="H2116" ca="1">IF(ISBLANK(INDIRECT(ADDRESS(B2116,A2116,1,1,"all_city_parameter_inputs"))), "--",INDIRECT(ADDRESS(B2116,A2116,1,1,"all_city_parameter_inputs")))</f>
        <v>3.6966512924936682E-3</v>
      </c>
      <c r="I2116" s="17">
        <f ca="1">IF(OR(G2116="alpha",G2116="beta",G2116="sd",G2116="mean"),"--",VLOOKUP(C2116,Default!$B$5:$H$114,7,FALSE))</f>
        <v>2.3031654375338189E-3</v>
      </c>
      <c r="J2116" s="4" t="str">
        <f ca="1">VLOOKUP(F2116,Lookup!$C$5:$D$110,2, FALSE)</f>
        <v>Pollution values</v>
      </c>
      <c r="K2116" s="4" t="str">
        <f ca="1">VLOOKUP(C2116,Default!$B$4:$E$114,4,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116" s="21" t="str" cm="1">
        <f t="array" aca="1" ref="L2116" ca="1">IF(ISNA(VLOOKUP($D2116,Grouped_Sources!$C:$C,1,FALSE)),"", INDIRECT(VLOOKUP($D2116,Grouped_Sources!$C:$I,5,FALSE)))</f>
        <v>air pollution and CO2 write-up_only table_V4.docx (dropbox.com)</v>
      </c>
      <c r="M2116" s="21" t="str" cm="1">
        <f t="array" aca="1" ref="M2116" ca="1">IF(ISNA(VLOOKUP($D2116,Grouped_Sources!$C:$C,1,FALSE)),"", INDIRECT(VLOOKUP($D2116,Grouped_Sources!$C:$I,6,FALSE)))</f>
        <v>EDGAR and various other sources, detailed in document</v>
      </c>
      <c r="N2116" s="21" cm="1">
        <f t="array" aca="1" ref="N2116" ca="1">IF(ISNA(VLOOKUP($D2116,Grouped_Sources!$C:$C,1,FALSE)),"", INDIRECT(VLOOKUP($D2116,Grouped_Sources!$C:$I,7,FALSE)))</f>
        <v>0</v>
      </c>
    </row>
    <row r="2117" spans="1:14" hidden="1" x14ac:dyDescent="0.25">
      <c r="A2117" s="5">
        <f t="shared" si="344"/>
        <v>24</v>
      </c>
      <c r="B2117" s="5">
        <f t="shared" si="345"/>
        <v>15</v>
      </c>
      <c r="C2117" s="5" t="str">
        <f t="shared" ca="1" si="343"/>
        <v>PM_emission_inventories car</v>
      </c>
      <c r="D2117" s="5" t="str">
        <f t="shared" ref="D2117:D2184" ca="1" si="355">F2117&amp;"_"&amp;E2117</f>
        <v>PM_emission_inventories_san_antonio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PM_emission_inventories</v>
      </c>
      <c r="G2117" s="4" t="str" cm="1">
        <f t="array" aca="1" ref="G2117" ca="1">IF(AND(ISBLANK(INDIRECT(ADDRESS(B2117,3,1,1,"all_city_parameter_inputs"))),ISBLANK(INDIRECT(ADDRESS(B2117,2,1,1,"all_city_parameter_inputs")))),"",IF(ISBLANK(INDIRECT(ADDRESS(B2117,2,1,1,"all_city_parameter_inputs"))),"",INDIRECT(ADDRESS(B2117,2,1,1,"all_city_parameter_inputs"))))</f>
        <v>car</v>
      </c>
      <c r="H2117" s="17" cm="1">
        <f t="array" aca="1" ref="H2117" ca="1">IF(ISBLANK(INDIRECT(ADDRESS(B2117,A2117,1,1,"all_city_parameter_inputs"))), "--",INDIRECT(ADDRESS(B2117,A2117,1,1,"all_city_parameter_inputs")))</f>
        <v>0.43026979522665776</v>
      </c>
      <c r="I2117" s="17">
        <f ca="1">IF(OR(G2117="alpha",G2117="beta",G2117="sd",G2117="mean"),"--",VLOOKUP(C2117,Default!$B$5:$H$114,7,FALSE))</f>
        <v>8.1980352806225759E-2</v>
      </c>
      <c r="J2117" s="4" t="str">
        <f ca="1">VLOOKUP(F2117,Lookup!$C$5:$D$110,2, FALSE)</f>
        <v>Pollution values</v>
      </c>
      <c r="K2117" s="4">
        <f ca="1">VLOOKUP(C2117,Default!$B$4:$E$114,4, FALSE)</f>
        <v>0</v>
      </c>
      <c r="L2117" s="21" t="str" cm="1">
        <f t="array" aca="1" ref="L2117" ca="1">IF(ISNA(VLOOKUP($D2117,Grouped_Sources!$C:$C,1,FALSE)),"", INDIRECT(VLOOKUP($D2117,Grouped_Sources!$C:$I,5,FALSE)))</f>
        <v>air pollution and CO2 write-up_only table_V4.docx (dropbox.com)</v>
      </c>
      <c r="M2117" s="21" t="str" cm="1">
        <f t="array" aca="1" ref="M2117" ca="1">IF(ISNA(VLOOKUP($D2117,Grouped_Sources!$C:$C,1,FALSE)),"", INDIRECT(VLOOKUP($D2117,Grouped_Sources!$C:$I,6,FALSE)))</f>
        <v>EDGAR and various other sources, detailed in document</v>
      </c>
      <c r="N2117" s="21" cm="1">
        <f t="array" aca="1" ref="N2117" ca="1">IF(ISNA(VLOOKUP($D2117,Grouped_Sources!$C:$C,1,FALSE)),"", INDIRECT(VLOOKUP($D2117,Grouped_Sources!$C:$I,7,FALSE)))</f>
        <v>0</v>
      </c>
    </row>
    <row r="2118" spans="1:14" hidden="1" x14ac:dyDescent="0.25">
      <c r="A2118" s="5">
        <f t="shared" si="344"/>
        <v>24</v>
      </c>
      <c r="B2118" s="5">
        <f t="shared" si="345"/>
        <v>16</v>
      </c>
      <c r="C2118" s="5" t="str">
        <f t="shared" ca="1" si="343"/>
        <v>PM_emission_inventories bus_driver</v>
      </c>
      <c r="D2118" s="5" t="str">
        <f t="shared" ca="1" si="355"/>
        <v>PM_emission_inventories_san_antonio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PM_emission_inventories</v>
      </c>
      <c r="G2118" s="4" t="str" cm="1">
        <f t="array" aca="1" ref="G2118" ca="1">IF(AND(ISBLANK(INDIRECT(ADDRESS(B2118,3,1,1,"all_city_parameter_inputs"))),ISBLANK(INDIRECT(ADDRESS(B2118,2,1,1,"all_city_parameter_inputs")))),"",IF(ISBLANK(INDIRECT(ADDRESS(B2118,2,1,1,"all_city_parameter_inputs"))),"",INDIRECT(ADDRESS(B2118,2,1,1,"all_city_parameter_inputs"))))</f>
        <v>bus_driver</v>
      </c>
      <c r="H2118" s="17" cm="1">
        <f t="array" aca="1" ref="H2118" ca="1">IF(ISBLANK(INDIRECT(ADDRESS(B2118,A2118,1,1,"all_city_parameter_inputs"))), "--",INDIRECT(ADDRESS(B2118,A2118,1,1,"all_city_parameter_inputs")))</f>
        <v>7.3106708303844983E-2</v>
      </c>
      <c r="I2118" s="17">
        <f ca="1">IF(OR(G2118="alpha",G2118="beta",G2118="sd",G2118="mean"),"--",VLOOKUP(C2118,Default!$B$5:$H$114,7,FALSE))</f>
        <v>0.12246677425253254</v>
      </c>
      <c r="J2118" s="4" t="str">
        <f ca="1">VLOOKUP(F2118,Lookup!$C$5:$D$110,2, FALSE)</f>
        <v>Pollution values</v>
      </c>
      <c r="K2118" s="4">
        <f ca="1">VLOOKUP(C2118,Default!$B$4:$E$114,4, FALSE)</f>
        <v>0</v>
      </c>
      <c r="L2118" s="21" t="str" cm="1">
        <f t="array" aca="1" ref="L2118" ca="1">IF(ISNA(VLOOKUP($D2118,Grouped_Sources!$C:$C,1,FALSE)),"", INDIRECT(VLOOKUP($D2118,Grouped_Sources!$C:$I,5,FALSE)))</f>
        <v>air pollution and CO2 write-up_only table_V4.docx (dropbox.com)</v>
      </c>
      <c r="M2118" s="21" t="str" cm="1">
        <f t="array" aca="1" ref="M2118" ca="1">IF(ISNA(VLOOKUP($D2118,Grouped_Sources!$C:$C,1,FALSE)),"", INDIRECT(VLOOKUP($D2118,Grouped_Sources!$C:$I,6,FALSE)))</f>
        <v>EDGAR and various other sources, detailed in document</v>
      </c>
      <c r="N2118" s="21" cm="1">
        <f t="array" aca="1" ref="N2118" ca="1">IF(ISNA(VLOOKUP($D2118,Grouped_Sources!$C:$C,1,FALSE)),"", INDIRECT(VLOOKUP($D2118,Grouped_Sources!$C:$I,7,FALSE)))</f>
        <v>0</v>
      </c>
    </row>
    <row r="2119" spans="1:14" hidden="1" x14ac:dyDescent="0.25">
      <c r="A2119" s="5">
        <f t="shared" si="344"/>
        <v>24</v>
      </c>
      <c r="B2119" s="5">
        <f t="shared" si="345"/>
        <v>17</v>
      </c>
      <c r="C2119" s="5" t="str">
        <f t="shared" ca="1" si="343"/>
        <v>PM_emission_inventories heavy_truck</v>
      </c>
      <c r="D2119" s="5" t="str">
        <f t="shared" ca="1" si="355"/>
        <v>PM_emission_inventories_san_antonio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PM_emission_inventories</v>
      </c>
      <c r="G2119" s="4" t="str" cm="1">
        <f t="array" aca="1" ref="G2119" ca="1">IF(AND(ISBLANK(INDIRECT(ADDRESS(B2119,3,1,1,"all_city_parameter_inputs"))),ISBLANK(INDIRECT(ADDRESS(B2119,2,1,1,"all_city_parameter_inputs")))),"",IF(ISBLANK(INDIRECT(ADDRESS(B2119,2,1,1,"all_city_parameter_inputs"))),"",INDIRECT(ADDRESS(B2119,2,1,1,"all_city_parameter_inputs"))))</f>
        <v>heavy_truck</v>
      </c>
      <c r="H2119" s="17" cm="1">
        <f t="array" aca="1" ref="H2119" ca="1">IF(ISBLANK(INDIRECT(ADDRESS(B2119,A2119,1,1,"all_city_parameter_inputs"))), "--",INDIRECT(ADDRESS(B2119,A2119,1,1,"all_city_parameter_inputs")))</f>
        <v>0.27267540326495465</v>
      </c>
      <c r="I2119" s="17">
        <f ca="1">IF(OR(G2119="alpha",G2119="beta",G2119="sd",G2119="mean"),"--",VLOOKUP(C2119,Default!$B$5:$H$114,7,FALSE))</f>
        <v>0.45445403783708543</v>
      </c>
      <c r="J2119" s="4" t="str">
        <f ca="1">VLOOKUP(F2119,Lookup!$C$5:$D$110,2, FALSE)</f>
        <v>Pollution values</v>
      </c>
      <c r="K2119" s="4">
        <f ca="1">VLOOKUP(C2119,Default!$B$4:$E$114,4, FALSE)</f>
        <v>0</v>
      </c>
      <c r="L2119" s="21" t="str" cm="1">
        <f t="array" aca="1" ref="L2119" ca="1">IF(ISNA(VLOOKUP($D2119,Grouped_Sources!$C:$C,1,FALSE)),"", INDIRECT(VLOOKUP($D2119,Grouped_Sources!$C:$I,5,FALSE)))</f>
        <v>air pollution and CO2 write-up_only table_V4.docx (dropbox.com)</v>
      </c>
      <c r="M2119" s="21" t="str" cm="1">
        <f t="array" aca="1" ref="M2119" ca="1">IF(ISNA(VLOOKUP($D2119,Grouped_Sources!$C:$C,1,FALSE)),"", INDIRECT(VLOOKUP($D2119,Grouped_Sources!$C:$I,6,FALSE)))</f>
        <v>EDGAR and various other sources, detailed in document</v>
      </c>
      <c r="N2119" s="21" cm="1">
        <f t="array" aca="1" ref="N2119" ca="1">IF(ISNA(VLOOKUP($D2119,Grouped_Sources!$C:$C,1,FALSE)),"", INDIRECT(VLOOKUP($D2119,Grouped_Sources!$C:$I,7,FALSE)))</f>
        <v>0</v>
      </c>
    </row>
    <row r="2120" spans="1:14" hidden="1" x14ac:dyDescent="0.25">
      <c r="A2120" s="5">
        <f t="shared" si="344"/>
        <v>24</v>
      </c>
      <c r="B2120" s="5">
        <f t="shared" si="345"/>
        <v>18</v>
      </c>
      <c r="C2120" s="5" t="str">
        <f t="shared" ca="1" si="343"/>
        <v>PM_emission_inventories truck</v>
      </c>
      <c r="D2120" s="5" t="str">
        <f t="shared" ca="1" si="355"/>
        <v>PM_emission_inventories_san_antonio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PM_emission_inventories</v>
      </c>
      <c r="G2120" s="4" t="str" cm="1">
        <f t="array" aca="1" ref="G2120" ca="1">IF(AND(ISBLANK(INDIRECT(ADDRESS(B2120,3,1,1,"all_city_parameter_inputs"))),ISBLANK(INDIRECT(ADDRESS(B2120,2,1,1,"all_city_parameter_inputs")))),"",IF(ISBLANK(INDIRECT(ADDRESS(B2120,2,1,1,"all_city_parameter_inputs"))),"",INDIRECT(ADDRESS(B2120,2,1,1,"all_city_parameter_inputs"))))</f>
        <v>truck</v>
      </c>
      <c r="H2120" s="17" cm="1">
        <f t="array" aca="1" ref="H2120" ca="1">IF(ISBLANK(INDIRECT(ADDRESS(B2120,A2120,1,1,"all_city_parameter_inputs"))), "--",INDIRECT(ADDRESS(B2120,A2120,1,1,"all_city_parameter_inputs")))</f>
        <v>0.2202514419120489</v>
      </c>
      <c r="I2120" s="17">
        <f ca="1">IF(OR(G2120="alpha",G2120="beta",G2120="sd",G2120="mean"),"--",VLOOKUP(C2120,Default!$B$5:$H$114,7,FALSE))</f>
        <v>0.33879566966662278</v>
      </c>
      <c r="J2120" s="4" t="str">
        <f ca="1">VLOOKUP(F2120,Lookup!$C$5:$D$110,2, FALSE)</f>
        <v>Pollution values</v>
      </c>
      <c r="K2120" s="4">
        <f ca="1">VLOOKUP(C2120,Default!$B$4:$E$114,4, FALSE)</f>
        <v>0</v>
      </c>
      <c r="L2120" s="21" t="str" cm="1">
        <f t="array" aca="1" ref="L2120" ca="1">IF(ISNA(VLOOKUP($D2120,Grouped_Sources!$C:$C,1,FALSE)),"", INDIRECT(VLOOKUP($D2120,Grouped_Sources!$C:$I,5,FALSE)))</f>
        <v>air pollution and CO2 write-up_only table_V4.docx (dropbox.com)</v>
      </c>
      <c r="M2120" s="21" t="str" cm="1">
        <f t="array" aca="1" ref="M2120" ca="1">IF(ISNA(VLOOKUP($D2120,Grouped_Sources!$C:$C,1,FALSE)),"", INDIRECT(VLOOKUP($D2120,Grouped_Sources!$C:$I,6,FALSE)))</f>
        <v>EDGAR and various other sources, detailed in document</v>
      </c>
      <c r="N2120" s="21" cm="1">
        <f t="array" aca="1" ref="N2120" ca="1">IF(ISNA(VLOOKUP($D2120,Grouped_Sources!$C:$C,1,FALSE)),"", INDIRECT(VLOOKUP($D2120,Grouped_Sources!$C:$I,7,FALSE)))</f>
        <v>0</v>
      </c>
    </row>
    <row r="2121" spans="1:14" hidden="1" x14ac:dyDescent="0.25">
      <c r="A2121" s="5">
        <f t="shared" si="344"/>
        <v>24</v>
      </c>
      <c r="B2121" s="5">
        <f t="shared" si="345"/>
        <v>19</v>
      </c>
      <c r="C2121" s="5" t="str">
        <f t="shared" ca="1" si="343"/>
        <v>PM_emission_inventories van</v>
      </c>
      <c r="D2121" s="5" t="str">
        <f t="shared" ca="1" si="355"/>
        <v>PM_emission_inventories_san_antonio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PM_emission_inventories</v>
      </c>
      <c r="G2121" s="4" t="str" cm="1">
        <f t="array" aca="1" ref="G2121" ca="1">IF(AND(ISBLANK(INDIRECT(ADDRESS(B2121,3,1,1,"all_city_parameter_inputs"))),ISBLANK(INDIRECT(ADDRESS(B2121,2,1,1,"all_city_parameter_inputs")))),"",IF(ISBLANK(INDIRECT(ADDRESS(B2121,2,1,1,"all_city_parameter_inputs"))),"",INDIRECT(ADDRESS(B2121,2,1,1,"all_city_parameter_inputs"))))</f>
        <v>van</v>
      </c>
      <c r="H2121" s="17" cm="1">
        <f t="array" aca="1" ref="H2121" ca="1">IF(ISBLANK(INDIRECT(ADDRESS(B2121,A2121,1,1,"all_city_parameter_inputs"))), "--",INDIRECT(ADDRESS(B2121,A2121,1,1,"all_city_parameter_inputs")))</f>
        <v>0</v>
      </c>
      <c r="I2121" s="17">
        <f ca="1">IF(OR(G2121="alpha",G2121="beta",G2121="sd",G2121="mean"),"--",VLOOKUP(C2121,Default!$B$5:$H$114,7,FALSE))</f>
        <v>0</v>
      </c>
      <c r="J2121" s="4" t="str">
        <f ca="1">VLOOKUP(F2121,Lookup!$C$5:$D$110,2, FALSE)</f>
        <v>Pollution values</v>
      </c>
      <c r="K2121" s="4">
        <f ca="1">VLOOKUP(C2121,Default!$B$4:$E$114,4, FALSE)</f>
        <v>0</v>
      </c>
      <c r="L2121" s="21" t="str" cm="1">
        <f t="array" aca="1" ref="L2121" ca="1">IF(ISNA(VLOOKUP($D2121,Grouped_Sources!$C:$C,1,FALSE)),"", INDIRECT(VLOOKUP($D2121,Grouped_Sources!$C:$I,5,FALSE)))</f>
        <v>air pollution and CO2 write-up_only table_V4.docx (dropbox.com)</v>
      </c>
      <c r="M2121" s="21" t="str" cm="1">
        <f t="array" aca="1" ref="M2121" ca="1">IF(ISNA(VLOOKUP($D2121,Grouped_Sources!$C:$C,1,FALSE)),"", INDIRECT(VLOOKUP($D2121,Grouped_Sources!$C:$I,6,FALSE)))</f>
        <v>EDGAR and various other sources, detailed in document</v>
      </c>
      <c r="N2121" s="21" cm="1">
        <f t="array" aca="1" ref="N2121" ca="1">IF(ISNA(VLOOKUP($D2121,Grouped_Sources!$C:$C,1,FALSE)),"", INDIRECT(VLOOKUP($D2121,Grouped_Sources!$C:$I,7,FALSE)))</f>
        <v>0</v>
      </c>
    </row>
    <row r="2122" spans="1:14" hidden="1" x14ac:dyDescent="0.25">
      <c r="A2122" s="5">
        <f t="shared" si="344"/>
        <v>24</v>
      </c>
      <c r="B2122" s="5">
        <f t="shared" si="345"/>
        <v>20</v>
      </c>
      <c r="C2122" s="5" t="str">
        <f t="shared" ca="1" si="343"/>
        <v>PM_emission_inventories other</v>
      </c>
      <c r="D2122" s="5" t="str">
        <f t="shared" ca="1" si="355"/>
        <v>PM_emission_inventories_san_antonio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PM_emission_inventories</v>
      </c>
      <c r="G2122" s="4" t="str" cm="1">
        <f t="array" aca="1" ref="G2122" ca="1">IF(AND(ISBLANK(INDIRECT(ADDRESS(B2122,3,1,1,"all_city_parameter_inputs"))),ISBLANK(INDIRECT(ADDRESS(B2122,2,1,1,"all_city_parameter_inputs")))),"",IF(ISBLANK(INDIRECT(ADDRESS(B2122,2,1,1,"all_city_parameter_inputs"))),"",INDIRECT(ADDRESS(B2122,2,1,1,"all_city_parameter_inputs"))))</f>
        <v>other</v>
      </c>
      <c r="H2122" s="17" cm="1">
        <f t="array" aca="1" ref="H2122" ca="1">IF(ISBLANK(INDIRECT(ADDRESS(B2122,A2122,1,1,"all_city_parameter_inputs"))), "--",INDIRECT(ADDRESS(B2122,A2122,1,1,"all_city_parameter_inputs")))</f>
        <v>0</v>
      </c>
      <c r="I2122" s="17">
        <f ca="1">IF(OR(G2122="alpha",G2122="beta",G2122="sd",G2122="mean"),"--",VLOOKUP(C2122,Default!$B$5:$H$114,7,FALSE))</f>
        <v>0</v>
      </c>
      <c r="J2122" s="4" t="str">
        <f ca="1">VLOOKUP(F2122,Lookup!$C$5:$D$110,2, FALSE)</f>
        <v>Pollution values</v>
      </c>
      <c r="K2122" s="4">
        <f ca="1">VLOOKUP(C2122,Default!$B$4:$E$114,4, FALSE)</f>
        <v>0</v>
      </c>
      <c r="L2122" s="21" t="str" cm="1">
        <f t="array" aca="1" ref="L2122" ca="1">IF(ISNA(VLOOKUP($D2122,Grouped_Sources!$C:$C,1,FALSE)),"", INDIRECT(VLOOKUP($D2122,Grouped_Sources!$C:$I,5,FALSE)))</f>
        <v>air pollution and CO2 write-up_only table_V4.docx (dropbox.com)</v>
      </c>
      <c r="M2122" s="21" t="str" cm="1">
        <f t="array" aca="1" ref="M2122" ca="1">IF(ISNA(VLOOKUP($D2122,Grouped_Sources!$C:$C,1,FALSE)),"", INDIRECT(VLOOKUP($D2122,Grouped_Sources!$C:$I,6,FALSE)))</f>
        <v>EDGAR and various other sources, detailed in document</v>
      </c>
      <c r="N2122" s="21" cm="1">
        <f t="array" aca="1" ref="N2122" ca="1">IF(ISNA(VLOOKUP($D2122,Grouped_Sources!$C:$C,1,FALSE)),"", INDIRECT(VLOOKUP($D2122,Grouped_Sources!$C:$I,7,FALSE)))</f>
        <v>0</v>
      </c>
    </row>
    <row r="2123" spans="1:14" hidden="1" x14ac:dyDescent="0.25">
      <c r="A2123" s="5">
        <f t="shared" si="344"/>
        <v>24</v>
      </c>
      <c r="B2123" s="5">
        <f t="shared" si="345"/>
        <v>21</v>
      </c>
      <c r="C2123" s="5" t="str">
        <f t="shared" ca="1" si="343"/>
        <v>PM_emission_inventories taxi</v>
      </c>
      <c r="D2123" s="5" t="str">
        <f t="shared" ca="1" si="355"/>
        <v>PM_emission_inventories_san_antonio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PM_emission_inventories</v>
      </c>
      <c r="G2123" s="4" t="str" cm="1">
        <f t="array" aca="1" ref="G2123" ca="1">IF(AND(ISBLANK(INDIRECT(ADDRESS(B2123,3,1,1,"all_city_parameter_inputs"))),ISBLANK(INDIRECT(ADDRESS(B2123,2,1,1,"all_city_parameter_inputs")))),"",IF(ISBLANK(INDIRECT(ADDRESS(B2123,2,1,1,"all_city_parameter_inputs"))),"",INDIRECT(ADDRESS(B2123,2,1,1,"all_city_parameter_inputs"))))</f>
        <v>taxi</v>
      </c>
      <c r="H2123" s="17" cm="1">
        <f t="array" aca="1" ref="H2123" ca="1">IF(ISBLANK(INDIRECT(ADDRESS(B2123,A2123,1,1,"all_city_parameter_inputs"))), "--",INDIRECT(ADDRESS(B2123,A2123,1,1,"all_city_parameter_inputs")))</f>
        <v>0</v>
      </c>
      <c r="I2123" s="17">
        <f ca="1">IF(OR(G2123="alpha",G2123="beta",G2123="sd",G2123="mean"),"--",VLOOKUP(C2123,Default!$B$5:$H$114,7,FALSE))</f>
        <v>0</v>
      </c>
      <c r="J2123" s="4" t="str">
        <f ca="1">VLOOKUP(F2123,Lookup!$C$5:$D$110,2, FALSE)</f>
        <v>Pollution values</v>
      </c>
      <c r="K2123" s="4">
        <f ca="1">VLOOKUP(C2123,Default!$B$4:$E$114,4, FALSE)</f>
        <v>0</v>
      </c>
      <c r="L2123" s="21" t="str" cm="1">
        <f t="array" aca="1" ref="L2123" ca="1">IF(ISNA(VLOOKUP($D2123,Grouped_Sources!$C:$C,1,FALSE)),"", INDIRECT(VLOOKUP($D2123,Grouped_Sources!$C:$I,5,FALSE)))</f>
        <v>air pollution and CO2 write-up_only table_V4.docx (dropbox.com)</v>
      </c>
      <c r="M2123" s="21" t="str" cm="1">
        <f t="array" aca="1" ref="M2123" ca="1">IF(ISNA(VLOOKUP($D2123,Grouped_Sources!$C:$C,1,FALSE)),"", INDIRECT(VLOOKUP($D2123,Grouped_Sources!$C:$I,6,FALSE)))</f>
        <v>EDGAR and various other sources, detailed in document</v>
      </c>
      <c r="N2123" s="21" cm="1">
        <f t="array" aca="1" ref="N2123" ca="1">IF(ISNA(VLOOKUP($D2123,Grouped_Sources!$C:$C,1,FALSE)),"", INDIRECT(VLOOKUP($D2123,Grouped_Sources!$C:$I,7,FALSE)))</f>
        <v>0</v>
      </c>
    </row>
    <row r="2124" spans="1:14" hidden="1" x14ac:dyDescent="0.25">
      <c r="A2124" s="5">
        <f t="shared" si="344"/>
        <v>24</v>
      </c>
      <c r="B2124" s="5">
        <f t="shared" si="345"/>
        <v>22</v>
      </c>
      <c r="C2124" s="5" t="str">
        <f t="shared" ca="1" si="343"/>
        <v>PM_emission_inventories auto_rickshaw</v>
      </c>
      <c r="D2124" s="5" t="str">
        <f t="shared" ca="1" si="355"/>
        <v>PM_emission_inventories_san_antonio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PM_emission_inventories</v>
      </c>
      <c r="G2124" s="4" t="str" cm="1">
        <f t="array" aca="1" ref="G2124" ca="1">IF(AND(ISBLANK(INDIRECT(ADDRESS(B2124,3,1,1,"all_city_parameter_inputs"))),ISBLANK(INDIRECT(ADDRESS(B2124,2,1,1,"all_city_parameter_inputs")))),"",IF(ISBLANK(INDIRECT(ADDRESS(B2124,2,1,1,"all_city_parameter_inputs"))),"",INDIRECT(ADDRESS(B2124,2,1,1,"all_city_parameter_inputs"))))</f>
        <v>auto_rickshaw</v>
      </c>
      <c r="H2124" s="17" cm="1">
        <f t="array" aca="1" ref="H2124" ca="1">IF(ISBLANK(INDIRECT(ADDRESS(B2124,A2124,1,1,"all_city_parameter_inputs"))), "--",INDIRECT(ADDRESS(B2124,A2124,1,1,"all_city_parameter_inputs")))</f>
        <v>0</v>
      </c>
      <c r="I2124" s="17">
        <f ca="1">IF(OR(G2124="alpha",G2124="beta",G2124="sd",G2124="mean"),"--",VLOOKUP(C2124,Default!$B$5:$H$114,7,FALSE))</f>
        <v>0</v>
      </c>
      <c r="J2124" s="4" t="str">
        <f ca="1">VLOOKUP(F2124,Lookup!$C$5:$D$110,2, FALSE)</f>
        <v>Pollution values</v>
      </c>
      <c r="K2124" s="4">
        <f ca="1">VLOOKUP(C2124,Default!$B$4:$E$114,4, FALSE)</f>
        <v>0</v>
      </c>
      <c r="L2124" s="21" t="str" cm="1">
        <f t="array" aca="1" ref="L2124" ca="1">IF(ISNA(VLOOKUP($D2124,Grouped_Sources!$C:$C,1,FALSE)),"", INDIRECT(VLOOKUP($D2124,Grouped_Sources!$C:$I,5,FALSE)))</f>
        <v>air pollution and CO2 write-up_only table_V4.docx (dropbox.com)</v>
      </c>
      <c r="M2124" s="21" t="str" cm="1">
        <f t="array" aca="1" ref="M2124" ca="1">IF(ISNA(VLOOKUP($D2124,Grouped_Sources!$C:$C,1,FALSE)),"", INDIRECT(VLOOKUP($D2124,Grouped_Sources!$C:$I,6,FALSE)))</f>
        <v>EDGAR and various other sources, detailed in document</v>
      </c>
      <c r="N2124" s="21" cm="1">
        <f t="array" aca="1" ref="N2124" ca="1">IF(ISNA(VLOOKUP($D2124,Grouped_Sources!$C:$C,1,FALSE)),"", INDIRECT(VLOOKUP($D2124,Grouped_Sources!$C:$I,7,FALSE)))</f>
        <v>0</v>
      </c>
    </row>
    <row r="2125" spans="1:14" hidden="1" x14ac:dyDescent="0.25">
      <c r="A2125" s="5">
        <f t="shared" si="344"/>
        <v>24</v>
      </c>
      <c r="B2125" s="5">
        <f t="shared" si="345"/>
        <v>23</v>
      </c>
      <c r="C2125" s="5" t="str">
        <f t="shared" ca="1" si="343"/>
        <v>injury_reporting_rate</v>
      </c>
      <c r="D2125" s="5" t="str">
        <f t="shared" ca="1" si="355"/>
        <v>injury_reporting_rate_san_antonio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injury_reporting_rate</v>
      </c>
      <c r="G2125" s="4" t="str" cm="1">
        <f t="array" aca="1" ref="G2125" ca="1">IF(AND(ISBLANK(INDIRECT(ADDRESS(B2125,3,1,1,"all_city_parameter_inputs"))),ISBLANK(INDIRECT(ADDRESS(B2125,2,1,1,"all_city_parameter_inputs")))),"",IF(ISBLANK(INDIRECT(ADDRESS(B2125,2,1,1,"all_city_parameter_inputs"))),"",INDIRECT(ADDRESS(B2125,2,1,1,"all_city_parameter_inputs"))))</f>
        <v>constant</v>
      </c>
      <c r="H2125" s="17" cm="1">
        <f t="array" aca="1" ref="H2125" ca="1">IF(ISBLANK(INDIRECT(ADDRESS(B2125,A2125,1,1,"all_city_parameter_inputs"))), "--",INDIRECT(ADDRESS(B2125,A2125,1,1,"all_city_parameter_inputs")))</f>
        <v>0.87305122494432075</v>
      </c>
      <c r="I2125" s="17">
        <f ca="1">IF(OR(G2125="alpha",G2125="beta",G2125="sd",G2125="mean"),"--",VLOOKUP(C2125,Default!$B$5:$H$114,7,FALSE))</f>
        <v>1</v>
      </c>
      <c r="J2125" s="4" t="str">
        <f ca="1">VLOOKUP(F2125,Lookup!$C$5:$D$110,2, FALSE)</f>
        <v>Injury values</v>
      </c>
      <c r="K2125" s="4" t="str">
        <f ca="1">VLOOKUP(C2125,Default!$B$4:$E$114,4, FALSE)</f>
        <v>rate at which injuries are reported</v>
      </c>
      <c r="L2125" s="21" t="str" cm="1">
        <f t="array" aca="1" ref="L2125" ca="1">IF(ISNA(VLOOKUP($D2125,Grouped_Sources!$C:$C,1,FALSE)),"", INDIRECT(VLOOKUP($D2125,Grouped_Sources!$C:$I,5,FALSE)))</f>
        <v>InjuryReportingRate_WriteUp_vxx.docx on OneDrive Ali Abbas - ITHIM Global\Methods and Processes\Input Parameters\InjuryReportingRate</v>
      </c>
      <c r="M2125" s="21" cm="1">
        <f t="array" aca="1" ref="M2125" ca="1">IF(ISNA(VLOOKUP($D2125,Grouped_Sources!$C:$C,1,FALSE)),"", INDIRECT(VLOOKUP($D2125,Grouped_Sources!$C:$I,6,FALSE)))</f>
        <v>0</v>
      </c>
      <c r="N2125" s="21" cm="1">
        <f t="array" aca="1" ref="N2125" ca="1">IF(ISNA(VLOOKUP($D2125,Grouped_Sources!$C:$C,1,FALSE)),"", INDIRECT(VLOOKUP($D2125,Grouped_Sources!$C:$I,7,FALSE)))</f>
        <v>0</v>
      </c>
    </row>
    <row r="2126" spans="1:14" hidden="1" x14ac:dyDescent="0.25">
      <c r="A2126" s="5">
        <f t="shared" si="344"/>
        <v>24</v>
      </c>
      <c r="B2126" s="5">
        <f t="shared" si="345"/>
        <v>24</v>
      </c>
      <c r="C2126" s="5" t="str">
        <f t="shared" ca="1" si="343"/>
        <v>injury_reporting_rate</v>
      </c>
      <c r="D2126" s="5" t="str">
        <f t="shared" ca="1" si="355"/>
        <v>injury_reporting_rate_san_antonio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injury_reporting_rate</v>
      </c>
      <c r="G2126" s="4" t="str" cm="1">
        <f t="array" aca="1" ref="G2126" ca="1">IF(AND(ISBLANK(INDIRECT(ADDRESS(B2126,3,1,1,"all_city_parameter_inputs"))),ISBLANK(INDIRECT(ADDRESS(B2126,2,1,1,"all_city_parameter_inputs")))),"",IF(ISBLANK(INDIRECT(ADDRESS(B2126,2,1,1,"all_city_parameter_inputs"))),"",INDIRECT(ADDRESS(B2126,2,1,1,"all_city_parameter_inputs"))))</f>
        <v>alpha</v>
      </c>
      <c r="H2126" s="17" cm="1">
        <f t="array" aca="1" ref="H2126" ca="1">IF(ISBLANK(INDIRECT(ADDRESS(B2126,A2126,1,1,"all_city_parameter_inputs"))), "--",INDIRECT(ADDRESS(B2126,A2126,1,1,"all_city_parameter_inputs")))</f>
        <v>8.803218520818799</v>
      </c>
      <c r="I2126" s="17" t="str">
        <f ca="1">IF(OR(G2126="alpha",G2126="beta",G2126="sd",G2126="mean"),"--",VLOOKUP(C2126,Default!$B$5:$H$114,7,FALSE))</f>
        <v>--</v>
      </c>
      <c r="J2126" s="4" t="str">
        <f ca="1">VLOOKUP(F2126,Lookup!$C$5:$D$110,2, FALSE)</f>
        <v>Injury values</v>
      </c>
      <c r="K2126" s="4" t="str">
        <f ca="1">VLOOKUP(C2126,Default!$B$4:$E$114,4, FALSE)</f>
        <v>rate at which injuries are reported</v>
      </c>
      <c r="L2126" s="21" t="str" cm="1">
        <f t="array" aca="1" ref="L2126" ca="1">IF(ISNA(VLOOKUP($D2126,Grouped_Sources!$C:$C,1,FALSE)),"", INDIRECT(VLOOKUP($D2126,Grouped_Sources!$C:$I,5,FALSE)))</f>
        <v>InjuryReportingRate_WriteUp_vxx.docx on OneDrive Ali Abbas - ITHIM Global\Methods and Processes\Input Parameters\InjuryReportingRate</v>
      </c>
      <c r="M2126" s="21" cm="1">
        <f t="array" aca="1" ref="M2126" ca="1">IF(ISNA(VLOOKUP($D2126,Grouped_Sources!$C:$C,1,FALSE)),"", INDIRECT(VLOOKUP($D2126,Grouped_Sources!$C:$I,6,FALSE)))</f>
        <v>0</v>
      </c>
      <c r="N2126" s="21" cm="1">
        <f t="array" aca="1" ref="N2126" ca="1">IF(ISNA(VLOOKUP($D2126,Grouped_Sources!$C:$C,1,FALSE)),"", INDIRECT(VLOOKUP($D2126,Grouped_Sources!$C:$I,7,FALSE)))</f>
        <v>0</v>
      </c>
    </row>
    <row r="2127" spans="1:14" hidden="1" x14ac:dyDescent="0.25">
      <c r="A2127" s="5">
        <f t="shared" si="344"/>
        <v>24</v>
      </c>
      <c r="B2127" s="5">
        <f t="shared" si="345"/>
        <v>25</v>
      </c>
      <c r="C2127" s="5" t="str">
        <f t="shared" ca="1" si="343"/>
        <v>injury_reporting_rate</v>
      </c>
      <c r="D2127" s="5" t="str">
        <f t="shared" ca="1" si="355"/>
        <v>injury_reporting_rate_san_antonio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injury_reporting_rate</v>
      </c>
      <c r="G2127" s="4" t="str" cm="1">
        <f t="array" aca="1" ref="G2127" ca="1">IF(AND(ISBLANK(INDIRECT(ADDRESS(B2127,3,1,1,"all_city_parameter_inputs"))),ISBLANK(INDIRECT(ADDRESS(B2127,2,1,1,"all_city_parameter_inputs")))),"",IF(ISBLANK(INDIRECT(ADDRESS(B2127,2,1,1,"all_city_parameter_inputs"))),"",INDIRECT(ADDRESS(B2127,2,1,1,"all_city_parameter_inputs"))))</f>
        <v>beta</v>
      </c>
      <c r="H2127" s="17" cm="1">
        <f t="array" aca="1" ref="H2127" ca="1">IF(ISBLANK(INDIRECT(ADDRESS(B2127,A2127,1,1,"all_city_parameter_inputs"))), "--",INDIRECT(ADDRESS(B2127,A2127,1,1,"all_city_parameter_inputs")))</f>
        <v>1.2800598359353863</v>
      </c>
      <c r="I2127" s="17" t="str">
        <f ca="1">IF(OR(G2127="alpha",G2127="beta",G2127="sd",G2127="mean"),"--",VLOOKUP(C2127,Default!$B$5:$H$114,7,FALSE))</f>
        <v>--</v>
      </c>
      <c r="J2127" s="4" t="str">
        <f ca="1">VLOOKUP(F2127,Lookup!$C$5:$D$110,2, FALSE)</f>
        <v>Injury values</v>
      </c>
      <c r="K2127" s="4" t="str">
        <f ca="1">VLOOKUP(C2127,Default!$B$4:$E$114,4, FALSE)</f>
        <v>rate at which injuries are reported</v>
      </c>
      <c r="L2127" s="21" t="str" cm="1">
        <f t="array" aca="1" ref="L2127" ca="1">IF(ISNA(VLOOKUP($D2127,Grouped_Sources!$C:$C,1,FALSE)),"", INDIRECT(VLOOKUP($D2127,Grouped_Sources!$C:$I,5,FALSE)))</f>
        <v>InjuryReportingRate_WriteUp_vxx.docx on OneDrive Ali Abbas - ITHIM Global\Methods and Processes\Input Parameters\InjuryReportingRate</v>
      </c>
      <c r="M2127" s="21" cm="1">
        <f t="array" aca="1" ref="M2127" ca="1">IF(ISNA(VLOOKUP($D2127,Grouped_Sources!$C:$C,1,FALSE)),"", INDIRECT(VLOOKUP($D2127,Grouped_Sources!$C:$I,6,FALSE)))</f>
        <v>0</v>
      </c>
      <c r="N2127" s="21" cm="1">
        <f t="array" aca="1" ref="N2127" ca="1">IF(ISNA(VLOOKUP($D2127,Grouped_Sources!$C:$C,1,FALSE)),"", INDIRECT(VLOOKUP($D2127,Grouped_Sources!$C:$I,7,FALSE)))</f>
        <v>0</v>
      </c>
    </row>
    <row r="2128" spans="1:14" hidden="1" x14ac:dyDescent="0.25">
      <c r="A2128" s="5">
        <f t="shared" si="344"/>
        <v>24</v>
      </c>
      <c r="B2128" s="5">
        <f t="shared" si="345"/>
        <v>26</v>
      </c>
      <c r="C2128" s="5" t="str">
        <f t="shared" ca="1" si="343"/>
        <v>chronic_disease_scalar</v>
      </c>
      <c r="D2128" s="5" t="str">
        <f t="shared" ca="1" si="355"/>
        <v>chronic_disease_scalar_san_antonio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chronic_disease_scalar</v>
      </c>
      <c r="G2128" s="4" t="str" cm="1">
        <f t="array" aca="1" ref="G2128" ca="1">IF(AND(ISBLANK(INDIRECT(ADDRESS(B2128,3,1,1,"all_city_parameter_inputs"))),ISBLANK(INDIRECT(ADDRESS(B2128,2,1,1,"all_city_parameter_inputs")))),"",IF(ISBLANK(INDIRECT(ADDRESS(B2128,2,1,1,"all_city_parameter_inputs"))),"",INDIRECT(ADDRESS(B2128,2,1,1,"all_city_parameter_inputs"))))</f>
        <v>constant</v>
      </c>
      <c r="H2128" s="17" cm="1">
        <f t="array" aca="1" ref="H2128" ca="1">IF(ISBLANK(INDIRECT(ADDRESS(B2128,A2128,1,1,"all_city_parameter_inputs"))), "--",INDIRECT(ADDRESS(B2128,A2128,1,1,"all_city_parameter_inputs")))</f>
        <v>1</v>
      </c>
      <c r="I2128" s="17">
        <f ca="1">IF(OR(G2128="alpha",G2128="beta",G2128="sd",G2128="mean"),"--",VLOOKUP(C2128,Default!$B$5:$H$114,7,FALSE))</f>
        <v>1</v>
      </c>
      <c r="J2128" s="4" t="str">
        <f ca="1">VLOOKUP(F2128,Lookup!$C$5:$D$110,2, FALSE)</f>
        <v>Health values</v>
      </c>
      <c r="K2128" s="4" t="str">
        <f ca="1">VLOOKUP(C2128,Default!$B$4:$E$114,4, FALSE)</f>
        <v>scalar to deal with bias in GBD data</v>
      </c>
      <c r="L2128" s="21" t="str" cm="1">
        <f t="array" aca="1" ref="L2128" ca="1">IF(ISNA(VLOOKUP($D2128,Grouped_Sources!$C:$C,1,FALSE)),"", INDIRECT(VLOOKUP($D2128,Grouped_Sources!$C:$I,5,FALSE)))</f>
        <v>assumes no bias in the disease data, distribution values need updating</v>
      </c>
      <c r="M2128" s="21" cm="1">
        <f t="array" aca="1" ref="M2128" ca="1">IF(ISNA(VLOOKUP($D2128,Grouped_Sources!$C:$C,1,FALSE)),"", INDIRECT(VLOOKUP($D2128,Grouped_Sources!$C:$I,6,FALSE)))</f>
        <v>0</v>
      </c>
      <c r="N2128" s="21" cm="1">
        <f t="array" aca="1" ref="N2128" ca="1">IF(ISNA(VLOOKUP($D2128,Grouped_Sources!$C:$C,1,FALSE)),"", INDIRECT(VLOOKUP($D2128,Grouped_Sources!$C:$I,7,FALSE)))</f>
        <v>0</v>
      </c>
    </row>
    <row r="2129" spans="1:14" hidden="1" x14ac:dyDescent="0.25">
      <c r="A2129" s="5">
        <f t="shared" si="344"/>
        <v>24</v>
      </c>
      <c r="B2129" s="5">
        <f t="shared" si="345"/>
        <v>27</v>
      </c>
      <c r="C2129" s="5" t="str">
        <f t="shared" ca="1" si="343"/>
        <v>chronic_disease_scalar</v>
      </c>
      <c r="D2129" s="5" t="str">
        <f t="shared" ca="1" si="355"/>
        <v>chronic_disease_scalar_san_antonio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chronic_disease_scalar</v>
      </c>
      <c r="G2129" s="4" t="str" cm="1">
        <f t="array" aca="1" ref="G2129" ca="1">IF(AND(ISBLANK(INDIRECT(ADDRESS(B2129,3,1,1,"all_city_parameter_inputs"))),ISBLANK(INDIRECT(ADDRESS(B2129,2,1,1,"all_city_parameter_inputs")))),"",IF(ISBLANK(INDIRECT(ADDRESS(B2129,2,1,1,"all_city_parameter_inputs"))),"",INDIRECT(ADDRESS(B2129,2,1,1,"all_city_parameter_inputs"))))</f>
        <v>mean</v>
      </c>
      <c r="H2129" s="17" cm="1">
        <f t="array" aca="1" ref="H2129" ca="1">IF(ISBLANK(INDIRECT(ADDRESS(B2129,A2129,1,1,"all_city_parameter_inputs"))), "--",INDIRECT(ADDRESS(B2129,A2129,1,1,"all_city_parameter_inputs")))</f>
        <v>1</v>
      </c>
      <c r="I2129" s="17" t="str">
        <f ca="1">IF(OR(G2129="alpha",G2129="beta",G2129="sd",G2129="mean"),"--",VLOOKUP(C2129,Default!$B$5:$H$114,7,FALSE))</f>
        <v>--</v>
      </c>
      <c r="J2129" s="4" t="str">
        <f ca="1">VLOOKUP(F2129,Lookup!$C$5:$D$110,2, FALSE)</f>
        <v>Health values</v>
      </c>
      <c r="K2129" s="4" t="str">
        <f ca="1">VLOOKUP(C2129,Default!$B$4:$E$114,4, FALSE)</f>
        <v>scalar to deal with bias in GBD data</v>
      </c>
      <c r="L2129" s="21" t="str" cm="1">
        <f t="array" aca="1" ref="L2129" ca="1">IF(ISNA(VLOOKUP($D2129,Grouped_Sources!$C:$C,1,FALSE)),"", INDIRECT(VLOOKUP($D2129,Grouped_Sources!$C:$I,5,FALSE)))</f>
        <v>assumes no bias in the disease data, distribution values need updating</v>
      </c>
      <c r="M2129" s="21" cm="1">
        <f t="array" aca="1" ref="M2129" ca="1">IF(ISNA(VLOOKUP($D2129,Grouped_Sources!$C:$C,1,FALSE)),"", INDIRECT(VLOOKUP($D2129,Grouped_Sources!$C:$I,6,FALSE)))</f>
        <v>0</v>
      </c>
      <c r="N2129" s="21" cm="1">
        <f t="array" aca="1" ref="N2129" ca="1">IF(ISNA(VLOOKUP($D2129,Grouped_Sources!$C:$C,1,FALSE)),"", INDIRECT(VLOOKUP($D2129,Grouped_Sources!$C:$I,7,FALSE)))</f>
        <v>0</v>
      </c>
    </row>
    <row r="2130" spans="1:14" hidden="1" x14ac:dyDescent="0.25">
      <c r="A2130" s="5">
        <f t="shared" si="344"/>
        <v>24</v>
      </c>
      <c r="B2130" s="5">
        <f t="shared" si="345"/>
        <v>28</v>
      </c>
      <c r="C2130" s="5" t="str">
        <f t="shared" ca="1" si="343"/>
        <v>chronic_disease_scalar</v>
      </c>
      <c r="D2130" s="5" t="str">
        <f t="shared" ca="1" si="355"/>
        <v>chronic_disease_scalar_san_antonio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chronic_disease_scalar</v>
      </c>
      <c r="G2130" s="4" t="str" cm="1">
        <f t="array" aca="1" ref="G2130" ca="1">IF(AND(ISBLANK(INDIRECT(ADDRESS(B2130,3,1,1,"all_city_parameter_inputs"))),ISBLANK(INDIRECT(ADDRESS(B2130,2,1,1,"all_city_parameter_inputs")))),"",IF(ISBLANK(INDIRECT(ADDRESS(B2130,2,1,1,"all_city_parameter_inputs"))),"",INDIRECT(ADDRESS(B2130,2,1,1,"all_city_parameter_inputs"))))</f>
        <v>sd</v>
      </c>
      <c r="H2130" s="17" cm="1">
        <f t="array" aca="1" ref="H2130" ca="1">IF(ISBLANK(INDIRECT(ADDRESS(B2130,A2130,1,1,"all_city_parameter_inputs"))), "--",INDIRECT(ADDRESS(B2130,A2130,1,1,"all_city_parameter_inputs")))</f>
        <v>1.2</v>
      </c>
      <c r="I2130" s="17" t="str">
        <f ca="1">IF(OR(G2130="alpha",G2130="beta",G2130="sd",G2130="mean"),"--",VLOOKUP(C2130,Default!$B$5:$H$114,7,FALSE))</f>
        <v>--</v>
      </c>
      <c r="J2130" s="4" t="str">
        <f ca="1">VLOOKUP(F2130,Lookup!$C$5:$D$110,2, FALSE)</f>
        <v>Health values</v>
      </c>
      <c r="K2130" s="4" t="str">
        <f ca="1">VLOOKUP(C2130,Default!$B$4:$E$114,4, FALSE)</f>
        <v>scalar to deal with bias in GBD data</v>
      </c>
      <c r="L2130" s="21" t="str" cm="1">
        <f t="array" aca="1" ref="L2130" ca="1">IF(ISNA(VLOOKUP($D2130,Grouped_Sources!$C:$C,1,FALSE)),"", INDIRECT(VLOOKUP($D2130,Grouped_Sources!$C:$I,5,FALSE)))</f>
        <v>assumes no bias in the disease data, distribution values need updating</v>
      </c>
      <c r="M2130" s="21" cm="1">
        <f t="array" aca="1" ref="M2130" ca="1">IF(ISNA(VLOOKUP($D2130,Grouped_Sources!$C:$C,1,FALSE)),"", INDIRECT(VLOOKUP($D2130,Grouped_Sources!$C:$I,6,FALSE)))</f>
        <v>0</v>
      </c>
      <c r="N2130" s="21" cm="1">
        <f t="array" aca="1" ref="N2130" ca="1">IF(ISNA(VLOOKUP($D2130,Grouped_Sources!$C:$C,1,FALSE)),"", INDIRECT(VLOOKUP($D2130,Grouped_Sources!$C:$I,7,FALSE)))</f>
        <v>0</v>
      </c>
    </row>
    <row r="2131" spans="1:14" hidden="1" x14ac:dyDescent="0.25">
      <c r="A2131" s="5">
        <f t="shared" si="344"/>
        <v>24</v>
      </c>
      <c r="B2131" s="5">
        <f t="shared" si="345"/>
        <v>29</v>
      </c>
      <c r="C2131" s="5" t="str">
        <f t="shared" ca="1" si="343"/>
        <v>pm_conc_base</v>
      </c>
      <c r="D2131" s="5" t="str">
        <f t="shared" ca="1" si="355"/>
        <v>pm_conc_base_san_antonio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pm_conc_base</v>
      </c>
      <c r="G2131" s="4" t="str" cm="1">
        <f t="array" aca="1" ref="G2131" ca="1">IF(AND(ISBLANK(INDIRECT(ADDRESS(B2131,3,1,1,"all_city_parameter_inputs"))),ISBLANK(INDIRECT(ADDRESS(B2131,2,1,1,"all_city_parameter_inputs")))),"",IF(ISBLANK(INDIRECT(ADDRESS(B2131,2,1,1,"all_city_parameter_inputs"))),"",INDIRECT(ADDRESS(B2131,2,1,1,"all_city_parameter_inputs"))))</f>
        <v>constant</v>
      </c>
      <c r="H2131" s="17" cm="1">
        <f t="array" aca="1" ref="H2131" ca="1">IF(ISBLANK(INDIRECT(ADDRESS(B2131,A2131,1,1,"all_city_parameter_inputs"))), "--",INDIRECT(ADDRESS(B2131,A2131,1,1,"all_city_parameter_inputs")))</f>
        <v>21.861799999999999</v>
      </c>
      <c r="I2131" s="17">
        <f ca="1">IF(OR(G2131="alpha",G2131="beta",G2131="sd",G2131="mean"),"--",VLOOKUP(C2131,Default!$B$5:$H$114,7,FALSE))</f>
        <v>12.69</v>
      </c>
      <c r="J2131" s="4" t="str">
        <f ca="1">VLOOKUP(F2131,Lookup!$C$5:$D$110,2, FALSE)</f>
        <v>Pollution values</v>
      </c>
      <c r="K2131" s="4" t="str">
        <f ca="1">VLOOKUP(C2131,Default!$B$4:$E$114,4, FALSE)</f>
        <v>background PM2.5 concentration</v>
      </c>
      <c r="L2131" s="21" t="str" cm="1">
        <f t="array" aca="1" ref="L2131" ca="1">IF(ISNA(VLOOKUP($D2131,Grouped_Sources!$C:$C,1,FALSE)),"", INDIRECT(VLOOKUP($D2131,Grouped_Sources!$C:$I,5,FALSE)))</f>
        <v>…Dropbox\ITHIM Global\Methods and Processes\Air Pollution\Emissions and air pollution calculations - Rahul &amp; Haneen\Databases used\database_source_apport_studies_v2_0_26_9_2015.xls</v>
      </c>
      <c r="M2131" s="21" t="str" cm="1">
        <f t="array" aca="1" ref="M2131" ca="1">IF(ISNA(VLOOKUP($D2131,Grouped_Sources!$C:$C,1,FALSE)),"", INDIRECT(VLOOKUP($D2131,Grouped_Sources!$C:$I,6,FALSE)))</f>
        <v>EDGAR and various other sources, detailed in document</v>
      </c>
      <c r="N2131" s="21" cm="1">
        <f t="array" aca="1" ref="N2131" ca="1">IF(ISNA(VLOOKUP($D2131,Grouped_Sources!$C:$C,1,FALSE)),"", INDIRECT(VLOOKUP($D2131,Grouped_Sources!$C:$I,7,FALSE)))</f>
        <v>0</v>
      </c>
    </row>
    <row r="2132" spans="1:14" hidden="1" x14ac:dyDescent="0.25">
      <c r="A2132" s="5">
        <f t="shared" si="344"/>
        <v>24</v>
      </c>
      <c r="B2132" s="5">
        <f t="shared" si="345"/>
        <v>30</v>
      </c>
      <c r="C2132" s="5" t="str">
        <f t="shared" ca="1" si="343"/>
        <v>pm_conc_base</v>
      </c>
      <c r="D2132" s="5" t="str">
        <f t="shared" ca="1" si="355"/>
        <v>pm_conc_base_san_antonio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pm_conc_base</v>
      </c>
      <c r="G2132" s="4" t="str" cm="1">
        <f t="array" aca="1" ref="G2132" ca="1">IF(AND(ISBLANK(INDIRECT(ADDRESS(B2132,3,1,1,"all_city_parameter_inputs"))),ISBLANK(INDIRECT(ADDRESS(B2132,2,1,1,"all_city_parameter_inputs")))),"",IF(ISBLANK(INDIRECT(ADDRESS(B2132,2,1,1,"all_city_parameter_inputs"))),"",INDIRECT(ADDRESS(B2132,2,1,1,"all_city_parameter_inputs"))))</f>
        <v>mean</v>
      </c>
      <c r="H2132" s="17" t="str" cm="1">
        <f t="array" aca="1" ref="H2132" ca="1">IF(ISBLANK(INDIRECT(ADDRESS(B2132,A2132,1,1,"all_city_parameter_inputs"))), "--",INDIRECT(ADDRESS(B2132,A2132,1,1,"all_city_parameter_inputs")))</f>
        <v>--</v>
      </c>
      <c r="I2132" s="17" t="str">
        <f ca="1">IF(OR(G2132="alpha",G2132="beta",G2132="sd",G2132="mean"),"--",VLOOKUP(C2132,Default!$B$5:$H$114,7,FALSE))</f>
        <v>--</v>
      </c>
      <c r="J2132" s="4" t="str">
        <f ca="1">VLOOKUP(F2132,Lookup!$C$5:$D$110,2, FALSE)</f>
        <v>Pollution values</v>
      </c>
      <c r="K2132" s="4" t="str">
        <f ca="1">VLOOKUP(C2132,Default!$B$4:$E$114,4, FALSE)</f>
        <v>background PM2.5 concentration</v>
      </c>
      <c r="L2132" s="21" t="str" cm="1">
        <f t="array" aca="1" ref="L2132" ca="1">IF(ISNA(VLOOKUP($D2132,Grouped_Sources!$C:$C,1,FALSE)),"", INDIRECT(VLOOKUP($D2132,Grouped_Sources!$C:$I,5,FALSE)))</f>
        <v>…Dropbox\ITHIM Global\Methods and Processes\Air Pollution\Emissions and air pollution calculations - Rahul &amp; Haneen\Databases used\database_source_apport_studies_v2_0_26_9_2015.xls</v>
      </c>
      <c r="M2132" s="21" t="str" cm="1">
        <f t="array" aca="1" ref="M2132" ca="1">IF(ISNA(VLOOKUP($D2132,Grouped_Sources!$C:$C,1,FALSE)),"", INDIRECT(VLOOKUP($D2132,Grouped_Sources!$C:$I,6,FALSE)))</f>
        <v>EDGAR and various other sources, detailed in document</v>
      </c>
      <c r="N2132" s="21" cm="1">
        <f t="array" aca="1" ref="N2132" ca="1">IF(ISNA(VLOOKUP($D2132,Grouped_Sources!$C:$C,1,FALSE)),"", INDIRECT(VLOOKUP($D2132,Grouped_Sources!$C:$I,7,FALSE)))</f>
        <v>0</v>
      </c>
    </row>
    <row r="2133" spans="1:14" hidden="1" x14ac:dyDescent="0.25">
      <c r="A2133" s="5">
        <f t="shared" si="344"/>
        <v>24</v>
      </c>
      <c r="B2133" s="5">
        <f t="shared" si="345"/>
        <v>31</v>
      </c>
      <c r="C2133" s="5" t="str">
        <f t="shared" ca="1" si="343"/>
        <v>pm_conc_base</v>
      </c>
      <c r="D2133" s="5" t="str">
        <f t="shared" ca="1" si="355"/>
        <v>pm_conc_base_san_antonio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pm_conc_base</v>
      </c>
      <c r="G2133" s="4" t="str" cm="1">
        <f t="array" aca="1" ref="G2133" ca="1">IF(AND(ISBLANK(INDIRECT(ADDRESS(B2133,3,1,1,"all_city_parameter_inputs"))),ISBLANK(INDIRECT(ADDRESS(B2133,2,1,1,"all_city_parameter_inputs")))),"",IF(ISBLANK(INDIRECT(ADDRESS(B2133,2,1,1,"all_city_parameter_inputs"))),"",INDIRECT(ADDRESS(B2133,2,1,1,"all_city_parameter_inputs"))))</f>
        <v>sd</v>
      </c>
      <c r="H2133" s="17" t="str" cm="1">
        <f t="array" aca="1" ref="H2133" ca="1">IF(ISBLANK(INDIRECT(ADDRESS(B2133,A2133,1,1,"all_city_parameter_inputs"))), "--",INDIRECT(ADDRESS(B2133,A2133,1,1,"all_city_parameter_inputs")))</f>
        <v>--</v>
      </c>
      <c r="I2133" s="17" t="str">
        <f ca="1">IF(OR(G2133="alpha",G2133="beta",G2133="sd",G2133="mean"),"--",VLOOKUP(C2133,Default!$B$5:$H$114,7,FALSE))</f>
        <v>--</v>
      </c>
      <c r="J2133" s="4" t="str">
        <f ca="1">VLOOKUP(F2133,Lookup!$C$5:$D$110,2, FALSE)</f>
        <v>Pollution values</v>
      </c>
      <c r="K2133" s="4" t="str">
        <f ca="1">VLOOKUP(C2133,Default!$B$4:$E$114,4, FALSE)</f>
        <v>background PM2.5 concentration</v>
      </c>
      <c r="L2133" s="21" t="str" cm="1">
        <f t="array" aca="1" ref="L2133" ca="1">IF(ISNA(VLOOKUP($D2133,Grouped_Sources!$C:$C,1,FALSE)),"", INDIRECT(VLOOKUP($D2133,Grouped_Sources!$C:$I,5,FALSE)))</f>
        <v>…Dropbox\ITHIM Global\Methods and Processes\Air Pollution\Emissions and air pollution calculations - Rahul &amp; Haneen\Databases used\database_source_apport_studies_v2_0_26_9_2015.xls</v>
      </c>
      <c r="M2133" s="21" t="str" cm="1">
        <f t="array" aca="1" ref="M2133" ca="1">IF(ISNA(VLOOKUP($D2133,Grouped_Sources!$C:$C,1,FALSE)),"", INDIRECT(VLOOKUP($D2133,Grouped_Sources!$C:$I,6,FALSE)))</f>
        <v>EDGAR and various other sources, detailed in document</v>
      </c>
      <c r="N2133" s="21" cm="1">
        <f t="array" aca="1" ref="N2133" ca="1">IF(ISNA(VLOOKUP($D2133,Grouped_Sources!$C:$C,1,FALSE)),"", INDIRECT(VLOOKUP($D2133,Grouped_Sources!$C:$I,7,FALSE)))</f>
        <v>0</v>
      </c>
    </row>
    <row r="2134" spans="1:14" hidden="1" x14ac:dyDescent="0.25">
      <c r="A2134" s="5">
        <f t="shared" si="344"/>
        <v>24</v>
      </c>
      <c r="B2134" s="5">
        <f t="shared" si="345"/>
        <v>32</v>
      </c>
      <c r="C2134" s="5" t="str">
        <f t="shared" ca="1" si="343"/>
        <v>pm_trans_share</v>
      </c>
      <c r="D2134" s="5" t="str">
        <f t="shared" ca="1" si="355"/>
        <v>pm_trans_share_san_antonio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pm_trans_share</v>
      </c>
      <c r="G2134" s="4" t="str" cm="1">
        <f t="array" aca="1" ref="G2134" ca="1">IF(AND(ISBLANK(INDIRECT(ADDRESS(B2134,3,1,1,"all_city_parameter_inputs"))),ISBLANK(INDIRECT(ADDRESS(B2134,2,1,1,"all_city_parameter_inputs")))),"",IF(ISBLANK(INDIRECT(ADDRESS(B2134,2,1,1,"all_city_parameter_inputs"))),"",INDIRECT(ADDRESS(B2134,2,1,1,"all_city_parameter_inputs"))))</f>
        <v>constant</v>
      </c>
      <c r="H2134" s="17" cm="1">
        <f t="array" aca="1" ref="H2134" ca="1">IF(ISBLANK(INDIRECT(ADDRESS(B2134,A2134,1,1,"all_city_parameter_inputs"))), "--",INDIRECT(ADDRESS(B2134,A2134,1,1,"all_city_parameter_inputs")))</f>
        <v>0.32</v>
      </c>
      <c r="I2134" s="17">
        <f ca="1">IF(OR(G2134="alpha",G2134="beta",G2134="sd",G2134="mean"),"--",VLOOKUP(C2134,Default!$B$5:$H$114,7,FALSE))</f>
        <v>0.42</v>
      </c>
      <c r="J2134" s="4" t="str">
        <f ca="1">VLOOKUP(F2134,Lookup!$C$5:$D$110,2, FALSE)</f>
        <v>Pollution values</v>
      </c>
      <c r="K2134" s="4" t="str">
        <f ca="1">VLOOKUP(C2134,Default!$B$4:$E$114,4, FALSE)</f>
        <v>proportion of background PM2.5 attributable to transport</v>
      </c>
      <c r="L2134" s="21" t="str" cm="1">
        <f t="array" aca="1" ref="L2134" ca="1">IF(ISNA(VLOOKUP($D2134,Grouped_Sources!$C:$C,1,FALSE)),"", INDIRECT(VLOOKUP($D2134,Grouped_Sources!$C:$I,5,FALSE)))</f>
        <v>…Dropbox\ITHIM Global\Methods and Processes\Air Pollution\Emissions and air pollution calculations - Rahul &amp; Haneen\Databases used\database_source_apport_studies_v2_0_26_9_2015.xls</v>
      </c>
      <c r="M2134" s="21" t="str" cm="1">
        <f t="array" aca="1" ref="M2134" ca="1">IF(ISNA(VLOOKUP($D2134,Grouped_Sources!$C:$C,1,FALSE)),"", INDIRECT(VLOOKUP($D2134,Grouped_Sources!$C:$I,6,FALSE)))</f>
        <v>EDGAR and various other sources, detailed in document</v>
      </c>
      <c r="N2134" s="21" cm="1">
        <f t="array" aca="1" ref="N2134" ca="1">IF(ISNA(VLOOKUP($D2134,Grouped_Sources!$C:$C,1,FALSE)),"", INDIRECT(VLOOKUP($D2134,Grouped_Sources!$C:$I,7,FALSE)))</f>
        <v>0</v>
      </c>
    </row>
    <row r="2135" spans="1:14" hidden="1" x14ac:dyDescent="0.25">
      <c r="A2135" s="5">
        <f t="shared" si="344"/>
        <v>24</v>
      </c>
      <c r="B2135" s="5">
        <f t="shared" si="345"/>
        <v>33</v>
      </c>
      <c r="C2135" s="5" t="str">
        <f t="shared" ca="1" si="343"/>
        <v>pm_trans_share</v>
      </c>
      <c r="D2135" s="5" t="str">
        <f t="shared" ca="1" si="355"/>
        <v>pm_trans_share_san_antonio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pm_trans_share</v>
      </c>
      <c r="G2135" s="4" t="str" cm="1">
        <f t="array" aca="1" ref="G2135" ca="1">IF(AND(ISBLANK(INDIRECT(ADDRESS(B2135,3,1,1,"all_city_parameter_inputs"))),ISBLANK(INDIRECT(ADDRESS(B2135,2,1,1,"all_city_parameter_inputs")))),"",IF(ISBLANK(INDIRECT(ADDRESS(B2135,2,1,1,"all_city_parameter_inputs"))),"",INDIRECT(ADDRESS(B2135,2,1,1,"all_city_parameter_inputs"))))</f>
        <v>alpha</v>
      </c>
      <c r="H2135" s="17" t="str" cm="1">
        <f t="array" aca="1" ref="H2135" ca="1">IF(ISBLANK(INDIRECT(ADDRESS(B2135,A2135,1,1,"all_city_parameter_inputs"))), "--",INDIRECT(ADDRESS(B2135,A2135,1,1,"all_city_parameter_inputs")))</f>
        <v>--</v>
      </c>
      <c r="I2135" s="17" t="str">
        <f ca="1">IF(OR(G2135="alpha",G2135="beta",G2135="sd",G2135="mean"),"--",VLOOKUP(C2135,Default!$B$5:$H$114,7,FALSE))</f>
        <v>--</v>
      </c>
      <c r="J2135" s="4" t="str">
        <f ca="1">VLOOKUP(F2135,Lookup!$C$5:$D$110,2, FALSE)</f>
        <v>Pollution values</v>
      </c>
      <c r="K2135" s="4" t="str">
        <f ca="1">VLOOKUP(C2135,Default!$B$4:$E$114,4, FALSE)</f>
        <v>proportion of background PM2.5 attributable to transport</v>
      </c>
      <c r="L2135" s="21" t="str" cm="1">
        <f t="array" aca="1" ref="L2135" ca="1">IF(ISNA(VLOOKUP($D2135,Grouped_Sources!$C:$C,1,FALSE)),"", INDIRECT(VLOOKUP($D2135,Grouped_Sources!$C:$I,5,FALSE)))</f>
        <v>…Dropbox\ITHIM Global\Methods and Processes\Air Pollution\Emissions and air pollution calculations - Rahul &amp; Haneen\Databases used\database_source_apport_studies_v2_0_26_9_2015.xls</v>
      </c>
      <c r="M2135" s="21" t="str" cm="1">
        <f t="array" aca="1" ref="M2135" ca="1">IF(ISNA(VLOOKUP($D2135,Grouped_Sources!$C:$C,1,FALSE)),"", INDIRECT(VLOOKUP($D2135,Grouped_Sources!$C:$I,6,FALSE)))</f>
        <v>EDGAR and various other sources, detailed in document</v>
      </c>
      <c r="N2135" s="21" cm="1">
        <f t="array" aca="1" ref="N2135" ca="1">IF(ISNA(VLOOKUP($D2135,Grouped_Sources!$C:$C,1,FALSE)),"", INDIRECT(VLOOKUP($D2135,Grouped_Sources!$C:$I,7,FALSE)))</f>
        <v>0</v>
      </c>
    </row>
    <row r="2136" spans="1:14" hidden="1" x14ac:dyDescent="0.25">
      <c r="A2136" s="5">
        <f t="shared" si="344"/>
        <v>24</v>
      </c>
      <c r="B2136" s="5">
        <f t="shared" si="345"/>
        <v>34</v>
      </c>
      <c r="C2136" s="5" t="str">
        <f t="shared" ca="1" si="343"/>
        <v>pm_trans_share</v>
      </c>
      <c r="D2136" s="5" t="str">
        <f t="shared" ca="1" si="355"/>
        <v>pm_trans_share_san_antonio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pm_trans_share</v>
      </c>
      <c r="G2136" s="4" t="str" cm="1">
        <f t="array" aca="1" ref="G2136" ca="1">IF(AND(ISBLANK(INDIRECT(ADDRESS(B2136,3,1,1,"all_city_parameter_inputs"))),ISBLANK(INDIRECT(ADDRESS(B2136,2,1,1,"all_city_parameter_inputs")))),"",IF(ISBLANK(INDIRECT(ADDRESS(B2136,2,1,1,"all_city_parameter_inputs"))),"",INDIRECT(ADDRESS(B2136,2,1,1,"all_city_parameter_inputs"))))</f>
        <v>beta</v>
      </c>
      <c r="H2136" s="17" t="str" cm="1">
        <f t="array" aca="1" ref="H2136" ca="1">IF(ISBLANK(INDIRECT(ADDRESS(B2136,A2136,1,1,"all_city_parameter_inputs"))), "--",INDIRECT(ADDRESS(B2136,A2136,1,1,"all_city_parameter_inputs")))</f>
        <v>--</v>
      </c>
      <c r="I2136" s="17" t="str">
        <f ca="1">IF(OR(G2136="alpha",G2136="beta",G2136="sd",G2136="mean"),"--",VLOOKUP(C2136,Default!$B$5:$H$114,7,FALSE))</f>
        <v>--</v>
      </c>
      <c r="J2136" s="4" t="str">
        <f ca="1">VLOOKUP(F2136,Lookup!$C$5:$D$110,2, FALSE)</f>
        <v>Pollution values</v>
      </c>
      <c r="K2136" s="4" t="str">
        <f ca="1">VLOOKUP(C2136,Default!$B$4:$E$114,4, FALSE)</f>
        <v>proportion of background PM2.5 attributable to transport</v>
      </c>
      <c r="L2136" s="21" t="str" cm="1">
        <f t="array" aca="1" ref="L2136" ca="1">IF(ISNA(VLOOKUP($D2136,Grouped_Sources!$C:$C,1,FALSE)),"", INDIRECT(VLOOKUP($D2136,Grouped_Sources!$C:$I,5,FALSE)))</f>
        <v>…Dropbox\ITHIM Global\Methods and Processes\Air Pollution\Emissions and air pollution calculations - Rahul &amp; Haneen\Databases used\database_source_apport_studies_v2_0_26_9_2015.xls</v>
      </c>
      <c r="M2136" s="21" t="str" cm="1">
        <f t="array" aca="1" ref="M2136" ca="1">IF(ISNA(VLOOKUP($D2136,Grouped_Sources!$C:$C,1,FALSE)),"", INDIRECT(VLOOKUP($D2136,Grouped_Sources!$C:$I,6,FALSE)))</f>
        <v>EDGAR and various other sources, detailed in document</v>
      </c>
      <c r="N2136" s="21" cm="1">
        <f t="array" aca="1" ref="N2136" ca="1">IF(ISNA(VLOOKUP($D2136,Grouped_Sources!$C:$C,1,FALSE)),"", INDIRECT(VLOOKUP($D2136,Grouped_Sources!$C:$I,7,FALSE)))</f>
        <v>0</v>
      </c>
    </row>
    <row r="2137" spans="1:14" hidden="1" x14ac:dyDescent="0.25">
      <c r="A2137" s="5">
        <f t="shared" si="344"/>
        <v>24</v>
      </c>
      <c r="B2137" s="5">
        <f t="shared" si="345"/>
        <v>35</v>
      </c>
      <c r="C2137" s="5" t="str">
        <f t="shared" ca="1" si="343"/>
        <v>background_pa_scalar</v>
      </c>
      <c r="D2137" s="5" t="str">
        <f t="shared" ca="1" si="355"/>
        <v>background_pa_scalar_san_antonio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background_pa_scalar</v>
      </c>
      <c r="G2137" s="4" t="str" cm="1">
        <f t="array" aca="1" ref="G2137" ca="1">IF(AND(ISBLANK(INDIRECT(ADDRESS(B2137,3,1,1,"all_city_parameter_inputs"))),ISBLANK(INDIRECT(ADDRESS(B2137,2,1,1,"all_city_parameter_inputs")))),"",IF(ISBLANK(INDIRECT(ADDRESS(B2137,2,1,1,"all_city_parameter_inputs"))),"",INDIRECT(ADDRESS(B2137,2,1,1,"all_city_parameter_inputs"))))</f>
        <v>constant</v>
      </c>
      <c r="H2137" s="17" cm="1">
        <f t="array" aca="1" ref="H2137" ca="1">IF(ISBLANK(INDIRECT(ADDRESS(B2137,A2137,1,1,"all_city_parameter_inputs"))), "--",INDIRECT(ADDRESS(B2137,A2137,1,1,"all_city_parameter_inputs")))</f>
        <v>1</v>
      </c>
      <c r="I2137" s="17">
        <f ca="1">IF(OR(G2137="alpha",G2137="beta",G2137="sd",G2137="mean"),"--",VLOOKUP(C2137,Default!$B$5:$H$114,7,FALSE))</f>
        <v>1</v>
      </c>
      <c r="J2137" s="4" t="str">
        <f ca="1">VLOOKUP(F2137,Lookup!$C$5:$D$110,2, FALSE)</f>
        <v>PA values</v>
      </c>
      <c r="K2137" s="4" t="str">
        <f ca="1">VLOOKUP(C2137,Default!$B$4:$E$114,4, FALSE)</f>
        <v>scalar to deal with bias in MMET values from non-occupational physical activity survey</v>
      </c>
      <c r="L2137" s="21" t="str" cm="1">
        <f t="array" aca="1" ref="L2137" ca="1">IF(ISNA(VLOOKUP($D2137,Grouped_Sources!$C:$C,1,FALSE)),"", INDIRECT(VLOOKUP($D2137,Grouped_Sources!$C:$I,5,FALSE)))</f>
        <v>assumes no bias in PA data (could be improved by looking at PA surveys) - distribution parameters need updating</v>
      </c>
      <c r="M2137" s="21" cm="1">
        <f t="array" aca="1" ref="M2137" ca="1">IF(ISNA(VLOOKUP($D2137,Grouped_Sources!$C:$C,1,FALSE)),"", INDIRECT(VLOOKUP($D2137,Grouped_Sources!$C:$I,6,FALSE)))</f>
        <v>0</v>
      </c>
      <c r="N2137" s="21" cm="1">
        <f t="array" aca="1" ref="N2137" ca="1">IF(ISNA(VLOOKUP($D2137,Grouped_Sources!$C:$C,1,FALSE)),"", INDIRECT(VLOOKUP($D2137,Grouped_Sources!$C:$I,7,FALSE)))</f>
        <v>0</v>
      </c>
    </row>
    <row r="2138" spans="1:14" hidden="1" x14ac:dyDescent="0.25">
      <c r="A2138" s="5">
        <f t="shared" si="344"/>
        <v>24</v>
      </c>
      <c r="B2138" s="5">
        <f t="shared" si="345"/>
        <v>36</v>
      </c>
      <c r="C2138" s="5" t="str">
        <f t="shared" ref="C2138:C2212" ca="1" si="356">IF(G2138 = "",F2138,IF(OR(G2138="alpha",G2138="beta",G2138="constant",G2138="sd",G2138="mean",G2138="sample"),F2138,F2138&amp;" "&amp;G2138))</f>
        <v>background_pa_scalar</v>
      </c>
      <c r="D2138" s="5" t="str">
        <f t="shared" ca="1" si="355"/>
        <v>background_pa_scalar_san_antonio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background_pa_scalar</v>
      </c>
      <c r="G2138" s="4" t="str" cm="1">
        <f t="array" aca="1" ref="G2138" ca="1">IF(AND(ISBLANK(INDIRECT(ADDRESS(B2138,3,1,1,"all_city_parameter_inputs"))),ISBLANK(INDIRECT(ADDRESS(B2138,2,1,1,"all_city_parameter_inputs")))),"",IF(ISBLANK(INDIRECT(ADDRESS(B2138,2,1,1,"all_city_parameter_inputs"))),"",INDIRECT(ADDRESS(B2138,2,1,1,"all_city_parameter_inputs"))))</f>
        <v>mean</v>
      </c>
      <c r="H2138" s="17" cm="1">
        <f t="array" aca="1" ref="H2138" ca="1">IF(ISBLANK(INDIRECT(ADDRESS(B2138,A2138,1,1,"all_city_parameter_inputs"))), "--",INDIRECT(ADDRESS(B2138,A2138,1,1,"all_city_parameter_inputs")))</f>
        <v>1</v>
      </c>
      <c r="I2138" s="17" t="str">
        <f ca="1">IF(OR(G2138="alpha",G2138="beta",G2138="sd",G2138="mean"),"--",VLOOKUP(C2138,Default!$B$5:$H$114,7,FALSE))</f>
        <v>--</v>
      </c>
      <c r="J2138" s="4" t="str">
        <f ca="1">VLOOKUP(F2138,Lookup!$C$5:$D$110,2, FALSE)</f>
        <v>PA values</v>
      </c>
      <c r="K2138" s="4" t="str">
        <f ca="1">VLOOKUP(C2138,Default!$B$4:$E$114,4, FALSE)</f>
        <v>scalar to deal with bias in MMET values from non-occupational physical activity survey</v>
      </c>
      <c r="L2138" s="21" t="str" cm="1">
        <f t="array" aca="1" ref="L2138" ca="1">IF(ISNA(VLOOKUP($D2138,Grouped_Sources!$C:$C,1,FALSE)),"", INDIRECT(VLOOKUP($D2138,Grouped_Sources!$C:$I,5,FALSE)))</f>
        <v>assumes no bias in PA data (could be improved by looking at PA surveys) - distribution parameters need updating</v>
      </c>
      <c r="M2138" s="21" cm="1">
        <f t="array" aca="1" ref="M2138" ca="1">IF(ISNA(VLOOKUP($D2138,Grouped_Sources!$C:$C,1,FALSE)),"", INDIRECT(VLOOKUP($D2138,Grouped_Sources!$C:$I,6,FALSE)))</f>
        <v>0</v>
      </c>
      <c r="N2138" s="21" cm="1">
        <f t="array" aca="1" ref="N2138" ca="1">IF(ISNA(VLOOKUP($D2138,Grouped_Sources!$C:$C,1,FALSE)),"", INDIRECT(VLOOKUP($D2138,Grouped_Sources!$C:$I,7,FALSE)))</f>
        <v>0</v>
      </c>
    </row>
    <row r="2139" spans="1:14" hidden="1" x14ac:dyDescent="0.25">
      <c r="A2139" s="5">
        <f t="shared" si="344"/>
        <v>24</v>
      </c>
      <c r="B2139" s="5">
        <f t="shared" si="345"/>
        <v>37</v>
      </c>
      <c r="C2139" s="5" t="str">
        <f t="shared" ca="1" si="356"/>
        <v>background_pa_scalar</v>
      </c>
      <c r="D2139" s="5" t="str">
        <f t="shared" ca="1" si="355"/>
        <v>background_pa_scalar_san_antonio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background_pa_scalar</v>
      </c>
      <c r="G2139" s="4" t="str" cm="1">
        <f t="array" aca="1" ref="G2139" ca="1">IF(AND(ISBLANK(INDIRECT(ADDRESS(B2139,3,1,1,"all_city_parameter_inputs"))),ISBLANK(INDIRECT(ADDRESS(B2139,2,1,1,"all_city_parameter_inputs")))),"",IF(ISBLANK(INDIRECT(ADDRESS(B2139,2,1,1,"all_city_parameter_inputs"))),"",INDIRECT(ADDRESS(B2139,2,1,1,"all_city_parameter_inputs"))))</f>
        <v>sd</v>
      </c>
      <c r="H2139" s="17" cm="1">
        <f t="array" aca="1" ref="H2139" ca="1">IF(ISBLANK(INDIRECT(ADDRESS(B2139,A2139,1,1,"all_city_parameter_inputs"))), "--",INDIRECT(ADDRESS(B2139,A2139,1,1,"all_city_parameter_inputs")))</f>
        <v>1.2</v>
      </c>
      <c r="I2139" s="17" t="str">
        <f ca="1">IF(OR(G2139="alpha",G2139="beta",G2139="sd",G2139="mean"),"--",VLOOKUP(C2139,Default!$B$5:$H$114,7,FALSE))</f>
        <v>--</v>
      </c>
      <c r="J2139" s="4" t="str">
        <f ca="1">VLOOKUP(F2139,Lookup!$C$5:$D$110,2, FALSE)</f>
        <v>PA values</v>
      </c>
      <c r="K2139" s="4" t="str">
        <f ca="1">VLOOKUP(C2139,Default!$B$4:$E$114,4, FALSE)</f>
        <v>scalar to deal with bias in MMET values from non-occupational physical activity survey</v>
      </c>
      <c r="L2139" s="21" t="str" cm="1">
        <f t="array" aca="1" ref="L2139" ca="1">IF(ISNA(VLOOKUP($D2139,Grouped_Sources!$C:$C,1,FALSE)),"", INDIRECT(VLOOKUP($D2139,Grouped_Sources!$C:$I,5,FALSE)))</f>
        <v>assumes no bias in PA data (could be improved by looking at PA surveys) - distribution parameters need updating</v>
      </c>
      <c r="M2139" s="21" cm="1">
        <f t="array" aca="1" ref="M2139" ca="1">IF(ISNA(VLOOKUP($D2139,Grouped_Sources!$C:$C,1,FALSE)),"", INDIRECT(VLOOKUP($D2139,Grouped_Sources!$C:$I,6,FALSE)))</f>
        <v>0</v>
      </c>
      <c r="N2139" s="21" cm="1">
        <f t="array" aca="1" ref="N2139" ca="1">IF(ISNA(VLOOKUP($D2139,Grouped_Sources!$C:$C,1,FALSE)),"", INDIRECT(VLOOKUP($D2139,Grouped_Sources!$C:$I,7,FALSE)))</f>
        <v>0</v>
      </c>
    </row>
    <row r="2140" spans="1:14" hidden="1" x14ac:dyDescent="0.25">
      <c r="A2140" s="5">
        <f t="shared" si="344"/>
        <v>24</v>
      </c>
      <c r="B2140" s="5">
        <f t="shared" si="345"/>
        <v>38</v>
      </c>
      <c r="C2140" s="5" t="str">
        <f t="shared" ca="1" si="356"/>
        <v>bus_walk_time</v>
      </c>
      <c r="D2140" s="5" t="str">
        <f t="shared" ca="1" si="355"/>
        <v>bus_walk_time_san_antonio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bus_walk_time</v>
      </c>
      <c r="G2140" s="4" t="str" cm="1">
        <f t="array" aca="1" ref="G2140" ca="1">IF(AND(ISBLANK(INDIRECT(ADDRESS(B2140,3,1,1,"all_city_parameter_inputs"))),ISBLANK(INDIRECT(ADDRESS(B2140,2,1,1,"all_city_parameter_inputs")))),"",IF(ISBLANK(INDIRECT(ADDRESS(B2140,2,1,1,"all_city_parameter_inputs"))),"",INDIRECT(ADDRESS(B2140,2,1,1,"all_city_parameter_inputs"))))</f>
        <v>constant</v>
      </c>
      <c r="H2140" s="17" cm="1">
        <f t="array" aca="1" ref="H2140" ca="1">IF(ISBLANK(INDIRECT(ADDRESS(B2140,A2140,1,1,"all_city_parameter_inputs"))), "--",INDIRECT(ADDRESS(B2140,A2140,1,1,"all_city_parameter_inputs")))</f>
        <v>6</v>
      </c>
      <c r="I2140" s="17">
        <f ca="1">IF(OR(G2140="alpha",G2140="beta",G2140="sd",G2140="mean"),"--",VLOOKUP(C2140,Default!$B$5:$H$114,7,FALSE))</f>
        <v>16</v>
      </c>
      <c r="J2140" s="4" t="str">
        <f ca="1">VLOOKUP(F2140,Lookup!$C$5:$D$110,2, FALSE)</f>
        <v>Travel values</v>
      </c>
      <c r="K2140" s="4" t="str">
        <f ca="1">VLOOKUP(C2140,Default!$B$4:$E$114,4, FALSE)</f>
        <v>time taken to walk to bus stop, added to each trip with main mode bus unless there is already a walking component in the travel survey</v>
      </c>
      <c r="L2140" s="21" t="str" cm="1">
        <f t="array" aca="1" ref="L2140" ca="1">IF(ISNA(VLOOKUP($D2140,Grouped_Sources!$C:$C,1,FALSE)),"", INDIRECT(VLOOKUP($D2140,Grouped_Sources!$C:$I,5,FALSE)))</f>
        <v xml:space="preserve"> on OneDrive Ali Abbas - ITHIM Global\Methods and Processes\Input Parameters\Walk_to_PT</v>
      </c>
      <c r="M2140" s="21" cm="1">
        <f t="array" aca="1" ref="M2140" ca="1">IF(ISNA(VLOOKUP($D2140,Grouped_Sources!$C:$C,1,FALSE)),"", INDIRECT(VLOOKUP($D2140,Grouped_Sources!$C:$I,6,FALSE)))</f>
        <v>0</v>
      </c>
      <c r="N2140" s="21" cm="1">
        <f t="array" aca="1" ref="N2140" ca="1">IF(ISNA(VLOOKUP($D2140,Grouped_Sources!$C:$C,1,FALSE)),"", INDIRECT(VLOOKUP($D2140,Grouped_Sources!$C:$I,7,FALSE)))</f>
        <v>0</v>
      </c>
    </row>
    <row r="2141" spans="1:14" hidden="1" x14ac:dyDescent="0.25">
      <c r="A2141" s="5">
        <f t="shared" si="344"/>
        <v>24</v>
      </c>
      <c r="B2141" s="5">
        <f t="shared" si="345"/>
        <v>39</v>
      </c>
      <c r="C2141" s="5" t="str">
        <f t="shared" ca="1" si="356"/>
        <v>bus_walk_time</v>
      </c>
      <c r="D2141" s="5" t="str">
        <f t="shared" ca="1" si="355"/>
        <v>bus_walk_time_san_antonio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bus_walk_time</v>
      </c>
      <c r="G2141" s="4" t="str" cm="1">
        <f t="array" aca="1" ref="G2141" ca="1">IF(AND(ISBLANK(INDIRECT(ADDRESS(B2141,3,1,1,"all_city_parameter_inputs"))),ISBLANK(INDIRECT(ADDRESS(B2141,2,1,1,"all_city_parameter_inputs")))),"",IF(ISBLANK(INDIRECT(ADDRESS(B2141,2,1,1,"all_city_parameter_inputs"))),"",INDIRECT(ADDRESS(B2141,2,1,1,"all_city_parameter_inputs"))))</f>
        <v>mean</v>
      </c>
      <c r="H2141" s="17" cm="1">
        <f t="array" aca="1" ref="H2141" ca="1">IF(ISBLANK(INDIRECT(ADDRESS(B2141,A2141,1,1,"all_city_parameter_inputs"))), "--",INDIRECT(ADDRESS(B2141,A2141,1,1,"all_city_parameter_inputs")))</f>
        <v>4.6501550295435621</v>
      </c>
      <c r="I2141" s="17" t="str">
        <f ca="1">IF(OR(G2141="alpha",G2141="beta",G2141="sd",G2141="mean"),"--",VLOOKUP(C2141,Default!$B$5:$H$114,7,FALSE))</f>
        <v>--</v>
      </c>
      <c r="J2141" s="4" t="str">
        <f ca="1">VLOOKUP(F2141,Lookup!$C$5:$D$110,2, FALSE)</f>
        <v>Travel values</v>
      </c>
      <c r="K2141" s="4" t="str">
        <f ca="1">VLOOKUP(C2141,Default!$B$4:$E$114,4, FALSE)</f>
        <v>time taken to walk to bus stop, added to each trip with main mode bus unless there is already a walking component in the travel survey</v>
      </c>
      <c r="L2141" s="21" t="str" cm="1">
        <f t="array" aca="1" ref="L2141" ca="1">IF(ISNA(VLOOKUP($D2141,Grouped_Sources!$C:$C,1,FALSE)),"", INDIRECT(VLOOKUP($D2141,Grouped_Sources!$C:$I,5,FALSE)))</f>
        <v xml:space="preserve"> on OneDrive Ali Abbas - ITHIM Global\Methods and Processes\Input Parameters\Walk_to_PT</v>
      </c>
      <c r="M2141" s="21" cm="1">
        <f t="array" aca="1" ref="M2141" ca="1">IF(ISNA(VLOOKUP($D2141,Grouped_Sources!$C:$C,1,FALSE)),"", INDIRECT(VLOOKUP($D2141,Grouped_Sources!$C:$I,6,FALSE)))</f>
        <v>0</v>
      </c>
      <c r="N2141" s="21" cm="1">
        <f t="array" aca="1" ref="N2141" ca="1">IF(ISNA(VLOOKUP($D2141,Grouped_Sources!$C:$C,1,FALSE)),"", INDIRECT(VLOOKUP($D2141,Grouped_Sources!$C:$I,7,FALSE)))</f>
        <v>0</v>
      </c>
    </row>
    <row r="2142" spans="1:14" hidden="1" x14ac:dyDescent="0.25">
      <c r="A2142" s="5">
        <f t="shared" si="344"/>
        <v>24</v>
      </c>
      <c r="B2142" s="5">
        <f t="shared" si="345"/>
        <v>40</v>
      </c>
      <c r="C2142" s="5" t="str">
        <f t="shared" ca="1" si="356"/>
        <v>bus_walk_time</v>
      </c>
      <c r="D2142" s="5" t="str">
        <f t="shared" ca="1" si="355"/>
        <v>bus_walk_time_san_antonio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bus_walk_time</v>
      </c>
      <c r="G2142" s="4" t="str" cm="1">
        <f t="array" aca="1" ref="G2142" ca="1">IF(AND(ISBLANK(INDIRECT(ADDRESS(B2142,3,1,1,"all_city_parameter_inputs"))),ISBLANK(INDIRECT(ADDRESS(B2142,2,1,1,"all_city_parameter_inputs")))),"",IF(ISBLANK(INDIRECT(ADDRESS(B2142,2,1,1,"all_city_parameter_inputs"))),"",INDIRECT(ADDRESS(B2142,2,1,1,"all_city_parameter_inputs"))))</f>
        <v>sd</v>
      </c>
      <c r="H2142" s="17" cm="1">
        <f t="array" aca="1" ref="H2142" ca="1">IF(ISBLANK(INDIRECT(ADDRESS(B2142,A2142,1,1,"all_city_parameter_inputs"))), "--",INDIRECT(ADDRESS(B2142,A2142,1,1,"all_city_parameter_inputs")))</f>
        <v>2.0420317144592994</v>
      </c>
      <c r="I2142" s="17" t="str">
        <f ca="1">IF(OR(G2142="alpha",G2142="beta",G2142="sd",G2142="mean"),"--",VLOOKUP(C2142,Default!$B$5:$H$114,7,FALSE))</f>
        <v>--</v>
      </c>
      <c r="J2142" s="4" t="str">
        <f ca="1">VLOOKUP(F2142,Lookup!$C$5:$D$110,2, FALSE)</f>
        <v>Travel values</v>
      </c>
      <c r="K2142" s="4" t="str">
        <f ca="1">VLOOKUP(C2142,Default!$B$4:$E$114,4, FALSE)</f>
        <v>time taken to walk to bus stop, added to each trip with main mode bus unless there is already a walking component in the travel survey</v>
      </c>
      <c r="L2142" s="21" t="str" cm="1">
        <f t="array" aca="1" ref="L2142" ca="1">IF(ISNA(VLOOKUP($D2142,Grouped_Sources!$C:$C,1,FALSE)),"", INDIRECT(VLOOKUP($D2142,Grouped_Sources!$C:$I,5,FALSE)))</f>
        <v xml:space="preserve"> on OneDrive Ali Abbas - ITHIM Global\Methods and Processes\Input Parameters\Walk_to_PT</v>
      </c>
      <c r="M2142" s="21" cm="1">
        <f t="array" aca="1" ref="M2142" ca="1">IF(ISNA(VLOOKUP($D2142,Grouped_Sources!$C:$C,1,FALSE)),"", INDIRECT(VLOOKUP($D2142,Grouped_Sources!$C:$I,6,FALSE)))</f>
        <v>0</v>
      </c>
      <c r="N2142" s="21" cm="1">
        <f t="array" aca="1" ref="N2142" ca="1">IF(ISNA(VLOOKUP($D2142,Grouped_Sources!$C:$C,1,FALSE)),"", INDIRECT(VLOOKUP($D2142,Grouped_Sources!$C:$I,7,FALSE)))</f>
        <v>0</v>
      </c>
    </row>
    <row r="2143" spans="1:14" hidden="1" x14ac:dyDescent="0.25">
      <c r="A2143" s="5">
        <f t="shared" ref="A2143:A2206" si="357">A2043+1</f>
        <v>24</v>
      </c>
      <c r="B2143" s="5">
        <f t="shared" ref="B2143:B2206" si="358">B2043</f>
        <v>41</v>
      </c>
      <c r="C2143" s="5" t="str">
        <f t="shared" ca="1" si="356"/>
        <v>rail_walk_time</v>
      </c>
      <c r="D2143" s="5" t="str">
        <f t="shared" ca="1" si="355"/>
        <v>rail_walk_time_san_antonio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rail_walk_time</v>
      </c>
      <c r="G2143" s="4" t="str" cm="1">
        <f t="array" aca="1" ref="G2143" ca="1">IF(AND(ISBLANK(INDIRECT(ADDRESS(B2143,3,1,1,"all_city_parameter_inputs"))),ISBLANK(INDIRECT(ADDRESS(B2143,2,1,1,"all_city_parameter_inputs")))),"",IF(ISBLANK(INDIRECT(ADDRESS(B2143,2,1,1,"all_city_parameter_inputs"))),"",INDIRECT(ADDRESS(B2143,2,1,1,"all_city_parameter_inputs"))))</f>
        <v>constant</v>
      </c>
      <c r="H2143" s="17" cm="1">
        <f t="array" aca="1" ref="H2143" ca="1">IF(ISBLANK(INDIRECT(ADDRESS(B2143,A2143,1,1,"all_city_parameter_inputs"))), "--",INDIRECT(ADDRESS(B2143,A2143,1,1,"all_city_parameter_inputs")))</f>
        <v>11</v>
      </c>
      <c r="I2143" s="17">
        <f ca="1">IF(OR(G2143="alpha",G2143="beta",G2143="sd",G2143="mean"),"--",VLOOKUP(C2143,Default!$B$5:$H$114,7,FALSE))</f>
        <v>12.5</v>
      </c>
      <c r="J2143" s="4" t="str">
        <f ca="1">VLOOKUP(F2143,Lookup!$C$5:$D$110,2, FALSE)</f>
        <v>Travel values</v>
      </c>
      <c r="K2143" s="4" t="str">
        <f ca="1">VLOOKUP(C2143,Default!$B$4:$E$114,4, FALSE)</f>
        <v>time taken to walk to train station</v>
      </c>
      <c r="L2143" s="21" t="str" cm="1">
        <f t="array" aca="1" ref="L2143" ca="1">IF(ISNA(VLOOKUP($D2143,Grouped_Sources!$C:$C,1,FALSE)),"", INDIRECT(VLOOKUP($D2143,Grouped_Sources!$C:$I,5,FALSE)))</f>
        <v xml:space="preserve"> on OneDrive Ali Abbas - ITHIM Global\Methods and Processes\Input Parameters\Walk_to_PT</v>
      </c>
      <c r="M2143" s="21" cm="1">
        <f t="array" aca="1" ref="M2143" ca="1">IF(ISNA(VLOOKUP($D2143,Grouped_Sources!$C:$C,1,FALSE)),"", INDIRECT(VLOOKUP($D2143,Grouped_Sources!$C:$I,6,FALSE)))</f>
        <v>0</v>
      </c>
      <c r="N2143" s="21" cm="1">
        <f t="array" aca="1" ref="N2143" ca="1">IF(ISNA(VLOOKUP($D2143,Grouped_Sources!$C:$C,1,FALSE)),"", INDIRECT(VLOOKUP($D2143,Grouped_Sources!$C:$I,7,FALSE)))</f>
        <v>0</v>
      </c>
    </row>
    <row r="2144" spans="1:14" hidden="1" x14ac:dyDescent="0.25">
      <c r="A2144" s="5">
        <f t="shared" si="357"/>
        <v>24</v>
      </c>
      <c r="B2144" s="5">
        <f t="shared" si="358"/>
        <v>42</v>
      </c>
      <c r="C2144" s="5" t="str">
        <f t="shared" ca="1" si="356"/>
        <v>rail_walk_time</v>
      </c>
      <c r="D2144" s="5" t="str">
        <f t="shared" ca="1" si="355"/>
        <v>rail_walk_time_san_antonio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rail_walk_time</v>
      </c>
      <c r="G2144" s="4" t="str" cm="1">
        <f t="array" aca="1" ref="G2144" ca="1">IF(AND(ISBLANK(INDIRECT(ADDRESS(B2144,3,1,1,"all_city_parameter_inputs"))),ISBLANK(INDIRECT(ADDRESS(B2144,2,1,1,"all_city_parameter_inputs")))),"",IF(ISBLANK(INDIRECT(ADDRESS(B2144,2,1,1,"all_city_parameter_inputs"))),"",INDIRECT(ADDRESS(B2144,2,1,1,"all_city_parameter_inputs"))))</f>
        <v>mean</v>
      </c>
      <c r="H2144" s="17" cm="1">
        <f t="array" aca="1" ref="H2144" ca="1">IF(ISBLANK(INDIRECT(ADDRESS(B2144,A2144,1,1,"all_city_parameter_inputs"))), "--",INDIRECT(ADDRESS(B2144,A2144,1,1,"all_city_parameter_inputs")))</f>
        <v>7.3125795241477052</v>
      </c>
      <c r="I2144" s="17" t="str">
        <f ca="1">IF(OR(G2144="alpha",G2144="beta",G2144="sd",G2144="mean"),"--",VLOOKUP(C2144,Default!$B$5:$H$114,7,FALSE))</f>
        <v>--</v>
      </c>
      <c r="J2144" s="4" t="str">
        <f ca="1">VLOOKUP(F2144,Lookup!$C$5:$D$110,2, FALSE)</f>
        <v>Travel values</v>
      </c>
      <c r="K2144" s="4" t="str">
        <f ca="1">VLOOKUP(C2144,Default!$B$4:$E$114,4, FALSE)</f>
        <v>time taken to walk to train station</v>
      </c>
      <c r="L2144" s="21" t="str" cm="1">
        <f t="array" aca="1" ref="L2144" ca="1">IF(ISNA(VLOOKUP($D2144,Grouped_Sources!$C:$C,1,FALSE)),"", INDIRECT(VLOOKUP($D2144,Grouped_Sources!$C:$I,5,FALSE)))</f>
        <v xml:space="preserve"> on OneDrive Ali Abbas - ITHIM Global\Methods and Processes\Input Parameters\Walk_to_PT</v>
      </c>
      <c r="M2144" s="21" cm="1">
        <f t="array" aca="1" ref="M2144" ca="1">IF(ISNA(VLOOKUP($D2144,Grouped_Sources!$C:$C,1,FALSE)),"", INDIRECT(VLOOKUP($D2144,Grouped_Sources!$C:$I,6,FALSE)))</f>
        <v>0</v>
      </c>
      <c r="N2144" s="21" cm="1">
        <f t="array" aca="1" ref="N2144" ca="1">IF(ISNA(VLOOKUP($D2144,Grouped_Sources!$C:$C,1,FALSE)),"", INDIRECT(VLOOKUP($D2144,Grouped_Sources!$C:$I,7,FALSE)))</f>
        <v>0</v>
      </c>
    </row>
    <row r="2145" spans="1:14" hidden="1" x14ac:dyDescent="0.25">
      <c r="A2145" s="5">
        <f t="shared" si="357"/>
        <v>24</v>
      </c>
      <c r="B2145" s="5">
        <f t="shared" si="358"/>
        <v>43</v>
      </c>
      <c r="C2145" s="5" t="str">
        <f t="shared" ca="1" si="356"/>
        <v>rail_walk_time</v>
      </c>
      <c r="D2145" s="5" t="str">
        <f t="shared" ca="1" si="355"/>
        <v>rail_walk_time_san_antonio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rail_walk_time</v>
      </c>
      <c r="G2145" s="4" t="str" cm="1">
        <f t="array" aca="1" ref="G2145" ca="1">IF(AND(ISBLANK(INDIRECT(ADDRESS(B2145,3,1,1,"all_city_parameter_inputs"))),ISBLANK(INDIRECT(ADDRESS(B2145,2,1,1,"all_city_parameter_inputs")))),"",IF(ISBLANK(INDIRECT(ADDRESS(B2145,2,1,1,"all_city_parameter_inputs"))),"",INDIRECT(ADDRESS(B2145,2,1,1,"all_city_parameter_inputs"))))</f>
        <v>sd</v>
      </c>
      <c r="H2145" s="17" cm="1">
        <f t="array" aca="1" ref="H2145" ca="1">IF(ISBLANK(INDIRECT(ADDRESS(B2145,A2145,1,1,"all_city_parameter_inputs"))), "--",INDIRECT(ADDRESS(B2145,A2145,1,1,"all_city_parameter_inputs")))</f>
        <v>2.4686176204699946</v>
      </c>
      <c r="I2145" s="17" t="str">
        <f ca="1">IF(OR(G2145="alpha",G2145="beta",G2145="sd",G2145="mean"),"--",VLOOKUP(C2145,Default!$B$5:$H$114,7,FALSE))</f>
        <v>--</v>
      </c>
      <c r="J2145" s="4" t="str">
        <f ca="1">VLOOKUP(F2145,Lookup!$C$5:$D$110,2, FALSE)</f>
        <v>Travel values</v>
      </c>
      <c r="K2145" s="4" t="str">
        <f ca="1">VLOOKUP(C2145,Default!$B$4:$E$114,4, FALSE)</f>
        <v>time taken to walk to train station</v>
      </c>
      <c r="L2145" s="21" t="str" cm="1">
        <f t="array" aca="1" ref="L2145" ca="1">IF(ISNA(VLOOKUP($D2145,Grouped_Sources!$C:$C,1,FALSE)),"", INDIRECT(VLOOKUP($D2145,Grouped_Sources!$C:$I,5,FALSE)))</f>
        <v xml:space="preserve"> on OneDrive Ali Abbas - ITHIM Global\Methods and Processes\Input Parameters\Walk_to_PT</v>
      </c>
      <c r="M2145" s="21" cm="1">
        <f t="array" aca="1" ref="M2145" ca="1">IF(ISNA(VLOOKUP($D2145,Grouped_Sources!$C:$C,1,FALSE)),"", INDIRECT(VLOOKUP($D2145,Grouped_Sources!$C:$I,6,FALSE)))</f>
        <v>0</v>
      </c>
      <c r="N2145" s="21" cm="1">
        <f t="array" aca="1" ref="N2145" ca="1">IF(ISNA(VLOOKUP($D2145,Grouped_Sources!$C:$C,1,FALSE)),"", INDIRECT(VLOOKUP($D2145,Grouped_Sources!$C:$I,7,FALSE)))</f>
        <v>0</v>
      </c>
    </row>
    <row r="2146" spans="1:14" hidden="1" x14ac:dyDescent="0.25">
      <c r="A2146" s="5">
        <f t="shared" si="357"/>
        <v>24</v>
      </c>
      <c r="B2146" s="5">
        <f t="shared" si="358"/>
        <v>44</v>
      </c>
      <c r="C2146" s="5" t="str">
        <f t="shared" ca="1" si="356"/>
        <v>add_personal_motorcycle_trips</v>
      </c>
      <c r="D2146" s="5" t="str">
        <f t="shared" ref="D2146:D2149" ca="1" si="359">F2146&amp;"_"&amp;E2146</f>
        <v>add_personal_motorcycle_trips_san_antonio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add_personal_motorcycle_trips</v>
      </c>
      <c r="G2146" s="4" t="str" cm="1">
        <f t="array" aca="1" ref="G2146" ca="1">IF(AND(ISBLANK(INDIRECT(ADDRESS(B2146,3,1,1,"all_city_parameter_inputs"))),ISBLANK(INDIRECT(ADDRESS(B2146,2,1,1,"all_city_parameter_inputs")))),"",IF(ISBLANK(INDIRECT(ADDRESS(B2146,2,1,1,"all_city_parameter_inputs"))),"",INDIRECT(ADDRESS(B2146,2,1,1,"all_city_parameter_inputs"))))</f>
        <v/>
      </c>
      <c r="H2146" s="17" t="str" cm="1">
        <f t="array" aca="1" ref="H2146" ca="1">IF(ISBLANK(INDIRECT(ADDRESS(B2146,A2146,1,1,"all_city_parameter_inputs"))), "--",INDIRECT(ADDRESS(B2146,A2146,1,1,"all_city_parameter_inputs")))</f>
        <v>no</v>
      </c>
      <c r="I2146" s="17" t="str">
        <f ca="1">IF(OR(G2146="alpha",G2146="beta",G2146="sd",G2146="mean"),"--",VLOOKUP(C2146,Default!$B$5:$H$114,7,FALSE))</f>
        <v>no</v>
      </c>
      <c r="J2146" s="4" t="str">
        <f ca="1">VLOOKUP(F2146,Lookup!$C$5:$D$110,2, FALSE)</f>
        <v>Travel values</v>
      </c>
      <c r="K2146" s="4" t="str">
        <f ca="1">VLOOKUP(C2146,Default!$B$4:$E$114,4, FALSE)</f>
        <v>if set to 'no', does not add any personal journey motorcycle trip. If set to 'Chile' add motorcycle trips based on Chilean data. Used if no motorcycle trips exist in the travel survey at all</v>
      </c>
      <c r="L2146" s="21" t="str" cm="1">
        <f t="array" aca="1" ref="L2146" ca="1">IF(ISNA(VLOOKUP($D2146,Grouped_Sources!$C:$C,1,FALSE)),"", INDIRECT(VLOOKUP($D2146,Grouped_Sources!$C:$I,5,FALSE)))</f>
        <v xml:space="preserve"> on OneDrive Ali Abbas - ITHIM Global\Methods and Processes\Input Parameters\NewMotorcycleTrips</v>
      </c>
      <c r="M2146" s="21" cm="1">
        <f t="array" aca="1" ref="M2146" ca="1">IF(ISNA(VLOOKUP($D2146,Grouped_Sources!$C:$C,1,FALSE)),"", INDIRECT(VLOOKUP($D2146,Grouped_Sources!$C:$I,6,FALSE)))</f>
        <v>0</v>
      </c>
      <c r="N2146" s="21" cm="1">
        <f t="array" aca="1" ref="N2146" ca="1">IF(ISNA(VLOOKUP($D2146,Grouped_Sources!$C:$C,1,FALSE)),"", INDIRECT(VLOOKUP($D2146,Grouped_Sources!$C:$I,7,FALSE)))</f>
        <v>0</v>
      </c>
    </row>
    <row r="2147" spans="1:14" hidden="1" x14ac:dyDescent="0.25">
      <c r="A2147" s="5">
        <f t="shared" si="357"/>
        <v>24</v>
      </c>
      <c r="B2147" s="5">
        <f t="shared" si="358"/>
        <v>45</v>
      </c>
      <c r="C2147" s="5" t="str">
        <f t="shared" ca="1" si="356"/>
        <v>proportion_motorcycle_trips</v>
      </c>
      <c r="D2147" s="5" t="str">
        <f t="shared" ca="1" si="359"/>
        <v>proportion_motorcycle_trips_san_antonio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proportion_motorcycle_trips</v>
      </c>
      <c r="G2147" s="4" t="str" cm="1">
        <f t="array" aca="1" ref="G2147" ca="1">IF(AND(ISBLANK(INDIRECT(ADDRESS(B2147,3,1,1,"all_city_parameter_inputs"))),ISBLANK(INDIRECT(ADDRESS(B2147,2,1,1,"all_city_parameter_inputs")))),"",IF(ISBLANK(INDIRECT(ADDRESS(B2147,2,1,1,"all_city_parameter_inputs"))),"",INDIRECT(ADDRESS(B2147,2,1,1,"all_city_parameter_inputs"))))</f>
        <v>constant</v>
      </c>
      <c r="H2147" s="17" cm="1">
        <f t="array" aca="1" ref="H2147" ca="1">IF(ISBLANK(INDIRECT(ADDRESS(B2147,A2147,1,1,"all_city_parameter_inputs"))), "--",INDIRECT(ADDRESS(B2147,A2147,1,1,"all_city_parameter_inputs")))</f>
        <v>0</v>
      </c>
      <c r="I2147" s="17">
        <f ca="1">IF(OR(G2147="alpha",G2147="beta",G2147="sd",G2147="mean"),"--",VLOOKUP(C2147,Default!$B$5:$H$114,7,FALSE))</f>
        <v>0</v>
      </c>
      <c r="J2147" s="4" t="str">
        <f ca="1">VLOOKUP(F2147,Lookup!$C$5:$D$110,2, FALSE)</f>
        <v>Travel values</v>
      </c>
      <c r="K2147" s="4" t="str">
        <f ca="1">VLOOKUP(C2147,Default!$B$4:$E$114,4, FALSE)</f>
        <v>proportion of travel survey trips that should be added as motorcycle trips</v>
      </c>
      <c r="L2147" s="21" t="str" cm="1">
        <f t="array" aca="1" ref="L2147" ca="1">IF(ISNA(VLOOKUP($D2147,Grouped_Sources!$C:$C,1,FALSE)),"", INDIRECT(VLOOKUP($D2147,Grouped_Sources!$C:$I,5,FALSE)))</f>
        <v xml:space="preserve"> on OneDrive Ali Abbas - ITHIM Global\Methods and Processes\Input Parameters\NewMotorcycleTrips</v>
      </c>
      <c r="M2147" s="21" cm="1">
        <f t="array" aca="1" ref="M2147" ca="1">IF(ISNA(VLOOKUP($D2147,Grouped_Sources!$C:$C,1,FALSE)),"", INDIRECT(VLOOKUP($D2147,Grouped_Sources!$C:$I,6,FALSE)))</f>
        <v>0</v>
      </c>
      <c r="N2147" s="21" cm="1">
        <f t="array" aca="1" ref="N2147" ca="1">IF(ISNA(VLOOKUP($D2147,Grouped_Sources!$C:$C,1,FALSE)),"", INDIRECT(VLOOKUP($D2147,Grouped_Sources!$C:$I,7,FALSE)))</f>
        <v>0</v>
      </c>
    </row>
    <row r="2148" spans="1:14" hidden="1" x14ac:dyDescent="0.25">
      <c r="A2148" s="5">
        <f t="shared" si="357"/>
        <v>24</v>
      </c>
      <c r="B2148" s="5">
        <f t="shared" si="358"/>
        <v>46</v>
      </c>
      <c r="C2148" s="5" t="str">
        <f t="shared" ca="1" si="356"/>
        <v>proportion_motorcycle_trips</v>
      </c>
      <c r="D2148" s="5" t="str">
        <f t="shared" ca="1" si="359"/>
        <v>proportion_motorcycle_trips_san_antonio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proportion_motorcycle_trips</v>
      </c>
      <c r="G2148" s="4" t="str" cm="1">
        <f t="array" aca="1" ref="G2148" ca="1">IF(AND(ISBLANK(INDIRECT(ADDRESS(B2148,3,1,1,"all_city_parameter_inputs"))),ISBLANK(INDIRECT(ADDRESS(B2148,2,1,1,"all_city_parameter_inputs")))),"",IF(ISBLANK(INDIRECT(ADDRESS(B2148,2,1,1,"all_city_parameter_inputs"))),"",INDIRECT(ADDRESS(B2148,2,1,1,"all_city_parameter_inputs"))))</f>
        <v>alpha</v>
      </c>
      <c r="H2148" s="17" t="str" cm="1">
        <f t="array" aca="1" ref="H2148" ca="1">IF(ISBLANK(INDIRECT(ADDRESS(B2148,A2148,1,1,"all_city_parameter_inputs"))), "--",INDIRECT(ADDRESS(B2148,A2148,1,1,"all_city_parameter_inputs")))</f>
        <v>--</v>
      </c>
      <c r="I2148" s="17" t="str">
        <f ca="1">IF(OR(G2148="alpha",G2148="beta",G2148="sd",G2148="mean"),"--",VLOOKUP(C2148,Default!$B$5:$H$114,7,FALSE))</f>
        <v>--</v>
      </c>
      <c r="J2148" s="4" t="str">
        <f ca="1">VLOOKUP(F2148,Lookup!$C$5:$D$110,2, FALSE)</f>
        <v>Travel values</v>
      </c>
      <c r="K2148" s="4" t="str">
        <f ca="1">VLOOKUP(C2148,Default!$B$4:$E$114,4, FALSE)</f>
        <v>proportion of travel survey trips that should be added as motorcycle trips</v>
      </c>
      <c r="L2148" s="21" t="str" cm="1">
        <f t="array" aca="1" ref="L2148" ca="1">IF(ISNA(VLOOKUP($D2148,Grouped_Sources!$C:$C,1,FALSE)),"", INDIRECT(VLOOKUP($D2148,Grouped_Sources!$C:$I,5,FALSE)))</f>
        <v xml:space="preserve"> on OneDrive Ali Abbas - ITHIM Global\Methods and Processes\Input Parameters\NewMotorcycleTrips</v>
      </c>
      <c r="M2148" s="21" cm="1">
        <f t="array" aca="1" ref="M2148" ca="1">IF(ISNA(VLOOKUP($D2148,Grouped_Sources!$C:$C,1,FALSE)),"", INDIRECT(VLOOKUP($D2148,Grouped_Sources!$C:$I,6,FALSE)))</f>
        <v>0</v>
      </c>
      <c r="N2148" s="21" cm="1">
        <f t="array" aca="1" ref="N2148" ca="1">IF(ISNA(VLOOKUP($D2148,Grouped_Sources!$C:$C,1,FALSE)),"", INDIRECT(VLOOKUP($D2148,Grouped_Sources!$C:$I,7,FALSE)))</f>
        <v>0</v>
      </c>
    </row>
    <row r="2149" spans="1:14" hidden="1" x14ac:dyDescent="0.25">
      <c r="A2149" s="5">
        <f t="shared" si="357"/>
        <v>24</v>
      </c>
      <c r="B2149" s="5">
        <f t="shared" si="358"/>
        <v>47</v>
      </c>
      <c r="C2149" s="5" t="str">
        <f t="shared" ca="1" si="356"/>
        <v>proportion_motorcycle_trips</v>
      </c>
      <c r="D2149" s="5" t="str">
        <f t="shared" ca="1" si="359"/>
        <v>proportion_motorcycle_trips_san_antonio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proportion_motorcycle_trips</v>
      </c>
      <c r="G2149" s="4" t="str" cm="1">
        <f t="array" aca="1" ref="G2149" ca="1">IF(AND(ISBLANK(INDIRECT(ADDRESS(B2149,3,1,1,"all_city_parameter_inputs"))),ISBLANK(INDIRECT(ADDRESS(B2149,2,1,1,"all_city_parameter_inputs")))),"",IF(ISBLANK(INDIRECT(ADDRESS(B2149,2,1,1,"all_city_parameter_inputs"))),"",INDIRECT(ADDRESS(B2149,2,1,1,"all_city_parameter_inputs"))))</f>
        <v>beta</v>
      </c>
      <c r="H2149" s="17" t="str" cm="1">
        <f t="array" aca="1" ref="H2149" ca="1">IF(ISBLANK(INDIRECT(ADDRESS(B2149,A2149,1,1,"all_city_parameter_inputs"))), "--",INDIRECT(ADDRESS(B2149,A2149,1,1,"all_city_parameter_inputs")))</f>
        <v>--</v>
      </c>
      <c r="I2149" s="17" t="str">
        <f ca="1">IF(OR(G2149="alpha",G2149="beta",G2149="sd",G2149="mean"),"--",VLOOKUP(C2149,Default!$B$5:$H$114,7,FALSE))</f>
        <v>--</v>
      </c>
      <c r="J2149" s="4" t="str">
        <f ca="1">VLOOKUP(F2149,Lookup!$C$5:$D$110,2, FALSE)</f>
        <v>Travel values</v>
      </c>
      <c r="K2149" s="4" t="str">
        <f ca="1">VLOOKUP(C2149,Default!$B$4:$E$114,4, FALSE)</f>
        <v>proportion of travel survey trips that should be added as motorcycle trips</v>
      </c>
      <c r="L2149" s="21" t="str" cm="1">
        <f t="array" aca="1" ref="L2149" ca="1">IF(ISNA(VLOOKUP($D2149,Grouped_Sources!$C:$C,1,FALSE)),"", INDIRECT(VLOOKUP($D2149,Grouped_Sources!$C:$I,5,FALSE)))</f>
        <v xml:space="preserve"> on OneDrive Ali Abbas - ITHIM Global\Methods and Processes\Input Parameters\NewMotorcycleTrips</v>
      </c>
      <c r="M2149" s="21" cm="1">
        <f t="array" aca="1" ref="M2149" ca="1">IF(ISNA(VLOOKUP($D2149,Grouped_Sources!$C:$C,1,FALSE)),"", INDIRECT(VLOOKUP($D2149,Grouped_Sources!$C:$I,6,FALSE)))</f>
        <v>0</v>
      </c>
      <c r="N2149" s="21" cm="1">
        <f t="array" aca="1" ref="N2149" ca="1">IF(ISNA(VLOOKUP($D2149,Grouped_Sources!$C:$C,1,FALSE)),"", INDIRECT(VLOOKUP($D2149,Grouped_Sources!$C:$I,7,FALSE)))</f>
        <v>0</v>
      </c>
    </row>
    <row r="2150" spans="1:14" hidden="1" x14ac:dyDescent="0.25">
      <c r="A2150" s="5">
        <f t="shared" si="357"/>
        <v>24</v>
      </c>
      <c r="B2150" s="5">
        <f t="shared" si="358"/>
        <v>48</v>
      </c>
      <c r="C2150" s="5" t="str">
        <f t="shared" ca="1" si="356"/>
        <v>add_motorcycle_fleet</v>
      </c>
      <c r="D2150" s="5" t="str">
        <f t="shared" ca="1" si="355"/>
        <v>add_motorcycle_fleet_san_antonio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All_city_list!F2145,INDIRECT(ADDRESS(B2150,1,1,1,"all_city_parameter_inputs"))))</f>
        <v>add_motorcycle_fleet</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t="str" cm="1">
        <f t="array" aca="1" ref="H2150" ca="1">IF(ISBLANK(INDIRECT(ADDRESS(B2150,A2150,1,1,"all_city_parameter_inputs"))), "--",INDIRECT(ADDRESS(B2150,A2150,1,1,"all_city_parameter_inputs")))</f>
        <v>T</v>
      </c>
      <c r="I2150" s="17" t="str">
        <f ca="1">IF(OR(G2150="alpha",G2150="beta",G2150="sd",G2150="mean"),"--",VLOOKUP(C2150,Default!$B$5:$H$114,7,FALSE))</f>
        <v>T</v>
      </c>
      <c r="J2150" s="4" t="str">
        <f ca="1">VLOOKUP(F2150,Lookup!$C$5:$D$110,2, FALSE)</f>
        <v>Travel values</v>
      </c>
      <c r="K2150" s="4" t="str">
        <f ca="1">VLOOKUP(C2150,Default!$B$4:$E$114,4, FALSE)</f>
        <v>whether to add motorcylce ghost trips</v>
      </c>
      <c r="L2150" s="21" t="str" cm="1">
        <f t="array" aca="1" ref="L2150" ca="1">IF(ISNA(VLOOKUP($D2150,Grouped_Sources!$C:$C,1,FALSE)),"", INDIRECT(VLOOKUP($D2150,Grouped_Sources!$C:$I,5,FALSE)))</f>
        <v xml:space="preserve"> on OneDrive Ali Abbas - ITHIM Global\Methods and Processes\Input Parameters\MotorcycleFleetRatio</v>
      </c>
      <c r="M2150" s="21" cm="1">
        <f t="array" aca="1" ref="M2150" ca="1">IF(ISNA(VLOOKUP($D2150,Grouped_Sources!$C:$C,1,FALSE)),"", INDIRECT(VLOOKUP($D2150,Grouped_Sources!$C:$I,6,FALSE)))</f>
        <v>0</v>
      </c>
      <c r="N2150" s="21" cm="1">
        <f t="array" aca="1" ref="N2150" ca="1">IF(ISNA(VLOOKUP($D2150,Grouped_Sources!$C:$C,1,FALSE)),"", INDIRECT(VLOOKUP($D2150,Grouped_Sources!$C:$I,7,FALSE)))</f>
        <v>0</v>
      </c>
    </row>
    <row r="2151" spans="1:14" hidden="1" x14ac:dyDescent="0.25">
      <c r="A2151" s="5">
        <f t="shared" si="357"/>
        <v>24</v>
      </c>
      <c r="B2151" s="5">
        <f t="shared" si="358"/>
        <v>49</v>
      </c>
      <c r="C2151" s="5" t="str">
        <f t="shared" ca="1" si="356"/>
        <v>fleet_to_motorcycle_ratio</v>
      </c>
      <c r="D2151" s="5" t="str">
        <f t="shared" ca="1" si="355"/>
        <v>fleet_to_motorcycle_ratio_san_antonio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fleet_to_motorcycle_ratio</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0.4553680952084137</v>
      </c>
      <c r="I2151" s="17">
        <f ca="1">IF(OR(G2151="alpha",G2151="beta",G2151="sd",G2151="mean"),"--",VLOOKUP(C2151,Default!$B$5:$H$114,7,FALSE))</f>
        <v>0.441176470588235</v>
      </c>
      <c r="J2151" s="4" t="str">
        <f ca="1">VLOOKUP(F2151,Lookup!$C$5:$D$110,2, FALSE)</f>
        <v>Travel values</v>
      </c>
      <c r="K2151" s="4" t="str">
        <f ca="1">VLOOKUP(C2151,Default!$B$4:$E$114,4, FALSE)</f>
        <v xml:space="preserve">ratio of missing motorbike trips, e.g. if ratio = 0.6 and total trip distance in survey is 400, then want to add 600 km of motorbike trips. </v>
      </c>
      <c r="L2151" s="21" t="str" cm="1">
        <f t="array" aca="1" ref="L2151" ca="1">IF(ISNA(VLOOKUP($D2151,Grouped_Sources!$C:$C,1,FALSE)),"", INDIRECT(VLOOKUP($D2151,Grouped_Sources!$C:$I,5,FALSE)))</f>
        <v xml:space="preserve"> on OneDrive Ali Abbas - ITHIM Global\Methods and Processes\Input Parameters\MotorcycleFleetRatio</v>
      </c>
      <c r="M2151" s="21" cm="1">
        <f t="array" aca="1" ref="M2151" ca="1">IF(ISNA(VLOOKUP($D2151,Grouped_Sources!$C:$C,1,FALSE)),"", INDIRECT(VLOOKUP($D2151,Grouped_Sources!$C:$I,6,FALSE)))</f>
        <v>0</v>
      </c>
      <c r="N2151" s="21" cm="1">
        <f t="array" aca="1" ref="N2151" ca="1">IF(ISNA(VLOOKUP($D2151,Grouped_Sources!$C:$C,1,FALSE)),"", INDIRECT(VLOOKUP($D2151,Grouped_Sources!$C:$I,7,FALSE)))</f>
        <v>0</v>
      </c>
    </row>
    <row r="2152" spans="1:14" hidden="1" x14ac:dyDescent="0.25">
      <c r="A2152" s="5">
        <f t="shared" si="357"/>
        <v>24</v>
      </c>
      <c r="B2152" s="5">
        <f t="shared" si="358"/>
        <v>50</v>
      </c>
      <c r="C2152" s="5" t="str">
        <f t="shared" ca="1" si="356"/>
        <v>fleet_to_motorcycle_ratio</v>
      </c>
      <c r="D2152" s="5" t="str">
        <f t="shared" ca="1" si="355"/>
        <v>fleet_to_motorcycle_ratio_san_antonio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fleet_to_motorcycle_ratio</v>
      </c>
      <c r="G2152" s="4" t="str" cm="1">
        <f t="array" aca="1" ref="G2152" ca="1">IF(AND(ISBLANK(INDIRECT(ADDRESS(B2152,3,1,1,"all_city_parameter_inputs"))),ISBLANK(INDIRECT(ADDRESS(B2152,2,1,1,"all_city_parameter_inputs")))),"",IF(ISBLANK(INDIRECT(ADDRESS(B2152,2,1,1,"all_city_parameter_inputs"))),"",INDIRECT(ADDRESS(B2152,2,1,1,"all_city_parameter_inputs"))))</f>
        <v>alpha</v>
      </c>
      <c r="H2152" s="17" cm="1">
        <f t="array" aca="1" ref="H2152" ca="1">IF(ISBLANK(INDIRECT(ADDRESS(B2152,A2152,1,1,"all_city_parameter_inputs"))), "--",INDIRECT(ADDRESS(B2152,A2152,1,1,"all_city_parameter_inputs")))</f>
        <v>8.4050249430055839</v>
      </c>
      <c r="I2152" s="17" t="str">
        <f ca="1">IF(OR(G2152="alpha",G2152="beta",G2152="sd",G2152="mean"),"--",VLOOKUP(C2152,Default!$B$5:$H$114,7,FALSE))</f>
        <v>--</v>
      </c>
      <c r="J2152" s="4" t="str">
        <f ca="1">VLOOKUP(F2152,Lookup!$C$5:$D$110,2, FALSE)</f>
        <v>Travel values</v>
      </c>
      <c r="K2152" s="4" t="str">
        <f ca="1">VLOOKUP(C2152,Default!$B$4:$E$114,4, FALSE)</f>
        <v xml:space="preserve">ratio of missing motorbike trips, e.g. if ratio = 0.6 and total trip distance in survey is 400, then want to add 600 km of motorbike trips. </v>
      </c>
      <c r="L2152" s="21" t="str" cm="1">
        <f t="array" aca="1" ref="L2152" ca="1">IF(ISNA(VLOOKUP($D2152,Grouped_Sources!$C:$C,1,FALSE)),"", INDIRECT(VLOOKUP($D2152,Grouped_Sources!$C:$I,5,FALSE)))</f>
        <v xml:space="preserve"> on OneDrive Ali Abbas - ITHIM Global\Methods and Processes\Input Parameters\MotorcycleFleetRatio</v>
      </c>
      <c r="M2152" s="21" cm="1">
        <f t="array" aca="1" ref="M2152" ca="1">IF(ISNA(VLOOKUP($D2152,Grouped_Sources!$C:$C,1,FALSE)),"", INDIRECT(VLOOKUP($D2152,Grouped_Sources!$C:$I,6,FALSE)))</f>
        <v>0</v>
      </c>
      <c r="N2152" s="21" cm="1">
        <f t="array" aca="1" ref="N2152" ca="1">IF(ISNA(VLOOKUP($D2152,Grouped_Sources!$C:$C,1,FALSE)),"", INDIRECT(VLOOKUP($D2152,Grouped_Sources!$C:$I,7,FALSE)))</f>
        <v>0</v>
      </c>
    </row>
    <row r="2153" spans="1:14" hidden="1" x14ac:dyDescent="0.25">
      <c r="A2153" s="5">
        <f t="shared" si="357"/>
        <v>24</v>
      </c>
      <c r="B2153" s="5">
        <f t="shared" si="358"/>
        <v>51</v>
      </c>
      <c r="C2153" s="5" t="str">
        <f t="shared" ca="1" si="356"/>
        <v>fleet_to_motorcycle_ratio</v>
      </c>
      <c r="D2153" s="5" t="str">
        <f t="shared" ca="1" si="355"/>
        <v>fleet_to_motorcycle_ratio_san_antonio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fleet_to_motorcycle_ratio</v>
      </c>
      <c r="G2153" s="4" t="str" cm="1">
        <f t="array" aca="1" ref="G2153" ca="1">IF(AND(ISBLANK(INDIRECT(ADDRESS(B2153,3,1,1,"all_city_parameter_inputs"))),ISBLANK(INDIRECT(ADDRESS(B2153,2,1,1,"all_city_parameter_inputs")))),"",IF(ISBLANK(INDIRECT(ADDRESS(B2153,2,1,1,"all_city_parameter_inputs"))),"",INDIRECT(ADDRESS(B2153,2,1,1,"all_city_parameter_inputs"))))</f>
        <v>beta</v>
      </c>
      <c r="H2153" s="17" cm="1">
        <f t="array" aca="1" ref="H2153" ca="1">IF(ISBLANK(INDIRECT(ADDRESS(B2153,A2153,1,1,"all_city_parameter_inputs"))), "--",INDIRECT(ADDRESS(B2153,A2153,1,1,"all_city_parameter_inputs")))</f>
        <v>10.052625101973428</v>
      </c>
      <c r="I2153" s="17" t="str">
        <f ca="1">IF(OR(G2153="alpha",G2153="beta",G2153="sd",G2153="mean"),"--",VLOOKUP(C2153,Default!$B$5:$H$114,7,FALSE))</f>
        <v>--</v>
      </c>
      <c r="J2153" s="4" t="str">
        <f ca="1">VLOOKUP(F2153,Lookup!$C$5:$D$110,2, FALSE)</f>
        <v>Travel values</v>
      </c>
      <c r="K2153" s="4" t="str">
        <f ca="1">VLOOKUP(C2153,Default!$B$4:$E$114,4, FALSE)</f>
        <v xml:space="preserve">ratio of missing motorbike trips, e.g. if ratio = 0.6 and total trip distance in survey is 400, then want to add 600 km of motorbike trips. </v>
      </c>
      <c r="L2153" s="21" t="str" cm="1">
        <f t="array" aca="1" ref="L2153" ca="1">IF(ISNA(VLOOKUP($D2153,Grouped_Sources!$C:$C,1,FALSE)),"", INDIRECT(VLOOKUP($D2153,Grouped_Sources!$C:$I,5,FALSE)))</f>
        <v xml:space="preserve"> on OneDrive Ali Abbas - ITHIM Global\Methods and Processes\Input Parameters\MotorcycleFleetRatio</v>
      </c>
      <c r="M2153" s="21" cm="1">
        <f t="array" aca="1" ref="M2153" ca="1">IF(ISNA(VLOOKUP($D2153,Grouped_Sources!$C:$C,1,FALSE)),"", INDIRECT(VLOOKUP($D2153,Grouped_Sources!$C:$I,6,FALSE)))</f>
        <v>0</v>
      </c>
      <c r="N2153" s="21" cm="1">
        <f t="array" aca="1" ref="N2153" ca="1">IF(ISNA(VLOOKUP($D2153,Grouped_Sources!$C:$C,1,FALSE)),"", INDIRECT(VLOOKUP($D2153,Grouped_Sources!$C:$I,7,FALSE)))</f>
        <v>0</v>
      </c>
    </row>
    <row r="2154" spans="1:14" hidden="1" x14ac:dyDescent="0.25">
      <c r="A2154" s="5">
        <f t="shared" si="357"/>
        <v>24</v>
      </c>
      <c r="B2154" s="5">
        <f t="shared" si="358"/>
        <v>52</v>
      </c>
      <c r="C2154" s="5" t="str">
        <f t="shared" ca="1" si="356"/>
        <v>background_pa_confidence</v>
      </c>
      <c r="D2154" s="5" t="str">
        <f t="shared" ca="1" si="355"/>
        <v>background_pa_confidence_san_antonio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background_pa_confidence</v>
      </c>
      <c r="G2154" s="4" t="str" cm="1">
        <f t="array" aca="1" ref="G2154" ca="1">IF(AND(ISBLANK(INDIRECT(ADDRESS(B2154,3,1,1,"all_city_parameter_inputs"))),ISBLANK(INDIRECT(ADDRESS(B2154,2,1,1,"all_city_parameter_inputs")))),"",IF(ISBLANK(INDIRECT(ADDRESS(B2154,2,1,1,"all_city_parameter_inputs"))),"",INDIRECT(ADDRESS(B2154,2,1,1,"all_city_parameter_inputs"))))</f>
        <v>sample</v>
      </c>
      <c r="H2154" s="17" cm="1">
        <f t="array" aca="1" ref="H2154" ca="1">IF(ISBLANK(INDIRECT(ADDRESS(B2154,A2154,1,1,"all_city_parameter_inputs"))), "--",INDIRECT(ADDRESS(B2154,A2154,1,1,"all_city_parameter_inputs")))</f>
        <v>0.3</v>
      </c>
      <c r="I2154" s="17">
        <f ca="1">IF(OR(G2154="alpha",G2154="beta",G2154="sd",G2154="mean"),"--",VLOOKUP(C2154,Default!$B$5:$H$114,7,FALSE))</f>
        <v>1</v>
      </c>
      <c r="J2154" s="4" t="str">
        <f ca="1">VLOOKUP(F2154,Lookup!$C$5:$D$110,2, FALSE)</f>
        <v>PA values</v>
      </c>
      <c r="K2154" s="4" t="str">
        <f ca="1">VLOOKUP(C2154,Default!$B$4:$E$114,4, FALSE)</f>
        <v>how confident we are in the PA survey (in terms of number of people who report zero PA)</v>
      </c>
      <c r="L2154" s="21" t="str" cm="1">
        <f t="array" aca="1" ref="L2154" ca="1">IF(ISNA(VLOOKUP($D2154,Grouped_Sources!$C:$C,1,FALSE)),"", INDIRECT(VLOOKUP($D2154,Grouped_Sources!$C:$I,5,FALSE)))</f>
        <v/>
      </c>
      <c r="M2154" s="21" t="str" cm="1">
        <f t="array" aca="1" ref="M2154" ca="1">IF(ISNA(VLOOKUP($D2154,Grouped_Sources!$C:$C,1,FALSE)),"", INDIRECT(VLOOKUP($D2154,Grouped_Sources!$C:$I,6,FALSE)))</f>
        <v/>
      </c>
      <c r="N2154" s="21" t="str" cm="1">
        <f t="array" aca="1" ref="N2154" ca="1">IF(ISNA(VLOOKUP($D2154,Grouped_Sources!$C:$C,1,FALSE)),"", INDIRECT(VLOOKUP($D2154,Grouped_Sources!$C:$I,7,FALSE)))</f>
        <v/>
      </c>
    </row>
    <row r="2155" spans="1:14" hidden="1" x14ac:dyDescent="0.25">
      <c r="A2155" s="5">
        <f t="shared" si="357"/>
        <v>24</v>
      </c>
      <c r="B2155" s="5">
        <f t="shared" si="358"/>
        <v>53</v>
      </c>
      <c r="C2155" s="5" t="str">
        <f t="shared" ca="1" si="356"/>
        <v>add_walk_to_pt_trips</v>
      </c>
      <c r="D2155" s="5" t="str">
        <f t="shared" ca="1" si="355"/>
        <v>add_walk_to_pt_trips_san_antonio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add_walk_to_pt_trips</v>
      </c>
      <c r="G2155" s="4" t="str" cm="1">
        <f t="array" aca="1" ref="G2155" ca="1">IF(AND(ISBLANK(INDIRECT(ADDRESS(B2155,3,1,1,"all_city_parameter_inputs"))),ISBLANK(INDIRECT(ADDRESS(B2155,2,1,1,"all_city_parameter_inputs")))),"",IF(ISBLANK(INDIRECT(ADDRESS(B2155,2,1,1,"all_city_parameter_inputs"))),"",INDIRECT(ADDRESS(B2155,2,1,1,"all_city_parameter_inputs"))))</f>
        <v/>
      </c>
      <c r="H2155" s="17" t="str" cm="1">
        <f t="array" aca="1" ref="H2155" ca="1">IF(ISBLANK(INDIRECT(ADDRESS(B2155,A2155,1,1,"all_city_parameter_inputs"))), "--",INDIRECT(ADDRESS(B2155,A2155,1,1,"all_city_parameter_inputs")))</f>
        <v>T</v>
      </c>
      <c r="I2155" s="17" t="str">
        <f ca="1">IF(OR(G2155="alpha",G2155="beta",G2155="sd",G2155="mean"),"--",VLOOKUP(C2155,Default!$B$5:$H$114,7,FALSE))</f>
        <v>T</v>
      </c>
      <c r="J2155" s="4" t="str">
        <f ca="1">VLOOKUP(F2155,Lookup!$C$5:$D$110,2, FALSE)</f>
        <v>Travel values</v>
      </c>
      <c r="K2155" s="4" t="str">
        <f ca="1">VLOOKUP(C2155,Default!$B$4:$E$114,4, FALSE)</f>
        <v>whether to add walk component to trips with main mode bus</v>
      </c>
      <c r="L2155" s="21" t="str" cm="1">
        <f t="array" aca="1" ref="L2155" ca="1">IF(ISNA(VLOOKUP($D2155,Grouped_Sources!$C:$C,1,FALSE)),"", INDIRECT(VLOOKUP($D2155,Grouped_Sources!$C:$I,5,FALSE)))</f>
        <v>usually set to T</v>
      </c>
      <c r="M2155" s="21" cm="1">
        <f t="array" aca="1" ref="M2155" ca="1">IF(ISNA(VLOOKUP($D2155,Grouped_Sources!$C:$C,1,FALSE)),"", INDIRECT(VLOOKUP($D2155,Grouped_Sources!$C:$I,6,FALSE)))</f>
        <v>0</v>
      </c>
      <c r="N2155" s="21" cm="1">
        <f t="array" aca="1" ref="N2155" ca="1">IF(ISNA(VLOOKUP($D2155,Grouped_Sources!$C:$C,1,FALSE)),"", INDIRECT(VLOOKUP($D2155,Grouped_Sources!$C:$I,7,FALSE)))</f>
        <v>0</v>
      </c>
    </row>
    <row r="2156" spans="1:14" hidden="1" x14ac:dyDescent="0.25">
      <c r="A2156" s="5">
        <f t="shared" si="357"/>
        <v>24</v>
      </c>
      <c r="B2156" s="5">
        <f t="shared" si="358"/>
        <v>54</v>
      </c>
      <c r="C2156" s="5" t="str">
        <f t="shared" ca="1" si="356"/>
        <v>bus_to_passenger_ratio</v>
      </c>
      <c r="D2156" s="5" t="str">
        <f t="shared" ca="1" si="355"/>
        <v>bus_to_passenger_ratio_san_antonio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bus_to_passenger_ratio</v>
      </c>
      <c r="G2156" s="4" t="str" cm="1">
        <f t="array" aca="1" ref="G2156" ca="1">IF(AND(ISBLANK(INDIRECT(ADDRESS(B2156,3,1,1,"all_city_parameter_inputs"))),ISBLANK(INDIRECT(ADDRESS(B2156,2,1,1,"all_city_parameter_inputs")))),"",IF(ISBLANK(INDIRECT(ADDRESS(B2156,2,1,1,"all_city_parameter_inputs"))),"",INDIRECT(ADDRESS(B2156,2,1,1,"all_city_parameter_inputs"))))</f>
        <v>constant</v>
      </c>
      <c r="H2156" s="17" cm="1">
        <f t="array" aca="1" ref="H2156" ca="1">IF(ISBLANK(INDIRECT(ADDRESS(B2156,A2156,1,1,"all_city_parameter_inputs"))), "--",INDIRECT(ADDRESS(B2156,A2156,1,1,"all_city_parameter_inputs")))</f>
        <v>6.6666666666666666E-2</v>
      </c>
      <c r="I2156" s="17">
        <f ca="1">IF(OR(G2156="alpha",G2156="beta",G2156="sd",G2156="mean"),"--",VLOOKUP(C2156,Default!$B$5:$H$114,7,FALSE))</f>
        <v>3.8910505836575897E-2</v>
      </c>
      <c r="J2156" s="4" t="str">
        <f ca="1">VLOOKUP(F2156,Lookup!$C$5:$D$110,2, FALSE)</f>
        <v>Travel values</v>
      </c>
      <c r="K2156" s="4" t="str">
        <f ca="1">VLOOKUP(C2156,Default!$B$4:$E$114,4, FALSE)</f>
        <v>number of buses per passenger</v>
      </c>
      <c r="L2156" s="21" t="str" cm="1">
        <f t="array" aca="1" ref="L2156" ca="1">IF(ISNA(VLOOKUP($D2156,Grouped_Sources!$C:$C,1,FALSE)),"", INDIRECT(VLOOKUP($D2156,Grouped_Sources!$C:$I,5,FALSE)))</f>
        <v>BusPassengerRatios_WriteUp_v.xx.docx on  on OneDrive Ali Abbas - ITHIM Global\Methods and Processes\Input Parameters\BusPassengerRatio</v>
      </c>
      <c r="M2156" s="21" cm="1">
        <f t="array" aca="1" ref="M2156" ca="1">IF(ISNA(VLOOKUP($D2156,Grouped_Sources!$C:$C,1,FALSE)),"", INDIRECT(VLOOKUP($D2156,Grouped_Sources!$C:$I,6,FALSE)))</f>
        <v>0</v>
      </c>
      <c r="N2156" s="21" cm="1">
        <f t="array" aca="1" ref="N2156" ca="1">IF(ISNA(VLOOKUP($D2156,Grouped_Sources!$C:$C,1,FALSE)),"", INDIRECT(VLOOKUP($D2156,Grouped_Sources!$C:$I,7,FALSE)))</f>
        <v>0</v>
      </c>
    </row>
    <row r="2157" spans="1:14" hidden="1" x14ac:dyDescent="0.25">
      <c r="A2157" s="5">
        <f t="shared" si="357"/>
        <v>24</v>
      </c>
      <c r="B2157" s="5">
        <f t="shared" si="358"/>
        <v>55</v>
      </c>
      <c r="C2157" s="5" t="str">
        <f t="shared" ca="1" si="356"/>
        <v>bus_to_passenger_ratio</v>
      </c>
      <c r="D2157" s="5" t="str">
        <f t="shared" ca="1" si="355"/>
        <v>bus_to_passenger_ratio_san_antonio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bus_to_passenger_ratio</v>
      </c>
      <c r="G2157" s="4" t="str" cm="1">
        <f t="array" aca="1" ref="G2157" ca="1">IF(AND(ISBLANK(INDIRECT(ADDRESS(B2157,3,1,1,"all_city_parameter_inputs"))),ISBLANK(INDIRECT(ADDRESS(B2157,2,1,1,"all_city_parameter_inputs")))),"",IF(ISBLANK(INDIRECT(ADDRESS(B2157,2,1,1,"all_city_parameter_inputs"))),"",INDIRECT(ADDRESS(B2157,2,1,1,"all_city_parameter_inputs"))))</f>
        <v>alpha</v>
      </c>
      <c r="H2157" s="17" cm="1">
        <f t="array" aca="1" ref="H2157" ca="1">IF(ISBLANK(INDIRECT(ADDRESS(B2157,A2157,1,1,"all_city_parameter_inputs"))), "--",INDIRECT(ADDRESS(B2157,A2157,1,1,"all_city_parameter_inputs")))</f>
        <v>14.866666666666667</v>
      </c>
      <c r="I2157" s="17" t="str">
        <f ca="1">IF(OR(G2157="alpha",G2157="beta",G2157="sd",G2157="mean"),"--",VLOOKUP(C2157,Default!$B$5:$H$114,7,FALSE))</f>
        <v>--</v>
      </c>
      <c r="J2157" s="4" t="str">
        <f ca="1">VLOOKUP(F2157,Lookup!$C$5:$D$110,2, FALSE)</f>
        <v>Travel values</v>
      </c>
      <c r="K2157" s="4" t="str">
        <f ca="1">VLOOKUP(C2157,Default!$B$4:$E$114,4, FALSE)</f>
        <v>number of buses per passenger</v>
      </c>
      <c r="L2157" s="21" t="str" cm="1">
        <f t="array" aca="1" ref="L2157" ca="1">IF(ISNA(VLOOKUP($D2157,Grouped_Sources!$C:$C,1,FALSE)),"", INDIRECT(VLOOKUP($D2157,Grouped_Sources!$C:$I,5,FALSE)))</f>
        <v>BusPassengerRatios_WriteUp_v.xx.docx on  on OneDrive Ali Abbas - ITHIM Global\Methods and Processes\Input Parameters\BusPassengerRatio</v>
      </c>
      <c r="M2157" s="21" cm="1">
        <f t="array" aca="1" ref="M2157" ca="1">IF(ISNA(VLOOKUP($D2157,Grouped_Sources!$C:$C,1,FALSE)),"", INDIRECT(VLOOKUP($D2157,Grouped_Sources!$C:$I,6,FALSE)))</f>
        <v>0</v>
      </c>
      <c r="N2157" s="21" cm="1">
        <f t="array" aca="1" ref="N2157" ca="1">IF(ISNA(VLOOKUP($D2157,Grouped_Sources!$C:$C,1,FALSE)),"", INDIRECT(VLOOKUP($D2157,Grouped_Sources!$C:$I,7,FALSE)))</f>
        <v>0</v>
      </c>
    </row>
    <row r="2158" spans="1:14" hidden="1" x14ac:dyDescent="0.25">
      <c r="A2158" s="5">
        <f t="shared" si="357"/>
        <v>24</v>
      </c>
      <c r="B2158" s="5">
        <f t="shared" si="358"/>
        <v>56</v>
      </c>
      <c r="C2158" s="5" t="str">
        <f t="shared" ca="1" si="356"/>
        <v>bus_to_passenger_ratio</v>
      </c>
      <c r="D2158" s="5" t="str">
        <f t="shared" ca="1" si="355"/>
        <v>bus_to_passenger_ratio_san_antonio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bus_to_passenger_ratio</v>
      </c>
      <c r="G2158" s="4" t="str" cm="1">
        <f t="array" aca="1" ref="G2158" ca="1">IF(AND(ISBLANK(INDIRECT(ADDRESS(B2158,3,1,1,"all_city_parameter_inputs"))),ISBLANK(INDIRECT(ADDRESS(B2158,2,1,1,"all_city_parameter_inputs")))),"",IF(ISBLANK(INDIRECT(ADDRESS(B2158,2,1,1,"all_city_parameter_inputs"))),"",INDIRECT(ADDRESS(B2158,2,1,1,"all_city_parameter_inputs"))))</f>
        <v>beta</v>
      </c>
      <c r="H2158" s="17" cm="1">
        <f t="array" aca="1" ref="H2158" ca="1">IF(ISBLANK(INDIRECT(ADDRESS(B2158,A2158,1,1,"all_city_parameter_inputs"))), "--",INDIRECT(ADDRESS(B2158,A2158,1,1,"all_city_parameter_inputs")))</f>
        <v>208.13333333333333</v>
      </c>
      <c r="I2158" s="17" t="str">
        <f ca="1">IF(OR(G2158="alpha",G2158="beta",G2158="sd",G2158="mean"),"--",VLOOKUP(C2158,Default!$B$5:$H$114,7,FALSE))</f>
        <v>--</v>
      </c>
      <c r="J2158" s="4" t="str">
        <f ca="1">VLOOKUP(F2158,Lookup!$C$5:$D$110,2, FALSE)</f>
        <v>Travel values</v>
      </c>
      <c r="K2158" s="4" t="str">
        <f ca="1">VLOOKUP(C2158,Default!$B$4:$E$114,4, FALSE)</f>
        <v>number of buses per passenger</v>
      </c>
      <c r="L2158" s="21" t="str" cm="1">
        <f t="array" aca="1" ref="L2158" ca="1">IF(ISNA(VLOOKUP($D2158,Grouped_Sources!$C:$C,1,FALSE)),"", INDIRECT(VLOOKUP($D2158,Grouped_Sources!$C:$I,5,FALSE)))</f>
        <v>BusPassengerRatios_WriteUp_v.xx.docx on  on OneDrive Ali Abbas - ITHIM Global\Methods and Processes\Input Parameters\BusPassengerRatio</v>
      </c>
      <c r="M2158" s="21" cm="1">
        <f t="array" aca="1" ref="M2158" ca="1">IF(ISNA(VLOOKUP($D2158,Grouped_Sources!$C:$C,1,FALSE)),"", INDIRECT(VLOOKUP($D2158,Grouped_Sources!$C:$I,6,FALSE)))</f>
        <v>0</v>
      </c>
      <c r="N2158" s="21" cm="1">
        <f t="array" aca="1" ref="N2158" ca="1">IF(ISNA(VLOOKUP($D2158,Grouped_Sources!$C:$C,1,FALSE)),"", INDIRECT(VLOOKUP($D2158,Grouped_Sources!$C:$I,7,FALSE)))</f>
        <v>0</v>
      </c>
    </row>
    <row r="2159" spans="1:14" hidden="1" x14ac:dyDescent="0.25">
      <c r="A2159" s="5">
        <f t="shared" si="357"/>
        <v>24</v>
      </c>
      <c r="B2159" s="5">
        <f t="shared" si="358"/>
        <v>57</v>
      </c>
      <c r="C2159" s="5" t="str">
        <f t="shared" ca="1" si="356"/>
        <v>truck_to_car_ratio</v>
      </c>
      <c r="D2159" s="5" t="str">
        <f t="shared" ca="1" si="355"/>
        <v>truck_to_car_ratio_san_antonio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truck_to_car_ratio</v>
      </c>
      <c r="G2159" s="4" t="str" cm="1">
        <f t="array" aca="1" ref="G2159" ca="1">IF(AND(ISBLANK(INDIRECT(ADDRESS(B2159,3,1,1,"all_city_parameter_inputs"))),ISBLANK(INDIRECT(ADDRESS(B2159,2,1,1,"all_city_parameter_inputs")))),"",IF(ISBLANK(INDIRECT(ADDRESS(B2159,2,1,1,"all_city_parameter_inputs"))),"",INDIRECT(ADDRESS(B2159,2,1,1,"all_city_parameter_inputs"))))</f>
        <v>constant</v>
      </c>
      <c r="H2159" s="17" cm="1">
        <f t="array" aca="1" ref="H2159" ca="1">IF(ISBLANK(INDIRECT(ADDRESS(B2159,A2159,1,1,"all_city_parameter_inputs"))), "--",INDIRECT(ADDRESS(B2159,A2159,1,1,"all_city_parameter_inputs")))</f>
        <v>0.3</v>
      </c>
      <c r="I2159" s="17">
        <f ca="1">IF(OR(G2159="alpha",G2159="beta",G2159="sd",G2159="mean"),"--",VLOOKUP(C2159,Default!$B$5:$H$114,7,FALSE))</f>
        <v>0.3</v>
      </c>
      <c r="J2159" s="4" t="str">
        <f ca="1">VLOOKUP(F2159,Lookup!$C$5:$D$110,2, FALSE)</f>
        <v>Travel values</v>
      </c>
      <c r="K2159" s="4" t="str">
        <f ca="1">VLOOKUP(C2159,Default!$B$4:$E$114,4, FALSE)</f>
        <v>ratio of truck kilometers to car km travelled, used to add ghost trips that are not changed between the different scenarios</v>
      </c>
      <c r="L2159" s="21" t="str" cm="1">
        <f t="array" aca="1" ref="L2159" ca="1">IF(ISNA(VLOOKUP($D2159,Grouped_Sources!$C:$C,1,FALSE)),"", INDIRECT(VLOOKUP($D2159,Grouped_Sources!$C:$I,5,FALSE)))</f>
        <v>TruckCarRatio_WriteUp_v.xx.docx on  on OneDrive Ali Abbas - ITHIM Global\Methods and Processes\Input Parameters\TruckCarRatio</v>
      </c>
      <c r="M2159" s="21" cm="1">
        <f t="array" aca="1" ref="M2159" ca="1">IF(ISNA(VLOOKUP($D2159,Grouped_Sources!$C:$C,1,FALSE)),"", INDIRECT(VLOOKUP($D2159,Grouped_Sources!$C:$I,6,FALSE)))</f>
        <v>0</v>
      </c>
      <c r="N2159" s="21" cm="1">
        <f t="array" aca="1" ref="N2159" ca="1">IF(ISNA(VLOOKUP($D2159,Grouped_Sources!$C:$C,1,FALSE)),"", INDIRECT(VLOOKUP($D2159,Grouped_Sources!$C:$I,7,FALSE)))</f>
        <v>0</v>
      </c>
    </row>
    <row r="2160" spans="1:14" hidden="1" x14ac:dyDescent="0.25">
      <c r="A2160" s="5">
        <f t="shared" si="357"/>
        <v>24</v>
      </c>
      <c r="B2160" s="5">
        <f t="shared" si="358"/>
        <v>58</v>
      </c>
      <c r="C2160" s="5" t="str">
        <f t="shared" ca="1" si="356"/>
        <v>truck_to_car_ratio</v>
      </c>
      <c r="D2160" s="5" t="str">
        <f t="shared" ca="1" si="355"/>
        <v>truck_to_car_ratio_san_antonio</v>
      </c>
      <c r="E2160" s="4" t="str" cm="1">
        <f t="array" aca="1" ref="E2160" ca="1">INDIRECT(ADDRESS(1,A2160,1,1,"all_city_parameter_inputs"))</f>
        <v>san_antonio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truck_to_car_ratio</v>
      </c>
      <c r="G2160" s="4" t="str" cm="1">
        <f t="array" aca="1" ref="G2160" ca="1">IF(AND(ISBLANK(INDIRECT(ADDRESS(B2160,3,1,1,"all_city_parameter_inputs"))),ISBLANK(INDIRECT(ADDRESS(B2160,2,1,1,"all_city_parameter_inputs")))),"",IF(ISBLANK(INDIRECT(ADDRESS(B2160,2,1,1,"all_city_parameter_inputs"))),"",INDIRECT(ADDRESS(B2160,2,1,1,"all_city_parameter_inputs"))))</f>
        <v>alpha</v>
      </c>
      <c r="H2160" s="17" cm="1">
        <f t="array" aca="1" ref="H2160" ca="1">IF(ISBLANK(INDIRECT(ADDRESS(B2160,A2160,1,1,"all_city_parameter_inputs"))), "--",INDIRECT(ADDRESS(B2160,A2160,1,1,"all_city_parameter_inputs")))</f>
        <v>3.731999999999998</v>
      </c>
      <c r="I2160" s="17" t="str">
        <f ca="1">IF(OR(G2160="alpha",G2160="beta",G2160="sd",G2160="mean"),"--",VLOOKUP(C2160,Default!$B$5:$H$114,7,FALSE))</f>
        <v>--</v>
      </c>
      <c r="J2160" s="4" t="str">
        <f ca="1">VLOOKUP(F2160,Lookup!$C$5:$D$110,2, FALSE)</f>
        <v>Travel values</v>
      </c>
      <c r="K2160" s="4" t="str">
        <f ca="1">VLOOKUP(C2160,Default!$B$4:$E$114,4, FALSE)</f>
        <v>ratio of truck kilometers to car km travelled, used to add ghost trips that are not changed between the different scenarios</v>
      </c>
      <c r="L2160" s="21" t="str" cm="1">
        <f t="array" aca="1" ref="L2160" ca="1">IF(ISNA(VLOOKUP($D2160,Grouped_Sources!$C:$C,1,FALSE)),"", INDIRECT(VLOOKUP($D2160,Grouped_Sources!$C:$I,5,FALSE)))</f>
        <v>TruckCarRatio_WriteUp_v.xx.docx on  on OneDrive Ali Abbas - ITHIM Global\Methods and Processes\Input Parameters\TruckCarRatio</v>
      </c>
      <c r="M2160" s="21" cm="1">
        <f t="array" aca="1" ref="M2160" ca="1">IF(ISNA(VLOOKUP($D2160,Grouped_Sources!$C:$C,1,FALSE)),"", INDIRECT(VLOOKUP($D2160,Grouped_Sources!$C:$I,6,FALSE)))</f>
        <v>0</v>
      </c>
      <c r="N2160" s="21" cm="1">
        <f t="array" aca="1" ref="N2160" ca="1">IF(ISNA(VLOOKUP($D2160,Grouped_Sources!$C:$C,1,FALSE)),"", INDIRECT(VLOOKUP($D2160,Grouped_Sources!$C:$I,7,FALSE)))</f>
        <v>0</v>
      </c>
    </row>
    <row r="2161" spans="1:14" hidden="1" x14ac:dyDescent="0.25">
      <c r="A2161" s="5">
        <f t="shared" si="357"/>
        <v>24</v>
      </c>
      <c r="B2161" s="5">
        <f t="shared" si="358"/>
        <v>59</v>
      </c>
      <c r="C2161" s="5" t="str">
        <f t="shared" ca="1" si="356"/>
        <v>truck_to_car_ratio</v>
      </c>
      <c r="D2161" s="5" t="str">
        <f t="shared" ca="1" si="355"/>
        <v>truck_to_car_ratio_san_antonio</v>
      </c>
      <c r="E2161" s="4" t="str" cm="1">
        <f t="array" aca="1" ref="E2161" ca="1">INDIRECT(ADDRESS(1,A2161,1,1,"all_city_parameter_inputs"))</f>
        <v>san_antonio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truck_to_car_ratio</v>
      </c>
      <c r="G2161" s="4" t="str" cm="1">
        <f t="array" aca="1" ref="G2161" ca="1">IF(AND(ISBLANK(INDIRECT(ADDRESS(B2161,3,1,1,"all_city_parameter_inputs"))),ISBLANK(INDIRECT(ADDRESS(B2161,2,1,1,"all_city_parameter_inputs")))),"",IF(ISBLANK(INDIRECT(ADDRESS(B2161,2,1,1,"all_city_parameter_inputs"))),"",INDIRECT(ADDRESS(B2161,2,1,1,"all_city_parameter_inputs"))))</f>
        <v>beta</v>
      </c>
      <c r="H2161" s="17" cm="1">
        <f t="array" aca="1" ref="H2161" ca="1">IF(ISBLANK(INDIRECT(ADDRESS(B2161,A2161,1,1,"all_city_parameter_inputs"))), "--",INDIRECT(ADDRESS(B2161,A2161,1,1,"all_city_parameter_inputs")))</f>
        <v>8.7079999999999949</v>
      </c>
      <c r="I2161" s="17" t="str">
        <f ca="1">IF(OR(G2161="alpha",G2161="beta",G2161="sd",G2161="mean"),"--",VLOOKUP(C2161,Default!$B$5:$H$114,7,FALSE))</f>
        <v>--</v>
      </c>
      <c r="J2161" s="4" t="str">
        <f ca="1">VLOOKUP(F2161,Lookup!$C$5:$D$110,2, FALSE)</f>
        <v>Travel values</v>
      </c>
      <c r="K2161" s="4" t="str">
        <f ca="1">VLOOKUP(C2161,Default!$B$4:$E$114,4, FALSE)</f>
        <v>ratio of truck kilometers to car km travelled, used to add ghost trips that are not changed between the different scenarios</v>
      </c>
      <c r="L2161" s="21" t="str" cm="1">
        <f t="array" aca="1" ref="L2161" ca="1">IF(ISNA(VLOOKUP($D2161,Grouped_Sources!$C:$C,1,FALSE)),"", INDIRECT(VLOOKUP($D2161,Grouped_Sources!$C:$I,5,FALSE)))</f>
        <v>TruckCarRatio_WriteUp_v.xx.docx on  on OneDrive Ali Abbas - ITHIM Global\Methods and Processes\Input Parameters\TruckCarRatio</v>
      </c>
      <c r="M2161" s="21" cm="1">
        <f t="array" aca="1" ref="M2161" ca="1">IF(ISNA(VLOOKUP($D2161,Grouped_Sources!$C:$C,1,FALSE)),"", INDIRECT(VLOOKUP($D2161,Grouped_Sources!$C:$I,6,FALSE)))</f>
        <v>0</v>
      </c>
      <c r="N2161" s="21" cm="1">
        <f t="array" aca="1" ref="N2161" ca="1">IF(ISNA(VLOOKUP($D2161,Grouped_Sources!$C:$C,1,FALSE)),"", INDIRECT(VLOOKUP($D2161,Grouped_Sources!$C:$I,7,FALSE)))</f>
        <v>0</v>
      </c>
    </row>
    <row r="2162" spans="1:14" hidden="1" x14ac:dyDescent="0.25">
      <c r="A2162" s="5">
        <f t="shared" si="357"/>
        <v>24</v>
      </c>
      <c r="B2162" s="5">
        <f t="shared" si="358"/>
        <v>60</v>
      </c>
      <c r="C2162" s="5" t="str">
        <f t="shared" ca="1" si="356"/>
        <v>PM_emission_confidence</v>
      </c>
      <c r="D2162" s="5" t="str">
        <f t="shared" ca="1" si="355"/>
        <v>PM_emission_confidence_san_antonio</v>
      </c>
      <c r="E2162" s="4" t="str" cm="1">
        <f t="array" aca="1" ref="E2162" ca="1">INDIRECT(ADDRESS(1,A2162,1,1,"all_city_parameter_inputs"))</f>
        <v>san_antonio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PM_emission_confidence</v>
      </c>
      <c r="G2162" s="4" t="str" cm="1">
        <f t="array" aca="1" ref="G2162" ca="1">IF(AND(ISBLANK(INDIRECT(ADDRESS(B2162,3,1,1,"all_city_parameter_inputs"))),ISBLANK(INDIRECT(ADDRESS(B2162,2,1,1,"all_city_parameter_inputs")))),"",IF(ISBLANK(INDIRECT(ADDRESS(B2162,2,1,1,"all_city_parameter_inputs"))),"",INDIRECT(ADDRESS(B2162,2,1,1,"all_city_parameter_inputs"))))</f>
        <v>sample</v>
      </c>
      <c r="H2162" s="17" cm="1">
        <f t="array" aca="1" ref="H2162" ca="1">IF(ISBLANK(INDIRECT(ADDRESS(B2162,A2162,1,1,"all_city_parameter_inputs"))), "--",INDIRECT(ADDRESS(B2162,A2162,1,1,"all_city_parameter_inputs")))</f>
        <v>0.8</v>
      </c>
      <c r="I2162" s="17">
        <f ca="1">IF(OR(G2162="alpha",G2162="beta",G2162="sd",G2162="mean"),"--",VLOOKUP(C2162,Default!$B$5:$H$114,7,FALSE))</f>
        <v>1</v>
      </c>
      <c r="J2162" s="4" t="str">
        <f ca="1">VLOOKUP(F2162,Lookup!$C$5:$D$110,2, FALSE)</f>
        <v>Pollution values</v>
      </c>
      <c r="K2162" s="4" t="str">
        <f ca="1">VLOOKUP(C2162,Default!$B$4:$E$114,4,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62" s="21" t="str" cm="1">
        <f t="array" aca="1" ref="L2162" ca="1">IF(ISNA(VLOOKUP($D2162,Grouped_Sources!$C:$C,1,FALSE)),"", INDIRECT(VLOOKUP($D2162,Grouped_Sources!$C:$I,5,FALSE)))</f>
        <v/>
      </c>
      <c r="M2162" s="21" t="str" cm="1">
        <f t="array" aca="1" ref="M2162" ca="1">IF(ISNA(VLOOKUP($D2162,Grouped_Sources!$C:$C,1,FALSE)),"", INDIRECT(VLOOKUP($D2162,Grouped_Sources!$C:$I,6,FALSE)))</f>
        <v/>
      </c>
      <c r="N2162" s="21" t="str" cm="1">
        <f t="array" aca="1" ref="N2162" ca="1">IF(ISNA(VLOOKUP($D2162,Grouped_Sources!$C:$C,1,FALSE)),"", INDIRECT(VLOOKUP($D2162,Grouped_Sources!$C:$I,7,FALSE)))</f>
        <v/>
      </c>
    </row>
    <row r="2163" spans="1:14" hidden="1" x14ac:dyDescent="0.25">
      <c r="A2163" s="5">
        <f t="shared" si="357"/>
        <v>24</v>
      </c>
      <c r="B2163" s="5">
        <f t="shared" si="358"/>
        <v>61</v>
      </c>
      <c r="C2163" s="5" t="str">
        <f t="shared" ca="1" si="356"/>
        <v>distance_scalar_car_taxi</v>
      </c>
      <c r="D2163" s="5" t="str">
        <f t="shared" ca="1" si="355"/>
        <v>distance_scalar_car_taxi_san_antonio</v>
      </c>
      <c r="E2163" s="4" t="str" cm="1">
        <f t="array" aca="1" ref="E2163" ca="1">INDIRECT(ADDRESS(1,A2163,1,1,"all_city_parameter_inputs"))</f>
        <v>san_antonio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distance_scalar_car_taxi</v>
      </c>
      <c r="G2163" s="4" t="str" cm="1">
        <f t="array" aca="1" ref="G2163" ca="1">IF(AND(ISBLANK(INDIRECT(ADDRESS(B2163,3,1,1,"all_city_parameter_inputs"))),ISBLANK(INDIRECT(ADDRESS(B2163,2,1,1,"all_city_parameter_inputs")))),"",IF(ISBLANK(INDIRECT(ADDRESS(B2163,2,1,1,"all_city_parameter_inputs"))),"",INDIRECT(ADDRESS(B2163,2,1,1,"all_city_parameter_inputs"))))</f>
        <v>constant</v>
      </c>
      <c r="H2163" s="17" cm="1">
        <f t="array" aca="1" ref="H2163" ca="1">IF(ISBLANK(INDIRECT(ADDRESS(B2163,A2163,1,1,"all_city_parameter_inputs"))), "--",INDIRECT(ADDRESS(B2163,A2163,1,1,"all_city_parameter_inputs")))</f>
        <v>1</v>
      </c>
      <c r="I2163" s="17">
        <f ca="1">IF(OR(G2163="alpha",G2163="beta",G2163="sd",G2163="mean"),"--",VLOOKUP(C2163,Default!$B$5:$H$114,7,FALSE))</f>
        <v>1</v>
      </c>
      <c r="J2163" s="4" t="str">
        <f ca="1">VLOOKUP(F2163,Lookup!$C$5:$D$110,2, FALSE)</f>
        <v>Travel values</v>
      </c>
      <c r="K2163" s="4" t="str">
        <f ca="1">VLOOKUP(C2163,Default!$B$4:$E$114,4, FALSE)</f>
        <v>scalar for car/taxi distance, i.e. all car and taxi trips get scaled by this scalar</v>
      </c>
      <c r="L2163" s="21" t="str" cm="1">
        <f t="array" aca="1" ref="L2163" ca="1">IF(ISNA(VLOOKUP($D2163,Grouped_Sources!$C:$C,1,FALSE)),"", INDIRECT(VLOOKUP($D2163,Grouped_Sources!$C:$I,5,FALSE)))</f>
        <v xml:space="preserve"> on OneDrive Ali Abbas - ITHIM Global\Methods and Processes\Input Parameters\DistanceScalars</v>
      </c>
      <c r="M2163" s="21" cm="1">
        <f t="array" aca="1" ref="M2163" ca="1">IF(ISNA(VLOOKUP($D2163,Grouped_Sources!$C:$C,1,FALSE)),"", INDIRECT(VLOOKUP($D2163,Grouped_Sources!$C:$I,6,FALSE)))</f>
        <v>0</v>
      </c>
      <c r="N2163" s="21" cm="1">
        <f t="array" aca="1" ref="N2163" ca="1">IF(ISNA(VLOOKUP($D2163,Grouped_Sources!$C:$C,1,FALSE)),"", INDIRECT(VLOOKUP($D2163,Grouped_Sources!$C:$I,7,FALSE)))</f>
        <v>0</v>
      </c>
    </row>
    <row r="2164" spans="1:14" hidden="1" x14ac:dyDescent="0.25">
      <c r="A2164" s="5">
        <f t="shared" si="357"/>
        <v>24</v>
      </c>
      <c r="B2164" s="5">
        <f t="shared" si="358"/>
        <v>62</v>
      </c>
      <c r="C2164" s="5" t="str">
        <f t="shared" ca="1" si="356"/>
        <v>distance_scalar_car_taxi</v>
      </c>
      <c r="D2164" s="5" t="str">
        <f t="shared" ca="1" si="355"/>
        <v>distance_scalar_car_taxi_san_antonio</v>
      </c>
      <c r="E2164" s="4" t="str" cm="1">
        <f t="array" aca="1" ref="E2164" ca="1">INDIRECT(ADDRESS(1,A2164,1,1,"all_city_parameter_inputs"))</f>
        <v>san_antonio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distance_scalar_car_taxi</v>
      </c>
      <c r="G2164" s="4" t="str" cm="1">
        <f t="array" aca="1" ref="G2164" ca="1">IF(AND(ISBLANK(INDIRECT(ADDRESS(B2164,3,1,1,"all_city_parameter_inputs"))),ISBLANK(INDIRECT(ADDRESS(B2164,2,1,1,"all_city_parameter_inputs")))),"",IF(ISBLANK(INDIRECT(ADDRESS(B2164,2,1,1,"all_city_parameter_inputs"))),"",INDIRECT(ADDRESS(B2164,2,1,1,"all_city_parameter_inputs"))))</f>
        <v>mean</v>
      </c>
      <c r="H2164" s="17" cm="1">
        <f t="array" aca="1" ref="H2164" ca="1">IF(ISBLANK(INDIRECT(ADDRESS(B2164,A2164,1,1,"all_city_parameter_inputs"))), "--",INDIRECT(ADDRESS(B2164,A2164,1,1,"all_city_parameter_inputs")))</f>
        <v>0.99991588959359701</v>
      </c>
      <c r="I2164" s="17" t="str">
        <f ca="1">IF(OR(G2164="alpha",G2164="beta",G2164="sd",G2164="mean"),"--",VLOOKUP(C2164,Default!$B$5:$H$114,7,FALSE))</f>
        <v>--</v>
      </c>
      <c r="J2164" s="4" t="str">
        <f ca="1">VLOOKUP(F2164,Lookup!$C$5:$D$110,2, FALSE)</f>
        <v>Travel values</v>
      </c>
      <c r="K2164" s="4" t="str">
        <f ca="1">VLOOKUP(C2164,Default!$B$4:$E$114,4, FALSE)</f>
        <v>scalar for car/taxi distance, i.e. all car and taxi trips get scaled by this scalar</v>
      </c>
      <c r="L2164" s="21" t="str" cm="1">
        <f t="array" aca="1" ref="L2164" ca="1">IF(ISNA(VLOOKUP($D2164,Grouped_Sources!$C:$C,1,FALSE)),"", INDIRECT(VLOOKUP($D2164,Grouped_Sources!$C:$I,5,FALSE)))</f>
        <v xml:space="preserve"> on OneDrive Ali Abbas - ITHIM Global\Methods and Processes\Input Parameters\DistanceScalars</v>
      </c>
      <c r="M2164" s="21" cm="1">
        <f t="array" aca="1" ref="M2164" ca="1">IF(ISNA(VLOOKUP($D2164,Grouped_Sources!$C:$C,1,FALSE)),"", INDIRECT(VLOOKUP($D2164,Grouped_Sources!$C:$I,6,FALSE)))</f>
        <v>0</v>
      </c>
      <c r="N2164" s="21" cm="1">
        <f t="array" aca="1" ref="N2164" ca="1">IF(ISNA(VLOOKUP($D2164,Grouped_Sources!$C:$C,1,FALSE)),"", INDIRECT(VLOOKUP($D2164,Grouped_Sources!$C:$I,7,FALSE)))</f>
        <v>0</v>
      </c>
    </row>
    <row r="2165" spans="1:14" hidden="1" x14ac:dyDescent="0.25">
      <c r="A2165" s="5">
        <f t="shared" si="357"/>
        <v>24</v>
      </c>
      <c r="B2165" s="5">
        <f t="shared" si="358"/>
        <v>63</v>
      </c>
      <c r="C2165" s="5" t="str">
        <f t="shared" ca="1" si="356"/>
        <v>distance_scalar_car_taxi</v>
      </c>
      <c r="D2165" s="5" t="str">
        <f t="shared" ca="1" si="355"/>
        <v>distance_scalar_car_taxi_san_antonio</v>
      </c>
      <c r="E2165" s="4" t="str" cm="1">
        <f t="array" aca="1" ref="E2165" ca="1">INDIRECT(ADDRESS(1,A2165,1,1,"all_city_parameter_inputs"))</f>
        <v>san_antonio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distance_scalar_car_taxi</v>
      </c>
      <c r="G2165" s="4" t="str" cm="1">
        <f t="array" aca="1" ref="G2165" ca="1">IF(AND(ISBLANK(INDIRECT(ADDRESS(B2165,3,1,1,"all_city_parameter_inputs"))),ISBLANK(INDIRECT(ADDRESS(B2165,2,1,1,"all_city_parameter_inputs")))),"",IF(ISBLANK(INDIRECT(ADDRESS(B2165,2,1,1,"all_city_parameter_inputs"))),"",INDIRECT(ADDRESS(B2165,2,1,1,"all_city_parameter_inputs"))))</f>
        <v>sd</v>
      </c>
      <c r="H2165" s="17" cm="1">
        <f t="array" aca="1" ref="H2165" ca="1">IF(ISBLANK(INDIRECT(ADDRESS(B2165,A2165,1,1,"all_city_parameter_inputs"))), "--",INDIRECT(ADDRESS(B2165,A2165,1,1,"all_city_parameter_inputs")))</f>
        <v>1.0130547481652901</v>
      </c>
      <c r="I2165" s="17" t="str">
        <f ca="1">IF(OR(G2165="alpha",G2165="beta",G2165="sd",G2165="mean"),"--",VLOOKUP(C2165,Default!$B$5:$H$114,7,FALSE))</f>
        <v>--</v>
      </c>
      <c r="J2165" s="4" t="str">
        <f ca="1">VLOOKUP(F2165,Lookup!$C$5:$D$110,2, FALSE)</f>
        <v>Travel values</v>
      </c>
      <c r="K2165" s="4" t="str">
        <f ca="1">VLOOKUP(C2165,Default!$B$4:$E$114,4, FALSE)</f>
        <v>scalar for car/taxi distance, i.e. all car and taxi trips get scaled by this scalar</v>
      </c>
      <c r="L2165" s="21" t="str" cm="1">
        <f t="array" aca="1" ref="L2165" ca="1">IF(ISNA(VLOOKUP($D2165,Grouped_Sources!$C:$C,1,FALSE)),"", INDIRECT(VLOOKUP($D2165,Grouped_Sources!$C:$I,5,FALSE)))</f>
        <v xml:space="preserve"> on OneDrive Ali Abbas - ITHIM Global\Methods and Processes\Input Parameters\DistanceScalars</v>
      </c>
      <c r="M2165" s="21" cm="1">
        <f t="array" aca="1" ref="M2165" ca="1">IF(ISNA(VLOOKUP($D2165,Grouped_Sources!$C:$C,1,FALSE)),"", INDIRECT(VLOOKUP($D2165,Grouped_Sources!$C:$I,6,FALSE)))</f>
        <v>0</v>
      </c>
      <c r="N2165" s="21" cm="1">
        <f t="array" aca="1" ref="N2165" ca="1">IF(ISNA(VLOOKUP($D2165,Grouped_Sources!$C:$C,1,FALSE)),"", INDIRECT(VLOOKUP($D2165,Grouped_Sources!$C:$I,7,FALSE)))</f>
        <v>0</v>
      </c>
    </row>
    <row r="2166" spans="1:14" hidden="1" x14ac:dyDescent="0.25">
      <c r="A2166" s="5">
        <f t="shared" si="357"/>
        <v>24</v>
      </c>
      <c r="B2166" s="5">
        <f t="shared" si="358"/>
        <v>64</v>
      </c>
      <c r="C2166" s="5" t="str">
        <f t="shared" ca="1" si="356"/>
        <v>distance_scalar_motorcycle</v>
      </c>
      <c r="D2166" s="5" t="str">
        <f t="shared" ca="1" si="355"/>
        <v>distance_scalar_motorcycle_san_antonio</v>
      </c>
      <c r="E2166" s="4" t="str" cm="1">
        <f t="array" aca="1" ref="E2166" ca="1">INDIRECT(ADDRESS(1,A2166,1,1,"all_city_parameter_inputs"))</f>
        <v>san_antonio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distance_scalar_motorcycle</v>
      </c>
      <c r="G2166" s="4" t="str" cm="1">
        <f t="array" aca="1" ref="G2166" ca="1">IF(AND(ISBLANK(INDIRECT(ADDRESS(B2166,3,1,1,"all_city_parameter_inputs"))),ISBLANK(INDIRECT(ADDRESS(B2166,2,1,1,"all_city_parameter_inputs")))),"",IF(ISBLANK(INDIRECT(ADDRESS(B2166,2,1,1,"all_city_parameter_inputs"))),"",INDIRECT(ADDRESS(B2166,2,1,1,"all_city_parameter_inputs"))))</f>
        <v>constant</v>
      </c>
      <c r="H2166" s="17" cm="1">
        <f t="array" aca="1" ref="H2166" ca="1">IF(ISBLANK(INDIRECT(ADDRESS(B2166,A2166,1,1,"all_city_parameter_inputs"))), "--",INDIRECT(ADDRESS(B2166,A2166,1,1,"all_city_parameter_inputs")))</f>
        <v>1</v>
      </c>
      <c r="I2166" s="17">
        <f ca="1">IF(OR(G2166="alpha",G2166="beta",G2166="sd",G2166="mean"),"--",VLOOKUP(C2166,Default!$B$5:$H$114,7,FALSE))</f>
        <v>1</v>
      </c>
      <c r="J2166" s="4" t="str">
        <f ca="1">VLOOKUP(F2166,Lookup!$C$5:$D$110,2, FALSE)</f>
        <v>Travel values</v>
      </c>
      <c r="K2166" s="4" t="str">
        <f ca="1">VLOOKUP(C2166,Default!$B$4:$E$114,4, FALSE)</f>
        <v>scalar for motorcycle distance, i.e. all motorbike trips are scaled by this scalar</v>
      </c>
      <c r="L2166" s="21" t="str" cm="1">
        <f t="array" aca="1" ref="L2166" ca="1">IF(ISNA(VLOOKUP($D2166,Grouped_Sources!$C:$C,1,FALSE)),"", INDIRECT(VLOOKUP($D2166,Grouped_Sources!$C:$I,5,FALSE)))</f>
        <v xml:space="preserve"> on OneDrive Ali Abbas - ITHIM Global\Methods and Processes\Input Parameters\DistanceScalars</v>
      </c>
      <c r="M2166" s="21" cm="1">
        <f t="array" aca="1" ref="M2166" ca="1">IF(ISNA(VLOOKUP($D2166,Grouped_Sources!$C:$C,1,FALSE)),"", INDIRECT(VLOOKUP($D2166,Grouped_Sources!$C:$I,6,FALSE)))</f>
        <v>0</v>
      </c>
      <c r="N2166" s="21" cm="1">
        <f t="array" aca="1" ref="N2166" ca="1">IF(ISNA(VLOOKUP($D2166,Grouped_Sources!$C:$C,1,FALSE)),"", INDIRECT(VLOOKUP($D2166,Grouped_Sources!$C:$I,7,FALSE)))</f>
        <v>0</v>
      </c>
    </row>
    <row r="2167" spans="1:14" hidden="1" x14ac:dyDescent="0.25">
      <c r="A2167" s="5">
        <f t="shared" si="357"/>
        <v>24</v>
      </c>
      <c r="B2167" s="5">
        <f t="shared" si="358"/>
        <v>65</v>
      </c>
      <c r="C2167" s="5" t="str">
        <f t="shared" ca="1" si="356"/>
        <v>distance_scalar_motorcycle</v>
      </c>
      <c r="D2167" s="5" t="str">
        <f t="shared" ca="1" si="355"/>
        <v>distance_scalar_motorcycle_san_antonio</v>
      </c>
      <c r="E2167" s="4" t="str" cm="1">
        <f t="array" aca="1" ref="E2167" ca="1">INDIRECT(ADDRESS(1,A2167,1,1,"all_city_parameter_inputs"))</f>
        <v>san_antonio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distance_scalar_motorcycle</v>
      </c>
      <c r="G2167" s="4" t="str" cm="1">
        <f t="array" aca="1" ref="G2167" ca="1">IF(AND(ISBLANK(INDIRECT(ADDRESS(B2167,3,1,1,"all_city_parameter_inputs"))),ISBLANK(INDIRECT(ADDRESS(B2167,2,1,1,"all_city_parameter_inputs")))),"",IF(ISBLANK(INDIRECT(ADDRESS(B2167,2,1,1,"all_city_parameter_inputs"))),"",INDIRECT(ADDRESS(B2167,2,1,1,"all_city_parameter_inputs"))))</f>
        <v>mean</v>
      </c>
      <c r="H2167" s="17" cm="1">
        <f t="array" aca="1" ref="H2167" ca="1">IF(ISBLANK(INDIRECT(ADDRESS(B2167,A2167,1,1,"all_city_parameter_inputs"))), "--",INDIRECT(ADDRESS(B2167,A2167,1,1,"all_city_parameter_inputs")))</f>
        <v>0.99152881997042996</v>
      </c>
      <c r="I2167" s="17" t="str">
        <f ca="1">IF(OR(G2167="alpha",G2167="beta",G2167="sd",G2167="mean"),"--",VLOOKUP(C2167,Default!$B$5:$H$114,7,FALSE))</f>
        <v>--</v>
      </c>
      <c r="J2167" s="4" t="str">
        <f ca="1">VLOOKUP(F2167,Lookup!$C$5:$D$110,2, FALSE)</f>
        <v>Travel values</v>
      </c>
      <c r="K2167" s="4" t="str">
        <f ca="1">VLOOKUP(C2167,Default!$B$4:$E$114,4, FALSE)</f>
        <v>scalar for motorcycle distance, i.e. all motorbike trips are scaled by this scalar</v>
      </c>
      <c r="L2167" s="21" t="str" cm="1">
        <f t="array" aca="1" ref="L2167" ca="1">IF(ISNA(VLOOKUP($D2167,Grouped_Sources!$C:$C,1,FALSE)),"", INDIRECT(VLOOKUP($D2167,Grouped_Sources!$C:$I,5,FALSE)))</f>
        <v xml:space="preserve"> on OneDrive Ali Abbas - ITHIM Global\Methods and Processes\Input Parameters\DistanceScalars</v>
      </c>
      <c r="M2167" s="21" cm="1">
        <f t="array" aca="1" ref="M2167" ca="1">IF(ISNA(VLOOKUP($D2167,Grouped_Sources!$C:$C,1,FALSE)),"", INDIRECT(VLOOKUP($D2167,Grouped_Sources!$C:$I,6,FALSE)))</f>
        <v>0</v>
      </c>
      <c r="N2167" s="21" cm="1">
        <f t="array" aca="1" ref="N2167" ca="1">IF(ISNA(VLOOKUP($D2167,Grouped_Sources!$C:$C,1,FALSE)),"", INDIRECT(VLOOKUP($D2167,Grouped_Sources!$C:$I,7,FALSE)))</f>
        <v>0</v>
      </c>
    </row>
    <row r="2168" spans="1:14" hidden="1" x14ac:dyDescent="0.25">
      <c r="A2168" s="5">
        <f t="shared" si="357"/>
        <v>24</v>
      </c>
      <c r="B2168" s="5">
        <f t="shared" si="358"/>
        <v>66</v>
      </c>
      <c r="C2168" s="5" t="str">
        <f t="shared" ca="1" si="356"/>
        <v>distance_scalar_motorcycle</v>
      </c>
      <c r="D2168" s="5" t="str">
        <f t="shared" ca="1" si="355"/>
        <v>distance_scalar_motorcycle_san_antonio</v>
      </c>
      <c r="E2168" s="4" t="str" cm="1">
        <f t="array" aca="1" ref="E2168" ca="1">INDIRECT(ADDRESS(1,A2168,1,1,"all_city_parameter_inputs"))</f>
        <v>san_antonio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distance_scalar_motorcycle</v>
      </c>
      <c r="G2168" s="4" t="str" cm="1">
        <f t="array" aca="1" ref="G2168" ca="1">IF(AND(ISBLANK(INDIRECT(ADDRESS(B2168,3,1,1,"all_city_parameter_inputs"))),ISBLANK(INDIRECT(ADDRESS(B2168,2,1,1,"all_city_parameter_inputs")))),"",IF(ISBLANK(INDIRECT(ADDRESS(B2168,2,1,1,"all_city_parameter_inputs"))),"",INDIRECT(ADDRESS(B2168,2,1,1,"all_city_parameter_inputs"))))</f>
        <v>sd</v>
      </c>
      <c r="H2168" s="17" cm="1">
        <f t="array" aca="1" ref="H2168" ca="1">IF(ISBLANK(INDIRECT(ADDRESS(B2168,A2168,1,1,"all_city_parameter_inputs"))), "--",INDIRECT(ADDRESS(B2168,A2168,1,1,"all_city_parameter_inputs")))</f>
        <v>1.1393292951085501</v>
      </c>
      <c r="I2168" s="17" t="str">
        <f ca="1">IF(OR(G2168="alpha",G2168="beta",G2168="sd",G2168="mean"),"--",VLOOKUP(C2168,Default!$B$5:$H$114,7,FALSE))</f>
        <v>--</v>
      </c>
      <c r="J2168" s="4" t="str">
        <f ca="1">VLOOKUP(F2168,Lookup!$C$5:$D$110,2, FALSE)</f>
        <v>Travel values</v>
      </c>
      <c r="K2168" s="4" t="str">
        <f ca="1">VLOOKUP(C2168,Default!$B$4:$E$114,4, FALSE)</f>
        <v>scalar for motorcycle distance, i.e. all motorbike trips are scaled by this scalar</v>
      </c>
      <c r="L2168" s="21" t="str" cm="1">
        <f t="array" aca="1" ref="L2168" ca="1">IF(ISNA(VLOOKUP($D2168,Grouped_Sources!$C:$C,1,FALSE)),"", INDIRECT(VLOOKUP($D2168,Grouped_Sources!$C:$I,5,FALSE)))</f>
        <v xml:space="preserve"> on OneDrive Ali Abbas - ITHIM Global\Methods and Processes\Input Parameters\DistanceScalars</v>
      </c>
      <c r="M2168" s="21" cm="1">
        <f t="array" aca="1" ref="M2168" ca="1">IF(ISNA(VLOOKUP($D2168,Grouped_Sources!$C:$C,1,FALSE)),"", INDIRECT(VLOOKUP($D2168,Grouped_Sources!$C:$I,6,FALSE)))</f>
        <v>0</v>
      </c>
      <c r="N2168" s="21" cm="1">
        <f t="array" aca="1" ref="N2168" ca="1">IF(ISNA(VLOOKUP($D2168,Grouped_Sources!$C:$C,1,FALSE)),"", INDIRECT(VLOOKUP($D2168,Grouped_Sources!$C:$I,7,FALSE)))</f>
        <v>0</v>
      </c>
    </row>
    <row r="2169" spans="1:14" hidden="1" x14ac:dyDescent="0.25">
      <c r="A2169" s="5">
        <f t="shared" si="357"/>
        <v>24</v>
      </c>
      <c r="B2169" s="5">
        <f t="shared" si="358"/>
        <v>67</v>
      </c>
      <c r="C2169" s="5" t="str">
        <f t="shared" ca="1" si="356"/>
        <v>distance_scalar_pt</v>
      </c>
      <c r="D2169" s="5" t="str">
        <f t="shared" ca="1" si="355"/>
        <v>distance_scalar_pt_san_antonio</v>
      </c>
      <c r="E2169" s="4" t="str" cm="1">
        <f t="array" aca="1" ref="E2169" ca="1">INDIRECT(ADDRESS(1,A2169,1,1,"all_city_parameter_inputs"))</f>
        <v>san_antonio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distance_scalar_pt</v>
      </c>
      <c r="G2169" s="4" t="str" cm="1">
        <f t="array" aca="1" ref="G2169" ca="1">IF(AND(ISBLANK(INDIRECT(ADDRESS(B2169,3,1,1,"all_city_parameter_inputs"))),ISBLANK(INDIRECT(ADDRESS(B2169,2,1,1,"all_city_parameter_inputs")))),"",IF(ISBLANK(INDIRECT(ADDRESS(B2169,2,1,1,"all_city_parameter_inputs"))),"",INDIRECT(ADDRESS(B2169,2,1,1,"all_city_parameter_inputs"))))</f>
        <v>constant</v>
      </c>
      <c r="H2169" s="17" cm="1">
        <f t="array" aca="1" ref="H2169" ca="1">IF(ISBLANK(INDIRECT(ADDRESS(B2169,A2169,1,1,"all_city_parameter_inputs"))), "--",INDIRECT(ADDRESS(B2169,A2169,1,1,"all_city_parameter_inputs")))</f>
        <v>1</v>
      </c>
      <c r="I2169" s="17">
        <f ca="1">IF(OR(G2169="alpha",G2169="beta",G2169="sd",G2169="mean"),"--",VLOOKUP(C2169,Default!$B$5:$H$114,7,FALSE))</f>
        <v>1</v>
      </c>
      <c r="J2169" s="4" t="str">
        <f ca="1">VLOOKUP(F2169,Lookup!$C$5:$D$110,2, FALSE)</f>
        <v>Travel values</v>
      </c>
      <c r="K2169" s="4" t="str">
        <f ca="1">VLOOKUP(C2169,Default!$B$4:$E$114,4, FALSE)</f>
        <v>scalar for PT distance, i.e. all public transport journey (incl bus driver if added) are scaled by this scalar</v>
      </c>
      <c r="L2169" s="21" t="str" cm="1">
        <f t="array" aca="1" ref="L2169" ca="1">IF(ISNA(VLOOKUP($D2169,Grouped_Sources!$C:$C,1,FALSE)),"", INDIRECT(VLOOKUP($D2169,Grouped_Sources!$C:$I,5,FALSE)))</f>
        <v xml:space="preserve"> on OneDrive Ali Abbas - ITHIM Global\Methods and Processes\Input Parameters\DistanceScalars</v>
      </c>
      <c r="M2169" s="21" cm="1">
        <f t="array" aca="1" ref="M2169" ca="1">IF(ISNA(VLOOKUP($D2169,Grouped_Sources!$C:$C,1,FALSE)),"", INDIRECT(VLOOKUP($D2169,Grouped_Sources!$C:$I,6,FALSE)))</f>
        <v>0</v>
      </c>
      <c r="N2169" s="21" cm="1">
        <f t="array" aca="1" ref="N2169" ca="1">IF(ISNA(VLOOKUP($D2169,Grouped_Sources!$C:$C,1,FALSE)),"", INDIRECT(VLOOKUP($D2169,Grouped_Sources!$C:$I,7,FALSE)))</f>
        <v>0</v>
      </c>
    </row>
    <row r="2170" spans="1:14" hidden="1" x14ac:dyDescent="0.25">
      <c r="A2170" s="5">
        <f t="shared" si="357"/>
        <v>24</v>
      </c>
      <c r="B2170" s="5">
        <f t="shared" si="358"/>
        <v>68</v>
      </c>
      <c r="C2170" s="5" t="str">
        <f t="shared" ca="1" si="356"/>
        <v>distance_scalar_pt</v>
      </c>
      <c r="D2170" s="5" t="str">
        <f t="shared" ca="1" si="355"/>
        <v>distance_scalar_pt_san_antonio</v>
      </c>
      <c r="E2170" s="4" t="str" cm="1">
        <f t="array" aca="1" ref="E2170" ca="1">INDIRECT(ADDRESS(1,A2170,1,1,"all_city_parameter_inputs"))</f>
        <v>san_antonio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distance_scalar_pt</v>
      </c>
      <c r="G2170" s="4" t="str" cm="1">
        <f t="array" aca="1" ref="G2170" ca="1">IF(AND(ISBLANK(INDIRECT(ADDRESS(B2170,3,1,1,"all_city_parameter_inputs"))),ISBLANK(INDIRECT(ADDRESS(B2170,2,1,1,"all_city_parameter_inputs")))),"",IF(ISBLANK(INDIRECT(ADDRESS(B2170,2,1,1,"all_city_parameter_inputs"))),"",INDIRECT(ADDRESS(B2170,2,1,1,"all_city_parameter_inputs"))))</f>
        <v>mean</v>
      </c>
      <c r="H2170" s="17" cm="1">
        <f t="array" aca="1" ref="H2170" ca="1">IF(ISBLANK(INDIRECT(ADDRESS(B2170,A2170,1,1,"all_city_parameter_inputs"))), "--",INDIRECT(ADDRESS(B2170,A2170,1,1,"all_city_parameter_inputs")))</f>
        <v>0.99983449327420404</v>
      </c>
      <c r="I2170" s="17" t="str">
        <f ca="1">IF(OR(G2170="alpha",G2170="beta",G2170="sd",G2170="mean"),"--",VLOOKUP(C2170,Default!$B$5:$H$114,7,FALSE))</f>
        <v>--</v>
      </c>
      <c r="J2170" s="4" t="str">
        <f ca="1">VLOOKUP(F2170,Lookup!$C$5:$D$110,2, FALSE)</f>
        <v>Travel values</v>
      </c>
      <c r="K2170" s="4" t="str">
        <f ca="1">VLOOKUP(C2170,Default!$B$4:$E$114,4, FALSE)</f>
        <v>scalar for PT distance, i.e. all public transport journey (incl bus driver if added) are scaled by this scalar</v>
      </c>
      <c r="L2170" s="21" t="str" cm="1">
        <f t="array" aca="1" ref="L2170" ca="1">IF(ISNA(VLOOKUP($D2170,Grouped_Sources!$C:$C,1,FALSE)),"", INDIRECT(VLOOKUP($D2170,Grouped_Sources!$C:$I,5,FALSE)))</f>
        <v xml:space="preserve"> on OneDrive Ali Abbas - ITHIM Global\Methods and Processes\Input Parameters\DistanceScalars</v>
      </c>
      <c r="M2170" s="21" cm="1">
        <f t="array" aca="1" ref="M2170" ca="1">IF(ISNA(VLOOKUP($D2170,Grouped_Sources!$C:$C,1,FALSE)),"", INDIRECT(VLOOKUP($D2170,Grouped_Sources!$C:$I,6,FALSE)))</f>
        <v>0</v>
      </c>
      <c r="N2170" s="21" cm="1">
        <f t="array" aca="1" ref="N2170" ca="1">IF(ISNA(VLOOKUP($D2170,Grouped_Sources!$C:$C,1,FALSE)),"", INDIRECT(VLOOKUP($D2170,Grouped_Sources!$C:$I,7,FALSE)))</f>
        <v>0</v>
      </c>
    </row>
    <row r="2171" spans="1:14" hidden="1" x14ac:dyDescent="0.25">
      <c r="A2171" s="5">
        <f t="shared" si="357"/>
        <v>24</v>
      </c>
      <c r="B2171" s="5">
        <f t="shared" si="358"/>
        <v>69</v>
      </c>
      <c r="C2171" s="5" t="str">
        <f t="shared" ca="1" si="356"/>
        <v>distance_scalar_pt</v>
      </c>
      <c r="D2171" s="5" t="str">
        <f t="shared" ca="1" si="355"/>
        <v>distance_scalar_pt_san_antonio</v>
      </c>
      <c r="E2171" s="4" t="str" cm="1">
        <f t="array" aca="1" ref="E2171" ca="1">INDIRECT(ADDRESS(1,A2171,1,1,"all_city_parameter_inputs"))</f>
        <v>san_antonio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distance_scalar_pt</v>
      </c>
      <c r="G2171" s="4" t="str" cm="1">
        <f t="array" aca="1" ref="G2171" ca="1">IF(AND(ISBLANK(INDIRECT(ADDRESS(B2171,3,1,1,"all_city_parameter_inputs"))),ISBLANK(INDIRECT(ADDRESS(B2171,2,1,1,"all_city_parameter_inputs")))),"",IF(ISBLANK(INDIRECT(ADDRESS(B2171,2,1,1,"all_city_parameter_inputs"))),"",INDIRECT(ADDRESS(B2171,2,1,1,"all_city_parameter_inputs"))))</f>
        <v>sd</v>
      </c>
      <c r="H2171" s="17" cm="1">
        <f t="array" aca="1" ref="H2171" ca="1">IF(ISBLANK(INDIRECT(ADDRESS(B2171,A2171,1,1,"all_city_parameter_inputs"))), "--",INDIRECT(ADDRESS(B2171,A2171,1,1,"all_city_parameter_inputs")))</f>
        <v>1.0183610568053001</v>
      </c>
      <c r="I2171" s="17" t="str">
        <f ca="1">IF(OR(G2171="alpha",G2171="beta",G2171="sd",G2171="mean"),"--",VLOOKUP(C2171,Default!$B$5:$H$114,7,FALSE))</f>
        <v>--</v>
      </c>
      <c r="J2171" s="4" t="str">
        <f ca="1">VLOOKUP(F2171,Lookup!$C$5:$D$110,2, FALSE)</f>
        <v>Travel values</v>
      </c>
      <c r="K2171" s="4" t="str">
        <f ca="1">VLOOKUP(C2171,Default!$B$4:$E$114,4, FALSE)</f>
        <v>scalar for PT distance, i.e. all public transport journey (incl bus driver if added) are scaled by this scalar</v>
      </c>
      <c r="L2171" s="21" t="str" cm="1">
        <f t="array" aca="1" ref="L2171" ca="1">IF(ISNA(VLOOKUP($D2171,Grouped_Sources!$C:$C,1,FALSE)),"", INDIRECT(VLOOKUP($D2171,Grouped_Sources!$C:$I,5,FALSE)))</f>
        <v xml:space="preserve"> on OneDrive Ali Abbas - ITHIM Global\Methods and Processes\Input Parameters\DistanceScalars</v>
      </c>
      <c r="M2171" s="21" cm="1">
        <f t="array" aca="1" ref="M2171" ca="1">IF(ISNA(VLOOKUP($D2171,Grouped_Sources!$C:$C,1,FALSE)),"", INDIRECT(VLOOKUP($D2171,Grouped_Sources!$C:$I,6,FALSE)))</f>
        <v>0</v>
      </c>
      <c r="N2171" s="21" cm="1">
        <f t="array" aca="1" ref="N2171" ca="1">IF(ISNA(VLOOKUP($D2171,Grouped_Sources!$C:$C,1,FALSE)),"", INDIRECT(VLOOKUP($D2171,Grouped_Sources!$C:$I,7,FALSE)))</f>
        <v>0</v>
      </c>
    </row>
    <row r="2172" spans="1:14" hidden="1" x14ac:dyDescent="0.25">
      <c r="A2172" s="5">
        <f t="shared" si="357"/>
        <v>24</v>
      </c>
      <c r="B2172" s="5">
        <f t="shared" si="358"/>
        <v>70</v>
      </c>
      <c r="C2172" s="5" t="str">
        <f t="shared" ca="1" si="356"/>
        <v>distance_scalar_walking</v>
      </c>
      <c r="D2172" s="5" t="str">
        <f t="shared" ca="1" si="355"/>
        <v>distance_scalar_walking_san_antonio</v>
      </c>
      <c r="E2172" s="4" t="str" cm="1">
        <f t="array" aca="1" ref="E2172" ca="1">INDIRECT(ADDRESS(1,A2172,1,1,"all_city_parameter_inputs"))</f>
        <v>san_antonio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distance_scalar_walking</v>
      </c>
      <c r="G2172" s="4" t="str" cm="1">
        <f t="array" aca="1" ref="G2172" ca="1">IF(AND(ISBLANK(INDIRECT(ADDRESS(B2172,3,1,1,"all_city_parameter_inputs"))),ISBLANK(INDIRECT(ADDRESS(B2172,2,1,1,"all_city_parameter_inputs")))),"",IF(ISBLANK(INDIRECT(ADDRESS(B2172,2,1,1,"all_city_parameter_inputs"))),"",INDIRECT(ADDRESS(B2172,2,1,1,"all_city_parameter_inputs"))))</f>
        <v>constant</v>
      </c>
      <c r="H2172" s="17" cm="1">
        <f t="array" aca="1" ref="H2172" ca="1">IF(ISBLANK(INDIRECT(ADDRESS(B2172,A2172,1,1,"all_city_parameter_inputs"))), "--",INDIRECT(ADDRESS(B2172,A2172,1,1,"all_city_parameter_inputs")))</f>
        <v>1</v>
      </c>
      <c r="I2172" s="17">
        <f ca="1">IF(OR(G2172="alpha",G2172="beta",G2172="sd",G2172="mean"),"--",VLOOKUP(C2172,Default!$B$5:$H$114,7,FALSE))</f>
        <v>1</v>
      </c>
      <c r="J2172" s="4" t="str">
        <f ca="1">VLOOKUP(F2172,Lookup!$C$5:$D$110,2, FALSE)</f>
        <v>Travel values</v>
      </c>
      <c r="K2172" s="4" t="str">
        <f ca="1">VLOOKUP(C2172,Default!$B$4:$E$114,4, FALSE)</f>
        <v>scalar for walking distance, i.e. all walking trips are scaled by this scalar</v>
      </c>
      <c r="L2172" s="21" t="str" cm="1">
        <f t="array" aca="1" ref="L2172" ca="1">IF(ISNA(VLOOKUP($D2172,Grouped_Sources!$C:$C,1,FALSE)),"", INDIRECT(VLOOKUP($D2172,Grouped_Sources!$C:$I,5,FALSE)))</f>
        <v xml:space="preserve"> on OneDrive Ali Abbas - ITHIM Global\Methods and Processes\Input Parameters\DistanceScalars</v>
      </c>
      <c r="M2172" s="21" cm="1">
        <f t="array" aca="1" ref="M2172" ca="1">IF(ISNA(VLOOKUP($D2172,Grouped_Sources!$C:$C,1,FALSE)),"", INDIRECT(VLOOKUP($D2172,Grouped_Sources!$C:$I,6,FALSE)))</f>
        <v>0</v>
      </c>
      <c r="N2172" s="21" cm="1">
        <f t="array" aca="1" ref="N2172" ca="1">IF(ISNA(VLOOKUP($D2172,Grouped_Sources!$C:$C,1,FALSE)),"", INDIRECT(VLOOKUP($D2172,Grouped_Sources!$C:$I,7,FALSE)))</f>
        <v>0</v>
      </c>
    </row>
    <row r="2173" spans="1:14" hidden="1" x14ac:dyDescent="0.25">
      <c r="A2173" s="5">
        <f t="shared" si="357"/>
        <v>24</v>
      </c>
      <c r="B2173" s="5">
        <f t="shared" si="358"/>
        <v>71</v>
      </c>
      <c r="C2173" s="5" t="str">
        <f t="shared" ca="1" si="356"/>
        <v>distance_scalar_walking</v>
      </c>
      <c r="D2173" s="5" t="str">
        <f t="shared" ca="1" si="355"/>
        <v>distance_scalar_walking_san_antonio</v>
      </c>
      <c r="E2173" s="4" t="str" cm="1">
        <f t="array" aca="1" ref="E2173" ca="1">INDIRECT(ADDRESS(1,A2173,1,1,"all_city_parameter_inputs"))</f>
        <v>san_antonio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distance_scalar_walking</v>
      </c>
      <c r="G2173" s="4" t="str" cm="1">
        <f t="array" aca="1" ref="G2173" ca="1">IF(AND(ISBLANK(INDIRECT(ADDRESS(B2173,3,1,1,"all_city_parameter_inputs"))),ISBLANK(INDIRECT(ADDRESS(B2173,2,1,1,"all_city_parameter_inputs")))),"",IF(ISBLANK(INDIRECT(ADDRESS(B2173,2,1,1,"all_city_parameter_inputs"))),"",INDIRECT(ADDRESS(B2173,2,1,1,"all_city_parameter_inputs"))))</f>
        <v>mean</v>
      </c>
      <c r="H2173" s="17" cm="1">
        <f t="array" aca="1" ref="H2173" ca="1">IF(ISBLANK(INDIRECT(ADDRESS(B2173,A2173,1,1,"all_city_parameter_inputs"))), "--",INDIRECT(ADDRESS(B2173,A2173,1,1,"all_city_parameter_inputs")))</f>
        <v>0.99989745462859603</v>
      </c>
      <c r="I2173" s="17" t="str">
        <f ca="1">IF(OR(G2173="alpha",G2173="beta",G2173="sd",G2173="mean"),"--",VLOOKUP(C2173,Default!$B$5:$H$114,7,FALSE))</f>
        <v>--</v>
      </c>
      <c r="J2173" s="4" t="str">
        <f ca="1">VLOOKUP(F2173,Lookup!$C$5:$D$110,2, FALSE)</f>
        <v>Travel values</v>
      </c>
      <c r="K2173" s="4" t="str">
        <f ca="1">VLOOKUP(C2173,Default!$B$4:$E$114,4, FALSE)</f>
        <v>scalar for walking distance, i.e. all walking trips are scaled by this scalar</v>
      </c>
      <c r="L2173" s="21" t="str" cm="1">
        <f t="array" aca="1" ref="L2173" ca="1">IF(ISNA(VLOOKUP($D2173,Grouped_Sources!$C:$C,1,FALSE)),"", INDIRECT(VLOOKUP($D2173,Grouped_Sources!$C:$I,5,FALSE)))</f>
        <v xml:space="preserve"> on OneDrive Ali Abbas - ITHIM Global\Methods and Processes\Input Parameters\DistanceScalars</v>
      </c>
      <c r="M2173" s="21" cm="1">
        <f t="array" aca="1" ref="M2173" ca="1">IF(ISNA(VLOOKUP($D2173,Grouped_Sources!$C:$C,1,FALSE)),"", INDIRECT(VLOOKUP($D2173,Grouped_Sources!$C:$I,6,FALSE)))</f>
        <v>0</v>
      </c>
      <c r="N2173" s="21" cm="1">
        <f t="array" aca="1" ref="N2173" ca="1">IF(ISNA(VLOOKUP($D2173,Grouped_Sources!$C:$C,1,FALSE)),"", INDIRECT(VLOOKUP($D2173,Grouped_Sources!$C:$I,7,FALSE)))</f>
        <v>0</v>
      </c>
    </row>
    <row r="2174" spans="1:14" hidden="1" x14ac:dyDescent="0.25">
      <c r="A2174" s="5">
        <f t="shared" si="357"/>
        <v>24</v>
      </c>
      <c r="B2174" s="5">
        <f t="shared" si="358"/>
        <v>72</v>
      </c>
      <c r="C2174" s="5" t="str">
        <f t="shared" ca="1" si="356"/>
        <v>distance_scalar_walking</v>
      </c>
      <c r="D2174" s="5" t="str">
        <f t="shared" ca="1" si="355"/>
        <v>distance_scalar_walking_san_antonio</v>
      </c>
      <c r="E2174" s="4" t="str" cm="1">
        <f t="array" aca="1" ref="E2174" ca="1">INDIRECT(ADDRESS(1,A2174,1,1,"all_city_parameter_inputs"))</f>
        <v>san_antonio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distance_scalar_walking</v>
      </c>
      <c r="G2174" s="4" t="str" cm="1">
        <f t="array" aca="1" ref="G2174" ca="1">IF(AND(ISBLANK(INDIRECT(ADDRESS(B2174,3,1,1,"all_city_parameter_inputs"))),ISBLANK(INDIRECT(ADDRESS(B2174,2,1,1,"all_city_parameter_inputs")))),"",IF(ISBLANK(INDIRECT(ADDRESS(B2174,2,1,1,"all_city_parameter_inputs"))),"",INDIRECT(ADDRESS(B2174,2,1,1,"all_city_parameter_inputs"))))</f>
        <v>sd</v>
      </c>
      <c r="H2174" s="17" cm="1">
        <f t="array" aca="1" ref="H2174" ca="1">IF(ISBLANK(INDIRECT(ADDRESS(B2174,A2174,1,1,"all_city_parameter_inputs"))), "--",INDIRECT(ADDRESS(B2174,A2174,1,1,"all_city_parameter_inputs")))</f>
        <v>1.01442439868926</v>
      </c>
      <c r="I2174" s="17" t="str">
        <f ca="1">IF(OR(G2174="alpha",G2174="beta",G2174="sd",G2174="mean"),"--",VLOOKUP(C2174,Default!$B$5:$H$114,7,FALSE))</f>
        <v>--</v>
      </c>
      <c r="J2174" s="4" t="str">
        <f ca="1">VLOOKUP(F2174,Lookup!$C$5:$D$110,2, FALSE)</f>
        <v>Travel values</v>
      </c>
      <c r="K2174" s="4" t="str">
        <f ca="1">VLOOKUP(C2174,Default!$B$4:$E$114,4, FALSE)</f>
        <v>scalar for walking distance, i.e. all walking trips are scaled by this scalar</v>
      </c>
      <c r="L2174" s="21" t="str" cm="1">
        <f t="array" aca="1" ref="L2174" ca="1">IF(ISNA(VLOOKUP($D2174,Grouped_Sources!$C:$C,1,FALSE)),"", INDIRECT(VLOOKUP($D2174,Grouped_Sources!$C:$I,5,FALSE)))</f>
        <v xml:space="preserve"> on OneDrive Ali Abbas - ITHIM Global\Methods and Processes\Input Parameters\DistanceScalars</v>
      </c>
      <c r="M2174" s="21" cm="1">
        <f t="array" aca="1" ref="M2174" ca="1">IF(ISNA(VLOOKUP($D2174,Grouped_Sources!$C:$C,1,FALSE)),"", INDIRECT(VLOOKUP($D2174,Grouped_Sources!$C:$I,6,FALSE)))</f>
        <v>0</v>
      </c>
      <c r="N2174" s="21" cm="1">
        <f t="array" aca="1" ref="N2174" ca="1">IF(ISNA(VLOOKUP($D2174,Grouped_Sources!$C:$C,1,FALSE)),"", INDIRECT(VLOOKUP($D2174,Grouped_Sources!$C:$I,7,FALSE)))</f>
        <v>0</v>
      </c>
    </row>
    <row r="2175" spans="1:14" hidden="1" x14ac:dyDescent="0.25">
      <c r="A2175" s="5">
        <f t="shared" si="357"/>
        <v>24</v>
      </c>
      <c r="B2175" s="5">
        <f t="shared" si="358"/>
        <v>73</v>
      </c>
      <c r="C2175" s="5" t="str">
        <f t="shared" ca="1" si="356"/>
        <v>distance_scalar_cycling</v>
      </c>
      <c r="D2175" s="5" t="str">
        <f t="shared" ca="1" si="355"/>
        <v>distance_scalar_cycling_san_antonio</v>
      </c>
      <c r="E2175" s="4" t="str" cm="1">
        <f t="array" aca="1" ref="E2175" ca="1">INDIRECT(ADDRESS(1,A2175,1,1,"all_city_parameter_inputs"))</f>
        <v>san_antonio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distance_scalar_cycling</v>
      </c>
      <c r="G2175" s="4" t="str" cm="1">
        <f t="array" aca="1" ref="G2175" ca="1">IF(AND(ISBLANK(INDIRECT(ADDRESS(B2175,3,1,1,"all_city_parameter_inputs"))),ISBLANK(INDIRECT(ADDRESS(B2175,2,1,1,"all_city_parameter_inputs")))),"",IF(ISBLANK(INDIRECT(ADDRESS(B2175,2,1,1,"all_city_parameter_inputs"))),"",INDIRECT(ADDRESS(B2175,2,1,1,"all_city_parameter_inputs"))))</f>
        <v>constant</v>
      </c>
      <c r="H2175" s="17" cm="1">
        <f t="array" aca="1" ref="H2175" ca="1">IF(ISBLANK(INDIRECT(ADDRESS(B2175,A2175,1,1,"all_city_parameter_inputs"))), "--",INDIRECT(ADDRESS(B2175,A2175,1,1,"all_city_parameter_inputs")))</f>
        <v>1</v>
      </c>
      <c r="I2175" s="17">
        <f ca="1">IF(OR(G2175="alpha",G2175="beta",G2175="sd",G2175="mean"),"--",VLOOKUP(C2175,Default!$B$5:$H$114,7,FALSE))</f>
        <v>1</v>
      </c>
      <c r="J2175" s="4" t="str">
        <f ca="1">VLOOKUP(F2175,Lookup!$C$5:$D$110,2, FALSE)</f>
        <v>Travel values</v>
      </c>
      <c r="K2175" s="4" t="str">
        <f ca="1">VLOOKUP(C2175,Default!$B$4:$E$114,4, FALSE)</f>
        <v>scalar for cycling distance, i.e. all cycling trips are scaled by this scalar</v>
      </c>
      <c r="L2175" s="21" t="str" cm="1">
        <f t="array" aca="1" ref="L2175" ca="1">IF(ISNA(VLOOKUP($D2175,Grouped_Sources!$C:$C,1,FALSE)),"", INDIRECT(VLOOKUP($D2175,Grouped_Sources!$C:$I,5,FALSE)))</f>
        <v xml:space="preserve"> on OneDrive Ali Abbas - ITHIM Global\Methods and Processes\Input Parameters\DistanceScalars</v>
      </c>
      <c r="M2175" s="21" cm="1">
        <f t="array" aca="1" ref="M2175" ca="1">IF(ISNA(VLOOKUP($D2175,Grouped_Sources!$C:$C,1,FALSE)),"", INDIRECT(VLOOKUP($D2175,Grouped_Sources!$C:$I,6,FALSE)))</f>
        <v>0</v>
      </c>
      <c r="N2175" s="21" cm="1">
        <f t="array" aca="1" ref="N2175" ca="1">IF(ISNA(VLOOKUP($D2175,Grouped_Sources!$C:$C,1,FALSE)),"", INDIRECT(VLOOKUP($D2175,Grouped_Sources!$C:$I,7,FALSE)))</f>
        <v>0</v>
      </c>
    </row>
    <row r="2176" spans="1:14" hidden="1" x14ac:dyDescent="0.25">
      <c r="A2176" s="5">
        <f t="shared" si="357"/>
        <v>24</v>
      </c>
      <c r="B2176" s="5">
        <f t="shared" si="358"/>
        <v>74</v>
      </c>
      <c r="C2176" s="5" t="str">
        <f t="shared" ca="1" si="356"/>
        <v>distance_scalar_cycling</v>
      </c>
      <c r="D2176" s="5" t="str">
        <f t="shared" ca="1" si="355"/>
        <v>distance_scalar_cycling_san_antonio</v>
      </c>
      <c r="E2176" s="4" t="str" cm="1">
        <f t="array" aca="1" ref="E2176" ca="1">INDIRECT(ADDRESS(1,A2176,1,1,"all_city_parameter_inputs"))</f>
        <v>san_antonio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distance_scalar_cycling</v>
      </c>
      <c r="G2176" s="4" t="str" cm="1">
        <f t="array" aca="1" ref="G2176" ca="1">IF(AND(ISBLANK(INDIRECT(ADDRESS(B2176,3,1,1,"all_city_parameter_inputs"))),ISBLANK(INDIRECT(ADDRESS(B2176,2,1,1,"all_city_parameter_inputs")))),"",IF(ISBLANK(INDIRECT(ADDRESS(B2176,2,1,1,"all_city_parameter_inputs"))),"",INDIRECT(ADDRESS(B2176,2,1,1,"all_city_parameter_inputs"))))</f>
        <v>mean</v>
      </c>
      <c r="H2176" s="17" cm="1">
        <f t="array" aca="1" ref="H2176" ca="1">IF(ISBLANK(INDIRECT(ADDRESS(B2176,A2176,1,1,"all_city_parameter_inputs"))), "--",INDIRECT(ADDRESS(B2176,A2176,1,1,"all_city_parameter_inputs")))</f>
        <v>0.99603434911324895</v>
      </c>
      <c r="I2176" s="17" t="str">
        <f ca="1">IF(OR(G2176="alpha",G2176="beta",G2176="sd",G2176="mean"),"--",VLOOKUP(C2176,Default!$B$5:$H$114,7,FALSE))</f>
        <v>--</v>
      </c>
      <c r="J2176" s="4" t="str">
        <f ca="1">VLOOKUP(F2176,Lookup!$C$5:$D$110,2, FALSE)</f>
        <v>Travel values</v>
      </c>
      <c r="K2176" s="4" t="str">
        <f ca="1">VLOOKUP(C2176,Default!$B$4:$E$114,4, FALSE)</f>
        <v>scalar for cycling distance, i.e. all cycling trips are scaled by this scalar</v>
      </c>
      <c r="L2176" s="21" t="str" cm="1">
        <f t="array" aca="1" ref="L2176" ca="1">IF(ISNA(VLOOKUP($D2176,Grouped_Sources!$C:$C,1,FALSE)),"", INDIRECT(VLOOKUP($D2176,Grouped_Sources!$C:$I,5,FALSE)))</f>
        <v xml:space="preserve"> on OneDrive Ali Abbas - ITHIM Global\Methods and Processes\Input Parameters\DistanceScalars</v>
      </c>
      <c r="M2176" s="21" cm="1">
        <f t="array" aca="1" ref="M2176" ca="1">IF(ISNA(VLOOKUP($D2176,Grouped_Sources!$C:$C,1,FALSE)),"", INDIRECT(VLOOKUP($D2176,Grouped_Sources!$C:$I,6,FALSE)))</f>
        <v>0</v>
      </c>
      <c r="N2176" s="21" cm="1">
        <f t="array" aca="1" ref="N2176" ca="1">IF(ISNA(VLOOKUP($D2176,Grouped_Sources!$C:$C,1,FALSE)),"", INDIRECT(VLOOKUP($D2176,Grouped_Sources!$C:$I,7,FALSE)))</f>
        <v>0</v>
      </c>
    </row>
    <row r="2177" spans="1:14" hidden="1" x14ac:dyDescent="0.25">
      <c r="A2177" s="5">
        <f t="shared" si="357"/>
        <v>24</v>
      </c>
      <c r="B2177" s="5">
        <f t="shared" si="358"/>
        <v>75</v>
      </c>
      <c r="C2177" s="5" t="str">
        <f t="shared" ca="1" si="356"/>
        <v>distance_scalar_cycling</v>
      </c>
      <c r="D2177" s="5" t="str">
        <f t="shared" ca="1" si="355"/>
        <v>distance_scalar_cycling_san_antonio</v>
      </c>
      <c r="E2177" s="4" t="str" cm="1">
        <f t="array" aca="1" ref="E2177" ca="1">INDIRECT(ADDRESS(1,A2177,1,1,"all_city_parameter_inputs"))</f>
        <v>san_antonio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distance_scalar_cycling</v>
      </c>
      <c r="G2177" s="4" t="str" cm="1">
        <f t="array" aca="1" ref="G2177" ca="1">IF(AND(ISBLANK(INDIRECT(ADDRESS(B2177,3,1,1,"all_city_parameter_inputs"))),ISBLANK(INDIRECT(ADDRESS(B2177,2,1,1,"all_city_parameter_inputs")))),"",IF(ISBLANK(INDIRECT(ADDRESS(B2177,2,1,1,"all_city_parameter_inputs"))),"",INDIRECT(ADDRESS(B2177,2,1,1,"all_city_parameter_inputs"))))</f>
        <v>sd</v>
      </c>
      <c r="H2177" s="17" cm="1">
        <f t="array" aca="1" ref="H2177" ca="1">IF(ISBLANK(INDIRECT(ADDRESS(B2177,A2177,1,1,"all_city_parameter_inputs"))), "--",INDIRECT(ADDRESS(B2177,A2177,1,1,"all_city_parameter_inputs")))</f>
        <v>1.09324062900091</v>
      </c>
      <c r="I2177" s="17" t="str">
        <f ca="1">IF(OR(G2177="alpha",G2177="beta",G2177="sd",G2177="mean"),"--",VLOOKUP(C2177,Default!$B$5:$H$114,7,FALSE))</f>
        <v>--</v>
      </c>
      <c r="J2177" s="4" t="str">
        <f ca="1">VLOOKUP(F2177,Lookup!$C$5:$D$110,2, FALSE)</f>
        <v>Travel values</v>
      </c>
      <c r="K2177" s="4" t="str">
        <f ca="1">VLOOKUP(C2177,Default!$B$4:$E$114,4, FALSE)</f>
        <v>scalar for cycling distance, i.e. all cycling trips are scaled by this scalar</v>
      </c>
      <c r="L2177" s="21" t="str" cm="1">
        <f t="array" aca="1" ref="L2177" ca="1">IF(ISNA(VLOOKUP($D2177,Grouped_Sources!$C:$C,1,FALSE)),"", INDIRECT(VLOOKUP($D2177,Grouped_Sources!$C:$I,5,FALSE)))</f>
        <v xml:space="preserve"> on OneDrive Ali Abbas - ITHIM Global\Methods and Processes\Input Parameters\DistanceScalars</v>
      </c>
      <c r="M2177" s="21" cm="1">
        <f t="array" aca="1" ref="M2177" ca="1">IF(ISNA(VLOOKUP($D2177,Grouped_Sources!$C:$C,1,FALSE)),"", INDIRECT(VLOOKUP($D2177,Grouped_Sources!$C:$I,6,FALSE)))</f>
        <v>0</v>
      </c>
      <c r="N2177" s="21" cm="1">
        <f t="array" aca="1" ref="N2177" ca="1">IF(ISNA(VLOOKUP($D2177,Grouped_Sources!$C:$C,1,FALSE)),"", INDIRECT(VLOOKUP($D2177,Grouped_Sources!$C:$I,7,FALSE)))</f>
        <v>0</v>
      </c>
    </row>
    <row r="2178" spans="1:14" hidden="1" x14ac:dyDescent="0.25">
      <c r="A2178" s="5">
        <f t="shared" si="357"/>
        <v>24</v>
      </c>
      <c r="B2178" s="5">
        <f t="shared" si="358"/>
        <v>76</v>
      </c>
      <c r="C2178" s="5" t="str">
        <f t="shared" ca="1" si="356"/>
        <v>CO2_emission_inventories motorcycle</v>
      </c>
      <c r="D2178" s="5" t="str">
        <f t="shared" ca="1" si="355"/>
        <v>CO2_emission_inventories_san_antonio</v>
      </c>
      <c r="E2178" s="4" t="str" cm="1">
        <f t="array" aca="1" ref="E2178" ca="1">INDIRECT(ADDRESS(1,A2178,1,1,"all_city_parameter_inputs"))</f>
        <v>san_antonio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CO2_emission_inventories</v>
      </c>
      <c r="G2178" s="4" t="str" cm="1">
        <f t="array" aca="1" ref="G2178" ca="1">IF(AND(ISBLANK(INDIRECT(ADDRESS(B2178,3,1,1,"all_city_parameter_inputs"))),ISBLANK(INDIRECT(ADDRESS(B2178,2,1,1,"all_city_parameter_inputs")))),"",IF(ISBLANK(INDIRECT(ADDRESS(B2178,2,1,1,"all_city_parameter_inputs"))),"",INDIRECT(ADDRESS(B2178,2,1,1,"all_city_parameter_inputs"))))</f>
        <v>motorcycle</v>
      </c>
      <c r="H2178" s="17" cm="1">
        <f t="array" aca="1" ref="H2178" ca="1">IF(ISBLANK(INDIRECT(ADDRESS(B2178,A2178,1,1,"all_city_parameter_inputs"))), "--",INDIRECT(ADDRESS(B2178,A2178,1,1,"all_city_parameter_inputs")))</f>
        <v>1703.42</v>
      </c>
      <c r="I2178" s="17">
        <f ca="1">IF(OR(G2178="alpha",G2178="beta",G2178="sd",G2178="mean"),"--",VLOOKUP(C2178,Default!$B$5:$H$114,7,FALSE))</f>
        <v>30033.571810000001</v>
      </c>
      <c r="J2178" s="4" t="str">
        <f ca="1">VLOOKUP(F2178,Lookup!$C$5:$D$110,2, FALSE)</f>
        <v>Pollution values</v>
      </c>
      <c r="K2178" s="4" t="str">
        <f ca="1">VLOOKUP(C2178,Default!$B$4:$E$114,4, FALSE)</f>
        <v>- used to estimate the CO2 for scenarios (function "scenario_co2_calculations").
- used to create the VEHICLE_INVENTORY, with speeds, PM and CO2 emissions (function "set_vehicle_inventory").</v>
      </c>
      <c r="L2178" s="21" t="str" cm="1">
        <f t="array" aca="1" ref="L2178" ca="1">IF(ISNA(VLOOKUP($D2178,Grouped_Sources!$C:$C,1,FALSE)),"", INDIRECT(VLOOKUP($D2178,Grouped_Sources!$C:$I,5,FALSE)))</f>
        <v>EDGAR but proper documentation still missing</v>
      </c>
      <c r="M2178" s="21" cm="1">
        <f t="array" aca="1" ref="M2178" ca="1">IF(ISNA(VLOOKUP($D2178,Grouped_Sources!$C:$C,1,FALSE)),"", INDIRECT(VLOOKUP($D2178,Grouped_Sources!$C:$I,6,FALSE)))</f>
        <v>0</v>
      </c>
      <c r="N2178" s="21" cm="1">
        <f t="array" aca="1" ref="N2178" ca="1">IF(ISNA(VLOOKUP($D2178,Grouped_Sources!$C:$C,1,FALSE)),"", INDIRECT(VLOOKUP($D2178,Grouped_Sources!$C:$I,7,FALSE)))</f>
        <v>0</v>
      </c>
    </row>
    <row r="2179" spans="1:14" hidden="1" x14ac:dyDescent="0.25">
      <c r="A2179" s="5">
        <f t="shared" si="357"/>
        <v>24</v>
      </c>
      <c r="B2179" s="5">
        <f t="shared" si="358"/>
        <v>77</v>
      </c>
      <c r="C2179" s="5" t="str">
        <f t="shared" ca="1" si="356"/>
        <v>CO2_emission_inventories car</v>
      </c>
      <c r="D2179" s="5" t="str">
        <f t="shared" ca="1" si="355"/>
        <v>CO2_emission_inventories_san_antonio</v>
      </c>
      <c r="E2179" s="4" t="str" cm="1">
        <f t="array" aca="1" ref="E2179" ca="1">INDIRECT(ADDRESS(1,A2179,1,1,"all_city_parameter_inputs"))</f>
        <v>san_antonio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CO2_emission_inventories</v>
      </c>
      <c r="G2179" s="4" t="str" cm="1">
        <f t="array" aca="1" ref="G2179" ca="1">IF(AND(ISBLANK(INDIRECT(ADDRESS(B2179,3,1,1,"all_city_parameter_inputs"))),ISBLANK(INDIRECT(ADDRESS(B2179,2,1,1,"all_city_parameter_inputs")))),"",IF(ISBLANK(INDIRECT(ADDRESS(B2179,2,1,1,"all_city_parameter_inputs"))),"",INDIRECT(ADDRESS(B2179,2,1,1,"all_city_parameter_inputs"))))</f>
        <v>car</v>
      </c>
      <c r="H2179" s="17" cm="1">
        <f t="array" aca="1" ref="H2179" ca="1">IF(ISBLANK(INDIRECT(ADDRESS(B2179,A2179,1,1,"all_city_parameter_inputs"))), "--",INDIRECT(ADDRESS(B2179,A2179,1,1,"all_city_parameter_inputs")))</f>
        <v>21130</v>
      </c>
      <c r="I2179" s="17">
        <f ca="1">IF(OR(G2179="alpha",G2179="beta",G2179="sd",G2179="mean"),"--",VLOOKUP(C2179,Default!$B$5:$H$114,7,FALSE))</f>
        <v>1033377.341</v>
      </c>
      <c r="J2179" s="4" t="str">
        <f ca="1">VLOOKUP(F2179,Lookup!$C$5:$D$110,2, FALSE)</f>
        <v>Pollution values</v>
      </c>
      <c r="K2179" s="4">
        <f ca="1">VLOOKUP(C2179,Default!$B$4:$E$114,4, FALSE)</f>
        <v>0</v>
      </c>
      <c r="L2179" s="21" t="str" cm="1">
        <f t="array" aca="1" ref="L2179" ca="1">IF(ISNA(VLOOKUP($D2179,Grouped_Sources!$C:$C,1,FALSE)),"", INDIRECT(VLOOKUP($D2179,Grouped_Sources!$C:$I,5,FALSE)))</f>
        <v>EDGAR but proper documentation still missing</v>
      </c>
      <c r="M2179" s="21" cm="1">
        <f t="array" aca="1" ref="M2179" ca="1">IF(ISNA(VLOOKUP($D2179,Grouped_Sources!$C:$C,1,FALSE)),"", INDIRECT(VLOOKUP($D2179,Grouped_Sources!$C:$I,6,FALSE)))</f>
        <v>0</v>
      </c>
      <c r="N2179" s="21" cm="1">
        <f t="array" aca="1" ref="N2179" ca="1">IF(ISNA(VLOOKUP($D2179,Grouped_Sources!$C:$C,1,FALSE)),"", INDIRECT(VLOOKUP($D2179,Grouped_Sources!$C:$I,7,FALSE)))</f>
        <v>0</v>
      </c>
    </row>
    <row r="2180" spans="1:14" hidden="1" x14ac:dyDescent="0.25">
      <c r="A2180" s="5">
        <f t="shared" si="357"/>
        <v>24</v>
      </c>
      <c r="B2180" s="5">
        <f t="shared" si="358"/>
        <v>78</v>
      </c>
      <c r="C2180" s="5" t="str">
        <f t="shared" ca="1" si="356"/>
        <v>CO2_emission_inventories bus_driver</v>
      </c>
      <c r="D2180" s="5" t="str">
        <f t="shared" ca="1" si="355"/>
        <v>CO2_emission_inventories_san_antonio</v>
      </c>
      <c r="E2180" s="4" t="str" cm="1">
        <f t="array" aca="1" ref="E2180" ca="1">INDIRECT(ADDRESS(1,A2180,1,1,"all_city_parameter_inputs"))</f>
        <v>san_antonio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CO2_emission_inventories</v>
      </c>
      <c r="G2180" s="4" t="str" cm="1">
        <f t="array" aca="1" ref="G2180" ca="1">IF(AND(ISBLANK(INDIRECT(ADDRESS(B2180,3,1,1,"all_city_parameter_inputs"))),ISBLANK(INDIRECT(ADDRESS(B2180,2,1,1,"all_city_parameter_inputs")))),"",IF(ISBLANK(INDIRECT(ADDRESS(B2180,2,1,1,"all_city_parameter_inputs"))),"",INDIRECT(ADDRESS(B2180,2,1,1,"all_city_parameter_inputs"))))</f>
        <v>bus_driver</v>
      </c>
      <c r="H2180" s="17" cm="1">
        <f t="array" aca="1" ref="H2180" ca="1">IF(ISBLANK(INDIRECT(ADDRESS(B2180,A2180,1,1,"all_city_parameter_inputs"))), "--",INDIRECT(ADDRESS(B2180,A2180,1,1,"all_city_parameter_inputs")))</f>
        <v>1122.18</v>
      </c>
      <c r="I2180" s="17">
        <f ca="1">IF(OR(G2180="alpha",G2180="beta",G2180="sd",G2180="mean"),"--",VLOOKUP(C2180,Default!$B$5:$H$114,7,FALSE))</f>
        <v>100429.7216</v>
      </c>
      <c r="J2180" s="4" t="str">
        <f ca="1">VLOOKUP(F2180,Lookup!$C$5:$D$110,2, FALSE)</f>
        <v>Pollution values</v>
      </c>
      <c r="K2180" s="4">
        <f ca="1">VLOOKUP(C2180,Default!$B$4:$E$114,4, FALSE)</f>
        <v>0</v>
      </c>
      <c r="L2180" s="21" t="str" cm="1">
        <f t="array" aca="1" ref="L2180" ca="1">IF(ISNA(VLOOKUP($D2180,Grouped_Sources!$C:$C,1,FALSE)),"", INDIRECT(VLOOKUP($D2180,Grouped_Sources!$C:$I,5,FALSE)))</f>
        <v>EDGAR but proper documentation still missing</v>
      </c>
      <c r="M2180" s="21" cm="1">
        <f t="array" aca="1" ref="M2180" ca="1">IF(ISNA(VLOOKUP($D2180,Grouped_Sources!$C:$C,1,FALSE)),"", INDIRECT(VLOOKUP($D2180,Grouped_Sources!$C:$I,6,FALSE)))</f>
        <v>0</v>
      </c>
      <c r="N2180" s="21" cm="1">
        <f t="array" aca="1" ref="N2180" ca="1">IF(ISNA(VLOOKUP($D2180,Grouped_Sources!$C:$C,1,FALSE)),"", INDIRECT(VLOOKUP($D2180,Grouped_Sources!$C:$I,7,FALSE)))</f>
        <v>0</v>
      </c>
    </row>
    <row r="2181" spans="1:14" hidden="1" x14ac:dyDescent="0.25">
      <c r="A2181" s="5">
        <f t="shared" si="357"/>
        <v>24</v>
      </c>
      <c r="B2181" s="5">
        <f t="shared" si="358"/>
        <v>79</v>
      </c>
      <c r="C2181" s="5" t="str">
        <f t="shared" ca="1" si="356"/>
        <v>CO2_emission_inventories heavy_truck</v>
      </c>
      <c r="D2181" s="5" t="str">
        <f t="shared" ca="1" si="355"/>
        <v>CO2_emission_inventories_san_antonio</v>
      </c>
      <c r="E2181" s="4" t="str" cm="1">
        <f t="array" aca="1" ref="E2181" ca="1">INDIRECT(ADDRESS(1,A2181,1,1,"all_city_parameter_inputs"))</f>
        <v>san_antonio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CO2_emission_inventories</v>
      </c>
      <c r="G2181" s="4" t="str" cm="1">
        <f t="array" aca="1" ref="G2181" ca="1">IF(AND(ISBLANK(INDIRECT(ADDRESS(B2181,3,1,1,"all_city_parameter_inputs"))),ISBLANK(INDIRECT(ADDRESS(B2181,2,1,1,"all_city_parameter_inputs")))),"",IF(ISBLANK(INDIRECT(ADDRESS(B2181,2,1,1,"all_city_parameter_inputs"))),"",INDIRECT(ADDRESS(B2181,2,1,1,"all_city_parameter_inputs"))))</f>
        <v>heavy_truck</v>
      </c>
      <c r="H2181" s="17" cm="1">
        <f t="array" aca="1" ref="H2181" ca="1">IF(ISBLANK(INDIRECT(ADDRESS(B2181,A2181,1,1,"all_city_parameter_inputs"))), "--",INDIRECT(ADDRESS(B2181,A2181,1,1,"all_city_parameter_inputs")))</f>
        <v>13016.1</v>
      </c>
      <c r="I2181" s="17">
        <f ca="1">IF(OR(G2181="alpha",G2181="beta",G2181="sd",G2181="mean"),"--",VLOOKUP(C2181,Default!$B$5:$H$114,7,FALSE))</f>
        <v>259655.32449999999</v>
      </c>
      <c r="J2181" s="4" t="str">
        <f ca="1">VLOOKUP(F2181,Lookup!$C$5:$D$110,2, FALSE)</f>
        <v>Pollution values</v>
      </c>
      <c r="K2181" s="4">
        <f ca="1">VLOOKUP(C2181,Default!$B$4:$E$114,4, FALSE)</f>
        <v>0</v>
      </c>
      <c r="L2181" s="21" t="str" cm="1">
        <f t="array" aca="1" ref="L2181" ca="1">IF(ISNA(VLOOKUP($D2181,Grouped_Sources!$C:$C,1,FALSE)),"", INDIRECT(VLOOKUP($D2181,Grouped_Sources!$C:$I,5,FALSE)))</f>
        <v>EDGAR but proper documentation still missing</v>
      </c>
      <c r="M2181" s="21" cm="1">
        <f t="array" aca="1" ref="M2181" ca="1">IF(ISNA(VLOOKUP($D2181,Grouped_Sources!$C:$C,1,FALSE)),"", INDIRECT(VLOOKUP($D2181,Grouped_Sources!$C:$I,6,FALSE)))</f>
        <v>0</v>
      </c>
      <c r="N2181" s="21" cm="1">
        <f t="array" aca="1" ref="N2181" ca="1">IF(ISNA(VLOOKUP($D2181,Grouped_Sources!$C:$C,1,FALSE)),"", INDIRECT(VLOOKUP($D2181,Grouped_Sources!$C:$I,7,FALSE)))</f>
        <v>0</v>
      </c>
    </row>
    <row r="2182" spans="1:14" hidden="1" x14ac:dyDescent="0.25">
      <c r="A2182" s="5">
        <f t="shared" si="357"/>
        <v>24</v>
      </c>
      <c r="B2182" s="5">
        <f t="shared" si="358"/>
        <v>80</v>
      </c>
      <c r="C2182" s="5" t="str">
        <f t="shared" ca="1" si="356"/>
        <v>CO2_emission_inventories truck</v>
      </c>
      <c r="D2182" s="5" t="str">
        <f t="shared" ca="1" si="355"/>
        <v>CO2_emission_inventories_san_antonio</v>
      </c>
      <c r="E2182" s="4" t="str" cm="1">
        <f t="array" aca="1" ref="E2182" ca="1">INDIRECT(ADDRESS(1,A2182,1,1,"all_city_parameter_inputs"))</f>
        <v>san_antonio</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CO2_emission_inventories</v>
      </c>
      <c r="G2182" s="4" t="str" cm="1">
        <f t="array" aca="1" ref="G2182" ca="1">IF(AND(ISBLANK(INDIRECT(ADDRESS(B2182,3,1,1,"all_city_parameter_inputs"))),ISBLANK(INDIRECT(ADDRESS(B2182,2,1,1,"all_city_parameter_inputs")))),"",IF(ISBLANK(INDIRECT(ADDRESS(B2182,2,1,1,"all_city_parameter_inputs"))),"",INDIRECT(ADDRESS(B2182,2,1,1,"all_city_parameter_inputs"))))</f>
        <v>truck</v>
      </c>
      <c r="H2182" s="17" cm="1">
        <f t="array" aca="1" ref="H2182" ca="1">IF(ISBLANK(INDIRECT(ADDRESS(B2182,A2182,1,1,"all_city_parameter_inputs"))), "--",INDIRECT(ADDRESS(B2182,A2182,1,1,"all_city_parameter_inputs")))</f>
        <v>23674.2</v>
      </c>
      <c r="I2182" s="17">
        <f ca="1">IF(OR(G2182="alpha",G2182="beta",G2182="sd",G2182="mean"),"--",VLOOKUP(C2182,Default!$B$5:$H$114,7,FALSE))</f>
        <v>163516.11319999999</v>
      </c>
      <c r="J2182" s="4" t="str">
        <f ca="1">VLOOKUP(F2182,Lookup!$C$5:$D$110,2, FALSE)</f>
        <v>Pollution values</v>
      </c>
      <c r="K2182" s="4">
        <f ca="1">VLOOKUP(C2182,Default!$B$4:$E$114,4, FALSE)</f>
        <v>0</v>
      </c>
      <c r="L2182" s="21" t="str" cm="1">
        <f t="array" aca="1" ref="L2182" ca="1">IF(ISNA(VLOOKUP($D2182,Grouped_Sources!$C:$C,1,FALSE)),"", INDIRECT(VLOOKUP($D2182,Grouped_Sources!$C:$I,5,FALSE)))</f>
        <v>EDGAR but proper documentation still missing</v>
      </c>
      <c r="M2182" s="21" cm="1">
        <f t="array" aca="1" ref="M2182" ca="1">IF(ISNA(VLOOKUP($D2182,Grouped_Sources!$C:$C,1,FALSE)),"", INDIRECT(VLOOKUP($D2182,Grouped_Sources!$C:$I,6,FALSE)))</f>
        <v>0</v>
      </c>
      <c r="N2182" s="21" cm="1">
        <f t="array" aca="1" ref="N2182" ca="1">IF(ISNA(VLOOKUP($D2182,Grouped_Sources!$C:$C,1,FALSE)),"", INDIRECT(VLOOKUP($D2182,Grouped_Sources!$C:$I,7,FALSE)))</f>
        <v>0</v>
      </c>
    </row>
    <row r="2183" spans="1:14" hidden="1" x14ac:dyDescent="0.25">
      <c r="A2183" s="5">
        <f t="shared" si="357"/>
        <v>24</v>
      </c>
      <c r="B2183" s="5">
        <f t="shared" si="358"/>
        <v>81</v>
      </c>
      <c r="C2183" s="5" t="str">
        <f t="shared" ca="1" si="356"/>
        <v>CO2_emission_inventories van</v>
      </c>
      <c r="D2183" s="5" t="str">
        <f t="shared" ca="1" si="355"/>
        <v>CO2_emission_inventories_san_antonio</v>
      </c>
      <c r="E2183" s="4" t="str" cm="1">
        <f t="array" aca="1" ref="E2183" ca="1">INDIRECT(ADDRESS(1,A2183,1,1,"all_city_parameter_inputs"))</f>
        <v>san_antonio</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CO2_emission_inventories</v>
      </c>
      <c r="G2183" s="4" t="str" cm="1">
        <f t="array" aca="1" ref="G2183" ca="1">IF(AND(ISBLANK(INDIRECT(ADDRESS(B2183,3,1,1,"all_city_parameter_inputs"))),ISBLANK(INDIRECT(ADDRESS(B2183,2,1,1,"all_city_parameter_inputs")))),"",IF(ISBLANK(INDIRECT(ADDRESS(B2183,2,1,1,"all_city_parameter_inputs"))),"",INDIRECT(ADDRESS(B2183,2,1,1,"all_city_parameter_inputs"))))</f>
        <v>van</v>
      </c>
      <c r="H2183" s="17" t="str" cm="1">
        <f t="array" aca="1" ref="H2183" ca="1">IF(ISBLANK(INDIRECT(ADDRESS(B2183,A2183,1,1,"all_city_parameter_inputs"))), "--",INDIRECT(ADDRESS(B2183,A2183,1,1,"all_city_parameter_inputs")))</f>
        <v>--</v>
      </c>
      <c r="I2183" s="17">
        <f ca="1">IF(OR(G2183="alpha",G2183="beta",G2183="sd",G2183="mean"),"--",VLOOKUP(C2183,Default!$B$5:$H$114,7,FALSE))</f>
        <v>0</v>
      </c>
      <c r="J2183" s="4" t="str">
        <f ca="1">VLOOKUP(F2183,Lookup!$C$5:$D$110,2, FALSE)</f>
        <v>Pollution values</v>
      </c>
      <c r="K2183" s="4">
        <f ca="1">VLOOKUP(C2183,Default!$B$4:$E$114,4, FALSE)</f>
        <v>0</v>
      </c>
      <c r="L2183" s="21" t="str" cm="1">
        <f t="array" aca="1" ref="L2183" ca="1">IF(ISNA(VLOOKUP($D2183,Grouped_Sources!$C:$C,1,FALSE)),"", INDIRECT(VLOOKUP($D2183,Grouped_Sources!$C:$I,5,FALSE)))</f>
        <v>EDGAR but proper documentation still missing</v>
      </c>
      <c r="M2183" s="21" cm="1">
        <f t="array" aca="1" ref="M2183" ca="1">IF(ISNA(VLOOKUP($D2183,Grouped_Sources!$C:$C,1,FALSE)),"", INDIRECT(VLOOKUP($D2183,Grouped_Sources!$C:$I,6,FALSE)))</f>
        <v>0</v>
      </c>
      <c r="N2183" s="21" cm="1">
        <f t="array" aca="1" ref="N2183" ca="1">IF(ISNA(VLOOKUP($D2183,Grouped_Sources!$C:$C,1,FALSE)),"", INDIRECT(VLOOKUP($D2183,Grouped_Sources!$C:$I,7,FALSE)))</f>
        <v>0</v>
      </c>
    </row>
    <row r="2184" spans="1:14" hidden="1" x14ac:dyDescent="0.25">
      <c r="A2184" s="5">
        <f t="shared" si="357"/>
        <v>24</v>
      </c>
      <c r="B2184" s="5">
        <f t="shared" si="358"/>
        <v>82</v>
      </c>
      <c r="C2184" s="5" t="str">
        <f t="shared" ca="1" si="356"/>
        <v>CO2_emission_inventories other</v>
      </c>
      <c r="D2184" s="5" t="str">
        <f t="shared" ca="1" si="355"/>
        <v>CO2_emission_inventories_san_antonio</v>
      </c>
      <c r="E2184" s="4" t="str" cm="1">
        <f t="array" aca="1" ref="E2184" ca="1">INDIRECT(ADDRESS(1,A2184,1,1,"all_city_parameter_inputs"))</f>
        <v>san_antonio</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CO2_emission_inventories</v>
      </c>
      <c r="G2184" s="4" t="str" cm="1">
        <f t="array" aca="1" ref="G2184" ca="1">IF(AND(ISBLANK(INDIRECT(ADDRESS(B2184,3,1,1,"all_city_parameter_inputs"))),ISBLANK(INDIRECT(ADDRESS(B2184,2,1,1,"all_city_parameter_inputs")))),"",IF(ISBLANK(INDIRECT(ADDRESS(B2184,2,1,1,"all_city_parameter_inputs"))),"",INDIRECT(ADDRESS(B2184,2,1,1,"all_city_parameter_inputs"))))</f>
        <v>other</v>
      </c>
      <c r="H2184" s="17" cm="1">
        <f t="array" aca="1" ref="H2184" ca="1">IF(ISBLANK(INDIRECT(ADDRESS(B2184,A2184,1,1,"all_city_parameter_inputs"))), "--",INDIRECT(ADDRESS(B2184,A2184,1,1,"all_city_parameter_inputs")))</f>
        <v>0</v>
      </c>
      <c r="I2184" s="17">
        <f ca="1">IF(OR(G2184="alpha",G2184="beta",G2184="sd",G2184="mean"),"--",VLOOKUP(C2184,Default!$B$5:$H$114,7,FALSE))</f>
        <v>1906.893448</v>
      </c>
      <c r="J2184" s="4" t="str">
        <f ca="1">VLOOKUP(F2184,Lookup!$C$5:$D$110,2, FALSE)</f>
        <v>Pollution values</v>
      </c>
      <c r="K2184" s="4">
        <f ca="1">VLOOKUP(C2184,Default!$B$4:$E$114,4, FALSE)</f>
        <v>0</v>
      </c>
      <c r="L2184" s="21" t="str" cm="1">
        <f t="array" aca="1" ref="L2184" ca="1">IF(ISNA(VLOOKUP($D2184,Grouped_Sources!$C:$C,1,FALSE)),"", INDIRECT(VLOOKUP($D2184,Grouped_Sources!$C:$I,5,FALSE)))</f>
        <v>EDGAR but proper documentation still missing</v>
      </c>
      <c r="M2184" s="21" cm="1">
        <f t="array" aca="1" ref="M2184" ca="1">IF(ISNA(VLOOKUP($D2184,Grouped_Sources!$C:$C,1,FALSE)),"", INDIRECT(VLOOKUP($D2184,Grouped_Sources!$C:$I,6,FALSE)))</f>
        <v>0</v>
      </c>
      <c r="N2184" s="21" cm="1">
        <f t="array" aca="1" ref="N2184" ca="1">IF(ISNA(VLOOKUP($D2184,Grouped_Sources!$C:$C,1,FALSE)),"", INDIRECT(VLOOKUP($D2184,Grouped_Sources!$C:$I,7,FALSE)))</f>
        <v>0</v>
      </c>
    </row>
    <row r="2185" spans="1:14" hidden="1" x14ac:dyDescent="0.25">
      <c r="A2185" s="5">
        <f t="shared" si="357"/>
        <v>24</v>
      </c>
      <c r="B2185" s="5">
        <f t="shared" si="358"/>
        <v>83</v>
      </c>
      <c r="C2185" s="5" t="str">
        <f t="shared" ca="1" si="356"/>
        <v>CO2_emission_inventories taxi</v>
      </c>
      <c r="D2185" s="5" t="str">
        <f t="shared" ref="D2185:D2278" ca="1" si="360">F2185&amp;"_"&amp;E2185</f>
        <v>CO2_emission_inventories_san_antonio</v>
      </c>
      <c r="E2185" s="4" t="str" cm="1">
        <f t="array" aca="1" ref="E2185" ca="1">INDIRECT(ADDRESS(1,A2185,1,1,"all_city_parameter_inputs"))</f>
        <v>san_antonio</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CO2_emission_inventories</v>
      </c>
      <c r="G2185" s="4" t="str" cm="1">
        <f t="array" aca="1" ref="G2185" ca="1">IF(AND(ISBLANK(INDIRECT(ADDRESS(B2185,3,1,1,"all_city_parameter_inputs"))),ISBLANK(INDIRECT(ADDRESS(B2185,2,1,1,"all_city_parameter_inputs")))),"",IF(ISBLANK(INDIRECT(ADDRESS(B2185,2,1,1,"all_city_parameter_inputs"))),"",INDIRECT(ADDRESS(B2185,2,1,1,"all_city_parameter_inputs"))))</f>
        <v>taxi</v>
      </c>
      <c r="H2185" s="17" t="str" cm="1">
        <f t="array" aca="1" ref="H2185" ca="1">IF(ISBLANK(INDIRECT(ADDRESS(B2185,A2185,1,1,"all_city_parameter_inputs"))), "--",INDIRECT(ADDRESS(B2185,A2185,1,1,"all_city_parameter_inputs")))</f>
        <v>--</v>
      </c>
      <c r="I2185" s="17">
        <f ca="1">IF(OR(G2185="alpha",G2185="beta",G2185="sd",G2185="mean"),"--",VLOOKUP(C2185,Default!$B$5:$H$114,7,FALSE))</f>
        <v>0</v>
      </c>
      <c r="J2185" s="4" t="str">
        <f ca="1">VLOOKUP(F2185,Lookup!$C$5:$D$110,2, FALSE)</f>
        <v>Pollution values</v>
      </c>
      <c r="K2185" s="4">
        <f ca="1">VLOOKUP(C2185,Default!$B$4:$E$114,4, FALSE)</f>
        <v>0</v>
      </c>
      <c r="L2185" s="21" t="str" cm="1">
        <f t="array" aca="1" ref="L2185" ca="1">IF(ISNA(VLOOKUP($D2185,Grouped_Sources!$C:$C,1,FALSE)),"", INDIRECT(VLOOKUP($D2185,Grouped_Sources!$C:$I,5,FALSE)))</f>
        <v>EDGAR but proper documentation still missing</v>
      </c>
      <c r="M2185" s="21" cm="1">
        <f t="array" aca="1" ref="M2185" ca="1">IF(ISNA(VLOOKUP($D2185,Grouped_Sources!$C:$C,1,FALSE)),"", INDIRECT(VLOOKUP($D2185,Grouped_Sources!$C:$I,6,FALSE)))</f>
        <v>0</v>
      </c>
      <c r="N2185" s="21" cm="1">
        <f t="array" aca="1" ref="N2185" ca="1">IF(ISNA(VLOOKUP($D2185,Grouped_Sources!$C:$C,1,FALSE)),"", INDIRECT(VLOOKUP($D2185,Grouped_Sources!$C:$I,7,FALSE)))</f>
        <v>0</v>
      </c>
    </row>
    <row r="2186" spans="1:14" hidden="1" x14ac:dyDescent="0.25">
      <c r="A2186" s="5">
        <f t="shared" si="357"/>
        <v>24</v>
      </c>
      <c r="B2186" s="5">
        <f t="shared" si="358"/>
        <v>84</v>
      </c>
      <c r="C2186" s="5" t="str">
        <f t="shared" ca="1" si="356"/>
        <v>CO2_emission_inventories auto_rickshaw</v>
      </c>
      <c r="D2186" s="5" t="str">
        <f t="shared" ca="1" si="360"/>
        <v>CO2_emission_inventories_san_antonio</v>
      </c>
      <c r="E2186" s="4" t="str" cm="1">
        <f t="array" aca="1" ref="E2186" ca="1">INDIRECT(ADDRESS(1,A2186,1,1,"all_city_parameter_inputs"))</f>
        <v>san_antonio</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CO2_emission_inventories</v>
      </c>
      <c r="G2186" s="4" t="str" cm="1">
        <f t="array" aca="1" ref="G2186" ca="1">IF(AND(ISBLANK(INDIRECT(ADDRESS(B2186,3,1,1,"all_city_parameter_inputs"))),ISBLANK(INDIRECT(ADDRESS(B2186,2,1,1,"all_city_parameter_inputs")))),"",IF(ISBLANK(INDIRECT(ADDRESS(B2186,2,1,1,"all_city_parameter_inputs"))),"",INDIRECT(ADDRESS(B2186,2,1,1,"all_city_parameter_inputs"))))</f>
        <v>auto_rickshaw</v>
      </c>
      <c r="H2186" s="17" t="str" cm="1">
        <f t="array" aca="1" ref="H2186" ca="1">IF(ISBLANK(INDIRECT(ADDRESS(B2186,A2186,1,1,"all_city_parameter_inputs"))), "--",INDIRECT(ADDRESS(B2186,A2186,1,1,"all_city_parameter_inputs")))</f>
        <v>--</v>
      </c>
      <c r="I2186" s="17">
        <f ca="1">IF(OR(G2186="alpha",G2186="beta",G2186="sd",G2186="mean"),"--",VLOOKUP(C2186,Default!$B$5:$H$114,7,FALSE))</f>
        <v>0</v>
      </c>
      <c r="J2186" s="4" t="str">
        <f ca="1">VLOOKUP(F2186,Lookup!$C$5:$D$110,2, FALSE)</f>
        <v>Pollution values</v>
      </c>
      <c r="K2186" s="4">
        <f ca="1">VLOOKUP(C2186,Default!$B$4:$E$114,4, FALSE)</f>
        <v>0</v>
      </c>
      <c r="L2186" s="21" t="str" cm="1">
        <f t="array" aca="1" ref="L2186" ca="1">IF(ISNA(VLOOKUP($D2186,Grouped_Sources!$C:$C,1,FALSE)),"", INDIRECT(VLOOKUP($D2186,Grouped_Sources!$C:$I,5,FALSE)))</f>
        <v>EDGAR but proper documentation still missing</v>
      </c>
      <c r="M2186" s="21" cm="1">
        <f t="array" aca="1" ref="M2186" ca="1">IF(ISNA(VLOOKUP($D2186,Grouped_Sources!$C:$C,1,FALSE)),"", INDIRECT(VLOOKUP($D2186,Grouped_Sources!$C:$I,6,FALSE)))</f>
        <v>0</v>
      </c>
      <c r="N2186" s="21" cm="1">
        <f t="array" aca="1" ref="N2186" ca="1">IF(ISNA(VLOOKUP($D2186,Grouped_Sources!$C:$C,1,FALSE)),"", INDIRECT(VLOOKUP($D2186,Grouped_Sources!$C:$I,7,FALSE)))</f>
        <v>0</v>
      </c>
    </row>
    <row r="2187" spans="1:14" hidden="1" x14ac:dyDescent="0.25">
      <c r="A2187" s="5">
        <f t="shared" si="357"/>
        <v>24</v>
      </c>
      <c r="B2187" s="5">
        <f t="shared" si="358"/>
        <v>85</v>
      </c>
      <c r="C2187" s="5" t="str">
        <f t="shared" ca="1" si="356"/>
        <v>CO2_emission_confidence</v>
      </c>
      <c r="D2187" s="5" t="str">
        <f t="shared" ca="1" si="360"/>
        <v>CO2_emission_confidence_san_antonio</v>
      </c>
      <c r="E2187" s="4" t="str" cm="1">
        <f t="array" aca="1" ref="E2187" ca="1">INDIRECT(ADDRESS(1,A2187,1,1,"all_city_parameter_inputs"))</f>
        <v>san_antonio</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CO2_emission_confidence</v>
      </c>
      <c r="G2187" s="4" t="str" cm="1">
        <f t="array" aca="1" ref="G2187" ca="1">IF(AND(ISBLANK(INDIRECT(ADDRESS(B2187,3,1,1,"all_city_parameter_inputs"))),ISBLANK(INDIRECT(ADDRESS(B2187,2,1,1,"all_city_parameter_inputs")))),"",IF(ISBLANK(INDIRECT(ADDRESS(B2187,2,1,1,"all_city_parameter_inputs"))),"",INDIRECT(ADDRESS(B2187,2,1,1,"all_city_parameter_inputs"))))</f>
        <v>sample</v>
      </c>
      <c r="H2187" s="17" cm="1">
        <f t="array" aca="1" ref="H2187" ca="1">IF(ISBLANK(INDIRECT(ADDRESS(B2187,A2187,1,1,"all_city_parameter_inputs"))), "--",INDIRECT(ADDRESS(B2187,A2187,1,1,"all_city_parameter_inputs")))</f>
        <v>0.8</v>
      </c>
      <c r="I2187" s="17">
        <f ca="1">IF(OR(G2187="alpha",G2187="beta",G2187="sd",G2187="mean"),"--",VLOOKUP(C2187,Default!$B$5:$H$114,7,FALSE))</f>
        <v>1</v>
      </c>
      <c r="J2187" s="4" t="str">
        <f ca="1">VLOOKUP(F2187,Lookup!$C$5:$D$110,2, FALSE)</f>
        <v>Pollution values</v>
      </c>
      <c r="K2187" s="4" t="str">
        <f ca="1">VLOOKUP(C2187,Default!$B$4:$E$114,4, FALSE)</f>
        <v>how confident we are about the CO2 emissions inventory (equivalent to PM_EMISSION_INVENTORY_CONFIDENCE)</v>
      </c>
      <c r="L2187" s="21" t="str" cm="1">
        <f t="array" aca="1" ref="L2187" ca="1">IF(ISNA(VLOOKUP($D2187,Grouped_Sources!$C:$C,1,FALSE)),"", INDIRECT(VLOOKUP($D2187,Grouped_Sources!$C:$I,5,FALSE)))</f>
        <v/>
      </c>
      <c r="M2187" s="21" t="str" cm="1">
        <f t="array" aca="1" ref="M2187" ca="1">IF(ISNA(VLOOKUP($D2187,Grouped_Sources!$C:$C,1,FALSE)),"", INDIRECT(VLOOKUP($D2187,Grouped_Sources!$C:$I,6,FALSE)))</f>
        <v/>
      </c>
      <c r="N2187" s="21" t="str" cm="1">
        <f t="array" aca="1" ref="N2187" ca="1">IF(ISNA(VLOOKUP($D2187,Grouped_Sources!$C:$C,1,FALSE)),"", INDIRECT(VLOOKUP($D2187,Grouped_Sources!$C:$I,7,FALSE)))</f>
        <v/>
      </c>
    </row>
    <row r="2188" spans="1:14" hidden="1" x14ac:dyDescent="0.25">
      <c r="A2188" s="5">
        <f t="shared" si="357"/>
        <v>24</v>
      </c>
      <c r="B2188" s="5">
        <f t="shared" si="358"/>
        <v>86</v>
      </c>
      <c r="C2188" s="5" t="str">
        <f t="shared" ca="1" si="356"/>
        <v>car_occupancy_ratio</v>
      </c>
      <c r="D2188" s="5" t="str">
        <f t="shared" ref="D2188:D2190" ca="1" si="361">F2188&amp;"_"&amp;E2188</f>
        <v>car_occupancy_ratio_san_antonio</v>
      </c>
      <c r="E2188" s="4" t="str" cm="1">
        <f t="array" aca="1" ref="E2188" ca="1">INDIRECT(ADDRESS(1,A2188,1,1,"all_city_parameter_inputs"))</f>
        <v>san_antonio</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car_occupancy_ratio</v>
      </c>
      <c r="G2188" s="4" t="str" cm="1">
        <f t="array" aca="1" ref="G2188" ca="1">IF(AND(ISBLANK(INDIRECT(ADDRESS(B2188,3,1,1,"all_city_parameter_inputs"))),ISBLANK(INDIRECT(ADDRESS(B2188,2,1,1,"all_city_parameter_inputs")))),"",IF(ISBLANK(INDIRECT(ADDRESS(B2188,2,1,1,"all_city_parameter_inputs"))),"",INDIRECT(ADDRESS(B2188,2,1,1,"all_city_parameter_inputs"))))</f>
        <v>constant</v>
      </c>
      <c r="H2188" s="17" cm="1">
        <f t="array" aca="1" ref="H2188" ca="1">IF(ISBLANK(INDIRECT(ADDRESS(B2188,A2188,1,1,"all_city_parameter_inputs"))), "--",INDIRECT(ADDRESS(B2188,A2188,1,1,"all_city_parameter_inputs")))</f>
        <v>0.66225165562913912</v>
      </c>
      <c r="I2188" s="17">
        <f ca="1">IF(OR(G2188="alpha",G2188="beta",G2188="sd",G2188="mean"),"--",VLOOKUP(C2188,Default!$B$5:$H$114,7,FALSE))</f>
        <v>0.625</v>
      </c>
      <c r="J2188" s="4" t="str">
        <f ca="1">VLOOKUP(F2188,Lookup!$C$5:$D$110,2, FALSE)</f>
        <v>Travel values</v>
      </c>
      <c r="K2188" s="4" t="str">
        <f ca="1">VLOOKUP(C2188,Default!$B$4:$E$114,4, FALSE)</f>
        <v>ratio of cars to passengers (incl driver)</v>
      </c>
      <c r="L2188" s="21" t="str" cm="1">
        <f t="array" aca="1" ref="L2188" ca="1">IF(ISNA(VLOOKUP($D2188,Grouped_Sources!$C:$C,1,FALSE)),"", INDIRECT(VLOOKUP($D2188,Grouped_Sources!$C:$I,5,FALSE)))</f>
        <v>CarOccupancyRatio_vxx.docx on on OneDrive Ali Abbas - ITHIM Global\Methods and Processes\Input Parameters\CarOccupancyRate</v>
      </c>
      <c r="M2188" s="21" cm="1">
        <f t="array" aca="1" ref="M2188" ca="1">IF(ISNA(VLOOKUP($D2188,Grouped_Sources!$C:$C,1,FALSE)),"", INDIRECT(VLOOKUP($D2188,Grouped_Sources!$C:$I,6,FALSE)))</f>
        <v>0</v>
      </c>
      <c r="N2188" s="21" cm="1">
        <f t="array" aca="1" ref="N2188" ca="1">IF(ISNA(VLOOKUP($D2188,Grouped_Sources!$C:$C,1,FALSE)),"", INDIRECT(VLOOKUP($D2188,Grouped_Sources!$C:$I,7,FALSE)))</f>
        <v>0</v>
      </c>
    </row>
    <row r="2189" spans="1:14" hidden="1" x14ac:dyDescent="0.25">
      <c r="A2189" s="5">
        <f t="shared" si="357"/>
        <v>24</v>
      </c>
      <c r="B2189" s="5">
        <f t="shared" si="358"/>
        <v>87</v>
      </c>
      <c r="C2189" s="5" t="str">
        <f t="shared" ca="1" si="356"/>
        <v>car_occupancy_ratio</v>
      </c>
      <c r="D2189" s="5" t="str">
        <f t="shared" ca="1" si="361"/>
        <v>car_occupancy_ratio_san_antonio</v>
      </c>
      <c r="E2189" s="4" t="str" cm="1">
        <f t="array" aca="1" ref="E2189" ca="1">INDIRECT(ADDRESS(1,A2189,1,1,"all_city_parameter_inputs"))</f>
        <v>san_antonio</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car_occupancy_ratio</v>
      </c>
      <c r="G2189" s="4" t="str" cm="1">
        <f t="array" aca="1" ref="G2189" ca="1">IF(AND(ISBLANK(INDIRECT(ADDRESS(B2189,3,1,1,"all_city_parameter_inputs"))),ISBLANK(INDIRECT(ADDRESS(B2189,2,1,1,"all_city_parameter_inputs")))),"",IF(ISBLANK(INDIRECT(ADDRESS(B2189,2,1,1,"all_city_parameter_inputs"))),"",INDIRECT(ADDRESS(B2189,2,1,1,"all_city_parameter_inputs"))))</f>
        <v>alpha</v>
      </c>
      <c r="H2189" s="17" cm="1">
        <f t="array" aca="1" ref="H2189" ca="1">IF(ISBLANK(INDIRECT(ADDRESS(B2189,A2189,1,1,"all_city_parameter_inputs"))), "--",INDIRECT(ADDRESS(B2189,A2189,1,1,"all_city_parameter_inputs")))</f>
        <v>16.045408388520961</v>
      </c>
      <c r="I2189" s="17" t="str">
        <f ca="1">IF(OR(G2189="alpha",G2189="beta",G2189="sd",G2189="mean"),"--",VLOOKUP(C2189,Default!$B$5:$H$114,7,FALSE))</f>
        <v>--</v>
      </c>
      <c r="J2189" s="4" t="str">
        <f ca="1">VLOOKUP(F2189,Lookup!$C$5:$D$110,2, FALSE)</f>
        <v>Travel values</v>
      </c>
      <c r="K2189" s="4" t="str">
        <f ca="1">VLOOKUP(C2189,Default!$B$4:$E$114,4, FALSE)</f>
        <v>ratio of cars to passengers (incl driver)</v>
      </c>
      <c r="L2189" s="21" t="str" cm="1">
        <f t="array" aca="1" ref="L2189" ca="1">IF(ISNA(VLOOKUP($D2189,Grouped_Sources!$C:$C,1,FALSE)),"", INDIRECT(VLOOKUP($D2189,Grouped_Sources!$C:$I,5,FALSE)))</f>
        <v>CarOccupancyRatio_vxx.docx on on OneDrive Ali Abbas - ITHIM Global\Methods and Processes\Input Parameters\CarOccupancyRate</v>
      </c>
      <c r="M2189" s="21" cm="1">
        <f t="array" aca="1" ref="M2189" ca="1">IF(ISNA(VLOOKUP($D2189,Grouped_Sources!$C:$C,1,FALSE)),"", INDIRECT(VLOOKUP($D2189,Grouped_Sources!$C:$I,6,FALSE)))</f>
        <v>0</v>
      </c>
      <c r="N2189" s="21" cm="1">
        <f t="array" aca="1" ref="N2189" ca="1">IF(ISNA(VLOOKUP($D2189,Grouped_Sources!$C:$C,1,FALSE)),"", INDIRECT(VLOOKUP($D2189,Grouped_Sources!$C:$I,7,FALSE)))</f>
        <v>0</v>
      </c>
    </row>
    <row r="2190" spans="1:14" hidden="1" x14ac:dyDescent="0.25">
      <c r="A2190" s="5">
        <f t="shared" si="357"/>
        <v>24</v>
      </c>
      <c r="B2190" s="5">
        <f t="shared" si="358"/>
        <v>88</v>
      </c>
      <c r="C2190" s="5" t="str">
        <f t="shared" ca="1" si="356"/>
        <v>car_occupancy_ratio</v>
      </c>
      <c r="D2190" s="5" t="str">
        <f t="shared" ca="1" si="361"/>
        <v>car_occupancy_ratio_san_antonio</v>
      </c>
      <c r="E2190" s="4" t="str" cm="1">
        <f t="array" aca="1" ref="E2190" ca="1">INDIRECT(ADDRESS(1,A2190,1,1,"all_city_parameter_inputs"))</f>
        <v>san_antonio</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car_occupancy_ratio</v>
      </c>
      <c r="G2190" s="4" t="str" cm="1">
        <f t="array" aca="1" ref="G2190" ca="1">IF(AND(ISBLANK(INDIRECT(ADDRESS(B2190,3,1,1,"all_city_parameter_inputs"))),ISBLANK(INDIRECT(ADDRESS(B2190,2,1,1,"all_city_parameter_inputs")))),"",IF(ISBLANK(INDIRECT(ADDRESS(B2190,2,1,1,"all_city_parameter_inputs"))),"",INDIRECT(ADDRESS(B2190,2,1,1,"all_city_parameter_inputs"))))</f>
        <v>beta</v>
      </c>
      <c r="H2190" s="17" cm="1">
        <f t="array" aca="1" ref="H2190" ca="1">IF(ISBLANK(INDIRECT(ADDRESS(B2190,A2190,1,1,"all_city_parameter_inputs"))), "--",INDIRECT(ADDRESS(B2190,A2190,1,1,"all_city_parameter_inputs")))</f>
        <v>8.1831582781456884</v>
      </c>
      <c r="I2190" s="17" t="str">
        <f ca="1">IF(OR(G2190="alpha",G2190="beta",G2190="sd",G2190="mean"),"--",VLOOKUP(C2190,Default!$B$5:$H$114,7,FALSE))</f>
        <v>--</v>
      </c>
      <c r="J2190" s="4" t="str">
        <f ca="1">VLOOKUP(F2190,Lookup!$C$5:$D$110,2, FALSE)</f>
        <v>Travel values</v>
      </c>
      <c r="K2190" s="4" t="str">
        <f ca="1">VLOOKUP(C2190,Default!$B$4:$E$114,4, FALSE)</f>
        <v>ratio of cars to passengers (incl driver)</v>
      </c>
      <c r="L2190" s="21" t="str" cm="1">
        <f t="array" aca="1" ref="L2190" ca="1">IF(ISNA(VLOOKUP($D2190,Grouped_Sources!$C:$C,1,FALSE)),"", INDIRECT(VLOOKUP($D2190,Grouped_Sources!$C:$I,5,FALSE)))</f>
        <v>CarOccupancyRatio_vxx.docx on on OneDrive Ali Abbas - ITHIM Global\Methods and Processes\Input Parameters\CarOccupancyRate</v>
      </c>
      <c r="M2190" s="21" cm="1">
        <f t="array" aca="1" ref="M2190" ca="1">IF(ISNA(VLOOKUP($D2190,Grouped_Sources!$C:$C,1,FALSE)),"", INDIRECT(VLOOKUP($D2190,Grouped_Sources!$C:$I,6,FALSE)))</f>
        <v>0</v>
      </c>
      <c r="N2190" s="21" cm="1">
        <f t="array" aca="1" ref="N2190" ca="1">IF(ISNA(VLOOKUP($D2190,Grouped_Sources!$C:$C,1,FALSE)),"", INDIRECT(VLOOKUP($D2190,Grouped_Sources!$C:$I,7,FALSE)))</f>
        <v>0</v>
      </c>
    </row>
    <row r="2191" spans="1:14" hidden="1" x14ac:dyDescent="0.25">
      <c r="A2191" s="5">
        <f t="shared" si="357"/>
        <v>24</v>
      </c>
      <c r="B2191" s="5">
        <f t="shared" si="358"/>
        <v>89</v>
      </c>
      <c r="C2191" s="5" t="str">
        <f t="shared" ca="1" si="356"/>
        <v>country</v>
      </c>
      <c r="D2191" s="5" t="str">
        <f t="shared" ref="D2191:D2195" ca="1" si="362">F2191&amp;"_"&amp;E2191</f>
        <v>country_san_antonio</v>
      </c>
      <c r="E2191" s="4" t="str" cm="1">
        <f t="array" aca="1" ref="E2191" ca="1">INDIRECT(ADDRESS(1,A2191,1,1,"all_city_parameter_inputs"))</f>
        <v>san_antonio</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country</v>
      </c>
      <c r="G2191" s="4" t="str" cm="1">
        <f t="array" aca="1" ref="G2191" ca="1">IF(AND(ISBLANK(INDIRECT(ADDRESS(B2191,3,1,1,"all_city_parameter_inputs"))),ISBLANK(INDIRECT(ADDRESS(B2191,2,1,1,"all_city_parameter_inputs")))),"",IF(ISBLANK(INDIRECT(ADDRESS(B2191,2,1,1,"all_city_parameter_inputs"))),"",INDIRECT(ADDRESS(B2191,2,1,1,"all_city_parameter_inputs"))))</f>
        <v/>
      </c>
      <c r="H2191" s="17" t="str" cm="1">
        <f t="array" aca="1" ref="H2191" ca="1">IF(ISBLANK(INDIRECT(ADDRESS(B2191,A2191,1,1,"all_city_parameter_inputs"))), "--",INDIRECT(ADDRESS(B2191,A2191,1,1,"all_city_parameter_inputs")))</f>
        <v>Chile</v>
      </c>
      <c r="I2191" s="17" t="str">
        <f ca="1">IF(OR(G2191="alpha",G2191="beta",G2191="sd",G2191="mean"),"--",VLOOKUP(C2191,Default!$B$5:$H$114,7,FALSE))</f>
        <v>Colombia</v>
      </c>
      <c r="J2191" s="4" t="str">
        <f ca="1">VLOOKUP(F2191,Lookup!$C$5:$D$110,2, FALSE)</f>
        <v>Miscellaneous</v>
      </c>
      <c r="K2191" s="4" t="str">
        <f ca="1">VLOOKUP(C2191,Default!$B$4:$E$114,4, FALSE)</f>
        <v>country where city lies in</v>
      </c>
      <c r="L2191" s="21" t="str" cm="1">
        <f t="array" aca="1" ref="L2191" ca="1">IF(ISNA(VLOOKUP($D2191,Grouped_Sources!$C:$C,1,FALSE)),"", INDIRECT(VLOOKUP($D2191,Grouped_Sources!$C:$I,5,FALSE)))</f>
        <v/>
      </c>
      <c r="M2191" s="21" t="str" cm="1">
        <f t="array" aca="1" ref="M2191" ca="1">IF(ISNA(VLOOKUP($D2191,Grouped_Sources!$C:$C,1,FALSE)),"", INDIRECT(VLOOKUP($D2191,Grouped_Sources!$C:$I,6,FALSE)))</f>
        <v/>
      </c>
      <c r="N2191" s="21" t="str" cm="1">
        <f t="array" aca="1" ref="N2191" ca="1">IF(ISNA(VLOOKUP($D2191,Grouped_Sources!$C:$C,1,FALSE)),"", INDIRECT(VLOOKUP($D2191,Grouped_Sources!$C:$I,7,FALSE)))</f>
        <v/>
      </c>
    </row>
    <row r="2192" spans="1:14" hidden="1" x14ac:dyDescent="0.25">
      <c r="A2192" s="5">
        <f t="shared" si="357"/>
        <v>24</v>
      </c>
      <c r="B2192" s="5">
        <f t="shared" si="358"/>
        <v>90</v>
      </c>
      <c r="C2192" s="5" t="str">
        <f t="shared" ca="1" si="356"/>
        <v>continent</v>
      </c>
      <c r="D2192" s="5" t="str">
        <f t="shared" ca="1" si="362"/>
        <v>continent_san_antonio</v>
      </c>
      <c r="E2192" s="4" t="str" cm="1">
        <f t="array" aca="1" ref="E2192" ca="1">INDIRECT(ADDRESS(1,A2192,1,1,"all_city_parameter_inputs"))</f>
        <v>san_antonio</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continent</v>
      </c>
      <c r="G2192" s="4" t="str" cm="1">
        <f t="array" aca="1" ref="G2192" ca="1">IF(AND(ISBLANK(INDIRECT(ADDRESS(B2192,3,1,1,"all_city_parameter_inputs"))),ISBLANK(INDIRECT(ADDRESS(B2192,2,1,1,"all_city_parameter_inputs")))),"",IF(ISBLANK(INDIRECT(ADDRESS(B2192,2,1,1,"all_city_parameter_inputs"))),"",INDIRECT(ADDRESS(B2192,2,1,1,"all_city_parameter_inputs"))))</f>
        <v/>
      </c>
      <c r="H2192" s="17" t="str" cm="1">
        <f t="array" aca="1" ref="H2192" ca="1">IF(ISBLANK(INDIRECT(ADDRESS(B2192,A2192,1,1,"all_city_parameter_inputs"))), "--",INDIRECT(ADDRESS(B2192,A2192,1,1,"all_city_parameter_inputs")))</f>
        <v>Latin_America</v>
      </c>
      <c r="I2192" s="17" t="str">
        <f ca="1">IF(OR(G2192="alpha",G2192="beta",G2192="sd",G2192="mean"),"--",VLOOKUP(C2192,Default!$B$5:$H$114,7,FALSE))</f>
        <v>Latin_America</v>
      </c>
      <c r="J2192" s="4" t="str">
        <f ca="1">VLOOKUP(F2192,Lookup!$C$5:$D$110,2, FALSE)</f>
        <v>Miscellaneous</v>
      </c>
      <c r="K2192" s="4" t="str">
        <f ca="1">VLOOKUP(C2192,Default!$B$4:$E$114,4, FALSE)</f>
        <v>continent</v>
      </c>
      <c r="L2192" s="21" t="str" cm="1">
        <f t="array" aca="1" ref="L2192" ca="1">IF(ISNA(VLOOKUP($D2192,Grouped_Sources!$C:$C,1,FALSE)),"", INDIRECT(VLOOKUP($D2192,Grouped_Sources!$C:$I,5,FALSE)))</f>
        <v/>
      </c>
      <c r="M2192" s="21" t="str" cm="1">
        <f t="array" aca="1" ref="M2192" ca="1">IF(ISNA(VLOOKUP($D2192,Grouped_Sources!$C:$C,1,FALSE)),"", INDIRECT(VLOOKUP($D2192,Grouped_Sources!$C:$I,6,FALSE)))</f>
        <v/>
      </c>
      <c r="N2192" s="21" t="str" cm="1">
        <f t="array" aca="1" ref="N2192" ca="1">IF(ISNA(VLOOKUP($D2192,Grouped_Sources!$C:$C,1,FALSE)),"", INDIRECT(VLOOKUP($D2192,Grouped_Sources!$C:$I,7,FALSE)))</f>
        <v/>
      </c>
    </row>
    <row r="2193" spans="1:14" hidden="1" x14ac:dyDescent="0.25">
      <c r="A2193" s="5">
        <f t="shared" si="357"/>
        <v>24</v>
      </c>
      <c r="B2193" s="5">
        <f t="shared" si="358"/>
        <v>91</v>
      </c>
      <c r="C2193" s="5" t="str">
        <f t="shared" ref="C2193:C2201" ca="1" si="363">IF(G2193 = "",F2193,IF(OR(G2193="alpha",G2193="beta",G2193="constant",G2193="sd",G2193="mean",G2193="sample"),F2193,F2193&amp;" "&amp;G2193))</f>
        <v>bus_driver_prop_male</v>
      </c>
      <c r="D2193" s="5" t="str">
        <f t="shared" ca="1" si="362"/>
        <v>bus_driver_prop_male_san_antonio</v>
      </c>
      <c r="E2193" s="4" t="str" cm="1">
        <f t="array" aca="1" ref="E2193" ca="1">INDIRECT(ADDRESS(1,A2193,1,1,"all_city_parameter_inputs"))</f>
        <v>san_antonio</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bus_driver_prop_male</v>
      </c>
      <c r="G2193" s="4" t="str" cm="1">
        <f t="array" aca="1" ref="G2193" ca="1">IF(AND(ISBLANK(INDIRECT(ADDRESS(B2193,3,1,1,"all_city_parameter_inputs"))),ISBLANK(INDIRECT(ADDRESS(B2193,2,1,1,"all_city_parameter_inputs")))),"",IF(ISBLANK(INDIRECT(ADDRESS(B2193,2,1,1,"all_city_parameter_inputs"))),"",INDIRECT(ADDRESS(B2193,2,1,1,"all_city_parameter_inputs"))))</f>
        <v/>
      </c>
      <c r="H2193" s="17" cm="1">
        <f t="array" aca="1" ref="H2193" ca="1">IF(ISBLANK(INDIRECT(ADDRESS(B2193,A2193,1,1,"all_city_parameter_inputs"))), "--",INDIRECT(ADDRESS(B2193,A2193,1,1,"all_city_parameter_inputs")))</f>
        <v>0.92</v>
      </c>
      <c r="I2193" s="17">
        <f ca="1">IF(OR(G2193="alpha",G2193="beta",G2193="sd",G2193="mean"),"--",VLOOKUP(C2193,Default!$B$5:$H$114,7,FALSE))</f>
        <v>0.98</v>
      </c>
      <c r="J2193" s="4" t="str">
        <f ca="1">VLOOKUP(F2193,Lookup!$C$5:$D$110,2, FALSE)</f>
        <v>Travel values</v>
      </c>
      <c r="K2193" s="4" t="str">
        <f ca="1">VLOOKUP(C2193,Default!$B$4:$E$114,4, FALSE)</f>
        <v>proportion of bus drivers that are male</v>
      </c>
      <c r="L2193" s="21" t="str" cm="1">
        <f t="array" aca="1" ref="L2193" ca="1">IF(ISNA(VLOOKUP($D2193,Grouped_Sources!$C:$C,1,FALSE)),"", INDIRECT(VLOOKUP($D2193,Grouped_Sources!$C:$I,5,FALSE)))</f>
        <v>on OneDrive Ali Abbas - ITHIM Global\Methods and Processes\Input Parameters\GhostTrip_demographics</v>
      </c>
      <c r="M2193" s="21" cm="1">
        <f t="array" aca="1" ref="M2193" ca="1">IF(ISNA(VLOOKUP($D2193,Grouped_Sources!$C:$C,1,FALSE)),"", INDIRECT(VLOOKUP($D2193,Grouped_Sources!$C:$I,6,FALSE)))</f>
        <v>0</v>
      </c>
      <c r="N2193" s="21" cm="1">
        <f t="array" aca="1" ref="N2193" ca="1">IF(ISNA(VLOOKUP($D2193,Grouped_Sources!$C:$C,1,FALSE)),"", INDIRECT(VLOOKUP($D2193,Grouped_Sources!$C:$I,7,FALSE)))</f>
        <v>0</v>
      </c>
    </row>
    <row r="2194" spans="1:14" hidden="1" x14ac:dyDescent="0.25">
      <c r="A2194" s="5">
        <f t="shared" si="357"/>
        <v>24</v>
      </c>
      <c r="B2194" s="5">
        <f t="shared" si="358"/>
        <v>92</v>
      </c>
      <c r="C2194" s="5" t="str">
        <f t="shared" ca="1" si="363"/>
        <v>bus_driver_male_agerange</v>
      </c>
      <c r="D2194" s="5" t="str">
        <f t="shared" ca="1" si="362"/>
        <v>bus_driver_male_agerange_san_antonio</v>
      </c>
      <c r="E2194" s="4" t="str" cm="1">
        <f t="array" aca="1" ref="E2194" ca="1">INDIRECT(ADDRESS(1,A2194,1,1,"all_city_parameter_inputs"))</f>
        <v>san_antonio</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bus_driver_male_agerange</v>
      </c>
      <c r="G2194" s="4" t="str" cm="1">
        <f t="array" aca="1" ref="G2194" ca="1">IF(AND(ISBLANK(INDIRECT(ADDRESS(B2194,3,1,1,"all_city_parameter_inputs"))),ISBLANK(INDIRECT(ADDRESS(B2194,2,1,1,"all_city_parameter_inputs")))),"",IF(ISBLANK(INDIRECT(ADDRESS(B2194,2,1,1,"all_city_parameter_inputs"))),"",INDIRECT(ADDRESS(B2194,2,1,1,"all_city_parameter_inputs"))))</f>
        <v/>
      </c>
      <c r="H2194" s="17" t="str" cm="1">
        <f t="array" aca="1" ref="H2194" ca="1">IF(ISBLANK(INDIRECT(ADDRESS(B2194,A2194,1,1,"all_city_parameter_inputs"))), "--",INDIRECT(ADDRESS(B2194,A2194,1,1,"all_city_parameter_inputs")))</f>
        <v>20, 65</v>
      </c>
      <c r="I2194" s="17" t="str">
        <f ca="1">IF(OR(G2194="alpha",G2194="beta",G2194="sd",G2194="mean"),"--",VLOOKUP(C2194,Default!$B$5:$H$114,7,FALSE))</f>
        <v>19, 65</v>
      </c>
      <c r="J2194" s="4" t="str">
        <f ca="1">VLOOKUP(F2194,Lookup!$C$5:$D$110,2, FALSE)</f>
        <v>Travel values</v>
      </c>
      <c r="K2194" s="4" t="str">
        <f ca="1">VLOOKUP(C2194,Default!$B$4:$E$114,4, FALSE)</f>
        <v>age range of male bus drivers</v>
      </c>
      <c r="L2194" s="21" t="str" cm="1">
        <f t="array" aca="1" ref="L2194" ca="1">IF(ISNA(VLOOKUP($D2194,Grouped_Sources!$C:$C,1,FALSE)),"", INDIRECT(VLOOKUP($D2194,Grouped_Sources!$C:$I,5,FALSE)))</f>
        <v>on OneDrive Ali Abbas - ITHIM Global\Methods and Processes\Input Parameters\GhostTrip_demographics</v>
      </c>
      <c r="M2194" s="21" cm="1">
        <f t="array" aca="1" ref="M2194" ca="1">IF(ISNA(VLOOKUP($D2194,Grouped_Sources!$C:$C,1,FALSE)),"", INDIRECT(VLOOKUP($D2194,Grouped_Sources!$C:$I,6,FALSE)))</f>
        <v>0</v>
      </c>
      <c r="N2194" s="21" cm="1">
        <f t="array" aca="1" ref="N2194" ca="1">IF(ISNA(VLOOKUP($D2194,Grouped_Sources!$C:$C,1,FALSE)),"", INDIRECT(VLOOKUP($D2194,Grouped_Sources!$C:$I,7,FALSE)))</f>
        <v>0</v>
      </c>
    </row>
    <row r="2195" spans="1:14" hidden="1" x14ac:dyDescent="0.25">
      <c r="A2195" s="5">
        <f t="shared" si="357"/>
        <v>24</v>
      </c>
      <c r="B2195" s="5">
        <f t="shared" si="358"/>
        <v>93</v>
      </c>
      <c r="C2195" s="5" t="str">
        <f t="shared" ca="1" si="363"/>
        <v>bus_driver_female_agerange</v>
      </c>
      <c r="D2195" s="5" t="str">
        <f t="shared" ca="1" si="362"/>
        <v>bus_driver_female_agerange_san_antonio</v>
      </c>
      <c r="E2195" s="4" t="str" cm="1">
        <f t="array" aca="1" ref="E2195" ca="1">INDIRECT(ADDRESS(1,A2195,1,1,"all_city_parameter_inputs"))</f>
        <v>san_antonio</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bus_driver_female_agerange</v>
      </c>
      <c r="G2195" s="4" t="str" cm="1">
        <f t="array" aca="1" ref="G2195" ca="1">IF(AND(ISBLANK(INDIRECT(ADDRESS(B2195,3,1,1,"all_city_parameter_inputs"))),ISBLANK(INDIRECT(ADDRESS(B2195,2,1,1,"all_city_parameter_inputs")))),"",IF(ISBLANK(INDIRECT(ADDRESS(B2195,2,1,1,"all_city_parameter_inputs"))),"",INDIRECT(ADDRESS(B2195,2,1,1,"all_city_parameter_inputs"))))</f>
        <v/>
      </c>
      <c r="H2195" s="17" t="str" cm="1">
        <f t="array" aca="1" ref="H2195" ca="1">IF(ISBLANK(INDIRECT(ADDRESS(B2195,A2195,1,1,"all_city_parameter_inputs"))), "--",INDIRECT(ADDRESS(B2195,A2195,1,1,"all_city_parameter_inputs")))</f>
        <v>20, 60</v>
      </c>
      <c r="I2195" s="17" t="str">
        <f ca="1">IF(OR(G2195="alpha",G2195="beta",G2195="sd",G2195="mean"),"--",VLOOKUP(C2195,Default!$B$5:$H$114,7,FALSE))</f>
        <v>19, 65</v>
      </c>
      <c r="J2195" s="4" t="str">
        <f ca="1">VLOOKUP(F2195,Lookup!$C$5:$D$110,2, FALSE)</f>
        <v>Travel values</v>
      </c>
      <c r="K2195" s="4" t="str">
        <f ca="1">VLOOKUP(C2195,Default!$B$4:$E$114,4, FALSE)</f>
        <v>age range of female bus drivers</v>
      </c>
      <c r="L2195" s="21" t="str" cm="1">
        <f t="array" aca="1" ref="L2195" ca="1">IF(ISNA(VLOOKUP($D2195,Grouped_Sources!$C:$C,1,FALSE)),"", INDIRECT(VLOOKUP($D2195,Grouped_Sources!$C:$I,5,FALSE)))</f>
        <v>on OneDrive Ali Abbas - ITHIM Global\Methods and Processes\Input Parameters\GhostTrip_demographics</v>
      </c>
      <c r="M2195" s="21" cm="1">
        <f t="array" aca="1" ref="M2195" ca="1">IF(ISNA(VLOOKUP($D2195,Grouped_Sources!$C:$C,1,FALSE)),"", INDIRECT(VLOOKUP($D2195,Grouped_Sources!$C:$I,6,FALSE)))</f>
        <v>0</v>
      </c>
      <c r="N2195" s="21" cm="1">
        <f t="array" aca="1" ref="N2195" ca="1">IF(ISNA(VLOOKUP($D2195,Grouped_Sources!$C:$C,1,FALSE)),"", INDIRECT(VLOOKUP($D2195,Grouped_Sources!$C:$I,7,FALSE)))</f>
        <v>0</v>
      </c>
    </row>
    <row r="2196" spans="1:14" hidden="1" x14ac:dyDescent="0.25">
      <c r="A2196" s="5">
        <f t="shared" si="357"/>
        <v>24</v>
      </c>
      <c r="B2196" s="5">
        <f t="shared" si="358"/>
        <v>94</v>
      </c>
      <c r="C2196" s="5" t="str">
        <f t="shared" ca="1" si="363"/>
        <v>truck_driver_prop_male</v>
      </c>
      <c r="D2196" s="5" t="str">
        <f t="shared" ref="D2196:D2201" ca="1" si="364">F2196&amp;"_"&amp;E2196</f>
        <v>truck_driver_prop_male_san_antonio</v>
      </c>
      <c r="E2196" s="4" t="str" cm="1">
        <f t="array" aca="1" ref="E2196" ca="1">INDIRECT(ADDRESS(1,A2196,1,1,"all_city_parameter_inputs"))</f>
        <v>san_antonio</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truck_driver_prop_male</v>
      </c>
      <c r="G2196" s="4" t="str" cm="1">
        <f t="array" aca="1" ref="G2196" ca="1">IF(AND(ISBLANK(INDIRECT(ADDRESS(B2196,3,1,1,"all_city_parameter_inputs"))),ISBLANK(INDIRECT(ADDRESS(B2196,2,1,1,"all_city_parameter_inputs")))),"",IF(ISBLANK(INDIRECT(ADDRESS(B2196,2,1,1,"all_city_parameter_inputs"))),"",INDIRECT(ADDRESS(B2196,2,1,1,"all_city_parameter_inputs"))))</f>
        <v/>
      </c>
      <c r="H2196" s="17" cm="1">
        <f t="array" aca="1" ref="H2196" ca="1">IF(ISBLANK(INDIRECT(ADDRESS(B2196,A2196,1,1,"all_city_parameter_inputs"))), "--",INDIRECT(ADDRESS(B2196,A2196,1,1,"all_city_parameter_inputs")))</f>
        <v>0.98</v>
      </c>
      <c r="I2196" s="17">
        <f ca="1">IF(OR(G2196="alpha",G2196="beta",G2196="sd",G2196="mean"),"--",VLOOKUP(C2196,Default!$B$5:$H$114,7,FALSE))</f>
        <v>0.98</v>
      </c>
      <c r="J2196" s="4" t="str">
        <f ca="1">VLOOKUP(F2196,Lookup!$C$5:$D$110,2, FALSE)</f>
        <v>Travel values</v>
      </c>
      <c r="K2196" s="4" t="str">
        <f ca="1">VLOOKUP(C2196,Default!$B$4:$E$114,4, FALSE)</f>
        <v>proportion of male truck drivers</v>
      </c>
      <c r="L2196" s="21" t="str" cm="1">
        <f t="array" aca="1" ref="L2196" ca="1">IF(ISNA(VLOOKUP($D2196,Grouped_Sources!$C:$C,1,FALSE)),"", INDIRECT(VLOOKUP($D2196,Grouped_Sources!$C:$I,5,FALSE)))</f>
        <v>on OneDrive Ali Abbas - ITHIM Global\Methods and Processes\Input Parameters\GhostTrip_demographics</v>
      </c>
      <c r="M2196" s="21" cm="1">
        <f t="array" aca="1" ref="M2196" ca="1">IF(ISNA(VLOOKUP($D2196,Grouped_Sources!$C:$C,1,FALSE)),"", INDIRECT(VLOOKUP($D2196,Grouped_Sources!$C:$I,6,FALSE)))</f>
        <v>0</v>
      </c>
      <c r="N2196" s="21" cm="1">
        <f t="array" aca="1" ref="N2196" ca="1">IF(ISNA(VLOOKUP($D2196,Grouped_Sources!$C:$C,1,FALSE)),"", INDIRECT(VLOOKUP($D2196,Grouped_Sources!$C:$I,7,FALSE)))</f>
        <v>0</v>
      </c>
    </row>
    <row r="2197" spans="1:14" hidden="1" x14ac:dyDescent="0.25">
      <c r="A2197" s="5">
        <f t="shared" si="357"/>
        <v>24</v>
      </c>
      <c r="B2197" s="5">
        <f t="shared" si="358"/>
        <v>95</v>
      </c>
      <c r="C2197" s="5" t="str">
        <f t="shared" ca="1" si="363"/>
        <v>truck_driver_male_agerange</v>
      </c>
      <c r="D2197" s="5" t="str">
        <f t="shared" ca="1" si="364"/>
        <v>truck_driver_male_agerange_san_antonio</v>
      </c>
      <c r="E2197" s="4" t="str" cm="1">
        <f t="array" aca="1" ref="E2197" ca="1">INDIRECT(ADDRESS(1,A2197,1,1,"all_city_parameter_inputs"))</f>
        <v>san_antonio</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truck_driver_male_agerange</v>
      </c>
      <c r="G2197" s="4" t="str" cm="1">
        <f t="array" aca="1" ref="G2197" ca="1">IF(AND(ISBLANK(INDIRECT(ADDRESS(B2197,3,1,1,"all_city_parameter_inputs"))),ISBLANK(INDIRECT(ADDRESS(B2197,2,1,1,"all_city_parameter_inputs")))),"",IF(ISBLANK(INDIRECT(ADDRESS(B2197,2,1,1,"all_city_parameter_inputs"))),"",INDIRECT(ADDRESS(B2197,2,1,1,"all_city_parameter_inputs"))))</f>
        <v/>
      </c>
      <c r="H2197" s="17" t="str" cm="1">
        <f t="array" aca="1" ref="H2197" ca="1">IF(ISBLANK(INDIRECT(ADDRESS(B2197,A2197,1,1,"all_city_parameter_inputs"))), "--",INDIRECT(ADDRESS(B2197,A2197,1,1,"all_city_parameter_inputs")))</f>
        <v>20, 65</v>
      </c>
      <c r="I2197" s="17" t="str">
        <f ca="1">IF(OR(G2197="alpha",G2197="beta",G2197="sd",G2197="mean"),"--",VLOOKUP(C2197,Default!$B$5:$H$114,7,FALSE))</f>
        <v>18, 65</v>
      </c>
      <c r="J2197" s="4" t="str">
        <f ca="1">VLOOKUP(F2197,Lookup!$C$5:$D$110,2, FALSE)</f>
        <v>Travel values</v>
      </c>
      <c r="K2197" s="4" t="str">
        <f ca="1">VLOOKUP(C2197,Default!$B$4:$E$114,4, FALSE)</f>
        <v>age range of male truck drivers</v>
      </c>
      <c r="L2197" s="21" t="str" cm="1">
        <f t="array" aca="1" ref="L2197" ca="1">IF(ISNA(VLOOKUP($D2197,Grouped_Sources!$C:$C,1,FALSE)),"", INDIRECT(VLOOKUP($D2197,Grouped_Sources!$C:$I,5,FALSE)))</f>
        <v>on OneDrive Ali Abbas - ITHIM Global\Methods and Processes\Input Parameters\GhostTrip_demographics</v>
      </c>
      <c r="M2197" s="21" cm="1">
        <f t="array" aca="1" ref="M2197" ca="1">IF(ISNA(VLOOKUP($D2197,Grouped_Sources!$C:$C,1,FALSE)),"", INDIRECT(VLOOKUP($D2197,Grouped_Sources!$C:$I,6,FALSE)))</f>
        <v>0</v>
      </c>
      <c r="N2197" s="21" cm="1">
        <f t="array" aca="1" ref="N2197" ca="1">IF(ISNA(VLOOKUP($D2197,Grouped_Sources!$C:$C,1,FALSE)),"", INDIRECT(VLOOKUP($D2197,Grouped_Sources!$C:$I,7,FALSE)))</f>
        <v>0</v>
      </c>
    </row>
    <row r="2198" spans="1:14" hidden="1" x14ac:dyDescent="0.25">
      <c r="A2198" s="5">
        <f t="shared" si="357"/>
        <v>24</v>
      </c>
      <c r="B2198" s="5">
        <f t="shared" si="358"/>
        <v>96</v>
      </c>
      <c r="C2198" s="5" t="str">
        <f t="shared" ca="1" si="363"/>
        <v>truck_driver_female_agerange</v>
      </c>
      <c r="D2198" s="5" t="str">
        <f t="shared" ca="1" si="364"/>
        <v>truck_driver_female_agerange_san_antonio</v>
      </c>
      <c r="E2198" s="4" t="str" cm="1">
        <f t="array" aca="1" ref="E2198" ca="1">INDIRECT(ADDRESS(1,A2198,1,1,"all_city_parameter_inputs"))</f>
        <v>san_antonio</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truck_driver_female_agerange</v>
      </c>
      <c r="G2198" s="4" t="str" cm="1">
        <f t="array" aca="1" ref="G2198" ca="1">IF(AND(ISBLANK(INDIRECT(ADDRESS(B2198,3,1,1,"all_city_parameter_inputs"))),ISBLANK(INDIRECT(ADDRESS(B2198,2,1,1,"all_city_parameter_inputs")))),"",IF(ISBLANK(INDIRECT(ADDRESS(B2198,2,1,1,"all_city_parameter_inputs"))),"",INDIRECT(ADDRESS(B2198,2,1,1,"all_city_parameter_inputs"))))</f>
        <v/>
      </c>
      <c r="H2198" s="17" t="str" cm="1">
        <f t="array" aca="1" ref="H2198" ca="1">IF(ISBLANK(INDIRECT(ADDRESS(B2198,A2198,1,1,"all_city_parameter_inputs"))), "--",INDIRECT(ADDRESS(B2198,A2198,1,1,"all_city_parameter_inputs")))</f>
        <v>20, 60</v>
      </c>
      <c r="I2198" s="17" t="str">
        <f ca="1">IF(OR(G2198="alpha",G2198="beta",G2198="sd",G2198="mean"),"--",VLOOKUP(C2198,Default!$B$5:$H$114,7,FALSE))</f>
        <v>18, 65</v>
      </c>
      <c r="J2198" s="4" t="str">
        <f ca="1">VLOOKUP(F2198,Lookup!$C$5:$D$110,2, FALSE)</f>
        <v>Travel values</v>
      </c>
      <c r="K2198" s="4" t="str">
        <f ca="1">VLOOKUP(C2198,Default!$B$4:$E$114,4, FALSE)</f>
        <v>age range of female truck drivers</v>
      </c>
      <c r="L2198" s="21" t="str" cm="1">
        <f t="array" aca="1" ref="L2198" ca="1">IF(ISNA(VLOOKUP($D2198,Grouped_Sources!$C:$C,1,FALSE)),"", INDIRECT(VLOOKUP($D2198,Grouped_Sources!$C:$I,5,FALSE)))</f>
        <v>on OneDrive Ali Abbas - ITHIM Global\Methods and Processes\Input Parameters\GhostTrip_demographics</v>
      </c>
      <c r="M2198" s="21" cm="1">
        <f t="array" aca="1" ref="M2198" ca="1">IF(ISNA(VLOOKUP($D2198,Grouped_Sources!$C:$C,1,FALSE)),"", INDIRECT(VLOOKUP($D2198,Grouped_Sources!$C:$I,6,FALSE)))</f>
        <v>0</v>
      </c>
      <c r="N2198" s="21" cm="1">
        <f t="array" aca="1" ref="N2198" ca="1">IF(ISNA(VLOOKUP($D2198,Grouped_Sources!$C:$C,1,FALSE)),"", INDIRECT(VLOOKUP($D2198,Grouped_Sources!$C:$I,7,FALSE)))</f>
        <v>0</v>
      </c>
    </row>
    <row r="2199" spans="1:14" hidden="1" x14ac:dyDescent="0.25">
      <c r="A2199" s="5">
        <f t="shared" si="357"/>
        <v>24</v>
      </c>
      <c r="B2199" s="5">
        <f t="shared" si="358"/>
        <v>97</v>
      </c>
      <c r="C2199" s="5" t="str">
        <f t="shared" ca="1" si="363"/>
        <v>commerical_mbike_prop_male</v>
      </c>
      <c r="D2199" s="5" t="str">
        <f t="shared" ca="1" si="364"/>
        <v>commerical_mbike_prop_male_san_antonio</v>
      </c>
      <c r="E2199" s="4" t="str" cm="1">
        <f t="array" aca="1" ref="E2199" ca="1">INDIRECT(ADDRESS(1,A2199,1,1,"all_city_parameter_inputs"))</f>
        <v>san_antonio</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commerical_mbike_prop_male</v>
      </c>
      <c r="G2199" s="4" t="str" cm="1">
        <f t="array" aca="1" ref="G2199" ca="1">IF(AND(ISBLANK(INDIRECT(ADDRESS(B2199,3,1,1,"all_city_parameter_inputs"))),ISBLANK(INDIRECT(ADDRESS(B2199,2,1,1,"all_city_parameter_inputs")))),"",IF(ISBLANK(INDIRECT(ADDRESS(B2199,2,1,1,"all_city_parameter_inputs"))),"",INDIRECT(ADDRESS(B2199,2,1,1,"all_city_parameter_inputs"))))</f>
        <v/>
      </c>
      <c r="H2199" s="17" cm="1">
        <f t="array" aca="1" ref="H2199" ca="1">IF(ISBLANK(INDIRECT(ADDRESS(B2199,A2199,1,1,"all_city_parameter_inputs"))), "--",INDIRECT(ADDRESS(B2199,A2199,1,1,"all_city_parameter_inputs")))</f>
        <v>0.94</v>
      </c>
      <c r="I2199" s="17">
        <f ca="1">IF(OR(G2199="alpha",G2199="beta",G2199="sd",G2199="mean"),"--",VLOOKUP(C2199,Default!$B$5:$H$114,7,FALSE))</f>
        <v>0.99</v>
      </c>
      <c r="J2199" s="4" t="str">
        <f ca="1">VLOOKUP(F2199,Lookup!$C$5:$D$110,2, FALSE)</f>
        <v>Travel values</v>
      </c>
      <c r="K2199" s="4" t="str">
        <f ca="1">VLOOKUP(C2199,Default!$B$4:$E$114,4, FALSE)</f>
        <v>proportion of male commercial motorcycle drivers</v>
      </c>
      <c r="L2199" s="21" t="str" cm="1">
        <f t="array" aca="1" ref="L2199" ca="1">IF(ISNA(VLOOKUP($D2199,Grouped_Sources!$C:$C,1,FALSE)),"", INDIRECT(VLOOKUP($D2199,Grouped_Sources!$C:$I,5,FALSE)))</f>
        <v>on OneDrive Ali Abbas - ITHIM Global\Methods and Processes\Input Parameters\GhostTrip_demographics</v>
      </c>
      <c r="M2199" s="21" cm="1">
        <f t="array" aca="1" ref="M2199" ca="1">IF(ISNA(VLOOKUP($D2199,Grouped_Sources!$C:$C,1,FALSE)),"", INDIRECT(VLOOKUP($D2199,Grouped_Sources!$C:$I,6,FALSE)))</f>
        <v>0</v>
      </c>
      <c r="N2199" s="21" cm="1">
        <f t="array" aca="1" ref="N2199" ca="1">IF(ISNA(VLOOKUP($D2199,Grouped_Sources!$C:$C,1,FALSE)),"", INDIRECT(VLOOKUP($D2199,Grouped_Sources!$C:$I,7,FALSE)))</f>
        <v>0</v>
      </c>
    </row>
    <row r="2200" spans="1:14" hidden="1" x14ac:dyDescent="0.25">
      <c r="A2200" s="5">
        <f t="shared" si="357"/>
        <v>24</v>
      </c>
      <c r="B2200" s="5">
        <f t="shared" si="358"/>
        <v>98</v>
      </c>
      <c r="C2200" s="5" t="str">
        <f t="shared" ca="1" si="363"/>
        <v>commerical_mbike_male_agerange</v>
      </c>
      <c r="D2200" s="5" t="str">
        <f t="shared" ca="1" si="364"/>
        <v>commerical_mbike_male_agerange_san_antonio</v>
      </c>
      <c r="E2200" s="4" t="str" cm="1">
        <f t="array" aca="1" ref="E2200" ca="1">INDIRECT(ADDRESS(1,A2200,1,1,"all_city_parameter_inputs"))</f>
        <v>san_antonio</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commerical_mbike_male_agerange</v>
      </c>
      <c r="G2200" s="4" t="str" cm="1">
        <f t="array" aca="1" ref="G2200" ca="1">IF(AND(ISBLANK(INDIRECT(ADDRESS(B2200,3,1,1,"all_city_parameter_inputs"))),ISBLANK(INDIRECT(ADDRESS(B2200,2,1,1,"all_city_parameter_inputs")))),"",IF(ISBLANK(INDIRECT(ADDRESS(B2200,2,1,1,"all_city_parameter_inputs"))),"",INDIRECT(ADDRESS(B2200,2,1,1,"all_city_parameter_inputs"))))</f>
        <v/>
      </c>
      <c r="H2200" s="17" t="str" cm="1">
        <f t="array" aca="1" ref="H2200" ca="1">IF(ISBLANK(INDIRECT(ADDRESS(B2200,A2200,1,1,"all_city_parameter_inputs"))), "--",INDIRECT(ADDRESS(B2200,A2200,1,1,"all_city_parameter_inputs")))</f>
        <v>20, 65</v>
      </c>
      <c r="I2200" s="17" t="str">
        <f ca="1">IF(OR(G2200="alpha",G2200="beta",G2200="sd",G2200="mean"),"--",VLOOKUP(C2200,Default!$B$5:$H$114,7,FALSE))</f>
        <v>18, 65</v>
      </c>
      <c r="J2200" s="4" t="str">
        <f ca="1">VLOOKUP(F2200,Lookup!$C$5:$D$110,2, FALSE)</f>
        <v>Travel values</v>
      </c>
      <c r="K2200" s="4" t="str">
        <f ca="1">VLOOKUP(C2200,Default!$B$4:$E$114,4, FALSE)</f>
        <v>age range of male commercial motorcycle drivers</v>
      </c>
      <c r="L2200" s="21" t="str" cm="1">
        <f t="array" aca="1" ref="L2200" ca="1">IF(ISNA(VLOOKUP($D2200,Grouped_Sources!$C:$C,1,FALSE)),"", INDIRECT(VLOOKUP($D2200,Grouped_Sources!$C:$I,5,FALSE)))</f>
        <v>on OneDrive Ali Abbas - ITHIM Global\Methods and Processes\Input Parameters\GhostTrip_demographics</v>
      </c>
      <c r="M2200" s="21" cm="1">
        <f t="array" aca="1" ref="M2200" ca="1">IF(ISNA(VLOOKUP($D2200,Grouped_Sources!$C:$C,1,FALSE)),"", INDIRECT(VLOOKUP($D2200,Grouped_Sources!$C:$I,6,FALSE)))</f>
        <v>0</v>
      </c>
      <c r="N2200" s="21" cm="1">
        <f t="array" aca="1" ref="N2200" ca="1">IF(ISNA(VLOOKUP($D2200,Grouped_Sources!$C:$C,1,FALSE)),"", INDIRECT(VLOOKUP($D2200,Grouped_Sources!$C:$I,7,FALSE)))</f>
        <v>0</v>
      </c>
    </row>
    <row r="2201" spans="1:14" hidden="1" x14ac:dyDescent="0.25">
      <c r="A2201" s="5">
        <f t="shared" si="357"/>
        <v>24</v>
      </c>
      <c r="B2201" s="5">
        <f t="shared" si="358"/>
        <v>99</v>
      </c>
      <c r="C2201" s="5" t="str">
        <f t="shared" ca="1" si="363"/>
        <v>commerical_mbike_female_agerange</v>
      </c>
      <c r="D2201" s="5" t="str">
        <f t="shared" ca="1" si="364"/>
        <v>commerical_mbike_female_agerange_san_antonio</v>
      </c>
      <c r="E2201" s="4" t="str" cm="1">
        <f t="array" aca="1" ref="E2201" ca="1">INDIRECT(ADDRESS(1,A2201,1,1,"all_city_parameter_inputs"))</f>
        <v>san_antonio</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commerical_mbike_female_agerange</v>
      </c>
      <c r="G2201" s="4" t="str" cm="1">
        <f t="array" aca="1" ref="G2201" ca="1">IF(AND(ISBLANK(INDIRECT(ADDRESS(B2201,3,1,1,"all_city_parameter_inputs"))),ISBLANK(INDIRECT(ADDRESS(B2201,2,1,1,"all_city_parameter_inputs")))),"",IF(ISBLANK(INDIRECT(ADDRESS(B2201,2,1,1,"all_city_parameter_inputs"))),"",INDIRECT(ADDRESS(B2201,2,1,1,"all_city_parameter_inputs"))))</f>
        <v/>
      </c>
      <c r="H2201" s="17" t="str" cm="1">
        <f t="array" aca="1" ref="H2201" ca="1">IF(ISBLANK(INDIRECT(ADDRESS(B2201,A2201,1,1,"all_city_parameter_inputs"))), "--",INDIRECT(ADDRESS(B2201,A2201,1,1,"all_city_parameter_inputs")))</f>
        <v>20, 60</v>
      </c>
      <c r="I2201" s="17" t="str">
        <f ca="1">IF(OR(G2201="alpha",G2201="beta",G2201="sd",G2201="mean"),"--",VLOOKUP(C2201,Default!$B$5:$H$114,7,FALSE))</f>
        <v>18, 65</v>
      </c>
      <c r="J2201" s="4" t="str">
        <f ca="1">VLOOKUP(F2201,Lookup!$C$5:$D$110,2, FALSE)</f>
        <v>Travel values</v>
      </c>
      <c r="K2201" s="4" t="str">
        <f ca="1">VLOOKUP(C2201,Default!$B$4:$E$114,4, FALSE)</f>
        <v>age range of female commercial motorcycle drivers</v>
      </c>
      <c r="L2201" s="21" t="str" cm="1">
        <f t="array" aca="1" ref="L2201" ca="1">IF(ISNA(VLOOKUP($D2201,Grouped_Sources!$C:$C,1,FALSE)),"", INDIRECT(VLOOKUP($D2201,Grouped_Sources!$C:$I,5,FALSE)))</f>
        <v>on OneDrive Ali Abbas - ITHIM Global\Methods and Processes\Input Parameters\GhostTrip_demographics</v>
      </c>
      <c r="M2201" s="21" cm="1">
        <f t="array" aca="1" ref="M2201" ca="1">IF(ISNA(VLOOKUP($D2201,Grouped_Sources!$C:$C,1,FALSE)),"", INDIRECT(VLOOKUP($D2201,Grouped_Sources!$C:$I,6,FALSE)))</f>
        <v>0</v>
      </c>
      <c r="N2201" s="21" cm="1">
        <f t="array" aca="1" ref="N2201" ca="1">IF(ISNA(VLOOKUP($D2201,Grouped_Sources!$C:$C,1,FALSE)),"", INDIRECT(VLOOKUP($D2201,Grouped_Sources!$C:$I,7,FALSE)))</f>
        <v>0</v>
      </c>
    </row>
    <row r="2202" spans="1:14" hidden="1" x14ac:dyDescent="0.25">
      <c r="A2202" s="5">
        <f t="shared" si="357"/>
        <v>24</v>
      </c>
      <c r="B2202" s="5">
        <f t="shared" si="358"/>
        <v>100</v>
      </c>
      <c r="C2202" s="5" t="str">
        <f t="shared" ref="C2202" ca="1" si="365">IF(G2202 = "",F2202,IF(OR(G2202="alpha",G2202="beta",G2202="constant",G2202="sd",G2202="mean",G2202="sample"),F2202,F2202&amp;" "&amp;G2202))</f>
        <v>day_to_week_scalar</v>
      </c>
      <c r="D2202" s="5" t="str">
        <f t="shared" ref="D2202" ca="1" si="366">F2202&amp;"_"&amp;E2202</f>
        <v>day_to_week_scalar_san_antonio</v>
      </c>
      <c r="E2202" s="4" t="str" cm="1">
        <f t="array" aca="1" ref="E2202" ca="1">INDIRECT(ADDRESS(1,A2202,1,1,"all_city_parameter_inputs"))</f>
        <v>san_antonio</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day_to_week_scalar</v>
      </c>
      <c r="G2202" s="4" t="str" cm="1">
        <f t="array" aca="1" ref="G2202" ca="1">IF(AND(ISBLANK(INDIRECT(ADDRESS(B2202,3,1,1,"all_city_parameter_inputs"))),ISBLANK(INDIRECT(ADDRESS(B2202,2,1,1,"all_city_parameter_inputs")))),"",IF(ISBLANK(INDIRECT(ADDRESS(B2202,2,1,1,"all_city_parameter_inputs"))),"",INDIRECT(ADDRESS(B2202,2,1,1,"all_city_parameter_inputs"))))</f>
        <v/>
      </c>
      <c r="H2202" s="17" cm="1">
        <f t="array" aca="1" ref="H2202" ca="1">IF(ISBLANK(INDIRECT(ADDRESS(B2202,A2202,1,1,"all_city_parameter_inputs"))), "--",INDIRECT(ADDRESS(B2202,A2202,1,1,"all_city_parameter_inputs")))</f>
        <v>7</v>
      </c>
      <c r="I2202" s="17">
        <f ca="1">IF(OR(G2202="alpha",G2202="beta",G2202="sd",G2202="mean"),"--",VLOOKUP(C2202,Default!$B$5:$H$114,7,FALSE))</f>
        <v>7</v>
      </c>
      <c r="J2202" s="4" t="str">
        <f ca="1">VLOOKUP(F2202,Lookup!$C$5:$D$110,2, FALSE)</f>
        <v>Travel values</v>
      </c>
      <c r="K2202" s="4" t="str">
        <f ca="1">VLOOKUP(C2202,Default!$B$4:$E$114,4, FALSE)</f>
        <v>how daily travel scales to a week</v>
      </c>
      <c r="L2202" s="37" t="s">
        <v>298</v>
      </c>
      <c r="M2202" s="21"/>
      <c r="N2202" s="21"/>
    </row>
    <row r="2203" spans="1:14" hidden="1" x14ac:dyDescent="0.25">
      <c r="A2203" s="5">
        <f t="shared" si="357"/>
        <v>24</v>
      </c>
      <c r="B2203" s="5">
        <f t="shared" si="358"/>
        <v>101</v>
      </c>
      <c r="C2203" s="5" t="str">
        <f t="shared" ref="C2203" ca="1" si="367">IF(G2203 = "",F2203,IF(OR(G2203="alpha",G2203="beta",G2203="constant",G2203="sd",G2203="mean",G2203="sample"),F2203,F2203&amp;" "&amp;G2203))</f>
        <v>treat_taxi_as_car</v>
      </c>
      <c r="D2203" s="5" t="str">
        <f t="shared" ref="D2203" ca="1" si="368">F2203&amp;"_"&amp;E2203</f>
        <v>treat_taxi_as_car_san_antonio</v>
      </c>
      <c r="E2203" s="4" t="str" cm="1">
        <f t="array" aca="1" ref="E2203" ca="1">INDIRECT(ADDRESS(1,A2203,1,1,"all_city_parameter_inputs"))</f>
        <v>san_antonio</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treat_taxi_as_car</v>
      </c>
      <c r="G2203" s="4" t="str" cm="1">
        <f t="array" aca="1" ref="G2203" ca="1">IF(AND(ISBLANK(INDIRECT(ADDRESS(B2203,3,1,1,"all_city_parameter_inputs"))),ISBLANK(INDIRECT(ADDRESS(B2203,2,1,1,"all_city_parameter_inputs")))),"",IF(ISBLANK(INDIRECT(ADDRESS(B2203,2,1,1,"all_city_parameter_inputs"))),"",INDIRECT(ADDRESS(B2203,2,1,1,"all_city_parameter_inputs"))))</f>
        <v/>
      </c>
      <c r="H2203" s="17" t="str" cm="1">
        <f t="array" aca="1" ref="H2203" ca="1">IF(ISBLANK(INDIRECT(ADDRESS(B2203,A2203,1,1,"all_city_parameter_inputs"))), "--",INDIRECT(ADDRESS(B2203,A2203,1,1,"all_city_parameter_inputs")))</f>
        <v>F</v>
      </c>
      <c r="I2203" s="17" t="str">
        <f ca="1">IF(OR(G2203="alpha",G2203="beta",G2203="sd",G2203="mean"),"--",VLOOKUP(C2203,Default!$B$5:$H$114,7,FALSE))</f>
        <v>F</v>
      </c>
      <c r="J2203" s="4" t="str">
        <f ca="1">VLOOKUP(F2203,Lookup!$C$5:$D$110,2, FALSE)</f>
        <v>Pollution values</v>
      </c>
      <c r="K2203" s="4" t="str">
        <f ca="1">VLOOKUP(C2203,Default!$B$4:$E$114,4, FALSE)</f>
        <v>If set to false do not add taxi km when calculating car emission factors</v>
      </c>
      <c r="L2203" s="37"/>
      <c r="M2203" s="21"/>
      <c r="N2203" s="21"/>
    </row>
    <row r="2204" spans="1:14" hidden="1" x14ac:dyDescent="0.25">
      <c r="A2204" s="5">
        <f t="shared" si="357"/>
        <v>25</v>
      </c>
      <c r="B2204" s="5">
        <f t="shared" si="358"/>
        <v>2</v>
      </c>
      <c r="C2204" s="5" t="str">
        <f t="shared" ca="1" si="356"/>
        <v>speeds auto_rickshaw</v>
      </c>
      <c r="D2204" s="5" t="str">
        <f t="shared" ca="1" si="360"/>
        <v>speeds_temuco_padrelascasas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All_city_list!F2187,INDIRECT(ADDRESS(B2204,1,1,1,"all_city_parameter_inputs"))))</f>
        <v>speeds</v>
      </c>
      <c r="G2204" s="4" t="str" cm="1">
        <f t="array" aca="1" ref="G2204" ca="1">IF(AND(ISBLANK(INDIRECT(ADDRESS(B2204,3,1,1,"all_city_parameter_inputs"))),ISBLANK(INDIRECT(ADDRESS(B2204,2,1,1,"all_city_parameter_inputs")))),"",IF(ISBLANK(INDIRECT(ADDRESS(B2204,2,1,1,"all_city_parameter_inputs"))),"",INDIRECT(ADDRESS(B2204,2,1,1,"all_city_parameter_inputs"))))</f>
        <v>auto_rickshaw</v>
      </c>
      <c r="H2204" s="17" t="str" cm="1">
        <f t="array" aca="1" ref="H2204" ca="1">IF(ISBLANK(INDIRECT(ADDRESS(B2204,A2204,1,1,"all_city_parameter_inputs"))), "--",INDIRECT(ADDRESS(B2204,A2204,1,1,"all_city_parameter_inputs")))</f>
        <v>--</v>
      </c>
      <c r="I2204" s="17">
        <f ca="1">IF(OR(G2204="alpha",G2204="beta",G2204="sd",G2204="mean"),"--",VLOOKUP(C2204,Default!$B$5:$H$114,7,FALSE))</f>
        <v>4</v>
      </c>
      <c r="J2204" s="4" t="str">
        <f ca="1">VLOOKUP(F2204,Lookup!$C$5:$D$110,2, FALSE)</f>
        <v>Travel values</v>
      </c>
      <c r="K2204" s="4">
        <f ca="1">VLOOKUP(C2204,Default!$B$4:$E$114,4, FALSE)</f>
        <v>0</v>
      </c>
      <c r="L2204" s="21" t="str" cm="1">
        <f t="array" aca="1" ref="L2204" ca="1">IF(ISNA(VLOOKUP($D2204,Grouped_Sources!$C:$C,1,FALSE)),"", INDIRECT(VLOOKUP($D2204,Grouped_Sources!$C:$I,5,FALSE)))</f>
        <v>VehicleSpeeds_Summary_vxxx.docx on OneDrive Ali Abbas - ITHIM Global\Methods and Processes\Input Parameters\VehicleSpeeds</v>
      </c>
      <c r="M2204" s="21" cm="1">
        <f t="array" aca="1" ref="M2204" ca="1">IF(ISNA(VLOOKUP($D2204,Grouped_Sources!$C:$C,1,FALSE)),"", INDIRECT(VLOOKUP($D2204,Grouped_Sources!$C:$I,6,FALSE)))</f>
        <v>0</v>
      </c>
      <c r="N2204" s="21" cm="1">
        <f t="array" aca="1" ref="N2204" ca="1">IF(ISNA(VLOOKUP($D2204,Grouped_Sources!$C:$C,1,FALSE)),"", INDIRECT(VLOOKUP($D2204,Grouped_Sources!$C:$I,7,FALSE)))</f>
        <v>0</v>
      </c>
    </row>
    <row r="2205" spans="1:14" hidden="1" x14ac:dyDescent="0.25">
      <c r="A2205" s="5">
        <f t="shared" si="357"/>
        <v>25</v>
      </c>
      <c r="B2205" s="5">
        <f t="shared" si="358"/>
        <v>3</v>
      </c>
      <c r="C2205" s="5" t="str">
        <f t="shared" ca="1" si="356"/>
        <v>speeds bus</v>
      </c>
      <c r="D2205" s="5" t="str">
        <f t="shared" ca="1" si="360"/>
        <v>speeds_temuco_padrelascasas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speeds</v>
      </c>
      <c r="G2205" s="4" t="str" cm="1">
        <f t="array" aca="1" ref="G2205" ca="1">IF(AND(ISBLANK(INDIRECT(ADDRESS(B2205,3,1,1,"all_city_parameter_inputs"))),ISBLANK(INDIRECT(ADDRESS(B2205,2,1,1,"all_city_parameter_inputs")))),"",IF(ISBLANK(INDIRECT(ADDRESS(B2205,2,1,1,"all_city_parameter_inputs"))),"",INDIRECT(ADDRESS(B2205,2,1,1,"all_city_parameter_inputs"))))</f>
        <v>bus</v>
      </c>
      <c r="H2205" s="17" cm="1">
        <f t="array" aca="1" ref="H2205" ca="1">IF(ISBLANK(INDIRECT(ADDRESS(B2205,A2205,1,1,"all_city_parameter_inputs"))), "--",INDIRECT(ADDRESS(B2205,A2205,1,1,"all_city_parameter_inputs")))</f>
        <v>13</v>
      </c>
      <c r="I2205" s="17">
        <f ca="1">IF(OR(G2205="alpha",G2205="beta",G2205="sd",G2205="mean"),"--",VLOOKUP(C2205,Default!$B$5:$H$114,7,FALSE))</f>
        <v>8.1</v>
      </c>
      <c r="J2205" s="4" t="str">
        <f ca="1">VLOOKUP(F2205,Lookup!$C$5:$D$110,2, FALSE)</f>
        <v>Travel values</v>
      </c>
      <c r="K2205" s="4" t="str">
        <f ca="1">VLOOKUP(C2205,Default!$B$4:$E$114,4,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05" s="21" t="str" cm="1">
        <f t="array" aca="1" ref="L2205" ca="1">IF(ISNA(VLOOKUP($D2205,Grouped_Sources!$C:$C,1,FALSE)),"", INDIRECT(VLOOKUP($D2205,Grouped_Sources!$C:$I,5,FALSE)))</f>
        <v>VehicleSpeeds_Summary_vxxx.docx on OneDrive Ali Abbas - ITHIM Global\Methods and Processes\Input Parameters\VehicleSpeeds</v>
      </c>
      <c r="M2205" s="21" cm="1">
        <f t="array" aca="1" ref="M2205" ca="1">IF(ISNA(VLOOKUP($D2205,Grouped_Sources!$C:$C,1,FALSE)),"", INDIRECT(VLOOKUP($D2205,Grouped_Sources!$C:$I,6,FALSE)))</f>
        <v>0</v>
      </c>
      <c r="N2205" s="21" cm="1">
        <f t="array" aca="1" ref="N2205" ca="1">IF(ISNA(VLOOKUP($D2205,Grouped_Sources!$C:$C,1,FALSE)),"", INDIRECT(VLOOKUP($D2205,Grouped_Sources!$C:$I,7,FALSE)))</f>
        <v>0</v>
      </c>
    </row>
    <row r="2206" spans="1:14" hidden="1" x14ac:dyDescent="0.25">
      <c r="A2206" s="5">
        <f t="shared" si="357"/>
        <v>25</v>
      </c>
      <c r="B2206" s="5">
        <f t="shared" si="358"/>
        <v>4</v>
      </c>
      <c r="C2206" s="5" t="str">
        <f t="shared" ca="1" si="356"/>
        <v>speeds car</v>
      </c>
      <c r="D2206" s="5" t="str">
        <f t="shared" ref="D2206:D2216" ca="1" si="369">F2206&amp;"_"&amp;E2206</f>
        <v>speeds_temuco_padrelascasas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speeds</v>
      </c>
      <c r="G2206" s="4" t="str" cm="1">
        <f t="array" aca="1" ref="G2206" ca="1">IF(AND(ISBLANK(INDIRECT(ADDRESS(B2206,3,1,1,"all_city_parameter_inputs"))),ISBLANK(INDIRECT(ADDRESS(B2206,2,1,1,"all_city_parameter_inputs")))),"",IF(ISBLANK(INDIRECT(ADDRESS(B2206,2,1,1,"all_city_parameter_inputs"))),"",INDIRECT(ADDRESS(B2206,2,1,1,"all_city_parameter_inputs"))))</f>
        <v>car</v>
      </c>
      <c r="H2206" s="17" cm="1">
        <f t="array" aca="1" ref="H2206" ca="1">IF(ISBLANK(INDIRECT(ADDRESS(B2206,A2206,1,1,"all_city_parameter_inputs"))), "--",INDIRECT(ADDRESS(B2206,A2206,1,1,"all_city_parameter_inputs")))</f>
        <v>16</v>
      </c>
      <c r="I2206" s="17">
        <f ca="1">IF(OR(G2206="alpha",G2206="beta",G2206="sd",G2206="mean"),"--",VLOOKUP(C2206,Default!$B$5:$H$114,7,FALSE))</f>
        <v>13.8</v>
      </c>
      <c r="J2206" s="4" t="str">
        <f ca="1">VLOOKUP(F2206,Lookup!$C$5:$D$110,2, FALSE)</f>
        <v>Travel values</v>
      </c>
      <c r="K2206" s="4">
        <f ca="1">VLOOKUP(C2206,Default!$B$4:$E$114,4, FALSE)</f>
        <v>0</v>
      </c>
      <c r="L2206" s="21" t="str" cm="1">
        <f t="array" aca="1" ref="L2206" ca="1">IF(ISNA(VLOOKUP($D2206,Grouped_Sources!$C:$C,1,FALSE)),"", INDIRECT(VLOOKUP($D2206,Grouped_Sources!$C:$I,5,FALSE)))</f>
        <v>VehicleSpeeds_Summary_vxxx.docx on OneDrive Ali Abbas - ITHIM Global\Methods and Processes\Input Parameters\VehicleSpeeds</v>
      </c>
      <c r="M2206" s="21" cm="1">
        <f t="array" aca="1" ref="M2206" ca="1">IF(ISNA(VLOOKUP($D2206,Grouped_Sources!$C:$C,1,FALSE)),"", INDIRECT(VLOOKUP($D2206,Grouped_Sources!$C:$I,6,FALSE)))</f>
        <v>0</v>
      </c>
      <c r="N2206" s="21" cm="1">
        <f t="array" aca="1" ref="N2206" ca="1">IF(ISNA(VLOOKUP($D2206,Grouped_Sources!$C:$C,1,FALSE)),"", INDIRECT(VLOOKUP($D2206,Grouped_Sources!$C:$I,7,FALSE)))</f>
        <v>0</v>
      </c>
    </row>
    <row r="2207" spans="1:14" hidden="1" x14ac:dyDescent="0.25">
      <c r="A2207" s="5">
        <f t="shared" ref="A2207:A2270" si="370">A2107+1</f>
        <v>25</v>
      </c>
      <c r="B2207" s="5">
        <f t="shared" ref="B2207:B2270" si="371">B2107</f>
        <v>5</v>
      </c>
      <c r="C2207" s="5" t="str">
        <f t="shared" ca="1" si="356"/>
        <v>speeds cycle</v>
      </c>
      <c r="D2207" s="5" t="str">
        <f t="shared" ca="1" si="369"/>
        <v>speeds_temuco_padrelascasas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speeds</v>
      </c>
      <c r="G2207" s="4" t="str" cm="1">
        <f t="array" aca="1" ref="G2207" ca="1">IF(AND(ISBLANK(INDIRECT(ADDRESS(B2207,3,1,1,"all_city_parameter_inputs"))),ISBLANK(INDIRECT(ADDRESS(B2207,2,1,1,"all_city_parameter_inputs")))),"",IF(ISBLANK(INDIRECT(ADDRESS(B2207,2,1,1,"all_city_parameter_inputs"))),"",INDIRECT(ADDRESS(B2207,2,1,1,"all_city_parameter_inputs"))))</f>
        <v>cycle</v>
      </c>
      <c r="H2207" s="17" cm="1">
        <f t="array" aca="1" ref="H2207" ca="1">IF(ISBLANK(INDIRECT(ADDRESS(B2207,A2207,1,1,"all_city_parameter_inputs"))), "--",INDIRECT(ADDRESS(B2207,A2207,1,1,"all_city_parameter_inputs")))</f>
        <v>8.9</v>
      </c>
      <c r="I2207" s="17">
        <f ca="1">IF(OR(G2207="alpha",G2207="beta",G2207="sd",G2207="mean"),"--",VLOOKUP(C2207,Default!$B$5:$H$114,7,FALSE))</f>
        <v>7.2</v>
      </c>
      <c r="J2207" s="4" t="str">
        <f ca="1">VLOOKUP(F2207,Lookup!$C$5:$D$110,2, FALSE)</f>
        <v>Travel values</v>
      </c>
      <c r="K2207" s="4">
        <f ca="1">VLOOKUP(C2207,Default!$B$4:$E$114,4, FALSE)</f>
        <v>0</v>
      </c>
      <c r="L2207" s="21" t="str" cm="1">
        <f t="array" aca="1" ref="L2207" ca="1">IF(ISNA(VLOOKUP($D2207,Grouped_Sources!$C:$C,1,FALSE)),"", INDIRECT(VLOOKUP($D2207,Grouped_Sources!$C:$I,5,FALSE)))</f>
        <v>VehicleSpeeds_Summary_vxxx.docx on OneDrive Ali Abbas - ITHIM Global\Methods and Processes\Input Parameters\VehicleSpeeds</v>
      </c>
      <c r="M2207" s="21" cm="1">
        <f t="array" aca="1" ref="M2207" ca="1">IF(ISNA(VLOOKUP($D2207,Grouped_Sources!$C:$C,1,FALSE)),"", INDIRECT(VLOOKUP($D2207,Grouped_Sources!$C:$I,6,FALSE)))</f>
        <v>0</v>
      </c>
      <c r="N2207" s="21" cm="1">
        <f t="array" aca="1" ref="N2207" ca="1">IF(ISNA(VLOOKUP($D2207,Grouped_Sources!$C:$C,1,FALSE)),"", INDIRECT(VLOOKUP($D2207,Grouped_Sources!$C:$I,7,FALSE)))</f>
        <v>0</v>
      </c>
    </row>
    <row r="2208" spans="1:14" hidden="1" x14ac:dyDescent="0.25">
      <c r="A2208" s="5">
        <f t="shared" si="370"/>
        <v>25</v>
      </c>
      <c r="B2208" s="5">
        <f t="shared" si="371"/>
        <v>6</v>
      </c>
      <c r="C2208" s="5" t="str">
        <f t="shared" ca="1" si="356"/>
        <v>speeds subway</v>
      </c>
      <c r="D2208" s="5" t="str">
        <f t="shared" ca="1" si="369"/>
        <v>speeds_temuco_padrelascasas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speeds</v>
      </c>
      <c r="G2208" s="4" t="str" cm="1">
        <f t="array" aca="1" ref="G2208" ca="1">IF(AND(ISBLANK(INDIRECT(ADDRESS(B2208,3,1,1,"all_city_parameter_inputs"))),ISBLANK(INDIRECT(ADDRESS(B2208,2,1,1,"all_city_parameter_inputs")))),"",IF(ISBLANK(INDIRECT(ADDRESS(B2208,2,1,1,"all_city_parameter_inputs"))),"",INDIRECT(ADDRESS(B2208,2,1,1,"all_city_parameter_inputs"))))</f>
        <v>subway</v>
      </c>
      <c r="H2208" s="17" t="str" cm="1">
        <f t="array" aca="1" ref="H2208" ca="1">IF(ISBLANK(INDIRECT(ADDRESS(B2208,A2208,1,1,"all_city_parameter_inputs"))), "--",INDIRECT(ADDRESS(B2208,A2208,1,1,"all_city_parameter_inputs")))</f>
        <v>--</v>
      </c>
      <c r="I2208" s="17">
        <f ca="1">IF(OR(G2208="alpha",G2208="beta",G2208="sd",G2208="mean"),"--",VLOOKUP(C2208,Default!$B$5:$H$114,7,FALSE))</f>
        <v>18.100000000000001</v>
      </c>
      <c r="J2208" s="4" t="str">
        <f ca="1">VLOOKUP(F2208,Lookup!$C$5:$D$110,2, FALSE)</f>
        <v>Travel values</v>
      </c>
      <c r="K2208" s="4">
        <f ca="1">VLOOKUP(C2208,Default!$B$4:$E$114,4, FALSE)</f>
        <v>0</v>
      </c>
      <c r="L2208" s="21" t="str" cm="1">
        <f t="array" aca="1" ref="L2208" ca="1">IF(ISNA(VLOOKUP($D2208,Grouped_Sources!$C:$C,1,FALSE)),"", INDIRECT(VLOOKUP($D2208,Grouped_Sources!$C:$I,5,FALSE)))</f>
        <v>VehicleSpeeds_Summary_vxxx.docx on OneDrive Ali Abbas - ITHIM Global\Methods and Processes\Input Parameters\VehicleSpeeds</v>
      </c>
      <c r="M2208" s="21" cm="1">
        <f t="array" aca="1" ref="M2208" ca="1">IF(ISNA(VLOOKUP($D2208,Grouped_Sources!$C:$C,1,FALSE)),"", INDIRECT(VLOOKUP($D2208,Grouped_Sources!$C:$I,6,FALSE)))</f>
        <v>0</v>
      </c>
      <c r="N2208" s="21" cm="1">
        <f t="array" aca="1" ref="N2208" ca="1">IF(ISNA(VLOOKUP($D2208,Grouped_Sources!$C:$C,1,FALSE)),"", INDIRECT(VLOOKUP($D2208,Grouped_Sources!$C:$I,7,FALSE)))</f>
        <v>0</v>
      </c>
    </row>
    <row r="2209" spans="1:14" hidden="1" x14ac:dyDescent="0.25">
      <c r="A2209" s="5">
        <f t="shared" si="370"/>
        <v>25</v>
      </c>
      <c r="B2209" s="5">
        <f t="shared" si="371"/>
        <v>7</v>
      </c>
      <c r="C2209" s="5" t="str">
        <f t="shared" ca="1" si="356"/>
        <v>speeds motorcycle</v>
      </c>
      <c r="D2209" s="5" t="str">
        <f t="shared" ca="1" si="369"/>
        <v>speeds_temuco_padrelascasas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speeds</v>
      </c>
      <c r="G2209" s="4" t="str" cm="1">
        <f t="array" aca="1" ref="G2209" ca="1">IF(AND(ISBLANK(INDIRECT(ADDRESS(B2209,3,1,1,"all_city_parameter_inputs"))),ISBLANK(INDIRECT(ADDRESS(B2209,2,1,1,"all_city_parameter_inputs")))),"",IF(ISBLANK(INDIRECT(ADDRESS(B2209,2,1,1,"all_city_parameter_inputs"))),"",INDIRECT(ADDRESS(B2209,2,1,1,"all_city_parameter_inputs"))))</f>
        <v>motorcycle</v>
      </c>
      <c r="H2209" s="17" cm="1">
        <f t="array" aca="1" ref="H2209" ca="1">IF(ISBLANK(INDIRECT(ADDRESS(B2209,A2209,1,1,"all_city_parameter_inputs"))), "--",INDIRECT(ADDRESS(B2209,A2209,1,1,"all_city_parameter_inputs")))</f>
        <v>16</v>
      </c>
      <c r="I2209" s="17">
        <f ca="1">IF(OR(G2209="alpha",G2209="beta",G2209="sd",G2209="mean"),"--",VLOOKUP(C2209,Default!$B$5:$H$114,7,FALSE))</f>
        <v>15.2</v>
      </c>
      <c r="J2209" s="4" t="str">
        <f ca="1">VLOOKUP(F2209,Lookup!$C$5:$D$110,2, FALSE)</f>
        <v>Travel values</v>
      </c>
      <c r="K2209" s="4">
        <f ca="1">VLOOKUP(C2209,Default!$B$4:$E$114,4, FALSE)</f>
        <v>0</v>
      </c>
      <c r="L2209" s="21" t="str" cm="1">
        <f t="array" aca="1" ref="L2209" ca="1">IF(ISNA(VLOOKUP($D2209,Grouped_Sources!$C:$C,1,FALSE)),"", INDIRECT(VLOOKUP($D2209,Grouped_Sources!$C:$I,5,FALSE)))</f>
        <v>VehicleSpeeds_Summary_vxxx.docx on OneDrive Ali Abbas - ITHIM Global\Methods and Processes\Input Parameters\VehicleSpeeds</v>
      </c>
      <c r="M2209" s="21" cm="1">
        <f t="array" aca="1" ref="M2209" ca="1">IF(ISNA(VLOOKUP($D2209,Grouped_Sources!$C:$C,1,FALSE)),"", INDIRECT(VLOOKUP($D2209,Grouped_Sources!$C:$I,6,FALSE)))</f>
        <v>0</v>
      </c>
      <c r="N2209" s="21" cm="1">
        <f t="array" aca="1" ref="N2209" ca="1">IF(ISNA(VLOOKUP($D2209,Grouped_Sources!$C:$C,1,FALSE)),"", INDIRECT(VLOOKUP($D2209,Grouped_Sources!$C:$I,7,FALSE)))</f>
        <v>0</v>
      </c>
    </row>
    <row r="2210" spans="1:14" hidden="1" x14ac:dyDescent="0.25">
      <c r="A2210" s="5">
        <f t="shared" si="370"/>
        <v>25</v>
      </c>
      <c r="B2210" s="5">
        <f t="shared" si="371"/>
        <v>8</v>
      </c>
      <c r="C2210" s="5" t="str">
        <f t="shared" ca="1" si="356"/>
        <v>speeds other</v>
      </c>
      <c r="D2210" s="5" t="str">
        <f t="shared" ca="1" si="369"/>
        <v>speeds_temuco_padrelascasas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speeds</v>
      </c>
      <c r="G2210" s="4" t="str" cm="1">
        <f t="array" aca="1" ref="G2210" ca="1">IF(AND(ISBLANK(INDIRECT(ADDRESS(B2210,3,1,1,"all_city_parameter_inputs"))),ISBLANK(INDIRECT(ADDRESS(B2210,2,1,1,"all_city_parameter_inputs")))),"",IF(ISBLANK(INDIRECT(ADDRESS(B2210,2,1,1,"all_city_parameter_inputs"))),"",INDIRECT(ADDRESS(B2210,2,1,1,"all_city_parameter_inputs"))))</f>
        <v>other</v>
      </c>
      <c r="H2210" s="17" t="str" cm="1">
        <f t="array" aca="1" ref="H2210" ca="1">IF(ISBLANK(INDIRECT(ADDRESS(B2210,A2210,1,1,"all_city_parameter_inputs"))), "--",INDIRECT(ADDRESS(B2210,A2210,1,1,"all_city_parameter_inputs")))</f>
        <v>--</v>
      </c>
      <c r="I2210" s="17">
        <f ca="1">IF(OR(G2210="alpha",G2210="beta",G2210="sd",G2210="mean"),"--",VLOOKUP(C2210,Default!$B$5:$H$114,7,FALSE))</f>
        <v>9.1</v>
      </c>
      <c r="J2210" s="4" t="str">
        <f ca="1">VLOOKUP(F2210,Lookup!$C$5:$D$110,2, FALSE)</f>
        <v>Travel values</v>
      </c>
      <c r="K2210" s="4">
        <f ca="1">VLOOKUP(C2210,Default!$B$4:$E$114,4, FALSE)</f>
        <v>0</v>
      </c>
      <c r="L2210" s="21" t="str" cm="1">
        <f t="array" aca="1" ref="L2210" ca="1">IF(ISNA(VLOOKUP($D2210,Grouped_Sources!$C:$C,1,FALSE)),"", INDIRECT(VLOOKUP($D2210,Grouped_Sources!$C:$I,5,FALSE)))</f>
        <v>VehicleSpeeds_Summary_vxxx.docx on OneDrive Ali Abbas - ITHIM Global\Methods and Processes\Input Parameters\VehicleSpeeds</v>
      </c>
      <c r="M2210" s="21" cm="1">
        <f t="array" aca="1" ref="M2210" ca="1">IF(ISNA(VLOOKUP($D2210,Grouped_Sources!$C:$C,1,FALSE)),"", INDIRECT(VLOOKUP($D2210,Grouped_Sources!$C:$I,6,FALSE)))</f>
        <v>0</v>
      </c>
      <c r="N2210" s="21" cm="1">
        <f t="array" aca="1" ref="N2210" ca="1">IF(ISNA(VLOOKUP($D2210,Grouped_Sources!$C:$C,1,FALSE)),"", INDIRECT(VLOOKUP($D2210,Grouped_Sources!$C:$I,7,FALSE)))</f>
        <v>0</v>
      </c>
    </row>
    <row r="2211" spans="1:14" hidden="1" x14ac:dyDescent="0.25">
      <c r="A2211" s="5">
        <f t="shared" si="370"/>
        <v>25</v>
      </c>
      <c r="B2211" s="5">
        <f t="shared" si="371"/>
        <v>9</v>
      </c>
      <c r="C2211" s="5" t="str">
        <f t="shared" ca="1" si="356"/>
        <v>speeds pedestrian</v>
      </c>
      <c r="D2211" s="5" t="str">
        <f t="shared" ca="1" si="369"/>
        <v>speeds_temuco_padrelascasas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speeds</v>
      </c>
      <c r="G2211" s="4" t="str" cm="1">
        <f t="array" aca="1" ref="G2211" ca="1">IF(AND(ISBLANK(INDIRECT(ADDRESS(B2211,3,1,1,"all_city_parameter_inputs"))),ISBLANK(INDIRECT(ADDRESS(B2211,2,1,1,"all_city_parameter_inputs")))),"",IF(ISBLANK(INDIRECT(ADDRESS(B2211,2,1,1,"all_city_parameter_inputs"))),"",INDIRECT(ADDRESS(B2211,2,1,1,"all_city_parameter_inputs"))))</f>
        <v>pedestrian</v>
      </c>
      <c r="H2211" s="17" cm="1">
        <f t="array" aca="1" ref="H2211" ca="1">IF(ISBLANK(INDIRECT(ADDRESS(B2211,A2211,1,1,"all_city_parameter_inputs"))), "--",INDIRECT(ADDRESS(B2211,A2211,1,1,"all_city_parameter_inputs")))</f>
        <v>3.5</v>
      </c>
      <c r="I2211" s="17">
        <f ca="1">IF(OR(G2211="alpha",G2211="beta",G2211="sd",G2211="mean"),"--",VLOOKUP(C2211,Default!$B$5:$H$114,7,FALSE))</f>
        <v>2.5</v>
      </c>
      <c r="J2211" s="4" t="str">
        <f ca="1">VLOOKUP(F2211,Lookup!$C$5:$D$110,2, FALSE)</f>
        <v>Travel values</v>
      </c>
      <c r="K2211" s="4">
        <f ca="1">VLOOKUP(C2211,Default!$B$4:$E$114,4, FALSE)</f>
        <v>0</v>
      </c>
      <c r="L2211" s="21" t="str" cm="1">
        <f t="array" aca="1" ref="L2211" ca="1">IF(ISNA(VLOOKUP($D2211,Grouped_Sources!$C:$C,1,FALSE)),"", INDIRECT(VLOOKUP($D2211,Grouped_Sources!$C:$I,5,FALSE)))</f>
        <v>VehicleSpeeds_Summary_vxxx.docx on OneDrive Ali Abbas - ITHIM Global\Methods and Processes\Input Parameters\VehicleSpeeds</v>
      </c>
      <c r="M2211" s="21" cm="1">
        <f t="array" aca="1" ref="M2211" ca="1">IF(ISNA(VLOOKUP($D2211,Grouped_Sources!$C:$C,1,FALSE)),"", INDIRECT(VLOOKUP($D2211,Grouped_Sources!$C:$I,6,FALSE)))</f>
        <v>0</v>
      </c>
      <c r="N2211" s="21" cm="1">
        <f t="array" aca="1" ref="N2211" ca="1">IF(ISNA(VLOOKUP($D2211,Grouped_Sources!$C:$C,1,FALSE)),"", INDIRECT(VLOOKUP($D2211,Grouped_Sources!$C:$I,7,FALSE)))</f>
        <v>0</v>
      </c>
    </row>
    <row r="2212" spans="1:14" hidden="1" x14ac:dyDescent="0.25">
      <c r="A2212" s="5">
        <f t="shared" si="370"/>
        <v>25</v>
      </c>
      <c r="B2212" s="5">
        <f t="shared" si="371"/>
        <v>10</v>
      </c>
      <c r="C2212" s="5" t="str">
        <f t="shared" ca="1" si="356"/>
        <v>speeds rail</v>
      </c>
      <c r="D2212" s="5" t="str">
        <f t="shared" ca="1" si="369"/>
        <v>speeds_temuco_padrelascasas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speeds</v>
      </c>
      <c r="G2212" s="4" t="str" cm="1">
        <f t="array" aca="1" ref="G2212" ca="1">IF(AND(ISBLANK(INDIRECT(ADDRESS(B2212,3,1,1,"all_city_parameter_inputs"))),ISBLANK(INDIRECT(ADDRESS(B2212,2,1,1,"all_city_parameter_inputs")))),"",IF(ISBLANK(INDIRECT(ADDRESS(B2212,2,1,1,"all_city_parameter_inputs"))),"",INDIRECT(ADDRESS(B2212,2,1,1,"all_city_parameter_inputs"))))</f>
        <v>rail</v>
      </c>
      <c r="H2212" s="17" cm="1">
        <f t="array" aca="1" ref="H2212" ca="1">IF(ISBLANK(INDIRECT(ADDRESS(B2212,A2212,1,1,"all_city_parameter_inputs"))), "--",INDIRECT(ADDRESS(B2212,A2212,1,1,"all_city_parameter_inputs")))</f>
        <v>23.2</v>
      </c>
      <c r="I2212" s="17">
        <f ca="1">IF(OR(G2212="alpha",G2212="beta",G2212="sd",G2212="mean"),"--",VLOOKUP(C2212,Default!$B$5:$H$114,7,FALSE))</f>
        <v>21.9</v>
      </c>
      <c r="J2212" s="4" t="str">
        <f ca="1">VLOOKUP(F2212,Lookup!$C$5:$D$110,2, FALSE)</f>
        <v>Travel values</v>
      </c>
      <c r="K2212" s="4">
        <f ca="1">VLOOKUP(C2212,Default!$B$4:$E$114,4, FALSE)</f>
        <v>0</v>
      </c>
      <c r="L2212" s="21" t="str" cm="1">
        <f t="array" aca="1" ref="L2212" ca="1">IF(ISNA(VLOOKUP($D2212,Grouped_Sources!$C:$C,1,FALSE)),"", INDIRECT(VLOOKUP($D2212,Grouped_Sources!$C:$I,5,FALSE)))</f>
        <v>VehicleSpeeds_Summary_vxxx.docx on OneDrive Ali Abbas - ITHIM Global\Methods and Processes\Input Parameters\VehicleSpeeds</v>
      </c>
      <c r="M2212" s="21" cm="1">
        <f t="array" aca="1" ref="M2212" ca="1">IF(ISNA(VLOOKUP($D2212,Grouped_Sources!$C:$C,1,FALSE)),"", INDIRECT(VLOOKUP($D2212,Grouped_Sources!$C:$I,6,FALSE)))</f>
        <v>0</v>
      </c>
      <c r="N2212" s="21" cm="1">
        <f t="array" aca="1" ref="N2212" ca="1">IF(ISNA(VLOOKUP($D2212,Grouped_Sources!$C:$C,1,FALSE)),"", INDIRECT(VLOOKUP($D2212,Grouped_Sources!$C:$I,7,FALSE)))</f>
        <v>0</v>
      </c>
    </row>
    <row r="2213" spans="1:14" hidden="1" x14ac:dyDescent="0.25">
      <c r="A2213" s="5">
        <f t="shared" si="370"/>
        <v>25</v>
      </c>
      <c r="B2213" s="5">
        <f t="shared" si="371"/>
        <v>11</v>
      </c>
      <c r="C2213" s="5" t="str">
        <f t="shared" ref="C2213:C2276" ca="1" si="372">IF(G2213 = "",F2213,IF(OR(G2213="alpha",G2213="beta",G2213="constant",G2213="sd",G2213="mean",G2213="sample"),F2213,F2213&amp;" "&amp;G2213))</f>
        <v>speeds taxi</v>
      </c>
      <c r="D2213" s="5" t="str">
        <f t="shared" ca="1" si="369"/>
        <v>speeds_temuco_padrelascasas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speeds</v>
      </c>
      <c r="G2213" s="4" t="str" cm="1">
        <f t="array" aca="1" ref="G2213" ca="1">IF(AND(ISBLANK(INDIRECT(ADDRESS(B2213,3,1,1,"all_city_parameter_inputs"))),ISBLANK(INDIRECT(ADDRESS(B2213,2,1,1,"all_city_parameter_inputs")))),"",IF(ISBLANK(INDIRECT(ADDRESS(B2213,2,1,1,"all_city_parameter_inputs"))),"",INDIRECT(ADDRESS(B2213,2,1,1,"all_city_parameter_inputs"))))</f>
        <v>taxi</v>
      </c>
      <c r="H2213" s="17" cm="1">
        <f t="array" aca="1" ref="H2213" ca="1">IF(ISBLANK(INDIRECT(ADDRESS(B2213,A2213,1,1,"all_city_parameter_inputs"))), "--",INDIRECT(ADDRESS(B2213,A2213,1,1,"all_city_parameter_inputs")))</f>
        <v>14.1</v>
      </c>
      <c r="I2213" s="17">
        <f ca="1">IF(OR(G2213="alpha",G2213="beta",G2213="sd",G2213="mean"),"--",VLOOKUP(C2213,Default!$B$5:$H$114,7,FALSE))</f>
        <v>13.8</v>
      </c>
      <c r="J2213" s="4" t="str">
        <f ca="1">VLOOKUP(F2213,Lookup!$C$5:$D$110,2, FALSE)</f>
        <v>Travel values</v>
      </c>
      <c r="K2213" s="4">
        <f ca="1">VLOOKUP(C2213,Default!$B$4:$E$114,4, FALSE)</f>
        <v>0</v>
      </c>
      <c r="L2213" s="21" t="str" cm="1">
        <f t="array" aca="1" ref="L2213" ca="1">IF(ISNA(VLOOKUP($D2213,Grouped_Sources!$C:$C,1,FALSE)),"", INDIRECT(VLOOKUP($D2213,Grouped_Sources!$C:$I,5,FALSE)))</f>
        <v>VehicleSpeeds_Summary_vxxx.docx on OneDrive Ali Abbas - ITHIM Global\Methods and Processes\Input Parameters\VehicleSpeeds</v>
      </c>
      <c r="M2213" s="21" cm="1">
        <f t="array" aca="1" ref="M2213" ca="1">IF(ISNA(VLOOKUP($D2213,Grouped_Sources!$C:$C,1,FALSE)),"", INDIRECT(VLOOKUP($D2213,Grouped_Sources!$C:$I,6,FALSE)))</f>
        <v>0</v>
      </c>
      <c r="N2213" s="21" cm="1">
        <f t="array" aca="1" ref="N2213" ca="1">IF(ISNA(VLOOKUP($D2213,Grouped_Sources!$C:$C,1,FALSE)),"", INDIRECT(VLOOKUP($D2213,Grouped_Sources!$C:$I,7,FALSE)))</f>
        <v>0</v>
      </c>
    </row>
    <row r="2214" spans="1:14" hidden="1" x14ac:dyDescent="0.25">
      <c r="A2214" s="5">
        <f t="shared" si="370"/>
        <v>25</v>
      </c>
      <c r="B2214" s="5">
        <f t="shared" si="371"/>
        <v>12</v>
      </c>
      <c r="C2214" s="5" t="str">
        <f t="shared" ca="1" si="372"/>
        <v>speeds truck</v>
      </c>
      <c r="D2214" s="5" t="str">
        <f t="shared" ca="1" si="369"/>
        <v>speeds_temuco_padrelascasas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speeds</v>
      </c>
      <c r="G2214" s="4" t="str" cm="1">
        <f t="array" aca="1" ref="G2214" ca="1">IF(AND(ISBLANK(INDIRECT(ADDRESS(B2214,3,1,1,"all_city_parameter_inputs"))),ISBLANK(INDIRECT(ADDRESS(B2214,2,1,1,"all_city_parameter_inputs")))),"",IF(ISBLANK(INDIRECT(ADDRESS(B2214,2,1,1,"all_city_parameter_inputs"))),"",INDIRECT(ADDRESS(B2214,2,1,1,"all_city_parameter_inputs"))))</f>
        <v>truck</v>
      </c>
      <c r="H2214" s="17" cm="1">
        <f t="array" aca="1" ref="H2214" ca="1">IF(ISBLANK(INDIRECT(ADDRESS(B2214,A2214,1,1,"all_city_parameter_inputs"))), "--",INDIRECT(ADDRESS(B2214,A2214,1,1,"all_city_parameter_inputs")))</f>
        <v>13</v>
      </c>
      <c r="I2214" s="17">
        <f ca="1">IF(OR(G2214="alpha",G2214="beta",G2214="sd",G2214="mean"),"--",VLOOKUP(C2214,Default!$B$5:$H$114,7,FALSE))</f>
        <v>8.1</v>
      </c>
      <c r="J2214" s="4" t="str">
        <f ca="1">VLOOKUP(F2214,Lookup!$C$5:$D$110,2, FALSE)</f>
        <v>Travel values</v>
      </c>
      <c r="K2214" s="4">
        <f ca="1">VLOOKUP(C2214,Default!$B$4:$E$114,4, FALSE)</f>
        <v>0</v>
      </c>
      <c r="L2214" s="21" t="str" cm="1">
        <f t="array" aca="1" ref="L2214" ca="1">IF(ISNA(VLOOKUP($D2214,Grouped_Sources!$C:$C,1,FALSE)),"", INDIRECT(VLOOKUP($D2214,Grouped_Sources!$C:$I,5,FALSE)))</f>
        <v>VehicleSpeeds_Summary_vxxx.docx on OneDrive Ali Abbas - ITHIM Global\Methods and Processes\Input Parameters\VehicleSpeeds</v>
      </c>
      <c r="M2214" s="21" cm="1">
        <f t="array" aca="1" ref="M2214" ca="1">IF(ISNA(VLOOKUP($D2214,Grouped_Sources!$C:$C,1,FALSE)),"", INDIRECT(VLOOKUP($D2214,Grouped_Sources!$C:$I,6,FALSE)))</f>
        <v>0</v>
      </c>
      <c r="N2214" s="21" cm="1">
        <f t="array" aca="1" ref="N2214" ca="1">IF(ISNA(VLOOKUP($D2214,Grouped_Sources!$C:$C,1,FALSE)),"", INDIRECT(VLOOKUP($D2214,Grouped_Sources!$C:$I,7,FALSE)))</f>
        <v>0</v>
      </c>
    </row>
    <row r="2215" spans="1:14" hidden="1" x14ac:dyDescent="0.25">
      <c r="A2215" s="5">
        <f t="shared" si="370"/>
        <v>25</v>
      </c>
      <c r="B2215" s="5">
        <f t="shared" si="371"/>
        <v>13</v>
      </c>
      <c r="C2215" s="5" t="str">
        <f t="shared" ca="1" si="372"/>
        <v>speeds van</v>
      </c>
      <c r="D2215" s="5" t="str">
        <f t="shared" ca="1" si="369"/>
        <v>speeds_temuco_padrelascasas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speeds</v>
      </c>
      <c r="G2215" s="4" t="str" cm="1">
        <f t="array" aca="1" ref="G2215" ca="1">IF(AND(ISBLANK(INDIRECT(ADDRESS(B2215,3,1,1,"all_city_parameter_inputs"))),ISBLANK(INDIRECT(ADDRESS(B2215,2,1,1,"all_city_parameter_inputs")))),"",IF(ISBLANK(INDIRECT(ADDRESS(B2215,2,1,1,"all_city_parameter_inputs"))),"",INDIRECT(ADDRESS(B2215,2,1,1,"all_city_parameter_inputs"))))</f>
        <v>van</v>
      </c>
      <c r="H2215" s="17" cm="1">
        <f t="array" aca="1" ref="H2215" ca="1">IF(ISBLANK(INDIRECT(ADDRESS(B2215,A2215,1,1,"all_city_parameter_inputs"))), "--",INDIRECT(ADDRESS(B2215,A2215,1,1,"all_city_parameter_inputs")))</f>
        <v>16</v>
      </c>
      <c r="I2215" s="17">
        <f ca="1">IF(OR(G2215="alpha",G2215="beta",G2215="sd",G2215="mean"),"--",VLOOKUP(C2215,Default!$B$5:$H$114,7,FALSE))</f>
        <v>13.8</v>
      </c>
      <c r="J2215" s="4" t="str">
        <f ca="1">VLOOKUP(F2215,Lookup!$C$5:$D$110,2, FALSE)</f>
        <v>Travel values</v>
      </c>
      <c r="K2215" s="4">
        <f ca="1">VLOOKUP(C2215,Default!$B$4:$E$114,4, FALSE)</f>
        <v>0</v>
      </c>
      <c r="L2215" s="21" t="str" cm="1">
        <f t="array" aca="1" ref="L2215" ca="1">IF(ISNA(VLOOKUP($D2215,Grouped_Sources!$C:$C,1,FALSE)),"", INDIRECT(VLOOKUP($D2215,Grouped_Sources!$C:$I,5,FALSE)))</f>
        <v>VehicleSpeeds_Summary_vxxx.docx on OneDrive Ali Abbas - ITHIM Global\Methods and Processes\Input Parameters\VehicleSpeeds</v>
      </c>
      <c r="M2215" s="21" cm="1">
        <f t="array" aca="1" ref="M2215" ca="1">IF(ISNA(VLOOKUP($D2215,Grouped_Sources!$C:$C,1,FALSE)),"", INDIRECT(VLOOKUP($D2215,Grouped_Sources!$C:$I,6,FALSE)))</f>
        <v>0</v>
      </c>
      <c r="N2215" s="21" cm="1">
        <f t="array" aca="1" ref="N2215" ca="1">IF(ISNA(VLOOKUP($D2215,Grouped_Sources!$C:$C,1,FALSE)),"", INDIRECT(VLOOKUP($D2215,Grouped_Sources!$C:$I,7,FALSE)))</f>
        <v>0</v>
      </c>
    </row>
    <row r="2216" spans="1:14" hidden="1" x14ac:dyDescent="0.25">
      <c r="A2216" s="5">
        <f t="shared" si="370"/>
        <v>25</v>
      </c>
      <c r="B2216" s="5">
        <f t="shared" si="371"/>
        <v>14</v>
      </c>
      <c r="C2216" s="5" t="str">
        <f t="shared" ca="1" si="372"/>
        <v>PM_emission_inventories motorcycle</v>
      </c>
      <c r="D2216" s="5" t="str">
        <f t="shared" ca="1" si="369"/>
        <v>PM_emission_inventories_temuco_padrelascasas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PM_emission_inventories</v>
      </c>
      <c r="G2216" s="4" t="str" cm="1">
        <f t="array" aca="1" ref="G2216" ca="1">IF(AND(ISBLANK(INDIRECT(ADDRESS(B2216,3,1,1,"all_city_parameter_inputs"))),ISBLANK(INDIRECT(ADDRESS(B2216,2,1,1,"all_city_parameter_inputs")))),"",IF(ISBLANK(INDIRECT(ADDRESS(B2216,2,1,1,"all_city_parameter_inputs"))),"",INDIRECT(ADDRESS(B2216,2,1,1,"all_city_parameter_inputs"))))</f>
        <v>motorcycle</v>
      </c>
      <c r="H2216" s="17" cm="1">
        <f t="array" aca="1" ref="H2216" ca="1">IF(ISBLANK(INDIRECT(ADDRESS(B2216,A2216,1,1,"all_city_parameter_inputs"))), "--",INDIRECT(ADDRESS(B2216,A2216,1,1,"all_city_parameter_inputs")))</f>
        <v>2.2927260029491935E-3</v>
      </c>
      <c r="I2216" s="17">
        <f ca="1">IF(OR(G2216="alpha",G2216="beta",G2216="sd",G2216="mean"),"--",VLOOKUP(C2216,Default!$B$5:$H$114,7,FALSE))</f>
        <v>2.3031654375338189E-3</v>
      </c>
      <c r="J2216" s="4" t="str">
        <f ca="1">VLOOKUP(F2216,Lookup!$C$5:$D$110,2, FALSE)</f>
        <v>Pollution values</v>
      </c>
      <c r="K2216" s="4" t="str">
        <f ca="1">VLOOKUP(C2216,Default!$B$4:$E$114,4,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216" s="21" t="str" cm="1">
        <f t="array" aca="1" ref="L2216" ca="1">IF(ISNA(VLOOKUP($D2216,Grouped_Sources!$C:$C,1,FALSE)),"", INDIRECT(VLOOKUP($D2216,Grouped_Sources!$C:$I,5,FALSE)))</f>
        <v>air pollution and CO2 write-up_only table_V4.docx (dropbox.com)</v>
      </c>
      <c r="M2216" s="21" t="str" cm="1">
        <f t="array" aca="1" ref="M2216" ca="1">IF(ISNA(VLOOKUP($D2216,Grouped_Sources!$C:$C,1,FALSE)),"", INDIRECT(VLOOKUP($D2216,Grouped_Sources!$C:$I,6,FALSE)))</f>
        <v>EDGAR and various other sources, detailed in document</v>
      </c>
      <c r="N2216" s="21" cm="1">
        <f t="array" aca="1" ref="N2216" ca="1">IF(ISNA(VLOOKUP($D2216,Grouped_Sources!$C:$C,1,FALSE)),"", INDIRECT(VLOOKUP($D2216,Grouped_Sources!$C:$I,7,FALSE)))</f>
        <v>0</v>
      </c>
    </row>
    <row r="2217" spans="1:14" hidden="1" x14ac:dyDescent="0.25">
      <c r="A2217" s="5">
        <f t="shared" si="370"/>
        <v>25</v>
      </c>
      <c r="B2217" s="5">
        <f t="shared" si="371"/>
        <v>15</v>
      </c>
      <c r="C2217" s="5" t="str">
        <f t="shared" ca="1" si="372"/>
        <v>PM_emission_inventories car</v>
      </c>
      <c r="D2217" s="5" t="str">
        <f t="shared" ca="1" si="360"/>
        <v>PM_emission_inventories_temuco_padrelascasas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PM_emission_inventories</v>
      </c>
      <c r="G2217" s="4" t="str" cm="1">
        <f t="array" aca="1" ref="G2217" ca="1">IF(AND(ISBLANK(INDIRECT(ADDRESS(B2217,3,1,1,"all_city_parameter_inputs"))),ISBLANK(INDIRECT(ADDRESS(B2217,2,1,1,"all_city_parameter_inputs")))),"",IF(ISBLANK(INDIRECT(ADDRESS(B2217,2,1,1,"all_city_parameter_inputs"))),"",INDIRECT(ADDRESS(B2217,2,1,1,"all_city_parameter_inputs"))))</f>
        <v>car</v>
      </c>
      <c r="H2217" s="17" cm="1">
        <f t="array" aca="1" ref="H2217" ca="1">IF(ISBLANK(INDIRECT(ADDRESS(B2217,A2217,1,1,"all_city_parameter_inputs"))), "--",INDIRECT(ADDRESS(B2217,A2217,1,1,"all_city_parameter_inputs")))</f>
        <v>0.26686051787817933</v>
      </c>
      <c r="I2217" s="17">
        <f ca="1">IF(OR(G2217="alpha",G2217="beta",G2217="sd",G2217="mean"),"--",VLOOKUP(C2217,Default!$B$5:$H$114,7,FALSE))</f>
        <v>8.1980352806225759E-2</v>
      </c>
      <c r="J2217" s="4" t="str">
        <f ca="1">VLOOKUP(F2217,Lookup!$C$5:$D$110,2, FALSE)</f>
        <v>Pollution values</v>
      </c>
      <c r="K2217" s="4">
        <f ca="1">VLOOKUP(C2217,Default!$B$4:$E$114,4, FALSE)</f>
        <v>0</v>
      </c>
      <c r="L2217" s="21" t="str" cm="1">
        <f t="array" aca="1" ref="L2217" ca="1">IF(ISNA(VLOOKUP($D2217,Grouped_Sources!$C:$C,1,FALSE)),"", INDIRECT(VLOOKUP($D2217,Grouped_Sources!$C:$I,5,FALSE)))</f>
        <v>air pollution and CO2 write-up_only table_V4.docx (dropbox.com)</v>
      </c>
      <c r="M2217" s="21" t="str" cm="1">
        <f t="array" aca="1" ref="M2217" ca="1">IF(ISNA(VLOOKUP($D2217,Grouped_Sources!$C:$C,1,FALSE)),"", INDIRECT(VLOOKUP($D2217,Grouped_Sources!$C:$I,6,FALSE)))</f>
        <v>EDGAR and various other sources, detailed in document</v>
      </c>
      <c r="N2217" s="21" cm="1">
        <f t="array" aca="1" ref="N2217" ca="1">IF(ISNA(VLOOKUP($D2217,Grouped_Sources!$C:$C,1,FALSE)),"", INDIRECT(VLOOKUP($D2217,Grouped_Sources!$C:$I,7,FALSE)))</f>
        <v>0</v>
      </c>
    </row>
    <row r="2218" spans="1:14" hidden="1" x14ac:dyDescent="0.25">
      <c r="A2218" s="5">
        <f t="shared" si="370"/>
        <v>25</v>
      </c>
      <c r="B2218" s="5">
        <f t="shared" si="371"/>
        <v>16</v>
      </c>
      <c r="C2218" s="5" t="str">
        <f t="shared" ca="1" si="372"/>
        <v>PM_emission_inventories bus_driver</v>
      </c>
      <c r="D2218" s="5" t="str">
        <f t="shared" ca="1" si="360"/>
        <v>PM_emission_inventories_temuco_padrelascasas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PM_emission_inventories</v>
      </c>
      <c r="G2218" s="4" t="str" cm="1">
        <f t="array" aca="1" ref="G2218" ca="1">IF(AND(ISBLANK(INDIRECT(ADDRESS(B2218,3,1,1,"all_city_parameter_inputs"))),ISBLANK(INDIRECT(ADDRESS(B2218,2,1,1,"all_city_parameter_inputs")))),"",IF(ISBLANK(INDIRECT(ADDRESS(B2218,2,1,1,"all_city_parameter_inputs"))),"",INDIRECT(ADDRESS(B2218,2,1,1,"all_city_parameter_inputs"))))</f>
        <v>bus_driver</v>
      </c>
      <c r="H2218" s="17" cm="1">
        <f t="array" aca="1" ref="H2218" ca="1">IF(ISBLANK(INDIRECT(ADDRESS(B2218,A2218,1,1,"all_city_parameter_inputs"))), "--",INDIRECT(ADDRESS(B2218,A2218,1,1,"all_city_parameter_inputs")))</f>
        <v>0.12672063446230625</v>
      </c>
      <c r="I2218" s="17">
        <f ca="1">IF(OR(G2218="alpha",G2218="beta",G2218="sd",G2218="mean"),"--",VLOOKUP(C2218,Default!$B$5:$H$114,7,FALSE))</f>
        <v>0.12246677425253254</v>
      </c>
      <c r="J2218" s="4" t="str">
        <f ca="1">VLOOKUP(F2218,Lookup!$C$5:$D$110,2, FALSE)</f>
        <v>Pollution values</v>
      </c>
      <c r="K2218" s="4">
        <f ca="1">VLOOKUP(C2218,Default!$B$4:$E$114,4, FALSE)</f>
        <v>0</v>
      </c>
      <c r="L2218" s="21" t="str" cm="1">
        <f t="array" aca="1" ref="L2218" ca="1">IF(ISNA(VLOOKUP($D2218,Grouped_Sources!$C:$C,1,FALSE)),"", INDIRECT(VLOOKUP($D2218,Grouped_Sources!$C:$I,5,FALSE)))</f>
        <v>air pollution and CO2 write-up_only table_V4.docx (dropbox.com)</v>
      </c>
      <c r="M2218" s="21" t="str" cm="1">
        <f t="array" aca="1" ref="M2218" ca="1">IF(ISNA(VLOOKUP($D2218,Grouped_Sources!$C:$C,1,FALSE)),"", INDIRECT(VLOOKUP($D2218,Grouped_Sources!$C:$I,6,FALSE)))</f>
        <v>EDGAR and various other sources, detailed in document</v>
      </c>
      <c r="N2218" s="21" cm="1">
        <f t="array" aca="1" ref="N2218" ca="1">IF(ISNA(VLOOKUP($D2218,Grouped_Sources!$C:$C,1,FALSE)),"", INDIRECT(VLOOKUP($D2218,Grouped_Sources!$C:$I,7,FALSE)))</f>
        <v>0</v>
      </c>
    </row>
    <row r="2219" spans="1:14" hidden="1" x14ac:dyDescent="0.25">
      <c r="A2219" s="5">
        <f t="shared" si="370"/>
        <v>25</v>
      </c>
      <c r="B2219" s="5">
        <f t="shared" si="371"/>
        <v>17</v>
      </c>
      <c r="C2219" s="5" t="str">
        <f t="shared" ca="1" si="372"/>
        <v>PM_emission_inventories heavy_truck</v>
      </c>
      <c r="D2219" s="5" t="str">
        <f t="shared" ca="1" si="360"/>
        <v>PM_emission_inventories_temuco_padrelascasas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PM_emission_inventories</v>
      </c>
      <c r="G2219" s="4" t="str" cm="1">
        <f t="array" aca="1" ref="G2219" ca="1">IF(AND(ISBLANK(INDIRECT(ADDRESS(B2219,3,1,1,"all_city_parameter_inputs"))),ISBLANK(INDIRECT(ADDRESS(B2219,2,1,1,"all_city_parameter_inputs")))),"",IF(ISBLANK(INDIRECT(ADDRESS(B2219,2,1,1,"all_city_parameter_inputs"))),"",INDIRECT(ADDRESS(B2219,2,1,1,"all_city_parameter_inputs"))))</f>
        <v>heavy_truck</v>
      </c>
      <c r="H2219" s="17" cm="1">
        <f t="array" aca="1" ref="H2219" ca="1">IF(ISBLANK(INDIRECT(ADDRESS(B2219,A2219,1,1,"all_city_parameter_inputs"))), "--",INDIRECT(ADDRESS(B2219,A2219,1,1,"all_city_parameter_inputs")))</f>
        <v>0.22235078074225775</v>
      </c>
      <c r="I2219" s="17">
        <f ca="1">IF(OR(G2219="alpha",G2219="beta",G2219="sd",G2219="mean"),"--",VLOOKUP(C2219,Default!$B$5:$H$114,7,FALSE))</f>
        <v>0.45445403783708543</v>
      </c>
      <c r="J2219" s="4" t="str">
        <f ca="1">VLOOKUP(F2219,Lookup!$C$5:$D$110,2, FALSE)</f>
        <v>Pollution values</v>
      </c>
      <c r="K2219" s="4">
        <f ca="1">VLOOKUP(C2219,Default!$B$4:$E$114,4, FALSE)</f>
        <v>0</v>
      </c>
      <c r="L2219" s="21" t="str" cm="1">
        <f t="array" aca="1" ref="L2219" ca="1">IF(ISNA(VLOOKUP($D2219,Grouped_Sources!$C:$C,1,FALSE)),"", INDIRECT(VLOOKUP($D2219,Grouped_Sources!$C:$I,5,FALSE)))</f>
        <v>air pollution and CO2 write-up_only table_V4.docx (dropbox.com)</v>
      </c>
      <c r="M2219" s="21" t="str" cm="1">
        <f t="array" aca="1" ref="M2219" ca="1">IF(ISNA(VLOOKUP($D2219,Grouped_Sources!$C:$C,1,FALSE)),"", INDIRECT(VLOOKUP($D2219,Grouped_Sources!$C:$I,6,FALSE)))</f>
        <v>EDGAR and various other sources, detailed in document</v>
      </c>
      <c r="N2219" s="21" cm="1">
        <f t="array" aca="1" ref="N2219" ca="1">IF(ISNA(VLOOKUP($D2219,Grouped_Sources!$C:$C,1,FALSE)),"", INDIRECT(VLOOKUP($D2219,Grouped_Sources!$C:$I,7,FALSE)))</f>
        <v>0</v>
      </c>
    </row>
    <row r="2220" spans="1:14" hidden="1" x14ac:dyDescent="0.25">
      <c r="A2220" s="5">
        <f t="shared" si="370"/>
        <v>25</v>
      </c>
      <c r="B2220" s="5">
        <f t="shared" si="371"/>
        <v>18</v>
      </c>
      <c r="C2220" s="5" t="str">
        <f t="shared" ca="1" si="372"/>
        <v>PM_emission_inventories truck</v>
      </c>
      <c r="D2220" s="5" t="str">
        <f t="shared" ca="1" si="360"/>
        <v>PM_emission_inventories_temuco_padrelascasas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PM_emission_inventories</v>
      </c>
      <c r="G2220" s="4" t="str" cm="1">
        <f t="array" aca="1" ref="G2220" ca="1">IF(AND(ISBLANK(INDIRECT(ADDRESS(B2220,3,1,1,"all_city_parameter_inputs"))),ISBLANK(INDIRECT(ADDRESS(B2220,2,1,1,"all_city_parameter_inputs")))),"",IF(ISBLANK(INDIRECT(ADDRESS(B2220,2,1,1,"all_city_parameter_inputs"))),"",INDIRECT(ADDRESS(B2220,2,1,1,"all_city_parameter_inputs"))))</f>
        <v>truck</v>
      </c>
      <c r="H2220" s="17" cm="1">
        <f t="array" aca="1" ref="H2220" ca="1">IF(ISBLANK(INDIRECT(ADDRESS(B2220,A2220,1,1,"all_city_parameter_inputs"))), "--",INDIRECT(ADDRESS(B2220,A2220,1,1,"all_city_parameter_inputs")))</f>
        <v>0.38177534091430759</v>
      </c>
      <c r="I2220" s="17">
        <f ca="1">IF(OR(G2220="alpha",G2220="beta",G2220="sd",G2220="mean"),"--",VLOOKUP(C2220,Default!$B$5:$H$114,7,FALSE))</f>
        <v>0.33879566966662278</v>
      </c>
      <c r="J2220" s="4" t="str">
        <f ca="1">VLOOKUP(F2220,Lookup!$C$5:$D$110,2, FALSE)</f>
        <v>Pollution values</v>
      </c>
      <c r="K2220" s="4">
        <f ca="1">VLOOKUP(C2220,Default!$B$4:$E$114,4, FALSE)</f>
        <v>0</v>
      </c>
      <c r="L2220" s="21" t="str" cm="1">
        <f t="array" aca="1" ref="L2220" ca="1">IF(ISNA(VLOOKUP($D2220,Grouped_Sources!$C:$C,1,FALSE)),"", INDIRECT(VLOOKUP($D2220,Grouped_Sources!$C:$I,5,FALSE)))</f>
        <v>air pollution and CO2 write-up_only table_V4.docx (dropbox.com)</v>
      </c>
      <c r="M2220" s="21" t="str" cm="1">
        <f t="array" aca="1" ref="M2220" ca="1">IF(ISNA(VLOOKUP($D2220,Grouped_Sources!$C:$C,1,FALSE)),"", INDIRECT(VLOOKUP($D2220,Grouped_Sources!$C:$I,6,FALSE)))</f>
        <v>EDGAR and various other sources, detailed in document</v>
      </c>
      <c r="N2220" s="21" cm="1">
        <f t="array" aca="1" ref="N2220" ca="1">IF(ISNA(VLOOKUP($D2220,Grouped_Sources!$C:$C,1,FALSE)),"", INDIRECT(VLOOKUP($D2220,Grouped_Sources!$C:$I,7,FALSE)))</f>
        <v>0</v>
      </c>
    </row>
    <row r="2221" spans="1:14" hidden="1" x14ac:dyDescent="0.25">
      <c r="A2221" s="5">
        <f t="shared" si="370"/>
        <v>25</v>
      </c>
      <c r="B2221" s="5">
        <f t="shared" si="371"/>
        <v>19</v>
      </c>
      <c r="C2221" s="5" t="str">
        <f t="shared" ca="1" si="372"/>
        <v>PM_emission_inventories van</v>
      </c>
      <c r="D2221" s="5" t="str">
        <f t="shared" ca="1" si="360"/>
        <v>PM_emission_inventories_temuco_padrelascasas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PM_emission_inventories</v>
      </c>
      <c r="G2221" s="4" t="str" cm="1">
        <f t="array" aca="1" ref="G2221" ca="1">IF(AND(ISBLANK(INDIRECT(ADDRESS(B2221,3,1,1,"all_city_parameter_inputs"))),ISBLANK(INDIRECT(ADDRESS(B2221,2,1,1,"all_city_parameter_inputs")))),"",IF(ISBLANK(INDIRECT(ADDRESS(B2221,2,1,1,"all_city_parameter_inputs"))),"",INDIRECT(ADDRESS(B2221,2,1,1,"all_city_parameter_inputs"))))</f>
        <v>van</v>
      </c>
      <c r="H2221" s="17" cm="1">
        <f t="array" aca="1" ref="H2221" ca="1">IF(ISBLANK(INDIRECT(ADDRESS(B2221,A2221,1,1,"all_city_parameter_inputs"))), "--",INDIRECT(ADDRESS(B2221,A2221,1,1,"all_city_parameter_inputs")))</f>
        <v>0</v>
      </c>
      <c r="I2221" s="17">
        <f ca="1">IF(OR(G2221="alpha",G2221="beta",G2221="sd",G2221="mean"),"--",VLOOKUP(C2221,Default!$B$5:$H$114,7,FALSE))</f>
        <v>0</v>
      </c>
      <c r="J2221" s="4" t="str">
        <f ca="1">VLOOKUP(F2221,Lookup!$C$5:$D$110,2, FALSE)</f>
        <v>Pollution values</v>
      </c>
      <c r="K2221" s="4">
        <f ca="1">VLOOKUP(C2221,Default!$B$4:$E$114,4, FALSE)</f>
        <v>0</v>
      </c>
      <c r="L2221" s="21" t="str" cm="1">
        <f t="array" aca="1" ref="L2221" ca="1">IF(ISNA(VLOOKUP($D2221,Grouped_Sources!$C:$C,1,FALSE)),"", INDIRECT(VLOOKUP($D2221,Grouped_Sources!$C:$I,5,FALSE)))</f>
        <v>air pollution and CO2 write-up_only table_V4.docx (dropbox.com)</v>
      </c>
      <c r="M2221" s="21" t="str" cm="1">
        <f t="array" aca="1" ref="M2221" ca="1">IF(ISNA(VLOOKUP($D2221,Grouped_Sources!$C:$C,1,FALSE)),"", INDIRECT(VLOOKUP($D2221,Grouped_Sources!$C:$I,6,FALSE)))</f>
        <v>EDGAR and various other sources, detailed in document</v>
      </c>
      <c r="N2221" s="21" cm="1">
        <f t="array" aca="1" ref="N2221" ca="1">IF(ISNA(VLOOKUP($D2221,Grouped_Sources!$C:$C,1,FALSE)),"", INDIRECT(VLOOKUP($D2221,Grouped_Sources!$C:$I,7,FALSE)))</f>
        <v>0</v>
      </c>
    </row>
    <row r="2222" spans="1:14" hidden="1" x14ac:dyDescent="0.25">
      <c r="A2222" s="5">
        <f t="shared" si="370"/>
        <v>25</v>
      </c>
      <c r="B2222" s="5">
        <f t="shared" si="371"/>
        <v>20</v>
      </c>
      <c r="C2222" s="5" t="str">
        <f t="shared" ca="1" si="372"/>
        <v>PM_emission_inventories other</v>
      </c>
      <c r="D2222" s="5" t="str">
        <f t="shared" ca="1" si="360"/>
        <v>PM_emission_inventories_temuco_padrelascasas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PM_emission_inventories</v>
      </c>
      <c r="G2222" s="4" t="str" cm="1">
        <f t="array" aca="1" ref="G2222" ca="1">IF(AND(ISBLANK(INDIRECT(ADDRESS(B2222,3,1,1,"all_city_parameter_inputs"))),ISBLANK(INDIRECT(ADDRESS(B2222,2,1,1,"all_city_parameter_inputs")))),"",IF(ISBLANK(INDIRECT(ADDRESS(B2222,2,1,1,"all_city_parameter_inputs"))),"",INDIRECT(ADDRESS(B2222,2,1,1,"all_city_parameter_inputs"))))</f>
        <v>other</v>
      </c>
      <c r="H2222" s="17" cm="1">
        <f t="array" aca="1" ref="H2222" ca="1">IF(ISBLANK(INDIRECT(ADDRESS(B2222,A2222,1,1,"all_city_parameter_inputs"))), "--",INDIRECT(ADDRESS(B2222,A2222,1,1,"all_city_parameter_inputs")))</f>
        <v>0</v>
      </c>
      <c r="I2222" s="17">
        <f ca="1">IF(OR(G2222="alpha",G2222="beta",G2222="sd",G2222="mean"),"--",VLOOKUP(C2222,Default!$B$5:$H$114,7,FALSE))</f>
        <v>0</v>
      </c>
      <c r="J2222" s="4" t="str">
        <f ca="1">VLOOKUP(F2222,Lookup!$C$5:$D$110,2, FALSE)</f>
        <v>Pollution values</v>
      </c>
      <c r="K2222" s="4">
        <f ca="1">VLOOKUP(C2222,Default!$B$4:$E$114,4, FALSE)</f>
        <v>0</v>
      </c>
      <c r="L2222" s="21" t="str" cm="1">
        <f t="array" aca="1" ref="L2222" ca="1">IF(ISNA(VLOOKUP($D2222,Grouped_Sources!$C:$C,1,FALSE)),"", INDIRECT(VLOOKUP($D2222,Grouped_Sources!$C:$I,5,FALSE)))</f>
        <v>air pollution and CO2 write-up_only table_V4.docx (dropbox.com)</v>
      </c>
      <c r="M2222" s="21" t="str" cm="1">
        <f t="array" aca="1" ref="M2222" ca="1">IF(ISNA(VLOOKUP($D2222,Grouped_Sources!$C:$C,1,FALSE)),"", INDIRECT(VLOOKUP($D2222,Grouped_Sources!$C:$I,6,FALSE)))</f>
        <v>EDGAR and various other sources, detailed in document</v>
      </c>
      <c r="N2222" s="21" cm="1">
        <f t="array" aca="1" ref="N2222" ca="1">IF(ISNA(VLOOKUP($D2222,Grouped_Sources!$C:$C,1,FALSE)),"", INDIRECT(VLOOKUP($D2222,Grouped_Sources!$C:$I,7,FALSE)))</f>
        <v>0</v>
      </c>
    </row>
    <row r="2223" spans="1:14" hidden="1" x14ac:dyDescent="0.25">
      <c r="A2223" s="5">
        <f t="shared" si="370"/>
        <v>25</v>
      </c>
      <c r="B2223" s="5">
        <f t="shared" si="371"/>
        <v>21</v>
      </c>
      <c r="C2223" s="5" t="str">
        <f t="shared" ca="1" si="372"/>
        <v>PM_emission_inventories taxi</v>
      </c>
      <c r="D2223" s="5" t="str">
        <f t="shared" ca="1" si="360"/>
        <v>PM_emission_inventories_temuco_padrelascasas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PM_emission_inventories</v>
      </c>
      <c r="G2223" s="4" t="str" cm="1">
        <f t="array" aca="1" ref="G2223" ca="1">IF(AND(ISBLANK(INDIRECT(ADDRESS(B2223,3,1,1,"all_city_parameter_inputs"))),ISBLANK(INDIRECT(ADDRESS(B2223,2,1,1,"all_city_parameter_inputs")))),"",IF(ISBLANK(INDIRECT(ADDRESS(B2223,2,1,1,"all_city_parameter_inputs"))),"",INDIRECT(ADDRESS(B2223,2,1,1,"all_city_parameter_inputs"))))</f>
        <v>taxi</v>
      </c>
      <c r="H2223" s="17" cm="1">
        <f t="array" aca="1" ref="H2223" ca="1">IF(ISBLANK(INDIRECT(ADDRESS(B2223,A2223,1,1,"all_city_parameter_inputs"))), "--",INDIRECT(ADDRESS(B2223,A2223,1,1,"all_city_parameter_inputs")))</f>
        <v>0</v>
      </c>
      <c r="I2223" s="17">
        <f ca="1">IF(OR(G2223="alpha",G2223="beta",G2223="sd",G2223="mean"),"--",VLOOKUP(C2223,Default!$B$5:$H$114,7,FALSE))</f>
        <v>0</v>
      </c>
      <c r="J2223" s="4" t="str">
        <f ca="1">VLOOKUP(F2223,Lookup!$C$5:$D$110,2, FALSE)</f>
        <v>Pollution values</v>
      </c>
      <c r="K2223" s="4">
        <f ca="1">VLOOKUP(C2223,Default!$B$4:$E$114,4, FALSE)</f>
        <v>0</v>
      </c>
      <c r="L2223" s="21" t="str" cm="1">
        <f t="array" aca="1" ref="L2223" ca="1">IF(ISNA(VLOOKUP($D2223,Grouped_Sources!$C:$C,1,FALSE)),"", INDIRECT(VLOOKUP($D2223,Grouped_Sources!$C:$I,5,FALSE)))</f>
        <v>air pollution and CO2 write-up_only table_V4.docx (dropbox.com)</v>
      </c>
      <c r="M2223" s="21" t="str" cm="1">
        <f t="array" aca="1" ref="M2223" ca="1">IF(ISNA(VLOOKUP($D2223,Grouped_Sources!$C:$C,1,FALSE)),"", INDIRECT(VLOOKUP($D2223,Grouped_Sources!$C:$I,6,FALSE)))</f>
        <v>EDGAR and various other sources, detailed in document</v>
      </c>
      <c r="N2223" s="21" cm="1">
        <f t="array" aca="1" ref="N2223" ca="1">IF(ISNA(VLOOKUP($D2223,Grouped_Sources!$C:$C,1,FALSE)),"", INDIRECT(VLOOKUP($D2223,Grouped_Sources!$C:$I,7,FALSE)))</f>
        <v>0</v>
      </c>
    </row>
    <row r="2224" spans="1:14" hidden="1" x14ac:dyDescent="0.25">
      <c r="A2224" s="5">
        <f t="shared" si="370"/>
        <v>25</v>
      </c>
      <c r="B2224" s="5">
        <f t="shared" si="371"/>
        <v>22</v>
      </c>
      <c r="C2224" s="5" t="str">
        <f t="shared" ca="1" si="372"/>
        <v>PM_emission_inventories auto_rickshaw</v>
      </c>
      <c r="D2224" s="5" t="str">
        <f t="shared" ca="1" si="360"/>
        <v>PM_emission_inventories_temuco_padrelascasas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PM_emission_inventories</v>
      </c>
      <c r="G2224" s="4" t="str" cm="1">
        <f t="array" aca="1" ref="G2224" ca="1">IF(AND(ISBLANK(INDIRECT(ADDRESS(B2224,3,1,1,"all_city_parameter_inputs"))),ISBLANK(INDIRECT(ADDRESS(B2224,2,1,1,"all_city_parameter_inputs")))),"",IF(ISBLANK(INDIRECT(ADDRESS(B2224,2,1,1,"all_city_parameter_inputs"))),"",INDIRECT(ADDRESS(B2224,2,1,1,"all_city_parameter_inputs"))))</f>
        <v>auto_rickshaw</v>
      </c>
      <c r="H2224" s="17" cm="1">
        <f t="array" aca="1" ref="H2224" ca="1">IF(ISBLANK(INDIRECT(ADDRESS(B2224,A2224,1,1,"all_city_parameter_inputs"))), "--",INDIRECT(ADDRESS(B2224,A2224,1,1,"all_city_parameter_inputs")))</f>
        <v>0</v>
      </c>
      <c r="I2224" s="17">
        <f ca="1">IF(OR(G2224="alpha",G2224="beta",G2224="sd",G2224="mean"),"--",VLOOKUP(C2224,Default!$B$5:$H$114,7,FALSE))</f>
        <v>0</v>
      </c>
      <c r="J2224" s="4" t="str">
        <f ca="1">VLOOKUP(F2224,Lookup!$C$5:$D$110,2, FALSE)</f>
        <v>Pollution values</v>
      </c>
      <c r="K2224" s="4">
        <f ca="1">VLOOKUP(C2224,Default!$B$4:$E$114,4, FALSE)</f>
        <v>0</v>
      </c>
      <c r="L2224" s="21" t="str" cm="1">
        <f t="array" aca="1" ref="L2224" ca="1">IF(ISNA(VLOOKUP($D2224,Grouped_Sources!$C:$C,1,FALSE)),"", INDIRECT(VLOOKUP($D2224,Grouped_Sources!$C:$I,5,FALSE)))</f>
        <v>air pollution and CO2 write-up_only table_V4.docx (dropbox.com)</v>
      </c>
      <c r="M2224" s="21" t="str" cm="1">
        <f t="array" aca="1" ref="M2224" ca="1">IF(ISNA(VLOOKUP($D2224,Grouped_Sources!$C:$C,1,FALSE)),"", INDIRECT(VLOOKUP($D2224,Grouped_Sources!$C:$I,6,FALSE)))</f>
        <v>EDGAR and various other sources, detailed in document</v>
      </c>
      <c r="N2224" s="21" cm="1">
        <f t="array" aca="1" ref="N2224" ca="1">IF(ISNA(VLOOKUP($D2224,Grouped_Sources!$C:$C,1,FALSE)),"", INDIRECT(VLOOKUP($D2224,Grouped_Sources!$C:$I,7,FALSE)))</f>
        <v>0</v>
      </c>
    </row>
    <row r="2225" spans="1:14" hidden="1" x14ac:dyDescent="0.25">
      <c r="A2225" s="5">
        <f t="shared" si="370"/>
        <v>25</v>
      </c>
      <c r="B2225" s="5">
        <f t="shared" si="371"/>
        <v>23</v>
      </c>
      <c r="C2225" s="5" t="str">
        <f t="shared" ca="1" si="372"/>
        <v>injury_reporting_rate</v>
      </c>
      <c r="D2225" s="5" t="str">
        <f t="shared" ca="1" si="360"/>
        <v>injury_reporting_rate_temuco_padrelascasas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injury_reporting_rate</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0.87305122494432075</v>
      </c>
      <c r="I2225" s="17">
        <f ca="1">IF(OR(G2225="alpha",G2225="beta",G2225="sd",G2225="mean"),"--",VLOOKUP(C2225,Default!$B$5:$H$114,7,FALSE))</f>
        <v>1</v>
      </c>
      <c r="J2225" s="4" t="str">
        <f ca="1">VLOOKUP(F2225,Lookup!$C$5:$D$110,2, FALSE)</f>
        <v>Injury values</v>
      </c>
      <c r="K2225" s="4" t="str">
        <f ca="1">VLOOKUP(C2225,Default!$B$4:$E$114,4, FALSE)</f>
        <v>rate at which injuries are reported</v>
      </c>
      <c r="L2225" s="21" t="str" cm="1">
        <f t="array" aca="1" ref="L2225" ca="1">IF(ISNA(VLOOKUP($D2225,Grouped_Sources!$C:$C,1,FALSE)),"", INDIRECT(VLOOKUP($D2225,Grouped_Sources!$C:$I,5,FALSE)))</f>
        <v>InjuryReportingRate_WriteUp_vxx.docx on OneDrive Ali Abbas - ITHIM Global\Methods and Processes\Input Parameters\InjuryReportingRate</v>
      </c>
      <c r="M2225" s="21" cm="1">
        <f t="array" aca="1" ref="M2225" ca="1">IF(ISNA(VLOOKUP($D2225,Grouped_Sources!$C:$C,1,FALSE)),"", INDIRECT(VLOOKUP($D2225,Grouped_Sources!$C:$I,6,FALSE)))</f>
        <v>0</v>
      </c>
      <c r="N2225" s="21" cm="1">
        <f t="array" aca="1" ref="N2225" ca="1">IF(ISNA(VLOOKUP($D2225,Grouped_Sources!$C:$C,1,FALSE)),"", INDIRECT(VLOOKUP($D2225,Grouped_Sources!$C:$I,7,FALSE)))</f>
        <v>0</v>
      </c>
    </row>
    <row r="2226" spans="1:14" hidden="1" x14ac:dyDescent="0.25">
      <c r="A2226" s="5">
        <f t="shared" si="370"/>
        <v>25</v>
      </c>
      <c r="B2226" s="5">
        <f t="shared" si="371"/>
        <v>24</v>
      </c>
      <c r="C2226" s="5" t="str">
        <f t="shared" ca="1" si="372"/>
        <v>injury_reporting_rate</v>
      </c>
      <c r="D2226" s="5" t="str">
        <f t="shared" ca="1" si="360"/>
        <v>injury_reporting_rate_temuco_padrelascasas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injury_reporting_rate</v>
      </c>
      <c r="G2226" s="4" t="str" cm="1">
        <f t="array" aca="1" ref="G2226" ca="1">IF(AND(ISBLANK(INDIRECT(ADDRESS(B2226,3,1,1,"all_city_parameter_inputs"))),ISBLANK(INDIRECT(ADDRESS(B2226,2,1,1,"all_city_parameter_inputs")))),"",IF(ISBLANK(INDIRECT(ADDRESS(B2226,2,1,1,"all_city_parameter_inputs"))),"",INDIRECT(ADDRESS(B2226,2,1,1,"all_city_parameter_inputs"))))</f>
        <v>alpha</v>
      </c>
      <c r="H2226" s="17" cm="1">
        <f t="array" aca="1" ref="H2226" ca="1">IF(ISBLANK(INDIRECT(ADDRESS(B2226,A2226,1,1,"all_city_parameter_inputs"))), "--",INDIRECT(ADDRESS(B2226,A2226,1,1,"all_city_parameter_inputs")))</f>
        <v>8.803218520818799</v>
      </c>
      <c r="I2226" s="17" t="str">
        <f ca="1">IF(OR(G2226="alpha",G2226="beta",G2226="sd",G2226="mean"),"--",VLOOKUP(C2226,Default!$B$5:$H$114,7,FALSE))</f>
        <v>--</v>
      </c>
      <c r="J2226" s="4" t="str">
        <f ca="1">VLOOKUP(F2226,Lookup!$C$5:$D$110,2, FALSE)</f>
        <v>Injury values</v>
      </c>
      <c r="K2226" s="4" t="str">
        <f ca="1">VLOOKUP(C2226,Default!$B$4:$E$114,4, FALSE)</f>
        <v>rate at which injuries are reported</v>
      </c>
      <c r="L2226" s="21" t="str" cm="1">
        <f t="array" aca="1" ref="L2226" ca="1">IF(ISNA(VLOOKUP($D2226,Grouped_Sources!$C:$C,1,FALSE)),"", INDIRECT(VLOOKUP($D2226,Grouped_Sources!$C:$I,5,FALSE)))</f>
        <v>InjuryReportingRate_WriteUp_vxx.docx on OneDrive Ali Abbas - ITHIM Global\Methods and Processes\Input Parameters\InjuryReportingRate</v>
      </c>
      <c r="M2226" s="21" cm="1">
        <f t="array" aca="1" ref="M2226" ca="1">IF(ISNA(VLOOKUP($D2226,Grouped_Sources!$C:$C,1,FALSE)),"", INDIRECT(VLOOKUP($D2226,Grouped_Sources!$C:$I,6,FALSE)))</f>
        <v>0</v>
      </c>
      <c r="N2226" s="21" cm="1">
        <f t="array" aca="1" ref="N2226" ca="1">IF(ISNA(VLOOKUP($D2226,Grouped_Sources!$C:$C,1,FALSE)),"", INDIRECT(VLOOKUP($D2226,Grouped_Sources!$C:$I,7,FALSE)))</f>
        <v>0</v>
      </c>
    </row>
    <row r="2227" spans="1:14" hidden="1" x14ac:dyDescent="0.25">
      <c r="A2227" s="5">
        <f t="shared" si="370"/>
        <v>25</v>
      </c>
      <c r="B2227" s="5">
        <f t="shared" si="371"/>
        <v>25</v>
      </c>
      <c r="C2227" s="5" t="str">
        <f t="shared" ca="1" si="372"/>
        <v>injury_reporting_rate</v>
      </c>
      <c r="D2227" s="5" t="str">
        <f t="shared" ca="1" si="360"/>
        <v>injury_reporting_rate_temuco_padrelascasas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injury_reporting_rate</v>
      </c>
      <c r="G2227" s="4" t="str" cm="1">
        <f t="array" aca="1" ref="G2227" ca="1">IF(AND(ISBLANK(INDIRECT(ADDRESS(B2227,3,1,1,"all_city_parameter_inputs"))),ISBLANK(INDIRECT(ADDRESS(B2227,2,1,1,"all_city_parameter_inputs")))),"",IF(ISBLANK(INDIRECT(ADDRESS(B2227,2,1,1,"all_city_parameter_inputs"))),"",INDIRECT(ADDRESS(B2227,2,1,1,"all_city_parameter_inputs"))))</f>
        <v>beta</v>
      </c>
      <c r="H2227" s="17" cm="1">
        <f t="array" aca="1" ref="H2227" ca="1">IF(ISBLANK(INDIRECT(ADDRESS(B2227,A2227,1,1,"all_city_parameter_inputs"))), "--",INDIRECT(ADDRESS(B2227,A2227,1,1,"all_city_parameter_inputs")))</f>
        <v>1.2800598359353863</v>
      </c>
      <c r="I2227" s="17" t="str">
        <f ca="1">IF(OR(G2227="alpha",G2227="beta",G2227="sd",G2227="mean"),"--",VLOOKUP(C2227,Default!$B$5:$H$114,7,FALSE))</f>
        <v>--</v>
      </c>
      <c r="J2227" s="4" t="str">
        <f ca="1">VLOOKUP(F2227,Lookup!$C$5:$D$110,2, FALSE)</f>
        <v>Injury values</v>
      </c>
      <c r="K2227" s="4" t="str">
        <f ca="1">VLOOKUP(C2227,Default!$B$4:$E$114,4, FALSE)</f>
        <v>rate at which injuries are reported</v>
      </c>
      <c r="L2227" s="21" t="str" cm="1">
        <f t="array" aca="1" ref="L2227" ca="1">IF(ISNA(VLOOKUP($D2227,Grouped_Sources!$C:$C,1,FALSE)),"", INDIRECT(VLOOKUP($D2227,Grouped_Sources!$C:$I,5,FALSE)))</f>
        <v>InjuryReportingRate_WriteUp_vxx.docx on OneDrive Ali Abbas - ITHIM Global\Methods and Processes\Input Parameters\InjuryReportingRate</v>
      </c>
      <c r="M2227" s="21" cm="1">
        <f t="array" aca="1" ref="M2227" ca="1">IF(ISNA(VLOOKUP($D2227,Grouped_Sources!$C:$C,1,FALSE)),"", INDIRECT(VLOOKUP($D2227,Grouped_Sources!$C:$I,6,FALSE)))</f>
        <v>0</v>
      </c>
      <c r="N2227" s="21" cm="1">
        <f t="array" aca="1" ref="N2227" ca="1">IF(ISNA(VLOOKUP($D2227,Grouped_Sources!$C:$C,1,FALSE)),"", INDIRECT(VLOOKUP($D2227,Grouped_Sources!$C:$I,7,FALSE)))</f>
        <v>0</v>
      </c>
    </row>
    <row r="2228" spans="1:14" hidden="1" x14ac:dyDescent="0.25">
      <c r="A2228" s="5">
        <f t="shared" si="370"/>
        <v>25</v>
      </c>
      <c r="B2228" s="5">
        <f t="shared" si="371"/>
        <v>26</v>
      </c>
      <c r="C2228" s="5" t="str">
        <f t="shared" ca="1" si="372"/>
        <v>chronic_disease_scalar</v>
      </c>
      <c r="D2228" s="5" t="str">
        <f t="shared" ca="1" si="360"/>
        <v>chronic_disease_scalar_temuco_padrelascasas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chronic_disease_scalar</v>
      </c>
      <c r="G2228" s="4" t="str" cm="1">
        <f t="array" aca="1" ref="G2228" ca="1">IF(AND(ISBLANK(INDIRECT(ADDRESS(B2228,3,1,1,"all_city_parameter_inputs"))),ISBLANK(INDIRECT(ADDRESS(B2228,2,1,1,"all_city_parameter_inputs")))),"",IF(ISBLANK(INDIRECT(ADDRESS(B2228,2,1,1,"all_city_parameter_inputs"))),"",INDIRECT(ADDRESS(B2228,2,1,1,"all_city_parameter_inputs"))))</f>
        <v>constant</v>
      </c>
      <c r="H2228" s="17" cm="1">
        <f t="array" aca="1" ref="H2228" ca="1">IF(ISBLANK(INDIRECT(ADDRESS(B2228,A2228,1,1,"all_city_parameter_inputs"))), "--",INDIRECT(ADDRESS(B2228,A2228,1,1,"all_city_parameter_inputs")))</f>
        <v>1</v>
      </c>
      <c r="I2228" s="17">
        <f ca="1">IF(OR(G2228="alpha",G2228="beta",G2228="sd",G2228="mean"),"--",VLOOKUP(C2228,Default!$B$5:$H$114,7,FALSE))</f>
        <v>1</v>
      </c>
      <c r="J2228" s="4" t="str">
        <f ca="1">VLOOKUP(F2228,Lookup!$C$5:$D$110,2, FALSE)</f>
        <v>Health values</v>
      </c>
      <c r="K2228" s="4" t="str">
        <f ca="1">VLOOKUP(C2228,Default!$B$4:$E$114,4, FALSE)</f>
        <v>scalar to deal with bias in GBD data</v>
      </c>
      <c r="L2228" s="21" t="str" cm="1">
        <f t="array" aca="1" ref="L2228" ca="1">IF(ISNA(VLOOKUP($D2228,Grouped_Sources!$C:$C,1,FALSE)),"", INDIRECT(VLOOKUP($D2228,Grouped_Sources!$C:$I,5,FALSE)))</f>
        <v>assumes no bias in the disease data, distribution values need updating</v>
      </c>
      <c r="M2228" s="21" cm="1">
        <f t="array" aca="1" ref="M2228" ca="1">IF(ISNA(VLOOKUP($D2228,Grouped_Sources!$C:$C,1,FALSE)),"", INDIRECT(VLOOKUP($D2228,Grouped_Sources!$C:$I,6,FALSE)))</f>
        <v>0</v>
      </c>
      <c r="N2228" s="21" cm="1">
        <f t="array" aca="1" ref="N2228" ca="1">IF(ISNA(VLOOKUP($D2228,Grouped_Sources!$C:$C,1,FALSE)),"", INDIRECT(VLOOKUP($D2228,Grouped_Sources!$C:$I,7,FALSE)))</f>
        <v>0</v>
      </c>
    </row>
    <row r="2229" spans="1:14" hidden="1" x14ac:dyDescent="0.25">
      <c r="A2229" s="5">
        <f t="shared" si="370"/>
        <v>25</v>
      </c>
      <c r="B2229" s="5">
        <f t="shared" si="371"/>
        <v>27</v>
      </c>
      <c r="C2229" s="5" t="str">
        <f t="shared" ca="1" si="372"/>
        <v>chronic_disease_scalar</v>
      </c>
      <c r="D2229" s="5" t="str">
        <f t="shared" ca="1" si="360"/>
        <v>chronic_disease_scalar_temuco_padrelascasas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chronic_disease_scalar</v>
      </c>
      <c r="G2229" s="4" t="str" cm="1">
        <f t="array" aca="1" ref="G2229" ca="1">IF(AND(ISBLANK(INDIRECT(ADDRESS(B2229,3,1,1,"all_city_parameter_inputs"))),ISBLANK(INDIRECT(ADDRESS(B2229,2,1,1,"all_city_parameter_inputs")))),"",IF(ISBLANK(INDIRECT(ADDRESS(B2229,2,1,1,"all_city_parameter_inputs"))),"",INDIRECT(ADDRESS(B2229,2,1,1,"all_city_parameter_inputs"))))</f>
        <v>mean</v>
      </c>
      <c r="H2229" s="17" cm="1">
        <f t="array" aca="1" ref="H2229" ca="1">IF(ISBLANK(INDIRECT(ADDRESS(B2229,A2229,1,1,"all_city_parameter_inputs"))), "--",INDIRECT(ADDRESS(B2229,A2229,1,1,"all_city_parameter_inputs")))</f>
        <v>1</v>
      </c>
      <c r="I2229" s="17" t="str">
        <f ca="1">IF(OR(G2229="alpha",G2229="beta",G2229="sd",G2229="mean"),"--",VLOOKUP(C2229,Default!$B$5:$H$114,7,FALSE))</f>
        <v>--</v>
      </c>
      <c r="J2229" s="4" t="str">
        <f ca="1">VLOOKUP(F2229,Lookup!$C$5:$D$110,2, FALSE)</f>
        <v>Health values</v>
      </c>
      <c r="K2229" s="4" t="str">
        <f ca="1">VLOOKUP(C2229,Default!$B$4:$E$114,4, FALSE)</f>
        <v>scalar to deal with bias in GBD data</v>
      </c>
      <c r="L2229" s="21" t="str" cm="1">
        <f t="array" aca="1" ref="L2229" ca="1">IF(ISNA(VLOOKUP($D2229,Grouped_Sources!$C:$C,1,FALSE)),"", INDIRECT(VLOOKUP($D2229,Grouped_Sources!$C:$I,5,FALSE)))</f>
        <v>assumes no bias in the disease data, distribution values need updating</v>
      </c>
      <c r="M2229" s="21" cm="1">
        <f t="array" aca="1" ref="M2229" ca="1">IF(ISNA(VLOOKUP($D2229,Grouped_Sources!$C:$C,1,FALSE)),"", INDIRECT(VLOOKUP($D2229,Grouped_Sources!$C:$I,6,FALSE)))</f>
        <v>0</v>
      </c>
      <c r="N2229" s="21" cm="1">
        <f t="array" aca="1" ref="N2229" ca="1">IF(ISNA(VLOOKUP($D2229,Grouped_Sources!$C:$C,1,FALSE)),"", INDIRECT(VLOOKUP($D2229,Grouped_Sources!$C:$I,7,FALSE)))</f>
        <v>0</v>
      </c>
    </row>
    <row r="2230" spans="1:14" hidden="1" x14ac:dyDescent="0.25">
      <c r="A2230" s="5">
        <f t="shared" si="370"/>
        <v>25</v>
      </c>
      <c r="B2230" s="5">
        <f t="shared" si="371"/>
        <v>28</v>
      </c>
      <c r="C2230" s="5" t="str">
        <f t="shared" ca="1" si="372"/>
        <v>chronic_disease_scalar</v>
      </c>
      <c r="D2230" s="5" t="str">
        <f t="shared" ca="1" si="360"/>
        <v>chronic_disease_scalar_temuco_padrelascasas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chronic_disease_scalar</v>
      </c>
      <c r="G2230" s="4" t="str" cm="1">
        <f t="array" aca="1" ref="G2230" ca="1">IF(AND(ISBLANK(INDIRECT(ADDRESS(B2230,3,1,1,"all_city_parameter_inputs"))),ISBLANK(INDIRECT(ADDRESS(B2230,2,1,1,"all_city_parameter_inputs")))),"",IF(ISBLANK(INDIRECT(ADDRESS(B2230,2,1,1,"all_city_parameter_inputs"))),"",INDIRECT(ADDRESS(B2230,2,1,1,"all_city_parameter_inputs"))))</f>
        <v>sd</v>
      </c>
      <c r="H2230" s="17" cm="1">
        <f t="array" aca="1" ref="H2230" ca="1">IF(ISBLANK(INDIRECT(ADDRESS(B2230,A2230,1,1,"all_city_parameter_inputs"))), "--",INDIRECT(ADDRESS(B2230,A2230,1,1,"all_city_parameter_inputs")))</f>
        <v>1.2</v>
      </c>
      <c r="I2230" s="17" t="str">
        <f ca="1">IF(OR(G2230="alpha",G2230="beta",G2230="sd",G2230="mean"),"--",VLOOKUP(C2230,Default!$B$5:$H$114,7,FALSE))</f>
        <v>--</v>
      </c>
      <c r="J2230" s="4" t="str">
        <f ca="1">VLOOKUP(F2230,Lookup!$C$5:$D$110,2, FALSE)</f>
        <v>Health values</v>
      </c>
      <c r="K2230" s="4" t="str">
        <f ca="1">VLOOKUP(C2230,Default!$B$4:$E$114,4, FALSE)</f>
        <v>scalar to deal with bias in GBD data</v>
      </c>
      <c r="L2230" s="21" t="str" cm="1">
        <f t="array" aca="1" ref="L2230" ca="1">IF(ISNA(VLOOKUP($D2230,Grouped_Sources!$C:$C,1,FALSE)),"", INDIRECT(VLOOKUP($D2230,Grouped_Sources!$C:$I,5,FALSE)))</f>
        <v>assumes no bias in the disease data, distribution values need updating</v>
      </c>
      <c r="M2230" s="21" cm="1">
        <f t="array" aca="1" ref="M2230" ca="1">IF(ISNA(VLOOKUP($D2230,Grouped_Sources!$C:$C,1,FALSE)),"", INDIRECT(VLOOKUP($D2230,Grouped_Sources!$C:$I,6,FALSE)))</f>
        <v>0</v>
      </c>
      <c r="N2230" s="21" cm="1">
        <f t="array" aca="1" ref="N2230" ca="1">IF(ISNA(VLOOKUP($D2230,Grouped_Sources!$C:$C,1,FALSE)),"", INDIRECT(VLOOKUP($D2230,Grouped_Sources!$C:$I,7,FALSE)))</f>
        <v>0</v>
      </c>
    </row>
    <row r="2231" spans="1:14" hidden="1" x14ac:dyDescent="0.25">
      <c r="A2231" s="5">
        <f t="shared" si="370"/>
        <v>25</v>
      </c>
      <c r="B2231" s="5">
        <f t="shared" si="371"/>
        <v>29</v>
      </c>
      <c r="C2231" s="5" t="str">
        <f t="shared" ca="1" si="372"/>
        <v>pm_conc_base</v>
      </c>
      <c r="D2231" s="5" t="str">
        <f t="shared" ca="1" si="360"/>
        <v>pm_conc_base_temuco_padrelascasas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pm_conc_base</v>
      </c>
      <c r="G2231" s="4" t="str" cm="1">
        <f t="array" aca="1" ref="G2231" ca="1">IF(AND(ISBLANK(INDIRECT(ADDRESS(B2231,3,1,1,"all_city_parameter_inputs"))),ISBLANK(INDIRECT(ADDRESS(B2231,2,1,1,"all_city_parameter_inputs")))),"",IF(ISBLANK(INDIRECT(ADDRESS(B2231,2,1,1,"all_city_parameter_inputs"))),"",INDIRECT(ADDRESS(B2231,2,1,1,"all_city_parameter_inputs"))))</f>
        <v>constant</v>
      </c>
      <c r="H2231" s="17" cm="1">
        <f t="array" aca="1" ref="H2231" ca="1">IF(ISBLANK(INDIRECT(ADDRESS(B2231,A2231,1,1,"all_city_parameter_inputs"))), "--",INDIRECT(ADDRESS(B2231,A2231,1,1,"all_city_parameter_inputs")))</f>
        <v>31.897407139999999</v>
      </c>
      <c r="I2231" s="17">
        <f ca="1">IF(OR(G2231="alpha",G2231="beta",G2231="sd",G2231="mean"),"--",VLOOKUP(C2231,Default!$B$5:$H$114,7,FALSE))</f>
        <v>12.69</v>
      </c>
      <c r="J2231" s="4" t="str">
        <f ca="1">VLOOKUP(F2231,Lookup!$C$5:$D$110,2, FALSE)</f>
        <v>Pollution values</v>
      </c>
      <c r="K2231" s="4" t="str">
        <f ca="1">VLOOKUP(C2231,Default!$B$4:$E$114,4, FALSE)</f>
        <v>background PM2.5 concentration</v>
      </c>
      <c r="L2231" s="21" t="str" cm="1">
        <f t="array" aca="1" ref="L2231" ca="1">IF(ISNA(VLOOKUP($D2231,Grouped_Sources!$C:$C,1,FALSE)),"", INDIRECT(VLOOKUP($D2231,Grouped_Sources!$C:$I,5,FALSE)))</f>
        <v>…Dropbox\ITHIM Global\Methods and Processes\Air Pollution\Emissions and air pollution calculations - Rahul &amp; Haneen\Databases used\database_source_apport_studies_v2_0_26_9_2015.xls</v>
      </c>
      <c r="M2231" s="21" t="str" cm="1">
        <f t="array" aca="1" ref="M2231" ca="1">IF(ISNA(VLOOKUP($D2231,Grouped_Sources!$C:$C,1,FALSE)),"", INDIRECT(VLOOKUP($D2231,Grouped_Sources!$C:$I,6,FALSE)))</f>
        <v>EDGAR and various other sources, detailed in document</v>
      </c>
      <c r="N2231" s="21" cm="1">
        <f t="array" aca="1" ref="N2231" ca="1">IF(ISNA(VLOOKUP($D2231,Grouped_Sources!$C:$C,1,FALSE)),"", INDIRECT(VLOOKUP($D2231,Grouped_Sources!$C:$I,7,FALSE)))</f>
        <v>0</v>
      </c>
    </row>
    <row r="2232" spans="1:14" hidden="1" x14ac:dyDescent="0.25">
      <c r="A2232" s="5">
        <f t="shared" si="370"/>
        <v>25</v>
      </c>
      <c r="B2232" s="5">
        <f t="shared" si="371"/>
        <v>30</v>
      </c>
      <c r="C2232" s="5" t="str">
        <f t="shared" ca="1" si="372"/>
        <v>pm_conc_base</v>
      </c>
      <c r="D2232" s="5" t="str">
        <f t="shared" ca="1" si="360"/>
        <v>pm_conc_base_temuco_padrelascasas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pm_conc_base</v>
      </c>
      <c r="G2232" s="4" t="str" cm="1">
        <f t="array" aca="1" ref="G2232" ca="1">IF(AND(ISBLANK(INDIRECT(ADDRESS(B2232,3,1,1,"all_city_parameter_inputs"))),ISBLANK(INDIRECT(ADDRESS(B2232,2,1,1,"all_city_parameter_inputs")))),"",IF(ISBLANK(INDIRECT(ADDRESS(B2232,2,1,1,"all_city_parameter_inputs"))),"",INDIRECT(ADDRESS(B2232,2,1,1,"all_city_parameter_inputs"))))</f>
        <v>mean</v>
      </c>
      <c r="H2232" s="17" t="str" cm="1">
        <f t="array" aca="1" ref="H2232" ca="1">IF(ISBLANK(INDIRECT(ADDRESS(B2232,A2232,1,1,"all_city_parameter_inputs"))), "--",INDIRECT(ADDRESS(B2232,A2232,1,1,"all_city_parameter_inputs")))</f>
        <v>--</v>
      </c>
      <c r="I2232" s="17" t="str">
        <f ca="1">IF(OR(G2232="alpha",G2232="beta",G2232="sd",G2232="mean"),"--",VLOOKUP(C2232,Default!$B$5:$H$114,7,FALSE))</f>
        <v>--</v>
      </c>
      <c r="J2232" s="4" t="str">
        <f ca="1">VLOOKUP(F2232,Lookup!$C$5:$D$110,2, FALSE)</f>
        <v>Pollution values</v>
      </c>
      <c r="K2232" s="4" t="str">
        <f ca="1">VLOOKUP(C2232,Default!$B$4:$E$114,4, FALSE)</f>
        <v>background PM2.5 concentration</v>
      </c>
      <c r="L2232" s="21" t="str" cm="1">
        <f t="array" aca="1" ref="L2232" ca="1">IF(ISNA(VLOOKUP($D2232,Grouped_Sources!$C:$C,1,FALSE)),"", INDIRECT(VLOOKUP($D2232,Grouped_Sources!$C:$I,5,FALSE)))</f>
        <v>…Dropbox\ITHIM Global\Methods and Processes\Air Pollution\Emissions and air pollution calculations - Rahul &amp; Haneen\Databases used\database_source_apport_studies_v2_0_26_9_2015.xls</v>
      </c>
      <c r="M2232" s="21" t="str" cm="1">
        <f t="array" aca="1" ref="M2232" ca="1">IF(ISNA(VLOOKUP($D2232,Grouped_Sources!$C:$C,1,FALSE)),"", INDIRECT(VLOOKUP($D2232,Grouped_Sources!$C:$I,6,FALSE)))</f>
        <v>EDGAR and various other sources, detailed in document</v>
      </c>
      <c r="N2232" s="21" cm="1">
        <f t="array" aca="1" ref="N2232" ca="1">IF(ISNA(VLOOKUP($D2232,Grouped_Sources!$C:$C,1,FALSE)),"", INDIRECT(VLOOKUP($D2232,Grouped_Sources!$C:$I,7,FALSE)))</f>
        <v>0</v>
      </c>
    </row>
    <row r="2233" spans="1:14" hidden="1" x14ac:dyDescent="0.25">
      <c r="A2233" s="5">
        <f t="shared" si="370"/>
        <v>25</v>
      </c>
      <c r="B2233" s="5">
        <f t="shared" si="371"/>
        <v>31</v>
      </c>
      <c r="C2233" s="5" t="str">
        <f t="shared" ca="1" si="372"/>
        <v>pm_conc_base</v>
      </c>
      <c r="D2233" s="5" t="str">
        <f t="shared" ca="1" si="360"/>
        <v>pm_conc_base_temuco_padrelascasas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pm_conc_base</v>
      </c>
      <c r="G2233" s="4" t="str" cm="1">
        <f t="array" aca="1" ref="G2233" ca="1">IF(AND(ISBLANK(INDIRECT(ADDRESS(B2233,3,1,1,"all_city_parameter_inputs"))),ISBLANK(INDIRECT(ADDRESS(B2233,2,1,1,"all_city_parameter_inputs")))),"",IF(ISBLANK(INDIRECT(ADDRESS(B2233,2,1,1,"all_city_parameter_inputs"))),"",INDIRECT(ADDRESS(B2233,2,1,1,"all_city_parameter_inputs"))))</f>
        <v>sd</v>
      </c>
      <c r="H2233" s="17" t="str" cm="1">
        <f t="array" aca="1" ref="H2233" ca="1">IF(ISBLANK(INDIRECT(ADDRESS(B2233,A2233,1,1,"all_city_parameter_inputs"))), "--",INDIRECT(ADDRESS(B2233,A2233,1,1,"all_city_parameter_inputs")))</f>
        <v>--</v>
      </c>
      <c r="I2233" s="17" t="str">
        <f ca="1">IF(OR(G2233="alpha",G2233="beta",G2233="sd",G2233="mean"),"--",VLOOKUP(C2233,Default!$B$5:$H$114,7,FALSE))</f>
        <v>--</v>
      </c>
      <c r="J2233" s="4" t="str">
        <f ca="1">VLOOKUP(F2233,Lookup!$C$5:$D$110,2, FALSE)</f>
        <v>Pollution values</v>
      </c>
      <c r="K2233" s="4" t="str">
        <f ca="1">VLOOKUP(C2233,Default!$B$4:$E$114,4, FALSE)</f>
        <v>background PM2.5 concentration</v>
      </c>
      <c r="L2233" s="21" t="str" cm="1">
        <f t="array" aca="1" ref="L2233" ca="1">IF(ISNA(VLOOKUP($D2233,Grouped_Sources!$C:$C,1,FALSE)),"", INDIRECT(VLOOKUP($D2233,Grouped_Sources!$C:$I,5,FALSE)))</f>
        <v>…Dropbox\ITHIM Global\Methods and Processes\Air Pollution\Emissions and air pollution calculations - Rahul &amp; Haneen\Databases used\database_source_apport_studies_v2_0_26_9_2015.xls</v>
      </c>
      <c r="M2233" s="21" t="str" cm="1">
        <f t="array" aca="1" ref="M2233" ca="1">IF(ISNA(VLOOKUP($D2233,Grouped_Sources!$C:$C,1,FALSE)),"", INDIRECT(VLOOKUP($D2233,Grouped_Sources!$C:$I,6,FALSE)))</f>
        <v>EDGAR and various other sources, detailed in document</v>
      </c>
      <c r="N2233" s="21" cm="1">
        <f t="array" aca="1" ref="N2233" ca="1">IF(ISNA(VLOOKUP($D2233,Grouped_Sources!$C:$C,1,FALSE)),"", INDIRECT(VLOOKUP($D2233,Grouped_Sources!$C:$I,7,FALSE)))</f>
        <v>0</v>
      </c>
    </row>
    <row r="2234" spans="1:14" hidden="1" x14ac:dyDescent="0.25">
      <c r="A2234" s="5">
        <f t="shared" si="370"/>
        <v>25</v>
      </c>
      <c r="B2234" s="5">
        <f t="shared" si="371"/>
        <v>32</v>
      </c>
      <c r="C2234" s="5" t="str">
        <f t="shared" ca="1" si="372"/>
        <v>pm_trans_share</v>
      </c>
      <c r="D2234" s="5" t="str">
        <f t="shared" ca="1" si="360"/>
        <v>pm_trans_share_temuco_padrelascasas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pm_trans_share</v>
      </c>
      <c r="G2234" s="4" t="str" cm="1">
        <f t="array" aca="1" ref="G2234" ca="1">IF(AND(ISBLANK(INDIRECT(ADDRESS(B2234,3,1,1,"all_city_parameter_inputs"))),ISBLANK(INDIRECT(ADDRESS(B2234,2,1,1,"all_city_parameter_inputs")))),"",IF(ISBLANK(INDIRECT(ADDRESS(B2234,2,1,1,"all_city_parameter_inputs"))),"",INDIRECT(ADDRESS(B2234,2,1,1,"all_city_parameter_inputs"))))</f>
        <v>constant</v>
      </c>
      <c r="H2234" s="17" cm="1">
        <f t="array" aca="1" ref="H2234" ca="1">IF(ISBLANK(INDIRECT(ADDRESS(B2234,A2234,1,1,"all_city_parameter_inputs"))), "--",INDIRECT(ADDRESS(B2234,A2234,1,1,"all_city_parameter_inputs")))</f>
        <v>0.32</v>
      </c>
      <c r="I2234" s="17">
        <f ca="1">IF(OR(G2234="alpha",G2234="beta",G2234="sd",G2234="mean"),"--",VLOOKUP(C2234,Default!$B$5:$H$114,7,FALSE))</f>
        <v>0.42</v>
      </c>
      <c r="J2234" s="4" t="str">
        <f ca="1">VLOOKUP(F2234,Lookup!$C$5:$D$110,2, FALSE)</f>
        <v>Pollution values</v>
      </c>
      <c r="K2234" s="4" t="str">
        <f ca="1">VLOOKUP(C2234,Default!$B$4:$E$114,4, FALSE)</f>
        <v>proportion of background PM2.5 attributable to transport</v>
      </c>
      <c r="L2234" s="21" t="str" cm="1">
        <f t="array" aca="1" ref="L2234" ca="1">IF(ISNA(VLOOKUP($D2234,Grouped_Sources!$C:$C,1,FALSE)),"", INDIRECT(VLOOKUP($D2234,Grouped_Sources!$C:$I,5,FALSE)))</f>
        <v>…Dropbox\ITHIM Global\Methods and Processes\Air Pollution\Emissions and air pollution calculations - Rahul &amp; Haneen\Databases used\database_source_apport_studies_v2_0_26_9_2015.xls</v>
      </c>
      <c r="M2234" s="21" t="str" cm="1">
        <f t="array" aca="1" ref="M2234" ca="1">IF(ISNA(VLOOKUP($D2234,Grouped_Sources!$C:$C,1,FALSE)),"", INDIRECT(VLOOKUP($D2234,Grouped_Sources!$C:$I,6,FALSE)))</f>
        <v>EDGAR and various other sources, detailed in document</v>
      </c>
      <c r="N2234" s="21" cm="1">
        <f t="array" aca="1" ref="N2234" ca="1">IF(ISNA(VLOOKUP($D2234,Grouped_Sources!$C:$C,1,FALSE)),"", INDIRECT(VLOOKUP($D2234,Grouped_Sources!$C:$I,7,FALSE)))</f>
        <v>0</v>
      </c>
    </row>
    <row r="2235" spans="1:14" hidden="1" x14ac:dyDescent="0.25">
      <c r="A2235" s="5">
        <f t="shared" si="370"/>
        <v>25</v>
      </c>
      <c r="B2235" s="5">
        <f t="shared" si="371"/>
        <v>33</v>
      </c>
      <c r="C2235" s="5" t="str">
        <f t="shared" ca="1" si="372"/>
        <v>pm_trans_share</v>
      </c>
      <c r="D2235" s="5" t="str">
        <f t="shared" ca="1" si="360"/>
        <v>pm_trans_share_temuco_padrelascasas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pm_trans_share</v>
      </c>
      <c r="G2235" s="4" t="str" cm="1">
        <f t="array" aca="1" ref="G2235" ca="1">IF(AND(ISBLANK(INDIRECT(ADDRESS(B2235,3,1,1,"all_city_parameter_inputs"))),ISBLANK(INDIRECT(ADDRESS(B2235,2,1,1,"all_city_parameter_inputs")))),"",IF(ISBLANK(INDIRECT(ADDRESS(B2235,2,1,1,"all_city_parameter_inputs"))),"",INDIRECT(ADDRESS(B2235,2,1,1,"all_city_parameter_inputs"))))</f>
        <v>alpha</v>
      </c>
      <c r="H2235" s="17" t="str" cm="1">
        <f t="array" aca="1" ref="H2235" ca="1">IF(ISBLANK(INDIRECT(ADDRESS(B2235,A2235,1,1,"all_city_parameter_inputs"))), "--",INDIRECT(ADDRESS(B2235,A2235,1,1,"all_city_parameter_inputs")))</f>
        <v>--</v>
      </c>
      <c r="I2235" s="17" t="str">
        <f ca="1">IF(OR(G2235="alpha",G2235="beta",G2235="sd",G2235="mean"),"--",VLOOKUP(C2235,Default!$B$5:$H$114,7,FALSE))</f>
        <v>--</v>
      </c>
      <c r="J2235" s="4" t="str">
        <f ca="1">VLOOKUP(F2235,Lookup!$C$5:$D$110,2, FALSE)</f>
        <v>Pollution values</v>
      </c>
      <c r="K2235" s="4" t="str">
        <f ca="1">VLOOKUP(C2235,Default!$B$4:$E$114,4, FALSE)</f>
        <v>proportion of background PM2.5 attributable to transport</v>
      </c>
      <c r="L2235" s="21" t="str" cm="1">
        <f t="array" aca="1" ref="L2235" ca="1">IF(ISNA(VLOOKUP($D2235,Grouped_Sources!$C:$C,1,FALSE)),"", INDIRECT(VLOOKUP($D2235,Grouped_Sources!$C:$I,5,FALSE)))</f>
        <v>…Dropbox\ITHIM Global\Methods and Processes\Air Pollution\Emissions and air pollution calculations - Rahul &amp; Haneen\Databases used\database_source_apport_studies_v2_0_26_9_2015.xls</v>
      </c>
      <c r="M2235" s="21" t="str" cm="1">
        <f t="array" aca="1" ref="M2235" ca="1">IF(ISNA(VLOOKUP($D2235,Grouped_Sources!$C:$C,1,FALSE)),"", INDIRECT(VLOOKUP($D2235,Grouped_Sources!$C:$I,6,FALSE)))</f>
        <v>EDGAR and various other sources, detailed in document</v>
      </c>
      <c r="N2235" s="21" cm="1">
        <f t="array" aca="1" ref="N2235" ca="1">IF(ISNA(VLOOKUP($D2235,Grouped_Sources!$C:$C,1,FALSE)),"", INDIRECT(VLOOKUP($D2235,Grouped_Sources!$C:$I,7,FALSE)))</f>
        <v>0</v>
      </c>
    </row>
    <row r="2236" spans="1:14" hidden="1" x14ac:dyDescent="0.25">
      <c r="A2236" s="5">
        <f t="shared" si="370"/>
        <v>25</v>
      </c>
      <c r="B2236" s="5">
        <f t="shared" si="371"/>
        <v>34</v>
      </c>
      <c r="C2236" s="5" t="str">
        <f t="shared" ca="1" si="372"/>
        <v>pm_trans_share</v>
      </c>
      <c r="D2236" s="5" t="str">
        <f t="shared" ca="1" si="360"/>
        <v>pm_trans_share_temuco_padrelascasas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pm_trans_share</v>
      </c>
      <c r="G2236" s="4" t="str" cm="1">
        <f t="array" aca="1" ref="G2236" ca="1">IF(AND(ISBLANK(INDIRECT(ADDRESS(B2236,3,1,1,"all_city_parameter_inputs"))),ISBLANK(INDIRECT(ADDRESS(B2236,2,1,1,"all_city_parameter_inputs")))),"",IF(ISBLANK(INDIRECT(ADDRESS(B2236,2,1,1,"all_city_parameter_inputs"))),"",INDIRECT(ADDRESS(B2236,2,1,1,"all_city_parameter_inputs"))))</f>
        <v>beta</v>
      </c>
      <c r="H2236" s="17" t="str" cm="1">
        <f t="array" aca="1" ref="H2236" ca="1">IF(ISBLANK(INDIRECT(ADDRESS(B2236,A2236,1,1,"all_city_parameter_inputs"))), "--",INDIRECT(ADDRESS(B2236,A2236,1,1,"all_city_parameter_inputs")))</f>
        <v>--</v>
      </c>
      <c r="I2236" s="17" t="str">
        <f ca="1">IF(OR(G2236="alpha",G2236="beta",G2236="sd",G2236="mean"),"--",VLOOKUP(C2236,Default!$B$5:$H$114,7,FALSE))</f>
        <v>--</v>
      </c>
      <c r="J2236" s="4" t="str">
        <f ca="1">VLOOKUP(F2236,Lookup!$C$5:$D$110,2, FALSE)</f>
        <v>Pollution values</v>
      </c>
      <c r="K2236" s="4" t="str">
        <f ca="1">VLOOKUP(C2236,Default!$B$4:$E$114,4, FALSE)</f>
        <v>proportion of background PM2.5 attributable to transport</v>
      </c>
      <c r="L2236" s="21" t="str" cm="1">
        <f t="array" aca="1" ref="L2236" ca="1">IF(ISNA(VLOOKUP($D2236,Grouped_Sources!$C:$C,1,FALSE)),"", INDIRECT(VLOOKUP($D2236,Grouped_Sources!$C:$I,5,FALSE)))</f>
        <v>…Dropbox\ITHIM Global\Methods and Processes\Air Pollution\Emissions and air pollution calculations - Rahul &amp; Haneen\Databases used\database_source_apport_studies_v2_0_26_9_2015.xls</v>
      </c>
      <c r="M2236" s="21" t="str" cm="1">
        <f t="array" aca="1" ref="M2236" ca="1">IF(ISNA(VLOOKUP($D2236,Grouped_Sources!$C:$C,1,FALSE)),"", INDIRECT(VLOOKUP($D2236,Grouped_Sources!$C:$I,6,FALSE)))</f>
        <v>EDGAR and various other sources, detailed in document</v>
      </c>
      <c r="N2236" s="21" cm="1">
        <f t="array" aca="1" ref="N2236" ca="1">IF(ISNA(VLOOKUP($D2236,Grouped_Sources!$C:$C,1,FALSE)),"", INDIRECT(VLOOKUP($D2236,Grouped_Sources!$C:$I,7,FALSE)))</f>
        <v>0</v>
      </c>
    </row>
    <row r="2237" spans="1:14" hidden="1" x14ac:dyDescent="0.25">
      <c r="A2237" s="5">
        <f t="shared" si="370"/>
        <v>25</v>
      </c>
      <c r="B2237" s="5">
        <f t="shared" si="371"/>
        <v>35</v>
      </c>
      <c r="C2237" s="5" t="str">
        <f t="shared" ca="1" si="372"/>
        <v>background_pa_scalar</v>
      </c>
      <c r="D2237" s="5" t="str">
        <f t="shared" ca="1" si="360"/>
        <v>background_pa_scalar_temuco_padrelascasas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background_pa_scalar</v>
      </c>
      <c r="G2237" s="4" t="str" cm="1">
        <f t="array" aca="1" ref="G2237" ca="1">IF(AND(ISBLANK(INDIRECT(ADDRESS(B2237,3,1,1,"all_city_parameter_inputs"))),ISBLANK(INDIRECT(ADDRESS(B2237,2,1,1,"all_city_parameter_inputs")))),"",IF(ISBLANK(INDIRECT(ADDRESS(B2237,2,1,1,"all_city_parameter_inputs"))),"",INDIRECT(ADDRESS(B2237,2,1,1,"all_city_parameter_inputs"))))</f>
        <v>constant</v>
      </c>
      <c r="H2237" s="17" cm="1">
        <f t="array" aca="1" ref="H2237" ca="1">IF(ISBLANK(INDIRECT(ADDRESS(B2237,A2237,1,1,"all_city_parameter_inputs"))), "--",INDIRECT(ADDRESS(B2237,A2237,1,1,"all_city_parameter_inputs")))</f>
        <v>1</v>
      </c>
      <c r="I2237" s="17">
        <f ca="1">IF(OR(G2237="alpha",G2237="beta",G2237="sd",G2237="mean"),"--",VLOOKUP(C2237,Default!$B$5:$H$114,7,FALSE))</f>
        <v>1</v>
      </c>
      <c r="J2237" s="4" t="str">
        <f ca="1">VLOOKUP(F2237,Lookup!$C$5:$D$110,2, FALSE)</f>
        <v>PA values</v>
      </c>
      <c r="K2237" s="4" t="str">
        <f ca="1">VLOOKUP(C2237,Default!$B$4:$E$114,4, FALSE)</f>
        <v>scalar to deal with bias in MMET values from non-occupational physical activity survey</v>
      </c>
      <c r="L2237" s="21" t="str" cm="1">
        <f t="array" aca="1" ref="L2237" ca="1">IF(ISNA(VLOOKUP($D2237,Grouped_Sources!$C:$C,1,FALSE)),"", INDIRECT(VLOOKUP($D2237,Grouped_Sources!$C:$I,5,FALSE)))</f>
        <v>assumes no bias in PA data (could be improved by looking at PA surveys) - distribution parameters need updating</v>
      </c>
      <c r="M2237" s="21" cm="1">
        <f t="array" aca="1" ref="M2237" ca="1">IF(ISNA(VLOOKUP($D2237,Grouped_Sources!$C:$C,1,FALSE)),"", INDIRECT(VLOOKUP($D2237,Grouped_Sources!$C:$I,6,FALSE)))</f>
        <v>0</v>
      </c>
      <c r="N2237" s="21" cm="1">
        <f t="array" aca="1" ref="N2237" ca="1">IF(ISNA(VLOOKUP($D2237,Grouped_Sources!$C:$C,1,FALSE)),"", INDIRECT(VLOOKUP($D2237,Grouped_Sources!$C:$I,7,FALSE)))</f>
        <v>0</v>
      </c>
    </row>
    <row r="2238" spans="1:14" hidden="1" x14ac:dyDescent="0.25">
      <c r="A2238" s="5">
        <f t="shared" si="370"/>
        <v>25</v>
      </c>
      <c r="B2238" s="5">
        <f t="shared" si="371"/>
        <v>36</v>
      </c>
      <c r="C2238" s="5" t="str">
        <f t="shared" ca="1" si="372"/>
        <v>background_pa_scalar</v>
      </c>
      <c r="D2238" s="5" t="str">
        <f t="shared" ca="1" si="360"/>
        <v>background_pa_scalar_temuco_padrelascasas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background_pa_scalar</v>
      </c>
      <c r="G2238" s="4" t="str" cm="1">
        <f t="array" aca="1" ref="G2238" ca="1">IF(AND(ISBLANK(INDIRECT(ADDRESS(B2238,3,1,1,"all_city_parameter_inputs"))),ISBLANK(INDIRECT(ADDRESS(B2238,2,1,1,"all_city_parameter_inputs")))),"",IF(ISBLANK(INDIRECT(ADDRESS(B2238,2,1,1,"all_city_parameter_inputs"))),"",INDIRECT(ADDRESS(B2238,2,1,1,"all_city_parameter_inputs"))))</f>
        <v>mean</v>
      </c>
      <c r="H2238" s="17" cm="1">
        <f t="array" aca="1" ref="H2238" ca="1">IF(ISBLANK(INDIRECT(ADDRESS(B2238,A2238,1,1,"all_city_parameter_inputs"))), "--",INDIRECT(ADDRESS(B2238,A2238,1,1,"all_city_parameter_inputs")))</f>
        <v>1</v>
      </c>
      <c r="I2238" s="17" t="str">
        <f ca="1">IF(OR(G2238="alpha",G2238="beta",G2238="sd",G2238="mean"),"--",VLOOKUP(C2238,Default!$B$5:$H$114,7,FALSE))</f>
        <v>--</v>
      </c>
      <c r="J2238" s="4" t="str">
        <f ca="1">VLOOKUP(F2238,Lookup!$C$5:$D$110,2, FALSE)</f>
        <v>PA values</v>
      </c>
      <c r="K2238" s="4" t="str">
        <f ca="1">VLOOKUP(C2238,Default!$B$4:$E$114,4, FALSE)</f>
        <v>scalar to deal with bias in MMET values from non-occupational physical activity survey</v>
      </c>
      <c r="L2238" s="21" t="str" cm="1">
        <f t="array" aca="1" ref="L2238" ca="1">IF(ISNA(VLOOKUP($D2238,Grouped_Sources!$C:$C,1,FALSE)),"", INDIRECT(VLOOKUP($D2238,Grouped_Sources!$C:$I,5,FALSE)))</f>
        <v>assumes no bias in PA data (could be improved by looking at PA surveys) - distribution parameters need updating</v>
      </c>
      <c r="M2238" s="21" cm="1">
        <f t="array" aca="1" ref="M2238" ca="1">IF(ISNA(VLOOKUP($D2238,Grouped_Sources!$C:$C,1,FALSE)),"", INDIRECT(VLOOKUP($D2238,Grouped_Sources!$C:$I,6,FALSE)))</f>
        <v>0</v>
      </c>
      <c r="N2238" s="21" cm="1">
        <f t="array" aca="1" ref="N2238" ca="1">IF(ISNA(VLOOKUP($D2238,Grouped_Sources!$C:$C,1,FALSE)),"", INDIRECT(VLOOKUP($D2238,Grouped_Sources!$C:$I,7,FALSE)))</f>
        <v>0</v>
      </c>
    </row>
    <row r="2239" spans="1:14" hidden="1" x14ac:dyDescent="0.25">
      <c r="A2239" s="5">
        <f t="shared" si="370"/>
        <v>25</v>
      </c>
      <c r="B2239" s="5">
        <f t="shared" si="371"/>
        <v>37</v>
      </c>
      <c r="C2239" s="5" t="str">
        <f t="shared" ca="1" si="372"/>
        <v>background_pa_scalar</v>
      </c>
      <c r="D2239" s="5" t="str">
        <f t="shared" ca="1" si="360"/>
        <v>background_pa_scalar_temuco_padrelascasas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background_pa_scalar</v>
      </c>
      <c r="G2239" s="4" t="str" cm="1">
        <f t="array" aca="1" ref="G2239" ca="1">IF(AND(ISBLANK(INDIRECT(ADDRESS(B2239,3,1,1,"all_city_parameter_inputs"))),ISBLANK(INDIRECT(ADDRESS(B2239,2,1,1,"all_city_parameter_inputs")))),"",IF(ISBLANK(INDIRECT(ADDRESS(B2239,2,1,1,"all_city_parameter_inputs"))),"",INDIRECT(ADDRESS(B2239,2,1,1,"all_city_parameter_inputs"))))</f>
        <v>sd</v>
      </c>
      <c r="H2239" s="17" cm="1">
        <f t="array" aca="1" ref="H2239" ca="1">IF(ISBLANK(INDIRECT(ADDRESS(B2239,A2239,1,1,"all_city_parameter_inputs"))), "--",INDIRECT(ADDRESS(B2239,A2239,1,1,"all_city_parameter_inputs")))</f>
        <v>1.2</v>
      </c>
      <c r="I2239" s="17" t="str">
        <f ca="1">IF(OR(G2239="alpha",G2239="beta",G2239="sd",G2239="mean"),"--",VLOOKUP(C2239,Default!$B$5:$H$114,7,FALSE))</f>
        <v>--</v>
      </c>
      <c r="J2239" s="4" t="str">
        <f ca="1">VLOOKUP(F2239,Lookup!$C$5:$D$110,2, FALSE)</f>
        <v>PA values</v>
      </c>
      <c r="K2239" s="4" t="str">
        <f ca="1">VLOOKUP(C2239,Default!$B$4:$E$114,4, FALSE)</f>
        <v>scalar to deal with bias in MMET values from non-occupational physical activity survey</v>
      </c>
      <c r="L2239" s="21" t="str" cm="1">
        <f t="array" aca="1" ref="L2239" ca="1">IF(ISNA(VLOOKUP($D2239,Grouped_Sources!$C:$C,1,FALSE)),"", INDIRECT(VLOOKUP($D2239,Grouped_Sources!$C:$I,5,FALSE)))</f>
        <v>assumes no bias in PA data (could be improved by looking at PA surveys) - distribution parameters need updating</v>
      </c>
      <c r="M2239" s="21" cm="1">
        <f t="array" aca="1" ref="M2239" ca="1">IF(ISNA(VLOOKUP($D2239,Grouped_Sources!$C:$C,1,FALSE)),"", INDIRECT(VLOOKUP($D2239,Grouped_Sources!$C:$I,6,FALSE)))</f>
        <v>0</v>
      </c>
      <c r="N2239" s="21" cm="1">
        <f t="array" aca="1" ref="N2239" ca="1">IF(ISNA(VLOOKUP($D2239,Grouped_Sources!$C:$C,1,FALSE)),"", INDIRECT(VLOOKUP($D2239,Grouped_Sources!$C:$I,7,FALSE)))</f>
        <v>0</v>
      </c>
    </row>
    <row r="2240" spans="1:14" hidden="1" x14ac:dyDescent="0.25">
      <c r="A2240" s="5">
        <f t="shared" si="370"/>
        <v>25</v>
      </c>
      <c r="B2240" s="5">
        <f t="shared" si="371"/>
        <v>38</v>
      </c>
      <c r="C2240" s="5" t="str">
        <f t="shared" ca="1" si="372"/>
        <v>bus_walk_time</v>
      </c>
      <c r="D2240" s="5" t="str">
        <f t="shared" ca="1" si="360"/>
        <v>bus_walk_time_temuco_padrelascasas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bus_walk_time</v>
      </c>
      <c r="G2240" s="4" t="str" cm="1">
        <f t="array" aca="1" ref="G2240" ca="1">IF(AND(ISBLANK(INDIRECT(ADDRESS(B2240,3,1,1,"all_city_parameter_inputs"))),ISBLANK(INDIRECT(ADDRESS(B2240,2,1,1,"all_city_parameter_inputs")))),"",IF(ISBLANK(INDIRECT(ADDRESS(B2240,2,1,1,"all_city_parameter_inputs"))),"",INDIRECT(ADDRESS(B2240,2,1,1,"all_city_parameter_inputs"))))</f>
        <v>constant</v>
      </c>
      <c r="H2240" s="17" cm="1">
        <f t="array" aca="1" ref="H2240" ca="1">IF(ISBLANK(INDIRECT(ADDRESS(B2240,A2240,1,1,"all_city_parameter_inputs"))), "--",INDIRECT(ADDRESS(B2240,A2240,1,1,"all_city_parameter_inputs")))</f>
        <v>7</v>
      </c>
      <c r="I2240" s="17">
        <f ca="1">IF(OR(G2240="alpha",G2240="beta",G2240="sd",G2240="mean"),"--",VLOOKUP(C2240,Default!$B$5:$H$114,7,FALSE))</f>
        <v>16</v>
      </c>
      <c r="J2240" s="4" t="str">
        <f ca="1">VLOOKUP(F2240,Lookup!$C$5:$D$110,2, FALSE)</f>
        <v>Travel values</v>
      </c>
      <c r="K2240" s="4" t="str">
        <f ca="1">VLOOKUP(C2240,Default!$B$4:$E$114,4, FALSE)</f>
        <v>time taken to walk to bus stop, added to each trip with main mode bus unless there is already a walking component in the travel survey</v>
      </c>
      <c r="L2240" s="21" t="str" cm="1">
        <f t="array" aca="1" ref="L2240" ca="1">IF(ISNA(VLOOKUP($D2240,Grouped_Sources!$C:$C,1,FALSE)),"", INDIRECT(VLOOKUP($D2240,Grouped_Sources!$C:$I,5,FALSE)))</f>
        <v xml:space="preserve"> on OneDrive Ali Abbas - ITHIM Global\Methods and Processes\Input Parameters\Walk_to_PT</v>
      </c>
      <c r="M2240" s="21" cm="1">
        <f t="array" aca="1" ref="M2240" ca="1">IF(ISNA(VLOOKUP($D2240,Grouped_Sources!$C:$C,1,FALSE)),"", INDIRECT(VLOOKUP($D2240,Grouped_Sources!$C:$I,6,FALSE)))</f>
        <v>0</v>
      </c>
      <c r="N2240" s="21" cm="1">
        <f t="array" aca="1" ref="N2240" ca="1">IF(ISNA(VLOOKUP($D2240,Grouped_Sources!$C:$C,1,FALSE)),"", INDIRECT(VLOOKUP($D2240,Grouped_Sources!$C:$I,7,FALSE)))</f>
        <v>0</v>
      </c>
    </row>
    <row r="2241" spans="1:14" hidden="1" x14ac:dyDescent="0.25">
      <c r="A2241" s="5">
        <f t="shared" si="370"/>
        <v>25</v>
      </c>
      <c r="B2241" s="5">
        <f t="shared" si="371"/>
        <v>39</v>
      </c>
      <c r="C2241" s="5" t="str">
        <f t="shared" ca="1" si="372"/>
        <v>bus_walk_time</v>
      </c>
      <c r="D2241" s="5" t="str">
        <f t="shared" ca="1" si="360"/>
        <v>bus_walk_time_temuco_padrelascasas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bus_walk_time</v>
      </c>
      <c r="G2241" s="4" t="str" cm="1">
        <f t="array" aca="1" ref="G2241" ca="1">IF(AND(ISBLANK(INDIRECT(ADDRESS(B2241,3,1,1,"all_city_parameter_inputs"))),ISBLANK(INDIRECT(ADDRESS(B2241,2,1,1,"all_city_parameter_inputs")))),"",IF(ISBLANK(INDIRECT(ADDRESS(B2241,2,1,1,"all_city_parameter_inputs"))),"",INDIRECT(ADDRESS(B2241,2,1,1,"all_city_parameter_inputs"))))</f>
        <v>mean</v>
      </c>
      <c r="H2241" s="17" cm="1">
        <f t="array" aca="1" ref="H2241" ca="1">IF(ISBLANK(INDIRECT(ADDRESS(B2241,A2241,1,1,"all_city_parameter_inputs"))), "--",INDIRECT(ADDRESS(B2241,A2241,1,1,"all_city_parameter_inputs")))</f>
        <v>5.7547474299097692</v>
      </c>
      <c r="I2241" s="17" t="str">
        <f ca="1">IF(OR(G2241="alpha",G2241="beta",G2241="sd",G2241="mean"),"--",VLOOKUP(C2241,Default!$B$5:$H$114,7,FALSE))</f>
        <v>--</v>
      </c>
      <c r="J2241" s="4" t="str">
        <f ca="1">VLOOKUP(F2241,Lookup!$C$5:$D$110,2, FALSE)</f>
        <v>Travel values</v>
      </c>
      <c r="K2241" s="4" t="str">
        <f ca="1">VLOOKUP(C2241,Default!$B$4:$E$114,4, FALSE)</f>
        <v>time taken to walk to bus stop, added to each trip with main mode bus unless there is already a walking component in the travel survey</v>
      </c>
      <c r="L2241" s="21" t="str" cm="1">
        <f t="array" aca="1" ref="L2241" ca="1">IF(ISNA(VLOOKUP($D2241,Grouped_Sources!$C:$C,1,FALSE)),"", INDIRECT(VLOOKUP($D2241,Grouped_Sources!$C:$I,5,FALSE)))</f>
        <v xml:space="preserve"> on OneDrive Ali Abbas - ITHIM Global\Methods and Processes\Input Parameters\Walk_to_PT</v>
      </c>
      <c r="M2241" s="21" cm="1">
        <f t="array" aca="1" ref="M2241" ca="1">IF(ISNA(VLOOKUP($D2241,Grouped_Sources!$C:$C,1,FALSE)),"", INDIRECT(VLOOKUP($D2241,Grouped_Sources!$C:$I,6,FALSE)))</f>
        <v>0</v>
      </c>
      <c r="N2241" s="21" cm="1">
        <f t="array" aca="1" ref="N2241" ca="1">IF(ISNA(VLOOKUP($D2241,Grouped_Sources!$C:$C,1,FALSE)),"", INDIRECT(VLOOKUP($D2241,Grouped_Sources!$C:$I,7,FALSE)))</f>
        <v>0</v>
      </c>
    </row>
    <row r="2242" spans="1:14" hidden="1" x14ac:dyDescent="0.25">
      <c r="A2242" s="5">
        <f t="shared" si="370"/>
        <v>25</v>
      </c>
      <c r="B2242" s="5">
        <f t="shared" si="371"/>
        <v>40</v>
      </c>
      <c r="C2242" s="5" t="str">
        <f t="shared" ca="1" si="372"/>
        <v>bus_walk_time</v>
      </c>
      <c r="D2242" s="5" t="str">
        <f t="shared" ca="1" si="360"/>
        <v>bus_walk_time_temuco_padrelascasas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bus_walk_time</v>
      </c>
      <c r="G2242" s="4" t="str" cm="1">
        <f t="array" aca="1" ref="G2242" ca="1">IF(AND(ISBLANK(INDIRECT(ADDRESS(B2242,3,1,1,"all_city_parameter_inputs"))),ISBLANK(INDIRECT(ADDRESS(B2242,2,1,1,"all_city_parameter_inputs")))),"",IF(ISBLANK(INDIRECT(ADDRESS(B2242,2,1,1,"all_city_parameter_inputs"))),"",INDIRECT(ADDRESS(B2242,2,1,1,"all_city_parameter_inputs"))))</f>
        <v>sd</v>
      </c>
      <c r="H2242" s="17" cm="1">
        <f t="array" aca="1" ref="H2242" ca="1">IF(ISBLANK(INDIRECT(ADDRESS(B2242,A2242,1,1,"all_city_parameter_inputs"))), "--",INDIRECT(ADDRESS(B2242,A2242,1,1,"all_city_parameter_inputs")))</f>
        <v>1.8699567861952673</v>
      </c>
      <c r="I2242" s="17" t="str">
        <f ca="1">IF(OR(G2242="alpha",G2242="beta",G2242="sd",G2242="mean"),"--",VLOOKUP(C2242,Default!$B$5:$H$114,7,FALSE))</f>
        <v>--</v>
      </c>
      <c r="J2242" s="4" t="str">
        <f ca="1">VLOOKUP(F2242,Lookup!$C$5:$D$110,2, FALSE)</f>
        <v>Travel values</v>
      </c>
      <c r="K2242" s="4" t="str">
        <f ca="1">VLOOKUP(C2242,Default!$B$4:$E$114,4, FALSE)</f>
        <v>time taken to walk to bus stop, added to each trip with main mode bus unless there is already a walking component in the travel survey</v>
      </c>
      <c r="L2242" s="21" t="str" cm="1">
        <f t="array" aca="1" ref="L2242" ca="1">IF(ISNA(VLOOKUP($D2242,Grouped_Sources!$C:$C,1,FALSE)),"", INDIRECT(VLOOKUP($D2242,Grouped_Sources!$C:$I,5,FALSE)))</f>
        <v xml:space="preserve"> on OneDrive Ali Abbas - ITHIM Global\Methods and Processes\Input Parameters\Walk_to_PT</v>
      </c>
      <c r="M2242" s="21" cm="1">
        <f t="array" aca="1" ref="M2242" ca="1">IF(ISNA(VLOOKUP($D2242,Grouped_Sources!$C:$C,1,FALSE)),"", INDIRECT(VLOOKUP($D2242,Grouped_Sources!$C:$I,6,FALSE)))</f>
        <v>0</v>
      </c>
      <c r="N2242" s="21" cm="1">
        <f t="array" aca="1" ref="N2242" ca="1">IF(ISNA(VLOOKUP($D2242,Grouped_Sources!$C:$C,1,FALSE)),"", INDIRECT(VLOOKUP($D2242,Grouped_Sources!$C:$I,7,FALSE)))</f>
        <v>0</v>
      </c>
    </row>
    <row r="2243" spans="1:14" hidden="1" x14ac:dyDescent="0.25">
      <c r="A2243" s="5">
        <f t="shared" si="370"/>
        <v>25</v>
      </c>
      <c r="B2243" s="5">
        <f t="shared" si="371"/>
        <v>41</v>
      </c>
      <c r="C2243" s="5" t="str">
        <f t="shared" ca="1" si="372"/>
        <v>rail_walk_time</v>
      </c>
      <c r="D2243" s="5" t="str">
        <f t="shared" ca="1" si="360"/>
        <v>rail_walk_time_temuco_padrelascasas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rail_walk_time</v>
      </c>
      <c r="G2243" s="4" t="str" cm="1">
        <f t="array" aca="1" ref="G2243" ca="1">IF(AND(ISBLANK(INDIRECT(ADDRESS(B2243,3,1,1,"all_city_parameter_inputs"))),ISBLANK(INDIRECT(ADDRESS(B2243,2,1,1,"all_city_parameter_inputs")))),"",IF(ISBLANK(INDIRECT(ADDRESS(B2243,2,1,1,"all_city_parameter_inputs"))),"",INDIRECT(ADDRESS(B2243,2,1,1,"all_city_parameter_inputs"))))</f>
        <v>constant</v>
      </c>
      <c r="H2243" s="17" cm="1">
        <f t="array" aca="1" ref="H2243" ca="1">IF(ISBLANK(INDIRECT(ADDRESS(B2243,A2243,1,1,"all_city_parameter_inputs"))), "--",INDIRECT(ADDRESS(B2243,A2243,1,1,"all_city_parameter_inputs")))</f>
        <v>11</v>
      </c>
      <c r="I2243" s="17">
        <f ca="1">IF(OR(G2243="alpha",G2243="beta",G2243="sd",G2243="mean"),"--",VLOOKUP(C2243,Default!$B$5:$H$114,7,FALSE))</f>
        <v>12.5</v>
      </c>
      <c r="J2243" s="4" t="str">
        <f ca="1">VLOOKUP(F2243,Lookup!$C$5:$D$110,2, FALSE)</f>
        <v>Travel values</v>
      </c>
      <c r="K2243" s="4" t="str">
        <f ca="1">VLOOKUP(C2243,Default!$B$4:$E$114,4, FALSE)</f>
        <v>time taken to walk to train station</v>
      </c>
      <c r="L2243" s="21" t="str" cm="1">
        <f t="array" aca="1" ref="L2243" ca="1">IF(ISNA(VLOOKUP($D2243,Grouped_Sources!$C:$C,1,FALSE)),"", INDIRECT(VLOOKUP($D2243,Grouped_Sources!$C:$I,5,FALSE)))</f>
        <v xml:space="preserve"> on OneDrive Ali Abbas - ITHIM Global\Methods and Processes\Input Parameters\Walk_to_PT</v>
      </c>
      <c r="M2243" s="21" cm="1">
        <f t="array" aca="1" ref="M2243" ca="1">IF(ISNA(VLOOKUP($D2243,Grouped_Sources!$C:$C,1,FALSE)),"", INDIRECT(VLOOKUP($D2243,Grouped_Sources!$C:$I,6,FALSE)))</f>
        <v>0</v>
      </c>
      <c r="N2243" s="21" cm="1">
        <f t="array" aca="1" ref="N2243" ca="1">IF(ISNA(VLOOKUP($D2243,Grouped_Sources!$C:$C,1,FALSE)),"", INDIRECT(VLOOKUP($D2243,Grouped_Sources!$C:$I,7,FALSE)))</f>
        <v>0</v>
      </c>
    </row>
    <row r="2244" spans="1:14" hidden="1" x14ac:dyDescent="0.25">
      <c r="A2244" s="5">
        <f t="shared" si="370"/>
        <v>25</v>
      </c>
      <c r="B2244" s="5">
        <f t="shared" si="371"/>
        <v>42</v>
      </c>
      <c r="C2244" s="5" t="str">
        <f t="shared" ca="1" si="372"/>
        <v>rail_walk_time</v>
      </c>
      <c r="D2244" s="5" t="str">
        <f t="shared" ca="1" si="360"/>
        <v>rail_walk_time_temuco_padrelascasas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rail_walk_time</v>
      </c>
      <c r="G2244" s="4" t="str" cm="1">
        <f t="array" aca="1" ref="G2244" ca="1">IF(AND(ISBLANK(INDIRECT(ADDRESS(B2244,3,1,1,"all_city_parameter_inputs"))),ISBLANK(INDIRECT(ADDRESS(B2244,2,1,1,"all_city_parameter_inputs")))),"",IF(ISBLANK(INDIRECT(ADDRESS(B2244,2,1,1,"all_city_parameter_inputs"))),"",INDIRECT(ADDRESS(B2244,2,1,1,"all_city_parameter_inputs"))))</f>
        <v>mean</v>
      </c>
      <c r="H2244" s="17" cm="1">
        <f t="array" aca="1" ref="H2244" ca="1">IF(ISBLANK(INDIRECT(ADDRESS(B2244,A2244,1,1,"all_city_parameter_inputs"))), "--",INDIRECT(ADDRESS(B2244,A2244,1,1,"all_city_parameter_inputs")))</f>
        <v>7.3125795241477052</v>
      </c>
      <c r="I2244" s="17" t="str">
        <f ca="1">IF(OR(G2244="alpha",G2244="beta",G2244="sd",G2244="mean"),"--",VLOOKUP(C2244,Default!$B$5:$H$114,7,FALSE))</f>
        <v>--</v>
      </c>
      <c r="J2244" s="4" t="str">
        <f ca="1">VLOOKUP(F2244,Lookup!$C$5:$D$110,2, FALSE)</f>
        <v>Travel values</v>
      </c>
      <c r="K2244" s="4" t="str">
        <f ca="1">VLOOKUP(C2244,Default!$B$4:$E$114,4, FALSE)</f>
        <v>time taken to walk to train station</v>
      </c>
      <c r="L2244" s="21" t="str" cm="1">
        <f t="array" aca="1" ref="L2244" ca="1">IF(ISNA(VLOOKUP($D2244,Grouped_Sources!$C:$C,1,FALSE)),"", INDIRECT(VLOOKUP($D2244,Grouped_Sources!$C:$I,5,FALSE)))</f>
        <v xml:space="preserve"> on OneDrive Ali Abbas - ITHIM Global\Methods and Processes\Input Parameters\Walk_to_PT</v>
      </c>
      <c r="M2244" s="21" cm="1">
        <f t="array" aca="1" ref="M2244" ca="1">IF(ISNA(VLOOKUP($D2244,Grouped_Sources!$C:$C,1,FALSE)),"", INDIRECT(VLOOKUP($D2244,Grouped_Sources!$C:$I,6,FALSE)))</f>
        <v>0</v>
      </c>
      <c r="N2244" s="21" cm="1">
        <f t="array" aca="1" ref="N2244" ca="1">IF(ISNA(VLOOKUP($D2244,Grouped_Sources!$C:$C,1,FALSE)),"", INDIRECT(VLOOKUP($D2244,Grouped_Sources!$C:$I,7,FALSE)))</f>
        <v>0</v>
      </c>
    </row>
    <row r="2245" spans="1:14" hidden="1" x14ac:dyDescent="0.25">
      <c r="A2245" s="5">
        <f t="shared" si="370"/>
        <v>25</v>
      </c>
      <c r="B2245" s="5">
        <f t="shared" si="371"/>
        <v>43</v>
      </c>
      <c r="C2245" s="5" t="str">
        <f t="shared" ca="1" si="372"/>
        <v>rail_walk_time</v>
      </c>
      <c r="D2245" s="5" t="str">
        <f t="shared" ca="1" si="360"/>
        <v>rail_walk_time_temuco_padrelascasas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rail_walk_time</v>
      </c>
      <c r="G2245" s="4" t="str" cm="1">
        <f t="array" aca="1" ref="G2245" ca="1">IF(AND(ISBLANK(INDIRECT(ADDRESS(B2245,3,1,1,"all_city_parameter_inputs"))),ISBLANK(INDIRECT(ADDRESS(B2245,2,1,1,"all_city_parameter_inputs")))),"",IF(ISBLANK(INDIRECT(ADDRESS(B2245,2,1,1,"all_city_parameter_inputs"))),"",INDIRECT(ADDRESS(B2245,2,1,1,"all_city_parameter_inputs"))))</f>
        <v>sd</v>
      </c>
      <c r="H2245" s="17" cm="1">
        <f t="array" aca="1" ref="H2245" ca="1">IF(ISBLANK(INDIRECT(ADDRESS(B2245,A2245,1,1,"all_city_parameter_inputs"))), "--",INDIRECT(ADDRESS(B2245,A2245,1,1,"all_city_parameter_inputs")))</f>
        <v>2.4686176204699946</v>
      </c>
      <c r="I2245" s="17" t="str">
        <f ca="1">IF(OR(G2245="alpha",G2245="beta",G2245="sd",G2245="mean"),"--",VLOOKUP(C2245,Default!$B$5:$H$114,7,FALSE))</f>
        <v>--</v>
      </c>
      <c r="J2245" s="4" t="str">
        <f ca="1">VLOOKUP(F2245,Lookup!$C$5:$D$110,2, FALSE)</f>
        <v>Travel values</v>
      </c>
      <c r="K2245" s="4" t="str">
        <f ca="1">VLOOKUP(C2245,Default!$B$4:$E$114,4, FALSE)</f>
        <v>time taken to walk to train station</v>
      </c>
      <c r="L2245" s="21" t="str" cm="1">
        <f t="array" aca="1" ref="L2245" ca="1">IF(ISNA(VLOOKUP($D2245,Grouped_Sources!$C:$C,1,FALSE)),"", INDIRECT(VLOOKUP($D2245,Grouped_Sources!$C:$I,5,FALSE)))</f>
        <v xml:space="preserve"> on OneDrive Ali Abbas - ITHIM Global\Methods and Processes\Input Parameters\Walk_to_PT</v>
      </c>
      <c r="M2245" s="21" cm="1">
        <f t="array" aca="1" ref="M2245" ca="1">IF(ISNA(VLOOKUP($D2245,Grouped_Sources!$C:$C,1,FALSE)),"", INDIRECT(VLOOKUP($D2245,Grouped_Sources!$C:$I,6,FALSE)))</f>
        <v>0</v>
      </c>
      <c r="N2245" s="21" cm="1">
        <f t="array" aca="1" ref="N2245" ca="1">IF(ISNA(VLOOKUP($D2245,Grouped_Sources!$C:$C,1,FALSE)),"", INDIRECT(VLOOKUP($D2245,Grouped_Sources!$C:$I,7,FALSE)))</f>
        <v>0</v>
      </c>
    </row>
    <row r="2246" spans="1:14" hidden="1" x14ac:dyDescent="0.25">
      <c r="A2246" s="5">
        <f t="shared" si="370"/>
        <v>25</v>
      </c>
      <c r="B2246" s="5">
        <f t="shared" si="371"/>
        <v>44</v>
      </c>
      <c r="C2246" s="5" t="str">
        <f t="shared" ca="1" si="372"/>
        <v>add_personal_motorcycle_trips</v>
      </c>
      <c r="D2246" s="5" t="str">
        <f t="shared" ref="D2246:D2249" ca="1" si="373">F2246&amp;"_"&amp;E2246</f>
        <v>add_personal_motorcycle_trips_temuco_padrelascasas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add_personal_motorcycle_trips</v>
      </c>
      <c r="G2246" s="4" t="str" cm="1">
        <f t="array" aca="1" ref="G2246" ca="1">IF(AND(ISBLANK(INDIRECT(ADDRESS(B2246,3,1,1,"all_city_parameter_inputs"))),ISBLANK(INDIRECT(ADDRESS(B2246,2,1,1,"all_city_parameter_inputs")))),"",IF(ISBLANK(INDIRECT(ADDRESS(B2246,2,1,1,"all_city_parameter_inputs"))),"",INDIRECT(ADDRESS(B2246,2,1,1,"all_city_parameter_inputs"))))</f>
        <v/>
      </c>
      <c r="H2246" s="17" t="str" cm="1">
        <f t="array" aca="1" ref="H2246" ca="1">IF(ISBLANK(INDIRECT(ADDRESS(B2246,A2246,1,1,"all_city_parameter_inputs"))), "--",INDIRECT(ADDRESS(B2246,A2246,1,1,"all_city_parameter_inputs")))</f>
        <v>Chile</v>
      </c>
      <c r="I2246" s="17" t="str">
        <f ca="1">IF(OR(G2246="alpha",G2246="beta",G2246="sd",G2246="mean"),"--",VLOOKUP(C2246,Default!$B$5:$H$114,7,FALSE))</f>
        <v>no</v>
      </c>
      <c r="J2246" s="4" t="str">
        <f ca="1">VLOOKUP(F2246,Lookup!$C$5:$D$110,2, FALSE)</f>
        <v>Travel values</v>
      </c>
      <c r="K2246" s="4" t="str">
        <f ca="1">VLOOKUP(C2246,Default!$B$4:$E$114,4, FALSE)</f>
        <v>if set to 'no', does not add any personal journey motorcycle trip. If set to 'Chile' add motorcycle trips based on Chilean data. Used if no motorcycle trips exist in the travel survey at all</v>
      </c>
      <c r="L2246" s="21" t="str" cm="1">
        <f t="array" aca="1" ref="L2246" ca="1">IF(ISNA(VLOOKUP($D2246,Grouped_Sources!$C:$C,1,FALSE)),"", INDIRECT(VLOOKUP($D2246,Grouped_Sources!$C:$I,5,FALSE)))</f>
        <v xml:space="preserve"> on OneDrive Ali Abbas - ITHIM Global\Methods and Processes\Input Parameters\NewMotorcycleTrips</v>
      </c>
      <c r="M2246" s="21" cm="1">
        <f t="array" aca="1" ref="M2246" ca="1">IF(ISNA(VLOOKUP($D2246,Grouped_Sources!$C:$C,1,FALSE)),"", INDIRECT(VLOOKUP($D2246,Grouped_Sources!$C:$I,6,FALSE)))</f>
        <v>0</v>
      </c>
      <c r="N2246" s="21" cm="1">
        <f t="array" aca="1" ref="N2246" ca="1">IF(ISNA(VLOOKUP($D2246,Grouped_Sources!$C:$C,1,FALSE)),"", INDIRECT(VLOOKUP($D2246,Grouped_Sources!$C:$I,7,FALSE)))</f>
        <v>0</v>
      </c>
    </row>
    <row r="2247" spans="1:14" hidden="1" x14ac:dyDescent="0.25">
      <c r="A2247" s="5">
        <f t="shared" si="370"/>
        <v>25</v>
      </c>
      <c r="B2247" s="5">
        <f t="shared" si="371"/>
        <v>45</v>
      </c>
      <c r="C2247" s="5" t="str">
        <f t="shared" ca="1" si="372"/>
        <v>proportion_motorcycle_trips</v>
      </c>
      <c r="D2247" s="5" t="str">
        <f t="shared" ca="1" si="373"/>
        <v>proportion_motorcycle_trips_temuco_padrelascasas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proportion_motorcycle_trips</v>
      </c>
      <c r="G2247" s="4" t="str" cm="1">
        <f t="array" aca="1" ref="G2247" ca="1">IF(AND(ISBLANK(INDIRECT(ADDRESS(B2247,3,1,1,"all_city_parameter_inputs"))),ISBLANK(INDIRECT(ADDRESS(B2247,2,1,1,"all_city_parameter_inputs")))),"",IF(ISBLANK(INDIRECT(ADDRESS(B2247,2,1,1,"all_city_parameter_inputs"))),"",INDIRECT(ADDRESS(B2247,2,1,1,"all_city_parameter_inputs"))))</f>
        <v>constant</v>
      </c>
      <c r="H2247" s="17" cm="1">
        <f t="array" aca="1" ref="H2247" ca="1">IF(ISBLANK(INDIRECT(ADDRESS(B2247,A2247,1,1,"all_city_parameter_inputs"))), "--",INDIRECT(ADDRESS(B2247,A2247,1,1,"all_city_parameter_inputs")))</f>
        <v>0.01</v>
      </c>
      <c r="I2247" s="17">
        <f ca="1">IF(OR(G2247="alpha",G2247="beta",G2247="sd",G2247="mean"),"--",VLOOKUP(C2247,Default!$B$5:$H$114,7,FALSE))</f>
        <v>0</v>
      </c>
      <c r="J2247" s="4" t="str">
        <f ca="1">VLOOKUP(F2247,Lookup!$C$5:$D$110,2, FALSE)</f>
        <v>Travel values</v>
      </c>
      <c r="K2247" s="4" t="str">
        <f ca="1">VLOOKUP(C2247,Default!$B$4:$E$114,4, FALSE)</f>
        <v>proportion of travel survey trips that should be added as motorcycle trips</v>
      </c>
      <c r="L2247" s="21" t="str" cm="1">
        <f t="array" aca="1" ref="L2247" ca="1">IF(ISNA(VLOOKUP($D2247,Grouped_Sources!$C:$C,1,FALSE)),"", INDIRECT(VLOOKUP($D2247,Grouped_Sources!$C:$I,5,FALSE)))</f>
        <v xml:space="preserve"> on OneDrive Ali Abbas - ITHIM Global\Methods and Processes\Input Parameters\NewMotorcycleTrips</v>
      </c>
      <c r="M2247" s="21" cm="1">
        <f t="array" aca="1" ref="M2247" ca="1">IF(ISNA(VLOOKUP($D2247,Grouped_Sources!$C:$C,1,FALSE)),"", INDIRECT(VLOOKUP($D2247,Grouped_Sources!$C:$I,6,FALSE)))</f>
        <v>0</v>
      </c>
      <c r="N2247" s="21" cm="1">
        <f t="array" aca="1" ref="N2247" ca="1">IF(ISNA(VLOOKUP($D2247,Grouped_Sources!$C:$C,1,FALSE)),"", INDIRECT(VLOOKUP($D2247,Grouped_Sources!$C:$I,7,FALSE)))</f>
        <v>0</v>
      </c>
    </row>
    <row r="2248" spans="1:14" hidden="1" x14ac:dyDescent="0.25">
      <c r="A2248" s="5">
        <f t="shared" si="370"/>
        <v>25</v>
      </c>
      <c r="B2248" s="5">
        <f t="shared" si="371"/>
        <v>46</v>
      </c>
      <c r="C2248" s="5" t="str">
        <f t="shared" ca="1" si="372"/>
        <v>proportion_motorcycle_trips</v>
      </c>
      <c r="D2248" s="5" t="str">
        <f t="shared" ca="1" si="373"/>
        <v>proportion_motorcycle_trips_temuco_padrelascasas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proportion_motorcycle_trips</v>
      </c>
      <c r="G2248" s="4" t="str" cm="1">
        <f t="array" aca="1" ref="G2248" ca="1">IF(AND(ISBLANK(INDIRECT(ADDRESS(B2248,3,1,1,"all_city_parameter_inputs"))),ISBLANK(INDIRECT(ADDRESS(B2248,2,1,1,"all_city_parameter_inputs")))),"",IF(ISBLANK(INDIRECT(ADDRESS(B2248,2,1,1,"all_city_parameter_inputs"))),"",INDIRECT(ADDRESS(B2248,2,1,1,"all_city_parameter_inputs"))))</f>
        <v>alpha</v>
      </c>
      <c r="H2248" s="17" cm="1">
        <f t="array" aca="1" ref="H2248" ca="1">IF(ISBLANK(INDIRECT(ADDRESS(B2248,A2248,1,1,"all_city_parameter_inputs"))), "--",INDIRECT(ADDRESS(B2248,A2248,1,1,"all_city_parameter_inputs")))</f>
        <v>10.99</v>
      </c>
      <c r="I2248" s="17" t="str">
        <f ca="1">IF(OR(G2248="alpha",G2248="beta",G2248="sd",G2248="mean"),"--",VLOOKUP(C2248,Default!$B$5:$H$114,7,FALSE))</f>
        <v>--</v>
      </c>
      <c r="J2248" s="4" t="str">
        <f ca="1">VLOOKUP(F2248,Lookup!$C$5:$D$110,2, FALSE)</f>
        <v>Travel values</v>
      </c>
      <c r="K2248" s="4" t="str">
        <f ca="1">VLOOKUP(C2248,Default!$B$4:$E$114,4, FALSE)</f>
        <v>proportion of travel survey trips that should be added as motorcycle trips</v>
      </c>
      <c r="L2248" s="21" t="str" cm="1">
        <f t="array" aca="1" ref="L2248" ca="1">IF(ISNA(VLOOKUP($D2248,Grouped_Sources!$C:$C,1,FALSE)),"", INDIRECT(VLOOKUP($D2248,Grouped_Sources!$C:$I,5,FALSE)))</f>
        <v xml:space="preserve"> on OneDrive Ali Abbas - ITHIM Global\Methods and Processes\Input Parameters\NewMotorcycleTrips</v>
      </c>
      <c r="M2248" s="21" cm="1">
        <f t="array" aca="1" ref="M2248" ca="1">IF(ISNA(VLOOKUP($D2248,Grouped_Sources!$C:$C,1,FALSE)),"", INDIRECT(VLOOKUP($D2248,Grouped_Sources!$C:$I,6,FALSE)))</f>
        <v>0</v>
      </c>
      <c r="N2248" s="21" cm="1">
        <f t="array" aca="1" ref="N2248" ca="1">IF(ISNA(VLOOKUP($D2248,Grouped_Sources!$C:$C,1,FALSE)),"", INDIRECT(VLOOKUP($D2248,Grouped_Sources!$C:$I,7,FALSE)))</f>
        <v>0</v>
      </c>
    </row>
    <row r="2249" spans="1:14" hidden="1" x14ac:dyDescent="0.25">
      <c r="A2249" s="5">
        <f t="shared" si="370"/>
        <v>25</v>
      </c>
      <c r="B2249" s="5">
        <f t="shared" si="371"/>
        <v>47</v>
      </c>
      <c r="C2249" s="5" t="str">
        <f t="shared" ca="1" si="372"/>
        <v>proportion_motorcycle_trips</v>
      </c>
      <c r="D2249" s="5" t="str">
        <f t="shared" ca="1" si="373"/>
        <v>proportion_motorcycle_trips_temuco_padrelascasas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proportion_motorcycle_trips</v>
      </c>
      <c r="G2249" s="4" t="str" cm="1">
        <f t="array" aca="1" ref="G2249" ca="1">IF(AND(ISBLANK(INDIRECT(ADDRESS(B2249,3,1,1,"all_city_parameter_inputs"))),ISBLANK(INDIRECT(ADDRESS(B2249,2,1,1,"all_city_parameter_inputs")))),"",IF(ISBLANK(INDIRECT(ADDRESS(B2249,2,1,1,"all_city_parameter_inputs"))),"",INDIRECT(ADDRESS(B2249,2,1,1,"all_city_parameter_inputs"))))</f>
        <v>beta</v>
      </c>
      <c r="H2249" s="17" cm="1">
        <f t="array" aca="1" ref="H2249" ca="1">IF(ISBLANK(INDIRECT(ADDRESS(B2249,A2249,1,1,"all_city_parameter_inputs"))), "--",INDIRECT(ADDRESS(B2249,A2249,1,1,"all_city_parameter_inputs")))</f>
        <v>1088.01</v>
      </c>
      <c r="I2249" s="17" t="str">
        <f ca="1">IF(OR(G2249="alpha",G2249="beta",G2249="sd",G2249="mean"),"--",VLOOKUP(C2249,Default!$B$5:$H$114,7,FALSE))</f>
        <v>--</v>
      </c>
      <c r="J2249" s="4" t="str">
        <f ca="1">VLOOKUP(F2249,Lookup!$C$5:$D$110,2, FALSE)</f>
        <v>Travel values</v>
      </c>
      <c r="K2249" s="4" t="str">
        <f ca="1">VLOOKUP(C2249,Default!$B$4:$E$114,4, FALSE)</f>
        <v>proportion of travel survey trips that should be added as motorcycle trips</v>
      </c>
      <c r="L2249" s="21" t="str" cm="1">
        <f t="array" aca="1" ref="L2249" ca="1">IF(ISNA(VLOOKUP($D2249,Grouped_Sources!$C:$C,1,FALSE)),"", INDIRECT(VLOOKUP($D2249,Grouped_Sources!$C:$I,5,FALSE)))</f>
        <v xml:space="preserve"> on OneDrive Ali Abbas - ITHIM Global\Methods and Processes\Input Parameters\NewMotorcycleTrips</v>
      </c>
      <c r="M2249" s="21" cm="1">
        <f t="array" aca="1" ref="M2249" ca="1">IF(ISNA(VLOOKUP($D2249,Grouped_Sources!$C:$C,1,FALSE)),"", INDIRECT(VLOOKUP($D2249,Grouped_Sources!$C:$I,6,FALSE)))</f>
        <v>0</v>
      </c>
      <c r="N2249" s="21" cm="1">
        <f t="array" aca="1" ref="N2249" ca="1">IF(ISNA(VLOOKUP($D2249,Grouped_Sources!$C:$C,1,FALSE)),"", INDIRECT(VLOOKUP($D2249,Grouped_Sources!$C:$I,7,FALSE)))</f>
        <v>0</v>
      </c>
    </row>
    <row r="2250" spans="1:14" hidden="1" x14ac:dyDescent="0.25">
      <c r="A2250" s="5">
        <f t="shared" si="370"/>
        <v>25</v>
      </c>
      <c r="B2250" s="5">
        <f t="shared" si="371"/>
        <v>48</v>
      </c>
      <c r="C2250" s="5" t="str">
        <f t="shared" ca="1" si="372"/>
        <v>add_motorcycle_fleet</v>
      </c>
      <c r="D2250" s="5" t="str">
        <f t="shared" ca="1" si="360"/>
        <v>add_motorcycle_fleet_temuco_padrelascasas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All_city_list!F2245,INDIRECT(ADDRESS(B2250,1,1,1,"all_city_parameter_inputs"))))</f>
        <v>add_motorcycle_fleet</v>
      </c>
      <c r="G2250" s="4" t="str" cm="1">
        <f t="array" aca="1" ref="G2250" ca="1">IF(AND(ISBLANK(INDIRECT(ADDRESS(B2250,3,1,1,"all_city_parameter_inputs"))),ISBLANK(INDIRECT(ADDRESS(B2250,2,1,1,"all_city_parameter_inputs")))),"",IF(ISBLANK(INDIRECT(ADDRESS(B2250,2,1,1,"all_city_parameter_inputs"))),"",INDIRECT(ADDRESS(B2250,2,1,1,"all_city_parameter_inputs"))))</f>
        <v/>
      </c>
      <c r="H2250" s="17" t="str" cm="1">
        <f t="array" aca="1" ref="H2250" ca="1">IF(ISBLANK(INDIRECT(ADDRESS(B2250,A2250,1,1,"all_city_parameter_inputs"))), "--",INDIRECT(ADDRESS(B2250,A2250,1,1,"all_city_parameter_inputs")))</f>
        <v>T</v>
      </c>
      <c r="I2250" s="17" t="str">
        <f ca="1">IF(OR(G2250="alpha",G2250="beta",G2250="sd",G2250="mean"),"--",VLOOKUP(C2250,Default!$B$5:$H$114,7,FALSE))</f>
        <v>T</v>
      </c>
      <c r="J2250" s="4" t="str">
        <f ca="1">VLOOKUP(F2250,Lookup!$C$5:$D$110,2, FALSE)</f>
        <v>Travel values</v>
      </c>
      <c r="K2250" s="4" t="str">
        <f ca="1">VLOOKUP(C2250,Default!$B$4:$E$114,4, FALSE)</f>
        <v>whether to add motorcylce ghost trips</v>
      </c>
      <c r="L2250" s="21" t="str" cm="1">
        <f t="array" aca="1" ref="L2250" ca="1">IF(ISNA(VLOOKUP($D2250,Grouped_Sources!$C:$C,1,FALSE)),"", INDIRECT(VLOOKUP($D2250,Grouped_Sources!$C:$I,5,FALSE)))</f>
        <v xml:space="preserve"> on OneDrive Ali Abbas - ITHIM Global\Methods and Processes\Input Parameters\MotorcycleFleetRatio</v>
      </c>
      <c r="M2250" s="21" cm="1">
        <f t="array" aca="1" ref="M2250" ca="1">IF(ISNA(VLOOKUP($D2250,Grouped_Sources!$C:$C,1,FALSE)),"", INDIRECT(VLOOKUP($D2250,Grouped_Sources!$C:$I,6,FALSE)))</f>
        <v>0</v>
      </c>
      <c r="N2250" s="21" cm="1">
        <f t="array" aca="1" ref="N2250" ca="1">IF(ISNA(VLOOKUP($D2250,Grouped_Sources!$C:$C,1,FALSE)),"", INDIRECT(VLOOKUP($D2250,Grouped_Sources!$C:$I,7,FALSE)))</f>
        <v>0</v>
      </c>
    </row>
    <row r="2251" spans="1:14" hidden="1" x14ac:dyDescent="0.25">
      <c r="A2251" s="5">
        <f t="shared" si="370"/>
        <v>25</v>
      </c>
      <c r="B2251" s="5">
        <f t="shared" si="371"/>
        <v>49</v>
      </c>
      <c r="C2251" s="5" t="str">
        <f t="shared" ca="1" si="372"/>
        <v>fleet_to_motorcycle_ratio</v>
      </c>
      <c r="D2251" s="5" t="str">
        <f t="shared" ca="1" si="360"/>
        <v>fleet_to_motorcycle_ratio_temuco_padrelascasas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fleet_to_motorcycle_ratio</v>
      </c>
      <c r="G2251" s="4" t="str" cm="1">
        <f t="array" aca="1" ref="G2251" ca="1">IF(AND(ISBLANK(INDIRECT(ADDRESS(B2251,3,1,1,"all_city_parameter_inputs"))),ISBLANK(INDIRECT(ADDRESS(B2251,2,1,1,"all_city_parameter_inputs")))),"",IF(ISBLANK(INDIRECT(ADDRESS(B2251,2,1,1,"all_city_parameter_inputs"))),"",INDIRECT(ADDRESS(B2251,2,1,1,"all_city_parameter_inputs"))))</f>
        <v>constant</v>
      </c>
      <c r="H2251" s="17" cm="1">
        <f t="array" aca="1" ref="H2251" ca="1">IF(ISBLANK(INDIRECT(ADDRESS(B2251,A2251,1,1,"all_city_parameter_inputs"))), "--",INDIRECT(ADDRESS(B2251,A2251,1,1,"all_city_parameter_inputs")))</f>
        <v>0.44286216893596886</v>
      </c>
      <c r="I2251" s="17">
        <f ca="1">IF(OR(G2251="alpha",G2251="beta",G2251="sd",G2251="mean"),"--",VLOOKUP(C2251,Default!$B$5:$H$114,7,FALSE))</f>
        <v>0.441176470588235</v>
      </c>
      <c r="J2251" s="4" t="str">
        <f ca="1">VLOOKUP(F2251,Lookup!$C$5:$D$110,2, FALSE)</f>
        <v>Travel values</v>
      </c>
      <c r="K2251" s="4" t="str">
        <f ca="1">VLOOKUP(C2251,Default!$B$4:$E$114,4, FALSE)</f>
        <v xml:space="preserve">ratio of missing motorbike trips, e.g. if ratio = 0.6 and total trip distance in survey is 400, then want to add 600 km of motorbike trips. </v>
      </c>
      <c r="L2251" s="21" t="str" cm="1">
        <f t="array" aca="1" ref="L2251" ca="1">IF(ISNA(VLOOKUP($D2251,Grouped_Sources!$C:$C,1,FALSE)),"", INDIRECT(VLOOKUP($D2251,Grouped_Sources!$C:$I,5,FALSE)))</f>
        <v xml:space="preserve"> on OneDrive Ali Abbas - ITHIM Global\Methods and Processes\Input Parameters\MotorcycleFleetRatio</v>
      </c>
      <c r="M2251" s="21" cm="1">
        <f t="array" aca="1" ref="M2251" ca="1">IF(ISNA(VLOOKUP($D2251,Grouped_Sources!$C:$C,1,FALSE)),"", INDIRECT(VLOOKUP($D2251,Grouped_Sources!$C:$I,6,FALSE)))</f>
        <v>0</v>
      </c>
      <c r="N2251" s="21" cm="1">
        <f t="array" aca="1" ref="N2251" ca="1">IF(ISNA(VLOOKUP($D2251,Grouped_Sources!$C:$C,1,FALSE)),"", INDIRECT(VLOOKUP($D2251,Grouped_Sources!$C:$I,7,FALSE)))</f>
        <v>0</v>
      </c>
    </row>
    <row r="2252" spans="1:14" hidden="1" x14ac:dyDescent="0.25">
      <c r="A2252" s="5">
        <f t="shared" si="370"/>
        <v>25</v>
      </c>
      <c r="B2252" s="5">
        <f t="shared" si="371"/>
        <v>50</v>
      </c>
      <c r="C2252" s="5" t="str">
        <f t="shared" ca="1" si="372"/>
        <v>fleet_to_motorcycle_ratio</v>
      </c>
      <c r="D2252" s="5" t="str">
        <f t="shared" ca="1" si="360"/>
        <v>fleet_to_motorcycle_ratio_temuco_padrelascasas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fleet_to_motorcycle_ratio</v>
      </c>
      <c r="G2252" s="4" t="str" cm="1">
        <f t="array" aca="1" ref="G2252" ca="1">IF(AND(ISBLANK(INDIRECT(ADDRESS(B2252,3,1,1,"all_city_parameter_inputs"))),ISBLANK(INDIRECT(ADDRESS(B2252,2,1,1,"all_city_parameter_inputs")))),"",IF(ISBLANK(INDIRECT(ADDRESS(B2252,2,1,1,"all_city_parameter_inputs"))),"",INDIRECT(ADDRESS(B2252,2,1,1,"all_city_parameter_inputs"))))</f>
        <v>alpha</v>
      </c>
      <c r="H2252" s="17" cm="1">
        <f t="array" aca="1" ref="H2252" ca="1">IF(ISBLANK(INDIRECT(ADDRESS(B2252,A2252,1,1,"all_city_parameter_inputs"))), "--",INDIRECT(ADDRESS(B2252,A2252,1,1,"all_city_parameter_inputs")))</f>
        <v>8.1299740092757009</v>
      </c>
      <c r="I2252" s="17" t="str">
        <f ca="1">IF(OR(G2252="alpha",G2252="beta",G2252="sd",G2252="mean"),"--",VLOOKUP(C2252,Default!$B$5:$H$114,7,FALSE))</f>
        <v>--</v>
      </c>
      <c r="J2252" s="4" t="str">
        <f ca="1">VLOOKUP(F2252,Lookup!$C$5:$D$110,2, FALSE)</f>
        <v>Travel values</v>
      </c>
      <c r="K2252" s="4" t="str">
        <f ca="1">VLOOKUP(C2252,Default!$B$4:$E$114,4, FALSE)</f>
        <v xml:space="preserve">ratio of missing motorbike trips, e.g. if ratio = 0.6 and total trip distance in survey is 400, then want to add 600 km of motorbike trips. </v>
      </c>
      <c r="L2252" s="21" t="str" cm="1">
        <f t="array" aca="1" ref="L2252" ca="1">IF(ISNA(VLOOKUP($D2252,Grouped_Sources!$C:$C,1,FALSE)),"", INDIRECT(VLOOKUP($D2252,Grouped_Sources!$C:$I,5,FALSE)))</f>
        <v xml:space="preserve"> on OneDrive Ali Abbas - ITHIM Global\Methods and Processes\Input Parameters\MotorcycleFleetRatio</v>
      </c>
      <c r="M2252" s="21" cm="1">
        <f t="array" aca="1" ref="M2252" ca="1">IF(ISNA(VLOOKUP($D2252,Grouped_Sources!$C:$C,1,FALSE)),"", INDIRECT(VLOOKUP($D2252,Grouped_Sources!$C:$I,6,FALSE)))</f>
        <v>0</v>
      </c>
      <c r="N2252" s="21" cm="1">
        <f t="array" aca="1" ref="N2252" ca="1">IF(ISNA(VLOOKUP($D2252,Grouped_Sources!$C:$C,1,FALSE)),"", INDIRECT(VLOOKUP($D2252,Grouped_Sources!$C:$I,7,FALSE)))</f>
        <v>0</v>
      </c>
    </row>
    <row r="2253" spans="1:14" hidden="1" x14ac:dyDescent="0.25">
      <c r="A2253" s="5">
        <f t="shared" si="370"/>
        <v>25</v>
      </c>
      <c r="B2253" s="5">
        <f t="shared" si="371"/>
        <v>51</v>
      </c>
      <c r="C2253" s="5" t="str">
        <f t="shared" ca="1" si="372"/>
        <v>fleet_to_motorcycle_ratio</v>
      </c>
      <c r="D2253" s="5" t="str">
        <f t="shared" ca="1" si="360"/>
        <v>fleet_to_motorcycle_ratio_temuco_padrelascasas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fleet_to_motorcycle_ratio</v>
      </c>
      <c r="G2253" s="4" t="str" cm="1">
        <f t="array" aca="1" ref="G2253" ca="1">IF(AND(ISBLANK(INDIRECT(ADDRESS(B2253,3,1,1,"all_city_parameter_inputs"))),ISBLANK(INDIRECT(ADDRESS(B2253,2,1,1,"all_city_parameter_inputs")))),"",IF(ISBLANK(INDIRECT(ADDRESS(B2253,2,1,1,"all_city_parameter_inputs"))),"",INDIRECT(ADDRESS(B2253,2,1,1,"all_city_parameter_inputs"))))</f>
        <v>beta</v>
      </c>
      <c r="H2253" s="17" cm="1">
        <f t="array" aca="1" ref="H2253" ca="1">IF(ISBLANK(INDIRECT(ADDRESS(B2253,A2253,1,1,"all_city_parameter_inputs"))), "--",INDIRECT(ADDRESS(B2253,A2253,1,1,"all_city_parameter_inputs")))</f>
        <v>10.227823471617663</v>
      </c>
      <c r="I2253" s="17" t="str">
        <f ca="1">IF(OR(G2253="alpha",G2253="beta",G2253="sd",G2253="mean"),"--",VLOOKUP(C2253,Default!$B$5:$H$114,7,FALSE))</f>
        <v>--</v>
      </c>
      <c r="J2253" s="4" t="str">
        <f ca="1">VLOOKUP(F2253,Lookup!$C$5:$D$110,2, FALSE)</f>
        <v>Travel values</v>
      </c>
      <c r="K2253" s="4" t="str">
        <f ca="1">VLOOKUP(C2253,Default!$B$4:$E$114,4, FALSE)</f>
        <v xml:space="preserve">ratio of missing motorbike trips, e.g. if ratio = 0.6 and total trip distance in survey is 400, then want to add 600 km of motorbike trips. </v>
      </c>
      <c r="L2253" s="21" t="str" cm="1">
        <f t="array" aca="1" ref="L2253" ca="1">IF(ISNA(VLOOKUP($D2253,Grouped_Sources!$C:$C,1,FALSE)),"", INDIRECT(VLOOKUP($D2253,Grouped_Sources!$C:$I,5,FALSE)))</f>
        <v xml:space="preserve"> on OneDrive Ali Abbas - ITHIM Global\Methods and Processes\Input Parameters\MotorcycleFleetRatio</v>
      </c>
      <c r="M2253" s="21" cm="1">
        <f t="array" aca="1" ref="M2253" ca="1">IF(ISNA(VLOOKUP($D2253,Grouped_Sources!$C:$C,1,FALSE)),"", INDIRECT(VLOOKUP($D2253,Grouped_Sources!$C:$I,6,FALSE)))</f>
        <v>0</v>
      </c>
      <c r="N2253" s="21" cm="1">
        <f t="array" aca="1" ref="N2253" ca="1">IF(ISNA(VLOOKUP($D2253,Grouped_Sources!$C:$C,1,FALSE)),"", INDIRECT(VLOOKUP($D2253,Grouped_Sources!$C:$I,7,FALSE)))</f>
        <v>0</v>
      </c>
    </row>
    <row r="2254" spans="1:14" hidden="1" x14ac:dyDescent="0.25">
      <c r="A2254" s="5">
        <f t="shared" si="370"/>
        <v>25</v>
      </c>
      <c r="B2254" s="5">
        <f t="shared" si="371"/>
        <v>52</v>
      </c>
      <c r="C2254" s="5" t="str">
        <f t="shared" ca="1" si="372"/>
        <v>background_pa_confidence</v>
      </c>
      <c r="D2254" s="5" t="str">
        <f t="shared" ca="1" si="360"/>
        <v>background_pa_confidence_temuco_padrelascasas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background_pa_confidence</v>
      </c>
      <c r="G2254" s="4" t="str" cm="1">
        <f t="array" aca="1" ref="G2254" ca="1">IF(AND(ISBLANK(INDIRECT(ADDRESS(B2254,3,1,1,"all_city_parameter_inputs"))),ISBLANK(INDIRECT(ADDRESS(B2254,2,1,1,"all_city_parameter_inputs")))),"",IF(ISBLANK(INDIRECT(ADDRESS(B2254,2,1,1,"all_city_parameter_inputs"))),"",INDIRECT(ADDRESS(B2254,2,1,1,"all_city_parameter_inputs"))))</f>
        <v>sample</v>
      </c>
      <c r="H2254" s="17" cm="1">
        <f t="array" aca="1" ref="H2254" ca="1">IF(ISBLANK(INDIRECT(ADDRESS(B2254,A2254,1,1,"all_city_parameter_inputs"))), "--",INDIRECT(ADDRESS(B2254,A2254,1,1,"all_city_parameter_inputs")))</f>
        <v>0.3</v>
      </c>
      <c r="I2254" s="17">
        <f ca="1">IF(OR(G2254="alpha",G2254="beta",G2254="sd",G2254="mean"),"--",VLOOKUP(C2254,Default!$B$5:$H$114,7,FALSE))</f>
        <v>1</v>
      </c>
      <c r="J2254" s="4" t="str">
        <f ca="1">VLOOKUP(F2254,Lookup!$C$5:$D$110,2, FALSE)</f>
        <v>PA values</v>
      </c>
      <c r="K2254" s="4" t="str">
        <f ca="1">VLOOKUP(C2254,Default!$B$4:$E$114,4, FALSE)</f>
        <v>how confident we are in the PA survey (in terms of number of people who report zero PA)</v>
      </c>
      <c r="L2254" s="21" t="str" cm="1">
        <f t="array" aca="1" ref="L2254" ca="1">IF(ISNA(VLOOKUP($D2254,Grouped_Sources!$C:$C,1,FALSE)),"", INDIRECT(VLOOKUP($D2254,Grouped_Sources!$C:$I,5,FALSE)))</f>
        <v/>
      </c>
      <c r="M2254" s="21" t="str" cm="1">
        <f t="array" aca="1" ref="M2254" ca="1">IF(ISNA(VLOOKUP($D2254,Grouped_Sources!$C:$C,1,FALSE)),"", INDIRECT(VLOOKUP($D2254,Grouped_Sources!$C:$I,6,FALSE)))</f>
        <v/>
      </c>
      <c r="N2254" s="21" t="str" cm="1">
        <f t="array" aca="1" ref="N2254" ca="1">IF(ISNA(VLOOKUP($D2254,Grouped_Sources!$C:$C,1,FALSE)),"", INDIRECT(VLOOKUP($D2254,Grouped_Sources!$C:$I,7,FALSE)))</f>
        <v/>
      </c>
    </row>
    <row r="2255" spans="1:14" hidden="1" x14ac:dyDescent="0.25">
      <c r="A2255" s="5">
        <f t="shared" si="370"/>
        <v>25</v>
      </c>
      <c r="B2255" s="5">
        <f t="shared" si="371"/>
        <v>53</v>
      </c>
      <c r="C2255" s="5" t="str">
        <f t="shared" ca="1" si="372"/>
        <v>add_walk_to_pt_trips</v>
      </c>
      <c r="D2255" s="5" t="str">
        <f t="shared" ca="1" si="360"/>
        <v>add_walk_to_pt_trips_temuco_padrelascasas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add_walk_to_pt_trips</v>
      </c>
      <c r="G2255" s="4" t="str" cm="1">
        <f t="array" aca="1" ref="G2255" ca="1">IF(AND(ISBLANK(INDIRECT(ADDRESS(B2255,3,1,1,"all_city_parameter_inputs"))),ISBLANK(INDIRECT(ADDRESS(B2255,2,1,1,"all_city_parameter_inputs")))),"",IF(ISBLANK(INDIRECT(ADDRESS(B2255,2,1,1,"all_city_parameter_inputs"))),"",INDIRECT(ADDRESS(B2255,2,1,1,"all_city_parameter_inputs"))))</f>
        <v/>
      </c>
      <c r="H2255" s="17" t="str" cm="1">
        <f t="array" aca="1" ref="H2255" ca="1">IF(ISBLANK(INDIRECT(ADDRESS(B2255,A2255,1,1,"all_city_parameter_inputs"))), "--",INDIRECT(ADDRESS(B2255,A2255,1,1,"all_city_parameter_inputs")))</f>
        <v>T</v>
      </c>
      <c r="I2255" s="17" t="str">
        <f ca="1">IF(OR(G2255="alpha",G2255="beta",G2255="sd",G2255="mean"),"--",VLOOKUP(C2255,Default!$B$5:$H$114,7,FALSE))</f>
        <v>T</v>
      </c>
      <c r="J2255" s="4" t="str">
        <f ca="1">VLOOKUP(F2255,Lookup!$C$5:$D$110,2, FALSE)</f>
        <v>Travel values</v>
      </c>
      <c r="K2255" s="4" t="str">
        <f ca="1">VLOOKUP(C2255,Default!$B$4:$E$114,4, FALSE)</f>
        <v>whether to add walk component to trips with main mode bus</v>
      </c>
      <c r="L2255" s="21" t="str" cm="1">
        <f t="array" aca="1" ref="L2255" ca="1">IF(ISNA(VLOOKUP($D2255,Grouped_Sources!$C:$C,1,FALSE)),"", INDIRECT(VLOOKUP($D2255,Grouped_Sources!$C:$I,5,FALSE)))</f>
        <v>usually set to T</v>
      </c>
      <c r="M2255" s="21" cm="1">
        <f t="array" aca="1" ref="M2255" ca="1">IF(ISNA(VLOOKUP($D2255,Grouped_Sources!$C:$C,1,FALSE)),"", INDIRECT(VLOOKUP($D2255,Grouped_Sources!$C:$I,6,FALSE)))</f>
        <v>0</v>
      </c>
      <c r="N2255" s="21" cm="1">
        <f t="array" aca="1" ref="N2255" ca="1">IF(ISNA(VLOOKUP($D2255,Grouped_Sources!$C:$C,1,FALSE)),"", INDIRECT(VLOOKUP($D2255,Grouped_Sources!$C:$I,7,FALSE)))</f>
        <v>0</v>
      </c>
    </row>
    <row r="2256" spans="1:14" hidden="1" x14ac:dyDescent="0.25">
      <c r="A2256" s="5">
        <f t="shared" si="370"/>
        <v>25</v>
      </c>
      <c r="B2256" s="5">
        <f t="shared" si="371"/>
        <v>54</v>
      </c>
      <c r="C2256" s="5" t="str">
        <f t="shared" ca="1" si="372"/>
        <v>bus_to_passenger_ratio</v>
      </c>
      <c r="D2256" s="5" t="str">
        <f t="shared" ca="1" si="360"/>
        <v>bus_to_passenger_ratio_temuco_padrelascasas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bus_to_passenger_ratio</v>
      </c>
      <c r="G2256" s="4" t="str" cm="1">
        <f t="array" aca="1" ref="G2256" ca="1">IF(AND(ISBLANK(INDIRECT(ADDRESS(B2256,3,1,1,"all_city_parameter_inputs"))),ISBLANK(INDIRECT(ADDRESS(B2256,2,1,1,"all_city_parameter_inputs")))),"",IF(ISBLANK(INDIRECT(ADDRESS(B2256,2,1,1,"all_city_parameter_inputs"))),"",INDIRECT(ADDRESS(B2256,2,1,1,"all_city_parameter_inputs"))))</f>
        <v>constant</v>
      </c>
      <c r="H2256" s="17" cm="1">
        <f t="array" aca="1" ref="H2256" ca="1">IF(ISBLANK(INDIRECT(ADDRESS(B2256,A2256,1,1,"all_city_parameter_inputs"))), "--",INDIRECT(ADDRESS(B2256,A2256,1,1,"all_city_parameter_inputs")))</f>
        <v>6.6666666666666666E-2</v>
      </c>
      <c r="I2256" s="17">
        <f ca="1">IF(OR(G2256="alpha",G2256="beta",G2256="sd",G2256="mean"),"--",VLOOKUP(C2256,Default!$B$5:$H$114,7,FALSE))</f>
        <v>3.8910505836575897E-2</v>
      </c>
      <c r="J2256" s="4" t="str">
        <f ca="1">VLOOKUP(F2256,Lookup!$C$5:$D$110,2, FALSE)</f>
        <v>Travel values</v>
      </c>
      <c r="K2256" s="4" t="str">
        <f ca="1">VLOOKUP(C2256,Default!$B$4:$E$114,4, FALSE)</f>
        <v>number of buses per passenger</v>
      </c>
      <c r="L2256" s="21" t="str" cm="1">
        <f t="array" aca="1" ref="L2256" ca="1">IF(ISNA(VLOOKUP($D2256,Grouped_Sources!$C:$C,1,FALSE)),"", INDIRECT(VLOOKUP($D2256,Grouped_Sources!$C:$I,5,FALSE)))</f>
        <v>BusPassengerRatios_WriteUp_v.xx.docx on  on OneDrive Ali Abbas - ITHIM Global\Methods and Processes\Input Parameters\BusPassengerRatio</v>
      </c>
      <c r="M2256" s="21" cm="1">
        <f t="array" aca="1" ref="M2256" ca="1">IF(ISNA(VLOOKUP($D2256,Grouped_Sources!$C:$C,1,FALSE)),"", INDIRECT(VLOOKUP($D2256,Grouped_Sources!$C:$I,6,FALSE)))</f>
        <v>0</v>
      </c>
      <c r="N2256" s="21" cm="1">
        <f t="array" aca="1" ref="N2256" ca="1">IF(ISNA(VLOOKUP($D2256,Grouped_Sources!$C:$C,1,FALSE)),"", INDIRECT(VLOOKUP($D2256,Grouped_Sources!$C:$I,7,FALSE)))</f>
        <v>0</v>
      </c>
    </row>
    <row r="2257" spans="1:14" hidden="1" x14ac:dyDescent="0.25">
      <c r="A2257" s="5">
        <f t="shared" si="370"/>
        <v>25</v>
      </c>
      <c r="B2257" s="5">
        <f t="shared" si="371"/>
        <v>55</v>
      </c>
      <c r="C2257" s="5" t="str">
        <f t="shared" ca="1" si="372"/>
        <v>bus_to_passenger_ratio</v>
      </c>
      <c r="D2257" s="5" t="str">
        <f t="shared" ca="1" si="360"/>
        <v>bus_to_passenger_ratio_temuco_padrelascasas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bus_to_passenger_ratio</v>
      </c>
      <c r="G2257" s="4" t="str" cm="1">
        <f t="array" aca="1" ref="G2257" ca="1">IF(AND(ISBLANK(INDIRECT(ADDRESS(B2257,3,1,1,"all_city_parameter_inputs"))),ISBLANK(INDIRECT(ADDRESS(B2257,2,1,1,"all_city_parameter_inputs")))),"",IF(ISBLANK(INDIRECT(ADDRESS(B2257,2,1,1,"all_city_parameter_inputs"))),"",INDIRECT(ADDRESS(B2257,2,1,1,"all_city_parameter_inputs"))))</f>
        <v>alpha</v>
      </c>
      <c r="H2257" s="17" cm="1">
        <f t="array" aca="1" ref="H2257" ca="1">IF(ISBLANK(INDIRECT(ADDRESS(B2257,A2257,1,1,"all_city_parameter_inputs"))), "--",INDIRECT(ADDRESS(B2257,A2257,1,1,"all_city_parameter_inputs")))</f>
        <v>14.866666666666667</v>
      </c>
      <c r="I2257" s="17" t="str">
        <f ca="1">IF(OR(G2257="alpha",G2257="beta",G2257="sd",G2257="mean"),"--",VLOOKUP(C2257,Default!$B$5:$H$114,7,FALSE))</f>
        <v>--</v>
      </c>
      <c r="J2257" s="4" t="str">
        <f ca="1">VLOOKUP(F2257,Lookup!$C$5:$D$110,2, FALSE)</f>
        <v>Travel values</v>
      </c>
      <c r="K2257" s="4" t="str">
        <f ca="1">VLOOKUP(C2257,Default!$B$4:$E$114,4, FALSE)</f>
        <v>number of buses per passenger</v>
      </c>
      <c r="L2257" s="21" t="str" cm="1">
        <f t="array" aca="1" ref="L2257" ca="1">IF(ISNA(VLOOKUP($D2257,Grouped_Sources!$C:$C,1,FALSE)),"", INDIRECT(VLOOKUP($D2257,Grouped_Sources!$C:$I,5,FALSE)))</f>
        <v>BusPassengerRatios_WriteUp_v.xx.docx on  on OneDrive Ali Abbas - ITHIM Global\Methods and Processes\Input Parameters\BusPassengerRatio</v>
      </c>
      <c r="M2257" s="21" cm="1">
        <f t="array" aca="1" ref="M2257" ca="1">IF(ISNA(VLOOKUP($D2257,Grouped_Sources!$C:$C,1,FALSE)),"", INDIRECT(VLOOKUP($D2257,Grouped_Sources!$C:$I,6,FALSE)))</f>
        <v>0</v>
      </c>
      <c r="N2257" s="21" cm="1">
        <f t="array" aca="1" ref="N2257" ca="1">IF(ISNA(VLOOKUP($D2257,Grouped_Sources!$C:$C,1,FALSE)),"", INDIRECT(VLOOKUP($D2257,Grouped_Sources!$C:$I,7,FALSE)))</f>
        <v>0</v>
      </c>
    </row>
    <row r="2258" spans="1:14" hidden="1" x14ac:dyDescent="0.25">
      <c r="A2258" s="5">
        <f t="shared" si="370"/>
        <v>25</v>
      </c>
      <c r="B2258" s="5">
        <f t="shared" si="371"/>
        <v>56</v>
      </c>
      <c r="C2258" s="5" t="str">
        <f t="shared" ca="1" si="372"/>
        <v>bus_to_passenger_ratio</v>
      </c>
      <c r="D2258" s="5" t="str">
        <f t="shared" ca="1" si="360"/>
        <v>bus_to_passenger_ratio_temuco_padrelascasas</v>
      </c>
      <c r="E2258" s="4" t="str" cm="1">
        <f t="array" aca="1" ref="E2258" ca="1">INDIRECT(ADDRESS(1,A2258,1,1,"all_city_parameter_inputs"))</f>
        <v>temuco_padrelascasas</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bus_to_passenger_ratio</v>
      </c>
      <c r="G2258" s="4" t="str" cm="1">
        <f t="array" aca="1" ref="G2258" ca="1">IF(AND(ISBLANK(INDIRECT(ADDRESS(B2258,3,1,1,"all_city_parameter_inputs"))),ISBLANK(INDIRECT(ADDRESS(B2258,2,1,1,"all_city_parameter_inputs")))),"",IF(ISBLANK(INDIRECT(ADDRESS(B2258,2,1,1,"all_city_parameter_inputs"))),"",INDIRECT(ADDRESS(B2258,2,1,1,"all_city_parameter_inputs"))))</f>
        <v>beta</v>
      </c>
      <c r="H2258" s="17" cm="1">
        <f t="array" aca="1" ref="H2258" ca="1">IF(ISBLANK(INDIRECT(ADDRESS(B2258,A2258,1,1,"all_city_parameter_inputs"))), "--",INDIRECT(ADDRESS(B2258,A2258,1,1,"all_city_parameter_inputs")))</f>
        <v>208.13333333333333</v>
      </c>
      <c r="I2258" s="17" t="str">
        <f ca="1">IF(OR(G2258="alpha",G2258="beta",G2258="sd",G2258="mean"),"--",VLOOKUP(C2258,Default!$B$5:$H$114,7,FALSE))</f>
        <v>--</v>
      </c>
      <c r="J2258" s="4" t="str">
        <f ca="1">VLOOKUP(F2258,Lookup!$C$5:$D$110,2, FALSE)</f>
        <v>Travel values</v>
      </c>
      <c r="K2258" s="4" t="str">
        <f ca="1">VLOOKUP(C2258,Default!$B$4:$E$114,4, FALSE)</f>
        <v>number of buses per passenger</v>
      </c>
      <c r="L2258" s="21" t="str" cm="1">
        <f t="array" aca="1" ref="L2258" ca="1">IF(ISNA(VLOOKUP($D2258,Grouped_Sources!$C:$C,1,FALSE)),"", INDIRECT(VLOOKUP($D2258,Grouped_Sources!$C:$I,5,FALSE)))</f>
        <v>BusPassengerRatios_WriteUp_v.xx.docx on  on OneDrive Ali Abbas - ITHIM Global\Methods and Processes\Input Parameters\BusPassengerRatio</v>
      </c>
      <c r="M2258" s="21" cm="1">
        <f t="array" aca="1" ref="M2258" ca="1">IF(ISNA(VLOOKUP($D2258,Grouped_Sources!$C:$C,1,FALSE)),"", INDIRECT(VLOOKUP($D2258,Grouped_Sources!$C:$I,6,FALSE)))</f>
        <v>0</v>
      </c>
      <c r="N2258" s="21" cm="1">
        <f t="array" aca="1" ref="N2258" ca="1">IF(ISNA(VLOOKUP($D2258,Grouped_Sources!$C:$C,1,FALSE)),"", INDIRECT(VLOOKUP($D2258,Grouped_Sources!$C:$I,7,FALSE)))</f>
        <v>0</v>
      </c>
    </row>
    <row r="2259" spans="1:14" hidden="1" x14ac:dyDescent="0.25">
      <c r="A2259" s="5">
        <f t="shared" si="370"/>
        <v>25</v>
      </c>
      <c r="B2259" s="5">
        <f t="shared" si="371"/>
        <v>57</v>
      </c>
      <c r="C2259" s="5" t="str">
        <f t="shared" ca="1" si="372"/>
        <v>truck_to_car_ratio</v>
      </c>
      <c r="D2259" s="5" t="str">
        <f t="shared" ca="1" si="360"/>
        <v>truck_to_car_ratio_temuco_padrelascasas</v>
      </c>
      <c r="E2259" s="4" t="str" cm="1">
        <f t="array" aca="1" ref="E2259" ca="1">INDIRECT(ADDRESS(1,A2259,1,1,"all_city_parameter_inputs"))</f>
        <v>temuco_padrelascasas</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truck_to_car_ratio</v>
      </c>
      <c r="G2259" s="4" t="str" cm="1">
        <f t="array" aca="1" ref="G2259" ca="1">IF(AND(ISBLANK(INDIRECT(ADDRESS(B2259,3,1,1,"all_city_parameter_inputs"))),ISBLANK(INDIRECT(ADDRESS(B2259,2,1,1,"all_city_parameter_inputs")))),"",IF(ISBLANK(INDIRECT(ADDRESS(B2259,2,1,1,"all_city_parameter_inputs"))),"",INDIRECT(ADDRESS(B2259,2,1,1,"all_city_parameter_inputs"))))</f>
        <v>constant</v>
      </c>
      <c r="H2259" s="17" cm="1">
        <f t="array" aca="1" ref="H2259" ca="1">IF(ISBLANK(INDIRECT(ADDRESS(B2259,A2259,1,1,"all_city_parameter_inputs"))), "--",INDIRECT(ADDRESS(B2259,A2259,1,1,"all_city_parameter_inputs")))</f>
        <v>0.3</v>
      </c>
      <c r="I2259" s="17">
        <f ca="1">IF(OR(G2259="alpha",G2259="beta",G2259="sd",G2259="mean"),"--",VLOOKUP(C2259,Default!$B$5:$H$114,7,FALSE))</f>
        <v>0.3</v>
      </c>
      <c r="J2259" s="4" t="str">
        <f ca="1">VLOOKUP(F2259,Lookup!$C$5:$D$110,2, FALSE)</f>
        <v>Travel values</v>
      </c>
      <c r="K2259" s="4" t="str">
        <f ca="1">VLOOKUP(C2259,Default!$B$4:$E$114,4, FALSE)</f>
        <v>ratio of truck kilometers to car km travelled, used to add ghost trips that are not changed between the different scenarios</v>
      </c>
      <c r="L2259" s="21" t="str" cm="1">
        <f t="array" aca="1" ref="L2259" ca="1">IF(ISNA(VLOOKUP($D2259,Grouped_Sources!$C:$C,1,FALSE)),"", INDIRECT(VLOOKUP($D2259,Grouped_Sources!$C:$I,5,FALSE)))</f>
        <v>TruckCarRatio_WriteUp_v.xx.docx on  on OneDrive Ali Abbas - ITHIM Global\Methods and Processes\Input Parameters\TruckCarRatio</v>
      </c>
      <c r="M2259" s="21" cm="1">
        <f t="array" aca="1" ref="M2259" ca="1">IF(ISNA(VLOOKUP($D2259,Grouped_Sources!$C:$C,1,FALSE)),"", INDIRECT(VLOOKUP($D2259,Grouped_Sources!$C:$I,6,FALSE)))</f>
        <v>0</v>
      </c>
      <c r="N2259" s="21" cm="1">
        <f t="array" aca="1" ref="N2259" ca="1">IF(ISNA(VLOOKUP($D2259,Grouped_Sources!$C:$C,1,FALSE)),"", INDIRECT(VLOOKUP($D2259,Grouped_Sources!$C:$I,7,FALSE)))</f>
        <v>0</v>
      </c>
    </row>
    <row r="2260" spans="1:14" hidden="1" x14ac:dyDescent="0.25">
      <c r="A2260" s="5">
        <f t="shared" si="370"/>
        <v>25</v>
      </c>
      <c r="B2260" s="5">
        <f t="shared" si="371"/>
        <v>58</v>
      </c>
      <c r="C2260" s="5" t="str">
        <f t="shared" ca="1" si="372"/>
        <v>truck_to_car_ratio</v>
      </c>
      <c r="D2260" s="5" t="str">
        <f t="shared" ca="1" si="360"/>
        <v>truck_to_car_ratio_temuco_padrelascasas</v>
      </c>
      <c r="E2260" s="4" t="str" cm="1">
        <f t="array" aca="1" ref="E2260" ca="1">INDIRECT(ADDRESS(1,A2260,1,1,"all_city_parameter_inputs"))</f>
        <v>temuco_padrelascasas</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truck_to_car_ratio</v>
      </c>
      <c r="G2260" s="4" t="str" cm="1">
        <f t="array" aca="1" ref="G2260" ca="1">IF(AND(ISBLANK(INDIRECT(ADDRESS(B2260,3,1,1,"all_city_parameter_inputs"))),ISBLANK(INDIRECT(ADDRESS(B2260,2,1,1,"all_city_parameter_inputs")))),"",IF(ISBLANK(INDIRECT(ADDRESS(B2260,2,1,1,"all_city_parameter_inputs"))),"",INDIRECT(ADDRESS(B2260,2,1,1,"all_city_parameter_inputs"))))</f>
        <v>alpha</v>
      </c>
      <c r="H2260" s="17" cm="1">
        <f t="array" aca="1" ref="H2260" ca="1">IF(ISBLANK(INDIRECT(ADDRESS(B2260,A2260,1,1,"all_city_parameter_inputs"))), "--",INDIRECT(ADDRESS(B2260,A2260,1,1,"all_city_parameter_inputs")))</f>
        <v>3.731999999999998</v>
      </c>
      <c r="I2260" s="17" t="str">
        <f ca="1">IF(OR(G2260="alpha",G2260="beta",G2260="sd",G2260="mean"),"--",VLOOKUP(C2260,Default!$B$5:$H$114,7,FALSE))</f>
        <v>--</v>
      </c>
      <c r="J2260" s="4" t="str">
        <f ca="1">VLOOKUP(F2260,Lookup!$C$5:$D$110,2, FALSE)</f>
        <v>Travel values</v>
      </c>
      <c r="K2260" s="4" t="str">
        <f ca="1">VLOOKUP(C2260,Default!$B$4:$E$114,4, FALSE)</f>
        <v>ratio of truck kilometers to car km travelled, used to add ghost trips that are not changed between the different scenarios</v>
      </c>
      <c r="L2260" s="21" t="str" cm="1">
        <f t="array" aca="1" ref="L2260" ca="1">IF(ISNA(VLOOKUP($D2260,Grouped_Sources!$C:$C,1,FALSE)),"", INDIRECT(VLOOKUP($D2260,Grouped_Sources!$C:$I,5,FALSE)))</f>
        <v>TruckCarRatio_WriteUp_v.xx.docx on  on OneDrive Ali Abbas - ITHIM Global\Methods and Processes\Input Parameters\TruckCarRatio</v>
      </c>
      <c r="M2260" s="21" cm="1">
        <f t="array" aca="1" ref="M2260" ca="1">IF(ISNA(VLOOKUP($D2260,Grouped_Sources!$C:$C,1,FALSE)),"", INDIRECT(VLOOKUP($D2260,Grouped_Sources!$C:$I,6,FALSE)))</f>
        <v>0</v>
      </c>
      <c r="N2260" s="21" cm="1">
        <f t="array" aca="1" ref="N2260" ca="1">IF(ISNA(VLOOKUP($D2260,Grouped_Sources!$C:$C,1,FALSE)),"", INDIRECT(VLOOKUP($D2260,Grouped_Sources!$C:$I,7,FALSE)))</f>
        <v>0</v>
      </c>
    </row>
    <row r="2261" spans="1:14" hidden="1" x14ac:dyDescent="0.25">
      <c r="A2261" s="5">
        <f t="shared" si="370"/>
        <v>25</v>
      </c>
      <c r="B2261" s="5">
        <f t="shared" si="371"/>
        <v>59</v>
      </c>
      <c r="C2261" s="5" t="str">
        <f t="shared" ca="1" si="372"/>
        <v>truck_to_car_ratio</v>
      </c>
      <c r="D2261" s="5" t="str">
        <f t="shared" ca="1" si="360"/>
        <v>truck_to_car_ratio_temuco_padrelascasas</v>
      </c>
      <c r="E2261" s="4" t="str" cm="1">
        <f t="array" aca="1" ref="E2261" ca="1">INDIRECT(ADDRESS(1,A2261,1,1,"all_city_parameter_inputs"))</f>
        <v>temuco_padrelascasas</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truck_to_car_ratio</v>
      </c>
      <c r="G2261" s="4" t="str" cm="1">
        <f t="array" aca="1" ref="G2261" ca="1">IF(AND(ISBLANK(INDIRECT(ADDRESS(B2261,3,1,1,"all_city_parameter_inputs"))),ISBLANK(INDIRECT(ADDRESS(B2261,2,1,1,"all_city_parameter_inputs")))),"",IF(ISBLANK(INDIRECT(ADDRESS(B2261,2,1,1,"all_city_parameter_inputs"))),"",INDIRECT(ADDRESS(B2261,2,1,1,"all_city_parameter_inputs"))))</f>
        <v>beta</v>
      </c>
      <c r="H2261" s="17" cm="1">
        <f t="array" aca="1" ref="H2261" ca="1">IF(ISBLANK(INDIRECT(ADDRESS(B2261,A2261,1,1,"all_city_parameter_inputs"))), "--",INDIRECT(ADDRESS(B2261,A2261,1,1,"all_city_parameter_inputs")))</f>
        <v>8.7079999999999949</v>
      </c>
      <c r="I2261" s="17" t="str">
        <f ca="1">IF(OR(G2261="alpha",G2261="beta",G2261="sd",G2261="mean"),"--",VLOOKUP(C2261,Default!$B$5:$H$114,7,FALSE))</f>
        <v>--</v>
      </c>
      <c r="J2261" s="4" t="str">
        <f ca="1">VLOOKUP(F2261,Lookup!$C$5:$D$110,2, FALSE)</f>
        <v>Travel values</v>
      </c>
      <c r="K2261" s="4" t="str">
        <f ca="1">VLOOKUP(C2261,Default!$B$4:$E$114,4, FALSE)</f>
        <v>ratio of truck kilometers to car km travelled, used to add ghost trips that are not changed between the different scenarios</v>
      </c>
      <c r="L2261" s="21" t="str" cm="1">
        <f t="array" aca="1" ref="L2261" ca="1">IF(ISNA(VLOOKUP($D2261,Grouped_Sources!$C:$C,1,FALSE)),"", INDIRECT(VLOOKUP($D2261,Grouped_Sources!$C:$I,5,FALSE)))</f>
        <v>TruckCarRatio_WriteUp_v.xx.docx on  on OneDrive Ali Abbas - ITHIM Global\Methods and Processes\Input Parameters\TruckCarRatio</v>
      </c>
      <c r="M2261" s="21" cm="1">
        <f t="array" aca="1" ref="M2261" ca="1">IF(ISNA(VLOOKUP($D2261,Grouped_Sources!$C:$C,1,FALSE)),"", INDIRECT(VLOOKUP($D2261,Grouped_Sources!$C:$I,6,FALSE)))</f>
        <v>0</v>
      </c>
      <c r="N2261" s="21" cm="1">
        <f t="array" aca="1" ref="N2261" ca="1">IF(ISNA(VLOOKUP($D2261,Grouped_Sources!$C:$C,1,FALSE)),"", INDIRECT(VLOOKUP($D2261,Grouped_Sources!$C:$I,7,FALSE)))</f>
        <v>0</v>
      </c>
    </row>
    <row r="2262" spans="1:14" hidden="1" x14ac:dyDescent="0.25">
      <c r="A2262" s="5">
        <f t="shared" si="370"/>
        <v>25</v>
      </c>
      <c r="B2262" s="5">
        <f t="shared" si="371"/>
        <v>60</v>
      </c>
      <c r="C2262" s="5" t="str">
        <f t="shared" ca="1" si="372"/>
        <v>PM_emission_confidence</v>
      </c>
      <c r="D2262" s="5" t="str">
        <f t="shared" ca="1" si="360"/>
        <v>PM_emission_confidence_temuco_padrelascasas</v>
      </c>
      <c r="E2262" s="4" t="str" cm="1">
        <f t="array" aca="1" ref="E2262" ca="1">INDIRECT(ADDRESS(1,A2262,1,1,"all_city_parameter_inputs"))</f>
        <v>temuco_padrelascasas</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PM_emission_confidence</v>
      </c>
      <c r="G2262" s="4" t="str" cm="1">
        <f t="array" aca="1" ref="G2262" ca="1">IF(AND(ISBLANK(INDIRECT(ADDRESS(B2262,3,1,1,"all_city_parameter_inputs"))),ISBLANK(INDIRECT(ADDRESS(B2262,2,1,1,"all_city_parameter_inputs")))),"",IF(ISBLANK(INDIRECT(ADDRESS(B2262,2,1,1,"all_city_parameter_inputs"))),"",INDIRECT(ADDRESS(B2262,2,1,1,"all_city_parameter_inputs"))))</f>
        <v>sample</v>
      </c>
      <c r="H2262" s="17" cm="1">
        <f t="array" aca="1" ref="H2262" ca="1">IF(ISBLANK(INDIRECT(ADDRESS(B2262,A2262,1,1,"all_city_parameter_inputs"))), "--",INDIRECT(ADDRESS(B2262,A2262,1,1,"all_city_parameter_inputs")))</f>
        <v>0.8</v>
      </c>
      <c r="I2262" s="17">
        <f ca="1">IF(OR(G2262="alpha",G2262="beta",G2262="sd",G2262="mean"),"--",VLOOKUP(C2262,Default!$B$5:$H$114,7,FALSE))</f>
        <v>1</v>
      </c>
      <c r="J2262" s="4" t="str">
        <f ca="1">VLOOKUP(F2262,Lookup!$C$5:$D$110,2, FALSE)</f>
        <v>Pollution values</v>
      </c>
      <c r="K2262" s="4" t="str">
        <f ca="1">VLOOKUP(C2262,Default!$B$4:$E$114,4,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62" s="21" t="str" cm="1">
        <f t="array" aca="1" ref="L2262" ca="1">IF(ISNA(VLOOKUP($D2262,Grouped_Sources!$C:$C,1,FALSE)),"", INDIRECT(VLOOKUP($D2262,Grouped_Sources!$C:$I,5,FALSE)))</f>
        <v/>
      </c>
      <c r="M2262" s="21" t="str" cm="1">
        <f t="array" aca="1" ref="M2262" ca="1">IF(ISNA(VLOOKUP($D2262,Grouped_Sources!$C:$C,1,FALSE)),"", INDIRECT(VLOOKUP($D2262,Grouped_Sources!$C:$I,6,FALSE)))</f>
        <v/>
      </c>
      <c r="N2262" s="21" t="str" cm="1">
        <f t="array" aca="1" ref="N2262" ca="1">IF(ISNA(VLOOKUP($D2262,Grouped_Sources!$C:$C,1,FALSE)),"", INDIRECT(VLOOKUP($D2262,Grouped_Sources!$C:$I,7,FALSE)))</f>
        <v/>
      </c>
    </row>
    <row r="2263" spans="1:14" hidden="1" x14ac:dyDescent="0.25">
      <c r="A2263" s="5">
        <f t="shared" si="370"/>
        <v>25</v>
      </c>
      <c r="B2263" s="5">
        <f t="shared" si="371"/>
        <v>61</v>
      </c>
      <c r="C2263" s="5" t="str">
        <f t="shared" ca="1" si="372"/>
        <v>distance_scalar_car_taxi</v>
      </c>
      <c r="D2263" s="5" t="str">
        <f t="shared" ca="1" si="360"/>
        <v>distance_scalar_car_taxi_temuco_padrelascasas</v>
      </c>
      <c r="E2263" s="4" t="str" cm="1">
        <f t="array" aca="1" ref="E2263" ca="1">INDIRECT(ADDRESS(1,A2263,1,1,"all_city_parameter_inputs"))</f>
        <v>temuco_padrelascasas</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distance_scalar_car_taxi</v>
      </c>
      <c r="G2263" s="4" t="str" cm="1">
        <f t="array" aca="1" ref="G2263" ca="1">IF(AND(ISBLANK(INDIRECT(ADDRESS(B2263,3,1,1,"all_city_parameter_inputs"))),ISBLANK(INDIRECT(ADDRESS(B2263,2,1,1,"all_city_parameter_inputs")))),"",IF(ISBLANK(INDIRECT(ADDRESS(B2263,2,1,1,"all_city_parameter_inputs"))),"",INDIRECT(ADDRESS(B2263,2,1,1,"all_city_parameter_inputs"))))</f>
        <v>constant</v>
      </c>
      <c r="H2263" s="17" cm="1">
        <f t="array" aca="1" ref="H2263" ca="1">IF(ISBLANK(INDIRECT(ADDRESS(B2263,A2263,1,1,"all_city_parameter_inputs"))), "--",INDIRECT(ADDRESS(B2263,A2263,1,1,"all_city_parameter_inputs")))</f>
        <v>1</v>
      </c>
      <c r="I2263" s="17">
        <f ca="1">IF(OR(G2263="alpha",G2263="beta",G2263="sd",G2263="mean"),"--",VLOOKUP(C2263,Default!$B$5:$H$114,7,FALSE))</f>
        <v>1</v>
      </c>
      <c r="J2263" s="4" t="str">
        <f ca="1">VLOOKUP(F2263,Lookup!$C$5:$D$110,2, FALSE)</f>
        <v>Travel values</v>
      </c>
      <c r="K2263" s="4" t="str">
        <f ca="1">VLOOKUP(C2263,Default!$B$4:$E$114,4, FALSE)</f>
        <v>scalar for car/taxi distance, i.e. all car and taxi trips get scaled by this scalar</v>
      </c>
      <c r="L2263" s="21" t="str" cm="1">
        <f t="array" aca="1" ref="L2263" ca="1">IF(ISNA(VLOOKUP($D2263,Grouped_Sources!$C:$C,1,FALSE)),"", INDIRECT(VLOOKUP($D2263,Grouped_Sources!$C:$I,5,FALSE)))</f>
        <v xml:space="preserve"> on OneDrive Ali Abbas - ITHIM Global\Methods and Processes\Input Parameters\DistanceScalars</v>
      </c>
      <c r="M2263" s="21" cm="1">
        <f t="array" aca="1" ref="M2263" ca="1">IF(ISNA(VLOOKUP($D2263,Grouped_Sources!$C:$C,1,FALSE)),"", INDIRECT(VLOOKUP($D2263,Grouped_Sources!$C:$I,6,FALSE)))</f>
        <v>0</v>
      </c>
      <c r="N2263" s="21" cm="1">
        <f t="array" aca="1" ref="N2263" ca="1">IF(ISNA(VLOOKUP($D2263,Grouped_Sources!$C:$C,1,FALSE)),"", INDIRECT(VLOOKUP($D2263,Grouped_Sources!$C:$I,7,FALSE)))</f>
        <v>0</v>
      </c>
    </row>
    <row r="2264" spans="1:14" hidden="1" x14ac:dyDescent="0.25">
      <c r="A2264" s="5">
        <f t="shared" si="370"/>
        <v>25</v>
      </c>
      <c r="B2264" s="5">
        <f t="shared" si="371"/>
        <v>62</v>
      </c>
      <c r="C2264" s="5" t="str">
        <f t="shared" ca="1" si="372"/>
        <v>distance_scalar_car_taxi</v>
      </c>
      <c r="D2264" s="5" t="str">
        <f t="shared" ca="1" si="360"/>
        <v>distance_scalar_car_taxi_temuco_padrelascasas</v>
      </c>
      <c r="E2264" s="4" t="str" cm="1">
        <f t="array" aca="1" ref="E2264" ca="1">INDIRECT(ADDRESS(1,A2264,1,1,"all_city_parameter_inputs"))</f>
        <v>temuco_padrelascasas</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distance_scalar_car_taxi</v>
      </c>
      <c r="G2264" s="4" t="str" cm="1">
        <f t="array" aca="1" ref="G2264" ca="1">IF(AND(ISBLANK(INDIRECT(ADDRESS(B2264,3,1,1,"all_city_parameter_inputs"))),ISBLANK(INDIRECT(ADDRESS(B2264,2,1,1,"all_city_parameter_inputs")))),"",IF(ISBLANK(INDIRECT(ADDRESS(B2264,2,1,1,"all_city_parameter_inputs"))),"",INDIRECT(ADDRESS(B2264,2,1,1,"all_city_parameter_inputs"))))</f>
        <v>mean</v>
      </c>
      <c r="H2264" s="17" cm="1">
        <f t="array" aca="1" ref="H2264" ca="1">IF(ISBLANK(INDIRECT(ADDRESS(B2264,A2264,1,1,"all_city_parameter_inputs"))), "--",INDIRECT(ADDRESS(B2264,A2264,1,1,"all_city_parameter_inputs")))</f>
        <v>0.99987887441264101</v>
      </c>
      <c r="I2264" s="17" t="str">
        <f ca="1">IF(OR(G2264="alpha",G2264="beta",G2264="sd",G2264="mean"),"--",VLOOKUP(C2264,Default!$B$5:$H$114,7,FALSE))</f>
        <v>--</v>
      </c>
      <c r="J2264" s="4" t="str">
        <f ca="1">VLOOKUP(F2264,Lookup!$C$5:$D$110,2, FALSE)</f>
        <v>Travel values</v>
      </c>
      <c r="K2264" s="4" t="str">
        <f ca="1">VLOOKUP(C2264,Default!$B$4:$E$114,4, FALSE)</f>
        <v>scalar for car/taxi distance, i.e. all car and taxi trips get scaled by this scalar</v>
      </c>
      <c r="L2264" s="21" t="str" cm="1">
        <f t="array" aca="1" ref="L2264" ca="1">IF(ISNA(VLOOKUP($D2264,Grouped_Sources!$C:$C,1,FALSE)),"", INDIRECT(VLOOKUP($D2264,Grouped_Sources!$C:$I,5,FALSE)))</f>
        <v xml:space="preserve"> on OneDrive Ali Abbas - ITHIM Global\Methods and Processes\Input Parameters\DistanceScalars</v>
      </c>
      <c r="M2264" s="21" cm="1">
        <f t="array" aca="1" ref="M2264" ca="1">IF(ISNA(VLOOKUP($D2264,Grouped_Sources!$C:$C,1,FALSE)),"", INDIRECT(VLOOKUP($D2264,Grouped_Sources!$C:$I,6,FALSE)))</f>
        <v>0</v>
      </c>
      <c r="N2264" s="21" cm="1">
        <f t="array" aca="1" ref="N2264" ca="1">IF(ISNA(VLOOKUP($D2264,Grouped_Sources!$C:$C,1,FALSE)),"", INDIRECT(VLOOKUP($D2264,Grouped_Sources!$C:$I,7,FALSE)))</f>
        <v>0</v>
      </c>
    </row>
    <row r="2265" spans="1:14" hidden="1" x14ac:dyDescent="0.25">
      <c r="A2265" s="5">
        <f t="shared" si="370"/>
        <v>25</v>
      </c>
      <c r="B2265" s="5">
        <f t="shared" si="371"/>
        <v>63</v>
      </c>
      <c r="C2265" s="5" t="str">
        <f t="shared" ca="1" si="372"/>
        <v>distance_scalar_car_taxi</v>
      </c>
      <c r="D2265" s="5" t="str">
        <f t="shared" ca="1" si="360"/>
        <v>distance_scalar_car_taxi_temuco_padrelascasas</v>
      </c>
      <c r="E2265" s="4" t="str" cm="1">
        <f t="array" aca="1" ref="E2265" ca="1">INDIRECT(ADDRESS(1,A2265,1,1,"all_city_parameter_inputs"))</f>
        <v>temuco_padrelascasas</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distance_scalar_car_taxi</v>
      </c>
      <c r="G2265" s="4" t="str" cm="1">
        <f t="array" aca="1" ref="G2265" ca="1">IF(AND(ISBLANK(INDIRECT(ADDRESS(B2265,3,1,1,"all_city_parameter_inputs"))),ISBLANK(INDIRECT(ADDRESS(B2265,2,1,1,"all_city_parameter_inputs")))),"",IF(ISBLANK(INDIRECT(ADDRESS(B2265,2,1,1,"all_city_parameter_inputs"))),"",INDIRECT(ADDRESS(B2265,2,1,1,"all_city_parameter_inputs"))))</f>
        <v>sd</v>
      </c>
      <c r="H2265" s="17" cm="1">
        <f t="array" aca="1" ref="H2265" ca="1">IF(ISBLANK(INDIRECT(ADDRESS(B2265,A2265,1,1,"all_city_parameter_inputs"))), "--",INDIRECT(ADDRESS(B2265,A2265,1,1,"all_city_parameter_inputs")))</f>
        <v>1.01568665534736</v>
      </c>
      <c r="I2265" s="17" t="str">
        <f ca="1">IF(OR(G2265="alpha",G2265="beta",G2265="sd",G2265="mean"),"--",VLOOKUP(C2265,Default!$B$5:$H$114,7,FALSE))</f>
        <v>--</v>
      </c>
      <c r="J2265" s="4" t="str">
        <f ca="1">VLOOKUP(F2265,Lookup!$C$5:$D$110,2, FALSE)</f>
        <v>Travel values</v>
      </c>
      <c r="K2265" s="4" t="str">
        <f ca="1">VLOOKUP(C2265,Default!$B$4:$E$114,4, FALSE)</f>
        <v>scalar for car/taxi distance, i.e. all car and taxi trips get scaled by this scalar</v>
      </c>
      <c r="L2265" s="21" t="str" cm="1">
        <f t="array" aca="1" ref="L2265" ca="1">IF(ISNA(VLOOKUP($D2265,Grouped_Sources!$C:$C,1,FALSE)),"", INDIRECT(VLOOKUP($D2265,Grouped_Sources!$C:$I,5,FALSE)))</f>
        <v xml:space="preserve"> on OneDrive Ali Abbas - ITHIM Global\Methods and Processes\Input Parameters\DistanceScalars</v>
      </c>
      <c r="M2265" s="21" cm="1">
        <f t="array" aca="1" ref="M2265" ca="1">IF(ISNA(VLOOKUP($D2265,Grouped_Sources!$C:$C,1,FALSE)),"", INDIRECT(VLOOKUP($D2265,Grouped_Sources!$C:$I,6,FALSE)))</f>
        <v>0</v>
      </c>
      <c r="N2265" s="21" cm="1">
        <f t="array" aca="1" ref="N2265" ca="1">IF(ISNA(VLOOKUP($D2265,Grouped_Sources!$C:$C,1,FALSE)),"", INDIRECT(VLOOKUP($D2265,Grouped_Sources!$C:$I,7,FALSE)))</f>
        <v>0</v>
      </c>
    </row>
    <row r="2266" spans="1:14" hidden="1" x14ac:dyDescent="0.25">
      <c r="A2266" s="5">
        <f t="shared" si="370"/>
        <v>25</v>
      </c>
      <c r="B2266" s="5">
        <f t="shared" si="371"/>
        <v>64</v>
      </c>
      <c r="C2266" s="5" t="str">
        <f t="shared" ca="1" si="372"/>
        <v>distance_scalar_motorcycle</v>
      </c>
      <c r="D2266" s="5" t="str">
        <f t="shared" ca="1" si="360"/>
        <v>distance_scalar_motorcycle_temuco_padrelascasas</v>
      </c>
      <c r="E2266" s="4" t="str" cm="1">
        <f t="array" aca="1" ref="E2266" ca="1">INDIRECT(ADDRESS(1,A2266,1,1,"all_city_parameter_inputs"))</f>
        <v>temuco_padrelascasas</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distance_scalar_motorcycle</v>
      </c>
      <c r="G2266" s="4" t="str" cm="1">
        <f t="array" aca="1" ref="G2266" ca="1">IF(AND(ISBLANK(INDIRECT(ADDRESS(B2266,3,1,1,"all_city_parameter_inputs"))),ISBLANK(INDIRECT(ADDRESS(B2266,2,1,1,"all_city_parameter_inputs")))),"",IF(ISBLANK(INDIRECT(ADDRESS(B2266,2,1,1,"all_city_parameter_inputs"))),"",INDIRECT(ADDRESS(B2266,2,1,1,"all_city_parameter_inputs"))))</f>
        <v>constant</v>
      </c>
      <c r="H2266" s="17" cm="1">
        <f t="array" aca="1" ref="H2266" ca="1">IF(ISBLANK(INDIRECT(ADDRESS(B2266,A2266,1,1,"all_city_parameter_inputs"))), "--",INDIRECT(ADDRESS(B2266,A2266,1,1,"all_city_parameter_inputs")))</f>
        <v>1</v>
      </c>
      <c r="I2266" s="17">
        <f ca="1">IF(OR(G2266="alpha",G2266="beta",G2266="sd",G2266="mean"),"--",VLOOKUP(C2266,Default!$B$5:$H$114,7,FALSE))</f>
        <v>1</v>
      </c>
      <c r="J2266" s="4" t="str">
        <f ca="1">VLOOKUP(F2266,Lookup!$C$5:$D$110,2, FALSE)</f>
        <v>Travel values</v>
      </c>
      <c r="K2266" s="4" t="str">
        <f ca="1">VLOOKUP(C2266,Default!$B$4:$E$114,4, FALSE)</f>
        <v>scalar for motorcycle distance, i.e. all motorbike trips are scaled by this scalar</v>
      </c>
      <c r="L2266" s="21" t="str" cm="1">
        <f t="array" aca="1" ref="L2266" ca="1">IF(ISNA(VLOOKUP($D2266,Grouped_Sources!$C:$C,1,FALSE)),"", INDIRECT(VLOOKUP($D2266,Grouped_Sources!$C:$I,5,FALSE)))</f>
        <v xml:space="preserve"> on OneDrive Ali Abbas - ITHIM Global\Methods and Processes\Input Parameters\DistanceScalars</v>
      </c>
      <c r="M2266" s="21" cm="1">
        <f t="array" aca="1" ref="M2266" ca="1">IF(ISNA(VLOOKUP($D2266,Grouped_Sources!$C:$C,1,FALSE)),"", INDIRECT(VLOOKUP($D2266,Grouped_Sources!$C:$I,6,FALSE)))</f>
        <v>0</v>
      </c>
      <c r="N2266" s="21" cm="1">
        <f t="array" aca="1" ref="N2266" ca="1">IF(ISNA(VLOOKUP($D2266,Grouped_Sources!$C:$C,1,FALSE)),"", INDIRECT(VLOOKUP($D2266,Grouped_Sources!$C:$I,7,FALSE)))</f>
        <v>0</v>
      </c>
    </row>
    <row r="2267" spans="1:14" hidden="1" x14ac:dyDescent="0.25">
      <c r="A2267" s="5">
        <f t="shared" si="370"/>
        <v>25</v>
      </c>
      <c r="B2267" s="5">
        <f t="shared" si="371"/>
        <v>65</v>
      </c>
      <c r="C2267" s="5" t="str">
        <f t="shared" ca="1" si="372"/>
        <v>distance_scalar_motorcycle</v>
      </c>
      <c r="D2267" s="5" t="str">
        <f t="shared" ca="1" si="360"/>
        <v>distance_scalar_motorcycle_temuco_padrelascasas</v>
      </c>
      <c r="E2267" s="4" t="str" cm="1">
        <f t="array" aca="1" ref="E2267" ca="1">INDIRECT(ADDRESS(1,A2267,1,1,"all_city_parameter_inputs"))</f>
        <v>temuco_padrelascasas</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distance_scalar_motorcycle</v>
      </c>
      <c r="G2267" s="4" t="str" cm="1">
        <f t="array" aca="1" ref="G2267" ca="1">IF(AND(ISBLANK(INDIRECT(ADDRESS(B2267,3,1,1,"all_city_parameter_inputs"))),ISBLANK(INDIRECT(ADDRESS(B2267,2,1,1,"all_city_parameter_inputs")))),"",IF(ISBLANK(INDIRECT(ADDRESS(B2267,2,1,1,"all_city_parameter_inputs"))),"",INDIRECT(ADDRESS(B2267,2,1,1,"all_city_parameter_inputs"))))</f>
        <v>mean</v>
      </c>
      <c r="H2267" s="17" cm="1">
        <f t="array" aca="1" ref="H2267" ca="1">IF(ISBLANK(INDIRECT(ADDRESS(B2267,A2267,1,1,"all_city_parameter_inputs"))), "--",INDIRECT(ADDRESS(B2267,A2267,1,1,"all_city_parameter_inputs")))</f>
        <v>0.99941768309095402</v>
      </c>
      <c r="I2267" s="17" t="str">
        <f ca="1">IF(OR(G2267="alpha",G2267="beta",G2267="sd",G2267="mean"),"--",VLOOKUP(C2267,Default!$B$5:$H$114,7,FALSE))</f>
        <v>--</v>
      </c>
      <c r="J2267" s="4" t="str">
        <f ca="1">VLOOKUP(F2267,Lookup!$C$5:$D$110,2, FALSE)</f>
        <v>Travel values</v>
      </c>
      <c r="K2267" s="4" t="str">
        <f ca="1">VLOOKUP(C2267,Default!$B$4:$E$114,4, FALSE)</f>
        <v>scalar for motorcycle distance, i.e. all motorbike trips are scaled by this scalar</v>
      </c>
      <c r="L2267" s="21" t="str" cm="1">
        <f t="array" aca="1" ref="L2267" ca="1">IF(ISNA(VLOOKUP($D2267,Grouped_Sources!$C:$C,1,FALSE)),"", INDIRECT(VLOOKUP($D2267,Grouped_Sources!$C:$I,5,FALSE)))</f>
        <v xml:space="preserve"> on OneDrive Ali Abbas - ITHIM Global\Methods and Processes\Input Parameters\DistanceScalars</v>
      </c>
      <c r="M2267" s="21" cm="1">
        <f t="array" aca="1" ref="M2267" ca="1">IF(ISNA(VLOOKUP($D2267,Grouped_Sources!$C:$C,1,FALSE)),"", INDIRECT(VLOOKUP($D2267,Grouped_Sources!$C:$I,6,FALSE)))</f>
        <v>0</v>
      </c>
      <c r="N2267" s="21" cm="1">
        <f t="array" aca="1" ref="N2267" ca="1">IF(ISNA(VLOOKUP($D2267,Grouped_Sources!$C:$C,1,FALSE)),"", INDIRECT(VLOOKUP($D2267,Grouped_Sources!$C:$I,7,FALSE)))</f>
        <v>0</v>
      </c>
    </row>
    <row r="2268" spans="1:14" hidden="1" x14ac:dyDescent="0.25">
      <c r="A2268" s="5">
        <f t="shared" si="370"/>
        <v>25</v>
      </c>
      <c r="B2268" s="5">
        <f t="shared" si="371"/>
        <v>66</v>
      </c>
      <c r="C2268" s="5" t="str">
        <f t="shared" ca="1" si="372"/>
        <v>distance_scalar_motorcycle</v>
      </c>
      <c r="D2268" s="5" t="str">
        <f t="shared" ca="1" si="360"/>
        <v>distance_scalar_motorcycle_temuco_padrelascasas</v>
      </c>
      <c r="E2268" s="4" t="str" cm="1">
        <f t="array" aca="1" ref="E2268" ca="1">INDIRECT(ADDRESS(1,A2268,1,1,"all_city_parameter_inputs"))</f>
        <v>temuco_padrelascasas</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distance_scalar_motorcycle</v>
      </c>
      <c r="G2268" s="4" t="str" cm="1">
        <f t="array" aca="1" ref="G2268" ca="1">IF(AND(ISBLANK(INDIRECT(ADDRESS(B2268,3,1,1,"all_city_parameter_inputs"))),ISBLANK(INDIRECT(ADDRESS(B2268,2,1,1,"all_city_parameter_inputs")))),"",IF(ISBLANK(INDIRECT(ADDRESS(B2268,2,1,1,"all_city_parameter_inputs"))),"",INDIRECT(ADDRESS(B2268,2,1,1,"all_city_parameter_inputs"))))</f>
        <v>sd</v>
      </c>
      <c r="H2268" s="17" cm="1">
        <f t="array" aca="1" ref="H2268" ca="1">IF(ISBLANK(INDIRECT(ADDRESS(B2268,A2268,1,1,"all_city_parameter_inputs"))), "--",INDIRECT(ADDRESS(B2268,A2268,1,1,"all_city_parameter_inputs")))</f>
        <v>1.03472087197727</v>
      </c>
      <c r="I2268" s="17" t="str">
        <f ca="1">IF(OR(G2268="alpha",G2268="beta",G2268="sd",G2268="mean"),"--",VLOOKUP(C2268,Default!$B$5:$H$114,7,FALSE))</f>
        <v>--</v>
      </c>
      <c r="J2268" s="4" t="str">
        <f ca="1">VLOOKUP(F2268,Lookup!$C$5:$D$110,2, FALSE)</f>
        <v>Travel values</v>
      </c>
      <c r="K2268" s="4" t="str">
        <f ca="1">VLOOKUP(C2268,Default!$B$4:$E$114,4, FALSE)</f>
        <v>scalar for motorcycle distance, i.e. all motorbike trips are scaled by this scalar</v>
      </c>
      <c r="L2268" s="21" t="str" cm="1">
        <f t="array" aca="1" ref="L2268" ca="1">IF(ISNA(VLOOKUP($D2268,Grouped_Sources!$C:$C,1,FALSE)),"", INDIRECT(VLOOKUP($D2268,Grouped_Sources!$C:$I,5,FALSE)))</f>
        <v xml:space="preserve"> on OneDrive Ali Abbas - ITHIM Global\Methods and Processes\Input Parameters\DistanceScalars</v>
      </c>
      <c r="M2268" s="21" cm="1">
        <f t="array" aca="1" ref="M2268" ca="1">IF(ISNA(VLOOKUP($D2268,Grouped_Sources!$C:$C,1,FALSE)),"", INDIRECT(VLOOKUP($D2268,Grouped_Sources!$C:$I,6,FALSE)))</f>
        <v>0</v>
      </c>
      <c r="N2268" s="21" cm="1">
        <f t="array" aca="1" ref="N2268" ca="1">IF(ISNA(VLOOKUP($D2268,Grouped_Sources!$C:$C,1,FALSE)),"", INDIRECT(VLOOKUP($D2268,Grouped_Sources!$C:$I,7,FALSE)))</f>
        <v>0</v>
      </c>
    </row>
    <row r="2269" spans="1:14" hidden="1" x14ac:dyDescent="0.25">
      <c r="A2269" s="5">
        <f t="shared" si="370"/>
        <v>25</v>
      </c>
      <c r="B2269" s="5">
        <f t="shared" si="371"/>
        <v>67</v>
      </c>
      <c r="C2269" s="5" t="str">
        <f t="shared" ca="1" si="372"/>
        <v>distance_scalar_pt</v>
      </c>
      <c r="D2269" s="5" t="str">
        <f t="shared" ca="1" si="360"/>
        <v>distance_scalar_pt_temuco_padrelascasas</v>
      </c>
      <c r="E2269" s="4" t="str" cm="1">
        <f t="array" aca="1" ref="E2269" ca="1">INDIRECT(ADDRESS(1,A2269,1,1,"all_city_parameter_inputs"))</f>
        <v>temuco_padrelascasas</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distance_scalar_pt</v>
      </c>
      <c r="G2269" s="4" t="str" cm="1">
        <f t="array" aca="1" ref="G2269" ca="1">IF(AND(ISBLANK(INDIRECT(ADDRESS(B2269,3,1,1,"all_city_parameter_inputs"))),ISBLANK(INDIRECT(ADDRESS(B2269,2,1,1,"all_city_parameter_inputs")))),"",IF(ISBLANK(INDIRECT(ADDRESS(B2269,2,1,1,"all_city_parameter_inputs"))),"",INDIRECT(ADDRESS(B2269,2,1,1,"all_city_parameter_inputs"))))</f>
        <v>constant</v>
      </c>
      <c r="H2269" s="17" cm="1">
        <f t="array" aca="1" ref="H2269" ca="1">IF(ISBLANK(INDIRECT(ADDRESS(B2269,A2269,1,1,"all_city_parameter_inputs"))), "--",INDIRECT(ADDRESS(B2269,A2269,1,1,"all_city_parameter_inputs")))</f>
        <v>1</v>
      </c>
      <c r="I2269" s="17">
        <f ca="1">IF(OR(G2269="alpha",G2269="beta",G2269="sd",G2269="mean"),"--",VLOOKUP(C2269,Default!$B$5:$H$114,7,FALSE))</f>
        <v>1</v>
      </c>
      <c r="J2269" s="4" t="str">
        <f ca="1">VLOOKUP(F2269,Lookup!$C$5:$D$110,2, FALSE)</f>
        <v>Travel values</v>
      </c>
      <c r="K2269" s="4" t="str">
        <f ca="1">VLOOKUP(C2269,Default!$B$4:$E$114,4, FALSE)</f>
        <v>scalar for PT distance, i.e. all public transport journey (incl bus driver if added) are scaled by this scalar</v>
      </c>
      <c r="L2269" s="21" t="str" cm="1">
        <f t="array" aca="1" ref="L2269" ca="1">IF(ISNA(VLOOKUP($D2269,Grouped_Sources!$C:$C,1,FALSE)),"", INDIRECT(VLOOKUP($D2269,Grouped_Sources!$C:$I,5,FALSE)))</f>
        <v xml:space="preserve"> on OneDrive Ali Abbas - ITHIM Global\Methods and Processes\Input Parameters\DistanceScalars</v>
      </c>
      <c r="M2269" s="21" cm="1">
        <f t="array" aca="1" ref="M2269" ca="1">IF(ISNA(VLOOKUP($D2269,Grouped_Sources!$C:$C,1,FALSE)),"", INDIRECT(VLOOKUP($D2269,Grouped_Sources!$C:$I,6,FALSE)))</f>
        <v>0</v>
      </c>
      <c r="N2269" s="21" cm="1">
        <f t="array" aca="1" ref="N2269" ca="1">IF(ISNA(VLOOKUP($D2269,Grouped_Sources!$C:$C,1,FALSE)),"", INDIRECT(VLOOKUP($D2269,Grouped_Sources!$C:$I,7,FALSE)))</f>
        <v>0</v>
      </c>
    </row>
    <row r="2270" spans="1:14" hidden="1" x14ac:dyDescent="0.25">
      <c r="A2270" s="5">
        <f t="shared" si="370"/>
        <v>25</v>
      </c>
      <c r="B2270" s="5">
        <f t="shared" si="371"/>
        <v>68</v>
      </c>
      <c r="C2270" s="5" t="str">
        <f t="shared" ca="1" si="372"/>
        <v>distance_scalar_pt</v>
      </c>
      <c r="D2270" s="5" t="str">
        <f t="shared" ca="1" si="360"/>
        <v>distance_scalar_pt_temuco_padrelascasas</v>
      </c>
      <c r="E2270" s="4" t="str" cm="1">
        <f t="array" aca="1" ref="E2270" ca="1">INDIRECT(ADDRESS(1,A2270,1,1,"all_city_parameter_inputs"))</f>
        <v>temuco_padrelascasas</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distance_scalar_pt</v>
      </c>
      <c r="G2270" s="4" t="str" cm="1">
        <f t="array" aca="1" ref="G2270" ca="1">IF(AND(ISBLANK(INDIRECT(ADDRESS(B2270,3,1,1,"all_city_parameter_inputs"))),ISBLANK(INDIRECT(ADDRESS(B2270,2,1,1,"all_city_parameter_inputs")))),"",IF(ISBLANK(INDIRECT(ADDRESS(B2270,2,1,1,"all_city_parameter_inputs"))),"",INDIRECT(ADDRESS(B2270,2,1,1,"all_city_parameter_inputs"))))</f>
        <v>mean</v>
      </c>
      <c r="H2270" s="17" cm="1">
        <f t="array" aca="1" ref="H2270" ca="1">IF(ISBLANK(INDIRECT(ADDRESS(B2270,A2270,1,1,"all_city_parameter_inputs"))), "--",INDIRECT(ADDRESS(B2270,A2270,1,1,"all_city_parameter_inputs")))</f>
        <v>0.99995482618754905</v>
      </c>
      <c r="I2270" s="17" t="str">
        <f ca="1">IF(OR(G2270="alpha",G2270="beta",G2270="sd",G2270="mean"),"--",VLOOKUP(C2270,Default!$B$5:$H$114,7,FALSE))</f>
        <v>--</v>
      </c>
      <c r="J2270" s="4" t="str">
        <f ca="1">VLOOKUP(F2270,Lookup!$C$5:$D$110,2, FALSE)</f>
        <v>Travel values</v>
      </c>
      <c r="K2270" s="4" t="str">
        <f ca="1">VLOOKUP(C2270,Default!$B$4:$E$114,4, FALSE)</f>
        <v>scalar for PT distance, i.e. all public transport journey (incl bus driver if added) are scaled by this scalar</v>
      </c>
      <c r="L2270" s="21" t="str" cm="1">
        <f t="array" aca="1" ref="L2270" ca="1">IF(ISNA(VLOOKUP($D2270,Grouped_Sources!$C:$C,1,FALSE)),"", INDIRECT(VLOOKUP($D2270,Grouped_Sources!$C:$I,5,FALSE)))</f>
        <v xml:space="preserve"> on OneDrive Ali Abbas - ITHIM Global\Methods and Processes\Input Parameters\DistanceScalars</v>
      </c>
      <c r="M2270" s="21" cm="1">
        <f t="array" aca="1" ref="M2270" ca="1">IF(ISNA(VLOOKUP($D2270,Grouped_Sources!$C:$C,1,FALSE)),"", INDIRECT(VLOOKUP($D2270,Grouped_Sources!$C:$I,6,FALSE)))</f>
        <v>0</v>
      </c>
      <c r="N2270" s="21" cm="1">
        <f t="array" aca="1" ref="N2270" ca="1">IF(ISNA(VLOOKUP($D2270,Grouped_Sources!$C:$C,1,FALSE)),"", INDIRECT(VLOOKUP($D2270,Grouped_Sources!$C:$I,7,FALSE)))</f>
        <v>0</v>
      </c>
    </row>
    <row r="2271" spans="1:14" hidden="1" x14ac:dyDescent="0.25">
      <c r="A2271" s="5">
        <f t="shared" ref="A2271:A2334" si="374">A2171+1</f>
        <v>25</v>
      </c>
      <c r="B2271" s="5">
        <f t="shared" ref="B2271:B2334" si="375">B2171</f>
        <v>69</v>
      </c>
      <c r="C2271" s="5" t="str">
        <f t="shared" ca="1" si="372"/>
        <v>distance_scalar_pt</v>
      </c>
      <c r="D2271" s="5" t="str">
        <f t="shared" ca="1" si="360"/>
        <v>distance_scalar_pt_temuco_padrelascasas</v>
      </c>
      <c r="E2271" s="4" t="str" cm="1">
        <f t="array" aca="1" ref="E2271" ca="1">INDIRECT(ADDRESS(1,A2271,1,1,"all_city_parameter_inputs"))</f>
        <v>temuco_padrelascasas</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distance_scalar_pt</v>
      </c>
      <c r="G2271" s="4" t="str" cm="1">
        <f t="array" aca="1" ref="G2271" ca="1">IF(AND(ISBLANK(INDIRECT(ADDRESS(B2271,3,1,1,"all_city_parameter_inputs"))),ISBLANK(INDIRECT(ADDRESS(B2271,2,1,1,"all_city_parameter_inputs")))),"",IF(ISBLANK(INDIRECT(ADDRESS(B2271,2,1,1,"all_city_parameter_inputs"))),"",INDIRECT(ADDRESS(B2271,2,1,1,"all_city_parameter_inputs"))))</f>
        <v>sd</v>
      </c>
      <c r="H2271" s="17" cm="1">
        <f t="array" aca="1" ref="H2271" ca="1">IF(ISBLANK(INDIRECT(ADDRESS(B2271,A2271,1,1,"all_city_parameter_inputs"))), "--",INDIRECT(ADDRESS(B2271,A2271,1,1,"all_city_parameter_inputs")))</f>
        <v>1.0095505624186101</v>
      </c>
      <c r="I2271" s="17" t="str">
        <f ca="1">IF(OR(G2271="alpha",G2271="beta",G2271="sd",G2271="mean"),"--",VLOOKUP(C2271,Default!$B$5:$H$114,7,FALSE))</f>
        <v>--</v>
      </c>
      <c r="J2271" s="4" t="str">
        <f ca="1">VLOOKUP(F2271,Lookup!$C$5:$D$110,2, FALSE)</f>
        <v>Travel values</v>
      </c>
      <c r="K2271" s="4" t="str">
        <f ca="1">VLOOKUP(C2271,Default!$B$4:$E$114,4, FALSE)</f>
        <v>scalar for PT distance, i.e. all public transport journey (incl bus driver if added) are scaled by this scalar</v>
      </c>
      <c r="L2271" s="21" t="str" cm="1">
        <f t="array" aca="1" ref="L2271" ca="1">IF(ISNA(VLOOKUP($D2271,Grouped_Sources!$C:$C,1,FALSE)),"", INDIRECT(VLOOKUP($D2271,Grouped_Sources!$C:$I,5,FALSE)))</f>
        <v xml:space="preserve"> on OneDrive Ali Abbas - ITHIM Global\Methods and Processes\Input Parameters\DistanceScalars</v>
      </c>
      <c r="M2271" s="21" cm="1">
        <f t="array" aca="1" ref="M2271" ca="1">IF(ISNA(VLOOKUP($D2271,Grouped_Sources!$C:$C,1,FALSE)),"", INDIRECT(VLOOKUP($D2271,Grouped_Sources!$C:$I,6,FALSE)))</f>
        <v>0</v>
      </c>
      <c r="N2271" s="21" cm="1">
        <f t="array" aca="1" ref="N2271" ca="1">IF(ISNA(VLOOKUP($D2271,Grouped_Sources!$C:$C,1,FALSE)),"", INDIRECT(VLOOKUP($D2271,Grouped_Sources!$C:$I,7,FALSE)))</f>
        <v>0</v>
      </c>
    </row>
    <row r="2272" spans="1:14" hidden="1" x14ac:dyDescent="0.25">
      <c r="A2272" s="5">
        <f t="shared" si="374"/>
        <v>25</v>
      </c>
      <c r="B2272" s="5">
        <f t="shared" si="375"/>
        <v>70</v>
      </c>
      <c r="C2272" s="5" t="str">
        <f t="shared" ca="1" si="372"/>
        <v>distance_scalar_walking</v>
      </c>
      <c r="D2272" s="5" t="str">
        <f t="shared" ca="1" si="360"/>
        <v>distance_scalar_walking_temuco_padrelascasas</v>
      </c>
      <c r="E2272" s="4" t="str" cm="1">
        <f t="array" aca="1" ref="E2272" ca="1">INDIRECT(ADDRESS(1,A2272,1,1,"all_city_parameter_inputs"))</f>
        <v>temuco_padrelascasas</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distance_scalar_walking</v>
      </c>
      <c r="G2272" s="4" t="str" cm="1">
        <f t="array" aca="1" ref="G2272" ca="1">IF(AND(ISBLANK(INDIRECT(ADDRESS(B2272,3,1,1,"all_city_parameter_inputs"))),ISBLANK(INDIRECT(ADDRESS(B2272,2,1,1,"all_city_parameter_inputs")))),"",IF(ISBLANK(INDIRECT(ADDRESS(B2272,2,1,1,"all_city_parameter_inputs"))),"",INDIRECT(ADDRESS(B2272,2,1,1,"all_city_parameter_inputs"))))</f>
        <v>constant</v>
      </c>
      <c r="H2272" s="17" cm="1">
        <f t="array" aca="1" ref="H2272" ca="1">IF(ISBLANK(INDIRECT(ADDRESS(B2272,A2272,1,1,"all_city_parameter_inputs"))), "--",INDIRECT(ADDRESS(B2272,A2272,1,1,"all_city_parameter_inputs")))</f>
        <v>1</v>
      </c>
      <c r="I2272" s="17">
        <f ca="1">IF(OR(G2272="alpha",G2272="beta",G2272="sd",G2272="mean"),"--",VLOOKUP(C2272,Default!$B$5:$H$114,7,FALSE))</f>
        <v>1</v>
      </c>
      <c r="J2272" s="4" t="str">
        <f ca="1">VLOOKUP(F2272,Lookup!$C$5:$D$110,2, FALSE)</f>
        <v>Travel values</v>
      </c>
      <c r="K2272" s="4" t="str">
        <f ca="1">VLOOKUP(C2272,Default!$B$4:$E$114,4, FALSE)</f>
        <v>scalar for walking distance, i.e. all walking trips are scaled by this scalar</v>
      </c>
      <c r="L2272" s="21" t="str" cm="1">
        <f t="array" aca="1" ref="L2272" ca="1">IF(ISNA(VLOOKUP($D2272,Grouped_Sources!$C:$C,1,FALSE)),"", INDIRECT(VLOOKUP($D2272,Grouped_Sources!$C:$I,5,FALSE)))</f>
        <v xml:space="preserve"> on OneDrive Ali Abbas - ITHIM Global\Methods and Processes\Input Parameters\DistanceScalars</v>
      </c>
      <c r="M2272" s="21" cm="1">
        <f t="array" aca="1" ref="M2272" ca="1">IF(ISNA(VLOOKUP($D2272,Grouped_Sources!$C:$C,1,FALSE)),"", INDIRECT(VLOOKUP($D2272,Grouped_Sources!$C:$I,6,FALSE)))</f>
        <v>0</v>
      </c>
      <c r="N2272" s="21" cm="1">
        <f t="array" aca="1" ref="N2272" ca="1">IF(ISNA(VLOOKUP($D2272,Grouped_Sources!$C:$C,1,FALSE)),"", INDIRECT(VLOOKUP($D2272,Grouped_Sources!$C:$I,7,FALSE)))</f>
        <v>0</v>
      </c>
    </row>
    <row r="2273" spans="1:14" hidden="1" x14ac:dyDescent="0.25">
      <c r="A2273" s="5">
        <f t="shared" si="374"/>
        <v>25</v>
      </c>
      <c r="B2273" s="5">
        <f t="shared" si="375"/>
        <v>71</v>
      </c>
      <c r="C2273" s="5" t="str">
        <f t="shared" ca="1" si="372"/>
        <v>distance_scalar_walking</v>
      </c>
      <c r="D2273" s="5" t="str">
        <f t="shared" ca="1" si="360"/>
        <v>distance_scalar_walking_temuco_padrelascasas</v>
      </c>
      <c r="E2273" s="4" t="str" cm="1">
        <f t="array" aca="1" ref="E2273" ca="1">INDIRECT(ADDRESS(1,A2273,1,1,"all_city_parameter_inputs"))</f>
        <v>temuco_padrelascasas</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distance_scalar_walking</v>
      </c>
      <c r="G2273" s="4" t="str" cm="1">
        <f t="array" aca="1" ref="G2273" ca="1">IF(AND(ISBLANK(INDIRECT(ADDRESS(B2273,3,1,1,"all_city_parameter_inputs"))),ISBLANK(INDIRECT(ADDRESS(B2273,2,1,1,"all_city_parameter_inputs")))),"",IF(ISBLANK(INDIRECT(ADDRESS(B2273,2,1,1,"all_city_parameter_inputs"))),"",INDIRECT(ADDRESS(B2273,2,1,1,"all_city_parameter_inputs"))))</f>
        <v>mean</v>
      </c>
      <c r="H2273" s="17" cm="1">
        <f t="array" aca="1" ref="H2273" ca="1">IF(ISBLANK(INDIRECT(ADDRESS(B2273,A2273,1,1,"all_city_parameter_inputs"))), "--",INDIRECT(ADDRESS(B2273,A2273,1,1,"all_city_parameter_inputs")))</f>
        <v>0.99995484058092399</v>
      </c>
      <c r="I2273" s="17" t="str">
        <f ca="1">IF(OR(G2273="alpha",G2273="beta",G2273="sd",G2273="mean"),"--",VLOOKUP(C2273,Default!$B$5:$H$114,7,FALSE))</f>
        <v>--</v>
      </c>
      <c r="J2273" s="4" t="str">
        <f ca="1">VLOOKUP(F2273,Lookup!$C$5:$D$110,2, FALSE)</f>
        <v>Travel values</v>
      </c>
      <c r="K2273" s="4" t="str">
        <f ca="1">VLOOKUP(C2273,Default!$B$4:$E$114,4, FALSE)</f>
        <v>scalar for walking distance, i.e. all walking trips are scaled by this scalar</v>
      </c>
      <c r="L2273" s="21" t="str" cm="1">
        <f t="array" aca="1" ref="L2273" ca="1">IF(ISNA(VLOOKUP($D2273,Grouped_Sources!$C:$C,1,FALSE)),"", INDIRECT(VLOOKUP($D2273,Grouped_Sources!$C:$I,5,FALSE)))</f>
        <v xml:space="preserve"> on OneDrive Ali Abbas - ITHIM Global\Methods and Processes\Input Parameters\DistanceScalars</v>
      </c>
      <c r="M2273" s="21" cm="1">
        <f t="array" aca="1" ref="M2273" ca="1">IF(ISNA(VLOOKUP($D2273,Grouped_Sources!$C:$C,1,FALSE)),"", INDIRECT(VLOOKUP($D2273,Grouped_Sources!$C:$I,6,FALSE)))</f>
        <v>0</v>
      </c>
      <c r="N2273" s="21" cm="1">
        <f t="array" aca="1" ref="N2273" ca="1">IF(ISNA(VLOOKUP($D2273,Grouped_Sources!$C:$C,1,FALSE)),"", INDIRECT(VLOOKUP($D2273,Grouped_Sources!$C:$I,7,FALSE)))</f>
        <v>0</v>
      </c>
    </row>
    <row r="2274" spans="1:14" hidden="1" x14ac:dyDescent="0.25">
      <c r="A2274" s="5">
        <f t="shared" si="374"/>
        <v>25</v>
      </c>
      <c r="B2274" s="5">
        <f t="shared" si="375"/>
        <v>72</v>
      </c>
      <c r="C2274" s="5" t="str">
        <f t="shared" ca="1" si="372"/>
        <v>distance_scalar_walking</v>
      </c>
      <c r="D2274" s="5" t="str">
        <f t="shared" ca="1" si="360"/>
        <v>distance_scalar_walking_temuco_padrelascasas</v>
      </c>
      <c r="E2274" s="4" t="str" cm="1">
        <f t="array" aca="1" ref="E2274" ca="1">INDIRECT(ADDRESS(1,A2274,1,1,"all_city_parameter_inputs"))</f>
        <v>temuco_padrelascasas</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distance_scalar_walking</v>
      </c>
      <c r="G2274" s="4" t="str" cm="1">
        <f t="array" aca="1" ref="G2274" ca="1">IF(AND(ISBLANK(INDIRECT(ADDRESS(B2274,3,1,1,"all_city_parameter_inputs"))),ISBLANK(INDIRECT(ADDRESS(B2274,2,1,1,"all_city_parameter_inputs")))),"",IF(ISBLANK(INDIRECT(ADDRESS(B2274,2,1,1,"all_city_parameter_inputs"))),"",INDIRECT(ADDRESS(B2274,2,1,1,"all_city_parameter_inputs"))))</f>
        <v>sd</v>
      </c>
      <c r="H2274" s="17" cm="1">
        <f t="array" aca="1" ref="H2274" ca="1">IF(ISBLANK(INDIRECT(ADDRESS(B2274,A2274,1,1,"all_city_parameter_inputs"))), "--",INDIRECT(ADDRESS(B2274,A2274,1,1,"all_city_parameter_inputs")))</f>
        <v>1.00954903351069</v>
      </c>
      <c r="I2274" s="17" t="str">
        <f ca="1">IF(OR(G2274="alpha",G2274="beta",G2274="sd",G2274="mean"),"--",VLOOKUP(C2274,Default!$B$5:$H$114,7,FALSE))</f>
        <v>--</v>
      </c>
      <c r="J2274" s="4" t="str">
        <f ca="1">VLOOKUP(F2274,Lookup!$C$5:$D$110,2, FALSE)</f>
        <v>Travel values</v>
      </c>
      <c r="K2274" s="4" t="str">
        <f ca="1">VLOOKUP(C2274,Default!$B$4:$E$114,4, FALSE)</f>
        <v>scalar for walking distance, i.e. all walking trips are scaled by this scalar</v>
      </c>
      <c r="L2274" s="21" t="str" cm="1">
        <f t="array" aca="1" ref="L2274" ca="1">IF(ISNA(VLOOKUP($D2274,Grouped_Sources!$C:$C,1,FALSE)),"", INDIRECT(VLOOKUP($D2274,Grouped_Sources!$C:$I,5,FALSE)))</f>
        <v xml:space="preserve"> on OneDrive Ali Abbas - ITHIM Global\Methods and Processes\Input Parameters\DistanceScalars</v>
      </c>
      <c r="M2274" s="21" cm="1">
        <f t="array" aca="1" ref="M2274" ca="1">IF(ISNA(VLOOKUP($D2274,Grouped_Sources!$C:$C,1,FALSE)),"", INDIRECT(VLOOKUP($D2274,Grouped_Sources!$C:$I,6,FALSE)))</f>
        <v>0</v>
      </c>
      <c r="N2274" s="21" cm="1">
        <f t="array" aca="1" ref="N2274" ca="1">IF(ISNA(VLOOKUP($D2274,Grouped_Sources!$C:$C,1,FALSE)),"", INDIRECT(VLOOKUP($D2274,Grouped_Sources!$C:$I,7,FALSE)))</f>
        <v>0</v>
      </c>
    </row>
    <row r="2275" spans="1:14" hidden="1" x14ac:dyDescent="0.25">
      <c r="A2275" s="5">
        <f t="shared" si="374"/>
        <v>25</v>
      </c>
      <c r="B2275" s="5">
        <f t="shared" si="375"/>
        <v>73</v>
      </c>
      <c r="C2275" s="5" t="str">
        <f t="shared" ca="1" si="372"/>
        <v>distance_scalar_cycling</v>
      </c>
      <c r="D2275" s="5" t="str">
        <f t="shared" ca="1" si="360"/>
        <v>distance_scalar_cycling_temuco_padrelascasas</v>
      </c>
      <c r="E2275" s="4" t="str" cm="1">
        <f t="array" aca="1" ref="E2275" ca="1">INDIRECT(ADDRESS(1,A2275,1,1,"all_city_parameter_inputs"))</f>
        <v>temuco_padrelascasas</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distance_scalar_cycling</v>
      </c>
      <c r="G2275" s="4" t="str" cm="1">
        <f t="array" aca="1" ref="G2275" ca="1">IF(AND(ISBLANK(INDIRECT(ADDRESS(B2275,3,1,1,"all_city_parameter_inputs"))),ISBLANK(INDIRECT(ADDRESS(B2275,2,1,1,"all_city_parameter_inputs")))),"",IF(ISBLANK(INDIRECT(ADDRESS(B2275,2,1,1,"all_city_parameter_inputs"))),"",INDIRECT(ADDRESS(B2275,2,1,1,"all_city_parameter_inputs"))))</f>
        <v>constant</v>
      </c>
      <c r="H2275" s="17" cm="1">
        <f t="array" aca="1" ref="H2275" ca="1">IF(ISBLANK(INDIRECT(ADDRESS(B2275,A2275,1,1,"all_city_parameter_inputs"))), "--",INDIRECT(ADDRESS(B2275,A2275,1,1,"all_city_parameter_inputs")))</f>
        <v>1</v>
      </c>
      <c r="I2275" s="17">
        <f ca="1">IF(OR(G2275="alpha",G2275="beta",G2275="sd",G2275="mean"),"--",VLOOKUP(C2275,Default!$B$5:$H$114,7,FALSE))</f>
        <v>1</v>
      </c>
      <c r="J2275" s="4" t="str">
        <f ca="1">VLOOKUP(F2275,Lookup!$C$5:$D$110,2, FALSE)</f>
        <v>Travel values</v>
      </c>
      <c r="K2275" s="4" t="str">
        <f ca="1">VLOOKUP(C2275,Default!$B$4:$E$114,4, FALSE)</f>
        <v>scalar for cycling distance, i.e. all cycling trips are scaled by this scalar</v>
      </c>
      <c r="L2275" s="21" t="str" cm="1">
        <f t="array" aca="1" ref="L2275" ca="1">IF(ISNA(VLOOKUP($D2275,Grouped_Sources!$C:$C,1,FALSE)),"", INDIRECT(VLOOKUP($D2275,Grouped_Sources!$C:$I,5,FALSE)))</f>
        <v xml:space="preserve"> on OneDrive Ali Abbas - ITHIM Global\Methods and Processes\Input Parameters\DistanceScalars</v>
      </c>
      <c r="M2275" s="21" cm="1">
        <f t="array" aca="1" ref="M2275" ca="1">IF(ISNA(VLOOKUP($D2275,Grouped_Sources!$C:$C,1,FALSE)),"", INDIRECT(VLOOKUP($D2275,Grouped_Sources!$C:$I,6,FALSE)))</f>
        <v>0</v>
      </c>
      <c r="N2275" s="21" cm="1">
        <f t="array" aca="1" ref="N2275" ca="1">IF(ISNA(VLOOKUP($D2275,Grouped_Sources!$C:$C,1,FALSE)),"", INDIRECT(VLOOKUP($D2275,Grouped_Sources!$C:$I,7,FALSE)))</f>
        <v>0</v>
      </c>
    </row>
    <row r="2276" spans="1:14" hidden="1" x14ac:dyDescent="0.25">
      <c r="A2276" s="5">
        <f t="shared" si="374"/>
        <v>25</v>
      </c>
      <c r="B2276" s="5">
        <f t="shared" si="375"/>
        <v>74</v>
      </c>
      <c r="C2276" s="5" t="str">
        <f t="shared" ca="1" si="372"/>
        <v>distance_scalar_cycling</v>
      </c>
      <c r="D2276" s="5" t="str">
        <f t="shared" ca="1" si="360"/>
        <v>distance_scalar_cycling_temuco_padrelascasas</v>
      </c>
      <c r="E2276" s="4" t="str" cm="1">
        <f t="array" aca="1" ref="E2276" ca="1">INDIRECT(ADDRESS(1,A2276,1,1,"all_city_parameter_inputs"))</f>
        <v>temuco_padrelascasas</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distance_scalar_cycling</v>
      </c>
      <c r="G2276" s="4" t="str" cm="1">
        <f t="array" aca="1" ref="G2276" ca="1">IF(AND(ISBLANK(INDIRECT(ADDRESS(B2276,3,1,1,"all_city_parameter_inputs"))),ISBLANK(INDIRECT(ADDRESS(B2276,2,1,1,"all_city_parameter_inputs")))),"",IF(ISBLANK(INDIRECT(ADDRESS(B2276,2,1,1,"all_city_parameter_inputs"))),"",INDIRECT(ADDRESS(B2276,2,1,1,"all_city_parameter_inputs"))))</f>
        <v>mean</v>
      </c>
      <c r="H2276" s="17" cm="1">
        <f t="array" aca="1" ref="H2276" ca="1">IF(ISBLANK(INDIRECT(ADDRESS(B2276,A2276,1,1,"all_city_parameter_inputs"))), "--",INDIRECT(ADDRESS(B2276,A2276,1,1,"all_city_parameter_inputs")))</f>
        <v>0.99961995844174301</v>
      </c>
      <c r="I2276" s="17" t="str">
        <f ca="1">IF(OR(G2276="alpha",G2276="beta",G2276="sd",G2276="mean"),"--",VLOOKUP(C2276,Default!$B$5:$H$114,7,FALSE))</f>
        <v>--</v>
      </c>
      <c r="J2276" s="4" t="str">
        <f ca="1">VLOOKUP(F2276,Lookup!$C$5:$D$110,2, FALSE)</f>
        <v>Travel values</v>
      </c>
      <c r="K2276" s="4" t="str">
        <f ca="1">VLOOKUP(C2276,Default!$B$4:$E$114,4, FALSE)</f>
        <v>scalar for cycling distance, i.e. all cycling trips are scaled by this scalar</v>
      </c>
      <c r="L2276" s="21" t="str" cm="1">
        <f t="array" aca="1" ref="L2276" ca="1">IF(ISNA(VLOOKUP($D2276,Grouped_Sources!$C:$C,1,FALSE)),"", INDIRECT(VLOOKUP($D2276,Grouped_Sources!$C:$I,5,FALSE)))</f>
        <v xml:space="preserve"> on OneDrive Ali Abbas - ITHIM Global\Methods and Processes\Input Parameters\DistanceScalars</v>
      </c>
      <c r="M2276" s="21" cm="1">
        <f t="array" aca="1" ref="M2276" ca="1">IF(ISNA(VLOOKUP($D2276,Grouped_Sources!$C:$C,1,FALSE)),"", INDIRECT(VLOOKUP($D2276,Grouped_Sources!$C:$I,6,FALSE)))</f>
        <v>0</v>
      </c>
      <c r="N2276" s="21" cm="1">
        <f t="array" aca="1" ref="N2276" ca="1">IF(ISNA(VLOOKUP($D2276,Grouped_Sources!$C:$C,1,FALSE)),"", INDIRECT(VLOOKUP($D2276,Grouped_Sources!$C:$I,7,FALSE)))</f>
        <v>0</v>
      </c>
    </row>
    <row r="2277" spans="1:14" hidden="1" x14ac:dyDescent="0.25">
      <c r="A2277" s="5">
        <f t="shared" si="374"/>
        <v>25</v>
      </c>
      <c r="B2277" s="5">
        <f t="shared" si="375"/>
        <v>75</v>
      </c>
      <c r="C2277" s="5" t="str">
        <f t="shared" ref="C2277:C2351" ca="1" si="376">IF(G2277 = "",F2277,IF(OR(G2277="alpha",G2277="beta",G2277="constant",G2277="sd",G2277="mean",G2277="sample"),F2277,F2277&amp;" "&amp;G2277))</f>
        <v>distance_scalar_cycling</v>
      </c>
      <c r="D2277" s="5" t="str">
        <f t="shared" ca="1" si="360"/>
        <v>distance_scalar_cycling_temuco_padrelascasas</v>
      </c>
      <c r="E2277" s="4" t="str" cm="1">
        <f t="array" aca="1" ref="E2277" ca="1">INDIRECT(ADDRESS(1,A2277,1,1,"all_city_parameter_inputs"))</f>
        <v>temuco_padrelascasas</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distance_scalar_cycling</v>
      </c>
      <c r="G2277" s="4" t="str" cm="1">
        <f t="array" aca="1" ref="G2277" ca="1">IF(AND(ISBLANK(INDIRECT(ADDRESS(B2277,3,1,1,"all_city_parameter_inputs"))),ISBLANK(INDIRECT(ADDRESS(B2277,2,1,1,"all_city_parameter_inputs")))),"",IF(ISBLANK(INDIRECT(ADDRESS(B2277,2,1,1,"all_city_parameter_inputs"))),"",INDIRECT(ADDRESS(B2277,2,1,1,"all_city_parameter_inputs"))))</f>
        <v>sd</v>
      </c>
      <c r="H2277" s="17" cm="1">
        <f t="array" aca="1" ref="H2277" ca="1">IF(ISBLANK(INDIRECT(ADDRESS(B2277,A2277,1,1,"all_city_parameter_inputs"))), "--",INDIRECT(ADDRESS(B2277,A2277,1,1,"all_city_parameter_inputs")))</f>
        <v>1.0279558564121301</v>
      </c>
      <c r="I2277" s="17" t="str">
        <f ca="1">IF(OR(G2277="alpha",G2277="beta",G2277="sd",G2277="mean"),"--",VLOOKUP(C2277,Default!$B$5:$H$114,7,FALSE))</f>
        <v>--</v>
      </c>
      <c r="J2277" s="4" t="str">
        <f ca="1">VLOOKUP(F2277,Lookup!$C$5:$D$110,2, FALSE)</f>
        <v>Travel values</v>
      </c>
      <c r="K2277" s="4" t="str">
        <f ca="1">VLOOKUP(C2277,Default!$B$4:$E$114,4, FALSE)</f>
        <v>scalar for cycling distance, i.e. all cycling trips are scaled by this scalar</v>
      </c>
      <c r="L2277" s="21" t="str" cm="1">
        <f t="array" aca="1" ref="L2277" ca="1">IF(ISNA(VLOOKUP($D2277,Grouped_Sources!$C:$C,1,FALSE)),"", INDIRECT(VLOOKUP($D2277,Grouped_Sources!$C:$I,5,FALSE)))</f>
        <v xml:space="preserve"> on OneDrive Ali Abbas - ITHIM Global\Methods and Processes\Input Parameters\DistanceScalars</v>
      </c>
      <c r="M2277" s="21" cm="1">
        <f t="array" aca="1" ref="M2277" ca="1">IF(ISNA(VLOOKUP($D2277,Grouped_Sources!$C:$C,1,FALSE)),"", INDIRECT(VLOOKUP($D2277,Grouped_Sources!$C:$I,6,FALSE)))</f>
        <v>0</v>
      </c>
      <c r="N2277" s="21" cm="1">
        <f t="array" aca="1" ref="N2277" ca="1">IF(ISNA(VLOOKUP($D2277,Grouped_Sources!$C:$C,1,FALSE)),"", INDIRECT(VLOOKUP($D2277,Grouped_Sources!$C:$I,7,FALSE)))</f>
        <v>0</v>
      </c>
    </row>
    <row r="2278" spans="1:14" hidden="1" x14ac:dyDescent="0.25">
      <c r="A2278" s="5">
        <f t="shared" si="374"/>
        <v>25</v>
      </c>
      <c r="B2278" s="5">
        <f t="shared" si="375"/>
        <v>76</v>
      </c>
      <c r="C2278" s="5" t="str">
        <f t="shared" ca="1" si="376"/>
        <v>CO2_emission_inventories motorcycle</v>
      </c>
      <c r="D2278" s="5" t="str">
        <f t="shared" ca="1" si="360"/>
        <v>CO2_emission_inventories_temuco_padrelascasas</v>
      </c>
      <c r="E2278" s="4" t="str" cm="1">
        <f t="array" aca="1" ref="E2278" ca="1">INDIRECT(ADDRESS(1,A2278,1,1,"all_city_parameter_inputs"))</f>
        <v>temuco_padrelascasas</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CO2_emission_inventories</v>
      </c>
      <c r="G2278" s="4" t="str" cm="1">
        <f t="array" aca="1" ref="G2278" ca="1">IF(AND(ISBLANK(INDIRECT(ADDRESS(B2278,3,1,1,"all_city_parameter_inputs"))),ISBLANK(INDIRECT(ADDRESS(B2278,2,1,1,"all_city_parameter_inputs")))),"",IF(ISBLANK(INDIRECT(ADDRESS(B2278,2,1,1,"all_city_parameter_inputs"))),"",INDIRECT(ADDRESS(B2278,2,1,1,"all_city_parameter_inputs"))))</f>
        <v>motorcycle</v>
      </c>
      <c r="H2278" s="17" cm="1">
        <f t="array" aca="1" ref="H2278" ca="1">IF(ISBLANK(INDIRECT(ADDRESS(B2278,A2278,1,1,"all_city_parameter_inputs"))), "--",INDIRECT(ADDRESS(B2278,A2278,1,1,"all_city_parameter_inputs")))</f>
        <v>131.36199999999999</v>
      </c>
      <c r="I2278" s="17">
        <f ca="1">IF(OR(G2278="alpha",G2278="beta",G2278="sd",G2278="mean"),"--",VLOOKUP(C2278,Default!$B$5:$H$114,7,FALSE))</f>
        <v>30033.571810000001</v>
      </c>
      <c r="J2278" s="4" t="str">
        <f ca="1">VLOOKUP(F2278,Lookup!$C$5:$D$110,2, FALSE)</f>
        <v>Pollution values</v>
      </c>
      <c r="K2278" s="4" t="str">
        <f ca="1">VLOOKUP(C2278,Default!$B$4:$E$114,4, FALSE)</f>
        <v>- used to estimate the CO2 for scenarios (function "scenario_co2_calculations").
- used to create the VEHICLE_INVENTORY, with speeds, PM and CO2 emissions (function "set_vehicle_inventory").</v>
      </c>
      <c r="L2278" s="21" t="str" cm="1">
        <f t="array" aca="1" ref="L2278" ca="1">IF(ISNA(VLOOKUP($D2278,Grouped_Sources!$C:$C,1,FALSE)),"", INDIRECT(VLOOKUP($D2278,Grouped_Sources!$C:$I,5,FALSE)))</f>
        <v>EDGAR but proper documentation still missing</v>
      </c>
      <c r="M2278" s="21" cm="1">
        <f t="array" aca="1" ref="M2278" ca="1">IF(ISNA(VLOOKUP($D2278,Grouped_Sources!$C:$C,1,FALSE)),"", INDIRECT(VLOOKUP($D2278,Grouped_Sources!$C:$I,6,FALSE)))</f>
        <v>0</v>
      </c>
      <c r="N2278" s="21" cm="1">
        <f t="array" aca="1" ref="N2278" ca="1">IF(ISNA(VLOOKUP($D2278,Grouped_Sources!$C:$C,1,FALSE)),"", INDIRECT(VLOOKUP($D2278,Grouped_Sources!$C:$I,7,FALSE)))</f>
        <v>0</v>
      </c>
    </row>
    <row r="2279" spans="1:14" hidden="1" x14ac:dyDescent="0.25">
      <c r="A2279" s="5">
        <f t="shared" si="374"/>
        <v>25</v>
      </c>
      <c r="B2279" s="5">
        <f t="shared" si="375"/>
        <v>77</v>
      </c>
      <c r="C2279" s="5" t="str">
        <f t="shared" ca="1" si="376"/>
        <v>CO2_emission_inventories car</v>
      </c>
      <c r="D2279" s="5" t="str">
        <f t="shared" ref="D2279:D2372" ca="1" si="377">F2279&amp;"_"&amp;E2279</f>
        <v>CO2_emission_inventories_temuco_padrelascasas</v>
      </c>
      <c r="E2279" s="4" t="str" cm="1">
        <f t="array" aca="1" ref="E2279" ca="1">INDIRECT(ADDRESS(1,A2279,1,1,"all_city_parameter_inputs"))</f>
        <v>temuco_padrelascasas</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CO2_emission_inventories</v>
      </c>
      <c r="G2279" s="4" t="str" cm="1">
        <f t="array" aca="1" ref="G2279" ca="1">IF(AND(ISBLANK(INDIRECT(ADDRESS(B2279,3,1,1,"all_city_parameter_inputs"))),ISBLANK(INDIRECT(ADDRESS(B2279,2,1,1,"all_city_parameter_inputs")))),"",IF(ISBLANK(INDIRECT(ADDRESS(B2279,2,1,1,"all_city_parameter_inputs"))),"",INDIRECT(ADDRESS(B2279,2,1,1,"all_city_parameter_inputs"))))</f>
        <v>car</v>
      </c>
      <c r="H2279" s="17" cm="1">
        <f t="array" aca="1" ref="H2279" ca="1">IF(ISBLANK(INDIRECT(ADDRESS(B2279,A2279,1,1,"all_city_parameter_inputs"))), "--",INDIRECT(ADDRESS(B2279,A2279,1,1,"all_city_parameter_inputs")))</f>
        <v>1629.47</v>
      </c>
      <c r="I2279" s="17">
        <f ca="1">IF(OR(G2279="alpha",G2279="beta",G2279="sd",G2279="mean"),"--",VLOOKUP(C2279,Default!$B$5:$H$114,7,FALSE))</f>
        <v>1033377.341</v>
      </c>
      <c r="J2279" s="4" t="str">
        <f ca="1">VLOOKUP(F2279,Lookup!$C$5:$D$110,2, FALSE)</f>
        <v>Pollution values</v>
      </c>
      <c r="K2279" s="4">
        <f ca="1">VLOOKUP(C2279,Default!$B$4:$E$114,4, FALSE)</f>
        <v>0</v>
      </c>
      <c r="L2279" s="21" t="str" cm="1">
        <f t="array" aca="1" ref="L2279" ca="1">IF(ISNA(VLOOKUP($D2279,Grouped_Sources!$C:$C,1,FALSE)),"", INDIRECT(VLOOKUP($D2279,Grouped_Sources!$C:$I,5,FALSE)))</f>
        <v>EDGAR but proper documentation still missing</v>
      </c>
      <c r="M2279" s="21" cm="1">
        <f t="array" aca="1" ref="M2279" ca="1">IF(ISNA(VLOOKUP($D2279,Grouped_Sources!$C:$C,1,FALSE)),"", INDIRECT(VLOOKUP($D2279,Grouped_Sources!$C:$I,6,FALSE)))</f>
        <v>0</v>
      </c>
      <c r="N2279" s="21" cm="1">
        <f t="array" aca="1" ref="N2279" ca="1">IF(ISNA(VLOOKUP($D2279,Grouped_Sources!$C:$C,1,FALSE)),"", INDIRECT(VLOOKUP($D2279,Grouped_Sources!$C:$I,7,FALSE)))</f>
        <v>0</v>
      </c>
    </row>
    <row r="2280" spans="1:14" hidden="1" x14ac:dyDescent="0.25">
      <c r="A2280" s="5">
        <f t="shared" si="374"/>
        <v>25</v>
      </c>
      <c r="B2280" s="5">
        <f t="shared" si="375"/>
        <v>78</v>
      </c>
      <c r="C2280" s="5" t="str">
        <f t="shared" ca="1" si="376"/>
        <v>CO2_emission_inventories bus_driver</v>
      </c>
      <c r="D2280" s="5" t="str">
        <f t="shared" ca="1" si="377"/>
        <v>CO2_emission_inventories_temuco_padrelascasas</v>
      </c>
      <c r="E2280" s="4" t="str" cm="1">
        <f t="array" aca="1" ref="E2280" ca="1">INDIRECT(ADDRESS(1,A2280,1,1,"all_city_parameter_inputs"))</f>
        <v>temuco_padrelascasas</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CO2_emission_inventories</v>
      </c>
      <c r="G2280" s="4" t="str" cm="1">
        <f t="array" aca="1" ref="G2280" ca="1">IF(AND(ISBLANK(INDIRECT(ADDRESS(B2280,3,1,1,"all_city_parameter_inputs"))),ISBLANK(INDIRECT(ADDRESS(B2280,2,1,1,"all_city_parameter_inputs")))),"",IF(ISBLANK(INDIRECT(ADDRESS(B2280,2,1,1,"all_city_parameter_inputs"))),"",INDIRECT(ADDRESS(B2280,2,1,1,"all_city_parameter_inputs"))))</f>
        <v>bus_driver</v>
      </c>
      <c r="H2280" s="17" cm="1">
        <f t="array" aca="1" ref="H2280" ca="1">IF(ISBLANK(INDIRECT(ADDRESS(B2280,A2280,1,1,"all_city_parameter_inputs"))), "--",INDIRECT(ADDRESS(B2280,A2280,1,1,"all_city_parameter_inputs")))</f>
        <v>241.85499999999999</v>
      </c>
      <c r="I2280" s="17">
        <f ca="1">IF(OR(G2280="alpha",G2280="beta",G2280="sd",G2280="mean"),"--",VLOOKUP(C2280,Default!$B$5:$H$114,7,FALSE))</f>
        <v>100429.7216</v>
      </c>
      <c r="J2280" s="4" t="str">
        <f ca="1">VLOOKUP(F2280,Lookup!$C$5:$D$110,2, FALSE)</f>
        <v>Pollution values</v>
      </c>
      <c r="K2280" s="4">
        <f ca="1">VLOOKUP(C2280,Default!$B$4:$E$114,4, FALSE)</f>
        <v>0</v>
      </c>
      <c r="L2280" s="21" t="str" cm="1">
        <f t="array" aca="1" ref="L2280" ca="1">IF(ISNA(VLOOKUP($D2280,Grouped_Sources!$C:$C,1,FALSE)),"", INDIRECT(VLOOKUP($D2280,Grouped_Sources!$C:$I,5,FALSE)))</f>
        <v>EDGAR but proper documentation still missing</v>
      </c>
      <c r="M2280" s="21" cm="1">
        <f t="array" aca="1" ref="M2280" ca="1">IF(ISNA(VLOOKUP($D2280,Grouped_Sources!$C:$C,1,FALSE)),"", INDIRECT(VLOOKUP($D2280,Grouped_Sources!$C:$I,6,FALSE)))</f>
        <v>0</v>
      </c>
      <c r="N2280" s="21" cm="1">
        <f t="array" aca="1" ref="N2280" ca="1">IF(ISNA(VLOOKUP($D2280,Grouped_Sources!$C:$C,1,FALSE)),"", INDIRECT(VLOOKUP($D2280,Grouped_Sources!$C:$I,7,FALSE)))</f>
        <v>0</v>
      </c>
    </row>
    <row r="2281" spans="1:14" hidden="1" x14ac:dyDescent="0.25">
      <c r="A2281" s="5">
        <f t="shared" si="374"/>
        <v>25</v>
      </c>
      <c r="B2281" s="5">
        <f t="shared" si="375"/>
        <v>79</v>
      </c>
      <c r="C2281" s="5" t="str">
        <f t="shared" ca="1" si="376"/>
        <v>CO2_emission_inventories heavy_truck</v>
      </c>
      <c r="D2281" s="5" t="str">
        <f t="shared" ca="1" si="377"/>
        <v>CO2_emission_inventories_temuco_padrelascasas</v>
      </c>
      <c r="E2281" s="4" t="str" cm="1">
        <f t="array" aca="1" ref="E2281" ca="1">INDIRECT(ADDRESS(1,A2281,1,1,"all_city_parameter_inputs"))</f>
        <v>temuco_padrelascasas</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CO2_emission_inventories</v>
      </c>
      <c r="G2281" s="4" t="str" cm="1">
        <f t="array" aca="1" ref="G2281" ca="1">IF(AND(ISBLANK(INDIRECT(ADDRESS(B2281,3,1,1,"all_city_parameter_inputs"))),ISBLANK(INDIRECT(ADDRESS(B2281,2,1,1,"all_city_parameter_inputs")))),"",IF(ISBLANK(INDIRECT(ADDRESS(B2281,2,1,1,"all_city_parameter_inputs"))),"",INDIRECT(ADDRESS(B2281,2,1,1,"all_city_parameter_inputs"))))</f>
        <v>heavy_truck</v>
      </c>
      <c r="H2281" s="17" cm="1">
        <f t="array" aca="1" ref="H2281" ca="1">IF(ISBLANK(INDIRECT(ADDRESS(B2281,A2281,1,1,"all_city_parameter_inputs"))), "--",INDIRECT(ADDRESS(B2281,A2281,1,1,"all_city_parameter_inputs")))</f>
        <v>1319.71</v>
      </c>
      <c r="I2281" s="17">
        <f ca="1">IF(OR(G2281="alpha",G2281="beta",G2281="sd",G2281="mean"),"--",VLOOKUP(C2281,Default!$B$5:$H$114,7,FALSE))</f>
        <v>259655.32449999999</v>
      </c>
      <c r="J2281" s="4" t="str">
        <f ca="1">VLOOKUP(F2281,Lookup!$C$5:$D$110,2, FALSE)</f>
        <v>Pollution values</v>
      </c>
      <c r="K2281" s="4">
        <f ca="1">VLOOKUP(C2281,Default!$B$4:$E$114,4, FALSE)</f>
        <v>0</v>
      </c>
      <c r="L2281" s="21" t="str" cm="1">
        <f t="array" aca="1" ref="L2281" ca="1">IF(ISNA(VLOOKUP($D2281,Grouped_Sources!$C:$C,1,FALSE)),"", INDIRECT(VLOOKUP($D2281,Grouped_Sources!$C:$I,5,FALSE)))</f>
        <v>EDGAR but proper documentation still missing</v>
      </c>
      <c r="M2281" s="21" cm="1">
        <f t="array" aca="1" ref="M2281" ca="1">IF(ISNA(VLOOKUP($D2281,Grouped_Sources!$C:$C,1,FALSE)),"", INDIRECT(VLOOKUP($D2281,Grouped_Sources!$C:$I,6,FALSE)))</f>
        <v>0</v>
      </c>
      <c r="N2281" s="21" cm="1">
        <f t="array" aca="1" ref="N2281" ca="1">IF(ISNA(VLOOKUP($D2281,Grouped_Sources!$C:$C,1,FALSE)),"", INDIRECT(VLOOKUP($D2281,Grouped_Sources!$C:$I,7,FALSE)))</f>
        <v>0</v>
      </c>
    </row>
    <row r="2282" spans="1:14" hidden="1" x14ac:dyDescent="0.25">
      <c r="A2282" s="5">
        <f t="shared" si="374"/>
        <v>25</v>
      </c>
      <c r="B2282" s="5">
        <f t="shared" si="375"/>
        <v>80</v>
      </c>
      <c r="C2282" s="5" t="str">
        <f t="shared" ca="1" si="376"/>
        <v>CO2_emission_inventories truck</v>
      </c>
      <c r="D2282" s="5" t="str">
        <f t="shared" ca="1" si="377"/>
        <v>CO2_emission_inventories_temuco_padrelascasas</v>
      </c>
      <c r="E2282" s="4" t="str" cm="1">
        <f t="array" aca="1" ref="E2282" ca="1">INDIRECT(ADDRESS(1,A2282,1,1,"all_city_parameter_inputs"))</f>
        <v>temuco_padrelascasas</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CO2_emission_inventories</v>
      </c>
      <c r="G2282" s="4" t="str" cm="1">
        <f t="array" aca="1" ref="G2282" ca="1">IF(AND(ISBLANK(INDIRECT(ADDRESS(B2282,3,1,1,"all_city_parameter_inputs"))),ISBLANK(INDIRECT(ADDRESS(B2282,2,1,1,"all_city_parameter_inputs")))),"",IF(ISBLANK(INDIRECT(ADDRESS(B2282,2,1,1,"all_city_parameter_inputs"))),"",INDIRECT(ADDRESS(B2282,2,1,1,"all_city_parameter_inputs"))))</f>
        <v>truck</v>
      </c>
      <c r="H2282" s="17" cm="1">
        <f t="array" aca="1" ref="H2282" ca="1">IF(ISBLANK(INDIRECT(ADDRESS(B2282,A2282,1,1,"all_city_parameter_inputs"))), "--",INDIRECT(ADDRESS(B2282,A2282,1,1,"all_city_parameter_inputs")))</f>
        <v>5102.33</v>
      </c>
      <c r="I2282" s="17">
        <f ca="1">IF(OR(G2282="alpha",G2282="beta",G2282="sd",G2282="mean"),"--",VLOOKUP(C2282,Default!$B$5:$H$114,7,FALSE))</f>
        <v>163516.11319999999</v>
      </c>
      <c r="J2282" s="4" t="str">
        <f ca="1">VLOOKUP(F2282,Lookup!$C$5:$D$110,2, FALSE)</f>
        <v>Pollution values</v>
      </c>
      <c r="K2282" s="4">
        <f ca="1">VLOOKUP(C2282,Default!$B$4:$E$114,4, FALSE)</f>
        <v>0</v>
      </c>
      <c r="L2282" s="21" t="str" cm="1">
        <f t="array" aca="1" ref="L2282" ca="1">IF(ISNA(VLOOKUP($D2282,Grouped_Sources!$C:$C,1,FALSE)),"", INDIRECT(VLOOKUP($D2282,Grouped_Sources!$C:$I,5,FALSE)))</f>
        <v>EDGAR but proper documentation still missing</v>
      </c>
      <c r="M2282" s="21" cm="1">
        <f t="array" aca="1" ref="M2282" ca="1">IF(ISNA(VLOOKUP($D2282,Grouped_Sources!$C:$C,1,FALSE)),"", INDIRECT(VLOOKUP($D2282,Grouped_Sources!$C:$I,6,FALSE)))</f>
        <v>0</v>
      </c>
      <c r="N2282" s="21" cm="1">
        <f t="array" aca="1" ref="N2282" ca="1">IF(ISNA(VLOOKUP($D2282,Grouped_Sources!$C:$C,1,FALSE)),"", INDIRECT(VLOOKUP($D2282,Grouped_Sources!$C:$I,7,FALSE)))</f>
        <v>0</v>
      </c>
    </row>
    <row r="2283" spans="1:14" hidden="1" x14ac:dyDescent="0.25">
      <c r="A2283" s="5">
        <f t="shared" si="374"/>
        <v>25</v>
      </c>
      <c r="B2283" s="5">
        <f t="shared" si="375"/>
        <v>81</v>
      </c>
      <c r="C2283" s="5" t="str">
        <f t="shared" ca="1" si="376"/>
        <v>CO2_emission_inventories van</v>
      </c>
      <c r="D2283" s="5" t="str">
        <f t="shared" ca="1" si="377"/>
        <v>CO2_emission_inventories_temuco_padrelascasas</v>
      </c>
      <c r="E2283" s="4" t="str" cm="1">
        <f t="array" aca="1" ref="E2283" ca="1">INDIRECT(ADDRESS(1,A2283,1,1,"all_city_parameter_inputs"))</f>
        <v>temuco_padrelascasas</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CO2_emission_inventories</v>
      </c>
      <c r="G2283" s="4" t="str" cm="1">
        <f t="array" aca="1" ref="G2283" ca="1">IF(AND(ISBLANK(INDIRECT(ADDRESS(B2283,3,1,1,"all_city_parameter_inputs"))),ISBLANK(INDIRECT(ADDRESS(B2283,2,1,1,"all_city_parameter_inputs")))),"",IF(ISBLANK(INDIRECT(ADDRESS(B2283,2,1,1,"all_city_parameter_inputs"))),"",INDIRECT(ADDRESS(B2283,2,1,1,"all_city_parameter_inputs"))))</f>
        <v>van</v>
      </c>
      <c r="H2283" s="17" t="str" cm="1">
        <f t="array" aca="1" ref="H2283" ca="1">IF(ISBLANK(INDIRECT(ADDRESS(B2283,A2283,1,1,"all_city_parameter_inputs"))), "--",INDIRECT(ADDRESS(B2283,A2283,1,1,"all_city_parameter_inputs")))</f>
        <v>--</v>
      </c>
      <c r="I2283" s="17">
        <f ca="1">IF(OR(G2283="alpha",G2283="beta",G2283="sd",G2283="mean"),"--",VLOOKUP(C2283,Default!$B$5:$H$114,7,FALSE))</f>
        <v>0</v>
      </c>
      <c r="J2283" s="4" t="str">
        <f ca="1">VLOOKUP(F2283,Lookup!$C$5:$D$110,2, FALSE)</f>
        <v>Pollution values</v>
      </c>
      <c r="K2283" s="4">
        <f ca="1">VLOOKUP(C2283,Default!$B$4:$E$114,4, FALSE)</f>
        <v>0</v>
      </c>
      <c r="L2283" s="21" t="str" cm="1">
        <f t="array" aca="1" ref="L2283" ca="1">IF(ISNA(VLOOKUP($D2283,Grouped_Sources!$C:$C,1,FALSE)),"", INDIRECT(VLOOKUP($D2283,Grouped_Sources!$C:$I,5,FALSE)))</f>
        <v>EDGAR but proper documentation still missing</v>
      </c>
      <c r="M2283" s="21" cm="1">
        <f t="array" aca="1" ref="M2283" ca="1">IF(ISNA(VLOOKUP($D2283,Grouped_Sources!$C:$C,1,FALSE)),"", INDIRECT(VLOOKUP($D2283,Grouped_Sources!$C:$I,6,FALSE)))</f>
        <v>0</v>
      </c>
      <c r="N2283" s="21" cm="1">
        <f t="array" aca="1" ref="N2283" ca="1">IF(ISNA(VLOOKUP($D2283,Grouped_Sources!$C:$C,1,FALSE)),"", INDIRECT(VLOOKUP($D2283,Grouped_Sources!$C:$I,7,FALSE)))</f>
        <v>0</v>
      </c>
    </row>
    <row r="2284" spans="1:14" hidden="1" x14ac:dyDescent="0.25">
      <c r="A2284" s="5">
        <f t="shared" si="374"/>
        <v>25</v>
      </c>
      <c r="B2284" s="5">
        <f t="shared" si="375"/>
        <v>82</v>
      </c>
      <c r="C2284" s="5" t="str">
        <f t="shared" ca="1" si="376"/>
        <v>CO2_emission_inventories other</v>
      </c>
      <c r="D2284" s="5" t="str">
        <f t="shared" ca="1" si="377"/>
        <v>CO2_emission_inventories_temuco_padrelascasas</v>
      </c>
      <c r="E2284" s="4" t="str" cm="1">
        <f t="array" aca="1" ref="E2284" ca="1">INDIRECT(ADDRESS(1,A2284,1,1,"all_city_parameter_inputs"))</f>
        <v>temuco_padrelascasas</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CO2_emission_inventories</v>
      </c>
      <c r="G2284" s="4" t="str" cm="1">
        <f t="array" aca="1" ref="G2284" ca="1">IF(AND(ISBLANK(INDIRECT(ADDRESS(B2284,3,1,1,"all_city_parameter_inputs"))),ISBLANK(INDIRECT(ADDRESS(B2284,2,1,1,"all_city_parameter_inputs")))),"",IF(ISBLANK(INDIRECT(ADDRESS(B2284,2,1,1,"all_city_parameter_inputs"))),"",INDIRECT(ADDRESS(B2284,2,1,1,"all_city_parameter_inputs"))))</f>
        <v>other</v>
      </c>
      <c r="H2284" s="17" cm="1">
        <f t="array" aca="1" ref="H2284" ca="1">IF(ISBLANK(INDIRECT(ADDRESS(B2284,A2284,1,1,"all_city_parameter_inputs"))), "--",INDIRECT(ADDRESS(B2284,A2284,1,1,"all_city_parameter_inputs")))</f>
        <v>285.70100000000002</v>
      </c>
      <c r="I2284" s="17">
        <f ca="1">IF(OR(G2284="alpha",G2284="beta",G2284="sd",G2284="mean"),"--",VLOOKUP(C2284,Default!$B$5:$H$114,7,FALSE))</f>
        <v>1906.893448</v>
      </c>
      <c r="J2284" s="4" t="str">
        <f ca="1">VLOOKUP(F2284,Lookup!$C$5:$D$110,2, FALSE)</f>
        <v>Pollution values</v>
      </c>
      <c r="K2284" s="4">
        <f ca="1">VLOOKUP(C2284,Default!$B$4:$E$114,4, FALSE)</f>
        <v>0</v>
      </c>
      <c r="L2284" s="21" t="str" cm="1">
        <f t="array" aca="1" ref="L2284" ca="1">IF(ISNA(VLOOKUP($D2284,Grouped_Sources!$C:$C,1,FALSE)),"", INDIRECT(VLOOKUP($D2284,Grouped_Sources!$C:$I,5,FALSE)))</f>
        <v>EDGAR but proper documentation still missing</v>
      </c>
      <c r="M2284" s="21" cm="1">
        <f t="array" aca="1" ref="M2284" ca="1">IF(ISNA(VLOOKUP($D2284,Grouped_Sources!$C:$C,1,FALSE)),"", INDIRECT(VLOOKUP($D2284,Grouped_Sources!$C:$I,6,FALSE)))</f>
        <v>0</v>
      </c>
      <c r="N2284" s="21" cm="1">
        <f t="array" aca="1" ref="N2284" ca="1">IF(ISNA(VLOOKUP($D2284,Grouped_Sources!$C:$C,1,FALSE)),"", INDIRECT(VLOOKUP($D2284,Grouped_Sources!$C:$I,7,FALSE)))</f>
        <v>0</v>
      </c>
    </row>
    <row r="2285" spans="1:14" hidden="1" x14ac:dyDescent="0.25">
      <c r="A2285" s="5">
        <f t="shared" si="374"/>
        <v>25</v>
      </c>
      <c r="B2285" s="5">
        <f t="shared" si="375"/>
        <v>83</v>
      </c>
      <c r="C2285" s="5" t="str">
        <f t="shared" ca="1" si="376"/>
        <v>CO2_emission_inventories taxi</v>
      </c>
      <c r="D2285" s="5" t="str">
        <f t="shared" ca="1" si="377"/>
        <v>CO2_emission_inventories_temuco_padrelascasas</v>
      </c>
      <c r="E2285" s="4" t="str" cm="1">
        <f t="array" aca="1" ref="E2285" ca="1">INDIRECT(ADDRESS(1,A2285,1,1,"all_city_parameter_inputs"))</f>
        <v>temuco_padrelascasas</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CO2_emission_inventories</v>
      </c>
      <c r="G2285" s="4" t="str" cm="1">
        <f t="array" aca="1" ref="G2285" ca="1">IF(AND(ISBLANK(INDIRECT(ADDRESS(B2285,3,1,1,"all_city_parameter_inputs"))),ISBLANK(INDIRECT(ADDRESS(B2285,2,1,1,"all_city_parameter_inputs")))),"",IF(ISBLANK(INDIRECT(ADDRESS(B2285,2,1,1,"all_city_parameter_inputs"))),"",INDIRECT(ADDRESS(B2285,2,1,1,"all_city_parameter_inputs"))))</f>
        <v>taxi</v>
      </c>
      <c r="H2285" s="17" t="str" cm="1">
        <f t="array" aca="1" ref="H2285" ca="1">IF(ISBLANK(INDIRECT(ADDRESS(B2285,A2285,1,1,"all_city_parameter_inputs"))), "--",INDIRECT(ADDRESS(B2285,A2285,1,1,"all_city_parameter_inputs")))</f>
        <v>--</v>
      </c>
      <c r="I2285" s="17">
        <f ca="1">IF(OR(G2285="alpha",G2285="beta",G2285="sd",G2285="mean"),"--",VLOOKUP(C2285,Default!$B$5:$H$114,7,FALSE))</f>
        <v>0</v>
      </c>
      <c r="J2285" s="4" t="str">
        <f ca="1">VLOOKUP(F2285,Lookup!$C$5:$D$110,2, FALSE)</f>
        <v>Pollution values</v>
      </c>
      <c r="K2285" s="4">
        <f ca="1">VLOOKUP(C2285,Default!$B$4:$E$114,4, FALSE)</f>
        <v>0</v>
      </c>
      <c r="L2285" s="21" t="str" cm="1">
        <f t="array" aca="1" ref="L2285" ca="1">IF(ISNA(VLOOKUP($D2285,Grouped_Sources!$C:$C,1,FALSE)),"", INDIRECT(VLOOKUP($D2285,Grouped_Sources!$C:$I,5,FALSE)))</f>
        <v>EDGAR but proper documentation still missing</v>
      </c>
      <c r="M2285" s="21" cm="1">
        <f t="array" aca="1" ref="M2285" ca="1">IF(ISNA(VLOOKUP($D2285,Grouped_Sources!$C:$C,1,FALSE)),"", INDIRECT(VLOOKUP($D2285,Grouped_Sources!$C:$I,6,FALSE)))</f>
        <v>0</v>
      </c>
      <c r="N2285" s="21" cm="1">
        <f t="array" aca="1" ref="N2285" ca="1">IF(ISNA(VLOOKUP($D2285,Grouped_Sources!$C:$C,1,FALSE)),"", INDIRECT(VLOOKUP($D2285,Grouped_Sources!$C:$I,7,FALSE)))</f>
        <v>0</v>
      </c>
    </row>
    <row r="2286" spans="1:14" hidden="1" x14ac:dyDescent="0.25">
      <c r="A2286" s="5">
        <f t="shared" si="374"/>
        <v>25</v>
      </c>
      <c r="B2286" s="5">
        <f t="shared" si="375"/>
        <v>84</v>
      </c>
      <c r="C2286" s="5" t="str">
        <f t="shared" ca="1" si="376"/>
        <v>CO2_emission_inventories auto_rickshaw</v>
      </c>
      <c r="D2286" s="5" t="str">
        <f t="shared" ca="1" si="377"/>
        <v>CO2_emission_inventories_temuco_padrelascasas</v>
      </c>
      <c r="E2286" s="4" t="str" cm="1">
        <f t="array" aca="1" ref="E2286" ca="1">INDIRECT(ADDRESS(1,A2286,1,1,"all_city_parameter_inputs"))</f>
        <v>temuco_padrelascasas</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CO2_emission_inventories</v>
      </c>
      <c r="G2286" s="4" t="str" cm="1">
        <f t="array" aca="1" ref="G2286" ca="1">IF(AND(ISBLANK(INDIRECT(ADDRESS(B2286,3,1,1,"all_city_parameter_inputs"))),ISBLANK(INDIRECT(ADDRESS(B2286,2,1,1,"all_city_parameter_inputs")))),"",IF(ISBLANK(INDIRECT(ADDRESS(B2286,2,1,1,"all_city_parameter_inputs"))),"",INDIRECT(ADDRESS(B2286,2,1,1,"all_city_parameter_inputs"))))</f>
        <v>auto_rickshaw</v>
      </c>
      <c r="H2286" s="17" t="str" cm="1">
        <f t="array" aca="1" ref="H2286" ca="1">IF(ISBLANK(INDIRECT(ADDRESS(B2286,A2286,1,1,"all_city_parameter_inputs"))), "--",INDIRECT(ADDRESS(B2286,A2286,1,1,"all_city_parameter_inputs")))</f>
        <v>--</v>
      </c>
      <c r="I2286" s="17">
        <f ca="1">IF(OR(G2286="alpha",G2286="beta",G2286="sd",G2286="mean"),"--",VLOOKUP(C2286,Default!$B$5:$H$114,7,FALSE))</f>
        <v>0</v>
      </c>
      <c r="J2286" s="4" t="str">
        <f ca="1">VLOOKUP(F2286,Lookup!$C$5:$D$110,2, FALSE)</f>
        <v>Pollution values</v>
      </c>
      <c r="K2286" s="4">
        <f ca="1">VLOOKUP(C2286,Default!$B$4:$E$114,4, FALSE)</f>
        <v>0</v>
      </c>
      <c r="L2286" s="21" t="str" cm="1">
        <f t="array" aca="1" ref="L2286" ca="1">IF(ISNA(VLOOKUP($D2286,Grouped_Sources!$C:$C,1,FALSE)),"", INDIRECT(VLOOKUP($D2286,Grouped_Sources!$C:$I,5,FALSE)))</f>
        <v>EDGAR but proper documentation still missing</v>
      </c>
      <c r="M2286" s="21" cm="1">
        <f t="array" aca="1" ref="M2286" ca="1">IF(ISNA(VLOOKUP($D2286,Grouped_Sources!$C:$C,1,FALSE)),"", INDIRECT(VLOOKUP($D2286,Grouped_Sources!$C:$I,6,FALSE)))</f>
        <v>0</v>
      </c>
      <c r="N2286" s="21" cm="1">
        <f t="array" aca="1" ref="N2286" ca="1">IF(ISNA(VLOOKUP($D2286,Grouped_Sources!$C:$C,1,FALSE)),"", INDIRECT(VLOOKUP($D2286,Grouped_Sources!$C:$I,7,FALSE)))</f>
        <v>0</v>
      </c>
    </row>
    <row r="2287" spans="1:14" hidden="1" x14ac:dyDescent="0.25">
      <c r="A2287" s="5">
        <f t="shared" si="374"/>
        <v>25</v>
      </c>
      <c r="B2287" s="5">
        <f t="shared" si="375"/>
        <v>85</v>
      </c>
      <c r="C2287" s="5" t="str">
        <f t="shared" ca="1" si="376"/>
        <v>CO2_emission_confidence</v>
      </c>
      <c r="D2287" s="5" t="str">
        <f t="shared" ca="1" si="377"/>
        <v>CO2_emission_confidence_temuco_padrelascasas</v>
      </c>
      <c r="E2287" s="4" t="str" cm="1">
        <f t="array" aca="1" ref="E2287" ca="1">INDIRECT(ADDRESS(1,A2287,1,1,"all_city_parameter_inputs"))</f>
        <v>temuco_padrelascasas</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CO2_emission_confidence</v>
      </c>
      <c r="G2287" s="4" t="str" cm="1">
        <f t="array" aca="1" ref="G2287" ca="1">IF(AND(ISBLANK(INDIRECT(ADDRESS(B2287,3,1,1,"all_city_parameter_inputs"))),ISBLANK(INDIRECT(ADDRESS(B2287,2,1,1,"all_city_parameter_inputs")))),"",IF(ISBLANK(INDIRECT(ADDRESS(B2287,2,1,1,"all_city_parameter_inputs"))),"",INDIRECT(ADDRESS(B2287,2,1,1,"all_city_parameter_inputs"))))</f>
        <v>sample</v>
      </c>
      <c r="H2287" s="17" cm="1">
        <f t="array" aca="1" ref="H2287" ca="1">IF(ISBLANK(INDIRECT(ADDRESS(B2287,A2287,1,1,"all_city_parameter_inputs"))), "--",INDIRECT(ADDRESS(B2287,A2287,1,1,"all_city_parameter_inputs")))</f>
        <v>0.8</v>
      </c>
      <c r="I2287" s="17">
        <f ca="1">IF(OR(G2287="alpha",G2287="beta",G2287="sd",G2287="mean"),"--",VLOOKUP(C2287,Default!$B$5:$H$114,7,FALSE))</f>
        <v>1</v>
      </c>
      <c r="J2287" s="4" t="str">
        <f ca="1">VLOOKUP(F2287,Lookup!$C$5:$D$110,2, FALSE)</f>
        <v>Pollution values</v>
      </c>
      <c r="K2287" s="4" t="str">
        <f ca="1">VLOOKUP(C2287,Default!$B$4:$E$114,4, FALSE)</f>
        <v>how confident we are about the CO2 emissions inventory (equivalent to PM_EMISSION_INVENTORY_CONFIDENCE)</v>
      </c>
      <c r="L2287" s="21" t="str" cm="1">
        <f t="array" aca="1" ref="L2287" ca="1">IF(ISNA(VLOOKUP($D2287,Grouped_Sources!$C:$C,1,FALSE)),"", INDIRECT(VLOOKUP($D2287,Grouped_Sources!$C:$I,5,FALSE)))</f>
        <v/>
      </c>
      <c r="M2287" s="21" t="str" cm="1">
        <f t="array" aca="1" ref="M2287" ca="1">IF(ISNA(VLOOKUP($D2287,Grouped_Sources!$C:$C,1,FALSE)),"", INDIRECT(VLOOKUP($D2287,Grouped_Sources!$C:$I,6,FALSE)))</f>
        <v/>
      </c>
      <c r="N2287" s="21" t="str" cm="1">
        <f t="array" aca="1" ref="N2287" ca="1">IF(ISNA(VLOOKUP($D2287,Grouped_Sources!$C:$C,1,FALSE)),"", INDIRECT(VLOOKUP($D2287,Grouped_Sources!$C:$I,7,FALSE)))</f>
        <v/>
      </c>
    </row>
    <row r="2288" spans="1:14" hidden="1" x14ac:dyDescent="0.25">
      <c r="A2288" s="5">
        <f t="shared" si="374"/>
        <v>25</v>
      </c>
      <c r="B2288" s="5">
        <f t="shared" si="375"/>
        <v>86</v>
      </c>
      <c r="C2288" s="5" t="str">
        <f t="shared" ca="1" si="376"/>
        <v>car_occupancy_ratio</v>
      </c>
      <c r="D2288" s="5" t="str">
        <f t="shared" ref="D2288:D2290" ca="1" si="378">F2288&amp;"_"&amp;E2288</f>
        <v>car_occupancy_ratio_temuco_padrelascasas</v>
      </c>
      <c r="E2288" s="4" t="str" cm="1">
        <f t="array" aca="1" ref="E2288" ca="1">INDIRECT(ADDRESS(1,A2288,1,1,"all_city_parameter_inputs"))</f>
        <v>temuco_padrelascasas</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car_occupancy_ratio</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0.66225165562913912</v>
      </c>
      <c r="I2288" s="17">
        <f ca="1">IF(OR(G2288="alpha",G2288="beta",G2288="sd",G2288="mean"),"--",VLOOKUP(C2288,Default!$B$5:$H$114,7,FALSE))</f>
        <v>0.625</v>
      </c>
      <c r="J2288" s="4" t="str">
        <f ca="1">VLOOKUP(F2288,Lookup!$C$5:$D$110,2, FALSE)</f>
        <v>Travel values</v>
      </c>
      <c r="K2288" s="4" t="str">
        <f ca="1">VLOOKUP(C2288,Default!$B$4:$E$114,4, FALSE)</f>
        <v>ratio of cars to passengers (incl driver)</v>
      </c>
      <c r="L2288" s="21" t="str" cm="1">
        <f t="array" aca="1" ref="L2288" ca="1">IF(ISNA(VLOOKUP($D2288,Grouped_Sources!$C:$C,1,FALSE)),"", INDIRECT(VLOOKUP($D2288,Grouped_Sources!$C:$I,5,FALSE)))</f>
        <v>CarOccupancyRatio_vxx.docx on on OneDrive Ali Abbas - ITHIM Global\Methods and Processes\Input Parameters\CarOccupancyRate</v>
      </c>
      <c r="M2288" s="21" cm="1">
        <f t="array" aca="1" ref="M2288" ca="1">IF(ISNA(VLOOKUP($D2288,Grouped_Sources!$C:$C,1,FALSE)),"", INDIRECT(VLOOKUP($D2288,Grouped_Sources!$C:$I,6,FALSE)))</f>
        <v>0</v>
      </c>
      <c r="N2288" s="21" cm="1">
        <f t="array" aca="1" ref="N2288" ca="1">IF(ISNA(VLOOKUP($D2288,Grouped_Sources!$C:$C,1,FALSE)),"", INDIRECT(VLOOKUP($D2288,Grouped_Sources!$C:$I,7,FALSE)))</f>
        <v>0</v>
      </c>
    </row>
    <row r="2289" spans="1:14" hidden="1" x14ac:dyDescent="0.25">
      <c r="A2289" s="5">
        <f t="shared" si="374"/>
        <v>25</v>
      </c>
      <c r="B2289" s="5">
        <f t="shared" si="375"/>
        <v>87</v>
      </c>
      <c r="C2289" s="5" t="str">
        <f t="shared" ca="1" si="376"/>
        <v>car_occupancy_ratio</v>
      </c>
      <c r="D2289" s="5" t="str">
        <f t="shared" ca="1" si="378"/>
        <v>car_occupancy_ratio_temuco_padrelascasas</v>
      </c>
      <c r="E2289" s="4" t="str" cm="1">
        <f t="array" aca="1" ref="E2289" ca="1">INDIRECT(ADDRESS(1,A2289,1,1,"all_city_parameter_inputs"))</f>
        <v>temuco_padrelascasas</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car_occupancy_ratio</v>
      </c>
      <c r="G2289" s="4" t="str" cm="1">
        <f t="array" aca="1" ref="G2289" ca="1">IF(AND(ISBLANK(INDIRECT(ADDRESS(B2289,3,1,1,"all_city_parameter_inputs"))),ISBLANK(INDIRECT(ADDRESS(B2289,2,1,1,"all_city_parameter_inputs")))),"",IF(ISBLANK(INDIRECT(ADDRESS(B2289,2,1,1,"all_city_parameter_inputs"))),"",INDIRECT(ADDRESS(B2289,2,1,1,"all_city_parameter_inputs"))))</f>
        <v>alpha</v>
      </c>
      <c r="H2289" s="17" cm="1">
        <f t="array" aca="1" ref="H2289" ca="1">IF(ISBLANK(INDIRECT(ADDRESS(B2289,A2289,1,1,"all_city_parameter_inputs"))), "--",INDIRECT(ADDRESS(B2289,A2289,1,1,"all_city_parameter_inputs")))</f>
        <v>16.045408388520961</v>
      </c>
      <c r="I2289" s="17" t="str">
        <f ca="1">IF(OR(G2289="alpha",G2289="beta",G2289="sd",G2289="mean"),"--",VLOOKUP(C2289,Default!$B$5:$H$114,7,FALSE))</f>
        <v>--</v>
      </c>
      <c r="J2289" s="4" t="str">
        <f ca="1">VLOOKUP(F2289,Lookup!$C$5:$D$110,2, FALSE)</f>
        <v>Travel values</v>
      </c>
      <c r="K2289" s="4" t="str">
        <f ca="1">VLOOKUP(C2289,Default!$B$4:$E$114,4, FALSE)</f>
        <v>ratio of cars to passengers (incl driver)</v>
      </c>
      <c r="L2289" s="21" t="str" cm="1">
        <f t="array" aca="1" ref="L2289" ca="1">IF(ISNA(VLOOKUP($D2289,Grouped_Sources!$C:$C,1,FALSE)),"", INDIRECT(VLOOKUP($D2289,Grouped_Sources!$C:$I,5,FALSE)))</f>
        <v>CarOccupancyRatio_vxx.docx on on OneDrive Ali Abbas - ITHIM Global\Methods and Processes\Input Parameters\CarOccupancyRate</v>
      </c>
      <c r="M2289" s="21" cm="1">
        <f t="array" aca="1" ref="M2289" ca="1">IF(ISNA(VLOOKUP($D2289,Grouped_Sources!$C:$C,1,FALSE)),"", INDIRECT(VLOOKUP($D2289,Grouped_Sources!$C:$I,6,FALSE)))</f>
        <v>0</v>
      </c>
      <c r="N2289" s="21" cm="1">
        <f t="array" aca="1" ref="N2289" ca="1">IF(ISNA(VLOOKUP($D2289,Grouped_Sources!$C:$C,1,FALSE)),"", INDIRECT(VLOOKUP($D2289,Grouped_Sources!$C:$I,7,FALSE)))</f>
        <v>0</v>
      </c>
    </row>
    <row r="2290" spans="1:14" hidden="1" x14ac:dyDescent="0.25">
      <c r="A2290" s="5">
        <f t="shared" si="374"/>
        <v>25</v>
      </c>
      <c r="B2290" s="5">
        <f t="shared" si="375"/>
        <v>88</v>
      </c>
      <c r="C2290" s="5" t="str">
        <f t="shared" ca="1" si="376"/>
        <v>car_occupancy_ratio</v>
      </c>
      <c r="D2290" s="5" t="str">
        <f t="shared" ca="1" si="378"/>
        <v>car_occupancy_ratio_temuco_padrelascasas</v>
      </c>
      <c r="E2290" s="4" t="str" cm="1">
        <f t="array" aca="1" ref="E2290" ca="1">INDIRECT(ADDRESS(1,A2290,1,1,"all_city_parameter_inputs"))</f>
        <v>temuco_padrelascasas</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car_occupancy_ratio</v>
      </c>
      <c r="G2290" s="4" t="str" cm="1">
        <f t="array" aca="1" ref="G2290" ca="1">IF(AND(ISBLANK(INDIRECT(ADDRESS(B2290,3,1,1,"all_city_parameter_inputs"))),ISBLANK(INDIRECT(ADDRESS(B2290,2,1,1,"all_city_parameter_inputs")))),"",IF(ISBLANK(INDIRECT(ADDRESS(B2290,2,1,1,"all_city_parameter_inputs"))),"",INDIRECT(ADDRESS(B2290,2,1,1,"all_city_parameter_inputs"))))</f>
        <v>beta</v>
      </c>
      <c r="H2290" s="17" cm="1">
        <f t="array" aca="1" ref="H2290" ca="1">IF(ISBLANK(INDIRECT(ADDRESS(B2290,A2290,1,1,"all_city_parameter_inputs"))), "--",INDIRECT(ADDRESS(B2290,A2290,1,1,"all_city_parameter_inputs")))</f>
        <v>8.1831582781456884</v>
      </c>
      <c r="I2290" s="17" t="str">
        <f ca="1">IF(OR(G2290="alpha",G2290="beta",G2290="sd",G2290="mean"),"--",VLOOKUP(C2290,Default!$B$5:$H$114,7,FALSE))</f>
        <v>--</v>
      </c>
      <c r="J2290" s="4" t="str">
        <f ca="1">VLOOKUP(F2290,Lookup!$C$5:$D$110,2, FALSE)</f>
        <v>Travel values</v>
      </c>
      <c r="K2290" s="4" t="str">
        <f ca="1">VLOOKUP(C2290,Default!$B$4:$E$114,4, FALSE)</f>
        <v>ratio of cars to passengers (incl driver)</v>
      </c>
      <c r="L2290" s="21" t="str" cm="1">
        <f t="array" aca="1" ref="L2290" ca="1">IF(ISNA(VLOOKUP($D2290,Grouped_Sources!$C:$C,1,FALSE)),"", INDIRECT(VLOOKUP($D2290,Grouped_Sources!$C:$I,5,FALSE)))</f>
        <v>CarOccupancyRatio_vxx.docx on on OneDrive Ali Abbas - ITHIM Global\Methods and Processes\Input Parameters\CarOccupancyRate</v>
      </c>
      <c r="M2290" s="21" cm="1">
        <f t="array" aca="1" ref="M2290" ca="1">IF(ISNA(VLOOKUP($D2290,Grouped_Sources!$C:$C,1,FALSE)),"", INDIRECT(VLOOKUP($D2290,Grouped_Sources!$C:$I,6,FALSE)))</f>
        <v>0</v>
      </c>
      <c r="N2290" s="21" cm="1">
        <f t="array" aca="1" ref="N2290" ca="1">IF(ISNA(VLOOKUP($D2290,Grouped_Sources!$C:$C,1,FALSE)),"", INDIRECT(VLOOKUP($D2290,Grouped_Sources!$C:$I,7,FALSE)))</f>
        <v>0</v>
      </c>
    </row>
    <row r="2291" spans="1:14" hidden="1" x14ac:dyDescent="0.25">
      <c r="A2291" s="5">
        <f t="shared" si="374"/>
        <v>25</v>
      </c>
      <c r="B2291" s="5">
        <f t="shared" si="375"/>
        <v>89</v>
      </c>
      <c r="C2291" s="5" t="str">
        <f t="shared" ca="1" si="376"/>
        <v>country</v>
      </c>
      <c r="D2291" s="5" t="str">
        <f t="shared" ref="D2291:D2293" ca="1" si="379">F2291&amp;"_"&amp;E2291</f>
        <v>country_temuco_padrelascasas</v>
      </c>
      <c r="E2291" s="4" t="str" cm="1">
        <f t="array" aca="1" ref="E2291" ca="1">INDIRECT(ADDRESS(1,A2291,1,1,"all_city_parameter_inputs"))</f>
        <v>temuco_padrelascasas</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country</v>
      </c>
      <c r="G2291" s="4" t="str" cm="1">
        <f t="array" aca="1" ref="G2291" ca="1">IF(AND(ISBLANK(INDIRECT(ADDRESS(B2291,3,1,1,"all_city_parameter_inputs"))),ISBLANK(INDIRECT(ADDRESS(B2291,2,1,1,"all_city_parameter_inputs")))),"",IF(ISBLANK(INDIRECT(ADDRESS(B2291,2,1,1,"all_city_parameter_inputs"))),"",INDIRECT(ADDRESS(B2291,2,1,1,"all_city_parameter_inputs"))))</f>
        <v/>
      </c>
      <c r="H2291" s="17" t="str" cm="1">
        <f t="array" aca="1" ref="H2291" ca="1">IF(ISBLANK(INDIRECT(ADDRESS(B2291,A2291,1,1,"all_city_parameter_inputs"))), "--",INDIRECT(ADDRESS(B2291,A2291,1,1,"all_city_parameter_inputs")))</f>
        <v>Chile</v>
      </c>
      <c r="I2291" s="17" t="str">
        <f ca="1">IF(OR(G2291="alpha",G2291="beta",G2291="sd",G2291="mean"),"--",VLOOKUP(C2291,Default!$B$5:$H$114,7,FALSE))</f>
        <v>Colombia</v>
      </c>
      <c r="J2291" s="4" t="str">
        <f ca="1">VLOOKUP(F2291,Lookup!$C$5:$D$110,2, FALSE)</f>
        <v>Miscellaneous</v>
      </c>
      <c r="K2291" s="4" t="str">
        <f ca="1">VLOOKUP(C2291,Default!$B$4:$E$114,4, FALSE)</f>
        <v>country where city lies in</v>
      </c>
      <c r="L2291" s="21" t="str" cm="1">
        <f t="array" aca="1" ref="L2291" ca="1">IF(ISNA(VLOOKUP($D2291,Grouped_Sources!$C:$C,1,FALSE)),"", INDIRECT(VLOOKUP($D2291,Grouped_Sources!$C:$I,5,FALSE)))</f>
        <v/>
      </c>
      <c r="M2291" s="21" t="str" cm="1">
        <f t="array" aca="1" ref="M2291" ca="1">IF(ISNA(VLOOKUP($D2291,Grouped_Sources!$C:$C,1,FALSE)),"", INDIRECT(VLOOKUP($D2291,Grouped_Sources!$C:$I,6,FALSE)))</f>
        <v/>
      </c>
      <c r="N2291" s="21" t="str" cm="1">
        <f t="array" aca="1" ref="N2291" ca="1">IF(ISNA(VLOOKUP($D2291,Grouped_Sources!$C:$C,1,FALSE)),"", INDIRECT(VLOOKUP($D2291,Grouped_Sources!$C:$I,7,FALSE)))</f>
        <v/>
      </c>
    </row>
    <row r="2292" spans="1:14" hidden="1" x14ac:dyDescent="0.25">
      <c r="A2292" s="5">
        <f t="shared" si="374"/>
        <v>25</v>
      </c>
      <c r="B2292" s="5">
        <f t="shared" si="375"/>
        <v>90</v>
      </c>
      <c r="C2292" s="5" t="str">
        <f t="shared" ca="1" si="376"/>
        <v>continent</v>
      </c>
      <c r="D2292" s="5" t="str">
        <f t="shared" ca="1" si="379"/>
        <v>continent_temuco_padrelascasas</v>
      </c>
      <c r="E2292" s="4" t="str" cm="1">
        <f t="array" aca="1" ref="E2292" ca="1">INDIRECT(ADDRESS(1,A2292,1,1,"all_city_parameter_inputs"))</f>
        <v>temuco_padrelascasas</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continent</v>
      </c>
      <c r="G2292" s="4" t="str" cm="1">
        <f t="array" aca="1" ref="G2292" ca="1">IF(AND(ISBLANK(INDIRECT(ADDRESS(B2292,3,1,1,"all_city_parameter_inputs"))),ISBLANK(INDIRECT(ADDRESS(B2292,2,1,1,"all_city_parameter_inputs")))),"",IF(ISBLANK(INDIRECT(ADDRESS(B2292,2,1,1,"all_city_parameter_inputs"))),"",INDIRECT(ADDRESS(B2292,2,1,1,"all_city_parameter_inputs"))))</f>
        <v/>
      </c>
      <c r="H2292" s="17" t="str" cm="1">
        <f t="array" aca="1" ref="H2292" ca="1">IF(ISBLANK(INDIRECT(ADDRESS(B2292,A2292,1,1,"all_city_parameter_inputs"))), "--",INDIRECT(ADDRESS(B2292,A2292,1,1,"all_city_parameter_inputs")))</f>
        <v>Latin_America</v>
      </c>
      <c r="I2292" s="17" t="str">
        <f ca="1">IF(OR(G2292="alpha",G2292="beta",G2292="sd",G2292="mean"),"--",VLOOKUP(C2292,Default!$B$5:$H$114,7,FALSE))</f>
        <v>Latin_America</v>
      </c>
      <c r="J2292" s="4" t="str">
        <f ca="1">VLOOKUP(F2292,Lookup!$C$5:$D$110,2, FALSE)</f>
        <v>Miscellaneous</v>
      </c>
      <c r="K2292" s="4" t="str">
        <f ca="1">VLOOKUP(C2292,Default!$B$4:$E$114,4, FALSE)</f>
        <v>continent</v>
      </c>
      <c r="L2292" s="21" t="str" cm="1">
        <f t="array" aca="1" ref="L2292" ca="1">IF(ISNA(VLOOKUP($D2292,Grouped_Sources!$C:$C,1,FALSE)),"", INDIRECT(VLOOKUP($D2292,Grouped_Sources!$C:$I,5,FALSE)))</f>
        <v/>
      </c>
      <c r="M2292" s="21" t="str" cm="1">
        <f t="array" aca="1" ref="M2292" ca="1">IF(ISNA(VLOOKUP($D2292,Grouped_Sources!$C:$C,1,FALSE)),"", INDIRECT(VLOOKUP($D2292,Grouped_Sources!$C:$I,6,FALSE)))</f>
        <v/>
      </c>
      <c r="N2292" s="21" t="str" cm="1">
        <f t="array" aca="1" ref="N2292" ca="1">IF(ISNA(VLOOKUP($D2292,Grouped_Sources!$C:$C,1,FALSE)),"", INDIRECT(VLOOKUP($D2292,Grouped_Sources!$C:$I,7,FALSE)))</f>
        <v/>
      </c>
    </row>
    <row r="2293" spans="1:14" hidden="1" x14ac:dyDescent="0.25">
      <c r="A2293" s="5">
        <f t="shared" si="374"/>
        <v>25</v>
      </c>
      <c r="B2293" s="5">
        <f t="shared" si="375"/>
        <v>91</v>
      </c>
      <c r="C2293" s="5" t="str">
        <f t="shared" ref="C2293:C2301" ca="1" si="380">IF(G2293 = "",F2293,IF(OR(G2293="alpha",G2293="beta",G2293="constant",G2293="sd",G2293="mean",G2293="sample"),F2293,F2293&amp;" "&amp;G2293))</f>
        <v>bus_driver_prop_male</v>
      </c>
      <c r="D2293" s="5" t="str">
        <f t="shared" ca="1" si="379"/>
        <v>bus_driver_prop_male_temuco_padrelascasas</v>
      </c>
      <c r="E2293" s="4" t="str" cm="1">
        <f t="array" aca="1" ref="E2293" ca="1">INDIRECT(ADDRESS(1,A2293,1,1,"all_city_parameter_inputs"))</f>
        <v>temuco_padrelascasas</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bus_driver_prop_male</v>
      </c>
      <c r="G2293" s="4" t="str" cm="1">
        <f t="array" aca="1" ref="G2293" ca="1">IF(AND(ISBLANK(INDIRECT(ADDRESS(B2293,3,1,1,"all_city_parameter_inputs"))),ISBLANK(INDIRECT(ADDRESS(B2293,2,1,1,"all_city_parameter_inputs")))),"",IF(ISBLANK(INDIRECT(ADDRESS(B2293,2,1,1,"all_city_parameter_inputs"))),"",INDIRECT(ADDRESS(B2293,2,1,1,"all_city_parameter_inputs"))))</f>
        <v/>
      </c>
      <c r="H2293" s="17" cm="1">
        <f t="array" aca="1" ref="H2293" ca="1">IF(ISBLANK(INDIRECT(ADDRESS(B2293,A2293,1,1,"all_city_parameter_inputs"))), "--",INDIRECT(ADDRESS(B2293,A2293,1,1,"all_city_parameter_inputs")))</f>
        <v>0.92</v>
      </c>
      <c r="I2293" s="17">
        <f ca="1">IF(OR(G2293="alpha",G2293="beta",G2293="sd",G2293="mean"),"--",VLOOKUP(C2293,Default!$B$5:$H$114,7,FALSE))</f>
        <v>0.98</v>
      </c>
      <c r="J2293" s="4" t="str">
        <f ca="1">VLOOKUP(F2293,Lookup!$C$5:$D$110,2, FALSE)</f>
        <v>Travel values</v>
      </c>
      <c r="K2293" s="4" t="str">
        <f ca="1">VLOOKUP(C2293,Default!$B$4:$E$114,4, FALSE)</f>
        <v>proportion of bus drivers that are male</v>
      </c>
      <c r="L2293" s="21" t="str" cm="1">
        <f t="array" aca="1" ref="L2293" ca="1">IF(ISNA(VLOOKUP($D2293,Grouped_Sources!$C:$C,1,FALSE)),"", INDIRECT(VLOOKUP($D2293,Grouped_Sources!$C:$I,5,FALSE)))</f>
        <v>on OneDrive Ali Abbas - ITHIM Global\Methods and Processes\Input Parameters\GhostTrip_demographics</v>
      </c>
      <c r="M2293" s="21" cm="1">
        <f t="array" aca="1" ref="M2293" ca="1">IF(ISNA(VLOOKUP($D2293,Grouped_Sources!$C:$C,1,FALSE)),"", INDIRECT(VLOOKUP($D2293,Grouped_Sources!$C:$I,6,FALSE)))</f>
        <v>0</v>
      </c>
      <c r="N2293" s="21" cm="1">
        <f t="array" aca="1" ref="N2293" ca="1">IF(ISNA(VLOOKUP($D2293,Grouped_Sources!$C:$C,1,FALSE)),"", INDIRECT(VLOOKUP($D2293,Grouped_Sources!$C:$I,7,FALSE)))</f>
        <v>0</v>
      </c>
    </row>
    <row r="2294" spans="1:14" hidden="1" x14ac:dyDescent="0.25">
      <c r="A2294" s="5">
        <f t="shared" si="374"/>
        <v>25</v>
      </c>
      <c r="B2294" s="5">
        <f t="shared" si="375"/>
        <v>92</v>
      </c>
      <c r="C2294" s="5" t="str">
        <f t="shared" ca="1" si="380"/>
        <v>bus_driver_male_agerange</v>
      </c>
      <c r="D2294" s="5" t="str">
        <f t="shared" ref="D2294:D2301" ca="1" si="381">F2294&amp;"_"&amp;E2294</f>
        <v>bus_driver_male_agerange_temuco_padrelascasas</v>
      </c>
      <c r="E2294" s="4" t="str" cm="1">
        <f t="array" aca="1" ref="E2294" ca="1">INDIRECT(ADDRESS(1,A2294,1,1,"all_city_parameter_inputs"))</f>
        <v>temuco_padrelascasas</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bus_driver_male_agerange</v>
      </c>
      <c r="G2294" s="4" t="str" cm="1">
        <f t="array" aca="1" ref="G2294" ca="1">IF(AND(ISBLANK(INDIRECT(ADDRESS(B2294,3,1,1,"all_city_parameter_inputs"))),ISBLANK(INDIRECT(ADDRESS(B2294,2,1,1,"all_city_parameter_inputs")))),"",IF(ISBLANK(INDIRECT(ADDRESS(B2294,2,1,1,"all_city_parameter_inputs"))),"",INDIRECT(ADDRESS(B2294,2,1,1,"all_city_parameter_inputs"))))</f>
        <v/>
      </c>
      <c r="H2294" s="17" t="str" cm="1">
        <f t="array" aca="1" ref="H2294" ca="1">IF(ISBLANK(INDIRECT(ADDRESS(B2294,A2294,1,1,"all_city_parameter_inputs"))), "--",INDIRECT(ADDRESS(B2294,A2294,1,1,"all_city_parameter_inputs")))</f>
        <v>20, 65</v>
      </c>
      <c r="I2294" s="17" t="str">
        <f ca="1">IF(OR(G2294="alpha",G2294="beta",G2294="sd",G2294="mean"),"--",VLOOKUP(C2294,Default!$B$5:$H$114,7,FALSE))</f>
        <v>19, 65</v>
      </c>
      <c r="J2294" s="4" t="str">
        <f ca="1">VLOOKUP(F2294,Lookup!$C$5:$D$110,2, FALSE)</f>
        <v>Travel values</v>
      </c>
      <c r="K2294" s="4" t="str">
        <f ca="1">VLOOKUP(C2294,Default!$B$4:$E$114,4, FALSE)</f>
        <v>age range of male bus drivers</v>
      </c>
      <c r="L2294" s="21" t="str" cm="1">
        <f t="array" aca="1" ref="L2294" ca="1">IF(ISNA(VLOOKUP($D2294,Grouped_Sources!$C:$C,1,FALSE)),"", INDIRECT(VLOOKUP($D2294,Grouped_Sources!$C:$I,5,FALSE)))</f>
        <v>on OneDrive Ali Abbas - ITHIM Global\Methods and Processes\Input Parameters\GhostTrip_demographics</v>
      </c>
      <c r="M2294" s="21" cm="1">
        <f t="array" aca="1" ref="M2294" ca="1">IF(ISNA(VLOOKUP($D2294,Grouped_Sources!$C:$C,1,FALSE)),"", INDIRECT(VLOOKUP($D2294,Grouped_Sources!$C:$I,6,FALSE)))</f>
        <v>0</v>
      </c>
      <c r="N2294" s="21" cm="1">
        <f t="array" aca="1" ref="N2294" ca="1">IF(ISNA(VLOOKUP($D2294,Grouped_Sources!$C:$C,1,FALSE)),"", INDIRECT(VLOOKUP($D2294,Grouped_Sources!$C:$I,7,FALSE)))</f>
        <v>0</v>
      </c>
    </row>
    <row r="2295" spans="1:14" hidden="1" x14ac:dyDescent="0.25">
      <c r="A2295" s="5">
        <f t="shared" si="374"/>
        <v>25</v>
      </c>
      <c r="B2295" s="5">
        <f t="shared" si="375"/>
        <v>93</v>
      </c>
      <c r="C2295" s="5" t="str">
        <f t="shared" ca="1" si="380"/>
        <v>bus_driver_female_agerange</v>
      </c>
      <c r="D2295" s="5" t="str">
        <f t="shared" ca="1" si="381"/>
        <v>bus_driver_female_agerange_temuco_padrelascasas</v>
      </c>
      <c r="E2295" s="4" t="str" cm="1">
        <f t="array" aca="1" ref="E2295" ca="1">INDIRECT(ADDRESS(1,A2295,1,1,"all_city_parameter_inputs"))</f>
        <v>temuco_padrelascasas</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bus_driver_female_agerange</v>
      </c>
      <c r="G2295" s="4" t="str" cm="1">
        <f t="array" aca="1" ref="G2295" ca="1">IF(AND(ISBLANK(INDIRECT(ADDRESS(B2295,3,1,1,"all_city_parameter_inputs"))),ISBLANK(INDIRECT(ADDRESS(B2295,2,1,1,"all_city_parameter_inputs")))),"",IF(ISBLANK(INDIRECT(ADDRESS(B2295,2,1,1,"all_city_parameter_inputs"))),"",INDIRECT(ADDRESS(B2295,2,1,1,"all_city_parameter_inputs"))))</f>
        <v/>
      </c>
      <c r="H2295" s="17" t="str" cm="1">
        <f t="array" aca="1" ref="H2295" ca="1">IF(ISBLANK(INDIRECT(ADDRESS(B2295,A2295,1,1,"all_city_parameter_inputs"))), "--",INDIRECT(ADDRESS(B2295,A2295,1,1,"all_city_parameter_inputs")))</f>
        <v>20, 60</v>
      </c>
      <c r="I2295" s="17" t="str">
        <f ca="1">IF(OR(G2295="alpha",G2295="beta",G2295="sd",G2295="mean"),"--",VLOOKUP(C2295,Default!$B$5:$H$114,7,FALSE))</f>
        <v>19, 65</v>
      </c>
      <c r="J2295" s="4" t="str">
        <f ca="1">VLOOKUP(F2295,Lookup!$C$5:$D$110,2, FALSE)</f>
        <v>Travel values</v>
      </c>
      <c r="K2295" s="4" t="str">
        <f ca="1">VLOOKUP(C2295,Default!$B$4:$E$114,4, FALSE)</f>
        <v>age range of female bus drivers</v>
      </c>
      <c r="L2295" s="21" t="str" cm="1">
        <f t="array" aca="1" ref="L2295" ca="1">IF(ISNA(VLOOKUP($D2295,Grouped_Sources!$C:$C,1,FALSE)),"", INDIRECT(VLOOKUP($D2295,Grouped_Sources!$C:$I,5,FALSE)))</f>
        <v>on OneDrive Ali Abbas - ITHIM Global\Methods and Processes\Input Parameters\GhostTrip_demographics</v>
      </c>
      <c r="M2295" s="21" cm="1">
        <f t="array" aca="1" ref="M2295" ca="1">IF(ISNA(VLOOKUP($D2295,Grouped_Sources!$C:$C,1,FALSE)),"", INDIRECT(VLOOKUP($D2295,Grouped_Sources!$C:$I,6,FALSE)))</f>
        <v>0</v>
      </c>
      <c r="N2295" s="21" cm="1">
        <f t="array" aca="1" ref="N2295" ca="1">IF(ISNA(VLOOKUP($D2295,Grouped_Sources!$C:$C,1,FALSE)),"", INDIRECT(VLOOKUP($D2295,Grouped_Sources!$C:$I,7,FALSE)))</f>
        <v>0</v>
      </c>
    </row>
    <row r="2296" spans="1:14" hidden="1" x14ac:dyDescent="0.25">
      <c r="A2296" s="5">
        <f t="shared" si="374"/>
        <v>25</v>
      </c>
      <c r="B2296" s="5">
        <f t="shared" si="375"/>
        <v>94</v>
      </c>
      <c r="C2296" s="5" t="str">
        <f t="shared" ca="1" si="380"/>
        <v>truck_driver_prop_male</v>
      </c>
      <c r="D2296" s="5" t="str">
        <f t="shared" ca="1" si="381"/>
        <v>truck_driver_prop_male_temuco_padrelascasas</v>
      </c>
      <c r="E2296" s="4" t="str" cm="1">
        <f t="array" aca="1" ref="E2296" ca="1">INDIRECT(ADDRESS(1,A2296,1,1,"all_city_parameter_inputs"))</f>
        <v>temuco_padrelascasas</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truck_driver_prop_male</v>
      </c>
      <c r="G2296" s="4" t="str" cm="1">
        <f t="array" aca="1" ref="G2296" ca="1">IF(AND(ISBLANK(INDIRECT(ADDRESS(B2296,3,1,1,"all_city_parameter_inputs"))),ISBLANK(INDIRECT(ADDRESS(B2296,2,1,1,"all_city_parameter_inputs")))),"",IF(ISBLANK(INDIRECT(ADDRESS(B2296,2,1,1,"all_city_parameter_inputs"))),"",INDIRECT(ADDRESS(B2296,2,1,1,"all_city_parameter_inputs"))))</f>
        <v/>
      </c>
      <c r="H2296" s="17" cm="1">
        <f t="array" aca="1" ref="H2296" ca="1">IF(ISBLANK(INDIRECT(ADDRESS(B2296,A2296,1,1,"all_city_parameter_inputs"))), "--",INDIRECT(ADDRESS(B2296,A2296,1,1,"all_city_parameter_inputs")))</f>
        <v>0.98</v>
      </c>
      <c r="I2296" s="17">
        <f ca="1">IF(OR(G2296="alpha",G2296="beta",G2296="sd",G2296="mean"),"--",VLOOKUP(C2296,Default!$B$5:$H$114,7,FALSE))</f>
        <v>0.98</v>
      </c>
      <c r="J2296" s="4" t="str">
        <f ca="1">VLOOKUP(F2296,Lookup!$C$5:$D$110,2, FALSE)</f>
        <v>Travel values</v>
      </c>
      <c r="K2296" s="4" t="str">
        <f ca="1">VLOOKUP(C2296,Default!$B$4:$E$114,4, FALSE)</f>
        <v>proportion of male truck drivers</v>
      </c>
      <c r="L2296" s="21" t="str" cm="1">
        <f t="array" aca="1" ref="L2296" ca="1">IF(ISNA(VLOOKUP($D2296,Grouped_Sources!$C:$C,1,FALSE)),"", INDIRECT(VLOOKUP($D2296,Grouped_Sources!$C:$I,5,FALSE)))</f>
        <v>on OneDrive Ali Abbas - ITHIM Global\Methods and Processes\Input Parameters\GhostTrip_demographics</v>
      </c>
      <c r="M2296" s="21" cm="1">
        <f t="array" aca="1" ref="M2296" ca="1">IF(ISNA(VLOOKUP($D2296,Grouped_Sources!$C:$C,1,FALSE)),"", INDIRECT(VLOOKUP($D2296,Grouped_Sources!$C:$I,6,FALSE)))</f>
        <v>0</v>
      </c>
      <c r="N2296" s="21" cm="1">
        <f t="array" aca="1" ref="N2296" ca="1">IF(ISNA(VLOOKUP($D2296,Grouped_Sources!$C:$C,1,FALSE)),"", INDIRECT(VLOOKUP($D2296,Grouped_Sources!$C:$I,7,FALSE)))</f>
        <v>0</v>
      </c>
    </row>
    <row r="2297" spans="1:14" hidden="1" x14ac:dyDescent="0.25">
      <c r="A2297" s="5">
        <f t="shared" si="374"/>
        <v>25</v>
      </c>
      <c r="B2297" s="5">
        <f t="shared" si="375"/>
        <v>95</v>
      </c>
      <c r="C2297" s="5" t="str">
        <f t="shared" ca="1" si="380"/>
        <v>truck_driver_male_agerange</v>
      </c>
      <c r="D2297" s="5" t="str">
        <f t="shared" ca="1" si="381"/>
        <v>truck_driver_male_agerange_temuco_padrelascasas</v>
      </c>
      <c r="E2297" s="4" t="str" cm="1">
        <f t="array" aca="1" ref="E2297" ca="1">INDIRECT(ADDRESS(1,A2297,1,1,"all_city_parameter_inputs"))</f>
        <v>temuco_padrelascasas</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truck_driver_male_agerange</v>
      </c>
      <c r="G2297" s="4" t="str" cm="1">
        <f t="array" aca="1" ref="G2297" ca="1">IF(AND(ISBLANK(INDIRECT(ADDRESS(B2297,3,1,1,"all_city_parameter_inputs"))),ISBLANK(INDIRECT(ADDRESS(B2297,2,1,1,"all_city_parameter_inputs")))),"",IF(ISBLANK(INDIRECT(ADDRESS(B2297,2,1,1,"all_city_parameter_inputs"))),"",INDIRECT(ADDRESS(B2297,2,1,1,"all_city_parameter_inputs"))))</f>
        <v/>
      </c>
      <c r="H2297" s="17" t="str" cm="1">
        <f t="array" aca="1" ref="H2297" ca="1">IF(ISBLANK(INDIRECT(ADDRESS(B2297,A2297,1,1,"all_city_parameter_inputs"))), "--",INDIRECT(ADDRESS(B2297,A2297,1,1,"all_city_parameter_inputs")))</f>
        <v>20, 65</v>
      </c>
      <c r="I2297" s="17" t="str">
        <f ca="1">IF(OR(G2297="alpha",G2297="beta",G2297="sd",G2297="mean"),"--",VLOOKUP(C2297,Default!$B$5:$H$114,7,FALSE))</f>
        <v>18, 65</v>
      </c>
      <c r="J2297" s="4" t="str">
        <f ca="1">VLOOKUP(F2297,Lookup!$C$5:$D$110,2, FALSE)</f>
        <v>Travel values</v>
      </c>
      <c r="K2297" s="4" t="str">
        <f ca="1">VLOOKUP(C2297,Default!$B$4:$E$114,4, FALSE)</f>
        <v>age range of male truck drivers</v>
      </c>
      <c r="L2297" s="21" t="str" cm="1">
        <f t="array" aca="1" ref="L2297" ca="1">IF(ISNA(VLOOKUP($D2297,Grouped_Sources!$C:$C,1,FALSE)),"", INDIRECT(VLOOKUP($D2297,Grouped_Sources!$C:$I,5,FALSE)))</f>
        <v>on OneDrive Ali Abbas - ITHIM Global\Methods and Processes\Input Parameters\GhostTrip_demographics</v>
      </c>
      <c r="M2297" s="21" cm="1">
        <f t="array" aca="1" ref="M2297" ca="1">IF(ISNA(VLOOKUP($D2297,Grouped_Sources!$C:$C,1,FALSE)),"", INDIRECT(VLOOKUP($D2297,Grouped_Sources!$C:$I,6,FALSE)))</f>
        <v>0</v>
      </c>
      <c r="N2297" s="21" cm="1">
        <f t="array" aca="1" ref="N2297" ca="1">IF(ISNA(VLOOKUP($D2297,Grouped_Sources!$C:$C,1,FALSE)),"", INDIRECT(VLOOKUP($D2297,Grouped_Sources!$C:$I,7,FALSE)))</f>
        <v>0</v>
      </c>
    </row>
    <row r="2298" spans="1:14" hidden="1" x14ac:dyDescent="0.25">
      <c r="A2298" s="5">
        <f t="shared" si="374"/>
        <v>25</v>
      </c>
      <c r="B2298" s="5">
        <f t="shared" si="375"/>
        <v>96</v>
      </c>
      <c r="C2298" s="5" t="str">
        <f t="shared" ca="1" si="380"/>
        <v>truck_driver_female_agerange</v>
      </c>
      <c r="D2298" s="5" t="str">
        <f t="shared" ca="1" si="381"/>
        <v>truck_driver_female_agerange_temuco_padrelascasas</v>
      </c>
      <c r="E2298" s="4" t="str" cm="1">
        <f t="array" aca="1" ref="E2298" ca="1">INDIRECT(ADDRESS(1,A2298,1,1,"all_city_parameter_inputs"))</f>
        <v>temuco_padrelascasas</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truck_driver_female_agerange</v>
      </c>
      <c r="G2298" s="4" t="str" cm="1">
        <f t="array" aca="1" ref="G2298" ca="1">IF(AND(ISBLANK(INDIRECT(ADDRESS(B2298,3,1,1,"all_city_parameter_inputs"))),ISBLANK(INDIRECT(ADDRESS(B2298,2,1,1,"all_city_parameter_inputs")))),"",IF(ISBLANK(INDIRECT(ADDRESS(B2298,2,1,1,"all_city_parameter_inputs"))),"",INDIRECT(ADDRESS(B2298,2,1,1,"all_city_parameter_inputs"))))</f>
        <v/>
      </c>
      <c r="H2298" s="17" t="str" cm="1">
        <f t="array" aca="1" ref="H2298" ca="1">IF(ISBLANK(INDIRECT(ADDRESS(B2298,A2298,1,1,"all_city_parameter_inputs"))), "--",INDIRECT(ADDRESS(B2298,A2298,1,1,"all_city_parameter_inputs")))</f>
        <v>20, 60</v>
      </c>
      <c r="I2298" s="17" t="str">
        <f ca="1">IF(OR(G2298="alpha",G2298="beta",G2298="sd",G2298="mean"),"--",VLOOKUP(C2298,Default!$B$5:$H$114,7,FALSE))</f>
        <v>18, 65</v>
      </c>
      <c r="J2298" s="4" t="str">
        <f ca="1">VLOOKUP(F2298,Lookup!$C$5:$D$110,2, FALSE)</f>
        <v>Travel values</v>
      </c>
      <c r="K2298" s="4" t="str">
        <f ca="1">VLOOKUP(C2298,Default!$B$4:$E$114,4, FALSE)</f>
        <v>age range of female truck drivers</v>
      </c>
      <c r="L2298" s="21" t="str" cm="1">
        <f t="array" aca="1" ref="L2298" ca="1">IF(ISNA(VLOOKUP($D2298,Grouped_Sources!$C:$C,1,FALSE)),"", INDIRECT(VLOOKUP($D2298,Grouped_Sources!$C:$I,5,FALSE)))</f>
        <v>on OneDrive Ali Abbas - ITHIM Global\Methods and Processes\Input Parameters\GhostTrip_demographics</v>
      </c>
      <c r="M2298" s="21" cm="1">
        <f t="array" aca="1" ref="M2298" ca="1">IF(ISNA(VLOOKUP($D2298,Grouped_Sources!$C:$C,1,FALSE)),"", INDIRECT(VLOOKUP($D2298,Grouped_Sources!$C:$I,6,FALSE)))</f>
        <v>0</v>
      </c>
      <c r="N2298" s="21" cm="1">
        <f t="array" aca="1" ref="N2298" ca="1">IF(ISNA(VLOOKUP($D2298,Grouped_Sources!$C:$C,1,FALSE)),"", INDIRECT(VLOOKUP($D2298,Grouped_Sources!$C:$I,7,FALSE)))</f>
        <v>0</v>
      </c>
    </row>
    <row r="2299" spans="1:14" hidden="1" x14ac:dyDescent="0.25">
      <c r="A2299" s="5">
        <f t="shared" si="374"/>
        <v>25</v>
      </c>
      <c r="B2299" s="5">
        <f t="shared" si="375"/>
        <v>97</v>
      </c>
      <c r="C2299" s="5" t="str">
        <f t="shared" ca="1" si="380"/>
        <v>commerical_mbike_prop_male</v>
      </c>
      <c r="D2299" s="5" t="str">
        <f t="shared" ca="1" si="381"/>
        <v>commerical_mbike_prop_male_temuco_padrelascasas</v>
      </c>
      <c r="E2299" s="4" t="str" cm="1">
        <f t="array" aca="1" ref="E2299" ca="1">INDIRECT(ADDRESS(1,A2299,1,1,"all_city_parameter_inputs"))</f>
        <v>temuco_padrelascasas</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commerical_mbike_prop_male</v>
      </c>
      <c r="G2299" s="4" t="str" cm="1">
        <f t="array" aca="1" ref="G2299" ca="1">IF(AND(ISBLANK(INDIRECT(ADDRESS(B2299,3,1,1,"all_city_parameter_inputs"))),ISBLANK(INDIRECT(ADDRESS(B2299,2,1,1,"all_city_parameter_inputs")))),"",IF(ISBLANK(INDIRECT(ADDRESS(B2299,2,1,1,"all_city_parameter_inputs"))),"",INDIRECT(ADDRESS(B2299,2,1,1,"all_city_parameter_inputs"))))</f>
        <v/>
      </c>
      <c r="H2299" s="17" cm="1">
        <f t="array" aca="1" ref="H2299" ca="1">IF(ISBLANK(INDIRECT(ADDRESS(B2299,A2299,1,1,"all_city_parameter_inputs"))), "--",INDIRECT(ADDRESS(B2299,A2299,1,1,"all_city_parameter_inputs")))</f>
        <v>0.94</v>
      </c>
      <c r="I2299" s="17">
        <f ca="1">IF(OR(G2299="alpha",G2299="beta",G2299="sd",G2299="mean"),"--",VLOOKUP(C2299,Default!$B$5:$H$114,7,FALSE))</f>
        <v>0.99</v>
      </c>
      <c r="J2299" s="4" t="str">
        <f ca="1">VLOOKUP(F2299,Lookup!$C$5:$D$110,2, FALSE)</f>
        <v>Travel values</v>
      </c>
      <c r="K2299" s="4" t="str">
        <f ca="1">VLOOKUP(C2299,Default!$B$4:$E$114,4, FALSE)</f>
        <v>proportion of male commercial motorcycle drivers</v>
      </c>
      <c r="L2299" s="21" t="str" cm="1">
        <f t="array" aca="1" ref="L2299" ca="1">IF(ISNA(VLOOKUP($D2299,Grouped_Sources!$C:$C,1,FALSE)),"", INDIRECT(VLOOKUP($D2299,Grouped_Sources!$C:$I,5,FALSE)))</f>
        <v>on OneDrive Ali Abbas - ITHIM Global\Methods and Processes\Input Parameters\GhostTrip_demographics</v>
      </c>
      <c r="M2299" s="21" cm="1">
        <f t="array" aca="1" ref="M2299" ca="1">IF(ISNA(VLOOKUP($D2299,Grouped_Sources!$C:$C,1,FALSE)),"", INDIRECT(VLOOKUP($D2299,Grouped_Sources!$C:$I,6,FALSE)))</f>
        <v>0</v>
      </c>
      <c r="N2299" s="21" cm="1">
        <f t="array" aca="1" ref="N2299" ca="1">IF(ISNA(VLOOKUP($D2299,Grouped_Sources!$C:$C,1,FALSE)),"", INDIRECT(VLOOKUP($D2299,Grouped_Sources!$C:$I,7,FALSE)))</f>
        <v>0</v>
      </c>
    </row>
    <row r="2300" spans="1:14" hidden="1" x14ac:dyDescent="0.25">
      <c r="A2300" s="5">
        <f t="shared" si="374"/>
        <v>25</v>
      </c>
      <c r="B2300" s="5">
        <f t="shared" si="375"/>
        <v>98</v>
      </c>
      <c r="C2300" s="5" t="str">
        <f t="shared" ca="1" si="380"/>
        <v>commerical_mbike_male_agerange</v>
      </c>
      <c r="D2300" s="5" t="str">
        <f t="shared" ca="1" si="381"/>
        <v>commerical_mbike_male_agerange_temuco_padrelascasas</v>
      </c>
      <c r="E2300" s="4" t="str" cm="1">
        <f t="array" aca="1" ref="E2300" ca="1">INDIRECT(ADDRESS(1,A2300,1,1,"all_city_parameter_inputs"))</f>
        <v>temuco_padrelascasas</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commerical_mbike_male_agerange</v>
      </c>
      <c r="G2300" s="4" t="str" cm="1">
        <f t="array" aca="1" ref="G2300" ca="1">IF(AND(ISBLANK(INDIRECT(ADDRESS(B2300,3,1,1,"all_city_parameter_inputs"))),ISBLANK(INDIRECT(ADDRESS(B2300,2,1,1,"all_city_parameter_inputs")))),"",IF(ISBLANK(INDIRECT(ADDRESS(B2300,2,1,1,"all_city_parameter_inputs"))),"",INDIRECT(ADDRESS(B2300,2,1,1,"all_city_parameter_inputs"))))</f>
        <v/>
      </c>
      <c r="H2300" s="17" t="str" cm="1">
        <f t="array" aca="1" ref="H2300" ca="1">IF(ISBLANK(INDIRECT(ADDRESS(B2300,A2300,1,1,"all_city_parameter_inputs"))), "--",INDIRECT(ADDRESS(B2300,A2300,1,1,"all_city_parameter_inputs")))</f>
        <v>20, 65</v>
      </c>
      <c r="I2300" s="17" t="str">
        <f ca="1">IF(OR(G2300="alpha",G2300="beta",G2300="sd",G2300="mean"),"--",VLOOKUP(C2300,Default!$B$5:$H$114,7,FALSE))</f>
        <v>18, 65</v>
      </c>
      <c r="J2300" s="4" t="str">
        <f ca="1">VLOOKUP(F2300,Lookup!$C$5:$D$110,2, FALSE)</f>
        <v>Travel values</v>
      </c>
      <c r="K2300" s="4" t="str">
        <f ca="1">VLOOKUP(C2300,Default!$B$4:$E$114,4, FALSE)</f>
        <v>age range of male commercial motorcycle drivers</v>
      </c>
      <c r="L2300" s="21" t="str" cm="1">
        <f t="array" aca="1" ref="L2300" ca="1">IF(ISNA(VLOOKUP($D2300,Grouped_Sources!$C:$C,1,FALSE)),"", INDIRECT(VLOOKUP($D2300,Grouped_Sources!$C:$I,5,FALSE)))</f>
        <v>on OneDrive Ali Abbas - ITHIM Global\Methods and Processes\Input Parameters\GhostTrip_demographics</v>
      </c>
      <c r="M2300" s="21" cm="1">
        <f t="array" aca="1" ref="M2300" ca="1">IF(ISNA(VLOOKUP($D2300,Grouped_Sources!$C:$C,1,FALSE)),"", INDIRECT(VLOOKUP($D2300,Grouped_Sources!$C:$I,6,FALSE)))</f>
        <v>0</v>
      </c>
      <c r="N2300" s="21" cm="1">
        <f t="array" aca="1" ref="N2300" ca="1">IF(ISNA(VLOOKUP($D2300,Grouped_Sources!$C:$C,1,FALSE)),"", INDIRECT(VLOOKUP($D2300,Grouped_Sources!$C:$I,7,FALSE)))</f>
        <v>0</v>
      </c>
    </row>
    <row r="2301" spans="1:14" hidden="1" x14ac:dyDescent="0.25">
      <c r="A2301" s="5">
        <f t="shared" si="374"/>
        <v>25</v>
      </c>
      <c r="B2301" s="5">
        <f t="shared" si="375"/>
        <v>99</v>
      </c>
      <c r="C2301" s="5" t="str">
        <f t="shared" ca="1" si="380"/>
        <v>commerical_mbike_female_agerange</v>
      </c>
      <c r="D2301" s="5" t="str">
        <f t="shared" ca="1" si="381"/>
        <v>commerical_mbike_female_agerange_temuco_padrelascasas</v>
      </c>
      <c r="E2301" s="4" t="str" cm="1">
        <f t="array" aca="1" ref="E2301" ca="1">INDIRECT(ADDRESS(1,A2301,1,1,"all_city_parameter_inputs"))</f>
        <v>temuco_padrelascasas</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commerical_mbike_female_agerange</v>
      </c>
      <c r="G2301" s="4" t="str" cm="1">
        <f t="array" aca="1" ref="G2301" ca="1">IF(AND(ISBLANK(INDIRECT(ADDRESS(B2301,3,1,1,"all_city_parameter_inputs"))),ISBLANK(INDIRECT(ADDRESS(B2301,2,1,1,"all_city_parameter_inputs")))),"",IF(ISBLANK(INDIRECT(ADDRESS(B2301,2,1,1,"all_city_parameter_inputs"))),"",INDIRECT(ADDRESS(B2301,2,1,1,"all_city_parameter_inputs"))))</f>
        <v/>
      </c>
      <c r="H2301" s="17" t="str" cm="1">
        <f t="array" aca="1" ref="H2301" ca="1">IF(ISBLANK(INDIRECT(ADDRESS(B2301,A2301,1,1,"all_city_parameter_inputs"))), "--",INDIRECT(ADDRESS(B2301,A2301,1,1,"all_city_parameter_inputs")))</f>
        <v>20, 60</v>
      </c>
      <c r="I2301" s="17" t="str">
        <f ca="1">IF(OR(G2301="alpha",G2301="beta",G2301="sd",G2301="mean"),"--",VLOOKUP(C2301,Default!$B$5:$H$114,7,FALSE))</f>
        <v>18, 65</v>
      </c>
      <c r="J2301" s="4" t="str">
        <f ca="1">VLOOKUP(F2301,Lookup!$C$5:$D$110,2, FALSE)</f>
        <v>Travel values</v>
      </c>
      <c r="K2301" s="4" t="str">
        <f ca="1">VLOOKUP(C2301,Default!$B$4:$E$114,4, FALSE)</f>
        <v>age range of female commercial motorcycle drivers</v>
      </c>
      <c r="L2301" s="21" t="str" cm="1">
        <f t="array" aca="1" ref="L2301" ca="1">IF(ISNA(VLOOKUP($D2301,Grouped_Sources!$C:$C,1,FALSE)),"", INDIRECT(VLOOKUP($D2301,Grouped_Sources!$C:$I,5,FALSE)))</f>
        <v>on OneDrive Ali Abbas - ITHIM Global\Methods and Processes\Input Parameters\GhostTrip_demographics</v>
      </c>
      <c r="M2301" s="21" cm="1">
        <f t="array" aca="1" ref="M2301" ca="1">IF(ISNA(VLOOKUP($D2301,Grouped_Sources!$C:$C,1,FALSE)),"", INDIRECT(VLOOKUP($D2301,Grouped_Sources!$C:$I,6,FALSE)))</f>
        <v>0</v>
      </c>
      <c r="N2301" s="21" cm="1">
        <f t="array" aca="1" ref="N2301" ca="1">IF(ISNA(VLOOKUP($D2301,Grouped_Sources!$C:$C,1,FALSE)),"", INDIRECT(VLOOKUP($D2301,Grouped_Sources!$C:$I,7,FALSE)))</f>
        <v>0</v>
      </c>
    </row>
    <row r="2302" spans="1:14" hidden="1" x14ac:dyDescent="0.25">
      <c r="A2302" s="5">
        <f t="shared" si="374"/>
        <v>25</v>
      </c>
      <c r="B2302" s="5">
        <f t="shared" si="375"/>
        <v>100</v>
      </c>
      <c r="C2302" s="5" t="str">
        <f t="shared" ref="C2302" ca="1" si="382">IF(G2302 = "",F2302,IF(OR(G2302="alpha",G2302="beta",G2302="constant",G2302="sd",G2302="mean",G2302="sample"),F2302,F2302&amp;" "&amp;G2302))</f>
        <v>day_to_week_scalar</v>
      </c>
      <c r="D2302" s="5" t="str">
        <f t="shared" ref="D2302" ca="1" si="383">F2302&amp;"_"&amp;E2302</f>
        <v>day_to_week_scalar_temuco_padrelascasas</v>
      </c>
      <c r="E2302" s="4" t="str" cm="1">
        <f t="array" aca="1" ref="E2302" ca="1">INDIRECT(ADDRESS(1,A2302,1,1,"all_city_parameter_inputs"))</f>
        <v>temuco_padrelascasas</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day_to_week_scalar</v>
      </c>
      <c r="G2302" s="4" t="str" cm="1">
        <f t="array" aca="1" ref="G2302" ca="1">IF(AND(ISBLANK(INDIRECT(ADDRESS(B2302,3,1,1,"all_city_parameter_inputs"))),ISBLANK(INDIRECT(ADDRESS(B2302,2,1,1,"all_city_parameter_inputs")))),"",IF(ISBLANK(INDIRECT(ADDRESS(B2302,2,1,1,"all_city_parameter_inputs"))),"",INDIRECT(ADDRESS(B2302,2,1,1,"all_city_parameter_inputs"))))</f>
        <v/>
      </c>
      <c r="H2302" s="17" cm="1">
        <f t="array" aca="1" ref="H2302" ca="1">IF(ISBLANK(INDIRECT(ADDRESS(B2302,A2302,1,1,"all_city_parameter_inputs"))), "--",INDIRECT(ADDRESS(B2302,A2302,1,1,"all_city_parameter_inputs")))</f>
        <v>7</v>
      </c>
      <c r="I2302" s="17">
        <f ca="1">IF(OR(G2302="alpha",G2302="beta",G2302="sd",G2302="mean"),"--",VLOOKUP(C2302,Default!$B$5:$H$114,7,FALSE))</f>
        <v>7</v>
      </c>
      <c r="J2302" s="4" t="str">
        <f ca="1">VLOOKUP(F2302,Lookup!$C$5:$D$110,2, FALSE)</f>
        <v>Travel values</v>
      </c>
      <c r="K2302" s="4" t="str">
        <f ca="1">VLOOKUP(C2302,Default!$B$4:$E$114,4, FALSE)</f>
        <v>how daily travel scales to a week</v>
      </c>
      <c r="L2302" s="37" t="s">
        <v>298</v>
      </c>
      <c r="M2302" s="21"/>
      <c r="N2302" s="21"/>
    </row>
    <row r="2303" spans="1:14" hidden="1" x14ac:dyDescent="0.25">
      <c r="A2303" s="5">
        <f t="shared" si="374"/>
        <v>25</v>
      </c>
      <c r="B2303" s="5">
        <f t="shared" si="375"/>
        <v>101</v>
      </c>
      <c r="C2303" s="5" t="str">
        <f t="shared" ref="C2303" ca="1" si="384">IF(G2303 = "",F2303,IF(OR(G2303="alpha",G2303="beta",G2303="constant",G2303="sd",G2303="mean",G2303="sample"),F2303,F2303&amp;" "&amp;G2303))</f>
        <v>treat_taxi_as_car</v>
      </c>
      <c r="D2303" s="5" t="str">
        <f t="shared" ref="D2303" ca="1" si="385">F2303&amp;"_"&amp;E2303</f>
        <v>treat_taxi_as_car_temuco_padrelascasas</v>
      </c>
      <c r="E2303" s="4" t="str" cm="1">
        <f t="array" aca="1" ref="E2303" ca="1">INDIRECT(ADDRESS(1,A2303,1,1,"all_city_parameter_inputs"))</f>
        <v>temuco_padrelascasas</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treat_taxi_as_car</v>
      </c>
      <c r="G2303" s="4" t="str" cm="1">
        <f t="array" aca="1" ref="G2303" ca="1">IF(AND(ISBLANK(INDIRECT(ADDRESS(B2303,3,1,1,"all_city_parameter_inputs"))),ISBLANK(INDIRECT(ADDRESS(B2303,2,1,1,"all_city_parameter_inputs")))),"",IF(ISBLANK(INDIRECT(ADDRESS(B2303,2,1,1,"all_city_parameter_inputs"))),"",INDIRECT(ADDRESS(B2303,2,1,1,"all_city_parameter_inputs"))))</f>
        <v/>
      </c>
      <c r="H2303" s="17" t="str" cm="1">
        <f t="array" aca="1" ref="H2303" ca="1">IF(ISBLANK(INDIRECT(ADDRESS(B2303,A2303,1,1,"all_city_parameter_inputs"))), "--",INDIRECT(ADDRESS(B2303,A2303,1,1,"all_city_parameter_inputs")))</f>
        <v>F</v>
      </c>
      <c r="I2303" s="17" t="str">
        <f ca="1">IF(OR(G2303="alpha",G2303="beta",G2303="sd",G2303="mean"),"--",VLOOKUP(C2303,Default!$B$5:$H$114,7,FALSE))</f>
        <v>F</v>
      </c>
      <c r="J2303" s="4" t="str">
        <f ca="1">VLOOKUP(F2303,Lookup!$C$5:$D$110,2, FALSE)</f>
        <v>Pollution values</v>
      </c>
      <c r="K2303" s="4" t="str">
        <f ca="1">VLOOKUP(C2303,Default!$B$4:$E$114,4, FALSE)</f>
        <v>If set to false do not add taxi km when calculating car emission factors</v>
      </c>
      <c r="L2303" s="37"/>
      <c r="M2303" s="21"/>
      <c r="N2303" s="21"/>
    </row>
    <row r="2304" spans="1:14" hidden="1" x14ac:dyDescent="0.25">
      <c r="A2304" s="5">
        <f t="shared" si="374"/>
        <v>26</v>
      </c>
      <c r="B2304" s="5">
        <f t="shared" si="375"/>
        <v>2</v>
      </c>
      <c r="C2304" s="5" t="str">
        <f t="shared" ca="1" si="376"/>
        <v>speeds auto_rickshaw</v>
      </c>
      <c r="D2304" s="5" t="str">
        <f t="shared" ca="1" si="377"/>
        <v>speeds_valdivia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All_city_list!F2287,INDIRECT(ADDRESS(B2304,1,1,1,"all_city_parameter_inputs"))))</f>
        <v>speeds</v>
      </c>
      <c r="G2304" s="4" t="str" cm="1">
        <f t="array" aca="1" ref="G2304" ca="1">IF(AND(ISBLANK(INDIRECT(ADDRESS(B2304,3,1,1,"all_city_parameter_inputs"))),ISBLANK(INDIRECT(ADDRESS(B2304,2,1,1,"all_city_parameter_inputs")))),"",IF(ISBLANK(INDIRECT(ADDRESS(B2304,2,1,1,"all_city_parameter_inputs"))),"",INDIRECT(ADDRESS(B2304,2,1,1,"all_city_parameter_inputs"))))</f>
        <v>auto_rickshaw</v>
      </c>
      <c r="H2304" s="17" t="str" cm="1">
        <f t="array" aca="1" ref="H2304" ca="1">IF(ISBLANK(INDIRECT(ADDRESS(B2304,A2304,1,1,"all_city_parameter_inputs"))), "--",INDIRECT(ADDRESS(B2304,A2304,1,1,"all_city_parameter_inputs")))</f>
        <v>--</v>
      </c>
      <c r="I2304" s="17">
        <f ca="1">IF(OR(G2304="alpha",G2304="beta",G2304="sd",G2304="mean"),"--",VLOOKUP(C2304,Default!$B$5:$H$114,7,FALSE))</f>
        <v>4</v>
      </c>
      <c r="J2304" s="4" t="str">
        <f ca="1">VLOOKUP(F2304,Lookup!$C$5:$D$110,2, FALSE)</f>
        <v>Travel values</v>
      </c>
      <c r="K2304" s="4">
        <f ca="1">VLOOKUP(C2304,Default!$B$4:$E$114,4, FALSE)</f>
        <v>0</v>
      </c>
      <c r="L2304" s="21" t="str" cm="1">
        <f t="array" aca="1" ref="L2304" ca="1">IF(ISNA(VLOOKUP($D2304,Grouped_Sources!$C:$C,1,FALSE)),"", INDIRECT(VLOOKUP($D2304,Grouped_Sources!$C:$I,5,FALSE)))</f>
        <v>VehicleSpeeds_Summary_vxxx.docx on OneDrive Ali Abbas - ITHIM Global\Methods and Processes\Input Parameters\VehicleSpeeds</v>
      </c>
      <c r="M2304" s="21" cm="1">
        <f t="array" aca="1" ref="M2304" ca="1">IF(ISNA(VLOOKUP($D2304,Grouped_Sources!$C:$C,1,FALSE)),"", INDIRECT(VLOOKUP($D2304,Grouped_Sources!$C:$I,6,FALSE)))</f>
        <v>0</v>
      </c>
      <c r="N2304" s="21" cm="1">
        <f t="array" aca="1" ref="N2304" ca="1">IF(ISNA(VLOOKUP($D2304,Grouped_Sources!$C:$C,1,FALSE)),"", INDIRECT(VLOOKUP($D2304,Grouped_Sources!$C:$I,7,FALSE)))</f>
        <v>0</v>
      </c>
    </row>
    <row r="2305" spans="1:14" hidden="1" x14ac:dyDescent="0.25">
      <c r="A2305" s="5">
        <f t="shared" si="374"/>
        <v>26</v>
      </c>
      <c r="B2305" s="5">
        <f t="shared" si="375"/>
        <v>3</v>
      </c>
      <c r="C2305" s="5" t="str">
        <f t="shared" ca="1" si="376"/>
        <v>speeds bus</v>
      </c>
      <c r="D2305" s="5" t="str">
        <f t="shared" ca="1" si="377"/>
        <v>speeds_valdivia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speeds</v>
      </c>
      <c r="G2305" s="4" t="str" cm="1">
        <f t="array" aca="1" ref="G2305" ca="1">IF(AND(ISBLANK(INDIRECT(ADDRESS(B2305,3,1,1,"all_city_parameter_inputs"))),ISBLANK(INDIRECT(ADDRESS(B2305,2,1,1,"all_city_parameter_inputs")))),"",IF(ISBLANK(INDIRECT(ADDRESS(B2305,2,1,1,"all_city_parameter_inputs"))),"",INDIRECT(ADDRESS(B2305,2,1,1,"all_city_parameter_inputs"))))</f>
        <v>bus</v>
      </c>
      <c r="H2305" s="17" cm="1">
        <f t="array" aca="1" ref="H2305" ca="1">IF(ISBLANK(INDIRECT(ADDRESS(B2305,A2305,1,1,"all_city_parameter_inputs"))), "--",INDIRECT(ADDRESS(B2305,A2305,1,1,"all_city_parameter_inputs")))</f>
        <v>13</v>
      </c>
      <c r="I2305" s="17">
        <f ca="1">IF(OR(G2305="alpha",G2305="beta",G2305="sd",G2305="mean"),"--",VLOOKUP(C2305,Default!$B$5:$H$114,7,FALSE))</f>
        <v>8.1</v>
      </c>
      <c r="J2305" s="4" t="str">
        <f ca="1">VLOOKUP(F2305,Lookup!$C$5:$D$110,2, FALSE)</f>
        <v>Travel values</v>
      </c>
      <c r="K2305" s="4" t="str">
        <f ca="1">VLOOKUP(C2305,Default!$B$4:$E$114,4,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05" s="21" t="str" cm="1">
        <f t="array" aca="1" ref="L2305" ca="1">IF(ISNA(VLOOKUP($D2305,Grouped_Sources!$C:$C,1,FALSE)),"", INDIRECT(VLOOKUP($D2305,Grouped_Sources!$C:$I,5,FALSE)))</f>
        <v>VehicleSpeeds_Summary_vxxx.docx on OneDrive Ali Abbas - ITHIM Global\Methods and Processes\Input Parameters\VehicleSpeeds</v>
      </c>
      <c r="M2305" s="21" cm="1">
        <f t="array" aca="1" ref="M2305" ca="1">IF(ISNA(VLOOKUP($D2305,Grouped_Sources!$C:$C,1,FALSE)),"", INDIRECT(VLOOKUP($D2305,Grouped_Sources!$C:$I,6,FALSE)))</f>
        <v>0</v>
      </c>
      <c r="N2305" s="21" cm="1">
        <f t="array" aca="1" ref="N2305" ca="1">IF(ISNA(VLOOKUP($D2305,Grouped_Sources!$C:$C,1,FALSE)),"", INDIRECT(VLOOKUP($D2305,Grouped_Sources!$C:$I,7,FALSE)))</f>
        <v>0</v>
      </c>
    </row>
    <row r="2306" spans="1:14" hidden="1" x14ac:dyDescent="0.25">
      <c r="A2306" s="5">
        <f t="shared" si="374"/>
        <v>26</v>
      </c>
      <c r="B2306" s="5">
        <f t="shared" si="375"/>
        <v>4</v>
      </c>
      <c r="C2306" s="5" t="str">
        <f t="shared" ca="1" si="376"/>
        <v>speeds car</v>
      </c>
      <c r="D2306" s="5" t="str">
        <f t="shared" ref="D2306:D2315" ca="1" si="386">F2306&amp;"_"&amp;E2306</f>
        <v>speeds_valdivia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speeds</v>
      </c>
      <c r="G2306" s="4" t="str" cm="1">
        <f t="array" aca="1" ref="G2306" ca="1">IF(AND(ISBLANK(INDIRECT(ADDRESS(B2306,3,1,1,"all_city_parameter_inputs"))),ISBLANK(INDIRECT(ADDRESS(B2306,2,1,1,"all_city_parameter_inputs")))),"",IF(ISBLANK(INDIRECT(ADDRESS(B2306,2,1,1,"all_city_parameter_inputs"))),"",INDIRECT(ADDRESS(B2306,2,1,1,"all_city_parameter_inputs"))))</f>
        <v>car</v>
      </c>
      <c r="H2306" s="17" cm="1">
        <f t="array" aca="1" ref="H2306" ca="1">IF(ISBLANK(INDIRECT(ADDRESS(B2306,A2306,1,1,"all_city_parameter_inputs"))), "--",INDIRECT(ADDRESS(B2306,A2306,1,1,"all_city_parameter_inputs")))</f>
        <v>16</v>
      </c>
      <c r="I2306" s="17">
        <f ca="1">IF(OR(G2306="alpha",G2306="beta",G2306="sd",G2306="mean"),"--",VLOOKUP(C2306,Default!$B$5:$H$114,7,FALSE))</f>
        <v>13.8</v>
      </c>
      <c r="J2306" s="4" t="str">
        <f ca="1">VLOOKUP(F2306,Lookup!$C$5:$D$110,2, FALSE)</f>
        <v>Travel values</v>
      </c>
      <c r="K2306" s="4">
        <f ca="1">VLOOKUP(C2306,Default!$B$4:$E$114,4, FALSE)</f>
        <v>0</v>
      </c>
      <c r="L2306" s="21" t="str" cm="1">
        <f t="array" aca="1" ref="L2306" ca="1">IF(ISNA(VLOOKUP($D2306,Grouped_Sources!$C:$C,1,FALSE)),"", INDIRECT(VLOOKUP($D2306,Grouped_Sources!$C:$I,5,FALSE)))</f>
        <v>VehicleSpeeds_Summary_vxxx.docx on OneDrive Ali Abbas - ITHIM Global\Methods and Processes\Input Parameters\VehicleSpeeds</v>
      </c>
      <c r="M2306" s="21" cm="1">
        <f t="array" aca="1" ref="M2306" ca="1">IF(ISNA(VLOOKUP($D2306,Grouped_Sources!$C:$C,1,FALSE)),"", INDIRECT(VLOOKUP($D2306,Grouped_Sources!$C:$I,6,FALSE)))</f>
        <v>0</v>
      </c>
      <c r="N2306" s="21" cm="1">
        <f t="array" aca="1" ref="N2306" ca="1">IF(ISNA(VLOOKUP($D2306,Grouped_Sources!$C:$C,1,FALSE)),"", INDIRECT(VLOOKUP($D2306,Grouped_Sources!$C:$I,7,FALSE)))</f>
        <v>0</v>
      </c>
    </row>
    <row r="2307" spans="1:14" hidden="1" x14ac:dyDescent="0.25">
      <c r="A2307" s="5">
        <f t="shared" si="374"/>
        <v>26</v>
      </c>
      <c r="B2307" s="5">
        <f t="shared" si="375"/>
        <v>5</v>
      </c>
      <c r="C2307" s="5" t="str">
        <f t="shared" ca="1" si="376"/>
        <v>speeds cycle</v>
      </c>
      <c r="D2307" s="5" t="str">
        <f t="shared" ca="1" si="386"/>
        <v>speeds_valdivia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speeds</v>
      </c>
      <c r="G2307" s="4" t="str" cm="1">
        <f t="array" aca="1" ref="G2307" ca="1">IF(AND(ISBLANK(INDIRECT(ADDRESS(B2307,3,1,1,"all_city_parameter_inputs"))),ISBLANK(INDIRECT(ADDRESS(B2307,2,1,1,"all_city_parameter_inputs")))),"",IF(ISBLANK(INDIRECT(ADDRESS(B2307,2,1,1,"all_city_parameter_inputs"))),"",INDIRECT(ADDRESS(B2307,2,1,1,"all_city_parameter_inputs"))))</f>
        <v>cycle</v>
      </c>
      <c r="H2307" s="17" cm="1">
        <f t="array" aca="1" ref="H2307" ca="1">IF(ISBLANK(INDIRECT(ADDRESS(B2307,A2307,1,1,"all_city_parameter_inputs"))), "--",INDIRECT(ADDRESS(B2307,A2307,1,1,"all_city_parameter_inputs")))</f>
        <v>8.9</v>
      </c>
      <c r="I2307" s="17">
        <f ca="1">IF(OR(G2307="alpha",G2307="beta",G2307="sd",G2307="mean"),"--",VLOOKUP(C2307,Default!$B$5:$H$114,7,FALSE))</f>
        <v>7.2</v>
      </c>
      <c r="J2307" s="4" t="str">
        <f ca="1">VLOOKUP(F2307,Lookup!$C$5:$D$110,2, FALSE)</f>
        <v>Travel values</v>
      </c>
      <c r="K2307" s="4">
        <f ca="1">VLOOKUP(C2307,Default!$B$4:$E$114,4, FALSE)</f>
        <v>0</v>
      </c>
      <c r="L2307" s="21" t="str" cm="1">
        <f t="array" aca="1" ref="L2307" ca="1">IF(ISNA(VLOOKUP($D2307,Grouped_Sources!$C:$C,1,FALSE)),"", INDIRECT(VLOOKUP($D2307,Grouped_Sources!$C:$I,5,FALSE)))</f>
        <v>VehicleSpeeds_Summary_vxxx.docx on OneDrive Ali Abbas - ITHIM Global\Methods and Processes\Input Parameters\VehicleSpeeds</v>
      </c>
      <c r="M2307" s="21" cm="1">
        <f t="array" aca="1" ref="M2307" ca="1">IF(ISNA(VLOOKUP($D2307,Grouped_Sources!$C:$C,1,FALSE)),"", INDIRECT(VLOOKUP($D2307,Grouped_Sources!$C:$I,6,FALSE)))</f>
        <v>0</v>
      </c>
      <c r="N2307" s="21" cm="1">
        <f t="array" aca="1" ref="N2307" ca="1">IF(ISNA(VLOOKUP($D2307,Grouped_Sources!$C:$C,1,FALSE)),"", INDIRECT(VLOOKUP($D2307,Grouped_Sources!$C:$I,7,FALSE)))</f>
        <v>0</v>
      </c>
    </row>
    <row r="2308" spans="1:14" hidden="1" x14ac:dyDescent="0.25">
      <c r="A2308" s="5">
        <f t="shared" si="374"/>
        <v>26</v>
      </c>
      <c r="B2308" s="5">
        <f t="shared" si="375"/>
        <v>6</v>
      </c>
      <c r="C2308" s="5" t="str">
        <f t="shared" ca="1" si="376"/>
        <v>speeds subway</v>
      </c>
      <c r="D2308" s="5" t="str">
        <f t="shared" ca="1" si="386"/>
        <v>speeds_valdivia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speeds</v>
      </c>
      <c r="G2308" s="4" t="str" cm="1">
        <f t="array" aca="1" ref="G2308" ca="1">IF(AND(ISBLANK(INDIRECT(ADDRESS(B2308,3,1,1,"all_city_parameter_inputs"))),ISBLANK(INDIRECT(ADDRESS(B2308,2,1,1,"all_city_parameter_inputs")))),"",IF(ISBLANK(INDIRECT(ADDRESS(B2308,2,1,1,"all_city_parameter_inputs"))),"",INDIRECT(ADDRESS(B2308,2,1,1,"all_city_parameter_inputs"))))</f>
        <v>subway</v>
      </c>
      <c r="H2308" s="17" t="str" cm="1">
        <f t="array" aca="1" ref="H2308" ca="1">IF(ISBLANK(INDIRECT(ADDRESS(B2308,A2308,1,1,"all_city_parameter_inputs"))), "--",INDIRECT(ADDRESS(B2308,A2308,1,1,"all_city_parameter_inputs")))</f>
        <v>--</v>
      </c>
      <c r="I2308" s="17">
        <f ca="1">IF(OR(G2308="alpha",G2308="beta",G2308="sd",G2308="mean"),"--",VLOOKUP(C2308,Default!$B$5:$H$114,7,FALSE))</f>
        <v>18.100000000000001</v>
      </c>
      <c r="J2308" s="4" t="str">
        <f ca="1">VLOOKUP(F2308,Lookup!$C$5:$D$110,2, FALSE)</f>
        <v>Travel values</v>
      </c>
      <c r="K2308" s="4">
        <f ca="1">VLOOKUP(C2308,Default!$B$4:$E$114,4, FALSE)</f>
        <v>0</v>
      </c>
      <c r="L2308" s="21" t="str" cm="1">
        <f t="array" aca="1" ref="L2308" ca="1">IF(ISNA(VLOOKUP($D2308,Grouped_Sources!$C:$C,1,FALSE)),"", INDIRECT(VLOOKUP($D2308,Grouped_Sources!$C:$I,5,FALSE)))</f>
        <v>VehicleSpeeds_Summary_vxxx.docx on OneDrive Ali Abbas - ITHIM Global\Methods and Processes\Input Parameters\VehicleSpeeds</v>
      </c>
      <c r="M2308" s="21" cm="1">
        <f t="array" aca="1" ref="M2308" ca="1">IF(ISNA(VLOOKUP($D2308,Grouped_Sources!$C:$C,1,FALSE)),"", INDIRECT(VLOOKUP($D2308,Grouped_Sources!$C:$I,6,FALSE)))</f>
        <v>0</v>
      </c>
      <c r="N2308" s="21" cm="1">
        <f t="array" aca="1" ref="N2308" ca="1">IF(ISNA(VLOOKUP($D2308,Grouped_Sources!$C:$C,1,FALSE)),"", INDIRECT(VLOOKUP($D2308,Grouped_Sources!$C:$I,7,FALSE)))</f>
        <v>0</v>
      </c>
    </row>
    <row r="2309" spans="1:14" hidden="1" x14ac:dyDescent="0.25">
      <c r="A2309" s="5">
        <f t="shared" si="374"/>
        <v>26</v>
      </c>
      <c r="B2309" s="5">
        <f t="shared" si="375"/>
        <v>7</v>
      </c>
      <c r="C2309" s="5" t="str">
        <f t="shared" ca="1" si="376"/>
        <v>speeds motorcycle</v>
      </c>
      <c r="D2309" s="5" t="str">
        <f t="shared" ca="1" si="386"/>
        <v>speeds_valdivia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speeds</v>
      </c>
      <c r="G2309" s="4" t="str" cm="1">
        <f t="array" aca="1" ref="G2309" ca="1">IF(AND(ISBLANK(INDIRECT(ADDRESS(B2309,3,1,1,"all_city_parameter_inputs"))),ISBLANK(INDIRECT(ADDRESS(B2309,2,1,1,"all_city_parameter_inputs")))),"",IF(ISBLANK(INDIRECT(ADDRESS(B2309,2,1,1,"all_city_parameter_inputs"))),"",INDIRECT(ADDRESS(B2309,2,1,1,"all_city_parameter_inputs"))))</f>
        <v>motorcycle</v>
      </c>
      <c r="H2309" s="17" cm="1">
        <f t="array" aca="1" ref="H2309" ca="1">IF(ISBLANK(INDIRECT(ADDRESS(B2309,A2309,1,1,"all_city_parameter_inputs"))), "--",INDIRECT(ADDRESS(B2309,A2309,1,1,"all_city_parameter_inputs")))</f>
        <v>16</v>
      </c>
      <c r="I2309" s="17">
        <f ca="1">IF(OR(G2309="alpha",G2309="beta",G2309="sd",G2309="mean"),"--",VLOOKUP(C2309,Default!$B$5:$H$114,7,FALSE))</f>
        <v>15.2</v>
      </c>
      <c r="J2309" s="4" t="str">
        <f ca="1">VLOOKUP(F2309,Lookup!$C$5:$D$110,2, FALSE)</f>
        <v>Travel values</v>
      </c>
      <c r="K2309" s="4">
        <f ca="1">VLOOKUP(C2309,Default!$B$4:$E$114,4, FALSE)</f>
        <v>0</v>
      </c>
      <c r="L2309" s="21" t="str" cm="1">
        <f t="array" aca="1" ref="L2309" ca="1">IF(ISNA(VLOOKUP($D2309,Grouped_Sources!$C:$C,1,FALSE)),"", INDIRECT(VLOOKUP($D2309,Grouped_Sources!$C:$I,5,FALSE)))</f>
        <v>VehicleSpeeds_Summary_vxxx.docx on OneDrive Ali Abbas - ITHIM Global\Methods and Processes\Input Parameters\VehicleSpeeds</v>
      </c>
      <c r="M2309" s="21" cm="1">
        <f t="array" aca="1" ref="M2309" ca="1">IF(ISNA(VLOOKUP($D2309,Grouped_Sources!$C:$C,1,FALSE)),"", INDIRECT(VLOOKUP($D2309,Grouped_Sources!$C:$I,6,FALSE)))</f>
        <v>0</v>
      </c>
      <c r="N2309" s="21" cm="1">
        <f t="array" aca="1" ref="N2309" ca="1">IF(ISNA(VLOOKUP($D2309,Grouped_Sources!$C:$C,1,FALSE)),"", INDIRECT(VLOOKUP($D2309,Grouped_Sources!$C:$I,7,FALSE)))</f>
        <v>0</v>
      </c>
    </row>
    <row r="2310" spans="1:14" hidden="1" x14ac:dyDescent="0.25">
      <c r="A2310" s="5">
        <f t="shared" si="374"/>
        <v>26</v>
      </c>
      <c r="B2310" s="5">
        <f t="shared" si="375"/>
        <v>8</v>
      </c>
      <c r="C2310" s="5" t="str">
        <f t="shared" ca="1" si="376"/>
        <v>speeds other</v>
      </c>
      <c r="D2310" s="5" t="str">
        <f t="shared" ca="1" si="386"/>
        <v>speeds_valdivia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speeds</v>
      </c>
      <c r="G2310" s="4" t="str" cm="1">
        <f t="array" aca="1" ref="G2310" ca="1">IF(AND(ISBLANK(INDIRECT(ADDRESS(B2310,3,1,1,"all_city_parameter_inputs"))),ISBLANK(INDIRECT(ADDRESS(B2310,2,1,1,"all_city_parameter_inputs")))),"",IF(ISBLANK(INDIRECT(ADDRESS(B2310,2,1,1,"all_city_parameter_inputs"))),"",INDIRECT(ADDRESS(B2310,2,1,1,"all_city_parameter_inputs"))))</f>
        <v>other</v>
      </c>
      <c r="H2310" s="17" t="str" cm="1">
        <f t="array" aca="1" ref="H2310" ca="1">IF(ISBLANK(INDIRECT(ADDRESS(B2310,A2310,1,1,"all_city_parameter_inputs"))), "--",INDIRECT(ADDRESS(B2310,A2310,1,1,"all_city_parameter_inputs")))</f>
        <v>--</v>
      </c>
      <c r="I2310" s="17">
        <f ca="1">IF(OR(G2310="alpha",G2310="beta",G2310="sd",G2310="mean"),"--",VLOOKUP(C2310,Default!$B$5:$H$114,7,FALSE))</f>
        <v>9.1</v>
      </c>
      <c r="J2310" s="4" t="str">
        <f ca="1">VLOOKUP(F2310,Lookup!$C$5:$D$110,2, FALSE)</f>
        <v>Travel values</v>
      </c>
      <c r="K2310" s="4">
        <f ca="1">VLOOKUP(C2310,Default!$B$4:$E$114,4, FALSE)</f>
        <v>0</v>
      </c>
      <c r="L2310" s="21" t="str" cm="1">
        <f t="array" aca="1" ref="L2310" ca="1">IF(ISNA(VLOOKUP($D2310,Grouped_Sources!$C:$C,1,FALSE)),"", INDIRECT(VLOOKUP($D2310,Grouped_Sources!$C:$I,5,FALSE)))</f>
        <v>VehicleSpeeds_Summary_vxxx.docx on OneDrive Ali Abbas - ITHIM Global\Methods and Processes\Input Parameters\VehicleSpeeds</v>
      </c>
      <c r="M2310" s="21" cm="1">
        <f t="array" aca="1" ref="M2310" ca="1">IF(ISNA(VLOOKUP($D2310,Grouped_Sources!$C:$C,1,FALSE)),"", INDIRECT(VLOOKUP($D2310,Grouped_Sources!$C:$I,6,FALSE)))</f>
        <v>0</v>
      </c>
      <c r="N2310" s="21" cm="1">
        <f t="array" aca="1" ref="N2310" ca="1">IF(ISNA(VLOOKUP($D2310,Grouped_Sources!$C:$C,1,FALSE)),"", INDIRECT(VLOOKUP($D2310,Grouped_Sources!$C:$I,7,FALSE)))</f>
        <v>0</v>
      </c>
    </row>
    <row r="2311" spans="1:14" hidden="1" x14ac:dyDescent="0.25">
      <c r="A2311" s="5">
        <f t="shared" si="374"/>
        <v>26</v>
      </c>
      <c r="B2311" s="5">
        <f t="shared" si="375"/>
        <v>9</v>
      </c>
      <c r="C2311" s="5" t="str">
        <f t="shared" ca="1" si="376"/>
        <v>speeds pedestrian</v>
      </c>
      <c r="D2311" s="5" t="str">
        <f t="shared" ca="1" si="386"/>
        <v>speeds_valdivia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speeds</v>
      </c>
      <c r="G2311" s="4" t="str" cm="1">
        <f t="array" aca="1" ref="G2311" ca="1">IF(AND(ISBLANK(INDIRECT(ADDRESS(B2311,3,1,1,"all_city_parameter_inputs"))),ISBLANK(INDIRECT(ADDRESS(B2311,2,1,1,"all_city_parameter_inputs")))),"",IF(ISBLANK(INDIRECT(ADDRESS(B2311,2,1,1,"all_city_parameter_inputs"))),"",INDIRECT(ADDRESS(B2311,2,1,1,"all_city_parameter_inputs"))))</f>
        <v>pedestrian</v>
      </c>
      <c r="H2311" s="17" cm="1">
        <f t="array" aca="1" ref="H2311" ca="1">IF(ISBLANK(INDIRECT(ADDRESS(B2311,A2311,1,1,"all_city_parameter_inputs"))), "--",INDIRECT(ADDRESS(B2311,A2311,1,1,"all_city_parameter_inputs")))</f>
        <v>3.5</v>
      </c>
      <c r="I2311" s="17">
        <f ca="1">IF(OR(G2311="alpha",G2311="beta",G2311="sd",G2311="mean"),"--",VLOOKUP(C2311,Default!$B$5:$H$114,7,FALSE))</f>
        <v>2.5</v>
      </c>
      <c r="J2311" s="4" t="str">
        <f ca="1">VLOOKUP(F2311,Lookup!$C$5:$D$110,2, FALSE)</f>
        <v>Travel values</v>
      </c>
      <c r="K2311" s="4">
        <f ca="1">VLOOKUP(C2311,Default!$B$4:$E$114,4, FALSE)</f>
        <v>0</v>
      </c>
      <c r="L2311" s="21" t="str" cm="1">
        <f t="array" aca="1" ref="L2311" ca="1">IF(ISNA(VLOOKUP($D2311,Grouped_Sources!$C:$C,1,FALSE)),"", INDIRECT(VLOOKUP($D2311,Grouped_Sources!$C:$I,5,FALSE)))</f>
        <v>VehicleSpeeds_Summary_vxxx.docx on OneDrive Ali Abbas - ITHIM Global\Methods and Processes\Input Parameters\VehicleSpeeds</v>
      </c>
      <c r="M2311" s="21" cm="1">
        <f t="array" aca="1" ref="M2311" ca="1">IF(ISNA(VLOOKUP($D2311,Grouped_Sources!$C:$C,1,FALSE)),"", INDIRECT(VLOOKUP($D2311,Grouped_Sources!$C:$I,6,FALSE)))</f>
        <v>0</v>
      </c>
      <c r="N2311" s="21" cm="1">
        <f t="array" aca="1" ref="N2311" ca="1">IF(ISNA(VLOOKUP($D2311,Grouped_Sources!$C:$C,1,FALSE)),"", INDIRECT(VLOOKUP($D2311,Grouped_Sources!$C:$I,7,FALSE)))</f>
        <v>0</v>
      </c>
    </row>
    <row r="2312" spans="1:14" hidden="1" x14ac:dyDescent="0.25">
      <c r="A2312" s="5">
        <f t="shared" si="374"/>
        <v>26</v>
      </c>
      <c r="B2312" s="5">
        <f t="shared" si="375"/>
        <v>10</v>
      </c>
      <c r="C2312" s="5" t="str">
        <f t="shared" ca="1" si="376"/>
        <v>speeds rail</v>
      </c>
      <c r="D2312" s="5" t="str">
        <f t="shared" ca="1" si="386"/>
        <v>speeds_valdivia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speeds</v>
      </c>
      <c r="G2312" s="4" t="str" cm="1">
        <f t="array" aca="1" ref="G2312" ca="1">IF(AND(ISBLANK(INDIRECT(ADDRESS(B2312,3,1,1,"all_city_parameter_inputs"))),ISBLANK(INDIRECT(ADDRESS(B2312,2,1,1,"all_city_parameter_inputs")))),"",IF(ISBLANK(INDIRECT(ADDRESS(B2312,2,1,1,"all_city_parameter_inputs"))),"",INDIRECT(ADDRESS(B2312,2,1,1,"all_city_parameter_inputs"))))</f>
        <v>rail</v>
      </c>
      <c r="H2312" s="17" cm="1">
        <f t="array" aca="1" ref="H2312" ca="1">IF(ISBLANK(INDIRECT(ADDRESS(B2312,A2312,1,1,"all_city_parameter_inputs"))), "--",INDIRECT(ADDRESS(B2312,A2312,1,1,"all_city_parameter_inputs")))</f>
        <v>23.2</v>
      </c>
      <c r="I2312" s="17">
        <f ca="1">IF(OR(G2312="alpha",G2312="beta",G2312="sd",G2312="mean"),"--",VLOOKUP(C2312,Default!$B$5:$H$114,7,FALSE))</f>
        <v>21.9</v>
      </c>
      <c r="J2312" s="4" t="str">
        <f ca="1">VLOOKUP(F2312,Lookup!$C$5:$D$110,2, FALSE)</f>
        <v>Travel values</v>
      </c>
      <c r="K2312" s="4">
        <f ca="1">VLOOKUP(C2312,Default!$B$4:$E$114,4, FALSE)</f>
        <v>0</v>
      </c>
      <c r="L2312" s="21" t="str" cm="1">
        <f t="array" aca="1" ref="L2312" ca="1">IF(ISNA(VLOOKUP($D2312,Grouped_Sources!$C:$C,1,FALSE)),"", INDIRECT(VLOOKUP($D2312,Grouped_Sources!$C:$I,5,FALSE)))</f>
        <v>VehicleSpeeds_Summary_vxxx.docx on OneDrive Ali Abbas - ITHIM Global\Methods and Processes\Input Parameters\VehicleSpeeds</v>
      </c>
      <c r="M2312" s="21" cm="1">
        <f t="array" aca="1" ref="M2312" ca="1">IF(ISNA(VLOOKUP($D2312,Grouped_Sources!$C:$C,1,FALSE)),"", INDIRECT(VLOOKUP($D2312,Grouped_Sources!$C:$I,6,FALSE)))</f>
        <v>0</v>
      </c>
      <c r="N2312" s="21" cm="1">
        <f t="array" aca="1" ref="N2312" ca="1">IF(ISNA(VLOOKUP($D2312,Grouped_Sources!$C:$C,1,FALSE)),"", INDIRECT(VLOOKUP($D2312,Grouped_Sources!$C:$I,7,FALSE)))</f>
        <v>0</v>
      </c>
    </row>
    <row r="2313" spans="1:14" hidden="1" x14ac:dyDescent="0.25">
      <c r="A2313" s="5">
        <f t="shared" si="374"/>
        <v>26</v>
      </c>
      <c r="B2313" s="5">
        <f t="shared" si="375"/>
        <v>11</v>
      </c>
      <c r="C2313" s="5" t="str">
        <f t="shared" ca="1" si="376"/>
        <v>speeds taxi</v>
      </c>
      <c r="D2313" s="5" t="str">
        <f t="shared" ca="1" si="386"/>
        <v>speeds_valdivia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speeds</v>
      </c>
      <c r="G2313" s="4" t="str" cm="1">
        <f t="array" aca="1" ref="G2313" ca="1">IF(AND(ISBLANK(INDIRECT(ADDRESS(B2313,3,1,1,"all_city_parameter_inputs"))),ISBLANK(INDIRECT(ADDRESS(B2313,2,1,1,"all_city_parameter_inputs")))),"",IF(ISBLANK(INDIRECT(ADDRESS(B2313,2,1,1,"all_city_parameter_inputs"))),"",INDIRECT(ADDRESS(B2313,2,1,1,"all_city_parameter_inputs"))))</f>
        <v>taxi</v>
      </c>
      <c r="H2313" s="17" cm="1">
        <f t="array" aca="1" ref="H2313" ca="1">IF(ISBLANK(INDIRECT(ADDRESS(B2313,A2313,1,1,"all_city_parameter_inputs"))), "--",INDIRECT(ADDRESS(B2313,A2313,1,1,"all_city_parameter_inputs")))</f>
        <v>14.1</v>
      </c>
      <c r="I2313" s="17">
        <f ca="1">IF(OR(G2313="alpha",G2313="beta",G2313="sd",G2313="mean"),"--",VLOOKUP(C2313,Default!$B$5:$H$114,7,FALSE))</f>
        <v>13.8</v>
      </c>
      <c r="J2313" s="4" t="str">
        <f ca="1">VLOOKUP(F2313,Lookup!$C$5:$D$110,2, FALSE)</f>
        <v>Travel values</v>
      </c>
      <c r="K2313" s="4">
        <f ca="1">VLOOKUP(C2313,Default!$B$4:$E$114,4, FALSE)</f>
        <v>0</v>
      </c>
      <c r="L2313" s="21" t="str" cm="1">
        <f t="array" aca="1" ref="L2313" ca="1">IF(ISNA(VLOOKUP($D2313,Grouped_Sources!$C:$C,1,FALSE)),"", INDIRECT(VLOOKUP($D2313,Grouped_Sources!$C:$I,5,FALSE)))</f>
        <v>VehicleSpeeds_Summary_vxxx.docx on OneDrive Ali Abbas - ITHIM Global\Methods and Processes\Input Parameters\VehicleSpeeds</v>
      </c>
      <c r="M2313" s="21" cm="1">
        <f t="array" aca="1" ref="M2313" ca="1">IF(ISNA(VLOOKUP($D2313,Grouped_Sources!$C:$C,1,FALSE)),"", INDIRECT(VLOOKUP($D2313,Grouped_Sources!$C:$I,6,FALSE)))</f>
        <v>0</v>
      </c>
      <c r="N2313" s="21" cm="1">
        <f t="array" aca="1" ref="N2313" ca="1">IF(ISNA(VLOOKUP($D2313,Grouped_Sources!$C:$C,1,FALSE)),"", INDIRECT(VLOOKUP($D2313,Grouped_Sources!$C:$I,7,FALSE)))</f>
        <v>0</v>
      </c>
    </row>
    <row r="2314" spans="1:14" hidden="1" x14ac:dyDescent="0.25">
      <c r="A2314" s="5">
        <f t="shared" si="374"/>
        <v>26</v>
      </c>
      <c r="B2314" s="5">
        <f t="shared" si="375"/>
        <v>12</v>
      </c>
      <c r="C2314" s="5" t="str">
        <f t="shared" ca="1" si="376"/>
        <v>speeds truck</v>
      </c>
      <c r="D2314" s="5" t="str">
        <f t="shared" ca="1" si="386"/>
        <v>speeds_valdivia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speeds</v>
      </c>
      <c r="G2314" s="4" t="str" cm="1">
        <f t="array" aca="1" ref="G2314" ca="1">IF(AND(ISBLANK(INDIRECT(ADDRESS(B2314,3,1,1,"all_city_parameter_inputs"))),ISBLANK(INDIRECT(ADDRESS(B2314,2,1,1,"all_city_parameter_inputs")))),"",IF(ISBLANK(INDIRECT(ADDRESS(B2314,2,1,1,"all_city_parameter_inputs"))),"",INDIRECT(ADDRESS(B2314,2,1,1,"all_city_parameter_inputs"))))</f>
        <v>truck</v>
      </c>
      <c r="H2314" s="17" cm="1">
        <f t="array" aca="1" ref="H2314" ca="1">IF(ISBLANK(INDIRECT(ADDRESS(B2314,A2314,1,1,"all_city_parameter_inputs"))), "--",INDIRECT(ADDRESS(B2314,A2314,1,1,"all_city_parameter_inputs")))</f>
        <v>13</v>
      </c>
      <c r="I2314" s="17">
        <f ca="1">IF(OR(G2314="alpha",G2314="beta",G2314="sd",G2314="mean"),"--",VLOOKUP(C2314,Default!$B$5:$H$114,7,FALSE))</f>
        <v>8.1</v>
      </c>
      <c r="J2314" s="4" t="str">
        <f ca="1">VLOOKUP(F2314,Lookup!$C$5:$D$110,2, FALSE)</f>
        <v>Travel values</v>
      </c>
      <c r="K2314" s="4">
        <f ca="1">VLOOKUP(C2314,Default!$B$4:$E$114,4, FALSE)</f>
        <v>0</v>
      </c>
      <c r="L2314" s="21" t="str" cm="1">
        <f t="array" aca="1" ref="L2314" ca="1">IF(ISNA(VLOOKUP($D2314,Grouped_Sources!$C:$C,1,FALSE)),"", INDIRECT(VLOOKUP($D2314,Grouped_Sources!$C:$I,5,FALSE)))</f>
        <v>VehicleSpeeds_Summary_vxxx.docx on OneDrive Ali Abbas - ITHIM Global\Methods and Processes\Input Parameters\VehicleSpeeds</v>
      </c>
      <c r="M2314" s="21" cm="1">
        <f t="array" aca="1" ref="M2314" ca="1">IF(ISNA(VLOOKUP($D2314,Grouped_Sources!$C:$C,1,FALSE)),"", INDIRECT(VLOOKUP($D2314,Grouped_Sources!$C:$I,6,FALSE)))</f>
        <v>0</v>
      </c>
      <c r="N2314" s="21" cm="1">
        <f t="array" aca="1" ref="N2314" ca="1">IF(ISNA(VLOOKUP($D2314,Grouped_Sources!$C:$C,1,FALSE)),"", INDIRECT(VLOOKUP($D2314,Grouped_Sources!$C:$I,7,FALSE)))</f>
        <v>0</v>
      </c>
    </row>
    <row r="2315" spans="1:14" hidden="1" x14ac:dyDescent="0.25">
      <c r="A2315" s="5">
        <f t="shared" si="374"/>
        <v>26</v>
      </c>
      <c r="B2315" s="5">
        <f t="shared" si="375"/>
        <v>13</v>
      </c>
      <c r="C2315" s="5" t="str">
        <f t="shared" ca="1" si="376"/>
        <v>speeds van</v>
      </c>
      <c r="D2315" s="5" t="str">
        <f t="shared" ca="1" si="386"/>
        <v>speeds_valdivia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speeds</v>
      </c>
      <c r="G2315" s="4" t="str" cm="1">
        <f t="array" aca="1" ref="G2315" ca="1">IF(AND(ISBLANK(INDIRECT(ADDRESS(B2315,3,1,1,"all_city_parameter_inputs"))),ISBLANK(INDIRECT(ADDRESS(B2315,2,1,1,"all_city_parameter_inputs")))),"",IF(ISBLANK(INDIRECT(ADDRESS(B2315,2,1,1,"all_city_parameter_inputs"))),"",INDIRECT(ADDRESS(B2315,2,1,1,"all_city_parameter_inputs"))))</f>
        <v>van</v>
      </c>
      <c r="H2315" s="17" cm="1">
        <f t="array" aca="1" ref="H2315" ca="1">IF(ISBLANK(INDIRECT(ADDRESS(B2315,A2315,1,1,"all_city_parameter_inputs"))), "--",INDIRECT(ADDRESS(B2315,A2315,1,1,"all_city_parameter_inputs")))</f>
        <v>16</v>
      </c>
      <c r="I2315" s="17">
        <f ca="1">IF(OR(G2315="alpha",G2315="beta",G2315="sd",G2315="mean"),"--",VLOOKUP(C2315,Default!$B$5:$H$114,7,FALSE))</f>
        <v>13.8</v>
      </c>
      <c r="J2315" s="4" t="str">
        <f ca="1">VLOOKUP(F2315,Lookup!$C$5:$D$110,2, FALSE)</f>
        <v>Travel values</v>
      </c>
      <c r="K2315" s="4">
        <f ca="1">VLOOKUP(C2315,Default!$B$4:$E$114,4, FALSE)</f>
        <v>0</v>
      </c>
      <c r="L2315" s="21" t="str" cm="1">
        <f t="array" aca="1" ref="L2315" ca="1">IF(ISNA(VLOOKUP($D2315,Grouped_Sources!$C:$C,1,FALSE)),"", INDIRECT(VLOOKUP($D2315,Grouped_Sources!$C:$I,5,FALSE)))</f>
        <v>VehicleSpeeds_Summary_vxxx.docx on OneDrive Ali Abbas - ITHIM Global\Methods and Processes\Input Parameters\VehicleSpeeds</v>
      </c>
      <c r="M2315" s="21" cm="1">
        <f t="array" aca="1" ref="M2315" ca="1">IF(ISNA(VLOOKUP($D2315,Grouped_Sources!$C:$C,1,FALSE)),"", INDIRECT(VLOOKUP($D2315,Grouped_Sources!$C:$I,6,FALSE)))</f>
        <v>0</v>
      </c>
      <c r="N2315" s="21" cm="1">
        <f t="array" aca="1" ref="N2315" ca="1">IF(ISNA(VLOOKUP($D2315,Grouped_Sources!$C:$C,1,FALSE)),"", INDIRECT(VLOOKUP($D2315,Grouped_Sources!$C:$I,7,FALSE)))</f>
        <v>0</v>
      </c>
    </row>
    <row r="2316" spans="1:14" hidden="1" x14ac:dyDescent="0.25">
      <c r="A2316" s="5">
        <f t="shared" si="374"/>
        <v>26</v>
      </c>
      <c r="B2316" s="5">
        <f t="shared" si="375"/>
        <v>14</v>
      </c>
      <c r="C2316" s="5" t="str">
        <f t="shared" ca="1" si="376"/>
        <v>PM_emission_inventories motorcycle</v>
      </c>
      <c r="D2316" s="5" t="str">
        <f t="shared" ca="1" si="377"/>
        <v>PM_emission_inventories_valdivia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All_city_list!F2305,INDIRECT(ADDRESS(B2316,1,1,1,"all_city_parameter_inputs"))))</f>
        <v>PM_emission_inventories</v>
      </c>
      <c r="G2316" s="4" t="str" cm="1">
        <f t="array" aca="1" ref="G2316" ca="1">IF(AND(ISBLANK(INDIRECT(ADDRESS(B2316,3,1,1,"all_city_parameter_inputs"))),ISBLANK(INDIRECT(ADDRESS(B2316,2,1,1,"all_city_parameter_inputs")))),"",IF(ISBLANK(INDIRECT(ADDRESS(B2316,2,1,1,"all_city_parameter_inputs"))),"",INDIRECT(ADDRESS(B2316,2,1,1,"all_city_parameter_inputs"))))</f>
        <v>motorcycle</v>
      </c>
      <c r="H2316" s="17" cm="1">
        <f t="array" aca="1" ref="H2316" ca="1">IF(ISBLANK(INDIRECT(ADDRESS(B2316,A2316,1,1,"all_city_parameter_inputs"))), "--",INDIRECT(ADDRESS(B2316,A2316,1,1,"all_city_parameter_inputs")))</f>
        <v>2.2927260029491935E-3</v>
      </c>
      <c r="I2316" s="17">
        <f ca="1">IF(OR(G2316="alpha",G2316="beta",G2316="sd",G2316="mean"),"--",VLOOKUP(C2316,Default!$B$5:$H$114,7,FALSE))</f>
        <v>2.3031654375338189E-3</v>
      </c>
      <c r="J2316" s="4" t="str">
        <f ca="1">VLOOKUP(F2316,Lookup!$C$5:$D$110,2, FALSE)</f>
        <v>Pollution values</v>
      </c>
      <c r="K2316" s="4" t="str">
        <f ca="1">VLOOKUP(C2316,Default!$B$4:$E$114,4,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316" s="21" t="str" cm="1">
        <f t="array" aca="1" ref="L2316" ca="1">IF(ISNA(VLOOKUP($D2316,Grouped_Sources!$C:$C,1,FALSE)),"", INDIRECT(VLOOKUP($D2316,Grouped_Sources!$C:$I,5,FALSE)))</f>
        <v>air pollution and CO2 write-up_only table_V4.docx (dropbox.com)</v>
      </c>
      <c r="M2316" s="21" t="str" cm="1">
        <f t="array" aca="1" ref="M2316" ca="1">IF(ISNA(VLOOKUP($D2316,Grouped_Sources!$C:$C,1,FALSE)),"", INDIRECT(VLOOKUP($D2316,Grouped_Sources!$C:$I,6,FALSE)))</f>
        <v>EDGAR and various other sources, detailed in document</v>
      </c>
      <c r="N2316" s="21" cm="1">
        <f t="array" aca="1" ref="N2316" ca="1">IF(ISNA(VLOOKUP($D2316,Grouped_Sources!$C:$C,1,FALSE)),"", INDIRECT(VLOOKUP($D2316,Grouped_Sources!$C:$I,7,FALSE)))</f>
        <v>0</v>
      </c>
    </row>
    <row r="2317" spans="1:14" hidden="1" x14ac:dyDescent="0.25">
      <c r="A2317" s="5">
        <f t="shared" si="374"/>
        <v>26</v>
      </c>
      <c r="B2317" s="5">
        <f t="shared" si="375"/>
        <v>15</v>
      </c>
      <c r="C2317" s="5" t="str">
        <f t="shared" ca="1" si="376"/>
        <v>PM_emission_inventories car</v>
      </c>
      <c r="D2317" s="5" t="str">
        <f t="shared" ca="1" si="377"/>
        <v>PM_emission_inventories_valdivia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PM_emission_inventories</v>
      </c>
      <c r="G2317" s="4" t="str" cm="1">
        <f t="array" aca="1" ref="G2317" ca="1">IF(AND(ISBLANK(INDIRECT(ADDRESS(B2317,3,1,1,"all_city_parameter_inputs"))),ISBLANK(INDIRECT(ADDRESS(B2317,2,1,1,"all_city_parameter_inputs")))),"",IF(ISBLANK(INDIRECT(ADDRESS(B2317,2,1,1,"all_city_parameter_inputs"))),"",INDIRECT(ADDRESS(B2317,2,1,1,"all_city_parameter_inputs"))))</f>
        <v>car</v>
      </c>
      <c r="H2317" s="17" cm="1">
        <f t="array" aca="1" ref="H2317" ca="1">IF(ISBLANK(INDIRECT(ADDRESS(B2317,A2317,1,1,"all_city_parameter_inputs"))), "--",INDIRECT(ADDRESS(B2317,A2317,1,1,"all_city_parameter_inputs")))</f>
        <v>0.26686051787817933</v>
      </c>
      <c r="I2317" s="17">
        <f ca="1">IF(OR(G2317="alpha",G2317="beta",G2317="sd",G2317="mean"),"--",VLOOKUP(C2317,Default!$B$5:$H$114,7,FALSE))</f>
        <v>8.1980352806225759E-2</v>
      </c>
      <c r="J2317" s="4" t="str">
        <f ca="1">VLOOKUP(F2317,Lookup!$C$5:$D$110,2, FALSE)</f>
        <v>Pollution values</v>
      </c>
      <c r="K2317" s="4">
        <f ca="1">VLOOKUP(C2317,Default!$B$4:$E$114,4, FALSE)</f>
        <v>0</v>
      </c>
      <c r="L2317" s="21" t="str" cm="1">
        <f t="array" aca="1" ref="L2317" ca="1">IF(ISNA(VLOOKUP($D2317,Grouped_Sources!$C:$C,1,FALSE)),"", INDIRECT(VLOOKUP($D2317,Grouped_Sources!$C:$I,5,FALSE)))</f>
        <v>air pollution and CO2 write-up_only table_V4.docx (dropbox.com)</v>
      </c>
      <c r="M2317" s="21" t="str" cm="1">
        <f t="array" aca="1" ref="M2317" ca="1">IF(ISNA(VLOOKUP($D2317,Grouped_Sources!$C:$C,1,FALSE)),"", INDIRECT(VLOOKUP($D2317,Grouped_Sources!$C:$I,6,FALSE)))</f>
        <v>EDGAR and various other sources, detailed in document</v>
      </c>
      <c r="N2317" s="21" cm="1">
        <f t="array" aca="1" ref="N2317" ca="1">IF(ISNA(VLOOKUP($D2317,Grouped_Sources!$C:$C,1,FALSE)),"", INDIRECT(VLOOKUP($D2317,Grouped_Sources!$C:$I,7,FALSE)))</f>
        <v>0</v>
      </c>
    </row>
    <row r="2318" spans="1:14" hidden="1" x14ac:dyDescent="0.25">
      <c r="A2318" s="5">
        <f t="shared" si="374"/>
        <v>26</v>
      </c>
      <c r="B2318" s="5">
        <f t="shared" si="375"/>
        <v>16</v>
      </c>
      <c r="C2318" s="5" t="str">
        <f t="shared" ca="1" si="376"/>
        <v>PM_emission_inventories bus_driver</v>
      </c>
      <c r="D2318" s="5" t="str">
        <f t="shared" ca="1" si="377"/>
        <v>PM_emission_inventories_valdivia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PM_emission_inventories</v>
      </c>
      <c r="G2318" s="4" t="str" cm="1">
        <f t="array" aca="1" ref="G2318" ca="1">IF(AND(ISBLANK(INDIRECT(ADDRESS(B2318,3,1,1,"all_city_parameter_inputs"))),ISBLANK(INDIRECT(ADDRESS(B2318,2,1,1,"all_city_parameter_inputs")))),"",IF(ISBLANK(INDIRECT(ADDRESS(B2318,2,1,1,"all_city_parameter_inputs"))),"",INDIRECT(ADDRESS(B2318,2,1,1,"all_city_parameter_inputs"))))</f>
        <v>bus_driver</v>
      </c>
      <c r="H2318" s="17" cm="1">
        <f t="array" aca="1" ref="H2318" ca="1">IF(ISBLANK(INDIRECT(ADDRESS(B2318,A2318,1,1,"all_city_parameter_inputs"))), "--",INDIRECT(ADDRESS(B2318,A2318,1,1,"all_city_parameter_inputs")))</f>
        <v>0.12672063446230625</v>
      </c>
      <c r="I2318" s="17">
        <f ca="1">IF(OR(G2318="alpha",G2318="beta",G2318="sd",G2318="mean"),"--",VLOOKUP(C2318,Default!$B$5:$H$114,7,FALSE))</f>
        <v>0.12246677425253254</v>
      </c>
      <c r="J2318" s="4" t="str">
        <f ca="1">VLOOKUP(F2318,Lookup!$C$5:$D$110,2, FALSE)</f>
        <v>Pollution values</v>
      </c>
      <c r="K2318" s="4">
        <f ca="1">VLOOKUP(C2318,Default!$B$4:$E$114,4, FALSE)</f>
        <v>0</v>
      </c>
      <c r="L2318" s="21" t="str" cm="1">
        <f t="array" aca="1" ref="L2318" ca="1">IF(ISNA(VLOOKUP($D2318,Grouped_Sources!$C:$C,1,FALSE)),"", INDIRECT(VLOOKUP($D2318,Grouped_Sources!$C:$I,5,FALSE)))</f>
        <v>air pollution and CO2 write-up_only table_V4.docx (dropbox.com)</v>
      </c>
      <c r="M2318" s="21" t="str" cm="1">
        <f t="array" aca="1" ref="M2318" ca="1">IF(ISNA(VLOOKUP($D2318,Grouped_Sources!$C:$C,1,FALSE)),"", INDIRECT(VLOOKUP($D2318,Grouped_Sources!$C:$I,6,FALSE)))</f>
        <v>EDGAR and various other sources, detailed in document</v>
      </c>
      <c r="N2318" s="21" cm="1">
        <f t="array" aca="1" ref="N2318" ca="1">IF(ISNA(VLOOKUP($D2318,Grouped_Sources!$C:$C,1,FALSE)),"", INDIRECT(VLOOKUP($D2318,Grouped_Sources!$C:$I,7,FALSE)))</f>
        <v>0</v>
      </c>
    </row>
    <row r="2319" spans="1:14" hidden="1" x14ac:dyDescent="0.25">
      <c r="A2319" s="5">
        <f t="shared" si="374"/>
        <v>26</v>
      </c>
      <c r="B2319" s="5">
        <f t="shared" si="375"/>
        <v>17</v>
      </c>
      <c r="C2319" s="5" t="str">
        <f t="shared" ca="1" si="376"/>
        <v>PM_emission_inventories heavy_truck</v>
      </c>
      <c r="D2319" s="5" t="str">
        <f t="shared" ca="1" si="377"/>
        <v>PM_emission_inventories_valdivia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PM_emission_inventories</v>
      </c>
      <c r="G2319" s="4" t="str" cm="1">
        <f t="array" aca="1" ref="G2319" ca="1">IF(AND(ISBLANK(INDIRECT(ADDRESS(B2319,3,1,1,"all_city_parameter_inputs"))),ISBLANK(INDIRECT(ADDRESS(B2319,2,1,1,"all_city_parameter_inputs")))),"",IF(ISBLANK(INDIRECT(ADDRESS(B2319,2,1,1,"all_city_parameter_inputs"))),"",INDIRECT(ADDRESS(B2319,2,1,1,"all_city_parameter_inputs"))))</f>
        <v>heavy_truck</v>
      </c>
      <c r="H2319" s="17" cm="1">
        <f t="array" aca="1" ref="H2319" ca="1">IF(ISBLANK(INDIRECT(ADDRESS(B2319,A2319,1,1,"all_city_parameter_inputs"))), "--",INDIRECT(ADDRESS(B2319,A2319,1,1,"all_city_parameter_inputs")))</f>
        <v>0.22235078074225775</v>
      </c>
      <c r="I2319" s="17">
        <f ca="1">IF(OR(G2319="alpha",G2319="beta",G2319="sd",G2319="mean"),"--",VLOOKUP(C2319,Default!$B$5:$H$114,7,FALSE))</f>
        <v>0.45445403783708543</v>
      </c>
      <c r="J2319" s="4" t="str">
        <f ca="1">VLOOKUP(F2319,Lookup!$C$5:$D$110,2, FALSE)</f>
        <v>Pollution values</v>
      </c>
      <c r="K2319" s="4">
        <f ca="1">VLOOKUP(C2319,Default!$B$4:$E$114,4, FALSE)</f>
        <v>0</v>
      </c>
      <c r="L2319" s="21" t="str" cm="1">
        <f t="array" aca="1" ref="L2319" ca="1">IF(ISNA(VLOOKUP($D2319,Grouped_Sources!$C:$C,1,FALSE)),"", INDIRECT(VLOOKUP($D2319,Grouped_Sources!$C:$I,5,FALSE)))</f>
        <v>air pollution and CO2 write-up_only table_V4.docx (dropbox.com)</v>
      </c>
      <c r="M2319" s="21" t="str" cm="1">
        <f t="array" aca="1" ref="M2319" ca="1">IF(ISNA(VLOOKUP($D2319,Grouped_Sources!$C:$C,1,FALSE)),"", INDIRECT(VLOOKUP($D2319,Grouped_Sources!$C:$I,6,FALSE)))</f>
        <v>EDGAR and various other sources, detailed in document</v>
      </c>
      <c r="N2319" s="21" cm="1">
        <f t="array" aca="1" ref="N2319" ca="1">IF(ISNA(VLOOKUP($D2319,Grouped_Sources!$C:$C,1,FALSE)),"", INDIRECT(VLOOKUP($D2319,Grouped_Sources!$C:$I,7,FALSE)))</f>
        <v>0</v>
      </c>
    </row>
    <row r="2320" spans="1:14" hidden="1" x14ac:dyDescent="0.25">
      <c r="A2320" s="5">
        <f t="shared" si="374"/>
        <v>26</v>
      </c>
      <c r="B2320" s="5">
        <f t="shared" si="375"/>
        <v>18</v>
      </c>
      <c r="C2320" s="5" t="str">
        <f t="shared" ca="1" si="376"/>
        <v>PM_emission_inventories truck</v>
      </c>
      <c r="D2320" s="5" t="str">
        <f t="shared" ca="1" si="377"/>
        <v>PM_emission_inventories_valdivia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PM_emission_inventories</v>
      </c>
      <c r="G2320" s="4" t="str" cm="1">
        <f t="array" aca="1" ref="G2320" ca="1">IF(AND(ISBLANK(INDIRECT(ADDRESS(B2320,3,1,1,"all_city_parameter_inputs"))),ISBLANK(INDIRECT(ADDRESS(B2320,2,1,1,"all_city_parameter_inputs")))),"",IF(ISBLANK(INDIRECT(ADDRESS(B2320,2,1,1,"all_city_parameter_inputs"))),"",INDIRECT(ADDRESS(B2320,2,1,1,"all_city_parameter_inputs"))))</f>
        <v>truck</v>
      </c>
      <c r="H2320" s="17" cm="1">
        <f t="array" aca="1" ref="H2320" ca="1">IF(ISBLANK(INDIRECT(ADDRESS(B2320,A2320,1,1,"all_city_parameter_inputs"))), "--",INDIRECT(ADDRESS(B2320,A2320,1,1,"all_city_parameter_inputs")))</f>
        <v>0.38177534091430759</v>
      </c>
      <c r="I2320" s="17">
        <f ca="1">IF(OR(G2320="alpha",G2320="beta",G2320="sd",G2320="mean"),"--",VLOOKUP(C2320,Default!$B$5:$H$114,7,FALSE))</f>
        <v>0.33879566966662278</v>
      </c>
      <c r="J2320" s="4" t="str">
        <f ca="1">VLOOKUP(F2320,Lookup!$C$5:$D$110,2, FALSE)</f>
        <v>Pollution values</v>
      </c>
      <c r="K2320" s="4">
        <f ca="1">VLOOKUP(C2320,Default!$B$4:$E$114,4, FALSE)</f>
        <v>0</v>
      </c>
      <c r="L2320" s="21" t="str" cm="1">
        <f t="array" aca="1" ref="L2320" ca="1">IF(ISNA(VLOOKUP($D2320,Grouped_Sources!$C:$C,1,FALSE)),"", INDIRECT(VLOOKUP($D2320,Grouped_Sources!$C:$I,5,FALSE)))</f>
        <v>air pollution and CO2 write-up_only table_V4.docx (dropbox.com)</v>
      </c>
      <c r="M2320" s="21" t="str" cm="1">
        <f t="array" aca="1" ref="M2320" ca="1">IF(ISNA(VLOOKUP($D2320,Grouped_Sources!$C:$C,1,FALSE)),"", INDIRECT(VLOOKUP($D2320,Grouped_Sources!$C:$I,6,FALSE)))</f>
        <v>EDGAR and various other sources, detailed in document</v>
      </c>
      <c r="N2320" s="21" cm="1">
        <f t="array" aca="1" ref="N2320" ca="1">IF(ISNA(VLOOKUP($D2320,Grouped_Sources!$C:$C,1,FALSE)),"", INDIRECT(VLOOKUP($D2320,Grouped_Sources!$C:$I,7,FALSE)))</f>
        <v>0</v>
      </c>
    </row>
    <row r="2321" spans="1:14" hidden="1" x14ac:dyDescent="0.25">
      <c r="A2321" s="5">
        <f t="shared" si="374"/>
        <v>26</v>
      </c>
      <c r="B2321" s="5">
        <f t="shared" si="375"/>
        <v>19</v>
      </c>
      <c r="C2321" s="5" t="str">
        <f t="shared" ca="1" si="376"/>
        <v>PM_emission_inventories van</v>
      </c>
      <c r="D2321" s="5" t="str">
        <f t="shared" ca="1" si="377"/>
        <v>PM_emission_inventories_valdivia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PM_emission_inventories</v>
      </c>
      <c r="G2321" s="4" t="str" cm="1">
        <f t="array" aca="1" ref="G2321" ca="1">IF(AND(ISBLANK(INDIRECT(ADDRESS(B2321,3,1,1,"all_city_parameter_inputs"))),ISBLANK(INDIRECT(ADDRESS(B2321,2,1,1,"all_city_parameter_inputs")))),"",IF(ISBLANK(INDIRECT(ADDRESS(B2321,2,1,1,"all_city_parameter_inputs"))),"",INDIRECT(ADDRESS(B2321,2,1,1,"all_city_parameter_inputs"))))</f>
        <v>van</v>
      </c>
      <c r="H2321" s="17" cm="1">
        <f t="array" aca="1" ref="H2321" ca="1">IF(ISBLANK(INDIRECT(ADDRESS(B2321,A2321,1,1,"all_city_parameter_inputs"))), "--",INDIRECT(ADDRESS(B2321,A2321,1,1,"all_city_parameter_inputs")))</f>
        <v>0</v>
      </c>
      <c r="I2321" s="17">
        <f ca="1">IF(OR(G2321="alpha",G2321="beta",G2321="sd",G2321="mean"),"--",VLOOKUP(C2321,Default!$B$5:$H$114,7,FALSE))</f>
        <v>0</v>
      </c>
      <c r="J2321" s="4" t="str">
        <f ca="1">VLOOKUP(F2321,Lookup!$C$5:$D$110,2, FALSE)</f>
        <v>Pollution values</v>
      </c>
      <c r="K2321" s="4">
        <f ca="1">VLOOKUP(C2321,Default!$B$4:$E$114,4, FALSE)</f>
        <v>0</v>
      </c>
      <c r="L2321" s="21" t="str" cm="1">
        <f t="array" aca="1" ref="L2321" ca="1">IF(ISNA(VLOOKUP($D2321,Grouped_Sources!$C:$C,1,FALSE)),"", INDIRECT(VLOOKUP($D2321,Grouped_Sources!$C:$I,5,FALSE)))</f>
        <v>air pollution and CO2 write-up_only table_V4.docx (dropbox.com)</v>
      </c>
      <c r="M2321" s="21" t="str" cm="1">
        <f t="array" aca="1" ref="M2321" ca="1">IF(ISNA(VLOOKUP($D2321,Grouped_Sources!$C:$C,1,FALSE)),"", INDIRECT(VLOOKUP($D2321,Grouped_Sources!$C:$I,6,FALSE)))</f>
        <v>EDGAR and various other sources, detailed in document</v>
      </c>
      <c r="N2321" s="21" cm="1">
        <f t="array" aca="1" ref="N2321" ca="1">IF(ISNA(VLOOKUP($D2321,Grouped_Sources!$C:$C,1,FALSE)),"", INDIRECT(VLOOKUP($D2321,Grouped_Sources!$C:$I,7,FALSE)))</f>
        <v>0</v>
      </c>
    </row>
    <row r="2322" spans="1:14" hidden="1" x14ac:dyDescent="0.25">
      <c r="A2322" s="5">
        <f t="shared" si="374"/>
        <v>26</v>
      </c>
      <c r="B2322" s="5">
        <f t="shared" si="375"/>
        <v>20</v>
      </c>
      <c r="C2322" s="5" t="str">
        <f t="shared" ca="1" si="376"/>
        <v>PM_emission_inventories other</v>
      </c>
      <c r="D2322" s="5" t="str">
        <f t="shared" ca="1" si="377"/>
        <v>PM_emission_inventories_valdivia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PM_emission_inventories</v>
      </c>
      <c r="G2322" s="4" t="str" cm="1">
        <f t="array" aca="1" ref="G2322" ca="1">IF(AND(ISBLANK(INDIRECT(ADDRESS(B2322,3,1,1,"all_city_parameter_inputs"))),ISBLANK(INDIRECT(ADDRESS(B2322,2,1,1,"all_city_parameter_inputs")))),"",IF(ISBLANK(INDIRECT(ADDRESS(B2322,2,1,1,"all_city_parameter_inputs"))),"",INDIRECT(ADDRESS(B2322,2,1,1,"all_city_parameter_inputs"))))</f>
        <v>other</v>
      </c>
      <c r="H2322" s="17" cm="1">
        <f t="array" aca="1" ref="H2322" ca="1">IF(ISBLANK(INDIRECT(ADDRESS(B2322,A2322,1,1,"all_city_parameter_inputs"))), "--",INDIRECT(ADDRESS(B2322,A2322,1,1,"all_city_parameter_inputs")))</f>
        <v>0</v>
      </c>
      <c r="I2322" s="17">
        <f ca="1">IF(OR(G2322="alpha",G2322="beta",G2322="sd",G2322="mean"),"--",VLOOKUP(C2322,Default!$B$5:$H$114,7,FALSE))</f>
        <v>0</v>
      </c>
      <c r="J2322" s="4" t="str">
        <f ca="1">VLOOKUP(F2322,Lookup!$C$5:$D$110,2, FALSE)</f>
        <v>Pollution values</v>
      </c>
      <c r="K2322" s="4">
        <f ca="1">VLOOKUP(C2322,Default!$B$4:$E$114,4, FALSE)</f>
        <v>0</v>
      </c>
      <c r="L2322" s="21" t="str" cm="1">
        <f t="array" aca="1" ref="L2322" ca="1">IF(ISNA(VLOOKUP($D2322,Grouped_Sources!$C:$C,1,FALSE)),"", INDIRECT(VLOOKUP($D2322,Grouped_Sources!$C:$I,5,FALSE)))</f>
        <v>air pollution and CO2 write-up_only table_V4.docx (dropbox.com)</v>
      </c>
      <c r="M2322" s="21" t="str" cm="1">
        <f t="array" aca="1" ref="M2322" ca="1">IF(ISNA(VLOOKUP($D2322,Grouped_Sources!$C:$C,1,FALSE)),"", INDIRECT(VLOOKUP($D2322,Grouped_Sources!$C:$I,6,FALSE)))</f>
        <v>EDGAR and various other sources, detailed in document</v>
      </c>
      <c r="N2322" s="21" cm="1">
        <f t="array" aca="1" ref="N2322" ca="1">IF(ISNA(VLOOKUP($D2322,Grouped_Sources!$C:$C,1,FALSE)),"", INDIRECT(VLOOKUP($D2322,Grouped_Sources!$C:$I,7,FALSE)))</f>
        <v>0</v>
      </c>
    </row>
    <row r="2323" spans="1:14" hidden="1" x14ac:dyDescent="0.25">
      <c r="A2323" s="5">
        <f t="shared" si="374"/>
        <v>26</v>
      </c>
      <c r="B2323" s="5">
        <f t="shared" si="375"/>
        <v>21</v>
      </c>
      <c r="C2323" s="5" t="str">
        <f t="shared" ca="1" si="376"/>
        <v>PM_emission_inventories taxi</v>
      </c>
      <c r="D2323" s="5" t="str">
        <f t="shared" ca="1" si="377"/>
        <v>PM_emission_inventories_valdivia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PM_emission_inventories</v>
      </c>
      <c r="G2323" s="4" t="str" cm="1">
        <f t="array" aca="1" ref="G2323" ca="1">IF(AND(ISBLANK(INDIRECT(ADDRESS(B2323,3,1,1,"all_city_parameter_inputs"))),ISBLANK(INDIRECT(ADDRESS(B2323,2,1,1,"all_city_parameter_inputs")))),"",IF(ISBLANK(INDIRECT(ADDRESS(B2323,2,1,1,"all_city_parameter_inputs"))),"",INDIRECT(ADDRESS(B2323,2,1,1,"all_city_parameter_inputs"))))</f>
        <v>taxi</v>
      </c>
      <c r="H2323" s="17" cm="1">
        <f t="array" aca="1" ref="H2323" ca="1">IF(ISBLANK(INDIRECT(ADDRESS(B2323,A2323,1,1,"all_city_parameter_inputs"))), "--",INDIRECT(ADDRESS(B2323,A2323,1,1,"all_city_parameter_inputs")))</f>
        <v>0</v>
      </c>
      <c r="I2323" s="17">
        <f ca="1">IF(OR(G2323="alpha",G2323="beta",G2323="sd",G2323="mean"),"--",VLOOKUP(C2323,Default!$B$5:$H$114,7,FALSE))</f>
        <v>0</v>
      </c>
      <c r="J2323" s="4" t="str">
        <f ca="1">VLOOKUP(F2323,Lookup!$C$5:$D$110,2, FALSE)</f>
        <v>Pollution values</v>
      </c>
      <c r="K2323" s="4">
        <f ca="1">VLOOKUP(C2323,Default!$B$4:$E$114,4, FALSE)</f>
        <v>0</v>
      </c>
      <c r="L2323" s="21" t="str" cm="1">
        <f t="array" aca="1" ref="L2323" ca="1">IF(ISNA(VLOOKUP($D2323,Grouped_Sources!$C:$C,1,FALSE)),"", INDIRECT(VLOOKUP($D2323,Grouped_Sources!$C:$I,5,FALSE)))</f>
        <v>air pollution and CO2 write-up_only table_V4.docx (dropbox.com)</v>
      </c>
      <c r="M2323" s="21" t="str" cm="1">
        <f t="array" aca="1" ref="M2323" ca="1">IF(ISNA(VLOOKUP($D2323,Grouped_Sources!$C:$C,1,FALSE)),"", INDIRECT(VLOOKUP($D2323,Grouped_Sources!$C:$I,6,FALSE)))</f>
        <v>EDGAR and various other sources, detailed in document</v>
      </c>
      <c r="N2323" s="21" cm="1">
        <f t="array" aca="1" ref="N2323" ca="1">IF(ISNA(VLOOKUP($D2323,Grouped_Sources!$C:$C,1,FALSE)),"", INDIRECT(VLOOKUP($D2323,Grouped_Sources!$C:$I,7,FALSE)))</f>
        <v>0</v>
      </c>
    </row>
    <row r="2324" spans="1:14" hidden="1" x14ac:dyDescent="0.25">
      <c r="A2324" s="5">
        <f t="shared" si="374"/>
        <v>26</v>
      </c>
      <c r="B2324" s="5">
        <f t="shared" si="375"/>
        <v>22</v>
      </c>
      <c r="C2324" s="5" t="str">
        <f t="shared" ca="1" si="376"/>
        <v>PM_emission_inventories auto_rickshaw</v>
      </c>
      <c r="D2324" s="5" t="str">
        <f t="shared" ca="1" si="377"/>
        <v>PM_emission_inventories_valdivia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PM_emission_inventories</v>
      </c>
      <c r="G2324" s="4" t="str" cm="1">
        <f t="array" aca="1" ref="G2324" ca="1">IF(AND(ISBLANK(INDIRECT(ADDRESS(B2324,3,1,1,"all_city_parameter_inputs"))),ISBLANK(INDIRECT(ADDRESS(B2324,2,1,1,"all_city_parameter_inputs")))),"",IF(ISBLANK(INDIRECT(ADDRESS(B2324,2,1,1,"all_city_parameter_inputs"))),"",INDIRECT(ADDRESS(B2324,2,1,1,"all_city_parameter_inputs"))))</f>
        <v>auto_rickshaw</v>
      </c>
      <c r="H2324" s="17" cm="1">
        <f t="array" aca="1" ref="H2324" ca="1">IF(ISBLANK(INDIRECT(ADDRESS(B2324,A2324,1,1,"all_city_parameter_inputs"))), "--",INDIRECT(ADDRESS(B2324,A2324,1,1,"all_city_parameter_inputs")))</f>
        <v>0</v>
      </c>
      <c r="I2324" s="17">
        <f ca="1">IF(OR(G2324="alpha",G2324="beta",G2324="sd",G2324="mean"),"--",VLOOKUP(C2324,Default!$B$5:$H$114,7,FALSE))</f>
        <v>0</v>
      </c>
      <c r="J2324" s="4" t="str">
        <f ca="1">VLOOKUP(F2324,Lookup!$C$5:$D$110,2, FALSE)</f>
        <v>Pollution values</v>
      </c>
      <c r="K2324" s="4">
        <f ca="1">VLOOKUP(C2324,Default!$B$4:$E$114,4, FALSE)</f>
        <v>0</v>
      </c>
      <c r="L2324" s="21" t="str" cm="1">
        <f t="array" aca="1" ref="L2324" ca="1">IF(ISNA(VLOOKUP($D2324,Grouped_Sources!$C:$C,1,FALSE)),"", INDIRECT(VLOOKUP($D2324,Grouped_Sources!$C:$I,5,FALSE)))</f>
        <v>air pollution and CO2 write-up_only table_V4.docx (dropbox.com)</v>
      </c>
      <c r="M2324" s="21" t="str" cm="1">
        <f t="array" aca="1" ref="M2324" ca="1">IF(ISNA(VLOOKUP($D2324,Grouped_Sources!$C:$C,1,FALSE)),"", INDIRECT(VLOOKUP($D2324,Grouped_Sources!$C:$I,6,FALSE)))</f>
        <v>EDGAR and various other sources, detailed in document</v>
      </c>
      <c r="N2324" s="21" cm="1">
        <f t="array" aca="1" ref="N2324" ca="1">IF(ISNA(VLOOKUP($D2324,Grouped_Sources!$C:$C,1,FALSE)),"", INDIRECT(VLOOKUP($D2324,Grouped_Sources!$C:$I,7,FALSE)))</f>
        <v>0</v>
      </c>
    </row>
    <row r="2325" spans="1:14" hidden="1" x14ac:dyDescent="0.25">
      <c r="A2325" s="5">
        <f t="shared" si="374"/>
        <v>26</v>
      </c>
      <c r="B2325" s="5">
        <f t="shared" si="375"/>
        <v>23</v>
      </c>
      <c r="C2325" s="5" t="str">
        <f t="shared" ca="1" si="376"/>
        <v>injury_reporting_rate</v>
      </c>
      <c r="D2325" s="5" t="str">
        <f t="shared" ca="1" si="377"/>
        <v>injury_reporting_rate_valdivia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injury_reporting_rate</v>
      </c>
      <c r="G2325" s="4" t="str" cm="1">
        <f t="array" aca="1" ref="G2325" ca="1">IF(AND(ISBLANK(INDIRECT(ADDRESS(B2325,3,1,1,"all_city_parameter_inputs"))),ISBLANK(INDIRECT(ADDRESS(B2325,2,1,1,"all_city_parameter_inputs")))),"",IF(ISBLANK(INDIRECT(ADDRESS(B2325,2,1,1,"all_city_parameter_inputs"))),"",INDIRECT(ADDRESS(B2325,2,1,1,"all_city_parameter_inputs"))))</f>
        <v>constant</v>
      </c>
      <c r="H2325" s="17" cm="1">
        <f t="array" aca="1" ref="H2325" ca="1">IF(ISBLANK(INDIRECT(ADDRESS(B2325,A2325,1,1,"all_city_parameter_inputs"))), "--",INDIRECT(ADDRESS(B2325,A2325,1,1,"all_city_parameter_inputs")))</f>
        <v>0.87305122494432075</v>
      </c>
      <c r="I2325" s="17">
        <f ca="1">IF(OR(G2325="alpha",G2325="beta",G2325="sd",G2325="mean"),"--",VLOOKUP(C2325,Default!$B$5:$H$114,7,FALSE))</f>
        <v>1</v>
      </c>
      <c r="J2325" s="4" t="str">
        <f ca="1">VLOOKUP(F2325,Lookup!$C$5:$D$110,2, FALSE)</f>
        <v>Injury values</v>
      </c>
      <c r="K2325" s="4" t="str">
        <f ca="1">VLOOKUP(C2325,Default!$B$4:$E$114,4, FALSE)</f>
        <v>rate at which injuries are reported</v>
      </c>
      <c r="L2325" s="21" t="str" cm="1">
        <f t="array" aca="1" ref="L2325" ca="1">IF(ISNA(VLOOKUP($D2325,Grouped_Sources!$C:$C,1,FALSE)),"", INDIRECT(VLOOKUP($D2325,Grouped_Sources!$C:$I,5,FALSE)))</f>
        <v>InjuryReportingRate_WriteUp_vxx.docx on OneDrive Ali Abbas - ITHIM Global\Methods and Processes\Input Parameters\InjuryReportingRate</v>
      </c>
      <c r="M2325" s="21" cm="1">
        <f t="array" aca="1" ref="M2325" ca="1">IF(ISNA(VLOOKUP($D2325,Grouped_Sources!$C:$C,1,FALSE)),"", INDIRECT(VLOOKUP($D2325,Grouped_Sources!$C:$I,6,FALSE)))</f>
        <v>0</v>
      </c>
      <c r="N2325" s="21" cm="1">
        <f t="array" aca="1" ref="N2325" ca="1">IF(ISNA(VLOOKUP($D2325,Grouped_Sources!$C:$C,1,FALSE)),"", INDIRECT(VLOOKUP($D2325,Grouped_Sources!$C:$I,7,FALSE)))</f>
        <v>0</v>
      </c>
    </row>
    <row r="2326" spans="1:14" hidden="1" x14ac:dyDescent="0.25">
      <c r="A2326" s="5">
        <f t="shared" si="374"/>
        <v>26</v>
      </c>
      <c r="B2326" s="5">
        <f t="shared" si="375"/>
        <v>24</v>
      </c>
      <c r="C2326" s="5" t="str">
        <f t="shared" ca="1" si="376"/>
        <v>injury_reporting_rate</v>
      </c>
      <c r="D2326" s="5" t="str">
        <f t="shared" ca="1" si="377"/>
        <v>injury_reporting_rate_valdivia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injury_reporting_rate</v>
      </c>
      <c r="G2326" s="4" t="str" cm="1">
        <f t="array" aca="1" ref="G2326" ca="1">IF(AND(ISBLANK(INDIRECT(ADDRESS(B2326,3,1,1,"all_city_parameter_inputs"))),ISBLANK(INDIRECT(ADDRESS(B2326,2,1,1,"all_city_parameter_inputs")))),"",IF(ISBLANK(INDIRECT(ADDRESS(B2326,2,1,1,"all_city_parameter_inputs"))),"",INDIRECT(ADDRESS(B2326,2,1,1,"all_city_parameter_inputs"))))</f>
        <v>alpha</v>
      </c>
      <c r="H2326" s="17" cm="1">
        <f t="array" aca="1" ref="H2326" ca="1">IF(ISBLANK(INDIRECT(ADDRESS(B2326,A2326,1,1,"all_city_parameter_inputs"))), "--",INDIRECT(ADDRESS(B2326,A2326,1,1,"all_city_parameter_inputs")))</f>
        <v>8.803218520818799</v>
      </c>
      <c r="I2326" s="17" t="str">
        <f ca="1">IF(OR(G2326="alpha",G2326="beta",G2326="sd",G2326="mean"),"--",VLOOKUP(C2326,Default!$B$5:$H$114,7,FALSE))</f>
        <v>--</v>
      </c>
      <c r="J2326" s="4" t="str">
        <f ca="1">VLOOKUP(F2326,Lookup!$C$5:$D$110,2, FALSE)</f>
        <v>Injury values</v>
      </c>
      <c r="K2326" s="4" t="str">
        <f ca="1">VLOOKUP(C2326,Default!$B$4:$E$114,4, FALSE)</f>
        <v>rate at which injuries are reported</v>
      </c>
      <c r="L2326" s="21" t="str" cm="1">
        <f t="array" aca="1" ref="L2326" ca="1">IF(ISNA(VLOOKUP($D2326,Grouped_Sources!$C:$C,1,FALSE)),"", INDIRECT(VLOOKUP($D2326,Grouped_Sources!$C:$I,5,FALSE)))</f>
        <v>InjuryReportingRate_WriteUp_vxx.docx on OneDrive Ali Abbas - ITHIM Global\Methods and Processes\Input Parameters\InjuryReportingRate</v>
      </c>
      <c r="M2326" s="21" cm="1">
        <f t="array" aca="1" ref="M2326" ca="1">IF(ISNA(VLOOKUP($D2326,Grouped_Sources!$C:$C,1,FALSE)),"", INDIRECT(VLOOKUP($D2326,Grouped_Sources!$C:$I,6,FALSE)))</f>
        <v>0</v>
      </c>
      <c r="N2326" s="21" cm="1">
        <f t="array" aca="1" ref="N2326" ca="1">IF(ISNA(VLOOKUP($D2326,Grouped_Sources!$C:$C,1,FALSE)),"", INDIRECT(VLOOKUP($D2326,Grouped_Sources!$C:$I,7,FALSE)))</f>
        <v>0</v>
      </c>
    </row>
    <row r="2327" spans="1:14" hidden="1" x14ac:dyDescent="0.25">
      <c r="A2327" s="5">
        <f t="shared" si="374"/>
        <v>26</v>
      </c>
      <c r="B2327" s="5">
        <f t="shared" si="375"/>
        <v>25</v>
      </c>
      <c r="C2327" s="5" t="str">
        <f t="shared" ca="1" si="376"/>
        <v>injury_reporting_rate</v>
      </c>
      <c r="D2327" s="5" t="str">
        <f t="shared" ca="1" si="377"/>
        <v>injury_reporting_rate_valdivia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injury_reporting_rate</v>
      </c>
      <c r="G2327" s="4" t="str" cm="1">
        <f t="array" aca="1" ref="G2327" ca="1">IF(AND(ISBLANK(INDIRECT(ADDRESS(B2327,3,1,1,"all_city_parameter_inputs"))),ISBLANK(INDIRECT(ADDRESS(B2327,2,1,1,"all_city_parameter_inputs")))),"",IF(ISBLANK(INDIRECT(ADDRESS(B2327,2,1,1,"all_city_parameter_inputs"))),"",INDIRECT(ADDRESS(B2327,2,1,1,"all_city_parameter_inputs"))))</f>
        <v>beta</v>
      </c>
      <c r="H2327" s="17" cm="1">
        <f t="array" aca="1" ref="H2327" ca="1">IF(ISBLANK(INDIRECT(ADDRESS(B2327,A2327,1,1,"all_city_parameter_inputs"))), "--",INDIRECT(ADDRESS(B2327,A2327,1,1,"all_city_parameter_inputs")))</f>
        <v>1.2800598359353863</v>
      </c>
      <c r="I2327" s="17" t="str">
        <f ca="1">IF(OR(G2327="alpha",G2327="beta",G2327="sd",G2327="mean"),"--",VLOOKUP(C2327,Default!$B$5:$H$114,7,FALSE))</f>
        <v>--</v>
      </c>
      <c r="J2327" s="4" t="str">
        <f ca="1">VLOOKUP(F2327,Lookup!$C$5:$D$110,2, FALSE)</f>
        <v>Injury values</v>
      </c>
      <c r="K2327" s="4" t="str">
        <f ca="1">VLOOKUP(C2327,Default!$B$4:$E$114,4, FALSE)</f>
        <v>rate at which injuries are reported</v>
      </c>
      <c r="L2327" s="21" t="str" cm="1">
        <f t="array" aca="1" ref="L2327" ca="1">IF(ISNA(VLOOKUP($D2327,Grouped_Sources!$C:$C,1,FALSE)),"", INDIRECT(VLOOKUP($D2327,Grouped_Sources!$C:$I,5,FALSE)))</f>
        <v>InjuryReportingRate_WriteUp_vxx.docx on OneDrive Ali Abbas - ITHIM Global\Methods and Processes\Input Parameters\InjuryReportingRate</v>
      </c>
      <c r="M2327" s="21" cm="1">
        <f t="array" aca="1" ref="M2327" ca="1">IF(ISNA(VLOOKUP($D2327,Grouped_Sources!$C:$C,1,FALSE)),"", INDIRECT(VLOOKUP($D2327,Grouped_Sources!$C:$I,6,FALSE)))</f>
        <v>0</v>
      </c>
      <c r="N2327" s="21" cm="1">
        <f t="array" aca="1" ref="N2327" ca="1">IF(ISNA(VLOOKUP($D2327,Grouped_Sources!$C:$C,1,FALSE)),"", INDIRECT(VLOOKUP($D2327,Grouped_Sources!$C:$I,7,FALSE)))</f>
        <v>0</v>
      </c>
    </row>
    <row r="2328" spans="1:14" hidden="1" x14ac:dyDescent="0.25">
      <c r="A2328" s="5">
        <f t="shared" si="374"/>
        <v>26</v>
      </c>
      <c r="B2328" s="5">
        <f t="shared" si="375"/>
        <v>26</v>
      </c>
      <c r="C2328" s="5" t="str">
        <f t="shared" ca="1" si="376"/>
        <v>chronic_disease_scalar</v>
      </c>
      <c r="D2328" s="5" t="str">
        <f t="shared" ca="1" si="377"/>
        <v>chronic_disease_scalar_valdivia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chronic_disease_scalar</v>
      </c>
      <c r="G2328" s="4" t="str" cm="1">
        <f t="array" aca="1" ref="G2328" ca="1">IF(AND(ISBLANK(INDIRECT(ADDRESS(B2328,3,1,1,"all_city_parameter_inputs"))),ISBLANK(INDIRECT(ADDRESS(B2328,2,1,1,"all_city_parameter_inputs")))),"",IF(ISBLANK(INDIRECT(ADDRESS(B2328,2,1,1,"all_city_parameter_inputs"))),"",INDIRECT(ADDRESS(B2328,2,1,1,"all_city_parameter_inputs"))))</f>
        <v>constant</v>
      </c>
      <c r="H2328" s="17" cm="1">
        <f t="array" aca="1" ref="H2328" ca="1">IF(ISBLANK(INDIRECT(ADDRESS(B2328,A2328,1,1,"all_city_parameter_inputs"))), "--",INDIRECT(ADDRESS(B2328,A2328,1,1,"all_city_parameter_inputs")))</f>
        <v>1</v>
      </c>
      <c r="I2328" s="17">
        <f ca="1">IF(OR(G2328="alpha",G2328="beta",G2328="sd",G2328="mean"),"--",VLOOKUP(C2328,Default!$B$5:$H$114,7,FALSE))</f>
        <v>1</v>
      </c>
      <c r="J2328" s="4" t="str">
        <f ca="1">VLOOKUP(F2328,Lookup!$C$5:$D$110,2, FALSE)</f>
        <v>Health values</v>
      </c>
      <c r="K2328" s="4" t="str">
        <f ca="1">VLOOKUP(C2328,Default!$B$4:$E$114,4, FALSE)</f>
        <v>scalar to deal with bias in GBD data</v>
      </c>
      <c r="L2328" s="21" t="str" cm="1">
        <f t="array" aca="1" ref="L2328" ca="1">IF(ISNA(VLOOKUP($D2328,Grouped_Sources!$C:$C,1,FALSE)),"", INDIRECT(VLOOKUP($D2328,Grouped_Sources!$C:$I,5,FALSE)))</f>
        <v>assumes no bias in the disease data, distribution values need updating</v>
      </c>
      <c r="M2328" s="21" cm="1">
        <f t="array" aca="1" ref="M2328" ca="1">IF(ISNA(VLOOKUP($D2328,Grouped_Sources!$C:$C,1,FALSE)),"", INDIRECT(VLOOKUP($D2328,Grouped_Sources!$C:$I,6,FALSE)))</f>
        <v>0</v>
      </c>
      <c r="N2328" s="21" cm="1">
        <f t="array" aca="1" ref="N2328" ca="1">IF(ISNA(VLOOKUP($D2328,Grouped_Sources!$C:$C,1,FALSE)),"", INDIRECT(VLOOKUP($D2328,Grouped_Sources!$C:$I,7,FALSE)))</f>
        <v>0</v>
      </c>
    </row>
    <row r="2329" spans="1:14" hidden="1" x14ac:dyDescent="0.25">
      <c r="A2329" s="5">
        <f t="shared" si="374"/>
        <v>26</v>
      </c>
      <c r="B2329" s="5">
        <f t="shared" si="375"/>
        <v>27</v>
      </c>
      <c r="C2329" s="5" t="str">
        <f t="shared" ca="1" si="376"/>
        <v>chronic_disease_scalar</v>
      </c>
      <c r="D2329" s="5" t="str">
        <f t="shared" ca="1" si="377"/>
        <v>chronic_disease_scalar_valdivia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chronic_disease_scalar</v>
      </c>
      <c r="G2329" s="4" t="str" cm="1">
        <f t="array" aca="1" ref="G2329" ca="1">IF(AND(ISBLANK(INDIRECT(ADDRESS(B2329,3,1,1,"all_city_parameter_inputs"))),ISBLANK(INDIRECT(ADDRESS(B2329,2,1,1,"all_city_parameter_inputs")))),"",IF(ISBLANK(INDIRECT(ADDRESS(B2329,2,1,1,"all_city_parameter_inputs"))),"",INDIRECT(ADDRESS(B2329,2,1,1,"all_city_parameter_inputs"))))</f>
        <v>mean</v>
      </c>
      <c r="H2329" s="17" cm="1">
        <f t="array" aca="1" ref="H2329" ca="1">IF(ISBLANK(INDIRECT(ADDRESS(B2329,A2329,1,1,"all_city_parameter_inputs"))), "--",INDIRECT(ADDRESS(B2329,A2329,1,1,"all_city_parameter_inputs")))</f>
        <v>1</v>
      </c>
      <c r="I2329" s="17" t="str">
        <f ca="1">IF(OR(G2329="alpha",G2329="beta",G2329="sd",G2329="mean"),"--",VLOOKUP(C2329,Default!$B$5:$H$114,7,FALSE))</f>
        <v>--</v>
      </c>
      <c r="J2329" s="4" t="str">
        <f ca="1">VLOOKUP(F2329,Lookup!$C$5:$D$110,2, FALSE)</f>
        <v>Health values</v>
      </c>
      <c r="K2329" s="4" t="str">
        <f ca="1">VLOOKUP(C2329,Default!$B$4:$E$114,4, FALSE)</f>
        <v>scalar to deal with bias in GBD data</v>
      </c>
      <c r="L2329" s="21" t="str" cm="1">
        <f t="array" aca="1" ref="L2329" ca="1">IF(ISNA(VLOOKUP($D2329,Grouped_Sources!$C:$C,1,FALSE)),"", INDIRECT(VLOOKUP($D2329,Grouped_Sources!$C:$I,5,FALSE)))</f>
        <v>assumes no bias in the disease data, distribution values need updating</v>
      </c>
      <c r="M2329" s="21" cm="1">
        <f t="array" aca="1" ref="M2329" ca="1">IF(ISNA(VLOOKUP($D2329,Grouped_Sources!$C:$C,1,FALSE)),"", INDIRECT(VLOOKUP($D2329,Grouped_Sources!$C:$I,6,FALSE)))</f>
        <v>0</v>
      </c>
      <c r="N2329" s="21" cm="1">
        <f t="array" aca="1" ref="N2329" ca="1">IF(ISNA(VLOOKUP($D2329,Grouped_Sources!$C:$C,1,FALSE)),"", INDIRECT(VLOOKUP($D2329,Grouped_Sources!$C:$I,7,FALSE)))</f>
        <v>0</v>
      </c>
    </row>
    <row r="2330" spans="1:14" hidden="1" x14ac:dyDescent="0.25">
      <c r="A2330" s="5">
        <f t="shared" si="374"/>
        <v>26</v>
      </c>
      <c r="B2330" s="5">
        <f t="shared" si="375"/>
        <v>28</v>
      </c>
      <c r="C2330" s="5" t="str">
        <f t="shared" ca="1" si="376"/>
        <v>chronic_disease_scalar</v>
      </c>
      <c r="D2330" s="5" t="str">
        <f t="shared" ca="1" si="377"/>
        <v>chronic_disease_scalar_valdivia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chronic_disease_scalar</v>
      </c>
      <c r="G2330" s="4" t="str" cm="1">
        <f t="array" aca="1" ref="G2330" ca="1">IF(AND(ISBLANK(INDIRECT(ADDRESS(B2330,3,1,1,"all_city_parameter_inputs"))),ISBLANK(INDIRECT(ADDRESS(B2330,2,1,1,"all_city_parameter_inputs")))),"",IF(ISBLANK(INDIRECT(ADDRESS(B2330,2,1,1,"all_city_parameter_inputs"))),"",INDIRECT(ADDRESS(B2330,2,1,1,"all_city_parameter_inputs"))))</f>
        <v>sd</v>
      </c>
      <c r="H2330" s="17" cm="1">
        <f t="array" aca="1" ref="H2330" ca="1">IF(ISBLANK(INDIRECT(ADDRESS(B2330,A2330,1,1,"all_city_parameter_inputs"))), "--",INDIRECT(ADDRESS(B2330,A2330,1,1,"all_city_parameter_inputs")))</f>
        <v>1.2</v>
      </c>
      <c r="I2330" s="17" t="str">
        <f ca="1">IF(OR(G2330="alpha",G2330="beta",G2330="sd",G2330="mean"),"--",VLOOKUP(C2330,Default!$B$5:$H$114,7,FALSE))</f>
        <v>--</v>
      </c>
      <c r="J2330" s="4" t="str">
        <f ca="1">VLOOKUP(F2330,Lookup!$C$5:$D$110,2, FALSE)</f>
        <v>Health values</v>
      </c>
      <c r="K2330" s="4" t="str">
        <f ca="1">VLOOKUP(C2330,Default!$B$4:$E$114,4, FALSE)</f>
        <v>scalar to deal with bias in GBD data</v>
      </c>
      <c r="L2330" s="21" t="str" cm="1">
        <f t="array" aca="1" ref="L2330" ca="1">IF(ISNA(VLOOKUP($D2330,Grouped_Sources!$C:$C,1,FALSE)),"", INDIRECT(VLOOKUP($D2330,Grouped_Sources!$C:$I,5,FALSE)))</f>
        <v>assumes no bias in the disease data, distribution values need updating</v>
      </c>
      <c r="M2330" s="21" cm="1">
        <f t="array" aca="1" ref="M2330" ca="1">IF(ISNA(VLOOKUP($D2330,Grouped_Sources!$C:$C,1,FALSE)),"", INDIRECT(VLOOKUP($D2330,Grouped_Sources!$C:$I,6,FALSE)))</f>
        <v>0</v>
      </c>
      <c r="N2330" s="21" cm="1">
        <f t="array" aca="1" ref="N2330" ca="1">IF(ISNA(VLOOKUP($D2330,Grouped_Sources!$C:$C,1,FALSE)),"", INDIRECT(VLOOKUP($D2330,Grouped_Sources!$C:$I,7,FALSE)))</f>
        <v>0</v>
      </c>
    </row>
    <row r="2331" spans="1:14" hidden="1" x14ac:dyDescent="0.25">
      <c r="A2331" s="5">
        <f t="shared" si="374"/>
        <v>26</v>
      </c>
      <c r="B2331" s="5">
        <f t="shared" si="375"/>
        <v>29</v>
      </c>
      <c r="C2331" s="5" t="str">
        <f t="shared" ca="1" si="376"/>
        <v>pm_conc_base</v>
      </c>
      <c r="D2331" s="5" t="str">
        <f t="shared" ca="1" si="377"/>
        <v>pm_conc_base_valdivia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pm_conc_base</v>
      </c>
      <c r="G2331" s="4" t="str" cm="1">
        <f t="array" aca="1" ref="G2331" ca="1">IF(AND(ISBLANK(INDIRECT(ADDRESS(B2331,3,1,1,"all_city_parameter_inputs"))),ISBLANK(INDIRECT(ADDRESS(B2331,2,1,1,"all_city_parameter_inputs")))),"",IF(ISBLANK(INDIRECT(ADDRESS(B2331,2,1,1,"all_city_parameter_inputs"))),"",INDIRECT(ADDRESS(B2331,2,1,1,"all_city_parameter_inputs"))))</f>
        <v>constant</v>
      </c>
      <c r="H2331" s="17" cm="1">
        <f t="array" aca="1" ref="H2331" ca="1">IF(ISBLANK(INDIRECT(ADDRESS(B2331,A2331,1,1,"all_city_parameter_inputs"))), "--",INDIRECT(ADDRESS(B2331,A2331,1,1,"all_city_parameter_inputs")))</f>
        <v>34.446842859999997</v>
      </c>
      <c r="I2331" s="17">
        <f ca="1">IF(OR(G2331="alpha",G2331="beta",G2331="sd",G2331="mean"),"--",VLOOKUP(C2331,Default!$B$5:$H$114,7,FALSE))</f>
        <v>12.69</v>
      </c>
      <c r="J2331" s="4" t="str">
        <f ca="1">VLOOKUP(F2331,Lookup!$C$5:$D$110,2, FALSE)</f>
        <v>Pollution values</v>
      </c>
      <c r="K2331" s="4" t="str">
        <f ca="1">VLOOKUP(C2331,Default!$B$4:$E$114,4, FALSE)</f>
        <v>background PM2.5 concentration</v>
      </c>
      <c r="L2331" s="21" t="str" cm="1">
        <f t="array" aca="1" ref="L2331" ca="1">IF(ISNA(VLOOKUP($D2331,Grouped_Sources!$C:$C,1,FALSE)),"", INDIRECT(VLOOKUP($D2331,Grouped_Sources!$C:$I,5,FALSE)))</f>
        <v>…Dropbox\ITHIM Global\Methods and Processes\Air Pollution\Emissions and air pollution calculations - Rahul &amp; Haneen\Databases used\database_source_apport_studies_v2_0_26_9_2015.xls</v>
      </c>
      <c r="M2331" s="21" t="str" cm="1">
        <f t="array" aca="1" ref="M2331" ca="1">IF(ISNA(VLOOKUP($D2331,Grouped_Sources!$C:$C,1,FALSE)),"", INDIRECT(VLOOKUP($D2331,Grouped_Sources!$C:$I,6,FALSE)))</f>
        <v>EDGAR and various other sources, detailed in document</v>
      </c>
      <c r="N2331" s="21" cm="1">
        <f t="array" aca="1" ref="N2331" ca="1">IF(ISNA(VLOOKUP($D2331,Grouped_Sources!$C:$C,1,FALSE)),"", INDIRECT(VLOOKUP($D2331,Grouped_Sources!$C:$I,7,FALSE)))</f>
        <v>0</v>
      </c>
    </row>
    <row r="2332" spans="1:14" hidden="1" x14ac:dyDescent="0.25">
      <c r="A2332" s="5">
        <f t="shared" si="374"/>
        <v>26</v>
      </c>
      <c r="B2332" s="5">
        <f t="shared" si="375"/>
        <v>30</v>
      </c>
      <c r="C2332" s="5" t="str">
        <f t="shared" ca="1" si="376"/>
        <v>pm_conc_base</v>
      </c>
      <c r="D2332" s="5" t="str">
        <f t="shared" ca="1" si="377"/>
        <v>pm_conc_base_valdivia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pm_conc_base</v>
      </c>
      <c r="G2332" s="4" t="str" cm="1">
        <f t="array" aca="1" ref="G2332" ca="1">IF(AND(ISBLANK(INDIRECT(ADDRESS(B2332,3,1,1,"all_city_parameter_inputs"))),ISBLANK(INDIRECT(ADDRESS(B2332,2,1,1,"all_city_parameter_inputs")))),"",IF(ISBLANK(INDIRECT(ADDRESS(B2332,2,1,1,"all_city_parameter_inputs"))),"",INDIRECT(ADDRESS(B2332,2,1,1,"all_city_parameter_inputs"))))</f>
        <v>mean</v>
      </c>
      <c r="H2332" s="17" t="str" cm="1">
        <f t="array" aca="1" ref="H2332" ca="1">IF(ISBLANK(INDIRECT(ADDRESS(B2332,A2332,1,1,"all_city_parameter_inputs"))), "--",INDIRECT(ADDRESS(B2332,A2332,1,1,"all_city_parameter_inputs")))</f>
        <v>--</v>
      </c>
      <c r="I2332" s="17" t="str">
        <f ca="1">IF(OR(G2332="alpha",G2332="beta",G2332="sd",G2332="mean"),"--",VLOOKUP(C2332,Default!$B$5:$H$114,7,FALSE))</f>
        <v>--</v>
      </c>
      <c r="J2332" s="4" t="str">
        <f ca="1">VLOOKUP(F2332,Lookup!$C$5:$D$110,2, FALSE)</f>
        <v>Pollution values</v>
      </c>
      <c r="K2332" s="4" t="str">
        <f ca="1">VLOOKUP(C2332,Default!$B$4:$E$114,4, FALSE)</f>
        <v>background PM2.5 concentration</v>
      </c>
      <c r="L2332" s="21" t="str" cm="1">
        <f t="array" aca="1" ref="L2332" ca="1">IF(ISNA(VLOOKUP($D2332,Grouped_Sources!$C:$C,1,FALSE)),"", INDIRECT(VLOOKUP($D2332,Grouped_Sources!$C:$I,5,FALSE)))</f>
        <v>…Dropbox\ITHIM Global\Methods and Processes\Air Pollution\Emissions and air pollution calculations - Rahul &amp; Haneen\Databases used\database_source_apport_studies_v2_0_26_9_2015.xls</v>
      </c>
      <c r="M2332" s="21" t="str" cm="1">
        <f t="array" aca="1" ref="M2332" ca="1">IF(ISNA(VLOOKUP($D2332,Grouped_Sources!$C:$C,1,FALSE)),"", INDIRECT(VLOOKUP($D2332,Grouped_Sources!$C:$I,6,FALSE)))</f>
        <v>EDGAR and various other sources, detailed in document</v>
      </c>
      <c r="N2332" s="21" cm="1">
        <f t="array" aca="1" ref="N2332" ca="1">IF(ISNA(VLOOKUP($D2332,Grouped_Sources!$C:$C,1,FALSE)),"", INDIRECT(VLOOKUP($D2332,Grouped_Sources!$C:$I,7,FALSE)))</f>
        <v>0</v>
      </c>
    </row>
    <row r="2333" spans="1:14" hidden="1" x14ac:dyDescent="0.25">
      <c r="A2333" s="5">
        <f t="shared" si="374"/>
        <v>26</v>
      </c>
      <c r="B2333" s="5">
        <f t="shared" si="375"/>
        <v>31</v>
      </c>
      <c r="C2333" s="5" t="str">
        <f t="shared" ca="1" si="376"/>
        <v>pm_conc_base</v>
      </c>
      <c r="D2333" s="5" t="str">
        <f t="shared" ca="1" si="377"/>
        <v>pm_conc_base_valdivia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pm_conc_base</v>
      </c>
      <c r="G2333" s="4" t="str" cm="1">
        <f t="array" aca="1" ref="G2333" ca="1">IF(AND(ISBLANK(INDIRECT(ADDRESS(B2333,3,1,1,"all_city_parameter_inputs"))),ISBLANK(INDIRECT(ADDRESS(B2333,2,1,1,"all_city_parameter_inputs")))),"",IF(ISBLANK(INDIRECT(ADDRESS(B2333,2,1,1,"all_city_parameter_inputs"))),"",INDIRECT(ADDRESS(B2333,2,1,1,"all_city_parameter_inputs"))))</f>
        <v>sd</v>
      </c>
      <c r="H2333" s="17" t="str" cm="1">
        <f t="array" aca="1" ref="H2333" ca="1">IF(ISBLANK(INDIRECT(ADDRESS(B2333,A2333,1,1,"all_city_parameter_inputs"))), "--",INDIRECT(ADDRESS(B2333,A2333,1,1,"all_city_parameter_inputs")))</f>
        <v>--</v>
      </c>
      <c r="I2333" s="17" t="str">
        <f ca="1">IF(OR(G2333="alpha",G2333="beta",G2333="sd",G2333="mean"),"--",VLOOKUP(C2333,Default!$B$5:$H$114,7,FALSE))</f>
        <v>--</v>
      </c>
      <c r="J2333" s="4" t="str">
        <f ca="1">VLOOKUP(F2333,Lookup!$C$5:$D$110,2, FALSE)</f>
        <v>Pollution values</v>
      </c>
      <c r="K2333" s="4" t="str">
        <f ca="1">VLOOKUP(C2333,Default!$B$4:$E$114,4, FALSE)</f>
        <v>background PM2.5 concentration</v>
      </c>
      <c r="L2333" s="21" t="str" cm="1">
        <f t="array" aca="1" ref="L2333" ca="1">IF(ISNA(VLOOKUP($D2333,Grouped_Sources!$C:$C,1,FALSE)),"", INDIRECT(VLOOKUP($D2333,Grouped_Sources!$C:$I,5,FALSE)))</f>
        <v>…Dropbox\ITHIM Global\Methods and Processes\Air Pollution\Emissions and air pollution calculations - Rahul &amp; Haneen\Databases used\database_source_apport_studies_v2_0_26_9_2015.xls</v>
      </c>
      <c r="M2333" s="21" t="str" cm="1">
        <f t="array" aca="1" ref="M2333" ca="1">IF(ISNA(VLOOKUP($D2333,Grouped_Sources!$C:$C,1,FALSE)),"", INDIRECT(VLOOKUP($D2333,Grouped_Sources!$C:$I,6,FALSE)))</f>
        <v>EDGAR and various other sources, detailed in document</v>
      </c>
      <c r="N2333" s="21" cm="1">
        <f t="array" aca="1" ref="N2333" ca="1">IF(ISNA(VLOOKUP($D2333,Grouped_Sources!$C:$C,1,FALSE)),"", INDIRECT(VLOOKUP($D2333,Grouped_Sources!$C:$I,7,FALSE)))</f>
        <v>0</v>
      </c>
    </row>
    <row r="2334" spans="1:14" hidden="1" x14ac:dyDescent="0.25">
      <c r="A2334" s="5">
        <f t="shared" si="374"/>
        <v>26</v>
      </c>
      <c r="B2334" s="5">
        <f t="shared" si="375"/>
        <v>32</v>
      </c>
      <c r="C2334" s="5" t="str">
        <f t="shared" ca="1" si="376"/>
        <v>pm_trans_share</v>
      </c>
      <c r="D2334" s="5" t="str">
        <f t="shared" ca="1" si="377"/>
        <v>pm_trans_share_valdivia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pm_trans_share</v>
      </c>
      <c r="G2334" s="4" t="str" cm="1">
        <f t="array" aca="1" ref="G2334" ca="1">IF(AND(ISBLANK(INDIRECT(ADDRESS(B2334,3,1,1,"all_city_parameter_inputs"))),ISBLANK(INDIRECT(ADDRESS(B2334,2,1,1,"all_city_parameter_inputs")))),"",IF(ISBLANK(INDIRECT(ADDRESS(B2334,2,1,1,"all_city_parameter_inputs"))),"",INDIRECT(ADDRESS(B2334,2,1,1,"all_city_parameter_inputs"))))</f>
        <v>constant</v>
      </c>
      <c r="H2334" s="17" cm="1">
        <f t="array" aca="1" ref="H2334" ca="1">IF(ISBLANK(INDIRECT(ADDRESS(B2334,A2334,1,1,"all_city_parameter_inputs"))), "--",INDIRECT(ADDRESS(B2334,A2334,1,1,"all_city_parameter_inputs")))</f>
        <v>0.32</v>
      </c>
      <c r="I2334" s="17">
        <f ca="1">IF(OR(G2334="alpha",G2334="beta",G2334="sd",G2334="mean"),"--",VLOOKUP(C2334,Default!$B$5:$H$114,7,FALSE))</f>
        <v>0.42</v>
      </c>
      <c r="J2334" s="4" t="str">
        <f ca="1">VLOOKUP(F2334,Lookup!$C$5:$D$110,2, FALSE)</f>
        <v>Pollution values</v>
      </c>
      <c r="K2334" s="4" t="str">
        <f ca="1">VLOOKUP(C2334,Default!$B$4:$E$114,4, FALSE)</f>
        <v>proportion of background PM2.5 attributable to transport</v>
      </c>
      <c r="L2334" s="21" t="str" cm="1">
        <f t="array" aca="1" ref="L2334" ca="1">IF(ISNA(VLOOKUP($D2334,Grouped_Sources!$C:$C,1,FALSE)),"", INDIRECT(VLOOKUP($D2334,Grouped_Sources!$C:$I,5,FALSE)))</f>
        <v>…Dropbox\ITHIM Global\Methods and Processes\Air Pollution\Emissions and air pollution calculations - Rahul &amp; Haneen\Databases used\database_source_apport_studies_v2_0_26_9_2015.xls</v>
      </c>
      <c r="M2334" s="21" t="str" cm="1">
        <f t="array" aca="1" ref="M2334" ca="1">IF(ISNA(VLOOKUP($D2334,Grouped_Sources!$C:$C,1,FALSE)),"", INDIRECT(VLOOKUP($D2334,Grouped_Sources!$C:$I,6,FALSE)))</f>
        <v>EDGAR and various other sources, detailed in document</v>
      </c>
      <c r="N2334" s="21" cm="1">
        <f t="array" aca="1" ref="N2334" ca="1">IF(ISNA(VLOOKUP($D2334,Grouped_Sources!$C:$C,1,FALSE)),"", INDIRECT(VLOOKUP($D2334,Grouped_Sources!$C:$I,7,FALSE)))</f>
        <v>0</v>
      </c>
    </row>
    <row r="2335" spans="1:14" hidden="1" x14ac:dyDescent="0.25">
      <c r="A2335" s="5">
        <f t="shared" ref="A2335:A2398" si="387">A2235+1</f>
        <v>26</v>
      </c>
      <c r="B2335" s="5">
        <f t="shared" ref="B2335:B2398" si="388">B2235</f>
        <v>33</v>
      </c>
      <c r="C2335" s="5" t="str">
        <f t="shared" ca="1" si="376"/>
        <v>pm_trans_share</v>
      </c>
      <c r="D2335" s="5" t="str">
        <f t="shared" ca="1" si="377"/>
        <v>pm_trans_share_valdivia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pm_trans_share</v>
      </c>
      <c r="G2335" s="4" t="str" cm="1">
        <f t="array" aca="1" ref="G2335" ca="1">IF(AND(ISBLANK(INDIRECT(ADDRESS(B2335,3,1,1,"all_city_parameter_inputs"))),ISBLANK(INDIRECT(ADDRESS(B2335,2,1,1,"all_city_parameter_inputs")))),"",IF(ISBLANK(INDIRECT(ADDRESS(B2335,2,1,1,"all_city_parameter_inputs"))),"",INDIRECT(ADDRESS(B2335,2,1,1,"all_city_parameter_inputs"))))</f>
        <v>alpha</v>
      </c>
      <c r="H2335" s="17" t="str" cm="1">
        <f t="array" aca="1" ref="H2335" ca="1">IF(ISBLANK(INDIRECT(ADDRESS(B2335,A2335,1,1,"all_city_parameter_inputs"))), "--",INDIRECT(ADDRESS(B2335,A2335,1,1,"all_city_parameter_inputs")))</f>
        <v>--</v>
      </c>
      <c r="I2335" s="17" t="str">
        <f ca="1">IF(OR(G2335="alpha",G2335="beta",G2335="sd",G2335="mean"),"--",VLOOKUP(C2335,Default!$B$5:$H$114,7,FALSE))</f>
        <v>--</v>
      </c>
      <c r="J2335" s="4" t="str">
        <f ca="1">VLOOKUP(F2335,Lookup!$C$5:$D$110,2, FALSE)</f>
        <v>Pollution values</v>
      </c>
      <c r="K2335" s="4" t="str">
        <f ca="1">VLOOKUP(C2335,Default!$B$4:$E$114,4, FALSE)</f>
        <v>proportion of background PM2.5 attributable to transport</v>
      </c>
      <c r="L2335" s="21" t="str" cm="1">
        <f t="array" aca="1" ref="L2335" ca="1">IF(ISNA(VLOOKUP($D2335,Grouped_Sources!$C:$C,1,FALSE)),"", INDIRECT(VLOOKUP($D2335,Grouped_Sources!$C:$I,5,FALSE)))</f>
        <v>…Dropbox\ITHIM Global\Methods and Processes\Air Pollution\Emissions and air pollution calculations - Rahul &amp; Haneen\Databases used\database_source_apport_studies_v2_0_26_9_2015.xls</v>
      </c>
      <c r="M2335" s="21" t="str" cm="1">
        <f t="array" aca="1" ref="M2335" ca="1">IF(ISNA(VLOOKUP($D2335,Grouped_Sources!$C:$C,1,FALSE)),"", INDIRECT(VLOOKUP($D2335,Grouped_Sources!$C:$I,6,FALSE)))</f>
        <v>EDGAR and various other sources, detailed in document</v>
      </c>
      <c r="N2335" s="21" cm="1">
        <f t="array" aca="1" ref="N2335" ca="1">IF(ISNA(VLOOKUP($D2335,Grouped_Sources!$C:$C,1,FALSE)),"", INDIRECT(VLOOKUP($D2335,Grouped_Sources!$C:$I,7,FALSE)))</f>
        <v>0</v>
      </c>
    </row>
    <row r="2336" spans="1:14" hidden="1" x14ac:dyDescent="0.25">
      <c r="A2336" s="5">
        <f t="shared" si="387"/>
        <v>26</v>
      </c>
      <c r="B2336" s="5">
        <f t="shared" si="388"/>
        <v>34</v>
      </c>
      <c r="C2336" s="5" t="str">
        <f t="shared" ca="1" si="376"/>
        <v>pm_trans_share</v>
      </c>
      <c r="D2336" s="5" t="str">
        <f t="shared" ca="1" si="377"/>
        <v>pm_trans_share_valdivia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pm_trans_share</v>
      </c>
      <c r="G2336" s="4" t="str" cm="1">
        <f t="array" aca="1" ref="G2336" ca="1">IF(AND(ISBLANK(INDIRECT(ADDRESS(B2336,3,1,1,"all_city_parameter_inputs"))),ISBLANK(INDIRECT(ADDRESS(B2336,2,1,1,"all_city_parameter_inputs")))),"",IF(ISBLANK(INDIRECT(ADDRESS(B2336,2,1,1,"all_city_parameter_inputs"))),"",INDIRECT(ADDRESS(B2336,2,1,1,"all_city_parameter_inputs"))))</f>
        <v>beta</v>
      </c>
      <c r="H2336" s="17" t="str" cm="1">
        <f t="array" aca="1" ref="H2336" ca="1">IF(ISBLANK(INDIRECT(ADDRESS(B2336,A2336,1,1,"all_city_parameter_inputs"))), "--",INDIRECT(ADDRESS(B2336,A2336,1,1,"all_city_parameter_inputs")))</f>
        <v>--</v>
      </c>
      <c r="I2336" s="17" t="str">
        <f ca="1">IF(OR(G2336="alpha",G2336="beta",G2336="sd",G2336="mean"),"--",VLOOKUP(C2336,Default!$B$5:$H$114,7,FALSE))</f>
        <v>--</v>
      </c>
      <c r="J2336" s="4" t="str">
        <f ca="1">VLOOKUP(F2336,Lookup!$C$5:$D$110,2, FALSE)</f>
        <v>Pollution values</v>
      </c>
      <c r="K2336" s="4" t="str">
        <f ca="1">VLOOKUP(C2336,Default!$B$4:$E$114,4, FALSE)</f>
        <v>proportion of background PM2.5 attributable to transport</v>
      </c>
      <c r="L2336" s="21" t="str" cm="1">
        <f t="array" aca="1" ref="L2336" ca="1">IF(ISNA(VLOOKUP($D2336,Grouped_Sources!$C:$C,1,FALSE)),"", INDIRECT(VLOOKUP($D2336,Grouped_Sources!$C:$I,5,FALSE)))</f>
        <v>…Dropbox\ITHIM Global\Methods and Processes\Air Pollution\Emissions and air pollution calculations - Rahul &amp; Haneen\Databases used\database_source_apport_studies_v2_0_26_9_2015.xls</v>
      </c>
      <c r="M2336" s="21" t="str" cm="1">
        <f t="array" aca="1" ref="M2336" ca="1">IF(ISNA(VLOOKUP($D2336,Grouped_Sources!$C:$C,1,FALSE)),"", INDIRECT(VLOOKUP($D2336,Grouped_Sources!$C:$I,6,FALSE)))</f>
        <v>EDGAR and various other sources, detailed in document</v>
      </c>
      <c r="N2336" s="21" cm="1">
        <f t="array" aca="1" ref="N2336" ca="1">IF(ISNA(VLOOKUP($D2336,Grouped_Sources!$C:$C,1,FALSE)),"", INDIRECT(VLOOKUP($D2336,Grouped_Sources!$C:$I,7,FALSE)))</f>
        <v>0</v>
      </c>
    </row>
    <row r="2337" spans="1:14" hidden="1" x14ac:dyDescent="0.25">
      <c r="A2337" s="5">
        <f t="shared" si="387"/>
        <v>26</v>
      </c>
      <c r="B2337" s="5">
        <f t="shared" si="388"/>
        <v>35</v>
      </c>
      <c r="C2337" s="5" t="str">
        <f t="shared" ca="1" si="376"/>
        <v>background_pa_scalar</v>
      </c>
      <c r="D2337" s="5" t="str">
        <f t="shared" ca="1" si="377"/>
        <v>background_pa_scalar_valdivia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background_pa_scalar</v>
      </c>
      <c r="G2337" s="4" t="str" cm="1">
        <f t="array" aca="1" ref="G2337" ca="1">IF(AND(ISBLANK(INDIRECT(ADDRESS(B2337,3,1,1,"all_city_parameter_inputs"))),ISBLANK(INDIRECT(ADDRESS(B2337,2,1,1,"all_city_parameter_inputs")))),"",IF(ISBLANK(INDIRECT(ADDRESS(B2337,2,1,1,"all_city_parameter_inputs"))),"",INDIRECT(ADDRESS(B2337,2,1,1,"all_city_parameter_inputs"))))</f>
        <v>constant</v>
      </c>
      <c r="H2337" s="17" cm="1">
        <f t="array" aca="1" ref="H2337" ca="1">IF(ISBLANK(INDIRECT(ADDRESS(B2337,A2337,1,1,"all_city_parameter_inputs"))), "--",INDIRECT(ADDRESS(B2337,A2337,1,1,"all_city_parameter_inputs")))</f>
        <v>1</v>
      </c>
      <c r="I2337" s="17">
        <f ca="1">IF(OR(G2337="alpha",G2337="beta",G2337="sd",G2337="mean"),"--",VLOOKUP(C2337,Default!$B$5:$H$114,7,FALSE))</f>
        <v>1</v>
      </c>
      <c r="J2337" s="4" t="str">
        <f ca="1">VLOOKUP(F2337,Lookup!$C$5:$D$110,2, FALSE)</f>
        <v>PA values</v>
      </c>
      <c r="K2337" s="4" t="str">
        <f ca="1">VLOOKUP(C2337,Default!$B$4:$E$114,4, FALSE)</f>
        <v>scalar to deal with bias in MMET values from non-occupational physical activity survey</v>
      </c>
      <c r="L2337" s="21" t="str" cm="1">
        <f t="array" aca="1" ref="L2337" ca="1">IF(ISNA(VLOOKUP($D2337,Grouped_Sources!$C:$C,1,FALSE)),"", INDIRECT(VLOOKUP($D2337,Grouped_Sources!$C:$I,5,FALSE)))</f>
        <v>assumes no bias in PA data (could be improved by looking at PA surveys) - distribution parameters need updating</v>
      </c>
      <c r="M2337" s="21" cm="1">
        <f t="array" aca="1" ref="M2337" ca="1">IF(ISNA(VLOOKUP($D2337,Grouped_Sources!$C:$C,1,FALSE)),"", INDIRECT(VLOOKUP($D2337,Grouped_Sources!$C:$I,6,FALSE)))</f>
        <v>0</v>
      </c>
      <c r="N2337" s="21" cm="1">
        <f t="array" aca="1" ref="N2337" ca="1">IF(ISNA(VLOOKUP($D2337,Grouped_Sources!$C:$C,1,FALSE)),"", INDIRECT(VLOOKUP($D2337,Grouped_Sources!$C:$I,7,FALSE)))</f>
        <v>0</v>
      </c>
    </row>
    <row r="2338" spans="1:14" hidden="1" x14ac:dyDescent="0.25">
      <c r="A2338" s="5">
        <f t="shared" si="387"/>
        <v>26</v>
      </c>
      <c r="B2338" s="5">
        <f t="shared" si="388"/>
        <v>36</v>
      </c>
      <c r="C2338" s="5" t="str">
        <f t="shared" ca="1" si="376"/>
        <v>background_pa_scalar</v>
      </c>
      <c r="D2338" s="5" t="str">
        <f t="shared" ca="1" si="377"/>
        <v>background_pa_scalar_valdivia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background_pa_scalar</v>
      </c>
      <c r="G2338" s="4" t="str" cm="1">
        <f t="array" aca="1" ref="G2338" ca="1">IF(AND(ISBLANK(INDIRECT(ADDRESS(B2338,3,1,1,"all_city_parameter_inputs"))),ISBLANK(INDIRECT(ADDRESS(B2338,2,1,1,"all_city_parameter_inputs")))),"",IF(ISBLANK(INDIRECT(ADDRESS(B2338,2,1,1,"all_city_parameter_inputs"))),"",INDIRECT(ADDRESS(B2338,2,1,1,"all_city_parameter_inputs"))))</f>
        <v>mean</v>
      </c>
      <c r="H2338" s="17" cm="1">
        <f t="array" aca="1" ref="H2338" ca="1">IF(ISBLANK(INDIRECT(ADDRESS(B2338,A2338,1,1,"all_city_parameter_inputs"))), "--",INDIRECT(ADDRESS(B2338,A2338,1,1,"all_city_parameter_inputs")))</f>
        <v>1</v>
      </c>
      <c r="I2338" s="17" t="str">
        <f ca="1">IF(OR(G2338="alpha",G2338="beta",G2338="sd",G2338="mean"),"--",VLOOKUP(C2338,Default!$B$5:$H$114,7,FALSE))</f>
        <v>--</v>
      </c>
      <c r="J2338" s="4" t="str">
        <f ca="1">VLOOKUP(F2338,Lookup!$C$5:$D$110,2, FALSE)</f>
        <v>PA values</v>
      </c>
      <c r="K2338" s="4" t="str">
        <f ca="1">VLOOKUP(C2338,Default!$B$4:$E$114,4, FALSE)</f>
        <v>scalar to deal with bias in MMET values from non-occupational physical activity survey</v>
      </c>
      <c r="L2338" s="21" t="str" cm="1">
        <f t="array" aca="1" ref="L2338" ca="1">IF(ISNA(VLOOKUP($D2338,Grouped_Sources!$C:$C,1,FALSE)),"", INDIRECT(VLOOKUP($D2338,Grouped_Sources!$C:$I,5,FALSE)))</f>
        <v>assumes no bias in PA data (could be improved by looking at PA surveys) - distribution parameters need updating</v>
      </c>
      <c r="M2338" s="21" cm="1">
        <f t="array" aca="1" ref="M2338" ca="1">IF(ISNA(VLOOKUP($D2338,Grouped_Sources!$C:$C,1,FALSE)),"", INDIRECT(VLOOKUP($D2338,Grouped_Sources!$C:$I,6,FALSE)))</f>
        <v>0</v>
      </c>
      <c r="N2338" s="21" cm="1">
        <f t="array" aca="1" ref="N2338" ca="1">IF(ISNA(VLOOKUP($D2338,Grouped_Sources!$C:$C,1,FALSE)),"", INDIRECT(VLOOKUP($D2338,Grouped_Sources!$C:$I,7,FALSE)))</f>
        <v>0</v>
      </c>
    </row>
    <row r="2339" spans="1:14" hidden="1" x14ac:dyDescent="0.25">
      <c r="A2339" s="5">
        <f t="shared" si="387"/>
        <v>26</v>
      </c>
      <c r="B2339" s="5">
        <f t="shared" si="388"/>
        <v>37</v>
      </c>
      <c r="C2339" s="5" t="str">
        <f t="shared" ca="1" si="376"/>
        <v>background_pa_scalar</v>
      </c>
      <c r="D2339" s="5" t="str">
        <f t="shared" ca="1" si="377"/>
        <v>background_pa_scalar_valdivia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background_pa_scalar</v>
      </c>
      <c r="G2339" s="4" t="str" cm="1">
        <f t="array" aca="1" ref="G2339" ca="1">IF(AND(ISBLANK(INDIRECT(ADDRESS(B2339,3,1,1,"all_city_parameter_inputs"))),ISBLANK(INDIRECT(ADDRESS(B2339,2,1,1,"all_city_parameter_inputs")))),"",IF(ISBLANK(INDIRECT(ADDRESS(B2339,2,1,1,"all_city_parameter_inputs"))),"",INDIRECT(ADDRESS(B2339,2,1,1,"all_city_parameter_inputs"))))</f>
        <v>sd</v>
      </c>
      <c r="H2339" s="17" cm="1">
        <f t="array" aca="1" ref="H2339" ca="1">IF(ISBLANK(INDIRECT(ADDRESS(B2339,A2339,1,1,"all_city_parameter_inputs"))), "--",INDIRECT(ADDRESS(B2339,A2339,1,1,"all_city_parameter_inputs")))</f>
        <v>1.2</v>
      </c>
      <c r="I2339" s="17" t="str">
        <f ca="1">IF(OR(G2339="alpha",G2339="beta",G2339="sd",G2339="mean"),"--",VLOOKUP(C2339,Default!$B$5:$H$114,7,FALSE))</f>
        <v>--</v>
      </c>
      <c r="J2339" s="4" t="str">
        <f ca="1">VLOOKUP(F2339,Lookup!$C$5:$D$110,2, FALSE)</f>
        <v>PA values</v>
      </c>
      <c r="K2339" s="4" t="str">
        <f ca="1">VLOOKUP(C2339,Default!$B$4:$E$114,4, FALSE)</f>
        <v>scalar to deal with bias in MMET values from non-occupational physical activity survey</v>
      </c>
      <c r="L2339" s="21" t="str" cm="1">
        <f t="array" aca="1" ref="L2339" ca="1">IF(ISNA(VLOOKUP($D2339,Grouped_Sources!$C:$C,1,FALSE)),"", INDIRECT(VLOOKUP($D2339,Grouped_Sources!$C:$I,5,FALSE)))</f>
        <v>assumes no bias in PA data (could be improved by looking at PA surveys) - distribution parameters need updating</v>
      </c>
      <c r="M2339" s="21" cm="1">
        <f t="array" aca="1" ref="M2339" ca="1">IF(ISNA(VLOOKUP($D2339,Grouped_Sources!$C:$C,1,FALSE)),"", INDIRECT(VLOOKUP($D2339,Grouped_Sources!$C:$I,6,FALSE)))</f>
        <v>0</v>
      </c>
      <c r="N2339" s="21" cm="1">
        <f t="array" aca="1" ref="N2339" ca="1">IF(ISNA(VLOOKUP($D2339,Grouped_Sources!$C:$C,1,FALSE)),"", INDIRECT(VLOOKUP($D2339,Grouped_Sources!$C:$I,7,FALSE)))</f>
        <v>0</v>
      </c>
    </row>
    <row r="2340" spans="1:14" hidden="1" x14ac:dyDescent="0.25">
      <c r="A2340" s="5">
        <f t="shared" si="387"/>
        <v>26</v>
      </c>
      <c r="B2340" s="5">
        <f t="shared" si="388"/>
        <v>38</v>
      </c>
      <c r="C2340" s="5" t="str">
        <f t="shared" ca="1" si="376"/>
        <v>bus_walk_time</v>
      </c>
      <c r="D2340" s="5" t="str">
        <f t="shared" ca="1" si="377"/>
        <v>bus_walk_time_valdivia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bus_walk_time</v>
      </c>
      <c r="G2340" s="4" t="str" cm="1">
        <f t="array" aca="1" ref="G2340" ca="1">IF(AND(ISBLANK(INDIRECT(ADDRESS(B2340,3,1,1,"all_city_parameter_inputs"))),ISBLANK(INDIRECT(ADDRESS(B2340,2,1,1,"all_city_parameter_inputs")))),"",IF(ISBLANK(INDIRECT(ADDRESS(B2340,2,1,1,"all_city_parameter_inputs"))),"",INDIRECT(ADDRESS(B2340,2,1,1,"all_city_parameter_inputs"))))</f>
        <v>constant</v>
      </c>
      <c r="H2340" s="17" cm="1">
        <f t="array" aca="1" ref="H2340" ca="1">IF(ISBLANK(INDIRECT(ADDRESS(B2340,A2340,1,1,"all_city_parameter_inputs"))), "--",INDIRECT(ADDRESS(B2340,A2340,1,1,"all_city_parameter_inputs")))</f>
        <v>8</v>
      </c>
      <c r="I2340" s="17">
        <f ca="1">IF(OR(G2340="alpha",G2340="beta",G2340="sd",G2340="mean"),"--",VLOOKUP(C2340,Default!$B$5:$H$114,7,FALSE))</f>
        <v>16</v>
      </c>
      <c r="J2340" s="4" t="str">
        <f ca="1">VLOOKUP(F2340,Lookup!$C$5:$D$110,2, FALSE)</f>
        <v>Travel values</v>
      </c>
      <c r="K2340" s="4" t="str">
        <f ca="1">VLOOKUP(C2340,Default!$B$4:$E$114,4, FALSE)</f>
        <v>time taken to walk to bus stop, added to each trip with main mode bus unless there is already a walking component in the travel survey</v>
      </c>
      <c r="L2340" s="21" t="str" cm="1">
        <f t="array" aca="1" ref="L2340" ca="1">IF(ISNA(VLOOKUP($D2340,Grouped_Sources!$C:$C,1,FALSE)),"", INDIRECT(VLOOKUP($D2340,Grouped_Sources!$C:$I,5,FALSE)))</f>
        <v xml:space="preserve"> on OneDrive Ali Abbas - ITHIM Global\Methods and Processes\Input Parameters\Walk_to_PT</v>
      </c>
      <c r="M2340" s="21" cm="1">
        <f t="array" aca="1" ref="M2340" ca="1">IF(ISNA(VLOOKUP($D2340,Grouped_Sources!$C:$C,1,FALSE)),"", INDIRECT(VLOOKUP($D2340,Grouped_Sources!$C:$I,6,FALSE)))</f>
        <v>0</v>
      </c>
      <c r="N2340" s="21" cm="1">
        <f t="array" aca="1" ref="N2340" ca="1">IF(ISNA(VLOOKUP($D2340,Grouped_Sources!$C:$C,1,FALSE)),"", INDIRECT(VLOOKUP($D2340,Grouped_Sources!$C:$I,7,FALSE)))</f>
        <v>0</v>
      </c>
    </row>
    <row r="2341" spans="1:14" hidden="1" x14ac:dyDescent="0.25">
      <c r="A2341" s="5">
        <f t="shared" si="387"/>
        <v>26</v>
      </c>
      <c r="B2341" s="5">
        <f t="shared" si="388"/>
        <v>39</v>
      </c>
      <c r="C2341" s="5" t="str">
        <f t="shared" ca="1" si="376"/>
        <v>bus_walk_time</v>
      </c>
      <c r="D2341" s="5" t="str">
        <f t="shared" ca="1" si="377"/>
        <v>bus_walk_time_valdivia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bus_walk_time</v>
      </c>
      <c r="G2341" s="4" t="str" cm="1">
        <f t="array" aca="1" ref="G2341" ca="1">IF(AND(ISBLANK(INDIRECT(ADDRESS(B2341,3,1,1,"all_city_parameter_inputs"))),ISBLANK(INDIRECT(ADDRESS(B2341,2,1,1,"all_city_parameter_inputs")))),"",IF(ISBLANK(INDIRECT(ADDRESS(B2341,2,1,1,"all_city_parameter_inputs"))),"",INDIRECT(ADDRESS(B2341,2,1,1,"all_city_parameter_inputs"))))</f>
        <v>mean</v>
      </c>
      <c r="H2341" s="17" cm="1">
        <f t="array" aca="1" ref="H2341" ca="1">IF(ISBLANK(INDIRECT(ADDRESS(B2341,A2341,1,1,"all_city_parameter_inputs"))), "--",INDIRECT(ADDRESS(B2341,A2341,1,1,"all_city_parameter_inputs")))</f>
        <v>6.7619000450402904</v>
      </c>
      <c r="I2341" s="17" t="str">
        <f ca="1">IF(OR(G2341="alpha",G2341="beta",G2341="sd",G2341="mean"),"--",VLOOKUP(C2341,Default!$B$5:$H$114,7,FALSE))</f>
        <v>--</v>
      </c>
      <c r="J2341" s="4" t="str">
        <f ca="1">VLOOKUP(F2341,Lookup!$C$5:$D$110,2, FALSE)</f>
        <v>Travel values</v>
      </c>
      <c r="K2341" s="4" t="str">
        <f ca="1">VLOOKUP(C2341,Default!$B$4:$E$114,4, FALSE)</f>
        <v>time taken to walk to bus stop, added to each trip with main mode bus unless there is already a walking component in the travel survey</v>
      </c>
      <c r="L2341" s="21" t="str" cm="1">
        <f t="array" aca="1" ref="L2341" ca="1">IF(ISNA(VLOOKUP($D2341,Grouped_Sources!$C:$C,1,FALSE)),"", INDIRECT(VLOOKUP($D2341,Grouped_Sources!$C:$I,5,FALSE)))</f>
        <v xml:space="preserve"> on OneDrive Ali Abbas - ITHIM Global\Methods and Processes\Input Parameters\Walk_to_PT</v>
      </c>
      <c r="M2341" s="21" cm="1">
        <f t="array" aca="1" ref="M2341" ca="1">IF(ISNA(VLOOKUP($D2341,Grouped_Sources!$C:$C,1,FALSE)),"", INDIRECT(VLOOKUP($D2341,Grouped_Sources!$C:$I,6,FALSE)))</f>
        <v>0</v>
      </c>
      <c r="N2341" s="21" cm="1">
        <f t="array" aca="1" ref="N2341" ca="1">IF(ISNA(VLOOKUP($D2341,Grouped_Sources!$C:$C,1,FALSE)),"", INDIRECT(VLOOKUP($D2341,Grouped_Sources!$C:$I,7,FALSE)))</f>
        <v>0</v>
      </c>
    </row>
    <row r="2342" spans="1:14" hidden="1" x14ac:dyDescent="0.25">
      <c r="A2342" s="5">
        <f t="shared" si="387"/>
        <v>26</v>
      </c>
      <c r="B2342" s="5">
        <f t="shared" si="388"/>
        <v>40</v>
      </c>
      <c r="C2342" s="5" t="str">
        <f t="shared" ca="1" si="376"/>
        <v>bus_walk_time</v>
      </c>
      <c r="D2342" s="5" t="str">
        <f t="shared" ca="1" si="377"/>
        <v>bus_walk_time_valdivia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bus_walk_time</v>
      </c>
      <c r="G2342" s="4" t="str" cm="1">
        <f t="array" aca="1" ref="G2342" ca="1">IF(AND(ISBLANK(INDIRECT(ADDRESS(B2342,3,1,1,"all_city_parameter_inputs"))),ISBLANK(INDIRECT(ADDRESS(B2342,2,1,1,"all_city_parameter_inputs")))),"",IF(ISBLANK(INDIRECT(ADDRESS(B2342,2,1,1,"all_city_parameter_inputs"))),"",INDIRECT(ADDRESS(B2342,2,1,1,"all_city_parameter_inputs"))))</f>
        <v>sd</v>
      </c>
      <c r="H2342" s="17" cm="1">
        <f t="array" aca="1" ref="H2342" ca="1">IF(ISBLANK(INDIRECT(ADDRESS(B2342,A2342,1,1,"all_city_parameter_inputs"))), "--",INDIRECT(ADDRESS(B2342,A2342,1,1,"all_city_parameter_inputs")))</f>
        <v>1.7858463298051448</v>
      </c>
      <c r="I2342" s="17" t="str">
        <f ca="1">IF(OR(G2342="alpha",G2342="beta",G2342="sd",G2342="mean"),"--",VLOOKUP(C2342,Default!$B$5:$H$114,7,FALSE))</f>
        <v>--</v>
      </c>
      <c r="J2342" s="4" t="str">
        <f ca="1">VLOOKUP(F2342,Lookup!$C$5:$D$110,2, FALSE)</f>
        <v>Travel values</v>
      </c>
      <c r="K2342" s="4" t="str">
        <f ca="1">VLOOKUP(C2342,Default!$B$4:$E$114,4, FALSE)</f>
        <v>time taken to walk to bus stop, added to each trip with main mode bus unless there is already a walking component in the travel survey</v>
      </c>
      <c r="L2342" s="21" t="str" cm="1">
        <f t="array" aca="1" ref="L2342" ca="1">IF(ISNA(VLOOKUP($D2342,Grouped_Sources!$C:$C,1,FALSE)),"", INDIRECT(VLOOKUP($D2342,Grouped_Sources!$C:$I,5,FALSE)))</f>
        <v xml:space="preserve"> on OneDrive Ali Abbas - ITHIM Global\Methods and Processes\Input Parameters\Walk_to_PT</v>
      </c>
      <c r="M2342" s="21" cm="1">
        <f t="array" aca="1" ref="M2342" ca="1">IF(ISNA(VLOOKUP($D2342,Grouped_Sources!$C:$C,1,FALSE)),"", INDIRECT(VLOOKUP($D2342,Grouped_Sources!$C:$I,6,FALSE)))</f>
        <v>0</v>
      </c>
      <c r="N2342" s="21" cm="1">
        <f t="array" aca="1" ref="N2342" ca="1">IF(ISNA(VLOOKUP($D2342,Grouped_Sources!$C:$C,1,FALSE)),"", INDIRECT(VLOOKUP($D2342,Grouped_Sources!$C:$I,7,FALSE)))</f>
        <v>0</v>
      </c>
    </row>
    <row r="2343" spans="1:14" hidden="1" x14ac:dyDescent="0.25">
      <c r="A2343" s="5">
        <f t="shared" si="387"/>
        <v>26</v>
      </c>
      <c r="B2343" s="5">
        <f t="shared" si="388"/>
        <v>41</v>
      </c>
      <c r="C2343" s="5" t="str">
        <f t="shared" ca="1" si="376"/>
        <v>rail_walk_time</v>
      </c>
      <c r="D2343" s="5" t="str">
        <f t="shared" ca="1" si="377"/>
        <v>rail_walk_time_valdivia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rail_walk_time</v>
      </c>
      <c r="G2343" s="4" t="str" cm="1">
        <f t="array" aca="1" ref="G2343" ca="1">IF(AND(ISBLANK(INDIRECT(ADDRESS(B2343,3,1,1,"all_city_parameter_inputs"))),ISBLANK(INDIRECT(ADDRESS(B2343,2,1,1,"all_city_parameter_inputs")))),"",IF(ISBLANK(INDIRECT(ADDRESS(B2343,2,1,1,"all_city_parameter_inputs"))),"",INDIRECT(ADDRESS(B2343,2,1,1,"all_city_parameter_inputs"))))</f>
        <v>constant</v>
      </c>
      <c r="H2343" s="17" cm="1">
        <f t="array" aca="1" ref="H2343" ca="1">IF(ISBLANK(INDIRECT(ADDRESS(B2343,A2343,1,1,"all_city_parameter_inputs"))), "--",INDIRECT(ADDRESS(B2343,A2343,1,1,"all_city_parameter_inputs")))</f>
        <v>11</v>
      </c>
      <c r="I2343" s="17">
        <f ca="1">IF(OR(G2343="alpha",G2343="beta",G2343="sd",G2343="mean"),"--",VLOOKUP(C2343,Default!$B$5:$H$114,7,FALSE))</f>
        <v>12.5</v>
      </c>
      <c r="J2343" s="4" t="str">
        <f ca="1">VLOOKUP(F2343,Lookup!$C$5:$D$110,2, FALSE)</f>
        <v>Travel values</v>
      </c>
      <c r="K2343" s="4" t="str">
        <f ca="1">VLOOKUP(C2343,Default!$B$4:$E$114,4, FALSE)</f>
        <v>time taken to walk to train station</v>
      </c>
      <c r="L2343" s="21" t="str" cm="1">
        <f t="array" aca="1" ref="L2343" ca="1">IF(ISNA(VLOOKUP($D2343,Grouped_Sources!$C:$C,1,FALSE)),"", INDIRECT(VLOOKUP($D2343,Grouped_Sources!$C:$I,5,FALSE)))</f>
        <v xml:space="preserve"> on OneDrive Ali Abbas - ITHIM Global\Methods and Processes\Input Parameters\Walk_to_PT</v>
      </c>
      <c r="M2343" s="21" cm="1">
        <f t="array" aca="1" ref="M2343" ca="1">IF(ISNA(VLOOKUP($D2343,Grouped_Sources!$C:$C,1,FALSE)),"", INDIRECT(VLOOKUP($D2343,Grouped_Sources!$C:$I,6,FALSE)))</f>
        <v>0</v>
      </c>
      <c r="N2343" s="21" cm="1">
        <f t="array" aca="1" ref="N2343" ca="1">IF(ISNA(VLOOKUP($D2343,Grouped_Sources!$C:$C,1,FALSE)),"", INDIRECT(VLOOKUP($D2343,Grouped_Sources!$C:$I,7,FALSE)))</f>
        <v>0</v>
      </c>
    </row>
    <row r="2344" spans="1:14" hidden="1" x14ac:dyDescent="0.25">
      <c r="A2344" s="5">
        <f t="shared" si="387"/>
        <v>26</v>
      </c>
      <c r="B2344" s="5">
        <f t="shared" si="388"/>
        <v>42</v>
      </c>
      <c r="C2344" s="5" t="str">
        <f t="shared" ca="1" si="376"/>
        <v>rail_walk_time</v>
      </c>
      <c r="D2344" s="5" t="str">
        <f t="shared" ca="1" si="377"/>
        <v>rail_walk_time_valdivia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rail_walk_time</v>
      </c>
      <c r="G2344" s="4" t="str" cm="1">
        <f t="array" aca="1" ref="G2344" ca="1">IF(AND(ISBLANK(INDIRECT(ADDRESS(B2344,3,1,1,"all_city_parameter_inputs"))),ISBLANK(INDIRECT(ADDRESS(B2344,2,1,1,"all_city_parameter_inputs")))),"",IF(ISBLANK(INDIRECT(ADDRESS(B2344,2,1,1,"all_city_parameter_inputs"))),"",INDIRECT(ADDRESS(B2344,2,1,1,"all_city_parameter_inputs"))))</f>
        <v>mean</v>
      </c>
      <c r="H2344" s="17" cm="1">
        <f t="array" aca="1" ref="H2344" ca="1">IF(ISBLANK(INDIRECT(ADDRESS(B2344,A2344,1,1,"all_city_parameter_inputs"))), "--",INDIRECT(ADDRESS(B2344,A2344,1,1,"all_city_parameter_inputs")))</f>
        <v>7.3125795241477052</v>
      </c>
      <c r="I2344" s="17" t="str">
        <f ca="1">IF(OR(G2344="alpha",G2344="beta",G2344="sd",G2344="mean"),"--",VLOOKUP(C2344,Default!$B$5:$H$114,7,FALSE))</f>
        <v>--</v>
      </c>
      <c r="J2344" s="4" t="str">
        <f ca="1">VLOOKUP(F2344,Lookup!$C$5:$D$110,2, FALSE)</f>
        <v>Travel values</v>
      </c>
      <c r="K2344" s="4" t="str">
        <f ca="1">VLOOKUP(C2344,Default!$B$4:$E$114,4, FALSE)</f>
        <v>time taken to walk to train station</v>
      </c>
      <c r="L2344" s="21" t="str" cm="1">
        <f t="array" aca="1" ref="L2344" ca="1">IF(ISNA(VLOOKUP($D2344,Grouped_Sources!$C:$C,1,FALSE)),"", INDIRECT(VLOOKUP($D2344,Grouped_Sources!$C:$I,5,FALSE)))</f>
        <v xml:space="preserve"> on OneDrive Ali Abbas - ITHIM Global\Methods and Processes\Input Parameters\Walk_to_PT</v>
      </c>
      <c r="M2344" s="21" cm="1">
        <f t="array" aca="1" ref="M2344" ca="1">IF(ISNA(VLOOKUP($D2344,Grouped_Sources!$C:$C,1,FALSE)),"", INDIRECT(VLOOKUP($D2344,Grouped_Sources!$C:$I,6,FALSE)))</f>
        <v>0</v>
      </c>
      <c r="N2344" s="21" cm="1">
        <f t="array" aca="1" ref="N2344" ca="1">IF(ISNA(VLOOKUP($D2344,Grouped_Sources!$C:$C,1,FALSE)),"", INDIRECT(VLOOKUP($D2344,Grouped_Sources!$C:$I,7,FALSE)))</f>
        <v>0</v>
      </c>
    </row>
    <row r="2345" spans="1:14" hidden="1" x14ac:dyDescent="0.25">
      <c r="A2345" s="5">
        <f t="shared" si="387"/>
        <v>26</v>
      </c>
      <c r="B2345" s="5">
        <f t="shared" si="388"/>
        <v>43</v>
      </c>
      <c r="C2345" s="5" t="str">
        <f t="shared" ca="1" si="376"/>
        <v>rail_walk_time</v>
      </c>
      <c r="D2345" s="5" t="str">
        <f t="shared" ca="1" si="377"/>
        <v>rail_walk_time_valdivia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rail_walk_time</v>
      </c>
      <c r="G2345" s="4" t="str" cm="1">
        <f t="array" aca="1" ref="G2345" ca="1">IF(AND(ISBLANK(INDIRECT(ADDRESS(B2345,3,1,1,"all_city_parameter_inputs"))),ISBLANK(INDIRECT(ADDRESS(B2345,2,1,1,"all_city_parameter_inputs")))),"",IF(ISBLANK(INDIRECT(ADDRESS(B2345,2,1,1,"all_city_parameter_inputs"))),"",INDIRECT(ADDRESS(B2345,2,1,1,"all_city_parameter_inputs"))))</f>
        <v>sd</v>
      </c>
      <c r="H2345" s="17" cm="1">
        <f t="array" aca="1" ref="H2345" ca="1">IF(ISBLANK(INDIRECT(ADDRESS(B2345,A2345,1,1,"all_city_parameter_inputs"))), "--",INDIRECT(ADDRESS(B2345,A2345,1,1,"all_city_parameter_inputs")))</f>
        <v>2.4686176204699946</v>
      </c>
      <c r="I2345" s="17" t="str">
        <f ca="1">IF(OR(G2345="alpha",G2345="beta",G2345="sd",G2345="mean"),"--",VLOOKUP(C2345,Default!$B$5:$H$114,7,FALSE))</f>
        <v>--</v>
      </c>
      <c r="J2345" s="4" t="str">
        <f ca="1">VLOOKUP(F2345,Lookup!$C$5:$D$110,2, FALSE)</f>
        <v>Travel values</v>
      </c>
      <c r="K2345" s="4" t="str">
        <f ca="1">VLOOKUP(C2345,Default!$B$4:$E$114,4, FALSE)</f>
        <v>time taken to walk to train station</v>
      </c>
      <c r="L2345" s="21" t="str" cm="1">
        <f t="array" aca="1" ref="L2345" ca="1">IF(ISNA(VLOOKUP($D2345,Grouped_Sources!$C:$C,1,FALSE)),"", INDIRECT(VLOOKUP($D2345,Grouped_Sources!$C:$I,5,FALSE)))</f>
        <v xml:space="preserve"> on OneDrive Ali Abbas - ITHIM Global\Methods and Processes\Input Parameters\Walk_to_PT</v>
      </c>
      <c r="M2345" s="21" cm="1">
        <f t="array" aca="1" ref="M2345" ca="1">IF(ISNA(VLOOKUP($D2345,Grouped_Sources!$C:$C,1,FALSE)),"", INDIRECT(VLOOKUP($D2345,Grouped_Sources!$C:$I,6,FALSE)))</f>
        <v>0</v>
      </c>
      <c r="N2345" s="21" cm="1">
        <f t="array" aca="1" ref="N2345" ca="1">IF(ISNA(VLOOKUP($D2345,Grouped_Sources!$C:$C,1,FALSE)),"", INDIRECT(VLOOKUP($D2345,Grouped_Sources!$C:$I,7,FALSE)))</f>
        <v>0</v>
      </c>
    </row>
    <row r="2346" spans="1:14" hidden="1" x14ac:dyDescent="0.25">
      <c r="A2346" s="5">
        <f t="shared" si="387"/>
        <v>26</v>
      </c>
      <c r="B2346" s="5">
        <f t="shared" si="388"/>
        <v>44</v>
      </c>
      <c r="C2346" s="5" t="str">
        <f t="shared" ca="1" si="376"/>
        <v>add_personal_motorcycle_trips</v>
      </c>
      <c r="D2346" s="5" t="str">
        <f t="shared" ref="D2346:D2349" ca="1" si="389">F2346&amp;"_"&amp;E2346</f>
        <v>add_personal_motorcycle_trips_valdivia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add_personal_motorcycle_trips</v>
      </c>
      <c r="G2346" s="4" t="str" cm="1">
        <f t="array" aca="1" ref="G2346" ca="1">IF(AND(ISBLANK(INDIRECT(ADDRESS(B2346,3,1,1,"all_city_parameter_inputs"))),ISBLANK(INDIRECT(ADDRESS(B2346,2,1,1,"all_city_parameter_inputs")))),"",IF(ISBLANK(INDIRECT(ADDRESS(B2346,2,1,1,"all_city_parameter_inputs"))),"",INDIRECT(ADDRESS(B2346,2,1,1,"all_city_parameter_inputs"))))</f>
        <v/>
      </c>
      <c r="H2346" s="17" t="str" cm="1">
        <f t="array" aca="1" ref="H2346" ca="1">IF(ISBLANK(INDIRECT(ADDRESS(B2346,A2346,1,1,"all_city_parameter_inputs"))), "--",INDIRECT(ADDRESS(B2346,A2346,1,1,"all_city_parameter_inputs")))</f>
        <v>Chile</v>
      </c>
      <c r="I2346" s="17" t="str">
        <f ca="1">IF(OR(G2346="alpha",G2346="beta",G2346="sd",G2346="mean"),"--",VLOOKUP(C2346,Default!$B$5:$H$114,7,FALSE))</f>
        <v>no</v>
      </c>
      <c r="J2346" s="4" t="str">
        <f ca="1">VLOOKUP(F2346,Lookup!$C$5:$D$110,2, FALSE)</f>
        <v>Travel values</v>
      </c>
      <c r="K2346" s="4" t="str">
        <f ca="1">VLOOKUP(C2346,Default!$B$4:$E$114,4, FALSE)</f>
        <v>if set to 'no', does not add any personal journey motorcycle trip. If set to 'Chile' add motorcycle trips based on Chilean data. Used if no motorcycle trips exist in the travel survey at all</v>
      </c>
      <c r="L2346" s="21" t="str" cm="1">
        <f t="array" aca="1" ref="L2346" ca="1">IF(ISNA(VLOOKUP($D2346,Grouped_Sources!$C:$C,1,FALSE)),"", INDIRECT(VLOOKUP($D2346,Grouped_Sources!$C:$I,5,FALSE)))</f>
        <v xml:space="preserve"> on OneDrive Ali Abbas - ITHIM Global\Methods and Processes\Input Parameters\NewMotorcycleTrips</v>
      </c>
      <c r="M2346" s="21" cm="1">
        <f t="array" aca="1" ref="M2346" ca="1">IF(ISNA(VLOOKUP($D2346,Grouped_Sources!$C:$C,1,FALSE)),"", INDIRECT(VLOOKUP($D2346,Grouped_Sources!$C:$I,6,FALSE)))</f>
        <v>0</v>
      </c>
      <c r="N2346" s="21" cm="1">
        <f t="array" aca="1" ref="N2346" ca="1">IF(ISNA(VLOOKUP($D2346,Grouped_Sources!$C:$C,1,FALSE)),"", INDIRECT(VLOOKUP($D2346,Grouped_Sources!$C:$I,7,FALSE)))</f>
        <v>0</v>
      </c>
    </row>
    <row r="2347" spans="1:14" hidden="1" x14ac:dyDescent="0.25">
      <c r="A2347" s="5">
        <f t="shared" si="387"/>
        <v>26</v>
      </c>
      <c r="B2347" s="5">
        <f t="shared" si="388"/>
        <v>45</v>
      </c>
      <c r="C2347" s="5" t="str">
        <f t="shared" ca="1" si="376"/>
        <v>proportion_motorcycle_trips</v>
      </c>
      <c r="D2347" s="5" t="str">
        <f t="shared" ca="1" si="389"/>
        <v>proportion_motorcycle_trips_valdivia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proportion_motorcycle_trips</v>
      </c>
      <c r="G2347" s="4" t="str" cm="1">
        <f t="array" aca="1" ref="G2347" ca="1">IF(AND(ISBLANK(INDIRECT(ADDRESS(B2347,3,1,1,"all_city_parameter_inputs"))),ISBLANK(INDIRECT(ADDRESS(B2347,2,1,1,"all_city_parameter_inputs")))),"",IF(ISBLANK(INDIRECT(ADDRESS(B2347,2,1,1,"all_city_parameter_inputs"))),"",INDIRECT(ADDRESS(B2347,2,1,1,"all_city_parameter_inputs"))))</f>
        <v>constant</v>
      </c>
      <c r="H2347" s="17" cm="1">
        <f t="array" aca="1" ref="H2347" ca="1">IF(ISBLANK(INDIRECT(ADDRESS(B2347,A2347,1,1,"all_city_parameter_inputs"))), "--",INDIRECT(ADDRESS(B2347,A2347,1,1,"all_city_parameter_inputs")))</f>
        <v>0.01</v>
      </c>
      <c r="I2347" s="17">
        <f ca="1">IF(OR(G2347="alpha",G2347="beta",G2347="sd",G2347="mean"),"--",VLOOKUP(C2347,Default!$B$5:$H$114,7,FALSE))</f>
        <v>0</v>
      </c>
      <c r="J2347" s="4" t="str">
        <f ca="1">VLOOKUP(F2347,Lookup!$C$5:$D$110,2, FALSE)</f>
        <v>Travel values</v>
      </c>
      <c r="K2347" s="4" t="str">
        <f ca="1">VLOOKUP(C2347,Default!$B$4:$E$114,4, FALSE)</f>
        <v>proportion of travel survey trips that should be added as motorcycle trips</v>
      </c>
      <c r="L2347" s="21" t="str" cm="1">
        <f t="array" aca="1" ref="L2347" ca="1">IF(ISNA(VLOOKUP($D2347,Grouped_Sources!$C:$C,1,FALSE)),"", INDIRECT(VLOOKUP($D2347,Grouped_Sources!$C:$I,5,FALSE)))</f>
        <v xml:space="preserve"> on OneDrive Ali Abbas - ITHIM Global\Methods and Processes\Input Parameters\NewMotorcycleTrips</v>
      </c>
      <c r="M2347" s="21" cm="1">
        <f t="array" aca="1" ref="M2347" ca="1">IF(ISNA(VLOOKUP($D2347,Grouped_Sources!$C:$C,1,FALSE)),"", INDIRECT(VLOOKUP($D2347,Grouped_Sources!$C:$I,6,FALSE)))</f>
        <v>0</v>
      </c>
      <c r="N2347" s="21" cm="1">
        <f t="array" aca="1" ref="N2347" ca="1">IF(ISNA(VLOOKUP($D2347,Grouped_Sources!$C:$C,1,FALSE)),"", INDIRECT(VLOOKUP($D2347,Grouped_Sources!$C:$I,7,FALSE)))</f>
        <v>0</v>
      </c>
    </row>
    <row r="2348" spans="1:14" hidden="1" x14ac:dyDescent="0.25">
      <c r="A2348" s="5">
        <f t="shared" si="387"/>
        <v>26</v>
      </c>
      <c r="B2348" s="5">
        <f t="shared" si="388"/>
        <v>46</v>
      </c>
      <c r="C2348" s="5" t="str">
        <f t="shared" ca="1" si="376"/>
        <v>proportion_motorcycle_trips</v>
      </c>
      <c r="D2348" s="5" t="str">
        <f t="shared" ca="1" si="389"/>
        <v>proportion_motorcycle_trips_valdivia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proportion_motorcycle_trips</v>
      </c>
      <c r="G2348" s="4" t="str" cm="1">
        <f t="array" aca="1" ref="G2348" ca="1">IF(AND(ISBLANK(INDIRECT(ADDRESS(B2348,3,1,1,"all_city_parameter_inputs"))),ISBLANK(INDIRECT(ADDRESS(B2348,2,1,1,"all_city_parameter_inputs")))),"",IF(ISBLANK(INDIRECT(ADDRESS(B2348,2,1,1,"all_city_parameter_inputs"))),"",INDIRECT(ADDRESS(B2348,2,1,1,"all_city_parameter_inputs"))))</f>
        <v>alpha</v>
      </c>
      <c r="H2348" s="17" cm="1">
        <f t="array" aca="1" ref="H2348" ca="1">IF(ISBLANK(INDIRECT(ADDRESS(B2348,A2348,1,1,"all_city_parameter_inputs"))), "--",INDIRECT(ADDRESS(B2348,A2348,1,1,"all_city_parameter_inputs")))</f>
        <v>10.99</v>
      </c>
      <c r="I2348" s="17" t="str">
        <f ca="1">IF(OR(G2348="alpha",G2348="beta",G2348="sd",G2348="mean"),"--",VLOOKUP(C2348,Default!$B$5:$H$114,7,FALSE))</f>
        <v>--</v>
      </c>
      <c r="J2348" s="4" t="str">
        <f ca="1">VLOOKUP(F2348,Lookup!$C$5:$D$110,2, FALSE)</f>
        <v>Travel values</v>
      </c>
      <c r="K2348" s="4" t="str">
        <f ca="1">VLOOKUP(C2348,Default!$B$4:$E$114,4, FALSE)</f>
        <v>proportion of travel survey trips that should be added as motorcycle trips</v>
      </c>
      <c r="L2348" s="21" t="str" cm="1">
        <f t="array" aca="1" ref="L2348" ca="1">IF(ISNA(VLOOKUP($D2348,Grouped_Sources!$C:$C,1,FALSE)),"", INDIRECT(VLOOKUP($D2348,Grouped_Sources!$C:$I,5,FALSE)))</f>
        <v xml:space="preserve"> on OneDrive Ali Abbas - ITHIM Global\Methods and Processes\Input Parameters\NewMotorcycleTrips</v>
      </c>
      <c r="M2348" s="21" cm="1">
        <f t="array" aca="1" ref="M2348" ca="1">IF(ISNA(VLOOKUP($D2348,Grouped_Sources!$C:$C,1,FALSE)),"", INDIRECT(VLOOKUP($D2348,Grouped_Sources!$C:$I,6,FALSE)))</f>
        <v>0</v>
      </c>
      <c r="N2348" s="21" cm="1">
        <f t="array" aca="1" ref="N2348" ca="1">IF(ISNA(VLOOKUP($D2348,Grouped_Sources!$C:$C,1,FALSE)),"", INDIRECT(VLOOKUP($D2348,Grouped_Sources!$C:$I,7,FALSE)))</f>
        <v>0</v>
      </c>
    </row>
    <row r="2349" spans="1:14" hidden="1" x14ac:dyDescent="0.25">
      <c r="A2349" s="5">
        <f t="shared" si="387"/>
        <v>26</v>
      </c>
      <c r="B2349" s="5">
        <f t="shared" si="388"/>
        <v>47</v>
      </c>
      <c r="C2349" s="5" t="str">
        <f t="shared" ca="1" si="376"/>
        <v>proportion_motorcycle_trips</v>
      </c>
      <c r="D2349" s="5" t="str">
        <f t="shared" ca="1" si="389"/>
        <v>proportion_motorcycle_trips_valdivia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proportion_motorcycle_trips</v>
      </c>
      <c r="G2349" s="4" t="str" cm="1">
        <f t="array" aca="1" ref="G2349" ca="1">IF(AND(ISBLANK(INDIRECT(ADDRESS(B2349,3,1,1,"all_city_parameter_inputs"))),ISBLANK(INDIRECT(ADDRESS(B2349,2,1,1,"all_city_parameter_inputs")))),"",IF(ISBLANK(INDIRECT(ADDRESS(B2349,2,1,1,"all_city_parameter_inputs"))),"",INDIRECT(ADDRESS(B2349,2,1,1,"all_city_parameter_inputs"))))</f>
        <v>beta</v>
      </c>
      <c r="H2349" s="17" cm="1">
        <f t="array" aca="1" ref="H2349" ca="1">IF(ISBLANK(INDIRECT(ADDRESS(B2349,A2349,1,1,"all_city_parameter_inputs"))), "--",INDIRECT(ADDRESS(B2349,A2349,1,1,"all_city_parameter_inputs")))</f>
        <v>1088.01</v>
      </c>
      <c r="I2349" s="17" t="str">
        <f ca="1">IF(OR(G2349="alpha",G2349="beta",G2349="sd",G2349="mean"),"--",VLOOKUP(C2349,Default!$B$5:$H$114,7,FALSE))</f>
        <v>--</v>
      </c>
      <c r="J2349" s="4" t="str">
        <f ca="1">VLOOKUP(F2349,Lookup!$C$5:$D$110,2, FALSE)</f>
        <v>Travel values</v>
      </c>
      <c r="K2349" s="4" t="str">
        <f ca="1">VLOOKUP(C2349,Default!$B$4:$E$114,4, FALSE)</f>
        <v>proportion of travel survey trips that should be added as motorcycle trips</v>
      </c>
      <c r="L2349" s="21" t="str" cm="1">
        <f t="array" aca="1" ref="L2349" ca="1">IF(ISNA(VLOOKUP($D2349,Grouped_Sources!$C:$C,1,FALSE)),"", INDIRECT(VLOOKUP($D2349,Grouped_Sources!$C:$I,5,FALSE)))</f>
        <v xml:space="preserve"> on OneDrive Ali Abbas - ITHIM Global\Methods and Processes\Input Parameters\NewMotorcycleTrips</v>
      </c>
      <c r="M2349" s="21" cm="1">
        <f t="array" aca="1" ref="M2349" ca="1">IF(ISNA(VLOOKUP($D2349,Grouped_Sources!$C:$C,1,FALSE)),"", INDIRECT(VLOOKUP($D2349,Grouped_Sources!$C:$I,6,FALSE)))</f>
        <v>0</v>
      </c>
      <c r="N2349" s="21" cm="1">
        <f t="array" aca="1" ref="N2349" ca="1">IF(ISNA(VLOOKUP($D2349,Grouped_Sources!$C:$C,1,FALSE)),"", INDIRECT(VLOOKUP($D2349,Grouped_Sources!$C:$I,7,FALSE)))</f>
        <v>0</v>
      </c>
    </row>
    <row r="2350" spans="1:14" hidden="1" x14ac:dyDescent="0.25">
      <c r="A2350" s="5">
        <f t="shared" si="387"/>
        <v>26</v>
      </c>
      <c r="B2350" s="5">
        <f t="shared" si="388"/>
        <v>48</v>
      </c>
      <c r="C2350" s="5" t="str">
        <f t="shared" ca="1" si="376"/>
        <v>add_motorcycle_fleet</v>
      </c>
      <c r="D2350" s="5" t="str">
        <f t="shared" ca="1" si="377"/>
        <v>add_motorcycle_fleet_valdivia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All_city_list!F2345,INDIRECT(ADDRESS(B2350,1,1,1,"all_city_parameter_inputs"))))</f>
        <v>add_motorcycle_fleet</v>
      </c>
      <c r="G2350" s="4" t="str" cm="1">
        <f t="array" aca="1" ref="G2350" ca="1">IF(AND(ISBLANK(INDIRECT(ADDRESS(B2350,3,1,1,"all_city_parameter_inputs"))),ISBLANK(INDIRECT(ADDRESS(B2350,2,1,1,"all_city_parameter_inputs")))),"",IF(ISBLANK(INDIRECT(ADDRESS(B2350,2,1,1,"all_city_parameter_inputs"))),"",INDIRECT(ADDRESS(B2350,2,1,1,"all_city_parameter_inputs"))))</f>
        <v/>
      </c>
      <c r="H2350" s="17" t="str" cm="1">
        <f t="array" aca="1" ref="H2350" ca="1">IF(ISBLANK(INDIRECT(ADDRESS(B2350,A2350,1,1,"all_city_parameter_inputs"))), "--",INDIRECT(ADDRESS(B2350,A2350,1,1,"all_city_parameter_inputs")))</f>
        <v>T</v>
      </c>
      <c r="I2350" s="17" t="str">
        <f ca="1">IF(OR(G2350="alpha",G2350="beta",G2350="sd",G2350="mean"),"--",VLOOKUP(C2350,Default!$B$5:$H$114,7,FALSE))</f>
        <v>T</v>
      </c>
      <c r="J2350" s="4" t="str">
        <f ca="1">VLOOKUP(F2350,Lookup!$C$5:$D$110,2, FALSE)</f>
        <v>Travel values</v>
      </c>
      <c r="K2350" s="4" t="str">
        <f ca="1">VLOOKUP(C2350,Default!$B$4:$E$114,4, FALSE)</f>
        <v>whether to add motorcylce ghost trips</v>
      </c>
      <c r="L2350" s="21" t="str" cm="1">
        <f t="array" aca="1" ref="L2350" ca="1">IF(ISNA(VLOOKUP($D2350,Grouped_Sources!$C:$C,1,FALSE)),"", INDIRECT(VLOOKUP($D2350,Grouped_Sources!$C:$I,5,FALSE)))</f>
        <v xml:space="preserve"> on OneDrive Ali Abbas - ITHIM Global\Methods and Processes\Input Parameters\MotorcycleFleetRatio</v>
      </c>
      <c r="M2350" s="21" cm="1">
        <f t="array" aca="1" ref="M2350" ca="1">IF(ISNA(VLOOKUP($D2350,Grouped_Sources!$C:$C,1,FALSE)),"", INDIRECT(VLOOKUP($D2350,Grouped_Sources!$C:$I,6,FALSE)))</f>
        <v>0</v>
      </c>
      <c r="N2350" s="21" cm="1">
        <f t="array" aca="1" ref="N2350" ca="1">IF(ISNA(VLOOKUP($D2350,Grouped_Sources!$C:$C,1,FALSE)),"", INDIRECT(VLOOKUP($D2350,Grouped_Sources!$C:$I,7,FALSE)))</f>
        <v>0</v>
      </c>
    </row>
    <row r="2351" spans="1:14" hidden="1" x14ac:dyDescent="0.25">
      <c r="A2351" s="5">
        <f t="shared" si="387"/>
        <v>26</v>
      </c>
      <c r="B2351" s="5">
        <f t="shared" si="388"/>
        <v>49</v>
      </c>
      <c r="C2351" s="5" t="str">
        <f t="shared" ca="1" si="376"/>
        <v>fleet_to_motorcycle_ratio</v>
      </c>
      <c r="D2351" s="5" t="str">
        <f t="shared" ca="1" si="377"/>
        <v>fleet_to_motorcycle_ratio_valdivia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fleet_to_motorcycle_ratio</v>
      </c>
      <c r="G2351" s="4" t="str" cm="1">
        <f t="array" aca="1" ref="G2351" ca="1">IF(AND(ISBLANK(INDIRECT(ADDRESS(B2351,3,1,1,"all_city_parameter_inputs"))),ISBLANK(INDIRECT(ADDRESS(B2351,2,1,1,"all_city_parameter_inputs")))),"",IF(ISBLANK(INDIRECT(ADDRESS(B2351,2,1,1,"all_city_parameter_inputs"))),"",INDIRECT(ADDRESS(B2351,2,1,1,"all_city_parameter_inputs"))))</f>
        <v>constant</v>
      </c>
      <c r="H2351" s="17" cm="1">
        <f t="array" aca="1" ref="H2351" ca="1">IF(ISBLANK(INDIRECT(ADDRESS(B2351,A2351,1,1,"all_city_parameter_inputs"))), "--",INDIRECT(ADDRESS(B2351,A2351,1,1,"all_city_parameter_inputs")))</f>
        <v>0.44286216893596886</v>
      </c>
      <c r="I2351" s="17">
        <f ca="1">IF(OR(G2351="alpha",G2351="beta",G2351="sd",G2351="mean"),"--",VLOOKUP(C2351,Default!$B$5:$H$114,7,FALSE))</f>
        <v>0.441176470588235</v>
      </c>
      <c r="J2351" s="4" t="str">
        <f ca="1">VLOOKUP(F2351,Lookup!$C$5:$D$110,2, FALSE)</f>
        <v>Travel values</v>
      </c>
      <c r="K2351" s="4" t="str">
        <f ca="1">VLOOKUP(C2351,Default!$B$4:$E$114,4, FALSE)</f>
        <v xml:space="preserve">ratio of missing motorbike trips, e.g. if ratio = 0.6 and total trip distance in survey is 400, then want to add 600 km of motorbike trips. </v>
      </c>
      <c r="L2351" s="21" t="str" cm="1">
        <f t="array" aca="1" ref="L2351" ca="1">IF(ISNA(VLOOKUP($D2351,Grouped_Sources!$C:$C,1,FALSE)),"", INDIRECT(VLOOKUP($D2351,Grouped_Sources!$C:$I,5,FALSE)))</f>
        <v xml:space="preserve"> on OneDrive Ali Abbas - ITHIM Global\Methods and Processes\Input Parameters\MotorcycleFleetRatio</v>
      </c>
      <c r="M2351" s="21" cm="1">
        <f t="array" aca="1" ref="M2351" ca="1">IF(ISNA(VLOOKUP($D2351,Grouped_Sources!$C:$C,1,FALSE)),"", INDIRECT(VLOOKUP($D2351,Grouped_Sources!$C:$I,6,FALSE)))</f>
        <v>0</v>
      </c>
      <c r="N2351" s="21" cm="1">
        <f t="array" aca="1" ref="N2351" ca="1">IF(ISNA(VLOOKUP($D2351,Grouped_Sources!$C:$C,1,FALSE)),"", INDIRECT(VLOOKUP($D2351,Grouped_Sources!$C:$I,7,FALSE)))</f>
        <v>0</v>
      </c>
    </row>
    <row r="2352" spans="1:14" hidden="1" x14ac:dyDescent="0.25">
      <c r="A2352" s="5">
        <f t="shared" si="387"/>
        <v>26</v>
      </c>
      <c r="B2352" s="5">
        <f t="shared" si="388"/>
        <v>50</v>
      </c>
      <c r="C2352" s="5" t="str">
        <f t="shared" ref="C2352:C2426" ca="1" si="390">IF(G2352 = "",F2352,IF(OR(G2352="alpha",G2352="beta",G2352="constant",G2352="sd",G2352="mean",G2352="sample"),F2352,F2352&amp;" "&amp;G2352))</f>
        <v>fleet_to_motorcycle_ratio</v>
      </c>
      <c r="D2352" s="5" t="str">
        <f t="shared" ca="1" si="377"/>
        <v>fleet_to_motorcycle_ratio_valdivia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fleet_to_motorcycle_ratio</v>
      </c>
      <c r="G2352" s="4" t="str" cm="1">
        <f t="array" aca="1" ref="G2352" ca="1">IF(AND(ISBLANK(INDIRECT(ADDRESS(B2352,3,1,1,"all_city_parameter_inputs"))),ISBLANK(INDIRECT(ADDRESS(B2352,2,1,1,"all_city_parameter_inputs")))),"",IF(ISBLANK(INDIRECT(ADDRESS(B2352,2,1,1,"all_city_parameter_inputs"))),"",INDIRECT(ADDRESS(B2352,2,1,1,"all_city_parameter_inputs"))))</f>
        <v>alpha</v>
      </c>
      <c r="H2352" s="17" cm="1">
        <f t="array" aca="1" ref="H2352" ca="1">IF(ISBLANK(INDIRECT(ADDRESS(B2352,A2352,1,1,"all_city_parameter_inputs"))), "--",INDIRECT(ADDRESS(B2352,A2352,1,1,"all_city_parameter_inputs")))</f>
        <v>8.1299740092757009</v>
      </c>
      <c r="I2352" s="17" t="str">
        <f ca="1">IF(OR(G2352="alpha",G2352="beta",G2352="sd",G2352="mean"),"--",VLOOKUP(C2352,Default!$B$5:$H$114,7,FALSE))</f>
        <v>--</v>
      </c>
      <c r="J2352" s="4" t="str">
        <f ca="1">VLOOKUP(F2352,Lookup!$C$5:$D$110,2, FALSE)</f>
        <v>Travel values</v>
      </c>
      <c r="K2352" s="4" t="str">
        <f ca="1">VLOOKUP(C2352,Default!$B$4:$E$114,4, FALSE)</f>
        <v xml:space="preserve">ratio of missing motorbike trips, e.g. if ratio = 0.6 and total trip distance in survey is 400, then want to add 600 km of motorbike trips. </v>
      </c>
      <c r="L2352" s="21" t="str" cm="1">
        <f t="array" aca="1" ref="L2352" ca="1">IF(ISNA(VLOOKUP($D2352,Grouped_Sources!$C:$C,1,FALSE)),"", INDIRECT(VLOOKUP($D2352,Grouped_Sources!$C:$I,5,FALSE)))</f>
        <v xml:space="preserve"> on OneDrive Ali Abbas - ITHIM Global\Methods and Processes\Input Parameters\MotorcycleFleetRatio</v>
      </c>
      <c r="M2352" s="21" cm="1">
        <f t="array" aca="1" ref="M2352" ca="1">IF(ISNA(VLOOKUP($D2352,Grouped_Sources!$C:$C,1,FALSE)),"", INDIRECT(VLOOKUP($D2352,Grouped_Sources!$C:$I,6,FALSE)))</f>
        <v>0</v>
      </c>
      <c r="N2352" s="21" cm="1">
        <f t="array" aca="1" ref="N2352" ca="1">IF(ISNA(VLOOKUP($D2352,Grouped_Sources!$C:$C,1,FALSE)),"", INDIRECT(VLOOKUP($D2352,Grouped_Sources!$C:$I,7,FALSE)))</f>
        <v>0</v>
      </c>
    </row>
    <row r="2353" spans="1:14" hidden="1" x14ac:dyDescent="0.25">
      <c r="A2353" s="5">
        <f t="shared" si="387"/>
        <v>26</v>
      </c>
      <c r="B2353" s="5">
        <f t="shared" si="388"/>
        <v>51</v>
      </c>
      <c r="C2353" s="5" t="str">
        <f t="shared" ca="1" si="390"/>
        <v>fleet_to_motorcycle_ratio</v>
      </c>
      <c r="D2353" s="5" t="str">
        <f t="shared" ca="1" si="377"/>
        <v>fleet_to_motorcycle_ratio_valdivia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fleet_to_motorcycle_ratio</v>
      </c>
      <c r="G2353" s="4" t="str" cm="1">
        <f t="array" aca="1" ref="G2353" ca="1">IF(AND(ISBLANK(INDIRECT(ADDRESS(B2353,3,1,1,"all_city_parameter_inputs"))),ISBLANK(INDIRECT(ADDRESS(B2353,2,1,1,"all_city_parameter_inputs")))),"",IF(ISBLANK(INDIRECT(ADDRESS(B2353,2,1,1,"all_city_parameter_inputs"))),"",INDIRECT(ADDRESS(B2353,2,1,1,"all_city_parameter_inputs"))))</f>
        <v>beta</v>
      </c>
      <c r="H2353" s="17" cm="1">
        <f t="array" aca="1" ref="H2353" ca="1">IF(ISBLANK(INDIRECT(ADDRESS(B2353,A2353,1,1,"all_city_parameter_inputs"))), "--",INDIRECT(ADDRESS(B2353,A2353,1,1,"all_city_parameter_inputs")))</f>
        <v>10.227823471617663</v>
      </c>
      <c r="I2353" s="17" t="str">
        <f ca="1">IF(OR(G2353="alpha",G2353="beta",G2353="sd",G2353="mean"),"--",VLOOKUP(C2353,Default!$B$5:$H$114,7,FALSE))</f>
        <v>--</v>
      </c>
      <c r="J2353" s="4" t="str">
        <f ca="1">VLOOKUP(F2353,Lookup!$C$5:$D$110,2, FALSE)</f>
        <v>Travel values</v>
      </c>
      <c r="K2353" s="4" t="str">
        <f ca="1">VLOOKUP(C2353,Default!$B$4:$E$114,4, FALSE)</f>
        <v xml:space="preserve">ratio of missing motorbike trips, e.g. if ratio = 0.6 and total trip distance in survey is 400, then want to add 600 km of motorbike trips. </v>
      </c>
      <c r="L2353" s="21" t="str" cm="1">
        <f t="array" aca="1" ref="L2353" ca="1">IF(ISNA(VLOOKUP($D2353,Grouped_Sources!$C:$C,1,FALSE)),"", INDIRECT(VLOOKUP($D2353,Grouped_Sources!$C:$I,5,FALSE)))</f>
        <v xml:space="preserve"> on OneDrive Ali Abbas - ITHIM Global\Methods and Processes\Input Parameters\MotorcycleFleetRatio</v>
      </c>
      <c r="M2353" s="21" cm="1">
        <f t="array" aca="1" ref="M2353" ca="1">IF(ISNA(VLOOKUP($D2353,Grouped_Sources!$C:$C,1,FALSE)),"", INDIRECT(VLOOKUP($D2353,Grouped_Sources!$C:$I,6,FALSE)))</f>
        <v>0</v>
      </c>
      <c r="N2353" s="21" cm="1">
        <f t="array" aca="1" ref="N2353" ca="1">IF(ISNA(VLOOKUP($D2353,Grouped_Sources!$C:$C,1,FALSE)),"", INDIRECT(VLOOKUP($D2353,Grouped_Sources!$C:$I,7,FALSE)))</f>
        <v>0</v>
      </c>
    </row>
    <row r="2354" spans="1:14" hidden="1" x14ac:dyDescent="0.25">
      <c r="A2354" s="5">
        <f t="shared" si="387"/>
        <v>26</v>
      </c>
      <c r="B2354" s="5">
        <f t="shared" si="388"/>
        <v>52</v>
      </c>
      <c r="C2354" s="5" t="str">
        <f t="shared" ca="1" si="390"/>
        <v>background_pa_confidence</v>
      </c>
      <c r="D2354" s="5" t="str">
        <f t="shared" ca="1" si="377"/>
        <v>background_pa_confidence_valdivia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background_pa_confidence</v>
      </c>
      <c r="G2354" s="4" t="str" cm="1">
        <f t="array" aca="1" ref="G2354" ca="1">IF(AND(ISBLANK(INDIRECT(ADDRESS(B2354,3,1,1,"all_city_parameter_inputs"))),ISBLANK(INDIRECT(ADDRESS(B2354,2,1,1,"all_city_parameter_inputs")))),"",IF(ISBLANK(INDIRECT(ADDRESS(B2354,2,1,1,"all_city_parameter_inputs"))),"",INDIRECT(ADDRESS(B2354,2,1,1,"all_city_parameter_inputs"))))</f>
        <v>sample</v>
      </c>
      <c r="H2354" s="17" cm="1">
        <f t="array" aca="1" ref="H2354" ca="1">IF(ISBLANK(INDIRECT(ADDRESS(B2354,A2354,1,1,"all_city_parameter_inputs"))), "--",INDIRECT(ADDRESS(B2354,A2354,1,1,"all_city_parameter_inputs")))</f>
        <v>0.3</v>
      </c>
      <c r="I2354" s="17">
        <f ca="1">IF(OR(G2354="alpha",G2354="beta",G2354="sd",G2354="mean"),"--",VLOOKUP(C2354,Default!$B$5:$H$114,7,FALSE))</f>
        <v>1</v>
      </c>
      <c r="J2354" s="4" t="str">
        <f ca="1">VLOOKUP(F2354,Lookup!$C$5:$D$110,2, FALSE)</f>
        <v>PA values</v>
      </c>
      <c r="K2354" s="4" t="str">
        <f ca="1">VLOOKUP(C2354,Default!$B$4:$E$114,4, FALSE)</f>
        <v>how confident we are in the PA survey (in terms of number of people who report zero PA)</v>
      </c>
      <c r="L2354" s="21" t="str" cm="1">
        <f t="array" aca="1" ref="L2354" ca="1">IF(ISNA(VLOOKUP($D2354,Grouped_Sources!$C:$C,1,FALSE)),"", INDIRECT(VLOOKUP($D2354,Grouped_Sources!$C:$I,5,FALSE)))</f>
        <v/>
      </c>
      <c r="M2354" s="21" t="str" cm="1">
        <f t="array" aca="1" ref="M2354" ca="1">IF(ISNA(VLOOKUP($D2354,Grouped_Sources!$C:$C,1,FALSE)),"", INDIRECT(VLOOKUP($D2354,Grouped_Sources!$C:$I,6,FALSE)))</f>
        <v/>
      </c>
      <c r="N2354" s="21" t="str" cm="1">
        <f t="array" aca="1" ref="N2354" ca="1">IF(ISNA(VLOOKUP($D2354,Grouped_Sources!$C:$C,1,FALSE)),"", INDIRECT(VLOOKUP($D2354,Grouped_Sources!$C:$I,7,FALSE)))</f>
        <v/>
      </c>
    </row>
    <row r="2355" spans="1:14" hidden="1" x14ac:dyDescent="0.25">
      <c r="A2355" s="5">
        <f t="shared" si="387"/>
        <v>26</v>
      </c>
      <c r="B2355" s="5">
        <f t="shared" si="388"/>
        <v>53</v>
      </c>
      <c r="C2355" s="5" t="str">
        <f t="shared" ca="1" si="390"/>
        <v>add_walk_to_pt_trips</v>
      </c>
      <c r="D2355" s="5" t="str">
        <f t="shared" ca="1" si="377"/>
        <v>add_walk_to_pt_trips_valdivia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add_walk_to_pt_trips</v>
      </c>
      <c r="G2355" s="4" t="str" cm="1">
        <f t="array" aca="1" ref="G2355" ca="1">IF(AND(ISBLANK(INDIRECT(ADDRESS(B2355,3,1,1,"all_city_parameter_inputs"))),ISBLANK(INDIRECT(ADDRESS(B2355,2,1,1,"all_city_parameter_inputs")))),"",IF(ISBLANK(INDIRECT(ADDRESS(B2355,2,1,1,"all_city_parameter_inputs"))),"",INDIRECT(ADDRESS(B2355,2,1,1,"all_city_parameter_inputs"))))</f>
        <v/>
      </c>
      <c r="H2355" s="17" t="str" cm="1">
        <f t="array" aca="1" ref="H2355" ca="1">IF(ISBLANK(INDIRECT(ADDRESS(B2355,A2355,1,1,"all_city_parameter_inputs"))), "--",INDIRECT(ADDRESS(B2355,A2355,1,1,"all_city_parameter_inputs")))</f>
        <v>T</v>
      </c>
      <c r="I2355" s="17" t="str">
        <f ca="1">IF(OR(G2355="alpha",G2355="beta",G2355="sd",G2355="mean"),"--",VLOOKUP(C2355,Default!$B$5:$H$114,7,FALSE))</f>
        <v>T</v>
      </c>
      <c r="J2355" s="4" t="str">
        <f ca="1">VLOOKUP(F2355,Lookup!$C$5:$D$110,2, FALSE)</f>
        <v>Travel values</v>
      </c>
      <c r="K2355" s="4" t="str">
        <f ca="1">VLOOKUP(C2355,Default!$B$4:$E$114,4, FALSE)</f>
        <v>whether to add walk component to trips with main mode bus</v>
      </c>
      <c r="L2355" s="21" t="str" cm="1">
        <f t="array" aca="1" ref="L2355" ca="1">IF(ISNA(VLOOKUP($D2355,Grouped_Sources!$C:$C,1,FALSE)),"", INDIRECT(VLOOKUP($D2355,Grouped_Sources!$C:$I,5,FALSE)))</f>
        <v>usually set to T</v>
      </c>
      <c r="M2355" s="21" cm="1">
        <f t="array" aca="1" ref="M2355" ca="1">IF(ISNA(VLOOKUP($D2355,Grouped_Sources!$C:$C,1,FALSE)),"", INDIRECT(VLOOKUP($D2355,Grouped_Sources!$C:$I,6,FALSE)))</f>
        <v>0</v>
      </c>
      <c r="N2355" s="21" cm="1">
        <f t="array" aca="1" ref="N2355" ca="1">IF(ISNA(VLOOKUP($D2355,Grouped_Sources!$C:$C,1,FALSE)),"", INDIRECT(VLOOKUP($D2355,Grouped_Sources!$C:$I,7,FALSE)))</f>
        <v>0</v>
      </c>
    </row>
    <row r="2356" spans="1:14" hidden="1" x14ac:dyDescent="0.25">
      <c r="A2356" s="5">
        <f t="shared" si="387"/>
        <v>26</v>
      </c>
      <c r="B2356" s="5">
        <f t="shared" si="388"/>
        <v>54</v>
      </c>
      <c r="C2356" s="5" t="str">
        <f t="shared" ca="1" si="390"/>
        <v>bus_to_passenger_ratio</v>
      </c>
      <c r="D2356" s="5" t="str">
        <f t="shared" ca="1" si="377"/>
        <v>bus_to_passenger_ratio_valdivia</v>
      </c>
      <c r="E2356" s="4" t="str" cm="1">
        <f t="array" aca="1" ref="E2356" ca="1">INDIRECT(ADDRESS(1,A2356,1,1,"all_city_parameter_inputs"))</f>
        <v>valdivia</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bus_to_passenger_ratio</v>
      </c>
      <c r="G2356" s="4" t="str" cm="1">
        <f t="array" aca="1" ref="G2356" ca="1">IF(AND(ISBLANK(INDIRECT(ADDRESS(B2356,3,1,1,"all_city_parameter_inputs"))),ISBLANK(INDIRECT(ADDRESS(B2356,2,1,1,"all_city_parameter_inputs")))),"",IF(ISBLANK(INDIRECT(ADDRESS(B2356,2,1,1,"all_city_parameter_inputs"))),"",INDIRECT(ADDRESS(B2356,2,1,1,"all_city_parameter_inputs"))))</f>
        <v>constant</v>
      </c>
      <c r="H2356" s="17" cm="1">
        <f t="array" aca="1" ref="H2356" ca="1">IF(ISBLANK(INDIRECT(ADDRESS(B2356,A2356,1,1,"all_city_parameter_inputs"))), "--",INDIRECT(ADDRESS(B2356,A2356,1,1,"all_city_parameter_inputs")))</f>
        <v>6.6666666666666666E-2</v>
      </c>
      <c r="I2356" s="17">
        <f ca="1">IF(OR(G2356="alpha",G2356="beta",G2356="sd",G2356="mean"),"--",VLOOKUP(C2356,Default!$B$5:$H$114,7,FALSE))</f>
        <v>3.8910505836575897E-2</v>
      </c>
      <c r="J2356" s="4" t="str">
        <f ca="1">VLOOKUP(F2356,Lookup!$C$5:$D$110,2, FALSE)</f>
        <v>Travel values</v>
      </c>
      <c r="K2356" s="4" t="str">
        <f ca="1">VLOOKUP(C2356,Default!$B$4:$E$114,4, FALSE)</f>
        <v>number of buses per passenger</v>
      </c>
      <c r="L2356" s="21" t="str" cm="1">
        <f t="array" aca="1" ref="L2356" ca="1">IF(ISNA(VLOOKUP($D2356,Grouped_Sources!$C:$C,1,FALSE)),"", INDIRECT(VLOOKUP($D2356,Grouped_Sources!$C:$I,5,FALSE)))</f>
        <v>BusPassengerRatios_WriteUp_v.xx.docx on  on OneDrive Ali Abbas - ITHIM Global\Methods and Processes\Input Parameters\BusPassengerRatio</v>
      </c>
      <c r="M2356" s="21" cm="1">
        <f t="array" aca="1" ref="M2356" ca="1">IF(ISNA(VLOOKUP($D2356,Grouped_Sources!$C:$C,1,FALSE)),"", INDIRECT(VLOOKUP($D2356,Grouped_Sources!$C:$I,6,FALSE)))</f>
        <v>0</v>
      </c>
      <c r="N2356" s="21" cm="1">
        <f t="array" aca="1" ref="N2356" ca="1">IF(ISNA(VLOOKUP($D2356,Grouped_Sources!$C:$C,1,FALSE)),"", INDIRECT(VLOOKUP($D2356,Grouped_Sources!$C:$I,7,FALSE)))</f>
        <v>0</v>
      </c>
    </row>
    <row r="2357" spans="1:14" hidden="1" x14ac:dyDescent="0.25">
      <c r="A2357" s="5">
        <f t="shared" si="387"/>
        <v>26</v>
      </c>
      <c r="B2357" s="5">
        <f t="shared" si="388"/>
        <v>55</v>
      </c>
      <c r="C2357" s="5" t="str">
        <f t="shared" ca="1" si="390"/>
        <v>bus_to_passenger_ratio</v>
      </c>
      <c r="D2357" s="5" t="str">
        <f t="shared" ca="1" si="377"/>
        <v>bus_to_passenger_ratio_valdivia</v>
      </c>
      <c r="E2357" s="4" t="str" cm="1">
        <f t="array" aca="1" ref="E2357" ca="1">INDIRECT(ADDRESS(1,A2357,1,1,"all_city_parameter_inputs"))</f>
        <v>valdivia</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bus_to_passenger_ratio</v>
      </c>
      <c r="G2357" s="4" t="str" cm="1">
        <f t="array" aca="1" ref="G2357" ca="1">IF(AND(ISBLANK(INDIRECT(ADDRESS(B2357,3,1,1,"all_city_parameter_inputs"))),ISBLANK(INDIRECT(ADDRESS(B2357,2,1,1,"all_city_parameter_inputs")))),"",IF(ISBLANK(INDIRECT(ADDRESS(B2357,2,1,1,"all_city_parameter_inputs"))),"",INDIRECT(ADDRESS(B2357,2,1,1,"all_city_parameter_inputs"))))</f>
        <v>alpha</v>
      </c>
      <c r="H2357" s="17" cm="1">
        <f t="array" aca="1" ref="H2357" ca="1">IF(ISBLANK(INDIRECT(ADDRESS(B2357,A2357,1,1,"all_city_parameter_inputs"))), "--",INDIRECT(ADDRESS(B2357,A2357,1,1,"all_city_parameter_inputs")))</f>
        <v>14.866666666666667</v>
      </c>
      <c r="I2357" s="17" t="str">
        <f ca="1">IF(OR(G2357="alpha",G2357="beta",G2357="sd",G2357="mean"),"--",VLOOKUP(C2357,Default!$B$5:$H$114,7,FALSE))</f>
        <v>--</v>
      </c>
      <c r="J2357" s="4" t="str">
        <f ca="1">VLOOKUP(F2357,Lookup!$C$5:$D$110,2, FALSE)</f>
        <v>Travel values</v>
      </c>
      <c r="K2357" s="4" t="str">
        <f ca="1">VLOOKUP(C2357,Default!$B$4:$E$114,4, FALSE)</f>
        <v>number of buses per passenger</v>
      </c>
      <c r="L2357" s="21" t="str" cm="1">
        <f t="array" aca="1" ref="L2357" ca="1">IF(ISNA(VLOOKUP($D2357,Grouped_Sources!$C:$C,1,FALSE)),"", INDIRECT(VLOOKUP($D2357,Grouped_Sources!$C:$I,5,FALSE)))</f>
        <v>BusPassengerRatios_WriteUp_v.xx.docx on  on OneDrive Ali Abbas - ITHIM Global\Methods and Processes\Input Parameters\BusPassengerRatio</v>
      </c>
      <c r="M2357" s="21" cm="1">
        <f t="array" aca="1" ref="M2357" ca="1">IF(ISNA(VLOOKUP($D2357,Grouped_Sources!$C:$C,1,FALSE)),"", INDIRECT(VLOOKUP($D2357,Grouped_Sources!$C:$I,6,FALSE)))</f>
        <v>0</v>
      </c>
      <c r="N2357" s="21" cm="1">
        <f t="array" aca="1" ref="N2357" ca="1">IF(ISNA(VLOOKUP($D2357,Grouped_Sources!$C:$C,1,FALSE)),"", INDIRECT(VLOOKUP($D2357,Grouped_Sources!$C:$I,7,FALSE)))</f>
        <v>0</v>
      </c>
    </row>
    <row r="2358" spans="1:14" hidden="1" x14ac:dyDescent="0.25">
      <c r="A2358" s="5">
        <f t="shared" si="387"/>
        <v>26</v>
      </c>
      <c r="B2358" s="5">
        <f t="shared" si="388"/>
        <v>56</v>
      </c>
      <c r="C2358" s="5" t="str">
        <f t="shared" ca="1" si="390"/>
        <v>bus_to_passenger_ratio</v>
      </c>
      <c r="D2358" s="5" t="str">
        <f t="shared" ca="1" si="377"/>
        <v>bus_to_passenger_ratio_valdivia</v>
      </c>
      <c r="E2358" s="4" t="str" cm="1">
        <f t="array" aca="1" ref="E2358" ca="1">INDIRECT(ADDRESS(1,A2358,1,1,"all_city_parameter_inputs"))</f>
        <v>valdivia</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bus_to_passenger_ratio</v>
      </c>
      <c r="G2358" s="4" t="str" cm="1">
        <f t="array" aca="1" ref="G2358" ca="1">IF(AND(ISBLANK(INDIRECT(ADDRESS(B2358,3,1,1,"all_city_parameter_inputs"))),ISBLANK(INDIRECT(ADDRESS(B2358,2,1,1,"all_city_parameter_inputs")))),"",IF(ISBLANK(INDIRECT(ADDRESS(B2358,2,1,1,"all_city_parameter_inputs"))),"",INDIRECT(ADDRESS(B2358,2,1,1,"all_city_parameter_inputs"))))</f>
        <v>beta</v>
      </c>
      <c r="H2358" s="17" cm="1">
        <f t="array" aca="1" ref="H2358" ca="1">IF(ISBLANK(INDIRECT(ADDRESS(B2358,A2358,1,1,"all_city_parameter_inputs"))), "--",INDIRECT(ADDRESS(B2358,A2358,1,1,"all_city_parameter_inputs")))</f>
        <v>208.13333333333333</v>
      </c>
      <c r="I2358" s="17" t="str">
        <f ca="1">IF(OR(G2358="alpha",G2358="beta",G2358="sd",G2358="mean"),"--",VLOOKUP(C2358,Default!$B$5:$H$114,7,FALSE))</f>
        <v>--</v>
      </c>
      <c r="J2358" s="4" t="str">
        <f ca="1">VLOOKUP(F2358,Lookup!$C$5:$D$110,2, FALSE)</f>
        <v>Travel values</v>
      </c>
      <c r="K2358" s="4" t="str">
        <f ca="1">VLOOKUP(C2358,Default!$B$4:$E$114,4, FALSE)</f>
        <v>number of buses per passenger</v>
      </c>
      <c r="L2358" s="21" t="str" cm="1">
        <f t="array" aca="1" ref="L2358" ca="1">IF(ISNA(VLOOKUP($D2358,Grouped_Sources!$C:$C,1,FALSE)),"", INDIRECT(VLOOKUP($D2358,Grouped_Sources!$C:$I,5,FALSE)))</f>
        <v>BusPassengerRatios_WriteUp_v.xx.docx on  on OneDrive Ali Abbas - ITHIM Global\Methods and Processes\Input Parameters\BusPassengerRatio</v>
      </c>
      <c r="M2358" s="21" cm="1">
        <f t="array" aca="1" ref="M2358" ca="1">IF(ISNA(VLOOKUP($D2358,Grouped_Sources!$C:$C,1,FALSE)),"", INDIRECT(VLOOKUP($D2358,Grouped_Sources!$C:$I,6,FALSE)))</f>
        <v>0</v>
      </c>
      <c r="N2358" s="21" cm="1">
        <f t="array" aca="1" ref="N2358" ca="1">IF(ISNA(VLOOKUP($D2358,Grouped_Sources!$C:$C,1,FALSE)),"", INDIRECT(VLOOKUP($D2358,Grouped_Sources!$C:$I,7,FALSE)))</f>
        <v>0</v>
      </c>
    </row>
    <row r="2359" spans="1:14" hidden="1" x14ac:dyDescent="0.25">
      <c r="A2359" s="5">
        <f t="shared" si="387"/>
        <v>26</v>
      </c>
      <c r="B2359" s="5">
        <f t="shared" si="388"/>
        <v>57</v>
      </c>
      <c r="C2359" s="5" t="str">
        <f t="shared" ca="1" si="390"/>
        <v>truck_to_car_ratio</v>
      </c>
      <c r="D2359" s="5" t="str">
        <f t="shared" ca="1" si="377"/>
        <v>truck_to_car_ratio_valdivia</v>
      </c>
      <c r="E2359" s="4" t="str" cm="1">
        <f t="array" aca="1" ref="E2359" ca="1">INDIRECT(ADDRESS(1,A2359,1,1,"all_city_parameter_inputs"))</f>
        <v>valdivia</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truck_to_car_ratio</v>
      </c>
      <c r="G2359" s="4" t="str" cm="1">
        <f t="array" aca="1" ref="G2359" ca="1">IF(AND(ISBLANK(INDIRECT(ADDRESS(B2359,3,1,1,"all_city_parameter_inputs"))),ISBLANK(INDIRECT(ADDRESS(B2359,2,1,1,"all_city_parameter_inputs")))),"",IF(ISBLANK(INDIRECT(ADDRESS(B2359,2,1,1,"all_city_parameter_inputs"))),"",INDIRECT(ADDRESS(B2359,2,1,1,"all_city_parameter_inputs"))))</f>
        <v>constant</v>
      </c>
      <c r="H2359" s="17" cm="1">
        <f t="array" aca="1" ref="H2359" ca="1">IF(ISBLANK(INDIRECT(ADDRESS(B2359,A2359,1,1,"all_city_parameter_inputs"))), "--",INDIRECT(ADDRESS(B2359,A2359,1,1,"all_city_parameter_inputs")))</f>
        <v>0.3</v>
      </c>
      <c r="I2359" s="17">
        <f ca="1">IF(OR(G2359="alpha",G2359="beta",G2359="sd",G2359="mean"),"--",VLOOKUP(C2359,Default!$B$5:$H$114,7,FALSE))</f>
        <v>0.3</v>
      </c>
      <c r="J2359" s="4" t="str">
        <f ca="1">VLOOKUP(F2359,Lookup!$C$5:$D$110,2, FALSE)</f>
        <v>Travel values</v>
      </c>
      <c r="K2359" s="4" t="str">
        <f ca="1">VLOOKUP(C2359,Default!$B$4:$E$114,4, FALSE)</f>
        <v>ratio of truck kilometers to car km travelled, used to add ghost trips that are not changed between the different scenarios</v>
      </c>
      <c r="L2359" s="21" t="str" cm="1">
        <f t="array" aca="1" ref="L2359" ca="1">IF(ISNA(VLOOKUP($D2359,Grouped_Sources!$C:$C,1,FALSE)),"", INDIRECT(VLOOKUP($D2359,Grouped_Sources!$C:$I,5,FALSE)))</f>
        <v>TruckCarRatio_WriteUp_v.xx.docx on  on OneDrive Ali Abbas - ITHIM Global\Methods and Processes\Input Parameters\TruckCarRatio</v>
      </c>
      <c r="M2359" s="21" cm="1">
        <f t="array" aca="1" ref="M2359" ca="1">IF(ISNA(VLOOKUP($D2359,Grouped_Sources!$C:$C,1,FALSE)),"", INDIRECT(VLOOKUP($D2359,Grouped_Sources!$C:$I,6,FALSE)))</f>
        <v>0</v>
      </c>
      <c r="N2359" s="21" cm="1">
        <f t="array" aca="1" ref="N2359" ca="1">IF(ISNA(VLOOKUP($D2359,Grouped_Sources!$C:$C,1,FALSE)),"", INDIRECT(VLOOKUP($D2359,Grouped_Sources!$C:$I,7,FALSE)))</f>
        <v>0</v>
      </c>
    </row>
    <row r="2360" spans="1:14" hidden="1" x14ac:dyDescent="0.25">
      <c r="A2360" s="5">
        <f t="shared" si="387"/>
        <v>26</v>
      </c>
      <c r="B2360" s="5">
        <f t="shared" si="388"/>
        <v>58</v>
      </c>
      <c r="C2360" s="5" t="str">
        <f t="shared" ca="1" si="390"/>
        <v>truck_to_car_ratio</v>
      </c>
      <c r="D2360" s="5" t="str">
        <f t="shared" ca="1" si="377"/>
        <v>truck_to_car_ratio_valdivia</v>
      </c>
      <c r="E2360" s="4" t="str" cm="1">
        <f t="array" aca="1" ref="E2360" ca="1">INDIRECT(ADDRESS(1,A2360,1,1,"all_city_parameter_inputs"))</f>
        <v>valdivia</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truck_to_car_ratio</v>
      </c>
      <c r="G2360" s="4" t="str" cm="1">
        <f t="array" aca="1" ref="G2360" ca="1">IF(AND(ISBLANK(INDIRECT(ADDRESS(B2360,3,1,1,"all_city_parameter_inputs"))),ISBLANK(INDIRECT(ADDRESS(B2360,2,1,1,"all_city_parameter_inputs")))),"",IF(ISBLANK(INDIRECT(ADDRESS(B2360,2,1,1,"all_city_parameter_inputs"))),"",INDIRECT(ADDRESS(B2360,2,1,1,"all_city_parameter_inputs"))))</f>
        <v>alpha</v>
      </c>
      <c r="H2360" s="17" cm="1">
        <f t="array" aca="1" ref="H2360" ca="1">IF(ISBLANK(INDIRECT(ADDRESS(B2360,A2360,1,1,"all_city_parameter_inputs"))), "--",INDIRECT(ADDRESS(B2360,A2360,1,1,"all_city_parameter_inputs")))</f>
        <v>3.731999999999998</v>
      </c>
      <c r="I2360" s="17" t="str">
        <f ca="1">IF(OR(G2360="alpha",G2360="beta",G2360="sd",G2360="mean"),"--",VLOOKUP(C2360,Default!$B$5:$H$114,7,FALSE))</f>
        <v>--</v>
      </c>
      <c r="J2360" s="4" t="str">
        <f ca="1">VLOOKUP(F2360,Lookup!$C$5:$D$110,2, FALSE)</f>
        <v>Travel values</v>
      </c>
      <c r="K2360" s="4" t="str">
        <f ca="1">VLOOKUP(C2360,Default!$B$4:$E$114,4, FALSE)</f>
        <v>ratio of truck kilometers to car km travelled, used to add ghost trips that are not changed between the different scenarios</v>
      </c>
      <c r="L2360" s="21" t="str" cm="1">
        <f t="array" aca="1" ref="L2360" ca="1">IF(ISNA(VLOOKUP($D2360,Grouped_Sources!$C:$C,1,FALSE)),"", INDIRECT(VLOOKUP($D2360,Grouped_Sources!$C:$I,5,FALSE)))</f>
        <v>TruckCarRatio_WriteUp_v.xx.docx on  on OneDrive Ali Abbas - ITHIM Global\Methods and Processes\Input Parameters\TruckCarRatio</v>
      </c>
      <c r="M2360" s="21" cm="1">
        <f t="array" aca="1" ref="M2360" ca="1">IF(ISNA(VLOOKUP($D2360,Grouped_Sources!$C:$C,1,FALSE)),"", INDIRECT(VLOOKUP($D2360,Grouped_Sources!$C:$I,6,FALSE)))</f>
        <v>0</v>
      </c>
      <c r="N2360" s="21" cm="1">
        <f t="array" aca="1" ref="N2360" ca="1">IF(ISNA(VLOOKUP($D2360,Grouped_Sources!$C:$C,1,FALSE)),"", INDIRECT(VLOOKUP($D2360,Grouped_Sources!$C:$I,7,FALSE)))</f>
        <v>0</v>
      </c>
    </row>
    <row r="2361" spans="1:14" hidden="1" x14ac:dyDescent="0.25">
      <c r="A2361" s="5">
        <f t="shared" si="387"/>
        <v>26</v>
      </c>
      <c r="B2361" s="5">
        <f t="shared" si="388"/>
        <v>59</v>
      </c>
      <c r="C2361" s="5" t="str">
        <f t="shared" ca="1" si="390"/>
        <v>truck_to_car_ratio</v>
      </c>
      <c r="D2361" s="5" t="str">
        <f t="shared" ca="1" si="377"/>
        <v>truck_to_car_ratio_valdivia</v>
      </c>
      <c r="E2361" s="4" t="str" cm="1">
        <f t="array" aca="1" ref="E2361" ca="1">INDIRECT(ADDRESS(1,A2361,1,1,"all_city_parameter_inputs"))</f>
        <v>valdivia</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truck_to_car_ratio</v>
      </c>
      <c r="G2361" s="4" t="str" cm="1">
        <f t="array" aca="1" ref="G2361" ca="1">IF(AND(ISBLANK(INDIRECT(ADDRESS(B2361,3,1,1,"all_city_parameter_inputs"))),ISBLANK(INDIRECT(ADDRESS(B2361,2,1,1,"all_city_parameter_inputs")))),"",IF(ISBLANK(INDIRECT(ADDRESS(B2361,2,1,1,"all_city_parameter_inputs"))),"",INDIRECT(ADDRESS(B2361,2,1,1,"all_city_parameter_inputs"))))</f>
        <v>beta</v>
      </c>
      <c r="H2361" s="17" cm="1">
        <f t="array" aca="1" ref="H2361" ca="1">IF(ISBLANK(INDIRECT(ADDRESS(B2361,A2361,1,1,"all_city_parameter_inputs"))), "--",INDIRECT(ADDRESS(B2361,A2361,1,1,"all_city_parameter_inputs")))</f>
        <v>8.7079999999999949</v>
      </c>
      <c r="I2361" s="17" t="str">
        <f ca="1">IF(OR(G2361="alpha",G2361="beta",G2361="sd",G2361="mean"),"--",VLOOKUP(C2361,Default!$B$5:$H$114,7,FALSE))</f>
        <v>--</v>
      </c>
      <c r="J2361" s="4" t="str">
        <f ca="1">VLOOKUP(F2361,Lookup!$C$5:$D$110,2, FALSE)</f>
        <v>Travel values</v>
      </c>
      <c r="K2361" s="4" t="str">
        <f ca="1">VLOOKUP(C2361,Default!$B$4:$E$114,4, FALSE)</f>
        <v>ratio of truck kilometers to car km travelled, used to add ghost trips that are not changed between the different scenarios</v>
      </c>
      <c r="L2361" s="21" t="str" cm="1">
        <f t="array" aca="1" ref="L2361" ca="1">IF(ISNA(VLOOKUP($D2361,Grouped_Sources!$C:$C,1,FALSE)),"", INDIRECT(VLOOKUP($D2361,Grouped_Sources!$C:$I,5,FALSE)))</f>
        <v>TruckCarRatio_WriteUp_v.xx.docx on  on OneDrive Ali Abbas - ITHIM Global\Methods and Processes\Input Parameters\TruckCarRatio</v>
      </c>
      <c r="M2361" s="21" cm="1">
        <f t="array" aca="1" ref="M2361" ca="1">IF(ISNA(VLOOKUP($D2361,Grouped_Sources!$C:$C,1,FALSE)),"", INDIRECT(VLOOKUP($D2361,Grouped_Sources!$C:$I,6,FALSE)))</f>
        <v>0</v>
      </c>
      <c r="N2361" s="21" cm="1">
        <f t="array" aca="1" ref="N2361" ca="1">IF(ISNA(VLOOKUP($D2361,Grouped_Sources!$C:$C,1,FALSE)),"", INDIRECT(VLOOKUP($D2361,Grouped_Sources!$C:$I,7,FALSE)))</f>
        <v>0</v>
      </c>
    </row>
    <row r="2362" spans="1:14" hidden="1" x14ac:dyDescent="0.25">
      <c r="A2362" s="5">
        <f t="shared" si="387"/>
        <v>26</v>
      </c>
      <c r="B2362" s="5">
        <f t="shared" si="388"/>
        <v>60</v>
      </c>
      <c r="C2362" s="5" t="str">
        <f t="shared" ca="1" si="390"/>
        <v>PM_emission_confidence</v>
      </c>
      <c r="D2362" s="5" t="str">
        <f t="shared" ca="1" si="377"/>
        <v>PM_emission_confidence_valdivia</v>
      </c>
      <c r="E2362" s="4" t="str" cm="1">
        <f t="array" aca="1" ref="E2362" ca="1">INDIRECT(ADDRESS(1,A2362,1,1,"all_city_parameter_inputs"))</f>
        <v>valdivia</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PM_emission_confidence</v>
      </c>
      <c r="G2362" s="4" t="str" cm="1">
        <f t="array" aca="1" ref="G2362" ca="1">IF(AND(ISBLANK(INDIRECT(ADDRESS(B2362,3,1,1,"all_city_parameter_inputs"))),ISBLANK(INDIRECT(ADDRESS(B2362,2,1,1,"all_city_parameter_inputs")))),"",IF(ISBLANK(INDIRECT(ADDRESS(B2362,2,1,1,"all_city_parameter_inputs"))),"",INDIRECT(ADDRESS(B2362,2,1,1,"all_city_parameter_inputs"))))</f>
        <v>sample</v>
      </c>
      <c r="H2362" s="17" cm="1">
        <f t="array" aca="1" ref="H2362" ca="1">IF(ISBLANK(INDIRECT(ADDRESS(B2362,A2362,1,1,"all_city_parameter_inputs"))), "--",INDIRECT(ADDRESS(B2362,A2362,1,1,"all_city_parameter_inputs")))</f>
        <v>0.8</v>
      </c>
      <c r="I2362" s="17">
        <f ca="1">IF(OR(G2362="alpha",G2362="beta",G2362="sd",G2362="mean"),"--",VLOOKUP(C2362,Default!$B$5:$H$114,7,FALSE))</f>
        <v>1</v>
      </c>
      <c r="J2362" s="4" t="str">
        <f ca="1">VLOOKUP(F2362,Lookup!$C$5:$D$110,2, FALSE)</f>
        <v>Pollution values</v>
      </c>
      <c r="K2362" s="4" t="str">
        <f ca="1">VLOOKUP(C2362,Default!$B$4:$E$114,4,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62" s="21" t="str" cm="1">
        <f t="array" aca="1" ref="L2362" ca="1">IF(ISNA(VLOOKUP($D2362,Grouped_Sources!$C:$C,1,FALSE)),"", INDIRECT(VLOOKUP($D2362,Grouped_Sources!$C:$I,5,FALSE)))</f>
        <v/>
      </c>
      <c r="M2362" s="21" t="str" cm="1">
        <f t="array" aca="1" ref="M2362" ca="1">IF(ISNA(VLOOKUP($D2362,Grouped_Sources!$C:$C,1,FALSE)),"", INDIRECT(VLOOKUP($D2362,Grouped_Sources!$C:$I,6,FALSE)))</f>
        <v/>
      </c>
      <c r="N2362" s="21" t="str" cm="1">
        <f t="array" aca="1" ref="N2362" ca="1">IF(ISNA(VLOOKUP($D2362,Grouped_Sources!$C:$C,1,FALSE)),"", INDIRECT(VLOOKUP($D2362,Grouped_Sources!$C:$I,7,FALSE)))</f>
        <v/>
      </c>
    </row>
    <row r="2363" spans="1:14" hidden="1" x14ac:dyDescent="0.25">
      <c r="A2363" s="5">
        <f t="shared" si="387"/>
        <v>26</v>
      </c>
      <c r="B2363" s="5">
        <f t="shared" si="388"/>
        <v>61</v>
      </c>
      <c r="C2363" s="5" t="str">
        <f t="shared" ca="1" si="390"/>
        <v>distance_scalar_car_taxi</v>
      </c>
      <c r="D2363" s="5" t="str">
        <f t="shared" ca="1" si="377"/>
        <v>distance_scalar_car_taxi_valdivia</v>
      </c>
      <c r="E2363" s="4" t="str" cm="1">
        <f t="array" aca="1" ref="E2363" ca="1">INDIRECT(ADDRESS(1,A2363,1,1,"all_city_parameter_inputs"))</f>
        <v>valdivia</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distance_scalar_car_taxi</v>
      </c>
      <c r="G2363" s="4" t="str" cm="1">
        <f t="array" aca="1" ref="G2363" ca="1">IF(AND(ISBLANK(INDIRECT(ADDRESS(B2363,3,1,1,"all_city_parameter_inputs"))),ISBLANK(INDIRECT(ADDRESS(B2363,2,1,1,"all_city_parameter_inputs")))),"",IF(ISBLANK(INDIRECT(ADDRESS(B2363,2,1,1,"all_city_parameter_inputs"))),"",INDIRECT(ADDRESS(B2363,2,1,1,"all_city_parameter_inputs"))))</f>
        <v>constant</v>
      </c>
      <c r="H2363" s="17" cm="1">
        <f t="array" aca="1" ref="H2363" ca="1">IF(ISBLANK(INDIRECT(ADDRESS(B2363,A2363,1,1,"all_city_parameter_inputs"))), "--",INDIRECT(ADDRESS(B2363,A2363,1,1,"all_city_parameter_inputs")))</f>
        <v>1</v>
      </c>
      <c r="I2363" s="17">
        <f ca="1">IF(OR(G2363="alpha",G2363="beta",G2363="sd",G2363="mean"),"--",VLOOKUP(C2363,Default!$B$5:$H$114,7,FALSE))</f>
        <v>1</v>
      </c>
      <c r="J2363" s="4" t="str">
        <f ca="1">VLOOKUP(F2363,Lookup!$C$5:$D$110,2, FALSE)</f>
        <v>Travel values</v>
      </c>
      <c r="K2363" s="4" t="str">
        <f ca="1">VLOOKUP(C2363,Default!$B$4:$E$114,4, FALSE)</f>
        <v>scalar for car/taxi distance, i.e. all car and taxi trips get scaled by this scalar</v>
      </c>
      <c r="L2363" s="21" t="str" cm="1">
        <f t="array" aca="1" ref="L2363" ca="1">IF(ISNA(VLOOKUP($D2363,Grouped_Sources!$C:$C,1,FALSE)),"", INDIRECT(VLOOKUP($D2363,Grouped_Sources!$C:$I,5,FALSE)))</f>
        <v xml:space="preserve"> on OneDrive Ali Abbas - ITHIM Global\Methods and Processes\Input Parameters\DistanceScalars</v>
      </c>
      <c r="M2363" s="21" cm="1">
        <f t="array" aca="1" ref="M2363" ca="1">IF(ISNA(VLOOKUP($D2363,Grouped_Sources!$C:$C,1,FALSE)),"", INDIRECT(VLOOKUP($D2363,Grouped_Sources!$C:$I,6,FALSE)))</f>
        <v>0</v>
      </c>
      <c r="N2363" s="21" cm="1">
        <f t="array" aca="1" ref="N2363" ca="1">IF(ISNA(VLOOKUP($D2363,Grouped_Sources!$C:$C,1,FALSE)),"", INDIRECT(VLOOKUP($D2363,Grouped_Sources!$C:$I,7,FALSE)))</f>
        <v>0</v>
      </c>
    </row>
    <row r="2364" spans="1:14" hidden="1" x14ac:dyDescent="0.25">
      <c r="A2364" s="5">
        <f t="shared" si="387"/>
        <v>26</v>
      </c>
      <c r="B2364" s="5">
        <f t="shared" si="388"/>
        <v>62</v>
      </c>
      <c r="C2364" s="5" t="str">
        <f t="shared" ca="1" si="390"/>
        <v>distance_scalar_car_taxi</v>
      </c>
      <c r="D2364" s="5" t="str">
        <f t="shared" ca="1" si="377"/>
        <v>distance_scalar_car_taxi_valdivia</v>
      </c>
      <c r="E2364" s="4" t="str" cm="1">
        <f t="array" aca="1" ref="E2364" ca="1">INDIRECT(ADDRESS(1,A2364,1,1,"all_city_parameter_inputs"))</f>
        <v>valdivia</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distance_scalar_car_taxi</v>
      </c>
      <c r="G2364" s="4" t="str" cm="1">
        <f t="array" aca="1" ref="G2364" ca="1">IF(AND(ISBLANK(INDIRECT(ADDRESS(B2364,3,1,1,"all_city_parameter_inputs"))),ISBLANK(INDIRECT(ADDRESS(B2364,2,1,1,"all_city_parameter_inputs")))),"",IF(ISBLANK(INDIRECT(ADDRESS(B2364,2,1,1,"all_city_parameter_inputs"))),"",INDIRECT(ADDRESS(B2364,2,1,1,"all_city_parameter_inputs"))))</f>
        <v>mean</v>
      </c>
      <c r="H2364" s="17" cm="1">
        <f t="array" aca="1" ref="H2364" ca="1">IF(ISBLANK(INDIRECT(ADDRESS(B2364,A2364,1,1,"all_city_parameter_inputs"))), "--",INDIRECT(ADDRESS(B2364,A2364,1,1,"all_city_parameter_inputs")))</f>
        <v>0.99995222294303898</v>
      </c>
      <c r="I2364" s="17" t="str">
        <f ca="1">IF(OR(G2364="alpha",G2364="beta",G2364="sd",G2364="mean"),"--",VLOOKUP(C2364,Default!$B$5:$H$114,7,FALSE))</f>
        <v>--</v>
      </c>
      <c r="J2364" s="4" t="str">
        <f ca="1">VLOOKUP(F2364,Lookup!$C$5:$D$110,2, FALSE)</f>
        <v>Travel values</v>
      </c>
      <c r="K2364" s="4" t="str">
        <f ca="1">VLOOKUP(C2364,Default!$B$4:$E$114,4, FALSE)</f>
        <v>scalar for car/taxi distance, i.e. all car and taxi trips get scaled by this scalar</v>
      </c>
      <c r="L2364" s="21" t="str" cm="1">
        <f t="array" aca="1" ref="L2364" ca="1">IF(ISNA(VLOOKUP($D2364,Grouped_Sources!$C:$C,1,FALSE)),"", INDIRECT(VLOOKUP($D2364,Grouped_Sources!$C:$I,5,FALSE)))</f>
        <v xml:space="preserve"> on OneDrive Ali Abbas - ITHIM Global\Methods and Processes\Input Parameters\DistanceScalars</v>
      </c>
      <c r="M2364" s="21" cm="1">
        <f t="array" aca="1" ref="M2364" ca="1">IF(ISNA(VLOOKUP($D2364,Grouped_Sources!$C:$C,1,FALSE)),"", INDIRECT(VLOOKUP($D2364,Grouped_Sources!$C:$I,6,FALSE)))</f>
        <v>0</v>
      </c>
      <c r="N2364" s="21" cm="1">
        <f t="array" aca="1" ref="N2364" ca="1">IF(ISNA(VLOOKUP($D2364,Grouped_Sources!$C:$C,1,FALSE)),"", INDIRECT(VLOOKUP($D2364,Grouped_Sources!$C:$I,7,FALSE)))</f>
        <v>0</v>
      </c>
    </row>
    <row r="2365" spans="1:14" hidden="1" x14ac:dyDescent="0.25">
      <c r="A2365" s="5">
        <f t="shared" si="387"/>
        <v>26</v>
      </c>
      <c r="B2365" s="5">
        <f t="shared" si="388"/>
        <v>63</v>
      </c>
      <c r="C2365" s="5" t="str">
        <f t="shared" ca="1" si="390"/>
        <v>distance_scalar_car_taxi</v>
      </c>
      <c r="D2365" s="5" t="str">
        <f t="shared" ca="1" si="377"/>
        <v>distance_scalar_car_taxi_valdivia</v>
      </c>
      <c r="E2365" s="4" t="str" cm="1">
        <f t="array" aca="1" ref="E2365" ca="1">INDIRECT(ADDRESS(1,A2365,1,1,"all_city_parameter_inputs"))</f>
        <v>valdivia</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distance_scalar_car_taxi</v>
      </c>
      <c r="G2365" s="4" t="str" cm="1">
        <f t="array" aca="1" ref="G2365" ca="1">IF(AND(ISBLANK(INDIRECT(ADDRESS(B2365,3,1,1,"all_city_parameter_inputs"))),ISBLANK(INDIRECT(ADDRESS(B2365,2,1,1,"all_city_parameter_inputs")))),"",IF(ISBLANK(INDIRECT(ADDRESS(B2365,2,1,1,"all_city_parameter_inputs"))),"",INDIRECT(ADDRESS(B2365,2,1,1,"all_city_parameter_inputs"))))</f>
        <v>sd</v>
      </c>
      <c r="H2365" s="17" cm="1">
        <f t="array" aca="1" ref="H2365" ca="1">IF(ISBLANK(INDIRECT(ADDRESS(B2365,A2365,1,1,"all_city_parameter_inputs"))), "--",INDIRECT(ADDRESS(B2365,A2365,1,1,"all_city_parameter_inputs")))</f>
        <v>1.00982322948173</v>
      </c>
      <c r="I2365" s="17" t="str">
        <f ca="1">IF(OR(G2365="alpha",G2365="beta",G2365="sd",G2365="mean"),"--",VLOOKUP(C2365,Default!$B$5:$H$114,7,FALSE))</f>
        <v>--</v>
      </c>
      <c r="J2365" s="4" t="str">
        <f ca="1">VLOOKUP(F2365,Lookup!$C$5:$D$110,2, FALSE)</f>
        <v>Travel values</v>
      </c>
      <c r="K2365" s="4" t="str">
        <f ca="1">VLOOKUP(C2365,Default!$B$4:$E$114,4, FALSE)</f>
        <v>scalar for car/taxi distance, i.e. all car and taxi trips get scaled by this scalar</v>
      </c>
      <c r="L2365" s="21" t="str" cm="1">
        <f t="array" aca="1" ref="L2365" ca="1">IF(ISNA(VLOOKUP($D2365,Grouped_Sources!$C:$C,1,FALSE)),"", INDIRECT(VLOOKUP($D2365,Grouped_Sources!$C:$I,5,FALSE)))</f>
        <v xml:space="preserve"> on OneDrive Ali Abbas - ITHIM Global\Methods and Processes\Input Parameters\DistanceScalars</v>
      </c>
      <c r="M2365" s="21" cm="1">
        <f t="array" aca="1" ref="M2365" ca="1">IF(ISNA(VLOOKUP($D2365,Grouped_Sources!$C:$C,1,FALSE)),"", INDIRECT(VLOOKUP($D2365,Grouped_Sources!$C:$I,6,FALSE)))</f>
        <v>0</v>
      </c>
      <c r="N2365" s="21" cm="1">
        <f t="array" aca="1" ref="N2365" ca="1">IF(ISNA(VLOOKUP($D2365,Grouped_Sources!$C:$C,1,FALSE)),"", INDIRECT(VLOOKUP($D2365,Grouped_Sources!$C:$I,7,FALSE)))</f>
        <v>0</v>
      </c>
    </row>
    <row r="2366" spans="1:14" hidden="1" x14ac:dyDescent="0.25">
      <c r="A2366" s="5">
        <f t="shared" si="387"/>
        <v>26</v>
      </c>
      <c r="B2366" s="5">
        <f t="shared" si="388"/>
        <v>64</v>
      </c>
      <c r="C2366" s="5" t="str">
        <f t="shared" ca="1" si="390"/>
        <v>distance_scalar_motorcycle</v>
      </c>
      <c r="D2366" s="5" t="str">
        <f t="shared" ca="1" si="377"/>
        <v>distance_scalar_motorcycle_valdivia</v>
      </c>
      <c r="E2366" s="4" t="str" cm="1">
        <f t="array" aca="1" ref="E2366" ca="1">INDIRECT(ADDRESS(1,A2366,1,1,"all_city_parameter_inputs"))</f>
        <v>valdivia</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distance_scalar_motorcycle</v>
      </c>
      <c r="G2366" s="4" t="str" cm="1">
        <f t="array" aca="1" ref="G2366" ca="1">IF(AND(ISBLANK(INDIRECT(ADDRESS(B2366,3,1,1,"all_city_parameter_inputs"))),ISBLANK(INDIRECT(ADDRESS(B2366,2,1,1,"all_city_parameter_inputs")))),"",IF(ISBLANK(INDIRECT(ADDRESS(B2366,2,1,1,"all_city_parameter_inputs"))),"",INDIRECT(ADDRESS(B2366,2,1,1,"all_city_parameter_inputs"))))</f>
        <v>constant</v>
      </c>
      <c r="H2366" s="17" cm="1">
        <f t="array" aca="1" ref="H2366" ca="1">IF(ISBLANK(INDIRECT(ADDRESS(B2366,A2366,1,1,"all_city_parameter_inputs"))), "--",INDIRECT(ADDRESS(B2366,A2366,1,1,"all_city_parameter_inputs")))</f>
        <v>1</v>
      </c>
      <c r="I2366" s="17">
        <f ca="1">IF(OR(G2366="alpha",G2366="beta",G2366="sd",G2366="mean"),"--",VLOOKUP(C2366,Default!$B$5:$H$114,7,FALSE))</f>
        <v>1</v>
      </c>
      <c r="J2366" s="4" t="str">
        <f ca="1">VLOOKUP(F2366,Lookup!$C$5:$D$110,2, FALSE)</f>
        <v>Travel values</v>
      </c>
      <c r="K2366" s="4" t="str">
        <f ca="1">VLOOKUP(C2366,Default!$B$4:$E$114,4, FALSE)</f>
        <v>scalar for motorcycle distance, i.e. all motorbike trips are scaled by this scalar</v>
      </c>
      <c r="L2366" s="21" t="str" cm="1">
        <f t="array" aca="1" ref="L2366" ca="1">IF(ISNA(VLOOKUP($D2366,Grouped_Sources!$C:$C,1,FALSE)),"", INDIRECT(VLOOKUP($D2366,Grouped_Sources!$C:$I,5,FALSE)))</f>
        <v xml:space="preserve"> on OneDrive Ali Abbas - ITHIM Global\Methods and Processes\Input Parameters\DistanceScalars</v>
      </c>
      <c r="M2366" s="21" cm="1">
        <f t="array" aca="1" ref="M2366" ca="1">IF(ISNA(VLOOKUP($D2366,Grouped_Sources!$C:$C,1,FALSE)),"", INDIRECT(VLOOKUP($D2366,Grouped_Sources!$C:$I,6,FALSE)))</f>
        <v>0</v>
      </c>
      <c r="N2366" s="21" cm="1">
        <f t="array" aca="1" ref="N2366" ca="1">IF(ISNA(VLOOKUP($D2366,Grouped_Sources!$C:$C,1,FALSE)),"", INDIRECT(VLOOKUP($D2366,Grouped_Sources!$C:$I,7,FALSE)))</f>
        <v>0</v>
      </c>
    </row>
    <row r="2367" spans="1:14" hidden="1" x14ac:dyDescent="0.25">
      <c r="A2367" s="5">
        <f t="shared" si="387"/>
        <v>26</v>
      </c>
      <c r="B2367" s="5">
        <f t="shared" si="388"/>
        <v>65</v>
      </c>
      <c r="C2367" s="5" t="str">
        <f t="shared" ca="1" si="390"/>
        <v>distance_scalar_motorcycle</v>
      </c>
      <c r="D2367" s="5" t="str">
        <f t="shared" ca="1" si="377"/>
        <v>distance_scalar_motorcycle_valdivia</v>
      </c>
      <c r="E2367" s="4" t="str" cm="1">
        <f t="array" aca="1" ref="E2367" ca="1">INDIRECT(ADDRESS(1,A2367,1,1,"all_city_parameter_inputs"))</f>
        <v>valdivia</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distance_scalar_motorcycle</v>
      </c>
      <c r="G2367" s="4" t="str" cm="1">
        <f t="array" aca="1" ref="G2367" ca="1">IF(AND(ISBLANK(INDIRECT(ADDRESS(B2367,3,1,1,"all_city_parameter_inputs"))),ISBLANK(INDIRECT(ADDRESS(B2367,2,1,1,"all_city_parameter_inputs")))),"",IF(ISBLANK(INDIRECT(ADDRESS(B2367,2,1,1,"all_city_parameter_inputs"))),"",INDIRECT(ADDRESS(B2367,2,1,1,"all_city_parameter_inputs"))))</f>
        <v>mean</v>
      </c>
      <c r="H2367" s="17" cm="1">
        <f t="array" aca="1" ref="H2367" ca="1">IF(ISBLANK(INDIRECT(ADDRESS(B2367,A2367,1,1,"all_city_parameter_inputs"))), "--",INDIRECT(ADDRESS(B2367,A2367,1,1,"all_city_parameter_inputs")))</f>
        <v>0.99908094849416396</v>
      </c>
      <c r="I2367" s="17" t="str">
        <f ca="1">IF(OR(G2367="alpha",G2367="beta",G2367="sd",G2367="mean"),"--",VLOOKUP(C2367,Default!$B$5:$H$114,7,FALSE))</f>
        <v>--</v>
      </c>
      <c r="J2367" s="4" t="str">
        <f ca="1">VLOOKUP(F2367,Lookup!$C$5:$D$110,2, FALSE)</f>
        <v>Travel values</v>
      </c>
      <c r="K2367" s="4" t="str">
        <f ca="1">VLOOKUP(C2367,Default!$B$4:$E$114,4, FALSE)</f>
        <v>scalar for motorcycle distance, i.e. all motorbike trips are scaled by this scalar</v>
      </c>
      <c r="L2367" s="21" t="str" cm="1">
        <f t="array" aca="1" ref="L2367" ca="1">IF(ISNA(VLOOKUP($D2367,Grouped_Sources!$C:$C,1,FALSE)),"", INDIRECT(VLOOKUP($D2367,Grouped_Sources!$C:$I,5,FALSE)))</f>
        <v xml:space="preserve"> on OneDrive Ali Abbas - ITHIM Global\Methods and Processes\Input Parameters\DistanceScalars</v>
      </c>
      <c r="M2367" s="21" cm="1">
        <f t="array" aca="1" ref="M2367" ca="1">IF(ISNA(VLOOKUP($D2367,Grouped_Sources!$C:$C,1,FALSE)),"", INDIRECT(VLOOKUP($D2367,Grouped_Sources!$C:$I,6,FALSE)))</f>
        <v>0</v>
      </c>
      <c r="N2367" s="21" cm="1">
        <f t="array" aca="1" ref="N2367" ca="1">IF(ISNA(VLOOKUP($D2367,Grouped_Sources!$C:$C,1,FALSE)),"", INDIRECT(VLOOKUP($D2367,Grouped_Sources!$C:$I,7,FALSE)))</f>
        <v>0</v>
      </c>
    </row>
    <row r="2368" spans="1:14" hidden="1" x14ac:dyDescent="0.25">
      <c r="A2368" s="5">
        <f t="shared" si="387"/>
        <v>26</v>
      </c>
      <c r="B2368" s="5">
        <f t="shared" si="388"/>
        <v>66</v>
      </c>
      <c r="C2368" s="5" t="str">
        <f t="shared" ca="1" si="390"/>
        <v>distance_scalar_motorcycle</v>
      </c>
      <c r="D2368" s="5" t="str">
        <f t="shared" ca="1" si="377"/>
        <v>distance_scalar_motorcycle_valdivia</v>
      </c>
      <c r="E2368" s="4" t="str" cm="1">
        <f t="array" aca="1" ref="E2368" ca="1">INDIRECT(ADDRESS(1,A2368,1,1,"all_city_parameter_inputs"))</f>
        <v>valdivia</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distance_scalar_motorcycle</v>
      </c>
      <c r="G2368" s="4" t="str" cm="1">
        <f t="array" aca="1" ref="G2368" ca="1">IF(AND(ISBLANK(INDIRECT(ADDRESS(B2368,3,1,1,"all_city_parameter_inputs"))),ISBLANK(INDIRECT(ADDRESS(B2368,2,1,1,"all_city_parameter_inputs")))),"",IF(ISBLANK(INDIRECT(ADDRESS(B2368,2,1,1,"all_city_parameter_inputs"))),"",INDIRECT(ADDRESS(B2368,2,1,1,"all_city_parameter_inputs"))))</f>
        <v>sd</v>
      </c>
      <c r="H2368" s="17" cm="1">
        <f t="array" aca="1" ref="H2368" ca="1">IF(ISBLANK(INDIRECT(ADDRESS(B2368,A2368,1,1,"all_city_parameter_inputs"))), "--",INDIRECT(ADDRESS(B2368,A2368,1,1,"all_city_parameter_inputs")))</f>
        <v>1.0438157186190899</v>
      </c>
      <c r="I2368" s="17" t="str">
        <f ca="1">IF(OR(G2368="alpha",G2368="beta",G2368="sd",G2368="mean"),"--",VLOOKUP(C2368,Default!$B$5:$H$114,7,FALSE))</f>
        <v>--</v>
      </c>
      <c r="J2368" s="4" t="str">
        <f ca="1">VLOOKUP(F2368,Lookup!$C$5:$D$110,2, FALSE)</f>
        <v>Travel values</v>
      </c>
      <c r="K2368" s="4" t="str">
        <f ca="1">VLOOKUP(C2368,Default!$B$4:$E$114,4, FALSE)</f>
        <v>scalar for motorcycle distance, i.e. all motorbike trips are scaled by this scalar</v>
      </c>
      <c r="L2368" s="21" t="str" cm="1">
        <f t="array" aca="1" ref="L2368" ca="1">IF(ISNA(VLOOKUP($D2368,Grouped_Sources!$C:$C,1,FALSE)),"", INDIRECT(VLOOKUP($D2368,Grouped_Sources!$C:$I,5,FALSE)))</f>
        <v xml:space="preserve"> on OneDrive Ali Abbas - ITHIM Global\Methods and Processes\Input Parameters\DistanceScalars</v>
      </c>
      <c r="M2368" s="21" cm="1">
        <f t="array" aca="1" ref="M2368" ca="1">IF(ISNA(VLOOKUP($D2368,Grouped_Sources!$C:$C,1,FALSE)),"", INDIRECT(VLOOKUP($D2368,Grouped_Sources!$C:$I,6,FALSE)))</f>
        <v>0</v>
      </c>
      <c r="N2368" s="21" cm="1">
        <f t="array" aca="1" ref="N2368" ca="1">IF(ISNA(VLOOKUP($D2368,Grouped_Sources!$C:$C,1,FALSE)),"", INDIRECT(VLOOKUP($D2368,Grouped_Sources!$C:$I,7,FALSE)))</f>
        <v>0</v>
      </c>
    </row>
    <row r="2369" spans="1:14" hidden="1" x14ac:dyDescent="0.25">
      <c r="A2369" s="5">
        <f t="shared" si="387"/>
        <v>26</v>
      </c>
      <c r="B2369" s="5">
        <f t="shared" si="388"/>
        <v>67</v>
      </c>
      <c r="C2369" s="5" t="str">
        <f t="shared" ca="1" si="390"/>
        <v>distance_scalar_pt</v>
      </c>
      <c r="D2369" s="5" t="str">
        <f t="shared" ca="1" si="377"/>
        <v>distance_scalar_pt_valdivia</v>
      </c>
      <c r="E2369" s="4" t="str" cm="1">
        <f t="array" aca="1" ref="E2369" ca="1">INDIRECT(ADDRESS(1,A2369,1,1,"all_city_parameter_inputs"))</f>
        <v>valdivia</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distance_scalar_pt</v>
      </c>
      <c r="G2369" s="4" t="str" cm="1">
        <f t="array" aca="1" ref="G2369" ca="1">IF(AND(ISBLANK(INDIRECT(ADDRESS(B2369,3,1,1,"all_city_parameter_inputs"))),ISBLANK(INDIRECT(ADDRESS(B2369,2,1,1,"all_city_parameter_inputs")))),"",IF(ISBLANK(INDIRECT(ADDRESS(B2369,2,1,1,"all_city_parameter_inputs"))),"",INDIRECT(ADDRESS(B2369,2,1,1,"all_city_parameter_inputs"))))</f>
        <v>constant</v>
      </c>
      <c r="H2369" s="17" cm="1">
        <f t="array" aca="1" ref="H2369" ca="1">IF(ISBLANK(INDIRECT(ADDRESS(B2369,A2369,1,1,"all_city_parameter_inputs"))), "--",INDIRECT(ADDRESS(B2369,A2369,1,1,"all_city_parameter_inputs")))</f>
        <v>1</v>
      </c>
      <c r="I2369" s="17">
        <f ca="1">IF(OR(G2369="alpha",G2369="beta",G2369="sd",G2369="mean"),"--",VLOOKUP(C2369,Default!$B$5:$H$114,7,FALSE))</f>
        <v>1</v>
      </c>
      <c r="J2369" s="4" t="str">
        <f ca="1">VLOOKUP(F2369,Lookup!$C$5:$D$110,2, FALSE)</f>
        <v>Travel values</v>
      </c>
      <c r="K2369" s="4" t="str">
        <f ca="1">VLOOKUP(C2369,Default!$B$4:$E$114,4, FALSE)</f>
        <v>scalar for PT distance, i.e. all public transport journey (incl bus driver if added) are scaled by this scalar</v>
      </c>
      <c r="L2369" s="21" t="str" cm="1">
        <f t="array" aca="1" ref="L2369" ca="1">IF(ISNA(VLOOKUP($D2369,Grouped_Sources!$C:$C,1,FALSE)),"", INDIRECT(VLOOKUP($D2369,Grouped_Sources!$C:$I,5,FALSE)))</f>
        <v xml:space="preserve"> on OneDrive Ali Abbas - ITHIM Global\Methods and Processes\Input Parameters\DistanceScalars</v>
      </c>
      <c r="M2369" s="21" cm="1">
        <f t="array" aca="1" ref="M2369" ca="1">IF(ISNA(VLOOKUP($D2369,Grouped_Sources!$C:$C,1,FALSE)),"", INDIRECT(VLOOKUP($D2369,Grouped_Sources!$C:$I,6,FALSE)))</f>
        <v>0</v>
      </c>
      <c r="N2369" s="21" cm="1">
        <f t="array" aca="1" ref="N2369" ca="1">IF(ISNA(VLOOKUP($D2369,Grouped_Sources!$C:$C,1,FALSE)),"", INDIRECT(VLOOKUP($D2369,Grouped_Sources!$C:$I,7,FALSE)))</f>
        <v>0</v>
      </c>
    </row>
    <row r="2370" spans="1:14" hidden="1" x14ac:dyDescent="0.25">
      <c r="A2370" s="5">
        <f t="shared" si="387"/>
        <v>26</v>
      </c>
      <c r="B2370" s="5">
        <f t="shared" si="388"/>
        <v>68</v>
      </c>
      <c r="C2370" s="5" t="str">
        <f t="shared" ca="1" si="390"/>
        <v>distance_scalar_pt</v>
      </c>
      <c r="D2370" s="5" t="str">
        <f t="shared" ca="1" si="377"/>
        <v>distance_scalar_pt_valdivia</v>
      </c>
      <c r="E2370" s="4" t="str" cm="1">
        <f t="array" aca="1" ref="E2370" ca="1">INDIRECT(ADDRESS(1,A2370,1,1,"all_city_parameter_inputs"))</f>
        <v>valdivia</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distance_scalar_pt</v>
      </c>
      <c r="G2370" s="4" t="str" cm="1">
        <f t="array" aca="1" ref="G2370" ca="1">IF(AND(ISBLANK(INDIRECT(ADDRESS(B2370,3,1,1,"all_city_parameter_inputs"))),ISBLANK(INDIRECT(ADDRESS(B2370,2,1,1,"all_city_parameter_inputs")))),"",IF(ISBLANK(INDIRECT(ADDRESS(B2370,2,1,1,"all_city_parameter_inputs"))),"",INDIRECT(ADDRESS(B2370,2,1,1,"all_city_parameter_inputs"))))</f>
        <v>mean</v>
      </c>
      <c r="H2370" s="17" cm="1">
        <f t="array" aca="1" ref="H2370" ca="1">IF(ISBLANK(INDIRECT(ADDRESS(B2370,A2370,1,1,"all_city_parameter_inputs"))), "--",INDIRECT(ADDRESS(B2370,A2370,1,1,"all_city_parameter_inputs")))</f>
        <v>0.99988777259405903</v>
      </c>
      <c r="I2370" s="17" t="str">
        <f ca="1">IF(OR(G2370="alpha",G2370="beta",G2370="sd",G2370="mean"),"--",VLOOKUP(C2370,Default!$B$5:$H$114,7,FALSE))</f>
        <v>--</v>
      </c>
      <c r="J2370" s="4" t="str">
        <f ca="1">VLOOKUP(F2370,Lookup!$C$5:$D$110,2, FALSE)</f>
        <v>Travel values</v>
      </c>
      <c r="K2370" s="4" t="str">
        <f ca="1">VLOOKUP(C2370,Default!$B$4:$E$114,4, FALSE)</f>
        <v>scalar for PT distance, i.e. all public transport journey (incl bus driver if added) are scaled by this scalar</v>
      </c>
      <c r="L2370" s="21" t="str" cm="1">
        <f t="array" aca="1" ref="L2370" ca="1">IF(ISNA(VLOOKUP($D2370,Grouped_Sources!$C:$C,1,FALSE)),"", INDIRECT(VLOOKUP($D2370,Grouped_Sources!$C:$I,5,FALSE)))</f>
        <v xml:space="preserve"> on OneDrive Ali Abbas - ITHIM Global\Methods and Processes\Input Parameters\DistanceScalars</v>
      </c>
      <c r="M2370" s="21" cm="1">
        <f t="array" aca="1" ref="M2370" ca="1">IF(ISNA(VLOOKUP($D2370,Grouped_Sources!$C:$C,1,FALSE)),"", INDIRECT(VLOOKUP($D2370,Grouped_Sources!$C:$I,6,FALSE)))</f>
        <v>0</v>
      </c>
      <c r="N2370" s="21" cm="1">
        <f t="array" aca="1" ref="N2370" ca="1">IF(ISNA(VLOOKUP($D2370,Grouped_Sources!$C:$C,1,FALSE)),"", INDIRECT(VLOOKUP($D2370,Grouped_Sources!$C:$I,7,FALSE)))</f>
        <v>0</v>
      </c>
    </row>
    <row r="2371" spans="1:14" hidden="1" x14ac:dyDescent="0.25">
      <c r="A2371" s="5">
        <f t="shared" si="387"/>
        <v>26</v>
      </c>
      <c r="B2371" s="5">
        <f t="shared" si="388"/>
        <v>69</v>
      </c>
      <c r="C2371" s="5" t="str">
        <f t="shared" ca="1" si="390"/>
        <v>distance_scalar_pt</v>
      </c>
      <c r="D2371" s="5" t="str">
        <f t="shared" ca="1" si="377"/>
        <v>distance_scalar_pt_valdivia</v>
      </c>
      <c r="E2371" s="4" t="str" cm="1">
        <f t="array" aca="1" ref="E2371" ca="1">INDIRECT(ADDRESS(1,A2371,1,1,"all_city_parameter_inputs"))</f>
        <v>valdivia</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distance_scalar_pt</v>
      </c>
      <c r="G2371" s="4" t="str" cm="1">
        <f t="array" aca="1" ref="G2371" ca="1">IF(AND(ISBLANK(INDIRECT(ADDRESS(B2371,3,1,1,"all_city_parameter_inputs"))),ISBLANK(INDIRECT(ADDRESS(B2371,2,1,1,"all_city_parameter_inputs")))),"",IF(ISBLANK(INDIRECT(ADDRESS(B2371,2,1,1,"all_city_parameter_inputs"))),"",INDIRECT(ADDRESS(B2371,2,1,1,"all_city_parameter_inputs"))))</f>
        <v>sd</v>
      </c>
      <c r="H2371" s="17" cm="1">
        <f t="array" aca="1" ref="H2371" ca="1">IF(ISBLANK(INDIRECT(ADDRESS(B2371,A2371,1,1,"all_city_parameter_inputs"))), "--",INDIRECT(ADDRESS(B2371,A2371,1,1,"all_city_parameter_inputs")))</f>
        <v>1.0150950327226</v>
      </c>
      <c r="I2371" s="17" t="str">
        <f ca="1">IF(OR(G2371="alpha",G2371="beta",G2371="sd",G2371="mean"),"--",VLOOKUP(C2371,Default!$B$5:$H$114,7,FALSE))</f>
        <v>--</v>
      </c>
      <c r="J2371" s="4" t="str">
        <f ca="1">VLOOKUP(F2371,Lookup!$C$5:$D$110,2, FALSE)</f>
        <v>Travel values</v>
      </c>
      <c r="K2371" s="4" t="str">
        <f ca="1">VLOOKUP(C2371,Default!$B$4:$E$114,4, FALSE)</f>
        <v>scalar for PT distance, i.e. all public transport journey (incl bus driver if added) are scaled by this scalar</v>
      </c>
      <c r="L2371" s="21" t="str" cm="1">
        <f t="array" aca="1" ref="L2371" ca="1">IF(ISNA(VLOOKUP($D2371,Grouped_Sources!$C:$C,1,FALSE)),"", INDIRECT(VLOOKUP($D2371,Grouped_Sources!$C:$I,5,FALSE)))</f>
        <v xml:space="preserve"> on OneDrive Ali Abbas - ITHIM Global\Methods and Processes\Input Parameters\DistanceScalars</v>
      </c>
      <c r="M2371" s="21" cm="1">
        <f t="array" aca="1" ref="M2371" ca="1">IF(ISNA(VLOOKUP($D2371,Grouped_Sources!$C:$C,1,FALSE)),"", INDIRECT(VLOOKUP($D2371,Grouped_Sources!$C:$I,6,FALSE)))</f>
        <v>0</v>
      </c>
      <c r="N2371" s="21" cm="1">
        <f t="array" aca="1" ref="N2371" ca="1">IF(ISNA(VLOOKUP($D2371,Grouped_Sources!$C:$C,1,FALSE)),"", INDIRECT(VLOOKUP($D2371,Grouped_Sources!$C:$I,7,FALSE)))</f>
        <v>0</v>
      </c>
    </row>
    <row r="2372" spans="1:14" hidden="1" x14ac:dyDescent="0.25">
      <c r="A2372" s="5">
        <f t="shared" si="387"/>
        <v>26</v>
      </c>
      <c r="B2372" s="5">
        <f t="shared" si="388"/>
        <v>70</v>
      </c>
      <c r="C2372" s="5" t="str">
        <f t="shared" ca="1" si="390"/>
        <v>distance_scalar_walking</v>
      </c>
      <c r="D2372" s="5" t="str">
        <f t="shared" ca="1" si="377"/>
        <v>distance_scalar_walking_valdivia</v>
      </c>
      <c r="E2372" s="4" t="str" cm="1">
        <f t="array" aca="1" ref="E2372" ca="1">INDIRECT(ADDRESS(1,A2372,1,1,"all_city_parameter_inputs"))</f>
        <v>valdivia</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distance_scalar_walking</v>
      </c>
      <c r="G2372" s="4" t="str" cm="1">
        <f t="array" aca="1" ref="G2372" ca="1">IF(AND(ISBLANK(INDIRECT(ADDRESS(B2372,3,1,1,"all_city_parameter_inputs"))),ISBLANK(INDIRECT(ADDRESS(B2372,2,1,1,"all_city_parameter_inputs")))),"",IF(ISBLANK(INDIRECT(ADDRESS(B2372,2,1,1,"all_city_parameter_inputs"))),"",INDIRECT(ADDRESS(B2372,2,1,1,"all_city_parameter_inputs"))))</f>
        <v>constant</v>
      </c>
      <c r="H2372" s="17" cm="1">
        <f t="array" aca="1" ref="H2372" ca="1">IF(ISBLANK(INDIRECT(ADDRESS(B2372,A2372,1,1,"all_city_parameter_inputs"))), "--",INDIRECT(ADDRESS(B2372,A2372,1,1,"all_city_parameter_inputs")))</f>
        <v>1</v>
      </c>
      <c r="I2372" s="17">
        <f ca="1">IF(OR(G2372="alpha",G2372="beta",G2372="sd",G2372="mean"),"--",VLOOKUP(C2372,Default!$B$5:$H$114,7,FALSE))</f>
        <v>1</v>
      </c>
      <c r="J2372" s="4" t="str">
        <f ca="1">VLOOKUP(F2372,Lookup!$C$5:$D$110,2, FALSE)</f>
        <v>Travel values</v>
      </c>
      <c r="K2372" s="4" t="str">
        <f ca="1">VLOOKUP(C2372,Default!$B$4:$E$114,4, FALSE)</f>
        <v>scalar for walking distance, i.e. all walking trips are scaled by this scalar</v>
      </c>
      <c r="L2372" s="21" t="str" cm="1">
        <f t="array" aca="1" ref="L2372" ca="1">IF(ISNA(VLOOKUP($D2372,Grouped_Sources!$C:$C,1,FALSE)),"", INDIRECT(VLOOKUP($D2372,Grouped_Sources!$C:$I,5,FALSE)))</f>
        <v xml:space="preserve"> on OneDrive Ali Abbas - ITHIM Global\Methods and Processes\Input Parameters\DistanceScalars</v>
      </c>
      <c r="M2372" s="21" cm="1">
        <f t="array" aca="1" ref="M2372" ca="1">IF(ISNA(VLOOKUP($D2372,Grouped_Sources!$C:$C,1,FALSE)),"", INDIRECT(VLOOKUP($D2372,Grouped_Sources!$C:$I,6,FALSE)))</f>
        <v>0</v>
      </c>
      <c r="N2372" s="21" cm="1">
        <f t="array" aca="1" ref="N2372" ca="1">IF(ISNA(VLOOKUP($D2372,Grouped_Sources!$C:$C,1,FALSE)),"", INDIRECT(VLOOKUP($D2372,Grouped_Sources!$C:$I,7,FALSE)))</f>
        <v>0</v>
      </c>
    </row>
    <row r="2373" spans="1:14" hidden="1" x14ac:dyDescent="0.25">
      <c r="A2373" s="5">
        <f t="shared" si="387"/>
        <v>26</v>
      </c>
      <c r="B2373" s="5">
        <f t="shared" si="388"/>
        <v>71</v>
      </c>
      <c r="C2373" s="5" t="str">
        <f t="shared" ca="1" si="390"/>
        <v>distance_scalar_walking</v>
      </c>
      <c r="D2373" s="5" t="str">
        <f t="shared" ref="D2373:D2466" ca="1" si="391">F2373&amp;"_"&amp;E2373</f>
        <v>distance_scalar_walking_valdivia</v>
      </c>
      <c r="E2373" s="4" t="str" cm="1">
        <f t="array" aca="1" ref="E2373" ca="1">INDIRECT(ADDRESS(1,A2373,1,1,"all_city_parameter_inputs"))</f>
        <v>valdivia</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distance_scalar_walking</v>
      </c>
      <c r="G2373" s="4" t="str" cm="1">
        <f t="array" aca="1" ref="G2373" ca="1">IF(AND(ISBLANK(INDIRECT(ADDRESS(B2373,3,1,1,"all_city_parameter_inputs"))),ISBLANK(INDIRECT(ADDRESS(B2373,2,1,1,"all_city_parameter_inputs")))),"",IF(ISBLANK(INDIRECT(ADDRESS(B2373,2,1,1,"all_city_parameter_inputs"))),"",INDIRECT(ADDRESS(B2373,2,1,1,"all_city_parameter_inputs"))))</f>
        <v>mean</v>
      </c>
      <c r="H2373" s="17" cm="1">
        <f t="array" aca="1" ref="H2373" ca="1">IF(ISBLANK(INDIRECT(ADDRESS(B2373,A2373,1,1,"all_city_parameter_inputs"))), "--",INDIRECT(ADDRESS(B2373,A2373,1,1,"all_city_parameter_inputs")))</f>
        <v>0.99990187931374996</v>
      </c>
      <c r="I2373" s="17" t="str">
        <f ca="1">IF(OR(G2373="alpha",G2373="beta",G2373="sd",G2373="mean"),"--",VLOOKUP(C2373,Default!$B$5:$H$114,7,FALSE))</f>
        <v>--</v>
      </c>
      <c r="J2373" s="4" t="str">
        <f ca="1">VLOOKUP(F2373,Lookup!$C$5:$D$110,2, FALSE)</f>
        <v>Travel values</v>
      </c>
      <c r="K2373" s="4" t="str">
        <f ca="1">VLOOKUP(C2373,Default!$B$4:$E$114,4, FALSE)</f>
        <v>scalar for walking distance, i.e. all walking trips are scaled by this scalar</v>
      </c>
      <c r="L2373" s="21" t="str" cm="1">
        <f t="array" aca="1" ref="L2373" ca="1">IF(ISNA(VLOOKUP($D2373,Grouped_Sources!$C:$C,1,FALSE)),"", INDIRECT(VLOOKUP($D2373,Grouped_Sources!$C:$I,5,FALSE)))</f>
        <v xml:space="preserve"> on OneDrive Ali Abbas - ITHIM Global\Methods and Processes\Input Parameters\DistanceScalars</v>
      </c>
      <c r="M2373" s="21" cm="1">
        <f t="array" aca="1" ref="M2373" ca="1">IF(ISNA(VLOOKUP($D2373,Grouped_Sources!$C:$C,1,FALSE)),"", INDIRECT(VLOOKUP($D2373,Grouped_Sources!$C:$I,6,FALSE)))</f>
        <v>0</v>
      </c>
      <c r="N2373" s="21" cm="1">
        <f t="array" aca="1" ref="N2373" ca="1">IF(ISNA(VLOOKUP($D2373,Grouped_Sources!$C:$C,1,FALSE)),"", INDIRECT(VLOOKUP($D2373,Grouped_Sources!$C:$I,7,FALSE)))</f>
        <v>0</v>
      </c>
    </row>
    <row r="2374" spans="1:14" hidden="1" x14ac:dyDescent="0.25">
      <c r="A2374" s="5">
        <f t="shared" si="387"/>
        <v>26</v>
      </c>
      <c r="B2374" s="5">
        <f t="shared" si="388"/>
        <v>72</v>
      </c>
      <c r="C2374" s="5" t="str">
        <f t="shared" ca="1" si="390"/>
        <v>distance_scalar_walking</v>
      </c>
      <c r="D2374" s="5" t="str">
        <f t="shared" ca="1" si="391"/>
        <v>distance_scalar_walking_valdivia</v>
      </c>
      <c r="E2374" s="4" t="str" cm="1">
        <f t="array" aca="1" ref="E2374" ca="1">INDIRECT(ADDRESS(1,A2374,1,1,"all_city_parameter_inputs"))</f>
        <v>valdivia</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distance_scalar_walking</v>
      </c>
      <c r="G2374" s="4" t="str" cm="1">
        <f t="array" aca="1" ref="G2374" ca="1">IF(AND(ISBLANK(INDIRECT(ADDRESS(B2374,3,1,1,"all_city_parameter_inputs"))),ISBLANK(INDIRECT(ADDRESS(B2374,2,1,1,"all_city_parameter_inputs")))),"",IF(ISBLANK(INDIRECT(ADDRESS(B2374,2,1,1,"all_city_parameter_inputs"))),"",INDIRECT(ADDRESS(B2374,2,1,1,"all_city_parameter_inputs"))))</f>
        <v>sd</v>
      </c>
      <c r="H2374" s="17" cm="1">
        <f t="array" aca="1" ref="H2374" ca="1">IF(ISBLANK(INDIRECT(ADDRESS(B2374,A2374,1,1,"all_city_parameter_inputs"))), "--",INDIRECT(ADDRESS(B2374,A2374,1,1,"all_city_parameter_inputs")))</f>
        <v>1.0141075467679199</v>
      </c>
      <c r="I2374" s="17" t="str">
        <f ca="1">IF(OR(G2374="alpha",G2374="beta",G2374="sd",G2374="mean"),"--",VLOOKUP(C2374,Default!$B$5:$H$114,7,FALSE))</f>
        <v>--</v>
      </c>
      <c r="J2374" s="4" t="str">
        <f ca="1">VLOOKUP(F2374,Lookup!$C$5:$D$110,2, FALSE)</f>
        <v>Travel values</v>
      </c>
      <c r="K2374" s="4" t="str">
        <f ca="1">VLOOKUP(C2374,Default!$B$4:$E$114,4, FALSE)</f>
        <v>scalar for walking distance, i.e. all walking trips are scaled by this scalar</v>
      </c>
      <c r="L2374" s="21" t="str" cm="1">
        <f t="array" aca="1" ref="L2374" ca="1">IF(ISNA(VLOOKUP($D2374,Grouped_Sources!$C:$C,1,FALSE)),"", INDIRECT(VLOOKUP($D2374,Grouped_Sources!$C:$I,5,FALSE)))</f>
        <v xml:space="preserve"> on OneDrive Ali Abbas - ITHIM Global\Methods and Processes\Input Parameters\DistanceScalars</v>
      </c>
      <c r="M2374" s="21" cm="1">
        <f t="array" aca="1" ref="M2374" ca="1">IF(ISNA(VLOOKUP($D2374,Grouped_Sources!$C:$C,1,FALSE)),"", INDIRECT(VLOOKUP($D2374,Grouped_Sources!$C:$I,6,FALSE)))</f>
        <v>0</v>
      </c>
      <c r="N2374" s="21" cm="1">
        <f t="array" aca="1" ref="N2374" ca="1">IF(ISNA(VLOOKUP($D2374,Grouped_Sources!$C:$C,1,FALSE)),"", INDIRECT(VLOOKUP($D2374,Grouped_Sources!$C:$I,7,FALSE)))</f>
        <v>0</v>
      </c>
    </row>
    <row r="2375" spans="1:14" hidden="1" x14ac:dyDescent="0.25">
      <c r="A2375" s="5">
        <f t="shared" si="387"/>
        <v>26</v>
      </c>
      <c r="B2375" s="5">
        <f t="shared" si="388"/>
        <v>73</v>
      </c>
      <c r="C2375" s="5" t="str">
        <f t="shared" ca="1" si="390"/>
        <v>distance_scalar_cycling</v>
      </c>
      <c r="D2375" s="5" t="str">
        <f t="shared" ca="1" si="391"/>
        <v>distance_scalar_cycling_valdivia</v>
      </c>
      <c r="E2375" s="4" t="str" cm="1">
        <f t="array" aca="1" ref="E2375" ca="1">INDIRECT(ADDRESS(1,A2375,1,1,"all_city_parameter_inputs"))</f>
        <v>valdivia</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distance_scalar_cycling</v>
      </c>
      <c r="G2375" s="4" t="str" cm="1">
        <f t="array" aca="1" ref="G2375" ca="1">IF(AND(ISBLANK(INDIRECT(ADDRESS(B2375,3,1,1,"all_city_parameter_inputs"))),ISBLANK(INDIRECT(ADDRESS(B2375,2,1,1,"all_city_parameter_inputs")))),"",IF(ISBLANK(INDIRECT(ADDRESS(B2375,2,1,1,"all_city_parameter_inputs"))),"",INDIRECT(ADDRESS(B2375,2,1,1,"all_city_parameter_inputs"))))</f>
        <v>constant</v>
      </c>
      <c r="H2375" s="17" cm="1">
        <f t="array" aca="1" ref="H2375" ca="1">IF(ISBLANK(INDIRECT(ADDRESS(B2375,A2375,1,1,"all_city_parameter_inputs"))), "--",INDIRECT(ADDRESS(B2375,A2375,1,1,"all_city_parameter_inputs")))</f>
        <v>1</v>
      </c>
      <c r="I2375" s="17">
        <f ca="1">IF(OR(G2375="alpha",G2375="beta",G2375="sd",G2375="mean"),"--",VLOOKUP(C2375,Default!$B$5:$H$114,7,FALSE))</f>
        <v>1</v>
      </c>
      <c r="J2375" s="4" t="str">
        <f ca="1">VLOOKUP(F2375,Lookup!$C$5:$D$110,2, FALSE)</f>
        <v>Travel values</v>
      </c>
      <c r="K2375" s="4" t="str">
        <f ca="1">VLOOKUP(C2375,Default!$B$4:$E$114,4, FALSE)</f>
        <v>scalar for cycling distance, i.e. all cycling trips are scaled by this scalar</v>
      </c>
      <c r="L2375" s="21" t="str" cm="1">
        <f t="array" aca="1" ref="L2375" ca="1">IF(ISNA(VLOOKUP($D2375,Grouped_Sources!$C:$C,1,FALSE)),"", INDIRECT(VLOOKUP($D2375,Grouped_Sources!$C:$I,5,FALSE)))</f>
        <v xml:space="preserve"> on OneDrive Ali Abbas - ITHIM Global\Methods and Processes\Input Parameters\DistanceScalars</v>
      </c>
      <c r="M2375" s="21" cm="1">
        <f t="array" aca="1" ref="M2375" ca="1">IF(ISNA(VLOOKUP($D2375,Grouped_Sources!$C:$C,1,FALSE)),"", INDIRECT(VLOOKUP($D2375,Grouped_Sources!$C:$I,6,FALSE)))</f>
        <v>0</v>
      </c>
      <c r="N2375" s="21" cm="1">
        <f t="array" aca="1" ref="N2375" ca="1">IF(ISNA(VLOOKUP($D2375,Grouped_Sources!$C:$C,1,FALSE)),"", INDIRECT(VLOOKUP($D2375,Grouped_Sources!$C:$I,7,FALSE)))</f>
        <v>0</v>
      </c>
    </row>
    <row r="2376" spans="1:14" hidden="1" x14ac:dyDescent="0.25">
      <c r="A2376" s="5">
        <f t="shared" si="387"/>
        <v>26</v>
      </c>
      <c r="B2376" s="5">
        <f t="shared" si="388"/>
        <v>74</v>
      </c>
      <c r="C2376" s="5" t="str">
        <f t="shared" ca="1" si="390"/>
        <v>distance_scalar_cycling</v>
      </c>
      <c r="D2376" s="5" t="str">
        <f t="shared" ca="1" si="391"/>
        <v>distance_scalar_cycling_valdivia</v>
      </c>
      <c r="E2376" s="4" t="str" cm="1">
        <f t="array" aca="1" ref="E2376" ca="1">INDIRECT(ADDRESS(1,A2376,1,1,"all_city_parameter_inputs"))</f>
        <v>valdivia</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distance_scalar_cycling</v>
      </c>
      <c r="G2376" s="4" t="str" cm="1">
        <f t="array" aca="1" ref="G2376" ca="1">IF(AND(ISBLANK(INDIRECT(ADDRESS(B2376,3,1,1,"all_city_parameter_inputs"))),ISBLANK(INDIRECT(ADDRESS(B2376,2,1,1,"all_city_parameter_inputs")))),"",IF(ISBLANK(INDIRECT(ADDRESS(B2376,2,1,1,"all_city_parameter_inputs"))),"",INDIRECT(ADDRESS(B2376,2,1,1,"all_city_parameter_inputs"))))</f>
        <v>mean</v>
      </c>
      <c r="H2376" s="17" cm="1">
        <f t="array" aca="1" ref="H2376" ca="1">IF(ISBLANK(INDIRECT(ADDRESS(B2376,A2376,1,1,"all_city_parameter_inputs"))), "--",INDIRECT(ADDRESS(B2376,A2376,1,1,"all_city_parameter_inputs")))</f>
        <v>0.99958659648579495</v>
      </c>
      <c r="I2376" s="17" t="str">
        <f ca="1">IF(OR(G2376="alpha",G2376="beta",G2376="sd",G2376="mean"),"--",VLOOKUP(C2376,Default!$B$5:$H$114,7,FALSE))</f>
        <v>--</v>
      </c>
      <c r="J2376" s="4" t="str">
        <f ca="1">VLOOKUP(F2376,Lookup!$C$5:$D$110,2, FALSE)</f>
        <v>Travel values</v>
      </c>
      <c r="K2376" s="4" t="str">
        <f ca="1">VLOOKUP(C2376,Default!$B$4:$E$114,4, FALSE)</f>
        <v>scalar for cycling distance, i.e. all cycling trips are scaled by this scalar</v>
      </c>
      <c r="L2376" s="21" t="str" cm="1">
        <f t="array" aca="1" ref="L2376" ca="1">IF(ISNA(VLOOKUP($D2376,Grouped_Sources!$C:$C,1,FALSE)),"", INDIRECT(VLOOKUP($D2376,Grouped_Sources!$C:$I,5,FALSE)))</f>
        <v xml:space="preserve"> on OneDrive Ali Abbas - ITHIM Global\Methods and Processes\Input Parameters\DistanceScalars</v>
      </c>
      <c r="M2376" s="21" cm="1">
        <f t="array" aca="1" ref="M2376" ca="1">IF(ISNA(VLOOKUP($D2376,Grouped_Sources!$C:$C,1,FALSE)),"", INDIRECT(VLOOKUP($D2376,Grouped_Sources!$C:$I,6,FALSE)))</f>
        <v>0</v>
      </c>
      <c r="N2376" s="21" cm="1">
        <f t="array" aca="1" ref="N2376" ca="1">IF(ISNA(VLOOKUP($D2376,Grouped_Sources!$C:$C,1,FALSE)),"", INDIRECT(VLOOKUP($D2376,Grouped_Sources!$C:$I,7,FALSE)))</f>
        <v>0</v>
      </c>
    </row>
    <row r="2377" spans="1:14" hidden="1" x14ac:dyDescent="0.25">
      <c r="A2377" s="5">
        <f t="shared" si="387"/>
        <v>26</v>
      </c>
      <c r="B2377" s="5">
        <f t="shared" si="388"/>
        <v>75</v>
      </c>
      <c r="C2377" s="5" t="str">
        <f t="shared" ca="1" si="390"/>
        <v>distance_scalar_cycling</v>
      </c>
      <c r="D2377" s="5" t="str">
        <f t="shared" ca="1" si="391"/>
        <v>distance_scalar_cycling_valdivia</v>
      </c>
      <c r="E2377" s="4" t="str" cm="1">
        <f t="array" aca="1" ref="E2377" ca="1">INDIRECT(ADDRESS(1,A2377,1,1,"all_city_parameter_inputs"))</f>
        <v>valdivia</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distance_scalar_cycling</v>
      </c>
      <c r="G2377" s="4" t="str" cm="1">
        <f t="array" aca="1" ref="G2377" ca="1">IF(AND(ISBLANK(INDIRECT(ADDRESS(B2377,3,1,1,"all_city_parameter_inputs"))),ISBLANK(INDIRECT(ADDRESS(B2377,2,1,1,"all_city_parameter_inputs")))),"",IF(ISBLANK(INDIRECT(ADDRESS(B2377,2,1,1,"all_city_parameter_inputs"))),"",INDIRECT(ADDRESS(B2377,2,1,1,"all_city_parameter_inputs"))))</f>
        <v>sd</v>
      </c>
      <c r="H2377" s="17" cm="1">
        <f t="array" aca="1" ref="H2377" ca="1">IF(ISBLANK(INDIRECT(ADDRESS(B2377,A2377,1,1,"all_city_parameter_inputs"))), "--",INDIRECT(ADDRESS(B2377,A2377,1,1,"all_city_parameter_inputs")))</f>
        <v>1.02917470604422</v>
      </c>
      <c r="I2377" s="17" t="str">
        <f ca="1">IF(OR(G2377="alpha",G2377="beta",G2377="sd",G2377="mean"),"--",VLOOKUP(C2377,Default!$B$5:$H$114,7,FALSE))</f>
        <v>--</v>
      </c>
      <c r="J2377" s="4" t="str">
        <f ca="1">VLOOKUP(F2377,Lookup!$C$5:$D$110,2, FALSE)</f>
        <v>Travel values</v>
      </c>
      <c r="K2377" s="4" t="str">
        <f ca="1">VLOOKUP(C2377,Default!$B$4:$E$114,4, FALSE)</f>
        <v>scalar for cycling distance, i.e. all cycling trips are scaled by this scalar</v>
      </c>
      <c r="L2377" s="21" t="str" cm="1">
        <f t="array" aca="1" ref="L2377" ca="1">IF(ISNA(VLOOKUP($D2377,Grouped_Sources!$C:$C,1,FALSE)),"", INDIRECT(VLOOKUP($D2377,Grouped_Sources!$C:$I,5,FALSE)))</f>
        <v xml:space="preserve"> on OneDrive Ali Abbas - ITHIM Global\Methods and Processes\Input Parameters\DistanceScalars</v>
      </c>
      <c r="M2377" s="21" cm="1">
        <f t="array" aca="1" ref="M2377" ca="1">IF(ISNA(VLOOKUP($D2377,Grouped_Sources!$C:$C,1,FALSE)),"", INDIRECT(VLOOKUP($D2377,Grouped_Sources!$C:$I,6,FALSE)))</f>
        <v>0</v>
      </c>
      <c r="N2377" s="21" cm="1">
        <f t="array" aca="1" ref="N2377" ca="1">IF(ISNA(VLOOKUP($D2377,Grouped_Sources!$C:$C,1,FALSE)),"", INDIRECT(VLOOKUP($D2377,Grouped_Sources!$C:$I,7,FALSE)))</f>
        <v>0</v>
      </c>
    </row>
    <row r="2378" spans="1:14" hidden="1" x14ac:dyDescent="0.25">
      <c r="A2378" s="5">
        <f t="shared" si="387"/>
        <v>26</v>
      </c>
      <c r="B2378" s="5">
        <f t="shared" si="388"/>
        <v>76</v>
      </c>
      <c r="C2378" s="5" t="str">
        <f t="shared" ca="1" si="390"/>
        <v>CO2_emission_inventories motorcycle</v>
      </c>
      <c r="D2378" s="5" t="str">
        <f t="shared" ca="1" si="391"/>
        <v>CO2_emission_inventories_valdivia</v>
      </c>
      <c r="E2378" s="4" t="str" cm="1">
        <f t="array" aca="1" ref="E2378" ca="1">INDIRECT(ADDRESS(1,A2378,1,1,"all_city_parameter_inputs"))</f>
        <v>valdivia</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CO2_emission_inventories</v>
      </c>
      <c r="G2378" s="4" t="str" cm="1">
        <f t="array" aca="1" ref="G2378" ca="1">IF(AND(ISBLANK(INDIRECT(ADDRESS(B2378,3,1,1,"all_city_parameter_inputs"))),ISBLANK(INDIRECT(ADDRESS(B2378,2,1,1,"all_city_parameter_inputs")))),"",IF(ISBLANK(INDIRECT(ADDRESS(B2378,2,1,1,"all_city_parameter_inputs"))),"",INDIRECT(ADDRESS(B2378,2,1,1,"all_city_parameter_inputs"))))</f>
        <v>motorcycle</v>
      </c>
      <c r="H2378" s="17" cm="1">
        <f t="array" aca="1" ref="H2378" ca="1">IF(ISBLANK(INDIRECT(ADDRESS(B2378,A2378,1,1,"all_city_parameter_inputs"))), "--",INDIRECT(ADDRESS(B2378,A2378,1,1,"all_city_parameter_inputs")))</f>
        <v>131.36199999999999</v>
      </c>
      <c r="I2378" s="17">
        <f ca="1">IF(OR(G2378="alpha",G2378="beta",G2378="sd",G2378="mean"),"--",VLOOKUP(C2378,Default!$B$5:$H$114,7,FALSE))</f>
        <v>30033.571810000001</v>
      </c>
      <c r="J2378" s="4" t="str">
        <f ca="1">VLOOKUP(F2378,Lookup!$C$5:$D$110,2, FALSE)</f>
        <v>Pollution values</v>
      </c>
      <c r="K2378" s="4" t="str">
        <f ca="1">VLOOKUP(C2378,Default!$B$4:$E$114,4, FALSE)</f>
        <v>- used to estimate the CO2 for scenarios (function "scenario_co2_calculations").
- used to create the VEHICLE_INVENTORY, with speeds, PM and CO2 emissions (function "set_vehicle_inventory").</v>
      </c>
      <c r="L2378" s="21" t="str" cm="1">
        <f t="array" aca="1" ref="L2378" ca="1">IF(ISNA(VLOOKUP($D2378,Grouped_Sources!$C:$C,1,FALSE)),"", INDIRECT(VLOOKUP($D2378,Grouped_Sources!$C:$I,5,FALSE)))</f>
        <v>EDGAR but proper documentation still missing</v>
      </c>
      <c r="M2378" s="21" cm="1">
        <f t="array" aca="1" ref="M2378" ca="1">IF(ISNA(VLOOKUP($D2378,Grouped_Sources!$C:$C,1,FALSE)),"", INDIRECT(VLOOKUP($D2378,Grouped_Sources!$C:$I,6,FALSE)))</f>
        <v>0</v>
      </c>
      <c r="N2378" s="21" cm="1">
        <f t="array" aca="1" ref="N2378" ca="1">IF(ISNA(VLOOKUP($D2378,Grouped_Sources!$C:$C,1,FALSE)),"", INDIRECT(VLOOKUP($D2378,Grouped_Sources!$C:$I,7,FALSE)))</f>
        <v>0</v>
      </c>
    </row>
    <row r="2379" spans="1:14" hidden="1" x14ac:dyDescent="0.25">
      <c r="A2379" s="5">
        <f t="shared" si="387"/>
        <v>26</v>
      </c>
      <c r="B2379" s="5">
        <f t="shared" si="388"/>
        <v>77</v>
      </c>
      <c r="C2379" s="5" t="str">
        <f t="shared" ca="1" si="390"/>
        <v>CO2_emission_inventories car</v>
      </c>
      <c r="D2379" s="5" t="str">
        <f t="shared" ca="1" si="391"/>
        <v>CO2_emission_inventories_valdivia</v>
      </c>
      <c r="E2379" s="4" t="str" cm="1">
        <f t="array" aca="1" ref="E2379" ca="1">INDIRECT(ADDRESS(1,A2379,1,1,"all_city_parameter_inputs"))</f>
        <v>valdivia</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CO2_emission_inventories</v>
      </c>
      <c r="G2379" s="4" t="str" cm="1">
        <f t="array" aca="1" ref="G2379" ca="1">IF(AND(ISBLANK(INDIRECT(ADDRESS(B2379,3,1,1,"all_city_parameter_inputs"))),ISBLANK(INDIRECT(ADDRESS(B2379,2,1,1,"all_city_parameter_inputs")))),"",IF(ISBLANK(INDIRECT(ADDRESS(B2379,2,1,1,"all_city_parameter_inputs"))),"",INDIRECT(ADDRESS(B2379,2,1,1,"all_city_parameter_inputs"))))</f>
        <v>car</v>
      </c>
      <c r="H2379" s="17" cm="1">
        <f t="array" aca="1" ref="H2379" ca="1">IF(ISBLANK(INDIRECT(ADDRESS(B2379,A2379,1,1,"all_city_parameter_inputs"))), "--",INDIRECT(ADDRESS(B2379,A2379,1,1,"all_city_parameter_inputs")))</f>
        <v>1629.47</v>
      </c>
      <c r="I2379" s="17">
        <f ca="1">IF(OR(G2379="alpha",G2379="beta",G2379="sd",G2379="mean"),"--",VLOOKUP(C2379,Default!$B$5:$H$114,7,FALSE))</f>
        <v>1033377.341</v>
      </c>
      <c r="J2379" s="4" t="str">
        <f ca="1">VLOOKUP(F2379,Lookup!$C$5:$D$110,2, FALSE)</f>
        <v>Pollution values</v>
      </c>
      <c r="K2379" s="4">
        <f ca="1">VLOOKUP(C2379,Default!$B$4:$E$114,4, FALSE)</f>
        <v>0</v>
      </c>
      <c r="L2379" s="21" t="str" cm="1">
        <f t="array" aca="1" ref="L2379" ca="1">IF(ISNA(VLOOKUP($D2379,Grouped_Sources!$C:$C,1,FALSE)),"", INDIRECT(VLOOKUP($D2379,Grouped_Sources!$C:$I,5,FALSE)))</f>
        <v>EDGAR but proper documentation still missing</v>
      </c>
      <c r="M2379" s="21" cm="1">
        <f t="array" aca="1" ref="M2379" ca="1">IF(ISNA(VLOOKUP($D2379,Grouped_Sources!$C:$C,1,FALSE)),"", INDIRECT(VLOOKUP($D2379,Grouped_Sources!$C:$I,6,FALSE)))</f>
        <v>0</v>
      </c>
      <c r="N2379" s="21" cm="1">
        <f t="array" aca="1" ref="N2379" ca="1">IF(ISNA(VLOOKUP($D2379,Grouped_Sources!$C:$C,1,FALSE)),"", INDIRECT(VLOOKUP($D2379,Grouped_Sources!$C:$I,7,FALSE)))</f>
        <v>0</v>
      </c>
    </row>
    <row r="2380" spans="1:14" hidden="1" x14ac:dyDescent="0.25">
      <c r="A2380" s="5">
        <f t="shared" si="387"/>
        <v>26</v>
      </c>
      <c r="B2380" s="5">
        <f t="shared" si="388"/>
        <v>78</v>
      </c>
      <c r="C2380" s="5" t="str">
        <f t="shared" ca="1" si="390"/>
        <v>CO2_emission_inventories bus_driver</v>
      </c>
      <c r="D2380" s="5" t="str">
        <f t="shared" ca="1" si="391"/>
        <v>CO2_emission_inventories_valdivia</v>
      </c>
      <c r="E2380" s="4" t="str" cm="1">
        <f t="array" aca="1" ref="E2380" ca="1">INDIRECT(ADDRESS(1,A2380,1,1,"all_city_parameter_inputs"))</f>
        <v>valdivia</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CO2_emission_inventories</v>
      </c>
      <c r="G2380" s="4" t="str" cm="1">
        <f t="array" aca="1" ref="G2380" ca="1">IF(AND(ISBLANK(INDIRECT(ADDRESS(B2380,3,1,1,"all_city_parameter_inputs"))),ISBLANK(INDIRECT(ADDRESS(B2380,2,1,1,"all_city_parameter_inputs")))),"",IF(ISBLANK(INDIRECT(ADDRESS(B2380,2,1,1,"all_city_parameter_inputs"))),"",INDIRECT(ADDRESS(B2380,2,1,1,"all_city_parameter_inputs"))))</f>
        <v>bus_driver</v>
      </c>
      <c r="H2380" s="17" cm="1">
        <f t="array" aca="1" ref="H2380" ca="1">IF(ISBLANK(INDIRECT(ADDRESS(B2380,A2380,1,1,"all_city_parameter_inputs"))), "--",INDIRECT(ADDRESS(B2380,A2380,1,1,"all_city_parameter_inputs")))</f>
        <v>241.85499999999999</v>
      </c>
      <c r="I2380" s="17">
        <f ca="1">IF(OR(G2380="alpha",G2380="beta",G2380="sd",G2380="mean"),"--",VLOOKUP(C2380,Default!$B$5:$H$114,7,FALSE))</f>
        <v>100429.7216</v>
      </c>
      <c r="J2380" s="4" t="str">
        <f ca="1">VLOOKUP(F2380,Lookup!$C$5:$D$110,2, FALSE)</f>
        <v>Pollution values</v>
      </c>
      <c r="K2380" s="4">
        <f ca="1">VLOOKUP(C2380,Default!$B$4:$E$114,4, FALSE)</f>
        <v>0</v>
      </c>
      <c r="L2380" s="21" t="str" cm="1">
        <f t="array" aca="1" ref="L2380" ca="1">IF(ISNA(VLOOKUP($D2380,Grouped_Sources!$C:$C,1,FALSE)),"", INDIRECT(VLOOKUP($D2380,Grouped_Sources!$C:$I,5,FALSE)))</f>
        <v>EDGAR but proper documentation still missing</v>
      </c>
      <c r="M2380" s="21" cm="1">
        <f t="array" aca="1" ref="M2380" ca="1">IF(ISNA(VLOOKUP($D2380,Grouped_Sources!$C:$C,1,FALSE)),"", INDIRECT(VLOOKUP($D2380,Grouped_Sources!$C:$I,6,FALSE)))</f>
        <v>0</v>
      </c>
      <c r="N2380" s="21" cm="1">
        <f t="array" aca="1" ref="N2380" ca="1">IF(ISNA(VLOOKUP($D2380,Grouped_Sources!$C:$C,1,FALSE)),"", INDIRECT(VLOOKUP($D2380,Grouped_Sources!$C:$I,7,FALSE)))</f>
        <v>0</v>
      </c>
    </row>
    <row r="2381" spans="1:14" hidden="1" x14ac:dyDescent="0.25">
      <c r="A2381" s="5">
        <f t="shared" si="387"/>
        <v>26</v>
      </c>
      <c r="B2381" s="5">
        <f t="shared" si="388"/>
        <v>79</v>
      </c>
      <c r="C2381" s="5" t="str">
        <f t="shared" ca="1" si="390"/>
        <v>CO2_emission_inventories heavy_truck</v>
      </c>
      <c r="D2381" s="5" t="str">
        <f t="shared" ca="1" si="391"/>
        <v>CO2_emission_inventories_valdivia</v>
      </c>
      <c r="E2381" s="4" t="str" cm="1">
        <f t="array" aca="1" ref="E2381" ca="1">INDIRECT(ADDRESS(1,A2381,1,1,"all_city_parameter_inputs"))</f>
        <v>valdivia</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CO2_emission_inventories</v>
      </c>
      <c r="G2381" s="4" t="str" cm="1">
        <f t="array" aca="1" ref="G2381" ca="1">IF(AND(ISBLANK(INDIRECT(ADDRESS(B2381,3,1,1,"all_city_parameter_inputs"))),ISBLANK(INDIRECT(ADDRESS(B2381,2,1,1,"all_city_parameter_inputs")))),"",IF(ISBLANK(INDIRECT(ADDRESS(B2381,2,1,1,"all_city_parameter_inputs"))),"",INDIRECT(ADDRESS(B2381,2,1,1,"all_city_parameter_inputs"))))</f>
        <v>heavy_truck</v>
      </c>
      <c r="H2381" s="17" cm="1">
        <f t="array" aca="1" ref="H2381" ca="1">IF(ISBLANK(INDIRECT(ADDRESS(B2381,A2381,1,1,"all_city_parameter_inputs"))), "--",INDIRECT(ADDRESS(B2381,A2381,1,1,"all_city_parameter_inputs")))</f>
        <v>1319.71</v>
      </c>
      <c r="I2381" s="17">
        <f ca="1">IF(OR(G2381="alpha",G2381="beta",G2381="sd",G2381="mean"),"--",VLOOKUP(C2381,Default!$B$5:$H$114,7,FALSE))</f>
        <v>259655.32449999999</v>
      </c>
      <c r="J2381" s="4" t="str">
        <f ca="1">VLOOKUP(F2381,Lookup!$C$5:$D$110,2, FALSE)</f>
        <v>Pollution values</v>
      </c>
      <c r="K2381" s="4">
        <f ca="1">VLOOKUP(C2381,Default!$B$4:$E$114,4, FALSE)</f>
        <v>0</v>
      </c>
      <c r="L2381" s="21" t="str" cm="1">
        <f t="array" aca="1" ref="L2381" ca="1">IF(ISNA(VLOOKUP($D2381,Grouped_Sources!$C:$C,1,FALSE)),"", INDIRECT(VLOOKUP($D2381,Grouped_Sources!$C:$I,5,FALSE)))</f>
        <v>EDGAR but proper documentation still missing</v>
      </c>
      <c r="M2381" s="21" cm="1">
        <f t="array" aca="1" ref="M2381" ca="1">IF(ISNA(VLOOKUP($D2381,Grouped_Sources!$C:$C,1,FALSE)),"", INDIRECT(VLOOKUP($D2381,Grouped_Sources!$C:$I,6,FALSE)))</f>
        <v>0</v>
      </c>
      <c r="N2381" s="21" cm="1">
        <f t="array" aca="1" ref="N2381" ca="1">IF(ISNA(VLOOKUP($D2381,Grouped_Sources!$C:$C,1,FALSE)),"", INDIRECT(VLOOKUP($D2381,Grouped_Sources!$C:$I,7,FALSE)))</f>
        <v>0</v>
      </c>
    </row>
    <row r="2382" spans="1:14" hidden="1" x14ac:dyDescent="0.25">
      <c r="A2382" s="5">
        <f t="shared" si="387"/>
        <v>26</v>
      </c>
      <c r="B2382" s="5">
        <f t="shared" si="388"/>
        <v>80</v>
      </c>
      <c r="C2382" s="5" t="str">
        <f t="shared" ca="1" si="390"/>
        <v>CO2_emission_inventories truck</v>
      </c>
      <c r="D2382" s="5" t="str">
        <f t="shared" ca="1" si="391"/>
        <v>CO2_emission_inventories_valdivia</v>
      </c>
      <c r="E2382" s="4" t="str" cm="1">
        <f t="array" aca="1" ref="E2382" ca="1">INDIRECT(ADDRESS(1,A2382,1,1,"all_city_parameter_inputs"))</f>
        <v>valdivia</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CO2_emission_inventories</v>
      </c>
      <c r="G2382" s="4" t="str" cm="1">
        <f t="array" aca="1" ref="G2382" ca="1">IF(AND(ISBLANK(INDIRECT(ADDRESS(B2382,3,1,1,"all_city_parameter_inputs"))),ISBLANK(INDIRECT(ADDRESS(B2382,2,1,1,"all_city_parameter_inputs")))),"",IF(ISBLANK(INDIRECT(ADDRESS(B2382,2,1,1,"all_city_parameter_inputs"))),"",INDIRECT(ADDRESS(B2382,2,1,1,"all_city_parameter_inputs"))))</f>
        <v>truck</v>
      </c>
      <c r="H2382" s="17" cm="1">
        <f t="array" aca="1" ref="H2382" ca="1">IF(ISBLANK(INDIRECT(ADDRESS(B2382,A2382,1,1,"all_city_parameter_inputs"))), "--",INDIRECT(ADDRESS(B2382,A2382,1,1,"all_city_parameter_inputs")))</f>
        <v>5102.33</v>
      </c>
      <c r="I2382" s="17">
        <f ca="1">IF(OR(G2382="alpha",G2382="beta",G2382="sd",G2382="mean"),"--",VLOOKUP(C2382,Default!$B$5:$H$114,7,FALSE))</f>
        <v>163516.11319999999</v>
      </c>
      <c r="J2382" s="4" t="str">
        <f ca="1">VLOOKUP(F2382,Lookup!$C$5:$D$110,2, FALSE)</f>
        <v>Pollution values</v>
      </c>
      <c r="K2382" s="4">
        <f ca="1">VLOOKUP(C2382,Default!$B$4:$E$114,4, FALSE)</f>
        <v>0</v>
      </c>
      <c r="L2382" s="21" t="str" cm="1">
        <f t="array" aca="1" ref="L2382" ca="1">IF(ISNA(VLOOKUP($D2382,Grouped_Sources!$C:$C,1,FALSE)),"", INDIRECT(VLOOKUP($D2382,Grouped_Sources!$C:$I,5,FALSE)))</f>
        <v>EDGAR but proper documentation still missing</v>
      </c>
      <c r="M2382" s="21" cm="1">
        <f t="array" aca="1" ref="M2382" ca="1">IF(ISNA(VLOOKUP($D2382,Grouped_Sources!$C:$C,1,FALSE)),"", INDIRECT(VLOOKUP($D2382,Grouped_Sources!$C:$I,6,FALSE)))</f>
        <v>0</v>
      </c>
      <c r="N2382" s="21" cm="1">
        <f t="array" aca="1" ref="N2382" ca="1">IF(ISNA(VLOOKUP($D2382,Grouped_Sources!$C:$C,1,FALSE)),"", INDIRECT(VLOOKUP($D2382,Grouped_Sources!$C:$I,7,FALSE)))</f>
        <v>0</v>
      </c>
    </row>
    <row r="2383" spans="1:14" hidden="1" x14ac:dyDescent="0.25">
      <c r="A2383" s="5">
        <f t="shared" si="387"/>
        <v>26</v>
      </c>
      <c r="B2383" s="5">
        <f t="shared" si="388"/>
        <v>81</v>
      </c>
      <c r="C2383" s="5" t="str">
        <f t="shared" ca="1" si="390"/>
        <v>CO2_emission_inventories van</v>
      </c>
      <c r="D2383" s="5" t="str">
        <f t="shared" ca="1" si="391"/>
        <v>CO2_emission_inventories_valdivia</v>
      </c>
      <c r="E2383" s="4" t="str" cm="1">
        <f t="array" aca="1" ref="E2383" ca="1">INDIRECT(ADDRESS(1,A2383,1,1,"all_city_parameter_inputs"))</f>
        <v>valdivia</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CO2_emission_inventories</v>
      </c>
      <c r="G2383" s="4" t="str" cm="1">
        <f t="array" aca="1" ref="G2383" ca="1">IF(AND(ISBLANK(INDIRECT(ADDRESS(B2383,3,1,1,"all_city_parameter_inputs"))),ISBLANK(INDIRECT(ADDRESS(B2383,2,1,1,"all_city_parameter_inputs")))),"",IF(ISBLANK(INDIRECT(ADDRESS(B2383,2,1,1,"all_city_parameter_inputs"))),"",INDIRECT(ADDRESS(B2383,2,1,1,"all_city_parameter_inputs"))))</f>
        <v>van</v>
      </c>
      <c r="H2383" s="17" t="str" cm="1">
        <f t="array" aca="1" ref="H2383" ca="1">IF(ISBLANK(INDIRECT(ADDRESS(B2383,A2383,1,1,"all_city_parameter_inputs"))), "--",INDIRECT(ADDRESS(B2383,A2383,1,1,"all_city_parameter_inputs")))</f>
        <v>--</v>
      </c>
      <c r="I2383" s="17">
        <f ca="1">IF(OR(G2383="alpha",G2383="beta",G2383="sd",G2383="mean"),"--",VLOOKUP(C2383,Default!$B$5:$H$114,7,FALSE))</f>
        <v>0</v>
      </c>
      <c r="J2383" s="4" t="str">
        <f ca="1">VLOOKUP(F2383,Lookup!$C$5:$D$110,2, FALSE)</f>
        <v>Pollution values</v>
      </c>
      <c r="K2383" s="4">
        <f ca="1">VLOOKUP(C2383,Default!$B$4:$E$114,4, FALSE)</f>
        <v>0</v>
      </c>
      <c r="L2383" s="21" t="str" cm="1">
        <f t="array" aca="1" ref="L2383" ca="1">IF(ISNA(VLOOKUP($D2383,Grouped_Sources!$C:$C,1,FALSE)),"", INDIRECT(VLOOKUP($D2383,Grouped_Sources!$C:$I,5,FALSE)))</f>
        <v>EDGAR but proper documentation still missing</v>
      </c>
      <c r="M2383" s="21" cm="1">
        <f t="array" aca="1" ref="M2383" ca="1">IF(ISNA(VLOOKUP($D2383,Grouped_Sources!$C:$C,1,FALSE)),"", INDIRECT(VLOOKUP($D2383,Grouped_Sources!$C:$I,6,FALSE)))</f>
        <v>0</v>
      </c>
      <c r="N2383" s="21" cm="1">
        <f t="array" aca="1" ref="N2383" ca="1">IF(ISNA(VLOOKUP($D2383,Grouped_Sources!$C:$C,1,FALSE)),"", INDIRECT(VLOOKUP($D2383,Grouped_Sources!$C:$I,7,FALSE)))</f>
        <v>0</v>
      </c>
    </row>
    <row r="2384" spans="1:14" hidden="1" x14ac:dyDescent="0.25">
      <c r="A2384" s="5">
        <f t="shared" si="387"/>
        <v>26</v>
      </c>
      <c r="B2384" s="5">
        <f t="shared" si="388"/>
        <v>82</v>
      </c>
      <c r="C2384" s="5" t="str">
        <f t="shared" ca="1" si="390"/>
        <v>CO2_emission_inventories other</v>
      </c>
      <c r="D2384" s="5" t="str">
        <f t="shared" ca="1" si="391"/>
        <v>CO2_emission_inventories_valdivia</v>
      </c>
      <c r="E2384" s="4" t="str" cm="1">
        <f t="array" aca="1" ref="E2384" ca="1">INDIRECT(ADDRESS(1,A2384,1,1,"all_city_parameter_inputs"))</f>
        <v>valdivia</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CO2_emission_inventories</v>
      </c>
      <c r="G2384" s="4" t="str" cm="1">
        <f t="array" aca="1" ref="G2384" ca="1">IF(AND(ISBLANK(INDIRECT(ADDRESS(B2384,3,1,1,"all_city_parameter_inputs"))),ISBLANK(INDIRECT(ADDRESS(B2384,2,1,1,"all_city_parameter_inputs")))),"",IF(ISBLANK(INDIRECT(ADDRESS(B2384,2,1,1,"all_city_parameter_inputs"))),"",INDIRECT(ADDRESS(B2384,2,1,1,"all_city_parameter_inputs"))))</f>
        <v>other</v>
      </c>
      <c r="H2384" s="17" cm="1">
        <f t="array" aca="1" ref="H2384" ca="1">IF(ISBLANK(INDIRECT(ADDRESS(B2384,A2384,1,1,"all_city_parameter_inputs"))), "--",INDIRECT(ADDRESS(B2384,A2384,1,1,"all_city_parameter_inputs")))</f>
        <v>285.70100000000002</v>
      </c>
      <c r="I2384" s="17">
        <f ca="1">IF(OR(G2384="alpha",G2384="beta",G2384="sd",G2384="mean"),"--",VLOOKUP(C2384,Default!$B$5:$H$114,7,FALSE))</f>
        <v>1906.893448</v>
      </c>
      <c r="J2384" s="4" t="str">
        <f ca="1">VLOOKUP(F2384,Lookup!$C$5:$D$110,2, FALSE)</f>
        <v>Pollution values</v>
      </c>
      <c r="K2384" s="4">
        <f ca="1">VLOOKUP(C2384,Default!$B$4:$E$114,4, FALSE)</f>
        <v>0</v>
      </c>
      <c r="L2384" s="21" t="str" cm="1">
        <f t="array" aca="1" ref="L2384" ca="1">IF(ISNA(VLOOKUP($D2384,Grouped_Sources!$C:$C,1,FALSE)),"", INDIRECT(VLOOKUP($D2384,Grouped_Sources!$C:$I,5,FALSE)))</f>
        <v>EDGAR but proper documentation still missing</v>
      </c>
      <c r="M2384" s="21" cm="1">
        <f t="array" aca="1" ref="M2384" ca="1">IF(ISNA(VLOOKUP($D2384,Grouped_Sources!$C:$C,1,FALSE)),"", INDIRECT(VLOOKUP($D2384,Grouped_Sources!$C:$I,6,FALSE)))</f>
        <v>0</v>
      </c>
      <c r="N2384" s="21" cm="1">
        <f t="array" aca="1" ref="N2384" ca="1">IF(ISNA(VLOOKUP($D2384,Grouped_Sources!$C:$C,1,FALSE)),"", INDIRECT(VLOOKUP($D2384,Grouped_Sources!$C:$I,7,FALSE)))</f>
        <v>0</v>
      </c>
    </row>
    <row r="2385" spans="1:14" hidden="1" x14ac:dyDescent="0.25">
      <c r="A2385" s="5">
        <f t="shared" si="387"/>
        <v>26</v>
      </c>
      <c r="B2385" s="5">
        <f t="shared" si="388"/>
        <v>83</v>
      </c>
      <c r="C2385" s="5" t="str">
        <f t="shared" ca="1" si="390"/>
        <v>CO2_emission_inventories taxi</v>
      </c>
      <c r="D2385" s="5" t="str">
        <f t="shared" ca="1" si="391"/>
        <v>CO2_emission_inventories_valdivia</v>
      </c>
      <c r="E2385" s="4" t="str" cm="1">
        <f t="array" aca="1" ref="E2385" ca="1">INDIRECT(ADDRESS(1,A2385,1,1,"all_city_parameter_inputs"))</f>
        <v>valdivia</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CO2_emission_inventories</v>
      </c>
      <c r="G2385" s="4" t="str" cm="1">
        <f t="array" aca="1" ref="G2385" ca="1">IF(AND(ISBLANK(INDIRECT(ADDRESS(B2385,3,1,1,"all_city_parameter_inputs"))),ISBLANK(INDIRECT(ADDRESS(B2385,2,1,1,"all_city_parameter_inputs")))),"",IF(ISBLANK(INDIRECT(ADDRESS(B2385,2,1,1,"all_city_parameter_inputs"))),"",INDIRECT(ADDRESS(B2385,2,1,1,"all_city_parameter_inputs"))))</f>
        <v>taxi</v>
      </c>
      <c r="H2385" s="17" t="str" cm="1">
        <f t="array" aca="1" ref="H2385" ca="1">IF(ISBLANK(INDIRECT(ADDRESS(B2385,A2385,1,1,"all_city_parameter_inputs"))), "--",INDIRECT(ADDRESS(B2385,A2385,1,1,"all_city_parameter_inputs")))</f>
        <v>--</v>
      </c>
      <c r="I2385" s="17">
        <f ca="1">IF(OR(G2385="alpha",G2385="beta",G2385="sd",G2385="mean"),"--",VLOOKUP(C2385,Default!$B$5:$H$114,7,FALSE))</f>
        <v>0</v>
      </c>
      <c r="J2385" s="4" t="str">
        <f ca="1">VLOOKUP(F2385,Lookup!$C$5:$D$110,2, FALSE)</f>
        <v>Pollution values</v>
      </c>
      <c r="K2385" s="4">
        <f ca="1">VLOOKUP(C2385,Default!$B$4:$E$114,4, FALSE)</f>
        <v>0</v>
      </c>
      <c r="L2385" s="21" t="str" cm="1">
        <f t="array" aca="1" ref="L2385" ca="1">IF(ISNA(VLOOKUP($D2385,Grouped_Sources!$C:$C,1,FALSE)),"", INDIRECT(VLOOKUP($D2385,Grouped_Sources!$C:$I,5,FALSE)))</f>
        <v>EDGAR but proper documentation still missing</v>
      </c>
      <c r="M2385" s="21" cm="1">
        <f t="array" aca="1" ref="M2385" ca="1">IF(ISNA(VLOOKUP($D2385,Grouped_Sources!$C:$C,1,FALSE)),"", INDIRECT(VLOOKUP($D2385,Grouped_Sources!$C:$I,6,FALSE)))</f>
        <v>0</v>
      </c>
      <c r="N2385" s="21" cm="1">
        <f t="array" aca="1" ref="N2385" ca="1">IF(ISNA(VLOOKUP($D2385,Grouped_Sources!$C:$C,1,FALSE)),"", INDIRECT(VLOOKUP($D2385,Grouped_Sources!$C:$I,7,FALSE)))</f>
        <v>0</v>
      </c>
    </row>
    <row r="2386" spans="1:14" hidden="1" x14ac:dyDescent="0.25">
      <c r="A2386" s="5">
        <f t="shared" si="387"/>
        <v>26</v>
      </c>
      <c r="B2386" s="5">
        <f t="shared" si="388"/>
        <v>84</v>
      </c>
      <c r="C2386" s="5" t="str">
        <f t="shared" ca="1" si="390"/>
        <v>CO2_emission_inventories auto_rickshaw</v>
      </c>
      <c r="D2386" s="5" t="str">
        <f t="shared" ca="1" si="391"/>
        <v>CO2_emission_inventories_valdivia</v>
      </c>
      <c r="E2386" s="4" t="str" cm="1">
        <f t="array" aca="1" ref="E2386" ca="1">INDIRECT(ADDRESS(1,A2386,1,1,"all_city_parameter_inputs"))</f>
        <v>valdivia</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CO2_emission_inventories</v>
      </c>
      <c r="G2386" s="4" t="str" cm="1">
        <f t="array" aca="1" ref="G2386" ca="1">IF(AND(ISBLANK(INDIRECT(ADDRESS(B2386,3,1,1,"all_city_parameter_inputs"))),ISBLANK(INDIRECT(ADDRESS(B2386,2,1,1,"all_city_parameter_inputs")))),"",IF(ISBLANK(INDIRECT(ADDRESS(B2386,2,1,1,"all_city_parameter_inputs"))),"",INDIRECT(ADDRESS(B2386,2,1,1,"all_city_parameter_inputs"))))</f>
        <v>auto_rickshaw</v>
      </c>
      <c r="H2386" s="17" t="str" cm="1">
        <f t="array" aca="1" ref="H2386" ca="1">IF(ISBLANK(INDIRECT(ADDRESS(B2386,A2386,1,1,"all_city_parameter_inputs"))), "--",INDIRECT(ADDRESS(B2386,A2386,1,1,"all_city_parameter_inputs")))</f>
        <v>--</v>
      </c>
      <c r="I2386" s="17">
        <f ca="1">IF(OR(G2386="alpha",G2386="beta",G2386="sd",G2386="mean"),"--",VLOOKUP(C2386,Default!$B$5:$H$114,7,FALSE))</f>
        <v>0</v>
      </c>
      <c r="J2386" s="4" t="str">
        <f ca="1">VLOOKUP(F2386,Lookup!$C$5:$D$110,2, FALSE)</f>
        <v>Pollution values</v>
      </c>
      <c r="K2386" s="4">
        <f ca="1">VLOOKUP(C2386,Default!$B$4:$E$114,4, FALSE)</f>
        <v>0</v>
      </c>
      <c r="L2386" s="21" t="str" cm="1">
        <f t="array" aca="1" ref="L2386" ca="1">IF(ISNA(VLOOKUP($D2386,Grouped_Sources!$C:$C,1,FALSE)),"", INDIRECT(VLOOKUP($D2386,Grouped_Sources!$C:$I,5,FALSE)))</f>
        <v>EDGAR but proper documentation still missing</v>
      </c>
      <c r="M2386" s="21" cm="1">
        <f t="array" aca="1" ref="M2386" ca="1">IF(ISNA(VLOOKUP($D2386,Grouped_Sources!$C:$C,1,FALSE)),"", INDIRECT(VLOOKUP($D2386,Grouped_Sources!$C:$I,6,FALSE)))</f>
        <v>0</v>
      </c>
      <c r="N2386" s="21" cm="1">
        <f t="array" aca="1" ref="N2386" ca="1">IF(ISNA(VLOOKUP($D2386,Grouped_Sources!$C:$C,1,FALSE)),"", INDIRECT(VLOOKUP($D2386,Grouped_Sources!$C:$I,7,FALSE)))</f>
        <v>0</v>
      </c>
    </row>
    <row r="2387" spans="1:14" hidden="1" x14ac:dyDescent="0.25">
      <c r="A2387" s="5">
        <f t="shared" si="387"/>
        <v>26</v>
      </c>
      <c r="B2387" s="5">
        <f t="shared" si="388"/>
        <v>85</v>
      </c>
      <c r="C2387" s="5" t="str">
        <f t="shared" ca="1" si="390"/>
        <v>CO2_emission_confidence</v>
      </c>
      <c r="D2387" s="5" t="str">
        <f t="shared" ca="1" si="391"/>
        <v>CO2_emission_confidence_valdivia</v>
      </c>
      <c r="E2387" s="4" t="str" cm="1">
        <f t="array" aca="1" ref="E2387" ca="1">INDIRECT(ADDRESS(1,A2387,1,1,"all_city_parameter_inputs"))</f>
        <v>valdivia</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CO2_emission_confidence</v>
      </c>
      <c r="G2387" s="4" t="str" cm="1">
        <f t="array" aca="1" ref="G2387" ca="1">IF(AND(ISBLANK(INDIRECT(ADDRESS(B2387,3,1,1,"all_city_parameter_inputs"))),ISBLANK(INDIRECT(ADDRESS(B2387,2,1,1,"all_city_parameter_inputs")))),"",IF(ISBLANK(INDIRECT(ADDRESS(B2387,2,1,1,"all_city_parameter_inputs"))),"",INDIRECT(ADDRESS(B2387,2,1,1,"all_city_parameter_inputs"))))</f>
        <v>sample</v>
      </c>
      <c r="H2387" s="17" cm="1">
        <f t="array" aca="1" ref="H2387" ca="1">IF(ISBLANK(INDIRECT(ADDRESS(B2387,A2387,1,1,"all_city_parameter_inputs"))), "--",INDIRECT(ADDRESS(B2387,A2387,1,1,"all_city_parameter_inputs")))</f>
        <v>0.8</v>
      </c>
      <c r="I2387" s="17">
        <f ca="1">IF(OR(G2387="alpha",G2387="beta",G2387="sd",G2387="mean"),"--",VLOOKUP(C2387,Default!$B$5:$H$114,7,FALSE))</f>
        <v>1</v>
      </c>
      <c r="J2387" s="4" t="str">
        <f ca="1">VLOOKUP(F2387,Lookup!$C$5:$D$110,2, FALSE)</f>
        <v>Pollution values</v>
      </c>
      <c r="K2387" s="4" t="str">
        <f ca="1">VLOOKUP(C2387,Default!$B$4:$E$114,4, FALSE)</f>
        <v>how confident we are about the CO2 emissions inventory (equivalent to PM_EMISSION_INVENTORY_CONFIDENCE)</v>
      </c>
      <c r="L2387" s="21" t="str" cm="1">
        <f t="array" aca="1" ref="L2387" ca="1">IF(ISNA(VLOOKUP($D2387,Grouped_Sources!$C:$C,1,FALSE)),"", INDIRECT(VLOOKUP($D2387,Grouped_Sources!$C:$I,5,FALSE)))</f>
        <v/>
      </c>
      <c r="M2387" s="21" t="str" cm="1">
        <f t="array" aca="1" ref="M2387" ca="1">IF(ISNA(VLOOKUP($D2387,Grouped_Sources!$C:$C,1,FALSE)),"", INDIRECT(VLOOKUP($D2387,Grouped_Sources!$C:$I,6,FALSE)))</f>
        <v/>
      </c>
      <c r="N2387" s="21" t="str" cm="1">
        <f t="array" aca="1" ref="N2387" ca="1">IF(ISNA(VLOOKUP($D2387,Grouped_Sources!$C:$C,1,FALSE)),"", INDIRECT(VLOOKUP($D2387,Grouped_Sources!$C:$I,7,FALSE)))</f>
        <v/>
      </c>
    </row>
    <row r="2388" spans="1:14" hidden="1" x14ac:dyDescent="0.25">
      <c r="A2388" s="5">
        <f t="shared" si="387"/>
        <v>26</v>
      </c>
      <c r="B2388" s="5">
        <f t="shared" si="388"/>
        <v>86</v>
      </c>
      <c r="C2388" s="5" t="str">
        <f t="shared" ca="1" si="390"/>
        <v>car_occupancy_ratio</v>
      </c>
      <c r="D2388" s="5" t="str">
        <f t="shared" ref="D2388:D2390" ca="1" si="392">F2388&amp;"_"&amp;E2388</f>
        <v>car_occupancy_ratio_valdivia</v>
      </c>
      <c r="E2388" s="4" t="str" cm="1">
        <f t="array" aca="1" ref="E2388" ca="1">INDIRECT(ADDRESS(1,A2388,1,1,"all_city_parameter_inputs"))</f>
        <v>valdivia</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car_occupancy_ratio</v>
      </c>
      <c r="G2388" s="4" t="str" cm="1">
        <f t="array" aca="1" ref="G2388" ca="1">IF(AND(ISBLANK(INDIRECT(ADDRESS(B2388,3,1,1,"all_city_parameter_inputs"))),ISBLANK(INDIRECT(ADDRESS(B2388,2,1,1,"all_city_parameter_inputs")))),"",IF(ISBLANK(INDIRECT(ADDRESS(B2388,2,1,1,"all_city_parameter_inputs"))),"",INDIRECT(ADDRESS(B2388,2,1,1,"all_city_parameter_inputs"))))</f>
        <v>constant</v>
      </c>
      <c r="H2388" s="17" cm="1">
        <f t="array" aca="1" ref="H2388" ca="1">IF(ISBLANK(INDIRECT(ADDRESS(B2388,A2388,1,1,"all_city_parameter_inputs"))), "--",INDIRECT(ADDRESS(B2388,A2388,1,1,"all_city_parameter_inputs")))</f>
        <v>0.66225165562913912</v>
      </c>
      <c r="I2388" s="17">
        <f ca="1">IF(OR(G2388="alpha",G2388="beta",G2388="sd",G2388="mean"),"--",VLOOKUP(C2388,Default!$B$5:$H$114,7,FALSE))</f>
        <v>0.625</v>
      </c>
      <c r="J2388" s="4" t="str">
        <f ca="1">VLOOKUP(F2388,Lookup!$C$5:$D$110,2, FALSE)</f>
        <v>Travel values</v>
      </c>
      <c r="K2388" s="4" t="str">
        <f ca="1">VLOOKUP(C2388,Default!$B$4:$E$114,4, FALSE)</f>
        <v>ratio of cars to passengers (incl driver)</v>
      </c>
      <c r="L2388" s="21" t="str" cm="1">
        <f t="array" aca="1" ref="L2388" ca="1">IF(ISNA(VLOOKUP($D2388,Grouped_Sources!$C:$C,1,FALSE)),"", INDIRECT(VLOOKUP($D2388,Grouped_Sources!$C:$I,5,FALSE)))</f>
        <v>CarOccupancyRatio_vxx.docx on on OneDrive Ali Abbas - ITHIM Global\Methods and Processes\Input Parameters\CarOccupancyRate</v>
      </c>
      <c r="M2388" s="21" cm="1">
        <f t="array" aca="1" ref="M2388" ca="1">IF(ISNA(VLOOKUP($D2388,Grouped_Sources!$C:$C,1,FALSE)),"", INDIRECT(VLOOKUP($D2388,Grouped_Sources!$C:$I,6,FALSE)))</f>
        <v>0</v>
      </c>
      <c r="N2388" s="21" cm="1">
        <f t="array" aca="1" ref="N2388" ca="1">IF(ISNA(VLOOKUP($D2388,Grouped_Sources!$C:$C,1,FALSE)),"", INDIRECT(VLOOKUP($D2388,Grouped_Sources!$C:$I,7,FALSE)))</f>
        <v>0</v>
      </c>
    </row>
    <row r="2389" spans="1:14" hidden="1" x14ac:dyDescent="0.25">
      <c r="A2389" s="5">
        <f t="shared" si="387"/>
        <v>26</v>
      </c>
      <c r="B2389" s="5">
        <f t="shared" si="388"/>
        <v>87</v>
      </c>
      <c r="C2389" s="5" t="str">
        <f t="shared" ca="1" si="390"/>
        <v>car_occupancy_ratio</v>
      </c>
      <c r="D2389" s="5" t="str">
        <f t="shared" ca="1" si="392"/>
        <v>car_occupancy_ratio_valdivia</v>
      </c>
      <c r="E2389" s="4" t="str" cm="1">
        <f t="array" aca="1" ref="E2389" ca="1">INDIRECT(ADDRESS(1,A2389,1,1,"all_city_parameter_inputs"))</f>
        <v>valdivia</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car_occupancy_ratio</v>
      </c>
      <c r="G2389" s="4" t="str" cm="1">
        <f t="array" aca="1" ref="G2389" ca="1">IF(AND(ISBLANK(INDIRECT(ADDRESS(B2389,3,1,1,"all_city_parameter_inputs"))),ISBLANK(INDIRECT(ADDRESS(B2389,2,1,1,"all_city_parameter_inputs")))),"",IF(ISBLANK(INDIRECT(ADDRESS(B2389,2,1,1,"all_city_parameter_inputs"))),"",INDIRECT(ADDRESS(B2389,2,1,1,"all_city_parameter_inputs"))))</f>
        <v>alpha</v>
      </c>
      <c r="H2389" s="17" cm="1">
        <f t="array" aca="1" ref="H2389" ca="1">IF(ISBLANK(INDIRECT(ADDRESS(B2389,A2389,1,1,"all_city_parameter_inputs"))), "--",INDIRECT(ADDRESS(B2389,A2389,1,1,"all_city_parameter_inputs")))</f>
        <v>16.045408388520961</v>
      </c>
      <c r="I2389" s="17" t="str">
        <f ca="1">IF(OR(G2389="alpha",G2389="beta",G2389="sd",G2389="mean"),"--",VLOOKUP(C2389,Default!$B$5:$H$114,7,FALSE))</f>
        <v>--</v>
      </c>
      <c r="J2389" s="4" t="str">
        <f ca="1">VLOOKUP(F2389,Lookup!$C$5:$D$110,2, FALSE)</f>
        <v>Travel values</v>
      </c>
      <c r="K2389" s="4" t="str">
        <f ca="1">VLOOKUP(C2389,Default!$B$4:$E$114,4, FALSE)</f>
        <v>ratio of cars to passengers (incl driver)</v>
      </c>
      <c r="L2389" s="21" t="str" cm="1">
        <f t="array" aca="1" ref="L2389" ca="1">IF(ISNA(VLOOKUP($D2389,Grouped_Sources!$C:$C,1,FALSE)),"", INDIRECT(VLOOKUP($D2389,Grouped_Sources!$C:$I,5,FALSE)))</f>
        <v>CarOccupancyRatio_vxx.docx on on OneDrive Ali Abbas - ITHIM Global\Methods and Processes\Input Parameters\CarOccupancyRate</v>
      </c>
      <c r="M2389" s="21" cm="1">
        <f t="array" aca="1" ref="M2389" ca="1">IF(ISNA(VLOOKUP($D2389,Grouped_Sources!$C:$C,1,FALSE)),"", INDIRECT(VLOOKUP($D2389,Grouped_Sources!$C:$I,6,FALSE)))</f>
        <v>0</v>
      </c>
      <c r="N2389" s="21" cm="1">
        <f t="array" aca="1" ref="N2389" ca="1">IF(ISNA(VLOOKUP($D2389,Grouped_Sources!$C:$C,1,FALSE)),"", INDIRECT(VLOOKUP($D2389,Grouped_Sources!$C:$I,7,FALSE)))</f>
        <v>0</v>
      </c>
    </row>
    <row r="2390" spans="1:14" hidden="1" x14ac:dyDescent="0.25">
      <c r="A2390" s="5">
        <f t="shared" si="387"/>
        <v>26</v>
      </c>
      <c r="B2390" s="5">
        <f t="shared" si="388"/>
        <v>88</v>
      </c>
      <c r="C2390" s="5" t="str">
        <f t="shared" ca="1" si="390"/>
        <v>car_occupancy_ratio</v>
      </c>
      <c r="D2390" s="5" t="str">
        <f t="shared" ca="1" si="392"/>
        <v>car_occupancy_ratio_valdivia</v>
      </c>
      <c r="E2390" s="4" t="str" cm="1">
        <f t="array" aca="1" ref="E2390" ca="1">INDIRECT(ADDRESS(1,A2390,1,1,"all_city_parameter_inputs"))</f>
        <v>valdivia</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car_occupancy_ratio</v>
      </c>
      <c r="G2390" s="4" t="str" cm="1">
        <f t="array" aca="1" ref="G2390" ca="1">IF(AND(ISBLANK(INDIRECT(ADDRESS(B2390,3,1,1,"all_city_parameter_inputs"))),ISBLANK(INDIRECT(ADDRESS(B2390,2,1,1,"all_city_parameter_inputs")))),"",IF(ISBLANK(INDIRECT(ADDRESS(B2390,2,1,1,"all_city_parameter_inputs"))),"",INDIRECT(ADDRESS(B2390,2,1,1,"all_city_parameter_inputs"))))</f>
        <v>beta</v>
      </c>
      <c r="H2390" s="17" cm="1">
        <f t="array" aca="1" ref="H2390" ca="1">IF(ISBLANK(INDIRECT(ADDRESS(B2390,A2390,1,1,"all_city_parameter_inputs"))), "--",INDIRECT(ADDRESS(B2390,A2390,1,1,"all_city_parameter_inputs")))</f>
        <v>8.1831582781456884</v>
      </c>
      <c r="I2390" s="17" t="str">
        <f ca="1">IF(OR(G2390="alpha",G2390="beta",G2390="sd",G2390="mean"),"--",VLOOKUP(C2390,Default!$B$5:$H$114,7,FALSE))</f>
        <v>--</v>
      </c>
      <c r="J2390" s="4" t="str">
        <f ca="1">VLOOKUP(F2390,Lookup!$C$5:$D$110,2, FALSE)</f>
        <v>Travel values</v>
      </c>
      <c r="K2390" s="4" t="str">
        <f ca="1">VLOOKUP(C2390,Default!$B$4:$E$114,4, FALSE)</f>
        <v>ratio of cars to passengers (incl driver)</v>
      </c>
      <c r="L2390" s="21" t="str" cm="1">
        <f t="array" aca="1" ref="L2390" ca="1">IF(ISNA(VLOOKUP($D2390,Grouped_Sources!$C:$C,1,FALSE)),"", INDIRECT(VLOOKUP($D2390,Grouped_Sources!$C:$I,5,FALSE)))</f>
        <v>CarOccupancyRatio_vxx.docx on on OneDrive Ali Abbas - ITHIM Global\Methods and Processes\Input Parameters\CarOccupancyRate</v>
      </c>
      <c r="M2390" s="21" cm="1">
        <f t="array" aca="1" ref="M2390" ca="1">IF(ISNA(VLOOKUP($D2390,Grouped_Sources!$C:$C,1,FALSE)),"", INDIRECT(VLOOKUP($D2390,Grouped_Sources!$C:$I,6,FALSE)))</f>
        <v>0</v>
      </c>
      <c r="N2390" s="21" cm="1">
        <f t="array" aca="1" ref="N2390" ca="1">IF(ISNA(VLOOKUP($D2390,Grouped_Sources!$C:$C,1,FALSE)),"", INDIRECT(VLOOKUP($D2390,Grouped_Sources!$C:$I,7,FALSE)))</f>
        <v>0</v>
      </c>
    </row>
    <row r="2391" spans="1:14" hidden="1" x14ac:dyDescent="0.25">
      <c r="A2391" s="5">
        <f t="shared" si="387"/>
        <v>26</v>
      </c>
      <c r="B2391" s="5">
        <f t="shared" si="388"/>
        <v>89</v>
      </c>
      <c r="C2391" s="5" t="str">
        <f t="shared" ca="1" si="390"/>
        <v>country</v>
      </c>
      <c r="D2391" s="5" t="str">
        <f t="shared" ref="D2391:D2395" ca="1" si="393">F2391&amp;"_"&amp;E2391</f>
        <v>country_valdivia</v>
      </c>
      <c r="E2391" s="4" t="str" cm="1">
        <f t="array" aca="1" ref="E2391" ca="1">INDIRECT(ADDRESS(1,A2391,1,1,"all_city_parameter_inputs"))</f>
        <v>valdivia</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country</v>
      </c>
      <c r="G2391" s="4" t="str" cm="1">
        <f t="array" aca="1" ref="G2391" ca="1">IF(AND(ISBLANK(INDIRECT(ADDRESS(B2391,3,1,1,"all_city_parameter_inputs"))),ISBLANK(INDIRECT(ADDRESS(B2391,2,1,1,"all_city_parameter_inputs")))),"",IF(ISBLANK(INDIRECT(ADDRESS(B2391,2,1,1,"all_city_parameter_inputs"))),"",INDIRECT(ADDRESS(B2391,2,1,1,"all_city_parameter_inputs"))))</f>
        <v/>
      </c>
      <c r="H2391" s="17" t="str" cm="1">
        <f t="array" aca="1" ref="H2391" ca="1">IF(ISBLANK(INDIRECT(ADDRESS(B2391,A2391,1,1,"all_city_parameter_inputs"))), "--",INDIRECT(ADDRESS(B2391,A2391,1,1,"all_city_parameter_inputs")))</f>
        <v>Chile</v>
      </c>
      <c r="I2391" s="17" t="str">
        <f ca="1">IF(OR(G2391="alpha",G2391="beta",G2391="sd",G2391="mean"),"--",VLOOKUP(C2391,Default!$B$5:$H$114,7,FALSE))</f>
        <v>Colombia</v>
      </c>
      <c r="J2391" s="4" t="str">
        <f ca="1">VLOOKUP(F2391,Lookup!$C$5:$D$110,2, FALSE)</f>
        <v>Miscellaneous</v>
      </c>
      <c r="K2391" s="4" t="str">
        <f ca="1">VLOOKUP(C2391,Default!$B$4:$E$114,4, FALSE)</f>
        <v>country where city lies in</v>
      </c>
      <c r="L2391" s="21" t="str" cm="1">
        <f t="array" aca="1" ref="L2391" ca="1">IF(ISNA(VLOOKUP($D2391,Grouped_Sources!$C:$C,1,FALSE)),"", INDIRECT(VLOOKUP($D2391,Grouped_Sources!$C:$I,5,FALSE)))</f>
        <v/>
      </c>
      <c r="M2391" s="21" t="str" cm="1">
        <f t="array" aca="1" ref="M2391" ca="1">IF(ISNA(VLOOKUP($D2391,Grouped_Sources!$C:$C,1,FALSE)),"", INDIRECT(VLOOKUP($D2391,Grouped_Sources!$C:$I,6,FALSE)))</f>
        <v/>
      </c>
      <c r="N2391" s="21" t="str" cm="1">
        <f t="array" aca="1" ref="N2391" ca="1">IF(ISNA(VLOOKUP($D2391,Grouped_Sources!$C:$C,1,FALSE)),"", INDIRECT(VLOOKUP($D2391,Grouped_Sources!$C:$I,7,FALSE)))</f>
        <v/>
      </c>
    </row>
    <row r="2392" spans="1:14" hidden="1" x14ac:dyDescent="0.25">
      <c r="A2392" s="5">
        <f t="shared" si="387"/>
        <v>26</v>
      </c>
      <c r="B2392" s="5">
        <f t="shared" si="388"/>
        <v>90</v>
      </c>
      <c r="C2392" s="5" t="str">
        <f t="shared" ca="1" si="390"/>
        <v>continent</v>
      </c>
      <c r="D2392" s="5" t="str">
        <f t="shared" ca="1" si="393"/>
        <v>continent_valdivia</v>
      </c>
      <c r="E2392" s="4" t="str" cm="1">
        <f t="array" aca="1" ref="E2392" ca="1">INDIRECT(ADDRESS(1,A2392,1,1,"all_city_parameter_inputs"))</f>
        <v>valdivia</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continent</v>
      </c>
      <c r="G2392" s="4" t="str" cm="1">
        <f t="array" aca="1" ref="G2392" ca="1">IF(AND(ISBLANK(INDIRECT(ADDRESS(B2392,3,1,1,"all_city_parameter_inputs"))),ISBLANK(INDIRECT(ADDRESS(B2392,2,1,1,"all_city_parameter_inputs")))),"",IF(ISBLANK(INDIRECT(ADDRESS(B2392,2,1,1,"all_city_parameter_inputs"))),"",INDIRECT(ADDRESS(B2392,2,1,1,"all_city_parameter_inputs"))))</f>
        <v/>
      </c>
      <c r="H2392" s="17" t="str" cm="1">
        <f t="array" aca="1" ref="H2392" ca="1">IF(ISBLANK(INDIRECT(ADDRESS(B2392,A2392,1,1,"all_city_parameter_inputs"))), "--",INDIRECT(ADDRESS(B2392,A2392,1,1,"all_city_parameter_inputs")))</f>
        <v>Latin_America</v>
      </c>
      <c r="I2392" s="17" t="str">
        <f ca="1">IF(OR(G2392="alpha",G2392="beta",G2392="sd",G2392="mean"),"--",VLOOKUP(C2392,Default!$B$5:$H$114,7,FALSE))</f>
        <v>Latin_America</v>
      </c>
      <c r="J2392" s="4" t="str">
        <f ca="1">VLOOKUP(F2392,Lookup!$C$5:$D$110,2, FALSE)</f>
        <v>Miscellaneous</v>
      </c>
      <c r="K2392" s="4" t="str">
        <f ca="1">VLOOKUP(C2392,Default!$B$4:$E$114,4, FALSE)</f>
        <v>continent</v>
      </c>
      <c r="L2392" s="21" t="str" cm="1">
        <f t="array" aca="1" ref="L2392" ca="1">IF(ISNA(VLOOKUP($D2392,Grouped_Sources!$C:$C,1,FALSE)),"", INDIRECT(VLOOKUP($D2392,Grouped_Sources!$C:$I,5,FALSE)))</f>
        <v/>
      </c>
      <c r="M2392" s="21" t="str" cm="1">
        <f t="array" aca="1" ref="M2392" ca="1">IF(ISNA(VLOOKUP($D2392,Grouped_Sources!$C:$C,1,FALSE)),"", INDIRECT(VLOOKUP($D2392,Grouped_Sources!$C:$I,6,FALSE)))</f>
        <v/>
      </c>
      <c r="N2392" s="21" t="str" cm="1">
        <f t="array" aca="1" ref="N2392" ca="1">IF(ISNA(VLOOKUP($D2392,Grouped_Sources!$C:$C,1,FALSE)),"", INDIRECT(VLOOKUP($D2392,Grouped_Sources!$C:$I,7,FALSE)))</f>
        <v/>
      </c>
    </row>
    <row r="2393" spans="1:14" hidden="1" x14ac:dyDescent="0.25">
      <c r="A2393" s="5">
        <f t="shared" si="387"/>
        <v>26</v>
      </c>
      <c r="B2393" s="5">
        <f t="shared" si="388"/>
        <v>91</v>
      </c>
      <c r="C2393" s="5" t="str">
        <f t="shared" ref="C2393:C2401" ca="1" si="394">IF(G2393 = "",F2393,IF(OR(G2393="alpha",G2393="beta",G2393="constant",G2393="sd",G2393="mean",G2393="sample"),F2393,F2393&amp;" "&amp;G2393))</f>
        <v>bus_driver_prop_male</v>
      </c>
      <c r="D2393" s="5" t="str">
        <f t="shared" ca="1" si="393"/>
        <v>bus_driver_prop_male_valdivia</v>
      </c>
      <c r="E2393" s="4" t="str" cm="1">
        <f t="array" aca="1" ref="E2393" ca="1">INDIRECT(ADDRESS(1,A2393,1,1,"all_city_parameter_inputs"))</f>
        <v>valdivia</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bus_driver_prop_male</v>
      </c>
      <c r="G2393" s="4" t="str" cm="1">
        <f t="array" aca="1" ref="G2393" ca="1">IF(AND(ISBLANK(INDIRECT(ADDRESS(B2393,3,1,1,"all_city_parameter_inputs"))),ISBLANK(INDIRECT(ADDRESS(B2393,2,1,1,"all_city_parameter_inputs")))),"",IF(ISBLANK(INDIRECT(ADDRESS(B2393,2,1,1,"all_city_parameter_inputs"))),"",INDIRECT(ADDRESS(B2393,2,1,1,"all_city_parameter_inputs"))))</f>
        <v/>
      </c>
      <c r="H2393" s="17" cm="1">
        <f t="array" aca="1" ref="H2393" ca="1">IF(ISBLANK(INDIRECT(ADDRESS(B2393,A2393,1,1,"all_city_parameter_inputs"))), "--",INDIRECT(ADDRESS(B2393,A2393,1,1,"all_city_parameter_inputs")))</f>
        <v>0.92</v>
      </c>
      <c r="I2393" s="17">
        <f ca="1">IF(OR(G2393="alpha",G2393="beta",G2393="sd",G2393="mean"),"--",VLOOKUP(C2393,Default!$B$5:$H$114,7,FALSE))</f>
        <v>0.98</v>
      </c>
      <c r="J2393" s="4" t="str">
        <f ca="1">VLOOKUP(F2393,Lookup!$C$5:$D$110,2, FALSE)</f>
        <v>Travel values</v>
      </c>
      <c r="K2393" s="4" t="str">
        <f ca="1">VLOOKUP(C2393,Default!$B$4:$E$114,4, FALSE)</f>
        <v>proportion of bus drivers that are male</v>
      </c>
      <c r="L2393" s="21" t="str" cm="1">
        <f t="array" aca="1" ref="L2393" ca="1">IF(ISNA(VLOOKUP($D2393,Grouped_Sources!$C:$C,1,FALSE)),"", INDIRECT(VLOOKUP($D2393,Grouped_Sources!$C:$I,5,FALSE)))</f>
        <v>on OneDrive Ali Abbas - ITHIM Global\Methods and Processes\Input Parameters\GhostTrip_demographics</v>
      </c>
      <c r="M2393" s="21" cm="1">
        <f t="array" aca="1" ref="M2393" ca="1">IF(ISNA(VLOOKUP($D2393,Grouped_Sources!$C:$C,1,FALSE)),"", INDIRECT(VLOOKUP($D2393,Grouped_Sources!$C:$I,6,FALSE)))</f>
        <v>0</v>
      </c>
      <c r="N2393" s="21" cm="1">
        <f t="array" aca="1" ref="N2393" ca="1">IF(ISNA(VLOOKUP($D2393,Grouped_Sources!$C:$C,1,FALSE)),"", INDIRECT(VLOOKUP($D2393,Grouped_Sources!$C:$I,7,FALSE)))</f>
        <v>0</v>
      </c>
    </row>
    <row r="2394" spans="1:14" hidden="1" x14ac:dyDescent="0.25">
      <c r="A2394" s="5">
        <f t="shared" si="387"/>
        <v>26</v>
      </c>
      <c r="B2394" s="5">
        <f t="shared" si="388"/>
        <v>92</v>
      </c>
      <c r="C2394" s="5" t="str">
        <f t="shared" ca="1" si="394"/>
        <v>bus_driver_male_agerange</v>
      </c>
      <c r="D2394" s="5" t="str">
        <f t="shared" ca="1" si="393"/>
        <v>bus_driver_male_agerange_valdivia</v>
      </c>
      <c r="E2394" s="4" t="str" cm="1">
        <f t="array" aca="1" ref="E2394" ca="1">INDIRECT(ADDRESS(1,A2394,1,1,"all_city_parameter_inputs"))</f>
        <v>valdivia</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bus_driver_male_agerange</v>
      </c>
      <c r="G2394" s="4" t="str" cm="1">
        <f t="array" aca="1" ref="G2394" ca="1">IF(AND(ISBLANK(INDIRECT(ADDRESS(B2394,3,1,1,"all_city_parameter_inputs"))),ISBLANK(INDIRECT(ADDRESS(B2394,2,1,1,"all_city_parameter_inputs")))),"",IF(ISBLANK(INDIRECT(ADDRESS(B2394,2,1,1,"all_city_parameter_inputs"))),"",INDIRECT(ADDRESS(B2394,2,1,1,"all_city_parameter_inputs"))))</f>
        <v/>
      </c>
      <c r="H2394" s="17" t="str" cm="1">
        <f t="array" aca="1" ref="H2394" ca="1">IF(ISBLANK(INDIRECT(ADDRESS(B2394,A2394,1,1,"all_city_parameter_inputs"))), "--",INDIRECT(ADDRESS(B2394,A2394,1,1,"all_city_parameter_inputs")))</f>
        <v>20, 65</v>
      </c>
      <c r="I2394" s="17" t="str">
        <f ca="1">IF(OR(G2394="alpha",G2394="beta",G2394="sd",G2394="mean"),"--",VLOOKUP(C2394,Default!$B$5:$H$114,7,FALSE))</f>
        <v>19, 65</v>
      </c>
      <c r="J2394" s="4" t="str">
        <f ca="1">VLOOKUP(F2394,Lookup!$C$5:$D$110,2, FALSE)</f>
        <v>Travel values</v>
      </c>
      <c r="K2394" s="4" t="str">
        <f ca="1">VLOOKUP(C2394,Default!$B$4:$E$114,4, FALSE)</f>
        <v>age range of male bus drivers</v>
      </c>
      <c r="L2394" s="21" t="str" cm="1">
        <f t="array" aca="1" ref="L2394" ca="1">IF(ISNA(VLOOKUP($D2394,Grouped_Sources!$C:$C,1,FALSE)),"", INDIRECT(VLOOKUP($D2394,Grouped_Sources!$C:$I,5,FALSE)))</f>
        <v>on OneDrive Ali Abbas - ITHIM Global\Methods and Processes\Input Parameters\GhostTrip_demographics</v>
      </c>
      <c r="M2394" s="21" cm="1">
        <f t="array" aca="1" ref="M2394" ca="1">IF(ISNA(VLOOKUP($D2394,Grouped_Sources!$C:$C,1,FALSE)),"", INDIRECT(VLOOKUP($D2394,Grouped_Sources!$C:$I,6,FALSE)))</f>
        <v>0</v>
      </c>
      <c r="N2394" s="21" cm="1">
        <f t="array" aca="1" ref="N2394" ca="1">IF(ISNA(VLOOKUP($D2394,Grouped_Sources!$C:$C,1,FALSE)),"", INDIRECT(VLOOKUP($D2394,Grouped_Sources!$C:$I,7,FALSE)))</f>
        <v>0</v>
      </c>
    </row>
    <row r="2395" spans="1:14" hidden="1" x14ac:dyDescent="0.25">
      <c r="A2395" s="5">
        <f t="shared" si="387"/>
        <v>26</v>
      </c>
      <c r="B2395" s="5">
        <f t="shared" si="388"/>
        <v>93</v>
      </c>
      <c r="C2395" s="5" t="str">
        <f t="shared" ca="1" si="394"/>
        <v>bus_driver_female_agerange</v>
      </c>
      <c r="D2395" s="5" t="str">
        <f t="shared" ca="1" si="393"/>
        <v>bus_driver_female_agerange_valdivia</v>
      </c>
      <c r="E2395" s="4" t="str" cm="1">
        <f t="array" aca="1" ref="E2395" ca="1">INDIRECT(ADDRESS(1,A2395,1,1,"all_city_parameter_inputs"))</f>
        <v>valdivia</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bus_driver_female_agerange</v>
      </c>
      <c r="G2395" s="4" t="str" cm="1">
        <f t="array" aca="1" ref="G2395" ca="1">IF(AND(ISBLANK(INDIRECT(ADDRESS(B2395,3,1,1,"all_city_parameter_inputs"))),ISBLANK(INDIRECT(ADDRESS(B2395,2,1,1,"all_city_parameter_inputs")))),"",IF(ISBLANK(INDIRECT(ADDRESS(B2395,2,1,1,"all_city_parameter_inputs"))),"",INDIRECT(ADDRESS(B2395,2,1,1,"all_city_parameter_inputs"))))</f>
        <v/>
      </c>
      <c r="H2395" s="17" t="str" cm="1">
        <f t="array" aca="1" ref="H2395" ca="1">IF(ISBLANK(INDIRECT(ADDRESS(B2395,A2395,1,1,"all_city_parameter_inputs"))), "--",INDIRECT(ADDRESS(B2395,A2395,1,1,"all_city_parameter_inputs")))</f>
        <v>20, 60</v>
      </c>
      <c r="I2395" s="17" t="str">
        <f ca="1">IF(OR(G2395="alpha",G2395="beta",G2395="sd",G2395="mean"),"--",VLOOKUP(C2395,Default!$B$5:$H$114,7,FALSE))</f>
        <v>19, 65</v>
      </c>
      <c r="J2395" s="4" t="str">
        <f ca="1">VLOOKUP(F2395,Lookup!$C$5:$D$110,2, FALSE)</f>
        <v>Travel values</v>
      </c>
      <c r="K2395" s="4" t="str">
        <f ca="1">VLOOKUP(C2395,Default!$B$4:$E$114,4, FALSE)</f>
        <v>age range of female bus drivers</v>
      </c>
      <c r="L2395" s="21" t="str" cm="1">
        <f t="array" aca="1" ref="L2395" ca="1">IF(ISNA(VLOOKUP($D2395,Grouped_Sources!$C:$C,1,FALSE)),"", INDIRECT(VLOOKUP($D2395,Grouped_Sources!$C:$I,5,FALSE)))</f>
        <v>on OneDrive Ali Abbas - ITHIM Global\Methods and Processes\Input Parameters\GhostTrip_demographics</v>
      </c>
      <c r="M2395" s="21" cm="1">
        <f t="array" aca="1" ref="M2395" ca="1">IF(ISNA(VLOOKUP($D2395,Grouped_Sources!$C:$C,1,FALSE)),"", INDIRECT(VLOOKUP($D2395,Grouped_Sources!$C:$I,6,FALSE)))</f>
        <v>0</v>
      </c>
      <c r="N2395" s="21" cm="1">
        <f t="array" aca="1" ref="N2395" ca="1">IF(ISNA(VLOOKUP($D2395,Grouped_Sources!$C:$C,1,FALSE)),"", INDIRECT(VLOOKUP($D2395,Grouped_Sources!$C:$I,7,FALSE)))</f>
        <v>0</v>
      </c>
    </row>
    <row r="2396" spans="1:14" hidden="1" x14ac:dyDescent="0.25">
      <c r="A2396" s="5">
        <f t="shared" si="387"/>
        <v>26</v>
      </c>
      <c r="B2396" s="5">
        <f t="shared" si="388"/>
        <v>94</v>
      </c>
      <c r="C2396" s="5" t="str">
        <f t="shared" ca="1" si="394"/>
        <v>truck_driver_prop_male</v>
      </c>
      <c r="D2396" s="5" t="str">
        <f t="shared" ref="D2396:D2401" ca="1" si="395">F2396&amp;"_"&amp;E2396</f>
        <v>truck_driver_prop_male_valdivia</v>
      </c>
      <c r="E2396" s="4" t="str" cm="1">
        <f t="array" aca="1" ref="E2396" ca="1">INDIRECT(ADDRESS(1,A2396,1,1,"all_city_parameter_inputs"))</f>
        <v>valdivia</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truck_driver_prop_male</v>
      </c>
      <c r="G2396" s="4" t="str" cm="1">
        <f t="array" aca="1" ref="G2396" ca="1">IF(AND(ISBLANK(INDIRECT(ADDRESS(B2396,3,1,1,"all_city_parameter_inputs"))),ISBLANK(INDIRECT(ADDRESS(B2396,2,1,1,"all_city_parameter_inputs")))),"",IF(ISBLANK(INDIRECT(ADDRESS(B2396,2,1,1,"all_city_parameter_inputs"))),"",INDIRECT(ADDRESS(B2396,2,1,1,"all_city_parameter_inputs"))))</f>
        <v/>
      </c>
      <c r="H2396" s="17" cm="1">
        <f t="array" aca="1" ref="H2396" ca="1">IF(ISBLANK(INDIRECT(ADDRESS(B2396,A2396,1,1,"all_city_parameter_inputs"))), "--",INDIRECT(ADDRESS(B2396,A2396,1,1,"all_city_parameter_inputs")))</f>
        <v>0.98</v>
      </c>
      <c r="I2396" s="17">
        <f ca="1">IF(OR(G2396="alpha",G2396="beta",G2396="sd",G2396="mean"),"--",VLOOKUP(C2396,Default!$B$5:$H$114,7,FALSE))</f>
        <v>0.98</v>
      </c>
      <c r="J2396" s="4" t="str">
        <f ca="1">VLOOKUP(F2396,Lookup!$C$5:$D$110,2, FALSE)</f>
        <v>Travel values</v>
      </c>
      <c r="K2396" s="4" t="str">
        <f ca="1">VLOOKUP(C2396,Default!$B$4:$E$114,4, FALSE)</f>
        <v>proportion of male truck drivers</v>
      </c>
      <c r="L2396" s="21" t="str" cm="1">
        <f t="array" aca="1" ref="L2396" ca="1">IF(ISNA(VLOOKUP($D2396,Grouped_Sources!$C:$C,1,FALSE)),"", INDIRECT(VLOOKUP($D2396,Grouped_Sources!$C:$I,5,FALSE)))</f>
        <v>on OneDrive Ali Abbas - ITHIM Global\Methods and Processes\Input Parameters\GhostTrip_demographics</v>
      </c>
      <c r="M2396" s="21" cm="1">
        <f t="array" aca="1" ref="M2396" ca="1">IF(ISNA(VLOOKUP($D2396,Grouped_Sources!$C:$C,1,FALSE)),"", INDIRECT(VLOOKUP($D2396,Grouped_Sources!$C:$I,6,FALSE)))</f>
        <v>0</v>
      </c>
      <c r="N2396" s="21" cm="1">
        <f t="array" aca="1" ref="N2396" ca="1">IF(ISNA(VLOOKUP($D2396,Grouped_Sources!$C:$C,1,FALSE)),"", INDIRECT(VLOOKUP($D2396,Grouped_Sources!$C:$I,7,FALSE)))</f>
        <v>0</v>
      </c>
    </row>
    <row r="2397" spans="1:14" hidden="1" x14ac:dyDescent="0.25">
      <c r="A2397" s="5">
        <f t="shared" si="387"/>
        <v>26</v>
      </c>
      <c r="B2397" s="5">
        <f t="shared" si="388"/>
        <v>95</v>
      </c>
      <c r="C2397" s="5" t="str">
        <f t="shared" ca="1" si="394"/>
        <v>truck_driver_male_agerange</v>
      </c>
      <c r="D2397" s="5" t="str">
        <f t="shared" ca="1" si="395"/>
        <v>truck_driver_male_agerange_valdivia</v>
      </c>
      <c r="E2397" s="4" t="str" cm="1">
        <f t="array" aca="1" ref="E2397" ca="1">INDIRECT(ADDRESS(1,A2397,1,1,"all_city_parameter_inputs"))</f>
        <v>valdivia</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truck_driver_male_agerange</v>
      </c>
      <c r="G2397" s="4" t="str" cm="1">
        <f t="array" aca="1" ref="G2397" ca="1">IF(AND(ISBLANK(INDIRECT(ADDRESS(B2397,3,1,1,"all_city_parameter_inputs"))),ISBLANK(INDIRECT(ADDRESS(B2397,2,1,1,"all_city_parameter_inputs")))),"",IF(ISBLANK(INDIRECT(ADDRESS(B2397,2,1,1,"all_city_parameter_inputs"))),"",INDIRECT(ADDRESS(B2397,2,1,1,"all_city_parameter_inputs"))))</f>
        <v/>
      </c>
      <c r="H2397" s="17" t="str" cm="1">
        <f t="array" aca="1" ref="H2397" ca="1">IF(ISBLANK(INDIRECT(ADDRESS(B2397,A2397,1,1,"all_city_parameter_inputs"))), "--",INDIRECT(ADDRESS(B2397,A2397,1,1,"all_city_parameter_inputs")))</f>
        <v>20, 65</v>
      </c>
      <c r="I2397" s="17" t="str">
        <f ca="1">IF(OR(G2397="alpha",G2397="beta",G2397="sd",G2397="mean"),"--",VLOOKUP(C2397,Default!$B$5:$H$114,7,FALSE))</f>
        <v>18, 65</v>
      </c>
      <c r="J2397" s="4" t="str">
        <f ca="1">VLOOKUP(F2397,Lookup!$C$5:$D$110,2, FALSE)</f>
        <v>Travel values</v>
      </c>
      <c r="K2397" s="4" t="str">
        <f ca="1">VLOOKUP(C2397,Default!$B$4:$E$114,4, FALSE)</f>
        <v>age range of male truck drivers</v>
      </c>
      <c r="L2397" s="21" t="str" cm="1">
        <f t="array" aca="1" ref="L2397" ca="1">IF(ISNA(VLOOKUP($D2397,Grouped_Sources!$C:$C,1,FALSE)),"", INDIRECT(VLOOKUP($D2397,Grouped_Sources!$C:$I,5,FALSE)))</f>
        <v>on OneDrive Ali Abbas - ITHIM Global\Methods and Processes\Input Parameters\GhostTrip_demographics</v>
      </c>
      <c r="M2397" s="21" cm="1">
        <f t="array" aca="1" ref="M2397" ca="1">IF(ISNA(VLOOKUP($D2397,Grouped_Sources!$C:$C,1,FALSE)),"", INDIRECT(VLOOKUP($D2397,Grouped_Sources!$C:$I,6,FALSE)))</f>
        <v>0</v>
      </c>
      <c r="N2397" s="21" cm="1">
        <f t="array" aca="1" ref="N2397" ca="1">IF(ISNA(VLOOKUP($D2397,Grouped_Sources!$C:$C,1,FALSE)),"", INDIRECT(VLOOKUP($D2397,Grouped_Sources!$C:$I,7,FALSE)))</f>
        <v>0</v>
      </c>
    </row>
    <row r="2398" spans="1:14" hidden="1" x14ac:dyDescent="0.25">
      <c r="A2398" s="5">
        <f t="shared" si="387"/>
        <v>26</v>
      </c>
      <c r="B2398" s="5">
        <f t="shared" si="388"/>
        <v>96</v>
      </c>
      <c r="C2398" s="5" t="str">
        <f t="shared" ca="1" si="394"/>
        <v>truck_driver_female_agerange</v>
      </c>
      <c r="D2398" s="5" t="str">
        <f t="shared" ca="1" si="395"/>
        <v>truck_driver_female_agerange_valdivia</v>
      </c>
      <c r="E2398" s="4" t="str" cm="1">
        <f t="array" aca="1" ref="E2398" ca="1">INDIRECT(ADDRESS(1,A2398,1,1,"all_city_parameter_inputs"))</f>
        <v>valdivia</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truck_driver_female_agerange</v>
      </c>
      <c r="G2398" s="4" t="str" cm="1">
        <f t="array" aca="1" ref="G2398" ca="1">IF(AND(ISBLANK(INDIRECT(ADDRESS(B2398,3,1,1,"all_city_parameter_inputs"))),ISBLANK(INDIRECT(ADDRESS(B2398,2,1,1,"all_city_parameter_inputs")))),"",IF(ISBLANK(INDIRECT(ADDRESS(B2398,2,1,1,"all_city_parameter_inputs"))),"",INDIRECT(ADDRESS(B2398,2,1,1,"all_city_parameter_inputs"))))</f>
        <v/>
      </c>
      <c r="H2398" s="17" t="str" cm="1">
        <f t="array" aca="1" ref="H2398" ca="1">IF(ISBLANK(INDIRECT(ADDRESS(B2398,A2398,1,1,"all_city_parameter_inputs"))), "--",INDIRECT(ADDRESS(B2398,A2398,1,1,"all_city_parameter_inputs")))</f>
        <v>20, 60</v>
      </c>
      <c r="I2398" s="17" t="str">
        <f ca="1">IF(OR(G2398="alpha",G2398="beta",G2398="sd",G2398="mean"),"--",VLOOKUP(C2398,Default!$B$5:$H$114,7,FALSE))</f>
        <v>18, 65</v>
      </c>
      <c r="J2398" s="4" t="str">
        <f ca="1">VLOOKUP(F2398,Lookup!$C$5:$D$110,2, FALSE)</f>
        <v>Travel values</v>
      </c>
      <c r="K2398" s="4" t="str">
        <f ca="1">VLOOKUP(C2398,Default!$B$4:$E$114,4, FALSE)</f>
        <v>age range of female truck drivers</v>
      </c>
      <c r="L2398" s="21" t="str" cm="1">
        <f t="array" aca="1" ref="L2398" ca="1">IF(ISNA(VLOOKUP($D2398,Grouped_Sources!$C:$C,1,FALSE)),"", INDIRECT(VLOOKUP($D2398,Grouped_Sources!$C:$I,5,FALSE)))</f>
        <v>on OneDrive Ali Abbas - ITHIM Global\Methods and Processes\Input Parameters\GhostTrip_demographics</v>
      </c>
      <c r="M2398" s="21" cm="1">
        <f t="array" aca="1" ref="M2398" ca="1">IF(ISNA(VLOOKUP($D2398,Grouped_Sources!$C:$C,1,FALSE)),"", INDIRECT(VLOOKUP($D2398,Grouped_Sources!$C:$I,6,FALSE)))</f>
        <v>0</v>
      </c>
      <c r="N2398" s="21" cm="1">
        <f t="array" aca="1" ref="N2398" ca="1">IF(ISNA(VLOOKUP($D2398,Grouped_Sources!$C:$C,1,FALSE)),"", INDIRECT(VLOOKUP($D2398,Grouped_Sources!$C:$I,7,FALSE)))</f>
        <v>0</v>
      </c>
    </row>
    <row r="2399" spans="1:14" hidden="1" x14ac:dyDescent="0.25">
      <c r="A2399" s="5">
        <f t="shared" ref="A2399:A2462" si="396">A2299+1</f>
        <v>26</v>
      </c>
      <c r="B2399" s="5">
        <f t="shared" ref="B2399:B2462" si="397">B2299</f>
        <v>97</v>
      </c>
      <c r="C2399" s="5" t="str">
        <f t="shared" ca="1" si="394"/>
        <v>commerical_mbike_prop_male</v>
      </c>
      <c r="D2399" s="5" t="str">
        <f t="shared" ca="1" si="395"/>
        <v>commerical_mbike_prop_male_valdivia</v>
      </c>
      <c r="E2399" s="4" t="str" cm="1">
        <f t="array" aca="1" ref="E2399" ca="1">INDIRECT(ADDRESS(1,A2399,1,1,"all_city_parameter_inputs"))</f>
        <v>valdivia</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commerical_mbike_prop_male</v>
      </c>
      <c r="G2399" s="4" t="str" cm="1">
        <f t="array" aca="1" ref="G2399" ca="1">IF(AND(ISBLANK(INDIRECT(ADDRESS(B2399,3,1,1,"all_city_parameter_inputs"))),ISBLANK(INDIRECT(ADDRESS(B2399,2,1,1,"all_city_parameter_inputs")))),"",IF(ISBLANK(INDIRECT(ADDRESS(B2399,2,1,1,"all_city_parameter_inputs"))),"",INDIRECT(ADDRESS(B2399,2,1,1,"all_city_parameter_inputs"))))</f>
        <v/>
      </c>
      <c r="H2399" s="17" cm="1">
        <f t="array" aca="1" ref="H2399" ca="1">IF(ISBLANK(INDIRECT(ADDRESS(B2399,A2399,1,1,"all_city_parameter_inputs"))), "--",INDIRECT(ADDRESS(B2399,A2399,1,1,"all_city_parameter_inputs")))</f>
        <v>0.94</v>
      </c>
      <c r="I2399" s="17">
        <f ca="1">IF(OR(G2399="alpha",G2399="beta",G2399="sd",G2399="mean"),"--",VLOOKUP(C2399,Default!$B$5:$H$114,7,FALSE))</f>
        <v>0.99</v>
      </c>
      <c r="J2399" s="4" t="str">
        <f ca="1">VLOOKUP(F2399,Lookup!$C$5:$D$110,2, FALSE)</f>
        <v>Travel values</v>
      </c>
      <c r="K2399" s="4" t="str">
        <f ca="1">VLOOKUP(C2399,Default!$B$4:$E$114,4, FALSE)</f>
        <v>proportion of male commercial motorcycle drivers</v>
      </c>
      <c r="L2399" s="21" t="str" cm="1">
        <f t="array" aca="1" ref="L2399" ca="1">IF(ISNA(VLOOKUP($D2399,Grouped_Sources!$C:$C,1,FALSE)),"", INDIRECT(VLOOKUP($D2399,Grouped_Sources!$C:$I,5,FALSE)))</f>
        <v>on OneDrive Ali Abbas - ITHIM Global\Methods and Processes\Input Parameters\GhostTrip_demographics</v>
      </c>
      <c r="M2399" s="21" cm="1">
        <f t="array" aca="1" ref="M2399" ca="1">IF(ISNA(VLOOKUP($D2399,Grouped_Sources!$C:$C,1,FALSE)),"", INDIRECT(VLOOKUP($D2399,Grouped_Sources!$C:$I,6,FALSE)))</f>
        <v>0</v>
      </c>
      <c r="N2399" s="21" cm="1">
        <f t="array" aca="1" ref="N2399" ca="1">IF(ISNA(VLOOKUP($D2399,Grouped_Sources!$C:$C,1,FALSE)),"", INDIRECT(VLOOKUP($D2399,Grouped_Sources!$C:$I,7,FALSE)))</f>
        <v>0</v>
      </c>
    </row>
    <row r="2400" spans="1:14" hidden="1" x14ac:dyDescent="0.25">
      <c r="A2400" s="5">
        <f t="shared" si="396"/>
        <v>26</v>
      </c>
      <c r="B2400" s="5">
        <f t="shared" si="397"/>
        <v>98</v>
      </c>
      <c r="C2400" s="5" t="str">
        <f t="shared" ca="1" si="394"/>
        <v>commerical_mbike_male_agerange</v>
      </c>
      <c r="D2400" s="5" t="str">
        <f t="shared" ca="1" si="395"/>
        <v>commerical_mbike_male_agerange_valdivia</v>
      </c>
      <c r="E2400" s="4" t="str" cm="1">
        <f t="array" aca="1" ref="E2400" ca="1">INDIRECT(ADDRESS(1,A2400,1,1,"all_city_parameter_inputs"))</f>
        <v>valdivia</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commerical_mbike_male_agerange</v>
      </c>
      <c r="G2400" s="4" t="str" cm="1">
        <f t="array" aca="1" ref="G2400" ca="1">IF(AND(ISBLANK(INDIRECT(ADDRESS(B2400,3,1,1,"all_city_parameter_inputs"))),ISBLANK(INDIRECT(ADDRESS(B2400,2,1,1,"all_city_parameter_inputs")))),"",IF(ISBLANK(INDIRECT(ADDRESS(B2400,2,1,1,"all_city_parameter_inputs"))),"",INDIRECT(ADDRESS(B2400,2,1,1,"all_city_parameter_inputs"))))</f>
        <v/>
      </c>
      <c r="H2400" s="17" t="str" cm="1">
        <f t="array" aca="1" ref="H2400" ca="1">IF(ISBLANK(INDIRECT(ADDRESS(B2400,A2400,1,1,"all_city_parameter_inputs"))), "--",INDIRECT(ADDRESS(B2400,A2400,1,1,"all_city_parameter_inputs")))</f>
        <v>20, 65</v>
      </c>
      <c r="I2400" s="17" t="str">
        <f ca="1">IF(OR(G2400="alpha",G2400="beta",G2400="sd",G2400="mean"),"--",VLOOKUP(C2400,Default!$B$5:$H$114,7,FALSE))</f>
        <v>18, 65</v>
      </c>
      <c r="J2400" s="4" t="str">
        <f ca="1">VLOOKUP(F2400,Lookup!$C$5:$D$110,2, FALSE)</f>
        <v>Travel values</v>
      </c>
      <c r="K2400" s="4" t="str">
        <f ca="1">VLOOKUP(C2400,Default!$B$4:$E$114,4, FALSE)</f>
        <v>age range of male commercial motorcycle drivers</v>
      </c>
      <c r="L2400" s="21" t="str" cm="1">
        <f t="array" aca="1" ref="L2400" ca="1">IF(ISNA(VLOOKUP($D2400,Grouped_Sources!$C:$C,1,FALSE)),"", INDIRECT(VLOOKUP($D2400,Grouped_Sources!$C:$I,5,FALSE)))</f>
        <v>on OneDrive Ali Abbas - ITHIM Global\Methods and Processes\Input Parameters\GhostTrip_demographics</v>
      </c>
      <c r="M2400" s="21" cm="1">
        <f t="array" aca="1" ref="M2400" ca="1">IF(ISNA(VLOOKUP($D2400,Grouped_Sources!$C:$C,1,FALSE)),"", INDIRECT(VLOOKUP($D2400,Grouped_Sources!$C:$I,6,FALSE)))</f>
        <v>0</v>
      </c>
      <c r="N2400" s="21" cm="1">
        <f t="array" aca="1" ref="N2400" ca="1">IF(ISNA(VLOOKUP($D2400,Grouped_Sources!$C:$C,1,FALSE)),"", INDIRECT(VLOOKUP($D2400,Grouped_Sources!$C:$I,7,FALSE)))</f>
        <v>0</v>
      </c>
    </row>
    <row r="2401" spans="1:14" hidden="1" x14ac:dyDescent="0.25">
      <c r="A2401" s="5">
        <f t="shared" si="396"/>
        <v>26</v>
      </c>
      <c r="B2401" s="5">
        <f t="shared" si="397"/>
        <v>99</v>
      </c>
      <c r="C2401" s="5" t="str">
        <f t="shared" ca="1" si="394"/>
        <v>commerical_mbike_female_agerange</v>
      </c>
      <c r="D2401" s="5" t="str">
        <f t="shared" ca="1" si="395"/>
        <v>commerical_mbike_female_agerange_valdivia</v>
      </c>
      <c r="E2401" s="4" t="str" cm="1">
        <f t="array" aca="1" ref="E2401" ca="1">INDIRECT(ADDRESS(1,A2401,1,1,"all_city_parameter_inputs"))</f>
        <v>valdivia</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commerical_mbike_female_agerange</v>
      </c>
      <c r="G2401" s="4" t="str" cm="1">
        <f t="array" aca="1" ref="G2401" ca="1">IF(AND(ISBLANK(INDIRECT(ADDRESS(B2401,3,1,1,"all_city_parameter_inputs"))),ISBLANK(INDIRECT(ADDRESS(B2401,2,1,1,"all_city_parameter_inputs")))),"",IF(ISBLANK(INDIRECT(ADDRESS(B2401,2,1,1,"all_city_parameter_inputs"))),"",INDIRECT(ADDRESS(B2401,2,1,1,"all_city_parameter_inputs"))))</f>
        <v/>
      </c>
      <c r="H2401" s="17" t="str" cm="1">
        <f t="array" aca="1" ref="H2401" ca="1">IF(ISBLANK(INDIRECT(ADDRESS(B2401,A2401,1,1,"all_city_parameter_inputs"))), "--",INDIRECT(ADDRESS(B2401,A2401,1,1,"all_city_parameter_inputs")))</f>
        <v>20, 60</v>
      </c>
      <c r="I2401" s="17" t="str">
        <f ca="1">IF(OR(G2401="alpha",G2401="beta",G2401="sd",G2401="mean"),"--",VLOOKUP(C2401,Default!$B$5:$H$114,7,FALSE))</f>
        <v>18, 65</v>
      </c>
      <c r="J2401" s="4" t="str">
        <f ca="1">VLOOKUP(F2401,Lookup!$C$5:$D$110,2, FALSE)</f>
        <v>Travel values</v>
      </c>
      <c r="K2401" s="4" t="str">
        <f ca="1">VLOOKUP(C2401,Default!$B$4:$E$114,4, FALSE)</f>
        <v>age range of female commercial motorcycle drivers</v>
      </c>
      <c r="L2401" s="21" t="str" cm="1">
        <f t="array" aca="1" ref="L2401" ca="1">IF(ISNA(VLOOKUP($D2401,Grouped_Sources!$C:$C,1,FALSE)),"", INDIRECT(VLOOKUP($D2401,Grouped_Sources!$C:$I,5,FALSE)))</f>
        <v>on OneDrive Ali Abbas - ITHIM Global\Methods and Processes\Input Parameters\GhostTrip_demographics</v>
      </c>
      <c r="M2401" s="21" cm="1">
        <f t="array" aca="1" ref="M2401" ca="1">IF(ISNA(VLOOKUP($D2401,Grouped_Sources!$C:$C,1,FALSE)),"", INDIRECT(VLOOKUP($D2401,Grouped_Sources!$C:$I,6,FALSE)))</f>
        <v>0</v>
      </c>
      <c r="N2401" s="21" cm="1">
        <f t="array" aca="1" ref="N2401" ca="1">IF(ISNA(VLOOKUP($D2401,Grouped_Sources!$C:$C,1,FALSE)),"", INDIRECT(VLOOKUP($D2401,Grouped_Sources!$C:$I,7,FALSE)))</f>
        <v>0</v>
      </c>
    </row>
    <row r="2402" spans="1:14" hidden="1" x14ac:dyDescent="0.25">
      <c r="A2402" s="5">
        <f t="shared" si="396"/>
        <v>26</v>
      </c>
      <c r="B2402" s="5">
        <f t="shared" si="397"/>
        <v>100</v>
      </c>
      <c r="C2402" s="5" t="str">
        <f t="shared" ref="C2402" ca="1" si="398">IF(G2402 = "",F2402,IF(OR(G2402="alpha",G2402="beta",G2402="constant",G2402="sd",G2402="mean",G2402="sample"),F2402,F2402&amp;" "&amp;G2402))</f>
        <v>day_to_week_scalar</v>
      </c>
      <c r="D2402" s="5" t="str">
        <f t="shared" ref="D2402" ca="1" si="399">F2402&amp;"_"&amp;E2402</f>
        <v>day_to_week_scalar_valdivia</v>
      </c>
      <c r="E2402" s="4" t="str" cm="1">
        <f t="array" aca="1" ref="E2402" ca="1">INDIRECT(ADDRESS(1,A2402,1,1,"all_city_parameter_inputs"))</f>
        <v>valdivia</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day_to_week_scalar</v>
      </c>
      <c r="G2402" s="4" t="str" cm="1">
        <f t="array" aca="1" ref="G2402" ca="1">IF(AND(ISBLANK(INDIRECT(ADDRESS(B2402,3,1,1,"all_city_parameter_inputs"))),ISBLANK(INDIRECT(ADDRESS(B2402,2,1,1,"all_city_parameter_inputs")))),"",IF(ISBLANK(INDIRECT(ADDRESS(B2402,2,1,1,"all_city_parameter_inputs"))),"",INDIRECT(ADDRESS(B2402,2,1,1,"all_city_parameter_inputs"))))</f>
        <v/>
      </c>
      <c r="H2402" s="17" cm="1">
        <f t="array" aca="1" ref="H2402" ca="1">IF(ISBLANK(INDIRECT(ADDRESS(B2402,A2402,1,1,"all_city_parameter_inputs"))), "--",INDIRECT(ADDRESS(B2402,A2402,1,1,"all_city_parameter_inputs")))</f>
        <v>7</v>
      </c>
      <c r="I2402" s="17">
        <f ca="1">IF(OR(G2402="alpha",G2402="beta",G2402="sd",G2402="mean"),"--",VLOOKUP(C2402,Default!$B$5:$H$114,7,FALSE))</f>
        <v>7</v>
      </c>
      <c r="J2402" s="4" t="str">
        <f ca="1">VLOOKUP(F2402,Lookup!$C$5:$D$110,2, FALSE)</f>
        <v>Travel values</v>
      </c>
      <c r="K2402" s="4" t="str">
        <f ca="1">VLOOKUP(C2402,Default!$B$4:$E$114,4, FALSE)</f>
        <v>how daily travel scales to a week</v>
      </c>
      <c r="L2402" s="37" t="s">
        <v>298</v>
      </c>
      <c r="M2402" s="21"/>
      <c r="N2402" s="21"/>
    </row>
    <row r="2403" spans="1:14" hidden="1" x14ac:dyDescent="0.25">
      <c r="A2403" s="5">
        <f t="shared" si="396"/>
        <v>26</v>
      </c>
      <c r="B2403" s="5">
        <f t="shared" si="397"/>
        <v>101</v>
      </c>
      <c r="C2403" s="5" t="str">
        <f t="shared" ref="C2403" ca="1" si="400">IF(G2403 = "",F2403,IF(OR(G2403="alpha",G2403="beta",G2403="constant",G2403="sd",G2403="mean",G2403="sample"),F2403,F2403&amp;" "&amp;G2403))</f>
        <v>treat_taxi_as_car</v>
      </c>
      <c r="D2403" s="5" t="str">
        <f t="shared" ref="D2403" ca="1" si="401">F2403&amp;"_"&amp;E2403</f>
        <v>treat_taxi_as_car_valdivia</v>
      </c>
      <c r="E2403" s="4" t="str" cm="1">
        <f t="array" aca="1" ref="E2403" ca="1">INDIRECT(ADDRESS(1,A2403,1,1,"all_city_parameter_inputs"))</f>
        <v>valdivia</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treat_taxi_as_car</v>
      </c>
      <c r="G2403" s="4" t="str" cm="1">
        <f t="array" aca="1" ref="G2403" ca="1">IF(AND(ISBLANK(INDIRECT(ADDRESS(B2403,3,1,1,"all_city_parameter_inputs"))),ISBLANK(INDIRECT(ADDRESS(B2403,2,1,1,"all_city_parameter_inputs")))),"",IF(ISBLANK(INDIRECT(ADDRESS(B2403,2,1,1,"all_city_parameter_inputs"))),"",INDIRECT(ADDRESS(B2403,2,1,1,"all_city_parameter_inputs"))))</f>
        <v/>
      </c>
      <c r="H2403" s="17" t="str" cm="1">
        <f t="array" aca="1" ref="H2403" ca="1">IF(ISBLANK(INDIRECT(ADDRESS(B2403,A2403,1,1,"all_city_parameter_inputs"))), "--",INDIRECT(ADDRESS(B2403,A2403,1,1,"all_city_parameter_inputs")))</f>
        <v>F</v>
      </c>
      <c r="I2403" s="17" t="str">
        <f ca="1">IF(OR(G2403="alpha",G2403="beta",G2403="sd",G2403="mean"),"--",VLOOKUP(C2403,Default!$B$5:$H$114,7,FALSE))</f>
        <v>F</v>
      </c>
      <c r="J2403" s="4" t="str">
        <f ca="1">VLOOKUP(F2403,Lookup!$C$5:$D$110,2, FALSE)</f>
        <v>Pollution values</v>
      </c>
      <c r="K2403" s="4" t="str">
        <f ca="1">VLOOKUP(C2403,Default!$B$4:$E$114,4, FALSE)</f>
        <v>If set to false do not add taxi km when calculating car emission factors</v>
      </c>
      <c r="L2403" s="37"/>
      <c r="M2403" s="21"/>
      <c r="N2403" s="21"/>
    </row>
    <row r="2404" spans="1:14" hidden="1" x14ac:dyDescent="0.25">
      <c r="A2404" s="5">
        <f t="shared" si="396"/>
        <v>27</v>
      </c>
      <c r="B2404" s="5">
        <f t="shared" si="397"/>
        <v>2</v>
      </c>
      <c r="C2404" s="5" t="str">
        <f t="shared" ca="1" si="390"/>
        <v>speeds auto_rickshaw</v>
      </c>
      <c r="D2404" s="5" t="str">
        <f t="shared" ca="1" si="391"/>
        <v>speeds_gran_valparaiso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All_city_list!F2387,INDIRECT(ADDRESS(B2404,1,1,1,"all_city_parameter_inputs"))))</f>
        <v>speeds</v>
      </c>
      <c r="G2404" s="4" t="str" cm="1">
        <f t="array" aca="1" ref="G2404" ca="1">IF(AND(ISBLANK(INDIRECT(ADDRESS(B2404,3,1,1,"all_city_parameter_inputs"))),ISBLANK(INDIRECT(ADDRESS(B2404,2,1,1,"all_city_parameter_inputs")))),"",IF(ISBLANK(INDIRECT(ADDRESS(B2404,2,1,1,"all_city_parameter_inputs"))),"",INDIRECT(ADDRESS(B2404,2,1,1,"all_city_parameter_inputs"))))</f>
        <v>auto_rickshaw</v>
      </c>
      <c r="H2404" s="17" t="str" cm="1">
        <f t="array" aca="1" ref="H2404" ca="1">IF(ISBLANK(INDIRECT(ADDRESS(B2404,A2404,1,1,"all_city_parameter_inputs"))), "--",INDIRECT(ADDRESS(B2404,A2404,1,1,"all_city_parameter_inputs")))</f>
        <v>--</v>
      </c>
      <c r="I2404" s="17">
        <f ca="1">IF(OR(G2404="alpha",G2404="beta",G2404="sd",G2404="mean"),"--",VLOOKUP(C2404,Default!$B$5:$H$114,7,FALSE))</f>
        <v>4</v>
      </c>
      <c r="J2404" s="4" t="str">
        <f ca="1">VLOOKUP(F2404,Lookup!$C$5:$D$110,2, FALSE)</f>
        <v>Travel values</v>
      </c>
      <c r="K2404" s="4">
        <f ca="1">VLOOKUP(C2404,Default!$B$4:$E$114,4, FALSE)</f>
        <v>0</v>
      </c>
      <c r="L2404" s="21" t="str" cm="1">
        <f t="array" aca="1" ref="L2404" ca="1">IF(ISNA(VLOOKUP($D2404,Grouped_Sources!$C:$C,1,FALSE)),"", INDIRECT(VLOOKUP($D2404,Grouped_Sources!$C:$I,5,FALSE)))</f>
        <v>VehicleSpeeds_Summary_vxxx.docx on OneDrive Ali Abbas - ITHIM Global\Methods and Processes\Input Parameters\VehicleSpeeds</v>
      </c>
      <c r="M2404" s="21" cm="1">
        <f t="array" aca="1" ref="M2404" ca="1">IF(ISNA(VLOOKUP($D2404,Grouped_Sources!$C:$C,1,FALSE)),"", INDIRECT(VLOOKUP($D2404,Grouped_Sources!$C:$I,6,FALSE)))</f>
        <v>0</v>
      </c>
      <c r="N2404" s="21" cm="1">
        <f t="array" aca="1" ref="N2404" ca="1">IF(ISNA(VLOOKUP($D2404,Grouped_Sources!$C:$C,1,FALSE)),"", INDIRECT(VLOOKUP($D2404,Grouped_Sources!$C:$I,7,FALSE)))</f>
        <v>0</v>
      </c>
    </row>
    <row r="2405" spans="1:14" hidden="1" x14ac:dyDescent="0.25">
      <c r="A2405" s="5">
        <f t="shared" si="396"/>
        <v>27</v>
      </c>
      <c r="B2405" s="5">
        <f t="shared" si="397"/>
        <v>3</v>
      </c>
      <c r="C2405" s="5" t="str">
        <f t="shared" ca="1" si="390"/>
        <v>speeds bus</v>
      </c>
      <c r="D2405" s="5" t="str">
        <f t="shared" ca="1" si="391"/>
        <v>speeds_gran_valparaiso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speeds</v>
      </c>
      <c r="G2405" s="4" t="str" cm="1">
        <f t="array" aca="1" ref="G2405" ca="1">IF(AND(ISBLANK(INDIRECT(ADDRESS(B2405,3,1,1,"all_city_parameter_inputs"))),ISBLANK(INDIRECT(ADDRESS(B2405,2,1,1,"all_city_parameter_inputs")))),"",IF(ISBLANK(INDIRECT(ADDRESS(B2405,2,1,1,"all_city_parameter_inputs"))),"",INDIRECT(ADDRESS(B2405,2,1,1,"all_city_parameter_inputs"))))</f>
        <v>bus</v>
      </c>
      <c r="H2405" s="17" cm="1">
        <f t="array" aca="1" ref="H2405" ca="1">IF(ISBLANK(INDIRECT(ADDRESS(B2405,A2405,1,1,"all_city_parameter_inputs"))), "--",INDIRECT(ADDRESS(B2405,A2405,1,1,"all_city_parameter_inputs")))</f>
        <v>7.1</v>
      </c>
      <c r="I2405" s="17">
        <f ca="1">IF(OR(G2405="alpha",G2405="beta",G2405="sd",G2405="mean"),"--",VLOOKUP(C2405,Default!$B$5:$H$114,7,FALSE))</f>
        <v>8.1</v>
      </c>
      <c r="J2405" s="4" t="str">
        <f ca="1">VLOOKUP(F2405,Lookup!$C$5:$D$110,2, FALSE)</f>
        <v>Travel values</v>
      </c>
      <c r="K2405" s="4" t="str">
        <f ca="1">VLOOKUP(C2405,Default!$B$4:$E$114,4,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05" s="21" t="str" cm="1">
        <f t="array" aca="1" ref="L2405" ca="1">IF(ISNA(VLOOKUP($D2405,Grouped_Sources!$C:$C,1,FALSE)),"", INDIRECT(VLOOKUP($D2405,Grouped_Sources!$C:$I,5,FALSE)))</f>
        <v>VehicleSpeeds_Summary_vxxx.docx on OneDrive Ali Abbas - ITHIM Global\Methods and Processes\Input Parameters\VehicleSpeeds</v>
      </c>
      <c r="M2405" s="21" cm="1">
        <f t="array" aca="1" ref="M2405" ca="1">IF(ISNA(VLOOKUP($D2405,Grouped_Sources!$C:$C,1,FALSE)),"", INDIRECT(VLOOKUP($D2405,Grouped_Sources!$C:$I,6,FALSE)))</f>
        <v>0</v>
      </c>
      <c r="N2405" s="21" cm="1">
        <f t="array" aca="1" ref="N2405" ca="1">IF(ISNA(VLOOKUP($D2405,Grouped_Sources!$C:$C,1,FALSE)),"", INDIRECT(VLOOKUP($D2405,Grouped_Sources!$C:$I,7,FALSE)))</f>
        <v>0</v>
      </c>
    </row>
    <row r="2406" spans="1:14" hidden="1" x14ac:dyDescent="0.25">
      <c r="A2406" s="5">
        <f t="shared" si="396"/>
        <v>27</v>
      </c>
      <c r="B2406" s="5">
        <f t="shared" si="397"/>
        <v>4</v>
      </c>
      <c r="C2406" s="5" t="str">
        <f t="shared" ca="1" si="390"/>
        <v>speeds car</v>
      </c>
      <c r="D2406" s="5" t="str">
        <f t="shared" ref="D2406:D2415" ca="1" si="402">F2406&amp;"_"&amp;E2406</f>
        <v>speeds_gran_valparaiso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speeds</v>
      </c>
      <c r="G2406" s="4" t="str" cm="1">
        <f t="array" aca="1" ref="G2406" ca="1">IF(AND(ISBLANK(INDIRECT(ADDRESS(B2406,3,1,1,"all_city_parameter_inputs"))),ISBLANK(INDIRECT(ADDRESS(B2406,2,1,1,"all_city_parameter_inputs")))),"",IF(ISBLANK(INDIRECT(ADDRESS(B2406,2,1,1,"all_city_parameter_inputs"))),"",INDIRECT(ADDRESS(B2406,2,1,1,"all_city_parameter_inputs"))))</f>
        <v>car</v>
      </c>
      <c r="H2406" s="17" cm="1">
        <f t="array" aca="1" ref="H2406" ca="1">IF(ISBLANK(INDIRECT(ADDRESS(B2406,A2406,1,1,"all_city_parameter_inputs"))), "--",INDIRECT(ADDRESS(B2406,A2406,1,1,"all_city_parameter_inputs")))</f>
        <v>12.8</v>
      </c>
      <c r="I2406" s="17">
        <f ca="1">IF(OR(G2406="alpha",G2406="beta",G2406="sd",G2406="mean"),"--",VLOOKUP(C2406,Default!$B$5:$H$114,7,FALSE))</f>
        <v>13.8</v>
      </c>
      <c r="J2406" s="4" t="str">
        <f ca="1">VLOOKUP(F2406,Lookup!$C$5:$D$110,2, FALSE)</f>
        <v>Travel values</v>
      </c>
      <c r="K2406" s="4">
        <f ca="1">VLOOKUP(C2406,Default!$B$4:$E$114,4, FALSE)</f>
        <v>0</v>
      </c>
      <c r="L2406" s="21" t="str" cm="1">
        <f t="array" aca="1" ref="L2406" ca="1">IF(ISNA(VLOOKUP($D2406,Grouped_Sources!$C:$C,1,FALSE)),"", INDIRECT(VLOOKUP($D2406,Grouped_Sources!$C:$I,5,FALSE)))</f>
        <v>VehicleSpeeds_Summary_vxxx.docx on OneDrive Ali Abbas - ITHIM Global\Methods and Processes\Input Parameters\VehicleSpeeds</v>
      </c>
      <c r="M2406" s="21" cm="1">
        <f t="array" aca="1" ref="M2406" ca="1">IF(ISNA(VLOOKUP($D2406,Grouped_Sources!$C:$C,1,FALSE)),"", INDIRECT(VLOOKUP($D2406,Grouped_Sources!$C:$I,6,FALSE)))</f>
        <v>0</v>
      </c>
      <c r="N2406" s="21" cm="1">
        <f t="array" aca="1" ref="N2406" ca="1">IF(ISNA(VLOOKUP($D2406,Grouped_Sources!$C:$C,1,FALSE)),"", INDIRECT(VLOOKUP($D2406,Grouped_Sources!$C:$I,7,FALSE)))</f>
        <v>0</v>
      </c>
    </row>
    <row r="2407" spans="1:14" hidden="1" x14ac:dyDescent="0.25">
      <c r="A2407" s="5">
        <f t="shared" si="396"/>
        <v>27</v>
      </c>
      <c r="B2407" s="5">
        <f t="shared" si="397"/>
        <v>5</v>
      </c>
      <c r="C2407" s="5" t="str">
        <f t="shared" ca="1" si="390"/>
        <v>speeds cycle</v>
      </c>
      <c r="D2407" s="5" t="str">
        <f t="shared" ca="1" si="402"/>
        <v>speeds_gran_valparaiso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speeds</v>
      </c>
      <c r="G2407" s="4" t="str" cm="1">
        <f t="array" aca="1" ref="G2407" ca="1">IF(AND(ISBLANK(INDIRECT(ADDRESS(B2407,3,1,1,"all_city_parameter_inputs"))),ISBLANK(INDIRECT(ADDRESS(B2407,2,1,1,"all_city_parameter_inputs")))),"",IF(ISBLANK(INDIRECT(ADDRESS(B2407,2,1,1,"all_city_parameter_inputs"))),"",INDIRECT(ADDRESS(B2407,2,1,1,"all_city_parameter_inputs"))))</f>
        <v>cycle</v>
      </c>
      <c r="H2407" s="17" cm="1">
        <f t="array" aca="1" ref="H2407" ca="1">IF(ISBLANK(INDIRECT(ADDRESS(B2407,A2407,1,1,"all_city_parameter_inputs"))), "--",INDIRECT(ADDRESS(B2407,A2407,1,1,"all_city_parameter_inputs")))</f>
        <v>7.9</v>
      </c>
      <c r="I2407" s="17">
        <f ca="1">IF(OR(G2407="alpha",G2407="beta",G2407="sd",G2407="mean"),"--",VLOOKUP(C2407,Default!$B$5:$H$114,7,FALSE))</f>
        <v>7.2</v>
      </c>
      <c r="J2407" s="4" t="str">
        <f ca="1">VLOOKUP(F2407,Lookup!$C$5:$D$110,2, FALSE)</f>
        <v>Travel values</v>
      </c>
      <c r="K2407" s="4">
        <f ca="1">VLOOKUP(C2407,Default!$B$4:$E$114,4, FALSE)</f>
        <v>0</v>
      </c>
      <c r="L2407" s="21" t="str" cm="1">
        <f t="array" aca="1" ref="L2407" ca="1">IF(ISNA(VLOOKUP($D2407,Grouped_Sources!$C:$C,1,FALSE)),"", INDIRECT(VLOOKUP($D2407,Grouped_Sources!$C:$I,5,FALSE)))</f>
        <v>VehicleSpeeds_Summary_vxxx.docx on OneDrive Ali Abbas - ITHIM Global\Methods and Processes\Input Parameters\VehicleSpeeds</v>
      </c>
      <c r="M2407" s="21" cm="1">
        <f t="array" aca="1" ref="M2407" ca="1">IF(ISNA(VLOOKUP($D2407,Grouped_Sources!$C:$C,1,FALSE)),"", INDIRECT(VLOOKUP($D2407,Grouped_Sources!$C:$I,6,FALSE)))</f>
        <v>0</v>
      </c>
      <c r="N2407" s="21" cm="1">
        <f t="array" aca="1" ref="N2407" ca="1">IF(ISNA(VLOOKUP($D2407,Grouped_Sources!$C:$C,1,FALSE)),"", INDIRECT(VLOOKUP($D2407,Grouped_Sources!$C:$I,7,FALSE)))</f>
        <v>0</v>
      </c>
    </row>
    <row r="2408" spans="1:14" hidden="1" x14ac:dyDescent="0.25">
      <c r="A2408" s="5">
        <f t="shared" si="396"/>
        <v>27</v>
      </c>
      <c r="B2408" s="5">
        <f t="shared" si="397"/>
        <v>6</v>
      </c>
      <c r="C2408" s="5" t="str">
        <f t="shared" ca="1" si="390"/>
        <v>speeds subway</v>
      </c>
      <c r="D2408" s="5" t="str">
        <f t="shared" ca="1" si="402"/>
        <v>speeds_gran_valparaiso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speeds</v>
      </c>
      <c r="G2408" s="4" t="str" cm="1">
        <f t="array" aca="1" ref="G2408" ca="1">IF(AND(ISBLANK(INDIRECT(ADDRESS(B2408,3,1,1,"all_city_parameter_inputs"))),ISBLANK(INDIRECT(ADDRESS(B2408,2,1,1,"all_city_parameter_inputs")))),"",IF(ISBLANK(INDIRECT(ADDRESS(B2408,2,1,1,"all_city_parameter_inputs"))),"",INDIRECT(ADDRESS(B2408,2,1,1,"all_city_parameter_inputs"))))</f>
        <v>subway</v>
      </c>
      <c r="H2408" s="17" t="str" cm="1">
        <f t="array" aca="1" ref="H2408" ca="1">IF(ISBLANK(INDIRECT(ADDRESS(B2408,A2408,1,1,"all_city_parameter_inputs"))), "--",INDIRECT(ADDRESS(B2408,A2408,1,1,"all_city_parameter_inputs")))</f>
        <v>--</v>
      </c>
      <c r="I2408" s="17">
        <f ca="1">IF(OR(G2408="alpha",G2408="beta",G2408="sd",G2408="mean"),"--",VLOOKUP(C2408,Default!$B$5:$H$114,7,FALSE))</f>
        <v>18.100000000000001</v>
      </c>
      <c r="J2408" s="4" t="str">
        <f ca="1">VLOOKUP(F2408,Lookup!$C$5:$D$110,2, FALSE)</f>
        <v>Travel values</v>
      </c>
      <c r="K2408" s="4">
        <f ca="1">VLOOKUP(C2408,Default!$B$4:$E$114,4, FALSE)</f>
        <v>0</v>
      </c>
      <c r="L2408" s="21" t="str" cm="1">
        <f t="array" aca="1" ref="L2408" ca="1">IF(ISNA(VLOOKUP($D2408,Grouped_Sources!$C:$C,1,FALSE)),"", INDIRECT(VLOOKUP($D2408,Grouped_Sources!$C:$I,5,FALSE)))</f>
        <v>VehicleSpeeds_Summary_vxxx.docx on OneDrive Ali Abbas - ITHIM Global\Methods and Processes\Input Parameters\VehicleSpeeds</v>
      </c>
      <c r="M2408" s="21" cm="1">
        <f t="array" aca="1" ref="M2408" ca="1">IF(ISNA(VLOOKUP($D2408,Grouped_Sources!$C:$C,1,FALSE)),"", INDIRECT(VLOOKUP($D2408,Grouped_Sources!$C:$I,6,FALSE)))</f>
        <v>0</v>
      </c>
      <c r="N2408" s="21" cm="1">
        <f t="array" aca="1" ref="N2408" ca="1">IF(ISNA(VLOOKUP($D2408,Grouped_Sources!$C:$C,1,FALSE)),"", INDIRECT(VLOOKUP($D2408,Grouped_Sources!$C:$I,7,FALSE)))</f>
        <v>0</v>
      </c>
    </row>
    <row r="2409" spans="1:14" hidden="1" x14ac:dyDescent="0.25">
      <c r="A2409" s="5">
        <f t="shared" si="396"/>
        <v>27</v>
      </c>
      <c r="B2409" s="5">
        <f t="shared" si="397"/>
        <v>7</v>
      </c>
      <c r="C2409" s="5" t="str">
        <f t="shared" ca="1" si="390"/>
        <v>speeds motorcycle</v>
      </c>
      <c r="D2409" s="5" t="str">
        <f t="shared" ca="1" si="402"/>
        <v>speeds_gran_valparaiso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speeds</v>
      </c>
      <c r="G2409" s="4" t="str" cm="1">
        <f t="array" aca="1" ref="G2409" ca="1">IF(AND(ISBLANK(INDIRECT(ADDRESS(B2409,3,1,1,"all_city_parameter_inputs"))),ISBLANK(INDIRECT(ADDRESS(B2409,2,1,1,"all_city_parameter_inputs")))),"",IF(ISBLANK(INDIRECT(ADDRESS(B2409,2,1,1,"all_city_parameter_inputs"))),"",INDIRECT(ADDRESS(B2409,2,1,1,"all_city_parameter_inputs"))))</f>
        <v>motorcycle</v>
      </c>
      <c r="H2409" s="17" cm="1">
        <f t="array" aca="1" ref="H2409" ca="1">IF(ISBLANK(INDIRECT(ADDRESS(B2409,A2409,1,1,"all_city_parameter_inputs"))), "--",INDIRECT(ADDRESS(B2409,A2409,1,1,"all_city_parameter_inputs")))</f>
        <v>17.399999999999999</v>
      </c>
      <c r="I2409" s="17">
        <f ca="1">IF(OR(G2409="alpha",G2409="beta",G2409="sd",G2409="mean"),"--",VLOOKUP(C2409,Default!$B$5:$H$114,7,FALSE))</f>
        <v>15.2</v>
      </c>
      <c r="J2409" s="4" t="str">
        <f ca="1">VLOOKUP(F2409,Lookup!$C$5:$D$110,2, FALSE)</f>
        <v>Travel values</v>
      </c>
      <c r="K2409" s="4">
        <f ca="1">VLOOKUP(C2409,Default!$B$4:$E$114,4, FALSE)</f>
        <v>0</v>
      </c>
      <c r="L2409" s="21" t="str" cm="1">
        <f t="array" aca="1" ref="L2409" ca="1">IF(ISNA(VLOOKUP($D2409,Grouped_Sources!$C:$C,1,FALSE)),"", INDIRECT(VLOOKUP($D2409,Grouped_Sources!$C:$I,5,FALSE)))</f>
        <v>VehicleSpeeds_Summary_vxxx.docx on OneDrive Ali Abbas - ITHIM Global\Methods and Processes\Input Parameters\VehicleSpeeds</v>
      </c>
      <c r="M2409" s="21" cm="1">
        <f t="array" aca="1" ref="M2409" ca="1">IF(ISNA(VLOOKUP($D2409,Grouped_Sources!$C:$C,1,FALSE)),"", INDIRECT(VLOOKUP($D2409,Grouped_Sources!$C:$I,6,FALSE)))</f>
        <v>0</v>
      </c>
      <c r="N2409" s="21" cm="1">
        <f t="array" aca="1" ref="N2409" ca="1">IF(ISNA(VLOOKUP($D2409,Grouped_Sources!$C:$C,1,FALSE)),"", INDIRECT(VLOOKUP($D2409,Grouped_Sources!$C:$I,7,FALSE)))</f>
        <v>0</v>
      </c>
    </row>
    <row r="2410" spans="1:14" hidden="1" x14ac:dyDescent="0.25">
      <c r="A2410" s="5">
        <f t="shared" si="396"/>
        <v>27</v>
      </c>
      <c r="B2410" s="5">
        <f t="shared" si="397"/>
        <v>8</v>
      </c>
      <c r="C2410" s="5" t="str">
        <f t="shared" ca="1" si="390"/>
        <v>speeds other</v>
      </c>
      <c r="D2410" s="5" t="str">
        <f t="shared" ca="1" si="402"/>
        <v>speeds_gran_valparaiso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speeds</v>
      </c>
      <c r="G2410" s="4" t="str" cm="1">
        <f t="array" aca="1" ref="G2410" ca="1">IF(AND(ISBLANK(INDIRECT(ADDRESS(B2410,3,1,1,"all_city_parameter_inputs"))),ISBLANK(INDIRECT(ADDRESS(B2410,2,1,1,"all_city_parameter_inputs")))),"",IF(ISBLANK(INDIRECT(ADDRESS(B2410,2,1,1,"all_city_parameter_inputs"))),"",INDIRECT(ADDRESS(B2410,2,1,1,"all_city_parameter_inputs"))))</f>
        <v>other</v>
      </c>
      <c r="H2410" s="17" cm="1">
        <f t="array" aca="1" ref="H2410" ca="1">IF(ISBLANK(INDIRECT(ADDRESS(B2410,A2410,1,1,"all_city_parameter_inputs"))), "--",INDIRECT(ADDRESS(B2410,A2410,1,1,"all_city_parameter_inputs")))</f>
        <v>8.1</v>
      </c>
      <c r="I2410" s="17">
        <f ca="1">IF(OR(G2410="alpha",G2410="beta",G2410="sd",G2410="mean"),"--",VLOOKUP(C2410,Default!$B$5:$H$114,7,FALSE))</f>
        <v>9.1</v>
      </c>
      <c r="J2410" s="4" t="str">
        <f ca="1">VLOOKUP(F2410,Lookup!$C$5:$D$110,2, FALSE)</f>
        <v>Travel values</v>
      </c>
      <c r="K2410" s="4">
        <f ca="1">VLOOKUP(C2410,Default!$B$4:$E$114,4, FALSE)</f>
        <v>0</v>
      </c>
      <c r="L2410" s="21" t="str" cm="1">
        <f t="array" aca="1" ref="L2410" ca="1">IF(ISNA(VLOOKUP($D2410,Grouped_Sources!$C:$C,1,FALSE)),"", INDIRECT(VLOOKUP($D2410,Grouped_Sources!$C:$I,5,FALSE)))</f>
        <v>VehicleSpeeds_Summary_vxxx.docx on OneDrive Ali Abbas - ITHIM Global\Methods and Processes\Input Parameters\VehicleSpeeds</v>
      </c>
      <c r="M2410" s="21" cm="1">
        <f t="array" aca="1" ref="M2410" ca="1">IF(ISNA(VLOOKUP($D2410,Grouped_Sources!$C:$C,1,FALSE)),"", INDIRECT(VLOOKUP($D2410,Grouped_Sources!$C:$I,6,FALSE)))</f>
        <v>0</v>
      </c>
      <c r="N2410" s="21" cm="1">
        <f t="array" aca="1" ref="N2410" ca="1">IF(ISNA(VLOOKUP($D2410,Grouped_Sources!$C:$C,1,FALSE)),"", INDIRECT(VLOOKUP($D2410,Grouped_Sources!$C:$I,7,FALSE)))</f>
        <v>0</v>
      </c>
    </row>
    <row r="2411" spans="1:14" hidden="1" x14ac:dyDescent="0.25">
      <c r="A2411" s="5">
        <f t="shared" si="396"/>
        <v>27</v>
      </c>
      <c r="B2411" s="5">
        <f t="shared" si="397"/>
        <v>9</v>
      </c>
      <c r="C2411" s="5" t="str">
        <f t="shared" ca="1" si="390"/>
        <v>speeds pedestrian</v>
      </c>
      <c r="D2411" s="5" t="str">
        <f t="shared" ca="1" si="402"/>
        <v>speeds_gran_valparaiso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speeds</v>
      </c>
      <c r="G2411" s="4" t="str" cm="1">
        <f t="array" aca="1" ref="G2411" ca="1">IF(AND(ISBLANK(INDIRECT(ADDRESS(B2411,3,1,1,"all_city_parameter_inputs"))),ISBLANK(INDIRECT(ADDRESS(B2411,2,1,1,"all_city_parameter_inputs")))),"",IF(ISBLANK(INDIRECT(ADDRESS(B2411,2,1,1,"all_city_parameter_inputs"))),"",INDIRECT(ADDRESS(B2411,2,1,1,"all_city_parameter_inputs"))))</f>
        <v>pedestrian</v>
      </c>
      <c r="H2411" s="17" cm="1">
        <f t="array" aca="1" ref="H2411" ca="1">IF(ISBLANK(INDIRECT(ADDRESS(B2411,A2411,1,1,"all_city_parameter_inputs"))), "--",INDIRECT(ADDRESS(B2411,A2411,1,1,"all_city_parameter_inputs")))</f>
        <v>2.5</v>
      </c>
      <c r="I2411" s="17">
        <f ca="1">IF(OR(G2411="alpha",G2411="beta",G2411="sd",G2411="mean"),"--",VLOOKUP(C2411,Default!$B$5:$H$114,7,FALSE))</f>
        <v>2.5</v>
      </c>
      <c r="J2411" s="4" t="str">
        <f ca="1">VLOOKUP(F2411,Lookup!$C$5:$D$110,2, FALSE)</f>
        <v>Travel values</v>
      </c>
      <c r="K2411" s="4">
        <f ca="1">VLOOKUP(C2411,Default!$B$4:$E$114,4, FALSE)</f>
        <v>0</v>
      </c>
      <c r="L2411" s="21" t="str" cm="1">
        <f t="array" aca="1" ref="L2411" ca="1">IF(ISNA(VLOOKUP($D2411,Grouped_Sources!$C:$C,1,FALSE)),"", INDIRECT(VLOOKUP($D2411,Grouped_Sources!$C:$I,5,FALSE)))</f>
        <v>VehicleSpeeds_Summary_vxxx.docx on OneDrive Ali Abbas - ITHIM Global\Methods and Processes\Input Parameters\VehicleSpeeds</v>
      </c>
      <c r="M2411" s="21" cm="1">
        <f t="array" aca="1" ref="M2411" ca="1">IF(ISNA(VLOOKUP($D2411,Grouped_Sources!$C:$C,1,FALSE)),"", INDIRECT(VLOOKUP($D2411,Grouped_Sources!$C:$I,6,FALSE)))</f>
        <v>0</v>
      </c>
      <c r="N2411" s="21" cm="1">
        <f t="array" aca="1" ref="N2411" ca="1">IF(ISNA(VLOOKUP($D2411,Grouped_Sources!$C:$C,1,FALSE)),"", INDIRECT(VLOOKUP($D2411,Grouped_Sources!$C:$I,7,FALSE)))</f>
        <v>0</v>
      </c>
    </row>
    <row r="2412" spans="1:14" hidden="1" x14ac:dyDescent="0.25">
      <c r="A2412" s="5">
        <f t="shared" si="396"/>
        <v>27</v>
      </c>
      <c r="B2412" s="5">
        <f t="shared" si="397"/>
        <v>10</v>
      </c>
      <c r="C2412" s="5" t="str">
        <f t="shared" ca="1" si="390"/>
        <v>speeds rail</v>
      </c>
      <c r="D2412" s="5" t="str">
        <f t="shared" ca="1" si="402"/>
        <v>speeds_gran_valparaiso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speeds</v>
      </c>
      <c r="G2412" s="4" t="str" cm="1">
        <f t="array" aca="1" ref="G2412" ca="1">IF(AND(ISBLANK(INDIRECT(ADDRESS(B2412,3,1,1,"all_city_parameter_inputs"))),ISBLANK(INDIRECT(ADDRESS(B2412,2,1,1,"all_city_parameter_inputs")))),"",IF(ISBLANK(INDIRECT(ADDRESS(B2412,2,1,1,"all_city_parameter_inputs"))),"",INDIRECT(ADDRESS(B2412,2,1,1,"all_city_parameter_inputs"))))</f>
        <v>rail</v>
      </c>
      <c r="H2412" s="17" cm="1">
        <f t="array" aca="1" ref="H2412" ca="1">IF(ISBLANK(INDIRECT(ADDRESS(B2412,A2412,1,1,"all_city_parameter_inputs"))), "--",INDIRECT(ADDRESS(B2412,A2412,1,1,"all_city_parameter_inputs")))</f>
        <v>23.2</v>
      </c>
      <c r="I2412" s="17">
        <f ca="1">IF(OR(G2412="alpha",G2412="beta",G2412="sd",G2412="mean"),"--",VLOOKUP(C2412,Default!$B$5:$H$114,7,FALSE))</f>
        <v>21.9</v>
      </c>
      <c r="J2412" s="4" t="str">
        <f ca="1">VLOOKUP(F2412,Lookup!$C$5:$D$110,2, FALSE)</f>
        <v>Travel values</v>
      </c>
      <c r="K2412" s="4">
        <f ca="1">VLOOKUP(C2412,Default!$B$4:$E$114,4, FALSE)</f>
        <v>0</v>
      </c>
      <c r="L2412" s="21" t="str" cm="1">
        <f t="array" aca="1" ref="L2412" ca="1">IF(ISNA(VLOOKUP($D2412,Grouped_Sources!$C:$C,1,FALSE)),"", INDIRECT(VLOOKUP($D2412,Grouped_Sources!$C:$I,5,FALSE)))</f>
        <v>VehicleSpeeds_Summary_vxxx.docx on OneDrive Ali Abbas - ITHIM Global\Methods and Processes\Input Parameters\VehicleSpeeds</v>
      </c>
      <c r="M2412" s="21" cm="1">
        <f t="array" aca="1" ref="M2412" ca="1">IF(ISNA(VLOOKUP($D2412,Grouped_Sources!$C:$C,1,FALSE)),"", INDIRECT(VLOOKUP($D2412,Grouped_Sources!$C:$I,6,FALSE)))</f>
        <v>0</v>
      </c>
      <c r="N2412" s="21" cm="1">
        <f t="array" aca="1" ref="N2412" ca="1">IF(ISNA(VLOOKUP($D2412,Grouped_Sources!$C:$C,1,FALSE)),"", INDIRECT(VLOOKUP($D2412,Grouped_Sources!$C:$I,7,FALSE)))</f>
        <v>0</v>
      </c>
    </row>
    <row r="2413" spans="1:14" hidden="1" x14ac:dyDescent="0.25">
      <c r="A2413" s="5">
        <f t="shared" si="396"/>
        <v>27</v>
      </c>
      <c r="B2413" s="5">
        <f t="shared" si="397"/>
        <v>11</v>
      </c>
      <c r="C2413" s="5" t="str">
        <f t="shared" ca="1" si="390"/>
        <v>speeds taxi</v>
      </c>
      <c r="D2413" s="5" t="str">
        <f t="shared" ca="1" si="402"/>
        <v>speeds_gran_valparaiso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speeds</v>
      </c>
      <c r="G2413" s="4" t="str" cm="1">
        <f t="array" aca="1" ref="G2413" ca="1">IF(AND(ISBLANK(INDIRECT(ADDRESS(B2413,3,1,1,"all_city_parameter_inputs"))),ISBLANK(INDIRECT(ADDRESS(B2413,2,1,1,"all_city_parameter_inputs")))),"",IF(ISBLANK(INDIRECT(ADDRESS(B2413,2,1,1,"all_city_parameter_inputs"))),"",INDIRECT(ADDRESS(B2413,2,1,1,"all_city_parameter_inputs"))))</f>
        <v>taxi</v>
      </c>
      <c r="H2413" s="17" cm="1">
        <f t="array" aca="1" ref="H2413" ca="1">IF(ISBLANK(INDIRECT(ADDRESS(B2413,A2413,1,1,"all_city_parameter_inputs"))), "--",INDIRECT(ADDRESS(B2413,A2413,1,1,"all_city_parameter_inputs")))</f>
        <v>12.1</v>
      </c>
      <c r="I2413" s="17">
        <f ca="1">IF(OR(G2413="alpha",G2413="beta",G2413="sd",G2413="mean"),"--",VLOOKUP(C2413,Default!$B$5:$H$114,7,FALSE))</f>
        <v>13.8</v>
      </c>
      <c r="J2413" s="4" t="str">
        <f ca="1">VLOOKUP(F2413,Lookup!$C$5:$D$110,2, FALSE)</f>
        <v>Travel values</v>
      </c>
      <c r="K2413" s="4">
        <f ca="1">VLOOKUP(C2413,Default!$B$4:$E$114,4, FALSE)</f>
        <v>0</v>
      </c>
      <c r="L2413" s="21" t="str" cm="1">
        <f t="array" aca="1" ref="L2413" ca="1">IF(ISNA(VLOOKUP($D2413,Grouped_Sources!$C:$C,1,FALSE)),"", INDIRECT(VLOOKUP($D2413,Grouped_Sources!$C:$I,5,FALSE)))</f>
        <v>VehicleSpeeds_Summary_vxxx.docx on OneDrive Ali Abbas - ITHIM Global\Methods and Processes\Input Parameters\VehicleSpeeds</v>
      </c>
      <c r="M2413" s="21" cm="1">
        <f t="array" aca="1" ref="M2413" ca="1">IF(ISNA(VLOOKUP($D2413,Grouped_Sources!$C:$C,1,FALSE)),"", INDIRECT(VLOOKUP($D2413,Grouped_Sources!$C:$I,6,FALSE)))</f>
        <v>0</v>
      </c>
      <c r="N2413" s="21" cm="1">
        <f t="array" aca="1" ref="N2413" ca="1">IF(ISNA(VLOOKUP($D2413,Grouped_Sources!$C:$C,1,FALSE)),"", INDIRECT(VLOOKUP($D2413,Grouped_Sources!$C:$I,7,FALSE)))</f>
        <v>0</v>
      </c>
    </row>
    <row r="2414" spans="1:14" hidden="1" x14ac:dyDescent="0.25">
      <c r="A2414" s="5">
        <f t="shared" si="396"/>
        <v>27</v>
      </c>
      <c r="B2414" s="5">
        <f t="shared" si="397"/>
        <v>12</v>
      </c>
      <c r="C2414" s="5" t="str">
        <f t="shared" ca="1" si="390"/>
        <v>speeds truck</v>
      </c>
      <c r="D2414" s="5" t="str">
        <f t="shared" ca="1" si="402"/>
        <v>speeds_gran_valparaiso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speeds</v>
      </c>
      <c r="G2414" s="4" t="str" cm="1">
        <f t="array" aca="1" ref="G2414" ca="1">IF(AND(ISBLANK(INDIRECT(ADDRESS(B2414,3,1,1,"all_city_parameter_inputs"))),ISBLANK(INDIRECT(ADDRESS(B2414,2,1,1,"all_city_parameter_inputs")))),"",IF(ISBLANK(INDIRECT(ADDRESS(B2414,2,1,1,"all_city_parameter_inputs"))),"",INDIRECT(ADDRESS(B2414,2,1,1,"all_city_parameter_inputs"))))</f>
        <v>truck</v>
      </c>
      <c r="H2414" s="17" cm="1">
        <f t="array" aca="1" ref="H2414" ca="1">IF(ISBLANK(INDIRECT(ADDRESS(B2414,A2414,1,1,"all_city_parameter_inputs"))), "--",INDIRECT(ADDRESS(B2414,A2414,1,1,"all_city_parameter_inputs")))</f>
        <v>7.1</v>
      </c>
      <c r="I2414" s="17">
        <f ca="1">IF(OR(G2414="alpha",G2414="beta",G2414="sd",G2414="mean"),"--",VLOOKUP(C2414,Default!$B$5:$H$114,7,FALSE))</f>
        <v>8.1</v>
      </c>
      <c r="J2414" s="4" t="str">
        <f ca="1">VLOOKUP(F2414,Lookup!$C$5:$D$110,2, FALSE)</f>
        <v>Travel values</v>
      </c>
      <c r="K2414" s="4">
        <f ca="1">VLOOKUP(C2414,Default!$B$4:$E$114,4, FALSE)</f>
        <v>0</v>
      </c>
      <c r="L2414" s="21" t="str" cm="1">
        <f t="array" aca="1" ref="L2414" ca="1">IF(ISNA(VLOOKUP($D2414,Grouped_Sources!$C:$C,1,FALSE)),"", INDIRECT(VLOOKUP($D2414,Grouped_Sources!$C:$I,5,FALSE)))</f>
        <v>VehicleSpeeds_Summary_vxxx.docx on OneDrive Ali Abbas - ITHIM Global\Methods and Processes\Input Parameters\VehicleSpeeds</v>
      </c>
      <c r="M2414" s="21" cm="1">
        <f t="array" aca="1" ref="M2414" ca="1">IF(ISNA(VLOOKUP($D2414,Grouped_Sources!$C:$C,1,FALSE)),"", INDIRECT(VLOOKUP($D2414,Grouped_Sources!$C:$I,6,FALSE)))</f>
        <v>0</v>
      </c>
      <c r="N2414" s="21" cm="1">
        <f t="array" aca="1" ref="N2414" ca="1">IF(ISNA(VLOOKUP($D2414,Grouped_Sources!$C:$C,1,FALSE)),"", INDIRECT(VLOOKUP($D2414,Grouped_Sources!$C:$I,7,FALSE)))</f>
        <v>0</v>
      </c>
    </row>
    <row r="2415" spans="1:14" hidden="1" x14ac:dyDescent="0.25">
      <c r="A2415" s="5">
        <f t="shared" si="396"/>
        <v>27</v>
      </c>
      <c r="B2415" s="5">
        <f t="shared" si="397"/>
        <v>13</v>
      </c>
      <c r="C2415" s="5" t="str">
        <f t="shared" ca="1" si="390"/>
        <v>speeds van</v>
      </c>
      <c r="D2415" s="5" t="str">
        <f t="shared" ca="1" si="402"/>
        <v>speeds_gran_valparaiso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speeds</v>
      </c>
      <c r="G2415" s="4" t="str" cm="1">
        <f t="array" aca="1" ref="G2415" ca="1">IF(AND(ISBLANK(INDIRECT(ADDRESS(B2415,3,1,1,"all_city_parameter_inputs"))),ISBLANK(INDIRECT(ADDRESS(B2415,2,1,1,"all_city_parameter_inputs")))),"",IF(ISBLANK(INDIRECT(ADDRESS(B2415,2,1,1,"all_city_parameter_inputs"))),"",INDIRECT(ADDRESS(B2415,2,1,1,"all_city_parameter_inputs"))))</f>
        <v>van</v>
      </c>
      <c r="H2415" s="17" cm="1">
        <f t="array" aca="1" ref="H2415" ca="1">IF(ISBLANK(INDIRECT(ADDRESS(B2415,A2415,1,1,"all_city_parameter_inputs"))), "--",INDIRECT(ADDRESS(B2415,A2415,1,1,"all_city_parameter_inputs")))</f>
        <v>12.8</v>
      </c>
      <c r="I2415" s="17">
        <f ca="1">IF(OR(G2415="alpha",G2415="beta",G2415="sd",G2415="mean"),"--",VLOOKUP(C2415,Default!$B$5:$H$114,7,FALSE))</f>
        <v>13.8</v>
      </c>
      <c r="J2415" s="4" t="str">
        <f ca="1">VLOOKUP(F2415,Lookup!$C$5:$D$110,2, FALSE)</f>
        <v>Travel values</v>
      </c>
      <c r="K2415" s="4">
        <f ca="1">VLOOKUP(C2415,Default!$B$4:$E$114,4, FALSE)</f>
        <v>0</v>
      </c>
      <c r="L2415" s="21" t="str" cm="1">
        <f t="array" aca="1" ref="L2415" ca="1">IF(ISNA(VLOOKUP($D2415,Grouped_Sources!$C:$C,1,FALSE)),"", INDIRECT(VLOOKUP($D2415,Grouped_Sources!$C:$I,5,FALSE)))</f>
        <v>VehicleSpeeds_Summary_vxxx.docx on OneDrive Ali Abbas - ITHIM Global\Methods and Processes\Input Parameters\VehicleSpeeds</v>
      </c>
      <c r="M2415" s="21" cm="1">
        <f t="array" aca="1" ref="M2415" ca="1">IF(ISNA(VLOOKUP($D2415,Grouped_Sources!$C:$C,1,FALSE)),"", INDIRECT(VLOOKUP($D2415,Grouped_Sources!$C:$I,6,FALSE)))</f>
        <v>0</v>
      </c>
      <c r="N2415" s="21" cm="1">
        <f t="array" aca="1" ref="N2415" ca="1">IF(ISNA(VLOOKUP($D2415,Grouped_Sources!$C:$C,1,FALSE)),"", INDIRECT(VLOOKUP($D2415,Grouped_Sources!$C:$I,7,FALSE)))</f>
        <v>0</v>
      </c>
    </row>
    <row r="2416" spans="1:14" hidden="1" x14ac:dyDescent="0.25">
      <c r="A2416" s="5">
        <f t="shared" si="396"/>
        <v>27</v>
      </c>
      <c r="B2416" s="5">
        <f t="shared" si="397"/>
        <v>14</v>
      </c>
      <c r="C2416" s="5" t="str">
        <f t="shared" ca="1" si="390"/>
        <v>PM_emission_inventories motorcycle</v>
      </c>
      <c r="D2416" s="5" t="str">
        <f t="shared" ca="1" si="391"/>
        <v>PM_emission_inventories_gran_valparaiso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All_city_list!F2405,INDIRECT(ADDRESS(B2416,1,1,1,"all_city_parameter_inputs"))))</f>
        <v>PM_emission_inventories</v>
      </c>
      <c r="G2416" s="4" t="str" cm="1">
        <f t="array" aca="1" ref="G2416" ca="1">IF(AND(ISBLANK(INDIRECT(ADDRESS(B2416,3,1,1,"all_city_parameter_inputs"))),ISBLANK(INDIRECT(ADDRESS(B2416,2,1,1,"all_city_parameter_inputs")))),"",IF(ISBLANK(INDIRECT(ADDRESS(B2416,2,1,1,"all_city_parameter_inputs"))),"",INDIRECT(ADDRESS(B2416,2,1,1,"all_city_parameter_inputs"))))</f>
        <v>motorcycle</v>
      </c>
      <c r="H2416" s="17" cm="1">
        <f t="array" aca="1" ref="H2416" ca="1">IF(ISBLANK(INDIRECT(ADDRESS(B2416,A2416,1,1,"all_city_parameter_inputs"))), "--",INDIRECT(ADDRESS(B2416,A2416,1,1,"all_city_parameter_inputs")))</f>
        <v>3.7719603435604214E-3</v>
      </c>
      <c r="I2416" s="17">
        <f ca="1">IF(OR(G2416="alpha",G2416="beta",G2416="sd",G2416="mean"),"--",VLOOKUP(C2416,Default!$B$5:$H$114,7,FALSE))</f>
        <v>2.3031654375338189E-3</v>
      </c>
      <c r="J2416" s="4" t="str">
        <f ca="1">VLOOKUP(F2416,Lookup!$C$5:$D$110,2, FALSE)</f>
        <v>Pollution values</v>
      </c>
      <c r="K2416" s="4" t="str">
        <f ca="1">VLOOKUP(C2416,Default!$B$4:$E$114,4,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416" s="21" t="str" cm="1">
        <f t="array" aca="1" ref="L2416" ca="1">IF(ISNA(VLOOKUP($D2416,Grouped_Sources!$C:$C,1,FALSE)),"", INDIRECT(VLOOKUP($D2416,Grouped_Sources!$C:$I,5,FALSE)))</f>
        <v>air pollution and CO2 write-up_only table_V4.docx (dropbox.com)</v>
      </c>
      <c r="M2416" s="21" t="str" cm="1">
        <f t="array" aca="1" ref="M2416" ca="1">IF(ISNA(VLOOKUP($D2416,Grouped_Sources!$C:$C,1,FALSE)),"", INDIRECT(VLOOKUP($D2416,Grouped_Sources!$C:$I,6,FALSE)))</f>
        <v>EDGAR and various other sources, detailed in document</v>
      </c>
      <c r="N2416" s="21" cm="1">
        <f t="array" aca="1" ref="N2416" ca="1">IF(ISNA(VLOOKUP($D2416,Grouped_Sources!$C:$C,1,FALSE)),"", INDIRECT(VLOOKUP($D2416,Grouped_Sources!$C:$I,7,FALSE)))</f>
        <v>0</v>
      </c>
    </row>
    <row r="2417" spans="1:14" hidden="1" x14ac:dyDescent="0.25">
      <c r="A2417" s="5">
        <f t="shared" si="396"/>
        <v>27</v>
      </c>
      <c r="B2417" s="5">
        <f t="shared" si="397"/>
        <v>15</v>
      </c>
      <c r="C2417" s="5" t="str">
        <f t="shared" ca="1" si="390"/>
        <v>PM_emission_inventories car</v>
      </c>
      <c r="D2417" s="5" t="str">
        <f t="shared" ca="1" si="391"/>
        <v>PM_emission_inventories_gran_valparaiso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PM_emission_inventories</v>
      </c>
      <c r="G2417" s="4" t="str" cm="1">
        <f t="array" aca="1" ref="G2417" ca="1">IF(AND(ISBLANK(INDIRECT(ADDRESS(B2417,3,1,1,"all_city_parameter_inputs"))),ISBLANK(INDIRECT(ADDRESS(B2417,2,1,1,"all_city_parameter_inputs")))),"",IF(ISBLANK(INDIRECT(ADDRESS(B2417,2,1,1,"all_city_parameter_inputs"))),"",INDIRECT(ADDRESS(B2417,2,1,1,"all_city_parameter_inputs"))))</f>
        <v>car</v>
      </c>
      <c r="H2417" s="17" cm="1">
        <f t="array" aca="1" ref="H2417" ca="1">IF(ISBLANK(INDIRECT(ADDRESS(B2417,A2417,1,1,"all_city_parameter_inputs"))), "--",INDIRECT(ADDRESS(B2417,A2417,1,1,"all_city_parameter_inputs")))</f>
        <v>0.4389072129787373</v>
      </c>
      <c r="I2417" s="17">
        <f ca="1">IF(OR(G2417="alpha",G2417="beta",G2417="sd",G2417="mean"),"--",VLOOKUP(C2417,Default!$B$5:$H$114,7,FALSE))</f>
        <v>8.1980352806225759E-2</v>
      </c>
      <c r="J2417" s="4" t="str">
        <f ca="1">VLOOKUP(F2417,Lookup!$C$5:$D$110,2, FALSE)</f>
        <v>Pollution values</v>
      </c>
      <c r="K2417" s="4">
        <f ca="1">VLOOKUP(C2417,Default!$B$4:$E$114,4, FALSE)</f>
        <v>0</v>
      </c>
      <c r="L2417" s="21" t="str" cm="1">
        <f t="array" aca="1" ref="L2417" ca="1">IF(ISNA(VLOOKUP($D2417,Grouped_Sources!$C:$C,1,FALSE)),"", INDIRECT(VLOOKUP($D2417,Grouped_Sources!$C:$I,5,FALSE)))</f>
        <v>air pollution and CO2 write-up_only table_V4.docx (dropbox.com)</v>
      </c>
      <c r="M2417" s="21" t="str" cm="1">
        <f t="array" aca="1" ref="M2417" ca="1">IF(ISNA(VLOOKUP($D2417,Grouped_Sources!$C:$C,1,FALSE)),"", INDIRECT(VLOOKUP($D2417,Grouped_Sources!$C:$I,6,FALSE)))</f>
        <v>EDGAR and various other sources, detailed in document</v>
      </c>
      <c r="N2417" s="21" cm="1">
        <f t="array" aca="1" ref="N2417" ca="1">IF(ISNA(VLOOKUP($D2417,Grouped_Sources!$C:$C,1,FALSE)),"", INDIRECT(VLOOKUP($D2417,Grouped_Sources!$C:$I,7,FALSE)))</f>
        <v>0</v>
      </c>
    </row>
    <row r="2418" spans="1:14" hidden="1" x14ac:dyDescent="0.25">
      <c r="A2418" s="5">
        <f t="shared" si="396"/>
        <v>27</v>
      </c>
      <c r="B2418" s="5">
        <f t="shared" si="397"/>
        <v>16</v>
      </c>
      <c r="C2418" s="5" t="str">
        <f t="shared" ca="1" si="390"/>
        <v>PM_emission_inventories bus_driver</v>
      </c>
      <c r="D2418" s="5" t="str">
        <f t="shared" ca="1" si="391"/>
        <v>PM_emission_inventories_gran_valparaiso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PM_emission_inventories</v>
      </c>
      <c r="G2418" s="4" t="str" cm="1">
        <f t="array" aca="1" ref="G2418" ca="1">IF(AND(ISBLANK(INDIRECT(ADDRESS(B2418,3,1,1,"all_city_parameter_inputs"))),ISBLANK(INDIRECT(ADDRESS(B2418,2,1,1,"all_city_parameter_inputs")))),"",IF(ISBLANK(INDIRECT(ADDRESS(B2418,2,1,1,"all_city_parameter_inputs"))),"",INDIRECT(ADDRESS(B2418,2,1,1,"all_city_parameter_inputs"))))</f>
        <v>bus_driver</v>
      </c>
      <c r="H2418" s="17" cm="1">
        <f t="array" aca="1" ref="H2418" ca="1">IF(ISBLANK(INDIRECT(ADDRESS(B2418,A2418,1,1,"all_city_parameter_inputs"))), "--",INDIRECT(ADDRESS(B2418,A2418,1,1,"all_city_parameter_inputs")))</f>
        <v>7.7462117140695785E-2</v>
      </c>
      <c r="I2418" s="17">
        <f ca="1">IF(OR(G2418="alpha",G2418="beta",G2418="sd",G2418="mean"),"--",VLOOKUP(C2418,Default!$B$5:$H$114,7,FALSE))</f>
        <v>0.12246677425253254</v>
      </c>
      <c r="J2418" s="4" t="str">
        <f ca="1">VLOOKUP(F2418,Lookup!$C$5:$D$110,2, FALSE)</f>
        <v>Pollution values</v>
      </c>
      <c r="K2418" s="4">
        <f ca="1">VLOOKUP(C2418,Default!$B$4:$E$114,4, FALSE)</f>
        <v>0</v>
      </c>
      <c r="L2418" s="21" t="str" cm="1">
        <f t="array" aca="1" ref="L2418" ca="1">IF(ISNA(VLOOKUP($D2418,Grouped_Sources!$C:$C,1,FALSE)),"", INDIRECT(VLOOKUP($D2418,Grouped_Sources!$C:$I,5,FALSE)))</f>
        <v>air pollution and CO2 write-up_only table_V4.docx (dropbox.com)</v>
      </c>
      <c r="M2418" s="21" t="str" cm="1">
        <f t="array" aca="1" ref="M2418" ca="1">IF(ISNA(VLOOKUP($D2418,Grouped_Sources!$C:$C,1,FALSE)),"", INDIRECT(VLOOKUP($D2418,Grouped_Sources!$C:$I,6,FALSE)))</f>
        <v>EDGAR and various other sources, detailed in document</v>
      </c>
      <c r="N2418" s="21" cm="1">
        <f t="array" aca="1" ref="N2418" ca="1">IF(ISNA(VLOOKUP($D2418,Grouped_Sources!$C:$C,1,FALSE)),"", INDIRECT(VLOOKUP($D2418,Grouped_Sources!$C:$I,7,FALSE)))</f>
        <v>0</v>
      </c>
    </row>
    <row r="2419" spans="1:14" hidden="1" x14ac:dyDescent="0.25">
      <c r="A2419" s="5">
        <f t="shared" si="396"/>
        <v>27</v>
      </c>
      <c r="B2419" s="5">
        <f t="shared" si="397"/>
        <v>17</v>
      </c>
      <c r="C2419" s="5" t="str">
        <f t="shared" ca="1" si="390"/>
        <v>PM_emission_inventories heavy_truck</v>
      </c>
      <c r="D2419" s="5" t="str">
        <f t="shared" ca="1" si="391"/>
        <v>PM_emission_inventories_gran_valparaiso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PM_emission_inventories</v>
      </c>
      <c r="G2419" s="4" t="str" cm="1">
        <f t="array" aca="1" ref="G2419" ca="1">IF(AND(ISBLANK(INDIRECT(ADDRESS(B2419,3,1,1,"all_city_parameter_inputs"))),ISBLANK(INDIRECT(ADDRESS(B2419,2,1,1,"all_city_parameter_inputs")))),"",IF(ISBLANK(INDIRECT(ADDRESS(B2419,2,1,1,"all_city_parameter_inputs"))),"",INDIRECT(ADDRESS(B2419,2,1,1,"all_city_parameter_inputs"))))</f>
        <v>heavy_truck</v>
      </c>
      <c r="H2419" s="17" cm="1">
        <f t="array" aca="1" ref="H2419" ca="1">IF(ISBLANK(INDIRECT(ADDRESS(B2419,A2419,1,1,"all_city_parameter_inputs"))), "--",INDIRECT(ADDRESS(B2419,A2419,1,1,"all_city_parameter_inputs")))</f>
        <v>0.24654563950115099</v>
      </c>
      <c r="I2419" s="17">
        <f ca="1">IF(OR(G2419="alpha",G2419="beta",G2419="sd",G2419="mean"),"--",VLOOKUP(C2419,Default!$B$5:$H$114,7,FALSE))</f>
        <v>0.45445403783708543</v>
      </c>
      <c r="J2419" s="4" t="str">
        <f ca="1">VLOOKUP(F2419,Lookup!$C$5:$D$110,2, FALSE)</f>
        <v>Pollution values</v>
      </c>
      <c r="K2419" s="4">
        <f ca="1">VLOOKUP(C2419,Default!$B$4:$E$114,4, FALSE)</f>
        <v>0</v>
      </c>
      <c r="L2419" s="21" t="str" cm="1">
        <f t="array" aca="1" ref="L2419" ca="1">IF(ISNA(VLOOKUP($D2419,Grouped_Sources!$C:$C,1,FALSE)),"", INDIRECT(VLOOKUP($D2419,Grouped_Sources!$C:$I,5,FALSE)))</f>
        <v>air pollution and CO2 write-up_only table_V4.docx (dropbox.com)</v>
      </c>
      <c r="M2419" s="21" t="str" cm="1">
        <f t="array" aca="1" ref="M2419" ca="1">IF(ISNA(VLOOKUP($D2419,Grouped_Sources!$C:$C,1,FALSE)),"", INDIRECT(VLOOKUP($D2419,Grouped_Sources!$C:$I,6,FALSE)))</f>
        <v>EDGAR and various other sources, detailed in document</v>
      </c>
      <c r="N2419" s="21" cm="1">
        <f t="array" aca="1" ref="N2419" ca="1">IF(ISNA(VLOOKUP($D2419,Grouped_Sources!$C:$C,1,FALSE)),"", INDIRECT(VLOOKUP($D2419,Grouped_Sources!$C:$I,7,FALSE)))</f>
        <v>0</v>
      </c>
    </row>
    <row r="2420" spans="1:14" hidden="1" x14ac:dyDescent="0.25">
      <c r="A2420" s="5">
        <f t="shared" si="396"/>
        <v>27</v>
      </c>
      <c r="B2420" s="5">
        <f t="shared" si="397"/>
        <v>18</v>
      </c>
      <c r="C2420" s="5" t="str">
        <f t="shared" ca="1" si="390"/>
        <v>PM_emission_inventories truck</v>
      </c>
      <c r="D2420" s="5" t="str">
        <f t="shared" ca="1" si="391"/>
        <v>PM_emission_inventories_gran_valparaiso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PM_emission_inventories</v>
      </c>
      <c r="G2420" s="4" t="str" cm="1">
        <f t="array" aca="1" ref="G2420" ca="1">IF(AND(ISBLANK(INDIRECT(ADDRESS(B2420,3,1,1,"all_city_parameter_inputs"))),ISBLANK(INDIRECT(ADDRESS(B2420,2,1,1,"all_city_parameter_inputs")))),"",IF(ISBLANK(INDIRECT(ADDRESS(B2420,2,1,1,"all_city_parameter_inputs"))),"",INDIRECT(ADDRESS(B2420,2,1,1,"all_city_parameter_inputs"))))</f>
        <v>truck</v>
      </c>
      <c r="H2420" s="17" cm="1">
        <f t="array" aca="1" ref="H2420" ca="1">IF(ISBLANK(INDIRECT(ADDRESS(B2420,A2420,1,1,"all_city_parameter_inputs"))), "--",INDIRECT(ADDRESS(B2420,A2420,1,1,"all_city_parameter_inputs")))</f>
        <v>0.23331307003585627</v>
      </c>
      <c r="I2420" s="17">
        <f ca="1">IF(OR(G2420="alpha",G2420="beta",G2420="sd",G2420="mean"),"--",VLOOKUP(C2420,Default!$B$5:$H$114,7,FALSE))</f>
        <v>0.33879566966662278</v>
      </c>
      <c r="J2420" s="4" t="str">
        <f ca="1">VLOOKUP(F2420,Lookup!$C$5:$D$110,2, FALSE)</f>
        <v>Pollution values</v>
      </c>
      <c r="K2420" s="4">
        <f ca="1">VLOOKUP(C2420,Default!$B$4:$E$114,4, FALSE)</f>
        <v>0</v>
      </c>
      <c r="L2420" s="21" t="str" cm="1">
        <f t="array" aca="1" ref="L2420" ca="1">IF(ISNA(VLOOKUP($D2420,Grouped_Sources!$C:$C,1,FALSE)),"", INDIRECT(VLOOKUP($D2420,Grouped_Sources!$C:$I,5,FALSE)))</f>
        <v>air pollution and CO2 write-up_only table_V4.docx (dropbox.com)</v>
      </c>
      <c r="M2420" s="21" t="str" cm="1">
        <f t="array" aca="1" ref="M2420" ca="1">IF(ISNA(VLOOKUP($D2420,Grouped_Sources!$C:$C,1,FALSE)),"", INDIRECT(VLOOKUP($D2420,Grouped_Sources!$C:$I,6,FALSE)))</f>
        <v>EDGAR and various other sources, detailed in document</v>
      </c>
      <c r="N2420" s="21" cm="1">
        <f t="array" aca="1" ref="N2420" ca="1">IF(ISNA(VLOOKUP($D2420,Grouped_Sources!$C:$C,1,FALSE)),"", INDIRECT(VLOOKUP($D2420,Grouped_Sources!$C:$I,7,FALSE)))</f>
        <v>0</v>
      </c>
    </row>
    <row r="2421" spans="1:14" hidden="1" x14ac:dyDescent="0.25">
      <c r="A2421" s="5">
        <f t="shared" si="396"/>
        <v>27</v>
      </c>
      <c r="B2421" s="5">
        <f t="shared" si="397"/>
        <v>19</v>
      </c>
      <c r="C2421" s="5" t="str">
        <f t="shared" ca="1" si="390"/>
        <v>PM_emission_inventories van</v>
      </c>
      <c r="D2421" s="5" t="str">
        <f t="shared" ca="1" si="391"/>
        <v>PM_emission_inventories_gran_valparaiso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PM_emission_inventories</v>
      </c>
      <c r="G2421" s="4" t="str" cm="1">
        <f t="array" aca="1" ref="G2421" ca="1">IF(AND(ISBLANK(INDIRECT(ADDRESS(B2421,3,1,1,"all_city_parameter_inputs"))),ISBLANK(INDIRECT(ADDRESS(B2421,2,1,1,"all_city_parameter_inputs")))),"",IF(ISBLANK(INDIRECT(ADDRESS(B2421,2,1,1,"all_city_parameter_inputs"))),"",INDIRECT(ADDRESS(B2421,2,1,1,"all_city_parameter_inputs"))))</f>
        <v>van</v>
      </c>
      <c r="H2421" s="17" cm="1">
        <f t="array" aca="1" ref="H2421" ca="1">IF(ISBLANK(INDIRECT(ADDRESS(B2421,A2421,1,1,"all_city_parameter_inputs"))), "--",INDIRECT(ADDRESS(B2421,A2421,1,1,"all_city_parameter_inputs")))</f>
        <v>0</v>
      </c>
      <c r="I2421" s="17">
        <f ca="1">IF(OR(G2421="alpha",G2421="beta",G2421="sd",G2421="mean"),"--",VLOOKUP(C2421,Default!$B$5:$H$114,7,FALSE))</f>
        <v>0</v>
      </c>
      <c r="J2421" s="4" t="str">
        <f ca="1">VLOOKUP(F2421,Lookup!$C$5:$D$110,2, FALSE)</f>
        <v>Pollution values</v>
      </c>
      <c r="K2421" s="4">
        <f ca="1">VLOOKUP(C2421,Default!$B$4:$E$114,4, FALSE)</f>
        <v>0</v>
      </c>
      <c r="L2421" s="21" t="str" cm="1">
        <f t="array" aca="1" ref="L2421" ca="1">IF(ISNA(VLOOKUP($D2421,Grouped_Sources!$C:$C,1,FALSE)),"", INDIRECT(VLOOKUP($D2421,Grouped_Sources!$C:$I,5,FALSE)))</f>
        <v>air pollution and CO2 write-up_only table_V4.docx (dropbox.com)</v>
      </c>
      <c r="M2421" s="21" t="str" cm="1">
        <f t="array" aca="1" ref="M2421" ca="1">IF(ISNA(VLOOKUP($D2421,Grouped_Sources!$C:$C,1,FALSE)),"", INDIRECT(VLOOKUP($D2421,Grouped_Sources!$C:$I,6,FALSE)))</f>
        <v>EDGAR and various other sources, detailed in document</v>
      </c>
      <c r="N2421" s="21" cm="1">
        <f t="array" aca="1" ref="N2421" ca="1">IF(ISNA(VLOOKUP($D2421,Grouped_Sources!$C:$C,1,FALSE)),"", INDIRECT(VLOOKUP($D2421,Grouped_Sources!$C:$I,7,FALSE)))</f>
        <v>0</v>
      </c>
    </row>
    <row r="2422" spans="1:14" hidden="1" x14ac:dyDescent="0.25">
      <c r="A2422" s="5">
        <f t="shared" si="396"/>
        <v>27</v>
      </c>
      <c r="B2422" s="5">
        <f t="shared" si="397"/>
        <v>20</v>
      </c>
      <c r="C2422" s="5" t="str">
        <f t="shared" ca="1" si="390"/>
        <v>PM_emission_inventories other</v>
      </c>
      <c r="D2422" s="5" t="str">
        <f t="shared" ca="1" si="391"/>
        <v>PM_emission_inventories_gran_valparaiso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PM_emission_inventories</v>
      </c>
      <c r="G2422" s="4" t="str" cm="1">
        <f t="array" aca="1" ref="G2422" ca="1">IF(AND(ISBLANK(INDIRECT(ADDRESS(B2422,3,1,1,"all_city_parameter_inputs"))),ISBLANK(INDIRECT(ADDRESS(B2422,2,1,1,"all_city_parameter_inputs")))),"",IF(ISBLANK(INDIRECT(ADDRESS(B2422,2,1,1,"all_city_parameter_inputs"))),"",INDIRECT(ADDRESS(B2422,2,1,1,"all_city_parameter_inputs"))))</f>
        <v>other</v>
      </c>
      <c r="H2422" s="17" cm="1">
        <f t="array" aca="1" ref="H2422" ca="1">IF(ISBLANK(INDIRECT(ADDRESS(B2422,A2422,1,1,"all_city_parameter_inputs"))), "--",INDIRECT(ADDRESS(B2422,A2422,1,1,"all_city_parameter_inputs")))</f>
        <v>0</v>
      </c>
      <c r="I2422" s="17">
        <f ca="1">IF(OR(G2422="alpha",G2422="beta",G2422="sd",G2422="mean"),"--",VLOOKUP(C2422,Default!$B$5:$H$114,7,FALSE))</f>
        <v>0</v>
      </c>
      <c r="J2422" s="4" t="str">
        <f ca="1">VLOOKUP(F2422,Lookup!$C$5:$D$110,2, FALSE)</f>
        <v>Pollution values</v>
      </c>
      <c r="K2422" s="4">
        <f ca="1">VLOOKUP(C2422,Default!$B$4:$E$114,4, FALSE)</f>
        <v>0</v>
      </c>
      <c r="L2422" s="21" t="str" cm="1">
        <f t="array" aca="1" ref="L2422" ca="1">IF(ISNA(VLOOKUP($D2422,Grouped_Sources!$C:$C,1,FALSE)),"", INDIRECT(VLOOKUP($D2422,Grouped_Sources!$C:$I,5,FALSE)))</f>
        <v>air pollution and CO2 write-up_only table_V4.docx (dropbox.com)</v>
      </c>
      <c r="M2422" s="21" t="str" cm="1">
        <f t="array" aca="1" ref="M2422" ca="1">IF(ISNA(VLOOKUP($D2422,Grouped_Sources!$C:$C,1,FALSE)),"", INDIRECT(VLOOKUP($D2422,Grouped_Sources!$C:$I,6,FALSE)))</f>
        <v>EDGAR and various other sources, detailed in document</v>
      </c>
      <c r="N2422" s="21" cm="1">
        <f t="array" aca="1" ref="N2422" ca="1">IF(ISNA(VLOOKUP($D2422,Grouped_Sources!$C:$C,1,FALSE)),"", INDIRECT(VLOOKUP($D2422,Grouped_Sources!$C:$I,7,FALSE)))</f>
        <v>0</v>
      </c>
    </row>
    <row r="2423" spans="1:14" hidden="1" x14ac:dyDescent="0.25">
      <c r="A2423" s="5">
        <f t="shared" si="396"/>
        <v>27</v>
      </c>
      <c r="B2423" s="5">
        <f t="shared" si="397"/>
        <v>21</v>
      </c>
      <c r="C2423" s="5" t="str">
        <f t="shared" ca="1" si="390"/>
        <v>PM_emission_inventories taxi</v>
      </c>
      <c r="D2423" s="5" t="str">
        <f t="shared" ca="1" si="391"/>
        <v>PM_emission_inventories_gran_valparaiso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PM_emission_inventories</v>
      </c>
      <c r="G2423" s="4" t="str" cm="1">
        <f t="array" aca="1" ref="G2423" ca="1">IF(AND(ISBLANK(INDIRECT(ADDRESS(B2423,3,1,1,"all_city_parameter_inputs"))),ISBLANK(INDIRECT(ADDRESS(B2423,2,1,1,"all_city_parameter_inputs")))),"",IF(ISBLANK(INDIRECT(ADDRESS(B2423,2,1,1,"all_city_parameter_inputs"))),"",INDIRECT(ADDRESS(B2423,2,1,1,"all_city_parameter_inputs"))))</f>
        <v>taxi</v>
      </c>
      <c r="H2423" s="17" cm="1">
        <f t="array" aca="1" ref="H2423" ca="1">IF(ISBLANK(INDIRECT(ADDRESS(B2423,A2423,1,1,"all_city_parameter_inputs"))), "--",INDIRECT(ADDRESS(B2423,A2423,1,1,"all_city_parameter_inputs")))</f>
        <v>0</v>
      </c>
      <c r="I2423" s="17">
        <f ca="1">IF(OR(G2423="alpha",G2423="beta",G2423="sd",G2423="mean"),"--",VLOOKUP(C2423,Default!$B$5:$H$114,7,FALSE))</f>
        <v>0</v>
      </c>
      <c r="J2423" s="4" t="str">
        <f ca="1">VLOOKUP(F2423,Lookup!$C$5:$D$110,2, FALSE)</f>
        <v>Pollution values</v>
      </c>
      <c r="K2423" s="4">
        <f ca="1">VLOOKUP(C2423,Default!$B$4:$E$114,4, FALSE)</f>
        <v>0</v>
      </c>
      <c r="L2423" s="21" t="str" cm="1">
        <f t="array" aca="1" ref="L2423" ca="1">IF(ISNA(VLOOKUP($D2423,Grouped_Sources!$C:$C,1,FALSE)),"", INDIRECT(VLOOKUP($D2423,Grouped_Sources!$C:$I,5,FALSE)))</f>
        <v>air pollution and CO2 write-up_only table_V4.docx (dropbox.com)</v>
      </c>
      <c r="M2423" s="21" t="str" cm="1">
        <f t="array" aca="1" ref="M2423" ca="1">IF(ISNA(VLOOKUP($D2423,Grouped_Sources!$C:$C,1,FALSE)),"", INDIRECT(VLOOKUP($D2423,Grouped_Sources!$C:$I,6,FALSE)))</f>
        <v>EDGAR and various other sources, detailed in document</v>
      </c>
      <c r="N2423" s="21" cm="1">
        <f t="array" aca="1" ref="N2423" ca="1">IF(ISNA(VLOOKUP($D2423,Grouped_Sources!$C:$C,1,FALSE)),"", INDIRECT(VLOOKUP($D2423,Grouped_Sources!$C:$I,7,FALSE)))</f>
        <v>0</v>
      </c>
    </row>
    <row r="2424" spans="1:14" hidden="1" x14ac:dyDescent="0.25">
      <c r="A2424" s="5">
        <f t="shared" si="396"/>
        <v>27</v>
      </c>
      <c r="B2424" s="5">
        <f t="shared" si="397"/>
        <v>22</v>
      </c>
      <c r="C2424" s="5" t="str">
        <f t="shared" ca="1" si="390"/>
        <v>PM_emission_inventories auto_rickshaw</v>
      </c>
      <c r="D2424" s="5" t="str">
        <f t="shared" ca="1" si="391"/>
        <v>PM_emission_inventories_gran_valparaiso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PM_emission_inventories</v>
      </c>
      <c r="G2424" s="4" t="str" cm="1">
        <f t="array" aca="1" ref="G2424" ca="1">IF(AND(ISBLANK(INDIRECT(ADDRESS(B2424,3,1,1,"all_city_parameter_inputs"))),ISBLANK(INDIRECT(ADDRESS(B2424,2,1,1,"all_city_parameter_inputs")))),"",IF(ISBLANK(INDIRECT(ADDRESS(B2424,2,1,1,"all_city_parameter_inputs"))),"",INDIRECT(ADDRESS(B2424,2,1,1,"all_city_parameter_inputs"))))</f>
        <v>auto_rickshaw</v>
      </c>
      <c r="H2424" s="17" cm="1">
        <f t="array" aca="1" ref="H2424" ca="1">IF(ISBLANK(INDIRECT(ADDRESS(B2424,A2424,1,1,"all_city_parameter_inputs"))), "--",INDIRECT(ADDRESS(B2424,A2424,1,1,"all_city_parameter_inputs")))</f>
        <v>0</v>
      </c>
      <c r="I2424" s="17">
        <f ca="1">IF(OR(G2424="alpha",G2424="beta",G2424="sd",G2424="mean"),"--",VLOOKUP(C2424,Default!$B$5:$H$114,7,FALSE))</f>
        <v>0</v>
      </c>
      <c r="J2424" s="4" t="str">
        <f ca="1">VLOOKUP(F2424,Lookup!$C$5:$D$110,2, FALSE)</f>
        <v>Pollution values</v>
      </c>
      <c r="K2424" s="4">
        <f ca="1">VLOOKUP(C2424,Default!$B$4:$E$114,4, FALSE)</f>
        <v>0</v>
      </c>
      <c r="L2424" s="21" t="str" cm="1">
        <f t="array" aca="1" ref="L2424" ca="1">IF(ISNA(VLOOKUP($D2424,Grouped_Sources!$C:$C,1,FALSE)),"", INDIRECT(VLOOKUP($D2424,Grouped_Sources!$C:$I,5,FALSE)))</f>
        <v>air pollution and CO2 write-up_only table_V4.docx (dropbox.com)</v>
      </c>
      <c r="M2424" s="21" t="str" cm="1">
        <f t="array" aca="1" ref="M2424" ca="1">IF(ISNA(VLOOKUP($D2424,Grouped_Sources!$C:$C,1,FALSE)),"", INDIRECT(VLOOKUP($D2424,Grouped_Sources!$C:$I,6,FALSE)))</f>
        <v>EDGAR and various other sources, detailed in document</v>
      </c>
      <c r="N2424" s="21" cm="1">
        <f t="array" aca="1" ref="N2424" ca="1">IF(ISNA(VLOOKUP($D2424,Grouped_Sources!$C:$C,1,FALSE)),"", INDIRECT(VLOOKUP($D2424,Grouped_Sources!$C:$I,7,FALSE)))</f>
        <v>0</v>
      </c>
    </row>
    <row r="2425" spans="1:14" hidden="1" x14ac:dyDescent="0.25">
      <c r="A2425" s="5">
        <f t="shared" si="396"/>
        <v>27</v>
      </c>
      <c r="B2425" s="5">
        <f t="shared" si="397"/>
        <v>23</v>
      </c>
      <c r="C2425" s="5" t="str">
        <f t="shared" ca="1" si="390"/>
        <v>injury_reporting_rate</v>
      </c>
      <c r="D2425" s="5" t="str">
        <f t="shared" ca="1" si="391"/>
        <v>injury_reporting_rate_gran_valparaiso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injury_reporting_rate</v>
      </c>
      <c r="G2425" s="4" t="str" cm="1">
        <f t="array" aca="1" ref="G2425" ca="1">IF(AND(ISBLANK(INDIRECT(ADDRESS(B2425,3,1,1,"all_city_parameter_inputs"))),ISBLANK(INDIRECT(ADDRESS(B2425,2,1,1,"all_city_parameter_inputs")))),"",IF(ISBLANK(INDIRECT(ADDRESS(B2425,2,1,1,"all_city_parameter_inputs"))),"",INDIRECT(ADDRESS(B2425,2,1,1,"all_city_parameter_inputs"))))</f>
        <v>constant</v>
      </c>
      <c r="H2425" s="17" cm="1">
        <f t="array" aca="1" ref="H2425" ca="1">IF(ISBLANK(INDIRECT(ADDRESS(B2425,A2425,1,1,"all_city_parameter_inputs"))), "--",INDIRECT(ADDRESS(B2425,A2425,1,1,"all_city_parameter_inputs")))</f>
        <v>0.87305122494432075</v>
      </c>
      <c r="I2425" s="17">
        <f ca="1">IF(OR(G2425="alpha",G2425="beta",G2425="sd",G2425="mean"),"--",VLOOKUP(C2425,Default!$B$5:$H$114,7,FALSE))</f>
        <v>1</v>
      </c>
      <c r="J2425" s="4" t="str">
        <f ca="1">VLOOKUP(F2425,Lookup!$C$5:$D$110,2, FALSE)</f>
        <v>Injury values</v>
      </c>
      <c r="K2425" s="4" t="str">
        <f ca="1">VLOOKUP(C2425,Default!$B$4:$E$114,4, FALSE)</f>
        <v>rate at which injuries are reported</v>
      </c>
      <c r="L2425" s="21" t="str" cm="1">
        <f t="array" aca="1" ref="L2425" ca="1">IF(ISNA(VLOOKUP($D2425,Grouped_Sources!$C:$C,1,FALSE)),"", INDIRECT(VLOOKUP($D2425,Grouped_Sources!$C:$I,5,FALSE)))</f>
        <v>InjuryReportingRate_WriteUp_vxx.docx on OneDrive Ali Abbas - ITHIM Global\Methods and Processes\Input Parameters\InjuryReportingRate</v>
      </c>
      <c r="M2425" s="21" cm="1">
        <f t="array" aca="1" ref="M2425" ca="1">IF(ISNA(VLOOKUP($D2425,Grouped_Sources!$C:$C,1,FALSE)),"", INDIRECT(VLOOKUP($D2425,Grouped_Sources!$C:$I,6,FALSE)))</f>
        <v>0</v>
      </c>
      <c r="N2425" s="21" cm="1">
        <f t="array" aca="1" ref="N2425" ca="1">IF(ISNA(VLOOKUP($D2425,Grouped_Sources!$C:$C,1,FALSE)),"", INDIRECT(VLOOKUP($D2425,Grouped_Sources!$C:$I,7,FALSE)))</f>
        <v>0</v>
      </c>
    </row>
    <row r="2426" spans="1:14" hidden="1" x14ac:dyDescent="0.25">
      <c r="A2426" s="5">
        <f t="shared" si="396"/>
        <v>27</v>
      </c>
      <c r="B2426" s="5">
        <f t="shared" si="397"/>
        <v>24</v>
      </c>
      <c r="C2426" s="5" t="str">
        <f t="shared" ca="1" si="390"/>
        <v>injury_reporting_rate</v>
      </c>
      <c r="D2426" s="5" t="str">
        <f t="shared" ca="1" si="391"/>
        <v>injury_reporting_rate_gran_valparaiso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injury_reporting_rate</v>
      </c>
      <c r="G2426" s="4" t="str" cm="1">
        <f t="array" aca="1" ref="G2426" ca="1">IF(AND(ISBLANK(INDIRECT(ADDRESS(B2426,3,1,1,"all_city_parameter_inputs"))),ISBLANK(INDIRECT(ADDRESS(B2426,2,1,1,"all_city_parameter_inputs")))),"",IF(ISBLANK(INDIRECT(ADDRESS(B2426,2,1,1,"all_city_parameter_inputs"))),"",INDIRECT(ADDRESS(B2426,2,1,1,"all_city_parameter_inputs"))))</f>
        <v>alpha</v>
      </c>
      <c r="H2426" s="17" cm="1">
        <f t="array" aca="1" ref="H2426" ca="1">IF(ISBLANK(INDIRECT(ADDRESS(B2426,A2426,1,1,"all_city_parameter_inputs"))), "--",INDIRECT(ADDRESS(B2426,A2426,1,1,"all_city_parameter_inputs")))</f>
        <v>8.803218520818799</v>
      </c>
      <c r="I2426" s="17" t="str">
        <f ca="1">IF(OR(G2426="alpha",G2426="beta",G2426="sd",G2426="mean"),"--",VLOOKUP(C2426,Default!$B$5:$H$114,7,FALSE))</f>
        <v>--</v>
      </c>
      <c r="J2426" s="4" t="str">
        <f ca="1">VLOOKUP(F2426,Lookup!$C$5:$D$110,2, FALSE)</f>
        <v>Injury values</v>
      </c>
      <c r="K2426" s="4" t="str">
        <f ca="1">VLOOKUP(C2426,Default!$B$4:$E$114,4, FALSE)</f>
        <v>rate at which injuries are reported</v>
      </c>
      <c r="L2426" s="21" t="str" cm="1">
        <f t="array" aca="1" ref="L2426" ca="1">IF(ISNA(VLOOKUP($D2426,Grouped_Sources!$C:$C,1,FALSE)),"", INDIRECT(VLOOKUP($D2426,Grouped_Sources!$C:$I,5,FALSE)))</f>
        <v>InjuryReportingRate_WriteUp_vxx.docx on OneDrive Ali Abbas - ITHIM Global\Methods and Processes\Input Parameters\InjuryReportingRate</v>
      </c>
      <c r="M2426" s="21" cm="1">
        <f t="array" aca="1" ref="M2426" ca="1">IF(ISNA(VLOOKUP($D2426,Grouped_Sources!$C:$C,1,FALSE)),"", INDIRECT(VLOOKUP($D2426,Grouped_Sources!$C:$I,6,FALSE)))</f>
        <v>0</v>
      </c>
      <c r="N2426" s="21" cm="1">
        <f t="array" aca="1" ref="N2426" ca="1">IF(ISNA(VLOOKUP($D2426,Grouped_Sources!$C:$C,1,FALSE)),"", INDIRECT(VLOOKUP($D2426,Grouped_Sources!$C:$I,7,FALSE)))</f>
        <v>0</v>
      </c>
    </row>
    <row r="2427" spans="1:14" hidden="1" x14ac:dyDescent="0.25">
      <c r="A2427" s="5">
        <f t="shared" si="396"/>
        <v>27</v>
      </c>
      <c r="B2427" s="5">
        <f t="shared" si="397"/>
        <v>25</v>
      </c>
      <c r="C2427" s="5" t="str">
        <f t="shared" ref="C2427:C2490" ca="1" si="403">IF(G2427 = "",F2427,IF(OR(G2427="alpha",G2427="beta",G2427="constant",G2427="sd",G2427="mean",G2427="sample"),F2427,F2427&amp;" "&amp;G2427))</f>
        <v>injury_reporting_rate</v>
      </c>
      <c r="D2427" s="5" t="str">
        <f t="shared" ca="1" si="391"/>
        <v>injury_reporting_rate_gran_valparaiso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injury_reporting_rate</v>
      </c>
      <c r="G2427" s="4" t="str" cm="1">
        <f t="array" aca="1" ref="G2427" ca="1">IF(AND(ISBLANK(INDIRECT(ADDRESS(B2427,3,1,1,"all_city_parameter_inputs"))),ISBLANK(INDIRECT(ADDRESS(B2427,2,1,1,"all_city_parameter_inputs")))),"",IF(ISBLANK(INDIRECT(ADDRESS(B2427,2,1,1,"all_city_parameter_inputs"))),"",INDIRECT(ADDRESS(B2427,2,1,1,"all_city_parameter_inputs"))))</f>
        <v>beta</v>
      </c>
      <c r="H2427" s="17" cm="1">
        <f t="array" aca="1" ref="H2427" ca="1">IF(ISBLANK(INDIRECT(ADDRESS(B2427,A2427,1,1,"all_city_parameter_inputs"))), "--",INDIRECT(ADDRESS(B2427,A2427,1,1,"all_city_parameter_inputs")))</f>
        <v>1.2800598359353863</v>
      </c>
      <c r="I2427" s="17" t="str">
        <f ca="1">IF(OR(G2427="alpha",G2427="beta",G2427="sd",G2427="mean"),"--",VLOOKUP(C2427,Default!$B$5:$H$114,7,FALSE))</f>
        <v>--</v>
      </c>
      <c r="J2427" s="4" t="str">
        <f ca="1">VLOOKUP(F2427,Lookup!$C$5:$D$110,2, FALSE)</f>
        <v>Injury values</v>
      </c>
      <c r="K2427" s="4" t="str">
        <f ca="1">VLOOKUP(C2427,Default!$B$4:$E$114,4, FALSE)</f>
        <v>rate at which injuries are reported</v>
      </c>
      <c r="L2427" s="21" t="str" cm="1">
        <f t="array" aca="1" ref="L2427" ca="1">IF(ISNA(VLOOKUP($D2427,Grouped_Sources!$C:$C,1,FALSE)),"", INDIRECT(VLOOKUP($D2427,Grouped_Sources!$C:$I,5,FALSE)))</f>
        <v>InjuryReportingRate_WriteUp_vxx.docx on OneDrive Ali Abbas - ITHIM Global\Methods and Processes\Input Parameters\InjuryReportingRate</v>
      </c>
      <c r="M2427" s="21" cm="1">
        <f t="array" aca="1" ref="M2427" ca="1">IF(ISNA(VLOOKUP($D2427,Grouped_Sources!$C:$C,1,FALSE)),"", INDIRECT(VLOOKUP($D2427,Grouped_Sources!$C:$I,6,FALSE)))</f>
        <v>0</v>
      </c>
      <c r="N2427" s="21" cm="1">
        <f t="array" aca="1" ref="N2427" ca="1">IF(ISNA(VLOOKUP($D2427,Grouped_Sources!$C:$C,1,FALSE)),"", INDIRECT(VLOOKUP($D2427,Grouped_Sources!$C:$I,7,FALSE)))</f>
        <v>0</v>
      </c>
    </row>
    <row r="2428" spans="1:14" hidden="1" x14ac:dyDescent="0.25">
      <c r="A2428" s="5">
        <f t="shared" si="396"/>
        <v>27</v>
      </c>
      <c r="B2428" s="5">
        <f t="shared" si="397"/>
        <v>26</v>
      </c>
      <c r="C2428" s="5" t="str">
        <f t="shared" ca="1" si="403"/>
        <v>chronic_disease_scalar</v>
      </c>
      <c r="D2428" s="5" t="str">
        <f t="shared" ca="1" si="391"/>
        <v>chronic_disease_scalar_gran_valparaiso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chronic_disease_scalar</v>
      </c>
      <c r="G2428" s="4" t="str" cm="1">
        <f t="array" aca="1" ref="G2428" ca="1">IF(AND(ISBLANK(INDIRECT(ADDRESS(B2428,3,1,1,"all_city_parameter_inputs"))),ISBLANK(INDIRECT(ADDRESS(B2428,2,1,1,"all_city_parameter_inputs")))),"",IF(ISBLANK(INDIRECT(ADDRESS(B2428,2,1,1,"all_city_parameter_inputs"))),"",INDIRECT(ADDRESS(B2428,2,1,1,"all_city_parameter_inputs"))))</f>
        <v>constant</v>
      </c>
      <c r="H2428" s="17" cm="1">
        <f t="array" aca="1" ref="H2428" ca="1">IF(ISBLANK(INDIRECT(ADDRESS(B2428,A2428,1,1,"all_city_parameter_inputs"))), "--",INDIRECT(ADDRESS(B2428,A2428,1,1,"all_city_parameter_inputs")))</f>
        <v>1</v>
      </c>
      <c r="I2428" s="17">
        <f ca="1">IF(OR(G2428="alpha",G2428="beta",G2428="sd",G2428="mean"),"--",VLOOKUP(C2428,Default!$B$5:$H$114,7,FALSE))</f>
        <v>1</v>
      </c>
      <c r="J2428" s="4" t="str">
        <f ca="1">VLOOKUP(F2428,Lookup!$C$5:$D$110,2, FALSE)</f>
        <v>Health values</v>
      </c>
      <c r="K2428" s="4" t="str">
        <f ca="1">VLOOKUP(C2428,Default!$B$4:$E$114,4, FALSE)</f>
        <v>scalar to deal with bias in GBD data</v>
      </c>
      <c r="L2428" s="21" t="str" cm="1">
        <f t="array" aca="1" ref="L2428" ca="1">IF(ISNA(VLOOKUP($D2428,Grouped_Sources!$C:$C,1,FALSE)),"", INDIRECT(VLOOKUP($D2428,Grouped_Sources!$C:$I,5,FALSE)))</f>
        <v>assumes no bias in the disease data, distribution values need updating</v>
      </c>
      <c r="M2428" s="21" cm="1">
        <f t="array" aca="1" ref="M2428" ca="1">IF(ISNA(VLOOKUP($D2428,Grouped_Sources!$C:$C,1,FALSE)),"", INDIRECT(VLOOKUP($D2428,Grouped_Sources!$C:$I,6,FALSE)))</f>
        <v>0</v>
      </c>
      <c r="N2428" s="21" cm="1">
        <f t="array" aca="1" ref="N2428" ca="1">IF(ISNA(VLOOKUP($D2428,Grouped_Sources!$C:$C,1,FALSE)),"", INDIRECT(VLOOKUP($D2428,Grouped_Sources!$C:$I,7,FALSE)))</f>
        <v>0</v>
      </c>
    </row>
    <row r="2429" spans="1:14" hidden="1" x14ac:dyDescent="0.25">
      <c r="A2429" s="5">
        <f t="shared" si="396"/>
        <v>27</v>
      </c>
      <c r="B2429" s="5">
        <f t="shared" si="397"/>
        <v>27</v>
      </c>
      <c r="C2429" s="5" t="str">
        <f t="shared" ca="1" si="403"/>
        <v>chronic_disease_scalar</v>
      </c>
      <c r="D2429" s="5" t="str">
        <f t="shared" ca="1" si="391"/>
        <v>chronic_disease_scalar_gran_valparaiso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chronic_disease_scalar</v>
      </c>
      <c r="G2429" s="4" t="str" cm="1">
        <f t="array" aca="1" ref="G2429" ca="1">IF(AND(ISBLANK(INDIRECT(ADDRESS(B2429,3,1,1,"all_city_parameter_inputs"))),ISBLANK(INDIRECT(ADDRESS(B2429,2,1,1,"all_city_parameter_inputs")))),"",IF(ISBLANK(INDIRECT(ADDRESS(B2429,2,1,1,"all_city_parameter_inputs"))),"",INDIRECT(ADDRESS(B2429,2,1,1,"all_city_parameter_inputs"))))</f>
        <v>mean</v>
      </c>
      <c r="H2429" s="17" cm="1">
        <f t="array" aca="1" ref="H2429" ca="1">IF(ISBLANK(INDIRECT(ADDRESS(B2429,A2429,1,1,"all_city_parameter_inputs"))), "--",INDIRECT(ADDRESS(B2429,A2429,1,1,"all_city_parameter_inputs")))</f>
        <v>1</v>
      </c>
      <c r="I2429" s="17" t="str">
        <f ca="1">IF(OR(G2429="alpha",G2429="beta",G2429="sd",G2429="mean"),"--",VLOOKUP(C2429,Default!$B$5:$H$114,7,FALSE))</f>
        <v>--</v>
      </c>
      <c r="J2429" s="4" t="str">
        <f ca="1">VLOOKUP(F2429,Lookup!$C$5:$D$110,2, FALSE)</f>
        <v>Health values</v>
      </c>
      <c r="K2429" s="4" t="str">
        <f ca="1">VLOOKUP(C2429,Default!$B$4:$E$114,4, FALSE)</f>
        <v>scalar to deal with bias in GBD data</v>
      </c>
      <c r="L2429" s="21" t="str" cm="1">
        <f t="array" aca="1" ref="L2429" ca="1">IF(ISNA(VLOOKUP($D2429,Grouped_Sources!$C:$C,1,FALSE)),"", INDIRECT(VLOOKUP($D2429,Grouped_Sources!$C:$I,5,FALSE)))</f>
        <v>assumes no bias in the disease data, distribution values need updating</v>
      </c>
      <c r="M2429" s="21" cm="1">
        <f t="array" aca="1" ref="M2429" ca="1">IF(ISNA(VLOOKUP($D2429,Grouped_Sources!$C:$C,1,FALSE)),"", INDIRECT(VLOOKUP($D2429,Grouped_Sources!$C:$I,6,FALSE)))</f>
        <v>0</v>
      </c>
      <c r="N2429" s="21" cm="1">
        <f t="array" aca="1" ref="N2429" ca="1">IF(ISNA(VLOOKUP($D2429,Grouped_Sources!$C:$C,1,FALSE)),"", INDIRECT(VLOOKUP($D2429,Grouped_Sources!$C:$I,7,FALSE)))</f>
        <v>0</v>
      </c>
    </row>
    <row r="2430" spans="1:14" hidden="1" x14ac:dyDescent="0.25">
      <c r="A2430" s="5">
        <f t="shared" si="396"/>
        <v>27</v>
      </c>
      <c r="B2430" s="5">
        <f t="shared" si="397"/>
        <v>28</v>
      </c>
      <c r="C2430" s="5" t="str">
        <f t="shared" ca="1" si="403"/>
        <v>chronic_disease_scalar</v>
      </c>
      <c r="D2430" s="5" t="str">
        <f t="shared" ca="1" si="391"/>
        <v>chronic_disease_scalar_gran_valparaiso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chronic_disease_scalar</v>
      </c>
      <c r="G2430" s="4" t="str" cm="1">
        <f t="array" aca="1" ref="G2430" ca="1">IF(AND(ISBLANK(INDIRECT(ADDRESS(B2430,3,1,1,"all_city_parameter_inputs"))),ISBLANK(INDIRECT(ADDRESS(B2430,2,1,1,"all_city_parameter_inputs")))),"",IF(ISBLANK(INDIRECT(ADDRESS(B2430,2,1,1,"all_city_parameter_inputs"))),"",INDIRECT(ADDRESS(B2430,2,1,1,"all_city_parameter_inputs"))))</f>
        <v>sd</v>
      </c>
      <c r="H2430" s="17" cm="1">
        <f t="array" aca="1" ref="H2430" ca="1">IF(ISBLANK(INDIRECT(ADDRESS(B2430,A2430,1,1,"all_city_parameter_inputs"))), "--",INDIRECT(ADDRESS(B2430,A2430,1,1,"all_city_parameter_inputs")))</f>
        <v>1.2</v>
      </c>
      <c r="I2430" s="17" t="str">
        <f ca="1">IF(OR(G2430="alpha",G2430="beta",G2430="sd",G2430="mean"),"--",VLOOKUP(C2430,Default!$B$5:$H$114,7,FALSE))</f>
        <v>--</v>
      </c>
      <c r="J2430" s="4" t="str">
        <f ca="1">VLOOKUP(F2430,Lookup!$C$5:$D$110,2, FALSE)</f>
        <v>Health values</v>
      </c>
      <c r="K2430" s="4" t="str">
        <f ca="1">VLOOKUP(C2430,Default!$B$4:$E$114,4, FALSE)</f>
        <v>scalar to deal with bias in GBD data</v>
      </c>
      <c r="L2430" s="21" t="str" cm="1">
        <f t="array" aca="1" ref="L2430" ca="1">IF(ISNA(VLOOKUP($D2430,Grouped_Sources!$C:$C,1,FALSE)),"", INDIRECT(VLOOKUP($D2430,Grouped_Sources!$C:$I,5,FALSE)))</f>
        <v>assumes no bias in the disease data, distribution values need updating</v>
      </c>
      <c r="M2430" s="21" cm="1">
        <f t="array" aca="1" ref="M2430" ca="1">IF(ISNA(VLOOKUP($D2430,Grouped_Sources!$C:$C,1,FALSE)),"", INDIRECT(VLOOKUP($D2430,Grouped_Sources!$C:$I,6,FALSE)))</f>
        <v>0</v>
      </c>
      <c r="N2430" s="21" cm="1">
        <f t="array" aca="1" ref="N2430" ca="1">IF(ISNA(VLOOKUP($D2430,Grouped_Sources!$C:$C,1,FALSE)),"", INDIRECT(VLOOKUP($D2430,Grouped_Sources!$C:$I,7,FALSE)))</f>
        <v>0</v>
      </c>
    </row>
    <row r="2431" spans="1:14" hidden="1" x14ac:dyDescent="0.25">
      <c r="A2431" s="5">
        <f t="shared" si="396"/>
        <v>27</v>
      </c>
      <c r="B2431" s="5">
        <f t="shared" si="397"/>
        <v>29</v>
      </c>
      <c r="C2431" s="5" t="str">
        <f t="shared" ca="1" si="403"/>
        <v>pm_conc_base</v>
      </c>
      <c r="D2431" s="5" t="str">
        <f t="shared" ca="1" si="391"/>
        <v>pm_conc_base_gran_valparaiso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pm_conc_base</v>
      </c>
      <c r="G2431" s="4" t="str" cm="1">
        <f t="array" aca="1" ref="G2431" ca="1">IF(AND(ISBLANK(INDIRECT(ADDRESS(B2431,3,1,1,"all_city_parameter_inputs"))),ISBLANK(INDIRECT(ADDRESS(B2431,2,1,1,"all_city_parameter_inputs")))),"",IF(ISBLANK(INDIRECT(ADDRESS(B2431,2,1,1,"all_city_parameter_inputs"))),"",INDIRECT(ADDRESS(B2431,2,1,1,"all_city_parameter_inputs"))))</f>
        <v>constant</v>
      </c>
      <c r="H2431" s="17" cm="1">
        <f t="array" aca="1" ref="H2431" ca="1">IF(ISBLANK(INDIRECT(ADDRESS(B2431,A2431,1,1,"all_city_parameter_inputs"))), "--",INDIRECT(ADDRESS(B2431,A2431,1,1,"all_city_parameter_inputs")))</f>
        <v>15.09103333</v>
      </c>
      <c r="I2431" s="17">
        <f ca="1">IF(OR(G2431="alpha",G2431="beta",G2431="sd",G2431="mean"),"--",VLOOKUP(C2431,Default!$B$5:$H$114,7,FALSE))</f>
        <v>12.69</v>
      </c>
      <c r="J2431" s="4" t="str">
        <f ca="1">VLOOKUP(F2431,Lookup!$C$5:$D$110,2, FALSE)</f>
        <v>Pollution values</v>
      </c>
      <c r="K2431" s="4" t="str">
        <f ca="1">VLOOKUP(C2431,Default!$B$4:$E$114,4, FALSE)</f>
        <v>background PM2.5 concentration</v>
      </c>
      <c r="L2431" s="21" t="str" cm="1">
        <f t="array" aca="1" ref="L2431" ca="1">IF(ISNA(VLOOKUP($D2431,Grouped_Sources!$C:$C,1,FALSE)),"", INDIRECT(VLOOKUP($D2431,Grouped_Sources!$C:$I,5,FALSE)))</f>
        <v>…Dropbox\ITHIM Global\Methods and Processes\Air Pollution\Emissions and air pollution calculations - Rahul &amp; Haneen\Databases used\database_source_apport_studies_v2_0_26_9_2015.xls</v>
      </c>
      <c r="M2431" s="21" t="str" cm="1">
        <f t="array" aca="1" ref="M2431" ca="1">IF(ISNA(VLOOKUP($D2431,Grouped_Sources!$C:$C,1,FALSE)),"", INDIRECT(VLOOKUP($D2431,Grouped_Sources!$C:$I,6,FALSE)))</f>
        <v>EDGAR and various other sources, detailed in document</v>
      </c>
      <c r="N2431" s="21" cm="1">
        <f t="array" aca="1" ref="N2431" ca="1">IF(ISNA(VLOOKUP($D2431,Grouped_Sources!$C:$C,1,FALSE)),"", INDIRECT(VLOOKUP($D2431,Grouped_Sources!$C:$I,7,FALSE)))</f>
        <v>0</v>
      </c>
    </row>
    <row r="2432" spans="1:14" hidden="1" x14ac:dyDescent="0.25">
      <c r="A2432" s="5">
        <f t="shared" si="396"/>
        <v>27</v>
      </c>
      <c r="B2432" s="5">
        <f t="shared" si="397"/>
        <v>30</v>
      </c>
      <c r="C2432" s="5" t="str">
        <f t="shared" ca="1" si="403"/>
        <v>pm_conc_base</v>
      </c>
      <c r="D2432" s="5" t="str">
        <f t="shared" ca="1" si="391"/>
        <v>pm_conc_base_gran_valparaiso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pm_conc_base</v>
      </c>
      <c r="G2432" s="4" t="str" cm="1">
        <f t="array" aca="1" ref="G2432" ca="1">IF(AND(ISBLANK(INDIRECT(ADDRESS(B2432,3,1,1,"all_city_parameter_inputs"))),ISBLANK(INDIRECT(ADDRESS(B2432,2,1,1,"all_city_parameter_inputs")))),"",IF(ISBLANK(INDIRECT(ADDRESS(B2432,2,1,1,"all_city_parameter_inputs"))),"",INDIRECT(ADDRESS(B2432,2,1,1,"all_city_parameter_inputs"))))</f>
        <v>mean</v>
      </c>
      <c r="H2432" s="17" t="str" cm="1">
        <f t="array" aca="1" ref="H2432" ca="1">IF(ISBLANK(INDIRECT(ADDRESS(B2432,A2432,1,1,"all_city_parameter_inputs"))), "--",INDIRECT(ADDRESS(B2432,A2432,1,1,"all_city_parameter_inputs")))</f>
        <v>--</v>
      </c>
      <c r="I2432" s="17" t="str">
        <f ca="1">IF(OR(G2432="alpha",G2432="beta",G2432="sd",G2432="mean"),"--",VLOOKUP(C2432,Default!$B$5:$H$114,7,FALSE))</f>
        <v>--</v>
      </c>
      <c r="J2432" s="4" t="str">
        <f ca="1">VLOOKUP(F2432,Lookup!$C$5:$D$110,2, FALSE)</f>
        <v>Pollution values</v>
      </c>
      <c r="K2432" s="4" t="str">
        <f ca="1">VLOOKUP(C2432,Default!$B$4:$E$114,4, FALSE)</f>
        <v>background PM2.5 concentration</v>
      </c>
      <c r="L2432" s="21" t="str" cm="1">
        <f t="array" aca="1" ref="L2432" ca="1">IF(ISNA(VLOOKUP($D2432,Grouped_Sources!$C:$C,1,FALSE)),"", INDIRECT(VLOOKUP($D2432,Grouped_Sources!$C:$I,5,FALSE)))</f>
        <v>…Dropbox\ITHIM Global\Methods and Processes\Air Pollution\Emissions and air pollution calculations - Rahul &amp; Haneen\Databases used\database_source_apport_studies_v2_0_26_9_2015.xls</v>
      </c>
      <c r="M2432" s="21" t="str" cm="1">
        <f t="array" aca="1" ref="M2432" ca="1">IF(ISNA(VLOOKUP($D2432,Grouped_Sources!$C:$C,1,FALSE)),"", INDIRECT(VLOOKUP($D2432,Grouped_Sources!$C:$I,6,FALSE)))</f>
        <v>EDGAR and various other sources, detailed in document</v>
      </c>
      <c r="N2432" s="21" cm="1">
        <f t="array" aca="1" ref="N2432" ca="1">IF(ISNA(VLOOKUP($D2432,Grouped_Sources!$C:$C,1,FALSE)),"", INDIRECT(VLOOKUP($D2432,Grouped_Sources!$C:$I,7,FALSE)))</f>
        <v>0</v>
      </c>
    </row>
    <row r="2433" spans="1:14" hidden="1" x14ac:dyDescent="0.25">
      <c r="A2433" s="5">
        <f t="shared" si="396"/>
        <v>27</v>
      </c>
      <c r="B2433" s="5">
        <f t="shared" si="397"/>
        <v>31</v>
      </c>
      <c r="C2433" s="5" t="str">
        <f t="shared" ca="1" si="403"/>
        <v>pm_conc_base</v>
      </c>
      <c r="D2433" s="5" t="str">
        <f t="shared" ca="1" si="391"/>
        <v>pm_conc_base_gran_valparaiso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pm_conc_base</v>
      </c>
      <c r="G2433" s="4" t="str" cm="1">
        <f t="array" aca="1" ref="G2433" ca="1">IF(AND(ISBLANK(INDIRECT(ADDRESS(B2433,3,1,1,"all_city_parameter_inputs"))),ISBLANK(INDIRECT(ADDRESS(B2433,2,1,1,"all_city_parameter_inputs")))),"",IF(ISBLANK(INDIRECT(ADDRESS(B2433,2,1,1,"all_city_parameter_inputs"))),"",INDIRECT(ADDRESS(B2433,2,1,1,"all_city_parameter_inputs"))))</f>
        <v>sd</v>
      </c>
      <c r="H2433" s="17" t="str" cm="1">
        <f t="array" aca="1" ref="H2433" ca="1">IF(ISBLANK(INDIRECT(ADDRESS(B2433,A2433,1,1,"all_city_parameter_inputs"))), "--",INDIRECT(ADDRESS(B2433,A2433,1,1,"all_city_parameter_inputs")))</f>
        <v>--</v>
      </c>
      <c r="I2433" s="17" t="str">
        <f ca="1">IF(OR(G2433="alpha",G2433="beta",G2433="sd",G2433="mean"),"--",VLOOKUP(C2433,Default!$B$5:$H$114,7,FALSE))</f>
        <v>--</v>
      </c>
      <c r="J2433" s="4" t="str">
        <f ca="1">VLOOKUP(F2433,Lookup!$C$5:$D$110,2, FALSE)</f>
        <v>Pollution values</v>
      </c>
      <c r="K2433" s="4" t="str">
        <f ca="1">VLOOKUP(C2433,Default!$B$4:$E$114,4, FALSE)</f>
        <v>background PM2.5 concentration</v>
      </c>
      <c r="L2433" s="21" t="str" cm="1">
        <f t="array" aca="1" ref="L2433" ca="1">IF(ISNA(VLOOKUP($D2433,Grouped_Sources!$C:$C,1,FALSE)),"", INDIRECT(VLOOKUP($D2433,Grouped_Sources!$C:$I,5,FALSE)))</f>
        <v>…Dropbox\ITHIM Global\Methods and Processes\Air Pollution\Emissions and air pollution calculations - Rahul &amp; Haneen\Databases used\database_source_apport_studies_v2_0_26_9_2015.xls</v>
      </c>
      <c r="M2433" s="21" t="str" cm="1">
        <f t="array" aca="1" ref="M2433" ca="1">IF(ISNA(VLOOKUP($D2433,Grouped_Sources!$C:$C,1,FALSE)),"", INDIRECT(VLOOKUP($D2433,Grouped_Sources!$C:$I,6,FALSE)))</f>
        <v>EDGAR and various other sources, detailed in document</v>
      </c>
      <c r="N2433" s="21" cm="1">
        <f t="array" aca="1" ref="N2433" ca="1">IF(ISNA(VLOOKUP($D2433,Grouped_Sources!$C:$C,1,FALSE)),"", INDIRECT(VLOOKUP($D2433,Grouped_Sources!$C:$I,7,FALSE)))</f>
        <v>0</v>
      </c>
    </row>
    <row r="2434" spans="1:14" hidden="1" x14ac:dyDescent="0.25">
      <c r="A2434" s="5">
        <f t="shared" si="396"/>
        <v>27</v>
      </c>
      <c r="B2434" s="5">
        <f t="shared" si="397"/>
        <v>32</v>
      </c>
      <c r="C2434" s="5" t="str">
        <f t="shared" ca="1" si="403"/>
        <v>pm_trans_share</v>
      </c>
      <c r="D2434" s="5" t="str">
        <f t="shared" ca="1" si="391"/>
        <v>pm_trans_share_gran_valparaiso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pm_trans_share</v>
      </c>
      <c r="G2434" s="4" t="str" cm="1">
        <f t="array" aca="1" ref="G2434" ca="1">IF(AND(ISBLANK(INDIRECT(ADDRESS(B2434,3,1,1,"all_city_parameter_inputs"))),ISBLANK(INDIRECT(ADDRESS(B2434,2,1,1,"all_city_parameter_inputs")))),"",IF(ISBLANK(INDIRECT(ADDRESS(B2434,2,1,1,"all_city_parameter_inputs"))),"",INDIRECT(ADDRESS(B2434,2,1,1,"all_city_parameter_inputs"))))</f>
        <v>constant</v>
      </c>
      <c r="H2434" s="17" cm="1">
        <f t="array" aca="1" ref="H2434" ca="1">IF(ISBLANK(INDIRECT(ADDRESS(B2434,A2434,1,1,"all_city_parameter_inputs"))), "--",INDIRECT(ADDRESS(B2434,A2434,1,1,"all_city_parameter_inputs")))</f>
        <v>0.32</v>
      </c>
      <c r="I2434" s="17">
        <f ca="1">IF(OR(G2434="alpha",G2434="beta",G2434="sd",G2434="mean"),"--",VLOOKUP(C2434,Default!$B$5:$H$114,7,FALSE))</f>
        <v>0.42</v>
      </c>
      <c r="J2434" s="4" t="str">
        <f ca="1">VLOOKUP(F2434,Lookup!$C$5:$D$110,2, FALSE)</f>
        <v>Pollution values</v>
      </c>
      <c r="K2434" s="4" t="str">
        <f ca="1">VLOOKUP(C2434,Default!$B$4:$E$114,4, FALSE)</f>
        <v>proportion of background PM2.5 attributable to transport</v>
      </c>
      <c r="L2434" s="21" t="str" cm="1">
        <f t="array" aca="1" ref="L2434" ca="1">IF(ISNA(VLOOKUP($D2434,Grouped_Sources!$C:$C,1,FALSE)),"", INDIRECT(VLOOKUP($D2434,Grouped_Sources!$C:$I,5,FALSE)))</f>
        <v>…Dropbox\ITHIM Global\Methods and Processes\Air Pollution\Emissions and air pollution calculations - Rahul &amp; Haneen\Databases used\database_source_apport_studies_v2_0_26_9_2015.xls</v>
      </c>
      <c r="M2434" s="21" t="str" cm="1">
        <f t="array" aca="1" ref="M2434" ca="1">IF(ISNA(VLOOKUP($D2434,Grouped_Sources!$C:$C,1,FALSE)),"", INDIRECT(VLOOKUP($D2434,Grouped_Sources!$C:$I,6,FALSE)))</f>
        <v>EDGAR and various other sources, detailed in document</v>
      </c>
      <c r="N2434" s="21" cm="1">
        <f t="array" aca="1" ref="N2434" ca="1">IF(ISNA(VLOOKUP($D2434,Grouped_Sources!$C:$C,1,FALSE)),"", INDIRECT(VLOOKUP($D2434,Grouped_Sources!$C:$I,7,FALSE)))</f>
        <v>0</v>
      </c>
    </row>
    <row r="2435" spans="1:14" hidden="1" x14ac:dyDescent="0.25">
      <c r="A2435" s="5">
        <f t="shared" si="396"/>
        <v>27</v>
      </c>
      <c r="B2435" s="5">
        <f t="shared" si="397"/>
        <v>33</v>
      </c>
      <c r="C2435" s="5" t="str">
        <f t="shared" ca="1" si="403"/>
        <v>pm_trans_share</v>
      </c>
      <c r="D2435" s="5" t="str">
        <f t="shared" ca="1" si="391"/>
        <v>pm_trans_share_gran_valparaiso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pm_trans_share</v>
      </c>
      <c r="G2435" s="4" t="str" cm="1">
        <f t="array" aca="1" ref="G2435" ca="1">IF(AND(ISBLANK(INDIRECT(ADDRESS(B2435,3,1,1,"all_city_parameter_inputs"))),ISBLANK(INDIRECT(ADDRESS(B2435,2,1,1,"all_city_parameter_inputs")))),"",IF(ISBLANK(INDIRECT(ADDRESS(B2435,2,1,1,"all_city_parameter_inputs"))),"",INDIRECT(ADDRESS(B2435,2,1,1,"all_city_parameter_inputs"))))</f>
        <v>alpha</v>
      </c>
      <c r="H2435" s="17" t="str" cm="1">
        <f t="array" aca="1" ref="H2435" ca="1">IF(ISBLANK(INDIRECT(ADDRESS(B2435,A2435,1,1,"all_city_parameter_inputs"))), "--",INDIRECT(ADDRESS(B2435,A2435,1,1,"all_city_parameter_inputs")))</f>
        <v>--</v>
      </c>
      <c r="I2435" s="17" t="str">
        <f ca="1">IF(OR(G2435="alpha",G2435="beta",G2435="sd",G2435="mean"),"--",VLOOKUP(C2435,Default!$B$5:$H$114,7,FALSE))</f>
        <v>--</v>
      </c>
      <c r="J2435" s="4" t="str">
        <f ca="1">VLOOKUP(F2435,Lookup!$C$5:$D$110,2, FALSE)</f>
        <v>Pollution values</v>
      </c>
      <c r="K2435" s="4" t="str">
        <f ca="1">VLOOKUP(C2435,Default!$B$4:$E$114,4, FALSE)</f>
        <v>proportion of background PM2.5 attributable to transport</v>
      </c>
      <c r="L2435" s="21" t="str" cm="1">
        <f t="array" aca="1" ref="L2435" ca="1">IF(ISNA(VLOOKUP($D2435,Grouped_Sources!$C:$C,1,FALSE)),"", INDIRECT(VLOOKUP($D2435,Grouped_Sources!$C:$I,5,FALSE)))</f>
        <v>…Dropbox\ITHIM Global\Methods and Processes\Air Pollution\Emissions and air pollution calculations - Rahul &amp; Haneen\Databases used\database_source_apport_studies_v2_0_26_9_2015.xls</v>
      </c>
      <c r="M2435" s="21" t="str" cm="1">
        <f t="array" aca="1" ref="M2435" ca="1">IF(ISNA(VLOOKUP($D2435,Grouped_Sources!$C:$C,1,FALSE)),"", INDIRECT(VLOOKUP($D2435,Grouped_Sources!$C:$I,6,FALSE)))</f>
        <v>EDGAR and various other sources, detailed in document</v>
      </c>
      <c r="N2435" s="21" cm="1">
        <f t="array" aca="1" ref="N2435" ca="1">IF(ISNA(VLOOKUP($D2435,Grouped_Sources!$C:$C,1,FALSE)),"", INDIRECT(VLOOKUP($D2435,Grouped_Sources!$C:$I,7,FALSE)))</f>
        <v>0</v>
      </c>
    </row>
    <row r="2436" spans="1:14" hidden="1" x14ac:dyDescent="0.25">
      <c r="A2436" s="5">
        <f t="shared" si="396"/>
        <v>27</v>
      </c>
      <c r="B2436" s="5">
        <f t="shared" si="397"/>
        <v>34</v>
      </c>
      <c r="C2436" s="5" t="str">
        <f t="shared" ca="1" si="403"/>
        <v>pm_trans_share</v>
      </c>
      <c r="D2436" s="5" t="str">
        <f t="shared" ca="1" si="391"/>
        <v>pm_trans_share_gran_valparaiso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pm_trans_share</v>
      </c>
      <c r="G2436" s="4" t="str" cm="1">
        <f t="array" aca="1" ref="G2436" ca="1">IF(AND(ISBLANK(INDIRECT(ADDRESS(B2436,3,1,1,"all_city_parameter_inputs"))),ISBLANK(INDIRECT(ADDRESS(B2436,2,1,1,"all_city_parameter_inputs")))),"",IF(ISBLANK(INDIRECT(ADDRESS(B2436,2,1,1,"all_city_parameter_inputs"))),"",INDIRECT(ADDRESS(B2436,2,1,1,"all_city_parameter_inputs"))))</f>
        <v>beta</v>
      </c>
      <c r="H2436" s="17" t="str" cm="1">
        <f t="array" aca="1" ref="H2436" ca="1">IF(ISBLANK(INDIRECT(ADDRESS(B2436,A2436,1,1,"all_city_parameter_inputs"))), "--",INDIRECT(ADDRESS(B2436,A2436,1,1,"all_city_parameter_inputs")))</f>
        <v>--</v>
      </c>
      <c r="I2436" s="17" t="str">
        <f ca="1">IF(OR(G2436="alpha",G2436="beta",G2436="sd",G2436="mean"),"--",VLOOKUP(C2436,Default!$B$5:$H$114,7,FALSE))</f>
        <v>--</v>
      </c>
      <c r="J2436" s="4" t="str">
        <f ca="1">VLOOKUP(F2436,Lookup!$C$5:$D$110,2, FALSE)</f>
        <v>Pollution values</v>
      </c>
      <c r="K2436" s="4" t="str">
        <f ca="1">VLOOKUP(C2436,Default!$B$4:$E$114,4, FALSE)</f>
        <v>proportion of background PM2.5 attributable to transport</v>
      </c>
      <c r="L2436" s="21" t="str" cm="1">
        <f t="array" aca="1" ref="L2436" ca="1">IF(ISNA(VLOOKUP($D2436,Grouped_Sources!$C:$C,1,FALSE)),"", INDIRECT(VLOOKUP($D2436,Grouped_Sources!$C:$I,5,FALSE)))</f>
        <v>…Dropbox\ITHIM Global\Methods and Processes\Air Pollution\Emissions and air pollution calculations - Rahul &amp; Haneen\Databases used\database_source_apport_studies_v2_0_26_9_2015.xls</v>
      </c>
      <c r="M2436" s="21" t="str" cm="1">
        <f t="array" aca="1" ref="M2436" ca="1">IF(ISNA(VLOOKUP($D2436,Grouped_Sources!$C:$C,1,FALSE)),"", INDIRECT(VLOOKUP($D2436,Grouped_Sources!$C:$I,6,FALSE)))</f>
        <v>EDGAR and various other sources, detailed in document</v>
      </c>
      <c r="N2436" s="21" cm="1">
        <f t="array" aca="1" ref="N2436" ca="1">IF(ISNA(VLOOKUP($D2436,Grouped_Sources!$C:$C,1,FALSE)),"", INDIRECT(VLOOKUP($D2436,Grouped_Sources!$C:$I,7,FALSE)))</f>
        <v>0</v>
      </c>
    </row>
    <row r="2437" spans="1:14" hidden="1" x14ac:dyDescent="0.25">
      <c r="A2437" s="5">
        <f t="shared" si="396"/>
        <v>27</v>
      </c>
      <c r="B2437" s="5">
        <f t="shared" si="397"/>
        <v>35</v>
      </c>
      <c r="C2437" s="5" t="str">
        <f t="shared" ca="1" si="403"/>
        <v>background_pa_scalar</v>
      </c>
      <c r="D2437" s="5" t="str">
        <f t="shared" ca="1" si="391"/>
        <v>background_pa_scalar_gran_valparaiso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background_pa_scalar</v>
      </c>
      <c r="G2437" s="4" t="str" cm="1">
        <f t="array" aca="1" ref="G2437" ca="1">IF(AND(ISBLANK(INDIRECT(ADDRESS(B2437,3,1,1,"all_city_parameter_inputs"))),ISBLANK(INDIRECT(ADDRESS(B2437,2,1,1,"all_city_parameter_inputs")))),"",IF(ISBLANK(INDIRECT(ADDRESS(B2437,2,1,1,"all_city_parameter_inputs"))),"",INDIRECT(ADDRESS(B2437,2,1,1,"all_city_parameter_inputs"))))</f>
        <v>constant</v>
      </c>
      <c r="H2437" s="17" cm="1">
        <f t="array" aca="1" ref="H2437" ca="1">IF(ISBLANK(INDIRECT(ADDRESS(B2437,A2437,1,1,"all_city_parameter_inputs"))), "--",INDIRECT(ADDRESS(B2437,A2437,1,1,"all_city_parameter_inputs")))</f>
        <v>1</v>
      </c>
      <c r="I2437" s="17">
        <f ca="1">IF(OR(G2437="alpha",G2437="beta",G2437="sd",G2437="mean"),"--",VLOOKUP(C2437,Default!$B$5:$H$114,7,FALSE))</f>
        <v>1</v>
      </c>
      <c r="J2437" s="4" t="str">
        <f ca="1">VLOOKUP(F2437,Lookup!$C$5:$D$110,2, FALSE)</f>
        <v>PA values</v>
      </c>
      <c r="K2437" s="4" t="str">
        <f ca="1">VLOOKUP(C2437,Default!$B$4:$E$114,4, FALSE)</f>
        <v>scalar to deal with bias in MMET values from non-occupational physical activity survey</v>
      </c>
      <c r="L2437" s="21" t="str" cm="1">
        <f t="array" aca="1" ref="L2437" ca="1">IF(ISNA(VLOOKUP($D2437,Grouped_Sources!$C:$C,1,FALSE)),"", INDIRECT(VLOOKUP($D2437,Grouped_Sources!$C:$I,5,FALSE)))</f>
        <v>assumes no bias in PA data (could be improved by looking at PA surveys) - distribution parameters need updating</v>
      </c>
      <c r="M2437" s="21" cm="1">
        <f t="array" aca="1" ref="M2437" ca="1">IF(ISNA(VLOOKUP($D2437,Grouped_Sources!$C:$C,1,FALSE)),"", INDIRECT(VLOOKUP($D2437,Grouped_Sources!$C:$I,6,FALSE)))</f>
        <v>0</v>
      </c>
      <c r="N2437" s="21" cm="1">
        <f t="array" aca="1" ref="N2437" ca="1">IF(ISNA(VLOOKUP($D2437,Grouped_Sources!$C:$C,1,FALSE)),"", INDIRECT(VLOOKUP($D2437,Grouped_Sources!$C:$I,7,FALSE)))</f>
        <v>0</v>
      </c>
    </row>
    <row r="2438" spans="1:14" hidden="1" x14ac:dyDescent="0.25">
      <c r="A2438" s="5">
        <f t="shared" si="396"/>
        <v>27</v>
      </c>
      <c r="B2438" s="5">
        <f t="shared" si="397"/>
        <v>36</v>
      </c>
      <c r="C2438" s="5" t="str">
        <f t="shared" ca="1" si="403"/>
        <v>background_pa_scalar</v>
      </c>
      <c r="D2438" s="5" t="str">
        <f t="shared" ca="1" si="391"/>
        <v>background_pa_scalar_gran_valparaiso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background_pa_scalar</v>
      </c>
      <c r="G2438" s="4" t="str" cm="1">
        <f t="array" aca="1" ref="G2438" ca="1">IF(AND(ISBLANK(INDIRECT(ADDRESS(B2438,3,1,1,"all_city_parameter_inputs"))),ISBLANK(INDIRECT(ADDRESS(B2438,2,1,1,"all_city_parameter_inputs")))),"",IF(ISBLANK(INDIRECT(ADDRESS(B2438,2,1,1,"all_city_parameter_inputs"))),"",INDIRECT(ADDRESS(B2438,2,1,1,"all_city_parameter_inputs"))))</f>
        <v>mean</v>
      </c>
      <c r="H2438" s="17" cm="1">
        <f t="array" aca="1" ref="H2438" ca="1">IF(ISBLANK(INDIRECT(ADDRESS(B2438,A2438,1,1,"all_city_parameter_inputs"))), "--",INDIRECT(ADDRESS(B2438,A2438,1,1,"all_city_parameter_inputs")))</f>
        <v>1</v>
      </c>
      <c r="I2438" s="17" t="str">
        <f ca="1">IF(OR(G2438="alpha",G2438="beta",G2438="sd",G2438="mean"),"--",VLOOKUP(C2438,Default!$B$5:$H$114,7,FALSE))</f>
        <v>--</v>
      </c>
      <c r="J2438" s="4" t="str">
        <f ca="1">VLOOKUP(F2438,Lookup!$C$5:$D$110,2, FALSE)</f>
        <v>PA values</v>
      </c>
      <c r="K2438" s="4" t="str">
        <f ca="1">VLOOKUP(C2438,Default!$B$4:$E$114,4, FALSE)</f>
        <v>scalar to deal with bias in MMET values from non-occupational physical activity survey</v>
      </c>
      <c r="L2438" s="21" t="str" cm="1">
        <f t="array" aca="1" ref="L2438" ca="1">IF(ISNA(VLOOKUP($D2438,Grouped_Sources!$C:$C,1,FALSE)),"", INDIRECT(VLOOKUP($D2438,Grouped_Sources!$C:$I,5,FALSE)))</f>
        <v>assumes no bias in PA data (could be improved by looking at PA surveys) - distribution parameters need updating</v>
      </c>
      <c r="M2438" s="21" cm="1">
        <f t="array" aca="1" ref="M2438" ca="1">IF(ISNA(VLOOKUP($D2438,Grouped_Sources!$C:$C,1,FALSE)),"", INDIRECT(VLOOKUP($D2438,Grouped_Sources!$C:$I,6,FALSE)))</f>
        <v>0</v>
      </c>
      <c r="N2438" s="21" cm="1">
        <f t="array" aca="1" ref="N2438" ca="1">IF(ISNA(VLOOKUP($D2438,Grouped_Sources!$C:$C,1,FALSE)),"", INDIRECT(VLOOKUP($D2438,Grouped_Sources!$C:$I,7,FALSE)))</f>
        <v>0</v>
      </c>
    </row>
    <row r="2439" spans="1:14" hidden="1" x14ac:dyDescent="0.25">
      <c r="A2439" s="5">
        <f t="shared" si="396"/>
        <v>27</v>
      </c>
      <c r="B2439" s="5">
        <f t="shared" si="397"/>
        <v>37</v>
      </c>
      <c r="C2439" s="5" t="str">
        <f t="shared" ca="1" si="403"/>
        <v>background_pa_scalar</v>
      </c>
      <c r="D2439" s="5" t="str">
        <f t="shared" ca="1" si="391"/>
        <v>background_pa_scalar_gran_valparaiso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background_pa_scalar</v>
      </c>
      <c r="G2439" s="4" t="str" cm="1">
        <f t="array" aca="1" ref="G2439" ca="1">IF(AND(ISBLANK(INDIRECT(ADDRESS(B2439,3,1,1,"all_city_parameter_inputs"))),ISBLANK(INDIRECT(ADDRESS(B2439,2,1,1,"all_city_parameter_inputs")))),"",IF(ISBLANK(INDIRECT(ADDRESS(B2439,2,1,1,"all_city_parameter_inputs"))),"",INDIRECT(ADDRESS(B2439,2,1,1,"all_city_parameter_inputs"))))</f>
        <v>sd</v>
      </c>
      <c r="H2439" s="17" cm="1">
        <f t="array" aca="1" ref="H2439" ca="1">IF(ISBLANK(INDIRECT(ADDRESS(B2439,A2439,1,1,"all_city_parameter_inputs"))), "--",INDIRECT(ADDRESS(B2439,A2439,1,1,"all_city_parameter_inputs")))</f>
        <v>1.2</v>
      </c>
      <c r="I2439" s="17" t="str">
        <f ca="1">IF(OR(G2439="alpha",G2439="beta",G2439="sd",G2439="mean"),"--",VLOOKUP(C2439,Default!$B$5:$H$114,7,FALSE))</f>
        <v>--</v>
      </c>
      <c r="J2439" s="4" t="str">
        <f ca="1">VLOOKUP(F2439,Lookup!$C$5:$D$110,2, FALSE)</f>
        <v>PA values</v>
      </c>
      <c r="K2439" s="4" t="str">
        <f ca="1">VLOOKUP(C2439,Default!$B$4:$E$114,4, FALSE)</f>
        <v>scalar to deal with bias in MMET values from non-occupational physical activity survey</v>
      </c>
      <c r="L2439" s="21" t="str" cm="1">
        <f t="array" aca="1" ref="L2439" ca="1">IF(ISNA(VLOOKUP($D2439,Grouped_Sources!$C:$C,1,FALSE)),"", INDIRECT(VLOOKUP($D2439,Grouped_Sources!$C:$I,5,FALSE)))</f>
        <v>assumes no bias in PA data (could be improved by looking at PA surveys) - distribution parameters need updating</v>
      </c>
      <c r="M2439" s="21" cm="1">
        <f t="array" aca="1" ref="M2439" ca="1">IF(ISNA(VLOOKUP($D2439,Grouped_Sources!$C:$C,1,FALSE)),"", INDIRECT(VLOOKUP($D2439,Grouped_Sources!$C:$I,6,FALSE)))</f>
        <v>0</v>
      </c>
      <c r="N2439" s="21" cm="1">
        <f t="array" aca="1" ref="N2439" ca="1">IF(ISNA(VLOOKUP($D2439,Grouped_Sources!$C:$C,1,FALSE)),"", INDIRECT(VLOOKUP($D2439,Grouped_Sources!$C:$I,7,FALSE)))</f>
        <v>0</v>
      </c>
    </row>
    <row r="2440" spans="1:14" hidden="1" x14ac:dyDescent="0.25">
      <c r="A2440" s="5">
        <f t="shared" si="396"/>
        <v>27</v>
      </c>
      <c r="B2440" s="5">
        <f t="shared" si="397"/>
        <v>38</v>
      </c>
      <c r="C2440" s="5" t="str">
        <f t="shared" ca="1" si="403"/>
        <v>bus_walk_time</v>
      </c>
      <c r="D2440" s="5" t="str">
        <f t="shared" ca="1" si="391"/>
        <v>bus_walk_time_gran_valparaiso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bus_walk_time</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8</v>
      </c>
      <c r="I2440" s="17">
        <f ca="1">IF(OR(G2440="alpha",G2440="beta",G2440="sd",G2440="mean"),"--",VLOOKUP(C2440,Default!$B$5:$H$114,7,FALSE))</f>
        <v>16</v>
      </c>
      <c r="J2440" s="4" t="str">
        <f ca="1">VLOOKUP(F2440,Lookup!$C$5:$D$110,2, FALSE)</f>
        <v>Travel values</v>
      </c>
      <c r="K2440" s="4" t="str">
        <f ca="1">VLOOKUP(C2440,Default!$B$4:$E$114,4, FALSE)</f>
        <v>time taken to walk to bus stop, added to each trip with main mode bus unless there is already a walking component in the travel survey</v>
      </c>
      <c r="L2440" s="21" t="str" cm="1">
        <f t="array" aca="1" ref="L2440" ca="1">IF(ISNA(VLOOKUP($D2440,Grouped_Sources!$C:$C,1,FALSE)),"", INDIRECT(VLOOKUP($D2440,Grouped_Sources!$C:$I,5,FALSE)))</f>
        <v xml:space="preserve"> on OneDrive Ali Abbas - ITHIM Global\Methods and Processes\Input Parameters\Walk_to_PT</v>
      </c>
      <c r="M2440" s="21" cm="1">
        <f t="array" aca="1" ref="M2440" ca="1">IF(ISNA(VLOOKUP($D2440,Grouped_Sources!$C:$C,1,FALSE)),"", INDIRECT(VLOOKUP($D2440,Grouped_Sources!$C:$I,6,FALSE)))</f>
        <v>0</v>
      </c>
      <c r="N2440" s="21" cm="1">
        <f t="array" aca="1" ref="N2440" ca="1">IF(ISNA(VLOOKUP($D2440,Grouped_Sources!$C:$C,1,FALSE)),"", INDIRECT(VLOOKUP($D2440,Grouped_Sources!$C:$I,7,FALSE)))</f>
        <v>0</v>
      </c>
    </row>
    <row r="2441" spans="1:14" hidden="1" x14ac:dyDescent="0.25">
      <c r="A2441" s="5">
        <f t="shared" si="396"/>
        <v>27</v>
      </c>
      <c r="B2441" s="5">
        <f t="shared" si="397"/>
        <v>39</v>
      </c>
      <c r="C2441" s="5" t="str">
        <f t="shared" ca="1" si="403"/>
        <v>bus_walk_time</v>
      </c>
      <c r="D2441" s="5" t="str">
        <f t="shared" ca="1" si="391"/>
        <v>bus_walk_time_gran_valparaiso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bus_walk_time</v>
      </c>
      <c r="G2441" s="4" t="str" cm="1">
        <f t="array" aca="1" ref="G2441" ca="1">IF(AND(ISBLANK(INDIRECT(ADDRESS(B2441,3,1,1,"all_city_parameter_inputs"))),ISBLANK(INDIRECT(ADDRESS(B2441,2,1,1,"all_city_parameter_inputs")))),"",IF(ISBLANK(INDIRECT(ADDRESS(B2441,2,1,1,"all_city_parameter_inputs"))),"",INDIRECT(ADDRESS(B2441,2,1,1,"all_city_parameter_inputs"))))</f>
        <v>mean</v>
      </c>
      <c r="H2441" s="17" cm="1">
        <f t="array" aca="1" ref="H2441" ca="1">IF(ISBLANK(INDIRECT(ADDRESS(B2441,A2441,1,1,"all_city_parameter_inputs"))), "--",INDIRECT(ADDRESS(B2441,A2441,1,1,"all_city_parameter_inputs")))</f>
        <v>6.7849202437724809</v>
      </c>
      <c r="I2441" s="17" t="str">
        <f ca="1">IF(OR(G2441="alpha",G2441="beta",G2441="sd",G2441="mean"),"--",VLOOKUP(C2441,Default!$B$5:$H$114,7,FALSE))</f>
        <v>--</v>
      </c>
      <c r="J2441" s="4" t="str">
        <f ca="1">VLOOKUP(F2441,Lookup!$C$5:$D$110,2, FALSE)</f>
        <v>Travel values</v>
      </c>
      <c r="K2441" s="4" t="str">
        <f ca="1">VLOOKUP(C2441,Default!$B$4:$E$114,4, FALSE)</f>
        <v>time taken to walk to bus stop, added to each trip with main mode bus unless there is already a walking component in the travel survey</v>
      </c>
      <c r="L2441" s="21" t="str" cm="1">
        <f t="array" aca="1" ref="L2441" ca="1">IF(ISNA(VLOOKUP($D2441,Grouped_Sources!$C:$C,1,FALSE)),"", INDIRECT(VLOOKUP($D2441,Grouped_Sources!$C:$I,5,FALSE)))</f>
        <v xml:space="preserve"> on OneDrive Ali Abbas - ITHIM Global\Methods and Processes\Input Parameters\Walk_to_PT</v>
      </c>
      <c r="M2441" s="21" cm="1">
        <f t="array" aca="1" ref="M2441" ca="1">IF(ISNA(VLOOKUP($D2441,Grouped_Sources!$C:$C,1,FALSE)),"", INDIRECT(VLOOKUP($D2441,Grouped_Sources!$C:$I,6,FALSE)))</f>
        <v>0</v>
      </c>
      <c r="N2441" s="21" cm="1">
        <f t="array" aca="1" ref="N2441" ca="1">IF(ISNA(VLOOKUP($D2441,Grouped_Sources!$C:$C,1,FALSE)),"", INDIRECT(VLOOKUP($D2441,Grouped_Sources!$C:$I,7,FALSE)))</f>
        <v>0</v>
      </c>
    </row>
    <row r="2442" spans="1:14" hidden="1" x14ac:dyDescent="0.25">
      <c r="A2442" s="5">
        <f t="shared" si="396"/>
        <v>27</v>
      </c>
      <c r="B2442" s="5">
        <f t="shared" si="397"/>
        <v>40</v>
      </c>
      <c r="C2442" s="5" t="str">
        <f t="shared" ca="1" si="403"/>
        <v>bus_walk_time</v>
      </c>
      <c r="D2442" s="5" t="str">
        <f t="shared" ca="1" si="391"/>
        <v>bus_walk_time_gran_valparaiso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bus_walk_time</v>
      </c>
      <c r="G2442" s="4" t="str" cm="1">
        <f t="array" aca="1" ref="G2442" ca="1">IF(AND(ISBLANK(INDIRECT(ADDRESS(B2442,3,1,1,"all_city_parameter_inputs"))),ISBLANK(INDIRECT(ADDRESS(B2442,2,1,1,"all_city_parameter_inputs")))),"",IF(ISBLANK(INDIRECT(ADDRESS(B2442,2,1,1,"all_city_parameter_inputs"))),"",INDIRECT(ADDRESS(B2442,2,1,1,"all_city_parameter_inputs"))))</f>
        <v>sd</v>
      </c>
      <c r="H2442" s="17" cm="1">
        <f t="array" aca="1" ref="H2442" ca="1">IF(ISBLANK(INDIRECT(ADDRESS(B2442,A2442,1,1,"all_city_parameter_inputs"))), "--",INDIRECT(ADDRESS(B2442,A2442,1,1,"all_city_parameter_inputs")))</f>
        <v>1.7753573876542219</v>
      </c>
      <c r="I2442" s="17" t="str">
        <f ca="1">IF(OR(G2442="alpha",G2442="beta",G2442="sd",G2442="mean"),"--",VLOOKUP(C2442,Default!$B$5:$H$114,7,FALSE))</f>
        <v>--</v>
      </c>
      <c r="J2442" s="4" t="str">
        <f ca="1">VLOOKUP(F2442,Lookup!$C$5:$D$110,2, FALSE)</f>
        <v>Travel values</v>
      </c>
      <c r="K2442" s="4" t="str">
        <f ca="1">VLOOKUP(C2442,Default!$B$4:$E$114,4, FALSE)</f>
        <v>time taken to walk to bus stop, added to each trip with main mode bus unless there is already a walking component in the travel survey</v>
      </c>
      <c r="L2442" s="21" t="str" cm="1">
        <f t="array" aca="1" ref="L2442" ca="1">IF(ISNA(VLOOKUP($D2442,Grouped_Sources!$C:$C,1,FALSE)),"", INDIRECT(VLOOKUP($D2442,Grouped_Sources!$C:$I,5,FALSE)))</f>
        <v xml:space="preserve"> on OneDrive Ali Abbas - ITHIM Global\Methods and Processes\Input Parameters\Walk_to_PT</v>
      </c>
      <c r="M2442" s="21" cm="1">
        <f t="array" aca="1" ref="M2442" ca="1">IF(ISNA(VLOOKUP($D2442,Grouped_Sources!$C:$C,1,FALSE)),"", INDIRECT(VLOOKUP($D2442,Grouped_Sources!$C:$I,6,FALSE)))</f>
        <v>0</v>
      </c>
      <c r="N2442" s="21" cm="1">
        <f t="array" aca="1" ref="N2442" ca="1">IF(ISNA(VLOOKUP($D2442,Grouped_Sources!$C:$C,1,FALSE)),"", INDIRECT(VLOOKUP($D2442,Grouped_Sources!$C:$I,7,FALSE)))</f>
        <v>0</v>
      </c>
    </row>
    <row r="2443" spans="1:14" hidden="1" x14ac:dyDescent="0.25">
      <c r="A2443" s="5">
        <f t="shared" si="396"/>
        <v>27</v>
      </c>
      <c r="B2443" s="5">
        <f t="shared" si="397"/>
        <v>41</v>
      </c>
      <c r="C2443" s="5" t="str">
        <f t="shared" ca="1" si="403"/>
        <v>rail_walk_time</v>
      </c>
      <c r="D2443" s="5" t="str">
        <f t="shared" ca="1" si="391"/>
        <v>rail_walk_time_gran_valparaiso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rail_walk_time</v>
      </c>
      <c r="G2443" s="4" t="str" cm="1">
        <f t="array" aca="1" ref="G2443" ca="1">IF(AND(ISBLANK(INDIRECT(ADDRESS(B2443,3,1,1,"all_city_parameter_inputs"))),ISBLANK(INDIRECT(ADDRESS(B2443,2,1,1,"all_city_parameter_inputs")))),"",IF(ISBLANK(INDIRECT(ADDRESS(B2443,2,1,1,"all_city_parameter_inputs"))),"",INDIRECT(ADDRESS(B2443,2,1,1,"all_city_parameter_inputs"))))</f>
        <v>constant</v>
      </c>
      <c r="H2443" s="17" cm="1">
        <f t="array" aca="1" ref="H2443" ca="1">IF(ISBLANK(INDIRECT(ADDRESS(B2443,A2443,1,1,"all_city_parameter_inputs"))), "--",INDIRECT(ADDRESS(B2443,A2443,1,1,"all_city_parameter_inputs")))</f>
        <v>11</v>
      </c>
      <c r="I2443" s="17">
        <f ca="1">IF(OR(G2443="alpha",G2443="beta",G2443="sd",G2443="mean"),"--",VLOOKUP(C2443,Default!$B$5:$H$114,7,FALSE))</f>
        <v>12.5</v>
      </c>
      <c r="J2443" s="4" t="str">
        <f ca="1">VLOOKUP(F2443,Lookup!$C$5:$D$110,2, FALSE)</f>
        <v>Travel values</v>
      </c>
      <c r="K2443" s="4" t="str">
        <f ca="1">VLOOKUP(C2443,Default!$B$4:$E$114,4, FALSE)</f>
        <v>time taken to walk to train station</v>
      </c>
      <c r="L2443" s="21" t="str" cm="1">
        <f t="array" aca="1" ref="L2443" ca="1">IF(ISNA(VLOOKUP($D2443,Grouped_Sources!$C:$C,1,FALSE)),"", INDIRECT(VLOOKUP($D2443,Grouped_Sources!$C:$I,5,FALSE)))</f>
        <v xml:space="preserve"> on OneDrive Ali Abbas - ITHIM Global\Methods and Processes\Input Parameters\Walk_to_PT</v>
      </c>
      <c r="M2443" s="21" cm="1">
        <f t="array" aca="1" ref="M2443" ca="1">IF(ISNA(VLOOKUP($D2443,Grouped_Sources!$C:$C,1,FALSE)),"", INDIRECT(VLOOKUP($D2443,Grouped_Sources!$C:$I,6,FALSE)))</f>
        <v>0</v>
      </c>
      <c r="N2443" s="21" cm="1">
        <f t="array" aca="1" ref="N2443" ca="1">IF(ISNA(VLOOKUP($D2443,Grouped_Sources!$C:$C,1,FALSE)),"", INDIRECT(VLOOKUP($D2443,Grouped_Sources!$C:$I,7,FALSE)))</f>
        <v>0</v>
      </c>
    </row>
    <row r="2444" spans="1:14" hidden="1" x14ac:dyDescent="0.25">
      <c r="A2444" s="5">
        <f t="shared" si="396"/>
        <v>27</v>
      </c>
      <c r="B2444" s="5">
        <f t="shared" si="397"/>
        <v>42</v>
      </c>
      <c r="C2444" s="5" t="str">
        <f t="shared" ca="1" si="403"/>
        <v>rail_walk_time</v>
      </c>
      <c r="D2444" s="5" t="str">
        <f t="shared" ca="1" si="391"/>
        <v>rail_walk_time_gran_valparaiso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rail_walk_time</v>
      </c>
      <c r="G2444" s="4" t="str" cm="1">
        <f t="array" aca="1" ref="G2444" ca="1">IF(AND(ISBLANK(INDIRECT(ADDRESS(B2444,3,1,1,"all_city_parameter_inputs"))),ISBLANK(INDIRECT(ADDRESS(B2444,2,1,1,"all_city_parameter_inputs")))),"",IF(ISBLANK(INDIRECT(ADDRESS(B2444,2,1,1,"all_city_parameter_inputs"))),"",INDIRECT(ADDRESS(B2444,2,1,1,"all_city_parameter_inputs"))))</f>
        <v>mean</v>
      </c>
      <c r="H2444" s="17" cm="1">
        <f t="array" aca="1" ref="H2444" ca="1">IF(ISBLANK(INDIRECT(ADDRESS(B2444,A2444,1,1,"all_city_parameter_inputs"))), "--",INDIRECT(ADDRESS(B2444,A2444,1,1,"all_city_parameter_inputs")))</f>
        <v>9.1763853848571735</v>
      </c>
      <c r="I2444" s="17" t="str">
        <f ca="1">IF(OR(G2444="alpha",G2444="beta",G2444="sd",G2444="mean"),"--",VLOOKUP(C2444,Default!$B$5:$H$114,7,FALSE))</f>
        <v>--</v>
      </c>
      <c r="J2444" s="4" t="str">
        <f ca="1">VLOOKUP(F2444,Lookup!$C$5:$D$110,2, FALSE)</f>
        <v>Travel values</v>
      </c>
      <c r="K2444" s="4" t="str">
        <f ca="1">VLOOKUP(C2444,Default!$B$4:$E$114,4, FALSE)</f>
        <v>time taken to walk to train station</v>
      </c>
      <c r="L2444" s="21" t="str" cm="1">
        <f t="array" aca="1" ref="L2444" ca="1">IF(ISNA(VLOOKUP($D2444,Grouped_Sources!$C:$C,1,FALSE)),"", INDIRECT(VLOOKUP($D2444,Grouped_Sources!$C:$I,5,FALSE)))</f>
        <v xml:space="preserve"> on OneDrive Ali Abbas - ITHIM Global\Methods and Processes\Input Parameters\Walk_to_PT</v>
      </c>
      <c r="M2444" s="21" cm="1">
        <f t="array" aca="1" ref="M2444" ca="1">IF(ISNA(VLOOKUP($D2444,Grouped_Sources!$C:$C,1,FALSE)),"", INDIRECT(VLOOKUP($D2444,Grouped_Sources!$C:$I,6,FALSE)))</f>
        <v>0</v>
      </c>
      <c r="N2444" s="21" cm="1">
        <f t="array" aca="1" ref="N2444" ca="1">IF(ISNA(VLOOKUP($D2444,Grouped_Sources!$C:$C,1,FALSE)),"", INDIRECT(VLOOKUP($D2444,Grouped_Sources!$C:$I,7,FALSE)))</f>
        <v>0</v>
      </c>
    </row>
    <row r="2445" spans="1:14" hidden="1" x14ac:dyDescent="0.25">
      <c r="A2445" s="5">
        <f t="shared" si="396"/>
        <v>27</v>
      </c>
      <c r="B2445" s="5">
        <f t="shared" si="397"/>
        <v>43</v>
      </c>
      <c r="C2445" s="5" t="str">
        <f t="shared" ca="1" si="403"/>
        <v>rail_walk_time</v>
      </c>
      <c r="D2445" s="5" t="str">
        <f t="shared" ca="1" si="391"/>
        <v>rail_walk_time_gran_valparaiso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rail_walk_time</v>
      </c>
      <c r="G2445" s="4" t="str" cm="1">
        <f t="array" aca="1" ref="G2445" ca="1">IF(AND(ISBLANK(INDIRECT(ADDRESS(B2445,3,1,1,"all_city_parameter_inputs"))),ISBLANK(INDIRECT(ADDRESS(B2445,2,1,1,"all_city_parameter_inputs")))),"",IF(ISBLANK(INDIRECT(ADDRESS(B2445,2,1,1,"all_city_parameter_inputs"))),"",INDIRECT(ADDRESS(B2445,2,1,1,"all_city_parameter_inputs"))))</f>
        <v>sd</v>
      </c>
      <c r="H2445" s="17" cm="1">
        <f t="array" aca="1" ref="H2445" ca="1">IF(ISBLANK(INDIRECT(ADDRESS(B2445,A2445,1,1,"all_city_parameter_inputs"))), "--",INDIRECT(ADDRESS(B2445,A2445,1,1,"all_city_parameter_inputs")))</f>
        <v>1.8259483292233114</v>
      </c>
      <c r="I2445" s="17" t="str">
        <f ca="1">IF(OR(G2445="alpha",G2445="beta",G2445="sd",G2445="mean"),"--",VLOOKUP(C2445,Default!$B$5:$H$114,7,FALSE))</f>
        <v>--</v>
      </c>
      <c r="J2445" s="4" t="str">
        <f ca="1">VLOOKUP(F2445,Lookup!$C$5:$D$110,2, FALSE)</f>
        <v>Travel values</v>
      </c>
      <c r="K2445" s="4" t="str">
        <f ca="1">VLOOKUP(C2445,Default!$B$4:$E$114,4, FALSE)</f>
        <v>time taken to walk to train station</v>
      </c>
      <c r="L2445" s="21" t="str" cm="1">
        <f t="array" aca="1" ref="L2445" ca="1">IF(ISNA(VLOOKUP($D2445,Grouped_Sources!$C:$C,1,FALSE)),"", INDIRECT(VLOOKUP($D2445,Grouped_Sources!$C:$I,5,FALSE)))</f>
        <v xml:space="preserve"> on OneDrive Ali Abbas - ITHIM Global\Methods and Processes\Input Parameters\Walk_to_PT</v>
      </c>
      <c r="M2445" s="21" cm="1">
        <f t="array" aca="1" ref="M2445" ca="1">IF(ISNA(VLOOKUP($D2445,Grouped_Sources!$C:$C,1,FALSE)),"", INDIRECT(VLOOKUP($D2445,Grouped_Sources!$C:$I,6,FALSE)))</f>
        <v>0</v>
      </c>
      <c r="N2445" s="21" cm="1">
        <f t="array" aca="1" ref="N2445" ca="1">IF(ISNA(VLOOKUP($D2445,Grouped_Sources!$C:$C,1,FALSE)),"", INDIRECT(VLOOKUP($D2445,Grouped_Sources!$C:$I,7,FALSE)))</f>
        <v>0</v>
      </c>
    </row>
    <row r="2446" spans="1:14" hidden="1" x14ac:dyDescent="0.25">
      <c r="A2446" s="5">
        <f t="shared" si="396"/>
        <v>27</v>
      </c>
      <c r="B2446" s="5">
        <f t="shared" si="397"/>
        <v>44</v>
      </c>
      <c r="C2446" s="5" t="str">
        <f t="shared" ca="1" si="403"/>
        <v>add_personal_motorcycle_trips</v>
      </c>
      <c r="D2446" s="5" t="str">
        <f t="shared" ref="D2446:D2449" ca="1" si="404">F2446&amp;"_"&amp;E2446</f>
        <v>add_personal_motorcycle_trips_gran_valparaiso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add_personal_motorcycle_trips</v>
      </c>
      <c r="G2446" s="4" t="str" cm="1">
        <f t="array" aca="1" ref="G2446" ca="1">IF(AND(ISBLANK(INDIRECT(ADDRESS(B2446,3,1,1,"all_city_parameter_inputs"))),ISBLANK(INDIRECT(ADDRESS(B2446,2,1,1,"all_city_parameter_inputs")))),"",IF(ISBLANK(INDIRECT(ADDRESS(B2446,2,1,1,"all_city_parameter_inputs"))),"",INDIRECT(ADDRESS(B2446,2,1,1,"all_city_parameter_inputs"))))</f>
        <v/>
      </c>
      <c r="H2446" s="17" t="str" cm="1">
        <f t="array" aca="1" ref="H2446" ca="1">IF(ISBLANK(INDIRECT(ADDRESS(B2446,A2446,1,1,"all_city_parameter_inputs"))), "--",INDIRECT(ADDRESS(B2446,A2446,1,1,"all_city_parameter_inputs")))</f>
        <v>no</v>
      </c>
      <c r="I2446" s="17" t="str">
        <f ca="1">IF(OR(G2446="alpha",G2446="beta",G2446="sd",G2446="mean"),"--",VLOOKUP(C2446,Default!$B$5:$H$114,7,FALSE))</f>
        <v>no</v>
      </c>
      <c r="J2446" s="4" t="str">
        <f ca="1">VLOOKUP(F2446,Lookup!$C$5:$D$110,2, FALSE)</f>
        <v>Travel values</v>
      </c>
      <c r="K2446" s="4" t="str">
        <f ca="1">VLOOKUP(C2446,Default!$B$4:$E$114,4, FALSE)</f>
        <v>if set to 'no', does not add any personal journey motorcycle trip. If set to 'Chile' add motorcycle trips based on Chilean data. Used if no motorcycle trips exist in the travel survey at all</v>
      </c>
      <c r="L2446" s="21" t="str" cm="1">
        <f t="array" aca="1" ref="L2446" ca="1">IF(ISNA(VLOOKUP($D2446,Grouped_Sources!$C:$C,1,FALSE)),"", INDIRECT(VLOOKUP($D2446,Grouped_Sources!$C:$I,5,FALSE)))</f>
        <v xml:space="preserve"> on OneDrive Ali Abbas - ITHIM Global\Methods and Processes\Input Parameters\NewMotorcycleTrips</v>
      </c>
      <c r="M2446" s="21" cm="1">
        <f t="array" aca="1" ref="M2446" ca="1">IF(ISNA(VLOOKUP($D2446,Grouped_Sources!$C:$C,1,FALSE)),"", INDIRECT(VLOOKUP($D2446,Grouped_Sources!$C:$I,6,FALSE)))</f>
        <v>0</v>
      </c>
      <c r="N2446" s="21" cm="1">
        <f t="array" aca="1" ref="N2446" ca="1">IF(ISNA(VLOOKUP($D2446,Grouped_Sources!$C:$C,1,FALSE)),"", INDIRECT(VLOOKUP($D2446,Grouped_Sources!$C:$I,7,FALSE)))</f>
        <v>0</v>
      </c>
    </row>
    <row r="2447" spans="1:14" hidden="1" x14ac:dyDescent="0.25">
      <c r="A2447" s="5">
        <f t="shared" si="396"/>
        <v>27</v>
      </c>
      <c r="B2447" s="5">
        <f t="shared" si="397"/>
        <v>45</v>
      </c>
      <c r="C2447" s="5" t="str">
        <f t="shared" ca="1" si="403"/>
        <v>proportion_motorcycle_trips</v>
      </c>
      <c r="D2447" s="5" t="str">
        <f t="shared" ca="1" si="404"/>
        <v>proportion_motorcycle_trips_gran_valparaiso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proportion_motorcycle_trips</v>
      </c>
      <c r="G2447" s="4" t="str" cm="1">
        <f t="array" aca="1" ref="G2447" ca="1">IF(AND(ISBLANK(INDIRECT(ADDRESS(B2447,3,1,1,"all_city_parameter_inputs"))),ISBLANK(INDIRECT(ADDRESS(B2447,2,1,1,"all_city_parameter_inputs")))),"",IF(ISBLANK(INDIRECT(ADDRESS(B2447,2,1,1,"all_city_parameter_inputs"))),"",INDIRECT(ADDRESS(B2447,2,1,1,"all_city_parameter_inputs"))))</f>
        <v>constant</v>
      </c>
      <c r="H2447" s="17" cm="1">
        <f t="array" aca="1" ref="H2447" ca="1">IF(ISBLANK(INDIRECT(ADDRESS(B2447,A2447,1,1,"all_city_parameter_inputs"))), "--",INDIRECT(ADDRESS(B2447,A2447,1,1,"all_city_parameter_inputs")))</f>
        <v>0</v>
      </c>
      <c r="I2447" s="17">
        <f ca="1">IF(OR(G2447="alpha",G2447="beta",G2447="sd",G2447="mean"),"--",VLOOKUP(C2447,Default!$B$5:$H$114,7,FALSE))</f>
        <v>0</v>
      </c>
      <c r="J2447" s="4" t="str">
        <f ca="1">VLOOKUP(F2447,Lookup!$C$5:$D$110,2, FALSE)</f>
        <v>Travel values</v>
      </c>
      <c r="K2447" s="4" t="str">
        <f ca="1">VLOOKUP(C2447,Default!$B$4:$E$114,4, FALSE)</f>
        <v>proportion of travel survey trips that should be added as motorcycle trips</v>
      </c>
      <c r="L2447" s="21" t="str" cm="1">
        <f t="array" aca="1" ref="L2447" ca="1">IF(ISNA(VLOOKUP($D2447,Grouped_Sources!$C:$C,1,FALSE)),"", INDIRECT(VLOOKUP($D2447,Grouped_Sources!$C:$I,5,FALSE)))</f>
        <v xml:space="preserve"> on OneDrive Ali Abbas - ITHIM Global\Methods and Processes\Input Parameters\NewMotorcycleTrips</v>
      </c>
      <c r="M2447" s="21" cm="1">
        <f t="array" aca="1" ref="M2447" ca="1">IF(ISNA(VLOOKUP($D2447,Grouped_Sources!$C:$C,1,FALSE)),"", INDIRECT(VLOOKUP($D2447,Grouped_Sources!$C:$I,6,FALSE)))</f>
        <v>0</v>
      </c>
      <c r="N2447" s="21" cm="1">
        <f t="array" aca="1" ref="N2447" ca="1">IF(ISNA(VLOOKUP($D2447,Grouped_Sources!$C:$C,1,FALSE)),"", INDIRECT(VLOOKUP($D2447,Grouped_Sources!$C:$I,7,FALSE)))</f>
        <v>0</v>
      </c>
    </row>
    <row r="2448" spans="1:14" hidden="1" x14ac:dyDescent="0.25">
      <c r="A2448" s="5">
        <f t="shared" si="396"/>
        <v>27</v>
      </c>
      <c r="B2448" s="5">
        <f t="shared" si="397"/>
        <v>46</v>
      </c>
      <c r="C2448" s="5" t="str">
        <f t="shared" ca="1" si="403"/>
        <v>proportion_motorcycle_trips</v>
      </c>
      <c r="D2448" s="5" t="str">
        <f t="shared" ca="1" si="404"/>
        <v>proportion_motorcycle_trips_gran_valparaiso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proportion_motorcycle_trips</v>
      </c>
      <c r="G2448" s="4" t="str" cm="1">
        <f t="array" aca="1" ref="G2448" ca="1">IF(AND(ISBLANK(INDIRECT(ADDRESS(B2448,3,1,1,"all_city_parameter_inputs"))),ISBLANK(INDIRECT(ADDRESS(B2448,2,1,1,"all_city_parameter_inputs")))),"",IF(ISBLANK(INDIRECT(ADDRESS(B2448,2,1,1,"all_city_parameter_inputs"))),"",INDIRECT(ADDRESS(B2448,2,1,1,"all_city_parameter_inputs"))))</f>
        <v>alpha</v>
      </c>
      <c r="H2448" s="17" cm="1">
        <f t="array" aca="1" ref="H2448" ca="1">IF(ISBLANK(INDIRECT(ADDRESS(B2448,A2448,1,1,"all_city_parameter_inputs"))), "--",INDIRECT(ADDRESS(B2448,A2448,1,1,"all_city_parameter_inputs")))</f>
        <v>10.99</v>
      </c>
      <c r="I2448" s="17" t="str">
        <f ca="1">IF(OR(G2448="alpha",G2448="beta",G2448="sd",G2448="mean"),"--",VLOOKUP(C2448,Default!$B$5:$H$114,7,FALSE))</f>
        <v>--</v>
      </c>
      <c r="J2448" s="4" t="str">
        <f ca="1">VLOOKUP(F2448,Lookup!$C$5:$D$110,2, FALSE)</f>
        <v>Travel values</v>
      </c>
      <c r="K2448" s="4" t="str">
        <f ca="1">VLOOKUP(C2448,Default!$B$4:$E$114,4, FALSE)</f>
        <v>proportion of travel survey trips that should be added as motorcycle trips</v>
      </c>
      <c r="L2448" s="21" t="str" cm="1">
        <f t="array" aca="1" ref="L2448" ca="1">IF(ISNA(VLOOKUP($D2448,Grouped_Sources!$C:$C,1,FALSE)),"", INDIRECT(VLOOKUP($D2448,Grouped_Sources!$C:$I,5,FALSE)))</f>
        <v xml:space="preserve"> on OneDrive Ali Abbas - ITHIM Global\Methods and Processes\Input Parameters\NewMotorcycleTrips</v>
      </c>
      <c r="M2448" s="21" cm="1">
        <f t="array" aca="1" ref="M2448" ca="1">IF(ISNA(VLOOKUP($D2448,Grouped_Sources!$C:$C,1,FALSE)),"", INDIRECT(VLOOKUP($D2448,Grouped_Sources!$C:$I,6,FALSE)))</f>
        <v>0</v>
      </c>
      <c r="N2448" s="21" cm="1">
        <f t="array" aca="1" ref="N2448" ca="1">IF(ISNA(VLOOKUP($D2448,Grouped_Sources!$C:$C,1,FALSE)),"", INDIRECT(VLOOKUP($D2448,Grouped_Sources!$C:$I,7,FALSE)))</f>
        <v>0</v>
      </c>
    </row>
    <row r="2449" spans="1:14" hidden="1" x14ac:dyDescent="0.25">
      <c r="A2449" s="5">
        <f t="shared" si="396"/>
        <v>27</v>
      </c>
      <c r="B2449" s="5">
        <f t="shared" si="397"/>
        <v>47</v>
      </c>
      <c r="C2449" s="5" t="str">
        <f t="shared" ca="1" si="403"/>
        <v>proportion_motorcycle_trips</v>
      </c>
      <c r="D2449" s="5" t="str">
        <f t="shared" ca="1" si="404"/>
        <v>proportion_motorcycle_trips_gran_valparaiso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proportion_motorcycle_trips</v>
      </c>
      <c r="G2449" s="4" t="str" cm="1">
        <f t="array" aca="1" ref="G2449" ca="1">IF(AND(ISBLANK(INDIRECT(ADDRESS(B2449,3,1,1,"all_city_parameter_inputs"))),ISBLANK(INDIRECT(ADDRESS(B2449,2,1,1,"all_city_parameter_inputs")))),"",IF(ISBLANK(INDIRECT(ADDRESS(B2449,2,1,1,"all_city_parameter_inputs"))),"",INDIRECT(ADDRESS(B2449,2,1,1,"all_city_parameter_inputs"))))</f>
        <v>beta</v>
      </c>
      <c r="H2449" s="17" cm="1">
        <f t="array" aca="1" ref="H2449" ca="1">IF(ISBLANK(INDIRECT(ADDRESS(B2449,A2449,1,1,"all_city_parameter_inputs"))), "--",INDIRECT(ADDRESS(B2449,A2449,1,1,"all_city_parameter_inputs")))</f>
        <v>1088.01</v>
      </c>
      <c r="I2449" s="17" t="str">
        <f ca="1">IF(OR(G2449="alpha",G2449="beta",G2449="sd",G2449="mean"),"--",VLOOKUP(C2449,Default!$B$5:$H$114,7,FALSE))</f>
        <v>--</v>
      </c>
      <c r="J2449" s="4" t="str">
        <f ca="1">VLOOKUP(F2449,Lookup!$C$5:$D$110,2, FALSE)</f>
        <v>Travel values</v>
      </c>
      <c r="K2449" s="4" t="str">
        <f ca="1">VLOOKUP(C2449,Default!$B$4:$E$114,4, FALSE)</f>
        <v>proportion of travel survey trips that should be added as motorcycle trips</v>
      </c>
      <c r="L2449" s="21" t="str" cm="1">
        <f t="array" aca="1" ref="L2449" ca="1">IF(ISNA(VLOOKUP($D2449,Grouped_Sources!$C:$C,1,FALSE)),"", INDIRECT(VLOOKUP($D2449,Grouped_Sources!$C:$I,5,FALSE)))</f>
        <v xml:space="preserve"> on OneDrive Ali Abbas - ITHIM Global\Methods and Processes\Input Parameters\NewMotorcycleTrips</v>
      </c>
      <c r="M2449" s="21" cm="1">
        <f t="array" aca="1" ref="M2449" ca="1">IF(ISNA(VLOOKUP($D2449,Grouped_Sources!$C:$C,1,FALSE)),"", INDIRECT(VLOOKUP($D2449,Grouped_Sources!$C:$I,6,FALSE)))</f>
        <v>0</v>
      </c>
      <c r="N2449" s="21" cm="1">
        <f t="array" aca="1" ref="N2449" ca="1">IF(ISNA(VLOOKUP($D2449,Grouped_Sources!$C:$C,1,FALSE)),"", INDIRECT(VLOOKUP($D2449,Grouped_Sources!$C:$I,7,FALSE)))</f>
        <v>0</v>
      </c>
    </row>
    <row r="2450" spans="1:14" hidden="1" x14ac:dyDescent="0.25">
      <c r="A2450" s="5">
        <f t="shared" si="396"/>
        <v>27</v>
      </c>
      <c r="B2450" s="5">
        <f t="shared" si="397"/>
        <v>48</v>
      </c>
      <c r="C2450" s="5" t="str">
        <f t="shared" ca="1" si="403"/>
        <v>add_motorcycle_fleet</v>
      </c>
      <c r="D2450" s="5" t="str">
        <f t="shared" ca="1" si="391"/>
        <v>add_motorcycle_fleet_gran_valparaiso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All_city_list!F2445,INDIRECT(ADDRESS(B2450,1,1,1,"all_city_parameter_inputs"))))</f>
        <v>add_motorcycle_fleet</v>
      </c>
      <c r="G2450" s="4" t="str" cm="1">
        <f t="array" aca="1" ref="G2450" ca="1">IF(AND(ISBLANK(INDIRECT(ADDRESS(B2450,3,1,1,"all_city_parameter_inputs"))),ISBLANK(INDIRECT(ADDRESS(B2450,2,1,1,"all_city_parameter_inputs")))),"",IF(ISBLANK(INDIRECT(ADDRESS(B2450,2,1,1,"all_city_parameter_inputs"))),"",INDIRECT(ADDRESS(B2450,2,1,1,"all_city_parameter_inputs"))))</f>
        <v/>
      </c>
      <c r="H2450" s="17" t="str" cm="1">
        <f t="array" aca="1" ref="H2450" ca="1">IF(ISBLANK(INDIRECT(ADDRESS(B2450,A2450,1,1,"all_city_parameter_inputs"))), "--",INDIRECT(ADDRESS(B2450,A2450,1,1,"all_city_parameter_inputs")))</f>
        <v>T</v>
      </c>
      <c r="I2450" s="17" t="str">
        <f ca="1">IF(OR(G2450="alpha",G2450="beta",G2450="sd",G2450="mean"),"--",VLOOKUP(C2450,Default!$B$5:$H$114,7,FALSE))</f>
        <v>T</v>
      </c>
      <c r="J2450" s="4" t="str">
        <f ca="1">VLOOKUP(F2450,Lookup!$C$5:$D$110,2, FALSE)</f>
        <v>Travel values</v>
      </c>
      <c r="K2450" s="4" t="str">
        <f ca="1">VLOOKUP(C2450,Default!$B$4:$E$114,4, FALSE)</f>
        <v>whether to add motorcylce ghost trips</v>
      </c>
      <c r="L2450" s="21" t="str" cm="1">
        <f t="array" aca="1" ref="L2450" ca="1">IF(ISNA(VLOOKUP($D2450,Grouped_Sources!$C:$C,1,FALSE)),"", INDIRECT(VLOOKUP($D2450,Grouped_Sources!$C:$I,5,FALSE)))</f>
        <v xml:space="preserve"> on OneDrive Ali Abbas - ITHIM Global\Methods and Processes\Input Parameters\MotorcycleFleetRatio</v>
      </c>
      <c r="M2450" s="21" cm="1">
        <f t="array" aca="1" ref="M2450" ca="1">IF(ISNA(VLOOKUP($D2450,Grouped_Sources!$C:$C,1,FALSE)),"", INDIRECT(VLOOKUP($D2450,Grouped_Sources!$C:$I,6,FALSE)))</f>
        <v>0</v>
      </c>
      <c r="N2450" s="21" cm="1">
        <f t="array" aca="1" ref="N2450" ca="1">IF(ISNA(VLOOKUP($D2450,Grouped_Sources!$C:$C,1,FALSE)),"", INDIRECT(VLOOKUP($D2450,Grouped_Sources!$C:$I,7,FALSE)))</f>
        <v>0</v>
      </c>
    </row>
    <row r="2451" spans="1:14" hidden="1" x14ac:dyDescent="0.25">
      <c r="A2451" s="5">
        <f t="shared" si="396"/>
        <v>27</v>
      </c>
      <c r="B2451" s="5">
        <f t="shared" si="397"/>
        <v>49</v>
      </c>
      <c r="C2451" s="5" t="str">
        <f t="shared" ca="1" si="403"/>
        <v>fleet_to_motorcycle_ratio</v>
      </c>
      <c r="D2451" s="5" t="str">
        <f t="shared" ca="1" si="391"/>
        <v>fleet_to_motorcycle_ratio_gran_valparaiso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fleet_to_motorcycle_ratio</v>
      </c>
      <c r="G2451" s="4" t="str" cm="1">
        <f t="array" aca="1" ref="G2451" ca="1">IF(AND(ISBLANK(INDIRECT(ADDRESS(B2451,3,1,1,"all_city_parameter_inputs"))),ISBLANK(INDIRECT(ADDRESS(B2451,2,1,1,"all_city_parameter_inputs")))),"",IF(ISBLANK(INDIRECT(ADDRESS(B2451,2,1,1,"all_city_parameter_inputs"))),"",INDIRECT(ADDRESS(B2451,2,1,1,"all_city_parameter_inputs"))))</f>
        <v>constant</v>
      </c>
      <c r="H2451" s="17" cm="1">
        <f t="array" aca="1" ref="H2451" ca="1">IF(ISBLANK(INDIRECT(ADDRESS(B2451,A2451,1,1,"all_city_parameter_inputs"))), "--",INDIRECT(ADDRESS(B2451,A2451,1,1,"all_city_parameter_inputs")))</f>
        <v>0.45707418042625275</v>
      </c>
      <c r="I2451" s="17">
        <f ca="1">IF(OR(G2451="alpha",G2451="beta",G2451="sd",G2451="mean"),"--",VLOOKUP(C2451,Default!$B$5:$H$114,7,FALSE))</f>
        <v>0.441176470588235</v>
      </c>
      <c r="J2451" s="4" t="str">
        <f ca="1">VLOOKUP(F2451,Lookup!$C$5:$D$110,2, FALSE)</f>
        <v>Travel values</v>
      </c>
      <c r="K2451" s="4" t="str">
        <f ca="1">VLOOKUP(C2451,Default!$B$4:$E$114,4, FALSE)</f>
        <v xml:space="preserve">ratio of missing motorbike trips, e.g. if ratio = 0.6 and total trip distance in survey is 400, then want to add 600 km of motorbike trips. </v>
      </c>
      <c r="L2451" s="21" t="str" cm="1">
        <f t="array" aca="1" ref="L2451" ca="1">IF(ISNA(VLOOKUP($D2451,Grouped_Sources!$C:$C,1,FALSE)),"", INDIRECT(VLOOKUP($D2451,Grouped_Sources!$C:$I,5,FALSE)))</f>
        <v xml:space="preserve"> on OneDrive Ali Abbas - ITHIM Global\Methods and Processes\Input Parameters\MotorcycleFleetRatio</v>
      </c>
      <c r="M2451" s="21" cm="1">
        <f t="array" aca="1" ref="M2451" ca="1">IF(ISNA(VLOOKUP($D2451,Grouped_Sources!$C:$C,1,FALSE)),"", INDIRECT(VLOOKUP($D2451,Grouped_Sources!$C:$I,6,FALSE)))</f>
        <v>0</v>
      </c>
      <c r="N2451" s="21" cm="1">
        <f t="array" aca="1" ref="N2451" ca="1">IF(ISNA(VLOOKUP($D2451,Grouped_Sources!$C:$C,1,FALSE)),"", INDIRECT(VLOOKUP($D2451,Grouped_Sources!$C:$I,7,FALSE)))</f>
        <v>0</v>
      </c>
    </row>
    <row r="2452" spans="1:14" hidden="1" x14ac:dyDescent="0.25">
      <c r="A2452" s="5">
        <f t="shared" si="396"/>
        <v>27</v>
      </c>
      <c r="B2452" s="5">
        <f t="shared" si="397"/>
        <v>50</v>
      </c>
      <c r="C2452" s="5" t="str">
        <f t="shared" ca="1" si="403"/>
        <v>fleet_to_motorcycle_ratio</v>
      </c>
      <c r="D2452" s="5" t="str">
        <f t="shared" ca="1" si="391"/>
        <v>fleet_to_motorcycle_ratio_gran_valparaiso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fleet_to_motorcycle_ratio</v>
      </c>
      <c r="G2452" s="4" t="str" cm="1">
        <f t="array" aca="1" ref="G2452" ca="1">IF(AND(ISBLANK(INDIRECT(ADDRESS(B2452,3,1,1,"all_city_parameter_inputs"))),ISBLANK(INDIRECT(ADDRESS(B2452,2,1,1,"all_city_parameter_inputs")))),"",IF(ISBLANK(INDIRECT(ADDRESS(B2452,2,1,1,"all_city_parameter_inputs"))),"",INDIRECT(ADDRESS(B2452,2,1,1,"all_city_parameter_inputs"))))</f>
        <v>alpha</v>
      </c>
      <c r="H2452" s="17" cm="1">
        <f t="array" aca="1" ref="H2452" ca="1">IF(ISBLANK(INDIRECT(ADDRESS(B2452,A2452,1,1,"all_city_parameter_inputs"))), "--",INDIRECT(ADDRESS(B2452,A2452,1,1,"all_city_parameter_inputs")))</f>
        <v>8.4418720811271832</v>
      </c>
      <c r="I2452" s="17" t="str">
        <f ca="1">IF(OR(G2452="alpha",G2452="beta",G2452="sd",G2452="mean"),"--",VLOOKUP(C2452,Default!$B$5:$H$114,7,FALSE))</f>
        <v>--</v>
      </c>
      <c r="J2452" s="4" t="str">
        <f ca="1">VLOOKUP(F2452,Lookup!$C$5:$D$110,2, FALSE)</f>
        <v>Travel values</v>
      </c>
      <c r="K2452" s="4" t="str">
        <f ca="1">VLOOKUP(C2452,Default!$B$4:$E$114,4, FALSE)</f>
        <v xml:space="preserve">ratio of missing motorbike trips, e.g. if ratio = 0.6 and total trip distance in survey is 400, then want to add 600 km of motorbike trips. </v>
      </c>
      <c r="L2452" s="21" t="str" cm="1">
        <f t="array" aca="1" ref="L2452" ca="1">IF(ISNA(VLOOKUP($D2452,Grouped_Sources!$C:$C,1,FALSE)),"", INDIRECT(VLOOKUP($D2452,Grouped_Sources!$C:$I,5,FALSE)))</f>
        <v xml:space="preserve"> on OneDrive Ali Abbas - ITHIM Global\Methods and Processes\Input Parameters\MotorcycleFleetRatio</v>
      </c>
      <c r="M2452" s="21" cm="1">
        <f t="array" aca="1" ref="M2452" ca="1">IF(ISNA(VLOOKUP($D2452,Grouped_Sources!$C:$C,1,FALSE)),"", INDIRECT(VLOOKUP($D2452,Grouped_Sources!$C:$I,6,FALSE)))</f>
        <v>0</v>
      </c>
      <c r="N2452" s="21" cm="1">
        <f t="array" aca="1" ref="N2452" ca="1">IF(ISNA(VLOOKUP($D2452,Grouped_Sources!$C:$C,1,FALSE)),"", INDIRECT(VLOOKUP($D2452,Grouped_Sources!$C:$I,7,FALSE)))</f>
        <v>0</v>
      </c>
    </row>
    <row r="2453" spans="1:14" hidden="1" x14ac:dyDescent="0.25">
      <c r="A2453" s="5">
        <f t="shared" si="396"/>
        <v>27</v>
      </c>
      <c r="B2453" s="5">
        <f t="shared" si="397"/>
        <v>51</v>
      </c>
      <c r="C2453" s="5" t="str">
        <f t="shared" ca="1" si="403"/>
        <v>fleet_to_motorcycle_ratio</v>
      </c>
      <c r="D2453" s="5" t="str">
        <f t="shared" ca="1" si="391"/>
        <v>fleet_to_motorcycle_ratio_gran_valparaiso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fleet_to_motorcycle_ratio</v>
      </c>
      <c r="G2453" s="4" t="str" cm="1">
        <f t="array" aca="1" ref="G2453" ca="1">IF(AND(ISBLANK(INDIRECT(ADDRESS(B2453,3,1,1,"all_city_parameter_inputs"))),ISBLANK(INDIRECT(ADDRESS(B2453,2,1,1,"all_city_parameter_inputs")))),"",IF(ISBLANK(INDIRECT(ADDRESS(B2453,2,1,1,"all_city_parameter_inputs"))),"",INDIRECT(ADDRESS(B2453,2,1,1,"all_city_parameter_inputs"))))</f>
        <v>beta</v>
      </c>
      <c r="H2453" s="17" cm="1">
        <f t="array" aca="1" ref="H2453" ca="1">IF(ISBLANK(INDIRECT(ADDRESS(B2453,A2453,1,1,"all_city_parameter_inputs"))), "--",INDIRECT(ADDRESS(B2453,A2453,1,1,"all_city_parameter_inputs")))</f>
        <v>10.027497755634462</v>
      </c>
      <c r="I2453" s="17" t="str">
        <f ca="1">IF(OR(G2453="alpha",G2453="beta",G2453="sd",G2453="mean"),"--",VLOOKUP(C2453,Default!$B$5:$H$114,7,FALSE))</f>
        <v>--</v>
      </c>
      <c r="J2453" s="4" t="str">
        <f ca="1">VLOOKUP(F2453,Lookup!$C$5:$D$110,2, FALSE)</f>
        <v>Travel values</v>
      </c>
      <c r="K2453" s="4" t="str">
        <f ca="1">VLOOKUP(C2453,Default!$B$4:$E$114,4, FALSE)</f>
        <v xml:space="preserve">ratio of missing motorbike trips, e.g. if ratio = 0.6 and total trip distance in survey is 400, then want to add 600 km of motorbike trips. </v>
      </c>
      <c r="L2453" s="21" t="str" cm="1">
        <f t="array" aca="1" ref="L2453" ca="1">IF(ISNA(VLOOKUP($D2453,Grouped_Sources!$C:$C,1,FALSE)),"", INDIRECT(VLOOKUP($D2453,Grouped_Sources!$C:$I,5,FALSE)))</f>
        <v xml:space="preserve"> on OneDrive Ali Abbas - ITHIM Global\Methods and Processes\Input Parameters\MotorcycleFleetRatio</v>
      </c>
      <c r="M2453" s="21" cm="1">
        <f t="array" aca="1" ref="M2453" ca="1">IF(ISNA(VLOOKUP($D2453,Grouped_Sources!$C:$C,1,FALSE)),"", INDIRECT(VLOOKUP($D2453,Grouped_Sources!$C:$I,6,FALSE)))</f>
        <v>0</v>
      </c>
      <c r="N2453" s="21" cm="1">
        <f t="array" aca="1" ref="N2453" ca="1">IF(ISNA(VLOOKUP($D2453,Grouped_Sources!$C:$C,1,FALSE)),"", INDIRECT(VLOOKUP($D2453,Grouped_Sources!$C:$I,7,FALSE)))</f>
        <v>0</v>
      </c>
    </row>
    <row r="2454" spans="1:14" hidden="1" x14ac:dyDescent="0.25">
      <c r="A2454" s="5">
        <f t="shared" si="396"/>
        <v>27</v>
      </c>
      <c r="B2454" s="5">
        <f t="shared" si="397"/>
        <v>52</v>
      </c>
      <c r="C2454" s="5" t="str">
        <f t="shared" ca="1" si="403"/>
        <v>background_pa_confidence</v>
      </c>
      <c r="D2454" s="5" t="str">
        <f t="shared" ca="1" si="391"/>
        <v>background_pa_confidence_gran_valparaiso</v>
      </c>
      <c r="E2454" s="4" t="str" cm="1">
        <f t="array" aca="1" ref="E2454" ca="1">INDIRECT(ADDRESS(1,A2454,1,1,"all_city_parameter_inputs"))</f>
        <v>gran_valparaiso</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background_pa_confidence</v>
      </c>
      <c r="G2454" s="4" t="str" cm="1">
        <f t="array" aca="1" ref="G2454" ca="1">IF(AND(ISBLANK(INDIRECT(ADDRESS(B2454,3,1,1,"all_city_parameter_inputs"))),ISBLANK(INDIRECT(ADDRESS(B2454,2,1,1,"all_city_parameter_inputs")))),"",IF(ISBLANK(INDIRECT(ADDRESS(B2454,2,1,1,"all_city_parameter_inputs"))),"",INDIRECT(ADDRESS(B2454,2,1,1,"all_city_parameter_inputs"))))</f>
        <v>sample</v>
      </c>
      <c r="H2454" s="17" cm="1">
        <f t="array" aca="1" ref="H2454" ca="1">IF(ISBLANK(INDIRECT(ADDRESS(B2454,A2454,1,1,"all_city_parameter_inputs"))), "--",INDIRECT(ADDRESS(B2454,A2454,1,1,"all_city_parameter_inputs")))</f>
        <v>0.3</v>
      </c>
      <c r="I2454" s="17">
        <f ca="1">IF(OR(G2454="alpha",G2454="beta",G2454="sd",G2454="mean"),"--",VLOOKUP(C2454,Default!$B$5:$H$114,7,FALSE))</f>
        <v>1</v>
      </c>
      <c r="J2454" s="4" t="str">
        <f ca="1">VLOOKUP(F2454,Lookup!$C$5:$D$110,2, FALSE)</f>
        <v>PA values</v>
      </c>
      <c r="K2454" s="4" t="str">
        <f ca="1">VLOOKUP(C2454,Default!$B$4:$E$114,4, FALSE)</f>
        <v>how confident we are in the PA survey (in terms of number of people who report zero PA)</v>
      </c>
      <c r="L2454" s="21" t="str" cm="1">
        <f t="array" aca="1" ref="L2454" ca="1">IF(ISNA(VLOOKUP($D2454,Grouped_Sources!$C:$C,1,FALSE)),"", INDIRECT(VLOOKUP($D2454,Grouped_Sources!$C:$I,5,FALSE)))</f>
        <v/>
      </c>
      <c r="M2454" s="21" t="str" cm="1">
        <f t="array" aca="1" ref="M2454" ca="1">IF(ISNA(VLOOKUP($D2454,Grouped_Sources!$C:$C,1,FALSE)),"", INDIRECT(VLOOKUP($D2454,Grouped_Sources!$C:$I,6,FALSE)))</f>
        <v/>
      </c>
      <c r="N2454" s="21" t="str" cm="1">
        <f t="array" aca="1" ref="N2454" ca="1">IF(ISNA(VLOOKUP($D2454,Grouped_Sources!$C:$C,1,FALSE)),"", INDIRECT(VLOOKUP($D2454,Grouped_Sources!$C:$I,7,FALSE)))</f>
        <v/>
      </c>
    </row>
    <row r="2455" spans="1:14" hidden="1" x14ac:dyDescent="0.25">
      <c r="A2455" s="5">
        <f t="shared" si="396"/>
        <v>27</v>
      </c>
      <c r="B2455" s="5">
        <f t="shared" si="397"/>
        <v>53</v>
      </c>
      <c r="C2455" s="5" t="str">
        <f t="shared" ca="1" si="403"/>
        <v>add_walk_to_pt_trips</v>
      </c>
      <c r="D2455" s="5" t="str">
        <f t="shared" ca="1" si="391"/>
        <v>add_walk_to_pt_trips_gran_valparaiso</v>
      </c>
      <c r="E2455" s="4" t="str" cm="1">
        <f t="array" aca="1" ref="E2455" ca="1">INDIRECT(ADDRESS(1,A2455,1,1,"all_city_parameter_inputs"))</f>
        <v>gran_valparaiso</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add_walk_to_pt_trips</v>
      </c>
      <c r="G2455" s="4" t="str" cm="1">
        <f t="array" aca="1" ref="G2455" ca="1">IF(AND(ISBLANK(INDIRECT(ADDRESS(B2455,3,1,1,"all_city_parameter_inputs"))),ISBLANK(INDIRECT(ADDRESS(B2455,2,1,1,"all_city_parameter_inputs")))),"",IF(ISBLANK(INDIRECT(ADDRESS(B2455,2,1,1,"all_city_parameter_inputs"))),"",INDIRECT(ADDRESS(B2455,2,1,1,"all_city_parameter_inputs"))))</f>
        <v/>
      </c>
      <c r="H2455" s="17" t="str" cm="1">
        <f t="array" aca="1" ref="H2455" ca="1">IF(ISBLANK(INDIRECT(ADDRESS(B2455,A2455,1,1,"all_city_parameter_inputs"))), "--",INDIRECT(ADDRESS(B2455,A2455,1,1,"all_city_parameter_inputs")))</f>
        <v>T</v>
      </c>
      <c r="I2455" s="17" t="str">
        <f ca="1">IF(OR(G2455="alpha",G2455="beta",G2455="sd",G2455="mean"),"--",VLOOKUP(C2455,Default!$B$5:$H$114,7,FALSE))</f>
        <v>T</v>
      </c>
      <c r="J2455" s="4" t="str">
        <f ca="1">VLOOKUP(F2455,Lookup!$C$5:$D$110,2, FALSE)</f>
        <v>Travel values</v>
      </c>
      <c r="K2455" s="4" t="str">
        <f ca="1">VLOOKUP(C2455,Default!$B$4:$E$114,4, FALSE)</f>
        <v>whether to add walk component to trips with main mode bus</v>
      </c>
      <c r="L2455" s="21" t="str" cm="1">
        <f t="array" aca="1" ref="L2455" ca="1">IF(ISNA(VLOOKUP($D2455,Grouped_Sources!$C:$C,1,FALSE)),"", INDIRECT(VLOOKUP($D2455,Grouped_Sources!$C:$I,5,FALSE)))</f>
        <v>usually set to T</v>
      </c>
      <c r="M2455" s="21" cm="1">
        <f t="array" aca="1" ref="M2455" ca="1">IF(ISNA(VLOOKUP($D2455,Grouped_Sources!$C:$C,1,FALSE)),"", INDIRECT(VLOOKUP($D2455,Grouped_Sources!$C:$I,6,FALSE)))</f>
        <v>0</v>
      </c>
      <c r="N2455" s="21" cm="1">
        <f t="array" aca="1" ref="N2455" ca="1">IF(ISNA(VLOOKUP($D2455,Grouped_Sources!$C:$C,1,FALSE)),"", INDIRECT(VLOOKUP($D2455,Grouped_Sources!$C:$I,7,FALSE)))</f>
        <v>0</v>
      </c>
    </row>
    <row r="2456" spans="1:14" hidden="1" x14ac:dyDescent="0.25">
      <c r="A2456" s="5">
        <f t="shared" si="396"/>
        <v>27</v>
      </c>
      <c r="B2456" s="5">
        <f t="shared" si="397"/>
        <v>54</v>
      </c>
      <c r="C2456" s="5" t="str">
        <f t="shared" ca="1" si="403"/>
        <v>bus_to_passenger_ratio</v>
      </c>
      <c r="D2456" s="5" t="str">
        <f t="shared" ca="1" si="391"/>
        <v>bus_to_passenger_ratio_gran_valparaiso</v>
      </c>
      <c r="E2456" s="4" t="str" cm="1">
        <f t="array" aca="1" ref="E2456" ca="1">INDIRECT(ADDRESS(1,A2456,1,1,"all_city_parameter_inputs"))</f>
        <v>gran_valparaiso</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bus_to_passenger_ratio</v>
      </c>
      <c r="G2456" s="4" t="str" cm="1">
        <f t="array" aca="1" ref="G2456" ca="1">IF(AND(ISBLANK(INDIRECT(ADDRESS(B2456,3,1,1,"all_city_parameter_inputs"))),ISBLANK(INDIRECT(ADDRESS(B2456,2,1,1,"all_city_parameter_inputs")))),"",IF(ISBLANK(INDIRECT(ADDRESS(B2456,2,1,1,"all_city_parameter_inputs"))),"",INDIRECT(ADDRESS(B2456,2,1,1,"all_city_parameter_inputs"))))</f>
        <v>constant</v>
      </c>
      <c r="H2456" s="17" cm="1">
        <f t="array" aca="1" ref="H2456" ca="1">IF(ISBLANK(INDIRECT(ADDRESS(B2456,A2456,1,1,"all_city_parameter_inputs"))), "--",INDIRECT(ADDRESS(B2456,A2456,1,1,"all_city_parameter_inputs")))</f>
        <v>6.6666666666666666E-2</v>
      </c>
      <c r="I2456" s="17">
        <f ca="1">IF(OR(G2456="alpha",G2456="beta",G2456="sd",G2456="mean"),"--",VLOOKUP(C2456,Default!$B$5:$H$114,7,FALSE))</f>
        <v>3.8910505836575897E-2</v>
      </c>
      <c r="J2456" s="4" t="str">
        <f ca="1">VLOOKUP(F2456,Lookup!$C$5:$D$110,2, FALSE)</f>
        <v>Travel values</v>
      </c>
      <c r="K2456" s="4" t="str">
        <f ca="1">VLOOKUP(C2456,Default!$B$4:$E$114,4, FALSE)</f>
        <v>number of buses per passenger</v>
      </c>
      <c r="L2456" s="21" t="str" cm="1">
        <f t="array" aca="1" ref="L2456" ca="1">IF(ISNA(VLOOKUP($D2456,Grouped_Sources!$C:$C,1,FALSE)),"", INDIRECT(VLOOKUP($D2456,Grouped_Sources!$C:$I,5,FALSE)))</f>
        <v>BusPassengerRatios_WriteUp_v.xx.docx on  on OneDrive Ali Abbas - ITHIM Global\Methods and Processes\Input Parameters\BusPassengerRatio</v>
      </c>
      <c r="M2456" s="21" cm="1">
        <f t="array" aca="1" ref="M2456" ca="1">IF(ISNA(VLOOKUP($D2456,Grouped_Sources!$C:$C,1,FALSE)),"", INDIRECT(VLOOKUP($D2456,Grouped_Sources!$C:$I,6,FALSE)))</f>
        <v>0</v>
      </c>
      <c r="N2456" s="21" cm="1">
        <f t="array" aca="1" ref="N2456" ca="1">IF(ISNA(VLOOKUP($D2456,Grouped_Sources!$C:$C,1,FALSE)),"", INDIRECT(VLOOKUP($D2456,Grouped_Sources!$C:$I,7,FALSE)))</f>
        <v>0</v>
      </c>
    </row>
    <row r="2457" spans="1:14" hidden="1" x14ac:dyDescent="0.25">
      <c r="A2457" s="5">
        <f t="shared" si="396"/>
        <v>27</v>
      </c>
      <c r="B2457" s="5">
        <f t="shared" si="397"/>
        <v>55</v>
      </c>
      <c r="C2457" s="5" t="str">
        <f t="shared" ca="1" si="403"/>
        <v>bus_to_passenger_ratio</v>
      </c>
      <c r="D2457" s="5" t="str">
        <f t="shared" ca="1" si="391"/>
        <v>bus_to_passenger_ratio_gran_valparaiso</v>
      </c>
      <c r="E2457" s="4" t="str" cm="1">
        <f t="array" aca="1" ref="E2457" ca="1">INDIRECT(ADDRESS(1,A2457,1,1,"all_city_parameter_inputs"))</f>
        <v>gran_valparaiso</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bus_to_passenger_ratio</v>
      </c>
      <c r="G2457" s="4" t="str" cm="1">
        <f t="array" aca="1" ref="G2457" ca="1">IF(AND(ISBLANK(INDIRECT(ADDRESS(B2457,3,1,1,"all_city_parameter_inputs"))),ISBLANK(INDIRECT(ADDRESS(B2457,2,1,1,"all_city_parameter_inputs")))),"",IF(ISBLANK(INDIRECT(ADDRESS(B2457,2,1,1,"all_city_parameter_inputs"))),"",INDIRECT(ADDRESS(B2457,2,1,1,"all_city_parameter_inputs"))))</f>
        <v>alpha</v>
      </c>
      <c r="H2457" s="17" cm="1">
        <f t="array" aca="1" ref="H2457" ca="1">IF(ISBLANK(INDIRECT(ADDRESS(B2457,A2457,1,1,"all_city_parameter_inputs"))), "--",INDIRECT(ADDRESS(B2457,A2457,1,1,"all_city_parameter_inputs")))</f>
        <v>14.866666666666667</v>
      </c>
      <c r="I2457" s="17" t="str">
        <f ca="1">IF(OR(G2457="alpha",G2457="beta",G2457="sd",G2457="mean"),"--",VLOOKUP(C2457,Default!$B$5:$H$114,7,FALSE))</f>
        <v>--</v>
      </c>
      <c r="J2457" s="4" t="str">
        <f ca="1">VLOOKUP(F2457,Lookup!$C$5:$D$110,2, FALSE)</f>
        <v>Travel values</v>
      </c>
      <c r="K2457" s="4" t="str">
        <f ca="1">VLOOKUP(C2457,Default!$B$4:$E$114,4, FALSE)</f>
        <v>number of buses per passenger</v>
      </c>
      <c r="L2457" s="21" t="str" cm="1">
        <f t="array" aca="1" ref="L2457" ca="1">IF(ISNA(VLOOKUP($D2457,Grouped_Sources!$C:$C,1,FALSE)),"", INDIRECT(VLOOKUP($D2457,Grouped_Sources!$C:$I,5,FALSE)))</f>
        <v>BusPassengerRatios_WriteUp_v.xx.docx on  on OneDrive Ali Abbas - ITHIM Global\Methods and Processes\Input Parameters\BusPassengerRatio</v>
      </c>
      <c r="M2457" s="21" cm="1">
        <f t="array" aca="1" ref="M2457" ca="1">IF(ISNA(VLOOKUP($D2457,Grouped_Sources!$C:$C,1,FALSE)),"", INDIRECT(VLOOKUP($D2457,Grouped_Sources!$C:$I,6,FALSE)))</f>
        <v>0</v>
      </c>
      <c r="N2457" s="21" cm="1">
        <f t="array" aca="1" ref="N2457" ca="1">IF(ISNA(VLOOKUP($D2457,Grouped_Sources!$C:$C,1,FALSE)),"", INDIRECT(VLOOKUP($D2457,Grouped_Sources!$C:$I,7,FALSE)))</f>
        <v>0</v>
      </c>
    </row>
    <row r="2458" spans="1:14" hidden="1" x14ac:dyDescent="0.25">
      <c r="A2458" s="5">
        <f t="shared" si="396"/>
        <v>27</v>
      </c>
      <c r="B2458" s="5">
        <f t="shared" si="397"/>
        <v>56</v>
      </c>
      <c r="C2458" s="5" t="str">
        <f t="shared" ca="1" si="403"/>
        <v>bus_to_passenger_ratio</v>
      </c>
      <c r="D2458" s="5" t="str">
        <f t="shared" ca="1" si="391"/>
        <v>bus_to_passenger_ratio_gran_valparaiso</v>
      </c>
      <c r="E2458" s="4" t="str" cm="1">
        <f t="array" aca="1" ref="E2458" ca="1">INDIRECT(ADDRESS(1,A2458,1,1,"all_city_parameter_inputs"))</f>
        <v>gran_valparaiso</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bus_to_passenger_ratio</v>
      </c>
      <c r="G2458" s="4" t="str" cm="1">
        <f t="array" aca="1" ref="G2458" ca="1">IF(AND(ISBLANK(INDIRECT(ADDRESS(B2458,3,1,1,"all_city_parameter_inputs"))),ISBLANK(INDIRECT(ADDRESS(B2458,2,1,1,"all_city_parameter_inputs")))),"",IF(ISBLANK(INDIRECT(ADDRESS(B2458,2,1,1,"all_city_parameter_inputs"))),"",INDIRECT(ADDRESS(B2458,2,1,1,"all_city_parameter_inputs"))))</f>
        <v>beta</v>
      </c>
      <c r="H2458" s="17" cm="1">
        <f t="array" aca="1" ref="H2458" ca="1">IF(ISBLANK(INDIRECT(ADDRESS(B2458,A2458,1,1,"all_city_parameter_inputs"))), "--",INDIRECT(ADDRESS(B2458,A2458,1,1,"all_city_parameter_inputs")))</f>
        <v>208.13333333333333</v>
      </c>
      <c r="I2458" s="17" t="str">
        <f ca="1">IF(OR(G2458="alpha",G2458="beta",G2458="sd",G2458="mean"),"--",VLOOKUP(C2458,Default!$B$5:$H$114,7,FALSE))</f>
        <v>--</v>
      </c>
      <c r="J2458" s="4" t="str">
        <f ca="1">VLOOKUP(F2458,Lookup!$C$5:$D$110,2, FALSE)</f>
        <v>Travel values</v>
      </c>
      <c r="K2458" s="4" t="str">
        <f ca="1">VLOOKUP(C2458,Default!$B$4:$E$114,4, FALSE)</f>
        <v>number of buses per passenger</v>
      </c>
      <c r="L2458" s="21" t="str" cm="1">
        <f t="array" aca="1" ref="L2458" ca="1">IF(ISNA(VLOOKUP($D2458,Grouped_Sources!$C:$C,1,FALSE)),"", INDIRECT(VLOOKUP($D2458,Grouped_Sources!$C:$I,5,FALSE)))</f>
        <v>BusPassengerRatios_WriteUp_v.xx.docx on  on OneDrive Ali Abbas - ITHIM Global\Methods and Processes\Input Parameters\BusPassengerRatio</v>
      </c>
      <c r="M2458" s="21" cm="1">
        <f t="array" aca="1" ref="M2458" ca="1">IF(ISNA(VLOOKUP($D2458,Grouped_Sources!$C:$C,1,FALSE)),"", INDIRECT(VLOOKUP($D2458,Grouped_Sources!$C:$I,6,FALSE)))</f>
        <v>0</v>
      </c>
      <c r="N2458" s="21" cm="1">
        <f t="array" aca="1" ref="N2458" ca="1">IF(ISNA(VLOOKUP($D2458,Grouped_Sources!$C:$C,1,FALSE)),"", INDIRECT(VLOOKUP($D2458,Grouped_Sources!$C:$I,7,FALSE)))</f>
        <v>0</v>
      </c>
    </row>
    <row r="2459" spans="1:14" hidden="1" x14ac:dyDescent="0.25">
      <c r="A2459" s="5">
        <f t="shared" si="396"/>
        <v>27</v>
      </c>
      <c r="B2459" s="5">
        <f t="shared" si="397"/>
        <v>57</v>
      </c>
      <c r="C2459" s="5" t="str">
        <f t="shared" ca="1" si="403"/>
        <v>truck_to_car_ratio</v>
      </c>
      <c r="D2459" s="5" t="str">
        <f t="shared" ca="1" si="391"/>
        <v>truck_to_car_ratio_gran_valparaiso</v>
      </c>
      <c r="E2459" s="4" t="str" cm="1">
        <f t="array" aca="1" ref="E2459" ca="1">INDIRECT(ADDRESS(1,A2459,1,1,"all_city_parameter_inputs"))</f>
        <v>gran_valparaiso</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truck_to_car_ratio</v>
      </c>
      <c r="G2459" s="4" t="str" cm="1">
        <f t="array" aca="1" ref="G2459" ca="1">IF(AND(ISBLANK(INDIRECT(ADDRESS(B2459,3,1,1,"all_city_parameter_inputs"))),ISBLANK(INDIRECT(ADDRESS(B2459,2,1,1,"all_city_parameter_inputs")))),"",IF(ISBLANK(INDIRECT(ADDRESS(B2459,2,1,1,"all_city_parameter_inputs"))),"",INDIRECT(ADDRESS(B2459,2,1,1,"all_city_parameter_inputs"))))</f>
        <v>constant</v>
      </c>
      <c r="H2459" s="17" cm="1">
        <f t="array" aca="1" ref="H2459" ca="1">IF(ISBLANK(INDIRECT(ADDRESS(B2459,A2459,1,1,"all_city_parameter_inputs"))), "--",INDIRECT(ADDRESS(B2459,A2459,1,1,"all_city_parameter_inputs")))</f>
        <v>0.3</v>
      </c>
      <c r="I2459" s="17">
        <f ca="1">IF(OR(G2459="alpha",G2459="beta",G2459="sd",G2459="mean"),"--",VLOOKUP(C2459,Default!$B$5:$H$114,7,FALSE))</f>
        <v>0.3</v>
      </c>
      <c r="J2459" s="4" t="str">
        <f ca="1">VLOOKUP(F2459,Lookup!$C$5:$D$110,2, FALSE)</f>
        <v>Travel values</v>
      </c>
      <c r="K2459" s="4" t="str">
        <f ca="1">VLOOKUP(C2459,Default!$B$4:$E$114,4, FALSE)</f>
        <v>ratio of truck kilometers to car km travelled, used to add ghost trips that are not changed between the different scenarios</v>
      </c>
      <c r="L2459" s="21" t="str" cm="1">
        <f t="array" aca="1" ref="L2459" ca="1">IF(ISNA(VLOOKUP($D2459,Grouped_Sources!$C:$C,1,FALSE)),"", INDIRECT(VLOOKUP($D2459,Grouped_Sources!$C:$I,5,FALSE)))</f>
        <v>TruckCarRatio_WriteUp_v.xx.docx on  on OneDrive Ali Abbas - ITHIM Global\Methods and Processes\Input Parameters\TruckCarRatio</v>
      </c>
      <c r="M2459" s="21" cm="1">
        <f t="array" aca="1" ref="M2459" ca="1">IF(ISNA(VLOOKUP($D2459,Grouped_Sources!$C:$C,1,FALSE)),"", INDIRECT(VLOOKUP($D2459,Grouped_Sources!$C:$I,6,FALSE)))</f>
        <v>0</v>
      </c>
      <c r="N2459" s="21" cm="1">
        <f t="array" aca="1" ref="N2459" ca="1">IF(ISNA(VLOOKUP($D2459,Grouped_Sources!$C:$C,1,FALSE)),"", INDIRECT(VLOOKUP($D2459,Grouped_Sources!$C:$I,7,FALSE)))</f>
        <v>0</v>
      </c>
    </row>
    <row r="2460" spans="1:14" hidden="1" x14ac:dyDescent="0.25">
      <c r="A2460" s="5">
        <f t="shared" si="396"/>
        <v>27</v>
      </c>
      <c r="B2460" s="5">
        <f t="shared" si="397"/>
        <v>58</v>
      </c>
      <c r="C2460" s="5" t="str">
        <f t="shared" ca="1" si="403"/>
        <v>truck_to_car_ratio</v>
      </c>
      <c r="D2460" s="5" t="str">
        <f t="shared" ca="1" si="391"/>
        <v>truck_to_car_ratio_gran_valparaiso</v>
      </c>
      <c r="E2460" s="4" t="str" cm="1">
        <f t="array" aca="1" ref="E2460" ca="1">INDIRECT(ADDRESS(1,A2460,1,1,"all_city_parameter_inputs"))</f>
        <v>gran_valparaiso</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truck_to_car_ratio</v>
      </c>
      <c r="G2460" s="4" t="str" cm="1">
        <f t="array" aca="1" ref="G2460" ca="1">IF(AND(ISBLANK(INDIRECT(ADDRESS(B2460,3,1,1,"all_city_parameter_inputs"))),ISBLANK(INDIRECT(ADDRESS(B2460,2,1,1,"all_city_parameter_inputs")))),"",IF(ISBLANK(INDIRECT(ADDRESS(B2460,2,1,1,"all_city_parameter_inputs"))),"",INDIRECT(ADDRESS(B2460,2,1,1,"all_city_parameter_inputs"))))</f>
        <v>alpha</v>
      </c>
      <c r="H2460" s="17" cm="1">
        <f t="array" aca="1" ref="H2460" ca="1">IF(ISBLANK(INDIRECT(ADDRESS(B2460,A2460,1,1,"all_city_parameter_inputs"))), "--",INDIRECT(ADDRESS(B2460,A2460,1,1,"all_city_parameter_inputs")))</f>
        <v>3.731999999999998</v>
      </c>
      <c r="I2460" s="17" t="str">
        <f ca="1">IF(OR(G2460="alpha",G2460="beta",G2460="sd",G2460="mean"),"--",VLOOKUP(C2460,Default!$B$5:$H$114,7,FALSE))</f>
        <v>--</v>
      </c>
      <c r="J2460" s="4" t="str">
        <f ca="1">VLOOKUP(F2460,Lookup!$C$5:$D$110,2, FALSE)</f>
        <v>Travel values</v>
      </c>
      <c r="K2460" s="4" t="str">
        <f ca="1">VLOOKUP(C2460,Default!$B$4:$E$114,4, FALSE)</f>
        <v>ratio of truck kilometers to car km travelled, used to add ghost trips that are not changed between the different scenarios</v>
      </c>
      <c r="L2460" s="21" t="str" cm="1">
        <f t="array" aca="1" ref="L2460" ca="1">IF(ISNA(VLOOKUP($D2460,Grouped_Sources!$C:$C,1,FALSE)),"", INDIRECT(VLOOKUP($D2460,Grouped_Sources!$C:$I,5,FALSE)))</f>
        <v>TruckCarRatio_WriteUp_v.xx.docx on  on OneDrive Ali Abbas - ITHIM Global\Methods and Processes\Input Parameters\TruckCarRatio</v>
      </c>
      <c r="M2460" s="21" cm="1">
        <f t="array" aca="1" ref="M2460" ca="1">IF(ISNA(VLOOKUP($D2460,Grouped_Sources!$C:$C,1,FALSE)),"", INDIRECT(VLOOKUP($D2460,Grouped_Sources!$C:$I,6,FALSE)))</f>
        <v>0</v>
      </c>
      <c r="N2460" s="21" cm="1">
        <f t="array" aca="1" ref="N2460" ca="1">IF(ISNA(VLOOKUP($D2460,Grouped_Sources!$C:$C,1,FALSE)),"", INDIRECT(VLOOKUP($D2460,Grouped_Sources!$C:$I,7,FALSE)))</f>
        <v>0</v>
      </c>
    </row>
    <row r="2461" spans="1:14" hidden="1" x14ac:dyDescent="0.25">
      <c r="A2461" s="5">
        <f t="shared" si="396"/>
        <v>27</v>
      </c>
      <c r="B2461" s="5">
        <f t="shared" si="397"/>
        <v>59</v>
      </c>
      <c r="C2461" s="5" t="str">
        <f t="shared" ca="1" si="403"/>
        <v>truck_to_car_ratio</v>
      </c>
      <c r="D2461" s="5" t="str">
        <f t="shared" ca="1" si="391"/>
        <v>truck_to_car_ratio_gran_valparaiso</v>
      </c>
      <c r="E2461" s="4" t="str" cm="1">
        <f t="array" aca="1" ref="E2461" ca="1">INDIRECT(ADDRESS(1,A2461,1,1,"all_city_parameter_inputs"))</f>
        <v>gran_valparaiso</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truck_to_car_ratio</v>
      </c>
      <c r="G2461" s="4" t="str" cm="1">
        <f t="array" aca="1" ref="G2461" ca="1">IF(AND(ISBLANK(INDIRECT(ADDRESS(B2461,3,1,1,"all_city_parameter_inputs"))),ISBLANK(INDIRECT(ADDRESS(B2461,2,1,1,"all_city_parameter_inputs")))),"",IF(ISBLANK(INDIRECT(ADDRESS(B2461,2,1,1,"all_city_parameter_inputs"))),"",INDIRECT(ADDRESS(B2461,2,1,1,"all_city_parameter_inputs"))))</f>
        <v>beta</v>
      </c>
      <c r="H2461" s="17" cm="1">
        <f t="array" aca="1" ref="H2461" ca="1">IF(ISBLANK(INDIRECT(ADDRESS(B2461,A2461,1,1,"all_city_parameter_inputs"))), "--",INDIRECT(ADDRESS(B2461,A2461,1,1,"all_city_parameter_inputs")))</f>
        <v>8.7079999999999949</v>
      </c>
      <c r="I2461" s="17" t="str">
        <f ca="1">IF(OR(G2461="alpha",G2461="beta",G2461="sd",G2461="mean"),"--",VLOOKUP(C2461,Default!$B$5:$H$114,7,FALSE))</f>
        <v>--</v>
      </c>
      <c r="J2461" s="4" t="str">
        <f ca="1">VLOOKUP(F2461,Lookup!$C$5:$D$110,2, FALSE)</f>
        <v>Travel values</v>
      </c>
      <c r="K2461" s="4" t="str">
        <f ca="1">VLOOKUP(C2461,Default!$B$4:$E$114,4, FALSE)</f>
        <v>ratio of truck kilometers to car km travelled, used to add ghost trips that are not changed between the different scenarios</v>
      </c>
      <c r="L2461" s="21" t="str" cm="1">
        <f t="array" aca="1" ref="L2461" ca="1">IF(ISNA(VLOOKUP($D2461,Grouped_Sources!$C:$C,1,FALSE)),"", INDIRECT(VLOOKUP($D2461,Grouped_Sources!$C:$I,5,FALSE)))</f>
        <v>TruckCarRatio_WriteUp_v.xx.docx on  on OneDrive Ali Abbas - ITHIM Global\Methods and Processes\Input Parameters\TruckCarRatio</v>
      </c>
      <c r="M2461" s="21" cm="1">
        <f t="array" aca="1" ref="M2461" ca="1">IF(ISNA(VLOOKUP($D2461,Grouped_Sources!$C:$C,1,FALSE)),"", INDIRECT(VLOOKUP($D2461,Grouped_Sources!$C:$I,6,FALSE)))</f>
        <v>0</v>
      </c>
      <c r="N2461" s="21" cm="1">
        <f t="array" aca="1" ref="N2461" ca="1">IF(ISNA(VLOOKUP($D2461,Grouped_Sources!$C:$C,1,FALSE)),"", INDIRECT(VLOOKUP($D2461,Grouped_Sources!$C:$I,7,FALSE)))</f>
        <v>0</v>
      </c>
    </row>
    <row r="2462" spans="1:14" hidden="1" x14ac:dyDescent="0.25">
      <c r="A2462" s="5">
        <f t="shared" si="396"/>
        <v>27</v>
      </c>
      <c r="B2462" s="5">
        <f t="shared" si="397"/>
        <v>60</v>
      </c>
      <c r="C2462" s="5" t="str">
        <f t="shared" ca="1" si="403"/>
        <v>PM_emission_confidence</v>
      </c>
      <c r="D2462" s="5" t="str">
        <f t="shared" ca="1" si="391"/>
        <v>PM_emission_confidence_gran_valparaiso</v>
      </c>
      <c r="E2462" s="4" t="str" cm="1">
        <f t="array" aca="1" ref="E2462" ca="1">INDIRECT(ADDRESS(1,A2462,1,1,"all_city_parameter_inputs"))</f>
        <v>gran_valparaiso</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PM_emission_confidence</v>
      </c>
      <c r="G2462" s="4" t="str" cm="1">
        <f t="array" aca="1" ref="G2462" ca="1">IF(AND(ISBLANK(INDIRECT(ADDRESS(B2462,3,1,1,"all_city_parameter_inputs"))),ISBLANK(INDIRECT(ADDRESS(B2462,2,1,1,"all_city_parameter_inputs")))),"",IF(ISBLANK(INDIRECT(ADDRESS(B2462,2,1,1,"all_city_parameter_inputs"))),"",INDIRECT(ADDRESS(B2462,2,1,1,"all_city_parameter_inputs"))))</f>
        <v>sample</v>
      </c>
      <c r="H2462" s="17" cm="1">
        <f t="array" aca="1" ref="H2462" ca="1">IF(ISBLANK(INDIRECT(ADDRESS(B2462,A2462,1,1,"all_city_parameter_inputs"))), "--",INDIRECT(ADDRESS(B2462,A2462,1,1,"all_city_parameter_inputs")))</f>
        <v>0.8</v>
      </c>
      <c r="I2462" s="17">
        <f ca="1">IF(OR(G2462="alpha",G2462="beta",G2462="sd",G2462="mean"),"--",VLOOKUP(C2462,Default!$B$5:$H$114,7,FALSE))</f>
        <v>1</v>
      </c>
      <c r="J2462" s="4" t="str">
        <f ca="1">VLOOKUP(F2462,Lookup!$C$5:$D$110,2, FALSE)</f>
        <v>Pollution values</v>
      </c>
      <c r="K2462" s="4" t="str">
        <f ca="1">VLOOKUP(C2462,Default!$B$4:$E$114,4,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62" s="21" t="str" cm="1">
        <f t="array" aca="1" ref="L2462" ca="1">IF(ISNA(VLOOKUP($D2462,Grouped_Sources!$C:$C,1,FALSE)),"", INDIRECT(VLOOKUP($D2462,Grouped_Sources!$C:$I,5,FALSE)))</f>
        <v/>
      </c>
      <c r="M2462" s="21" t="str" cm="1">
        <f t="array" aca="1" ref="M2462" ca="1">IF(ISNA(VLOOKUP($D2462,Grouped_Sources!$C:$C,1,FALSE)),"", INDIRECT(VLOOKUP($D2462,Grouped_Sources!$C:$I,6,FALSE)))</f>
        <v/>
      </c>
      <c r="N2462" s="21" t="str" cm="1">
        <f t="array" aca="1" ref="N2462" ca="1">IF(ISNA(VLOOKUP($D2462,Grouped_Sources!$C:$C,1,FALSE)),"", INDIRECT(VLOOKUP($D2462,Grouped_Sources!$C:$I,7,FALSE)))</f>
        <v/>
      </c>
    </row>
    <row r="2463" spans="1:14" hidden="1" x14ac:dyDescent="0.25">
      <c r="A2463" s="5">
        <f t="shared" ref="A2463:A2526" si="405">A2363+1</f>
        <v>27</v>
      </c>
      <c r="B2463" s="5">
        <f t="shared" ref="B2463:B2526" si="406">B2363</f>
        <v>61</v>
      </c>
      <c r="C2463" s="5" t="str">
        <f t="shared" ca="1" si="403"/>
        <v>distance_scalar_car_taxi</v>
      </c>
      <c r="D2463" s="5" t="str">
        <f t="shared" ca="1" si="391"/>
        <v>distance_scalar_car_taxi_gran_valparaiso</v>
      </c>
      <c r="E2463" s="4" t="str" cm="1">
        <f t="array" aca="1" ref="E2463" ca="1">INDIRECT(ADDRESS(1,A2463,1,1,"all_city_parameter_inputs"))</f>
        <v>gran_valparaiso</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distance_scalar_car_taxi</v>
      </c>
      <c r="G2463" s="4" t="str" cm="1">
        <f t="array" aca="1" ref="G2463" ca="1">IF(AND(ISBLANK(INDIRECT(ADDRESS(B2463,3,1,1,"all_city_parameter_inputs"))),ISBLANK(INDIRECT(ADDRESS(B2463,2,1,1,"all_city_parameter_inputs")))),"",IF(ISBLANK(INDIRECT(ADDRESS(B2463,2,1,1,"all_city_parameter_inputs"))),"",INDIRECT(ADDRESS(B2463,2,1,1,"all_city_parameter_inputs"))))</f>
        <v>constant</v>
      </c>
      <c r="H2463" s="17" cm="1">
        <f t="array" aca="1" ref="H2463" ca="1">IF(ISBLANK(INDIRECT(ADDRESS(B2463,A2463,1,1,"all_city_parameter_inputs"))), "--",INDIRECT(ADDRESS(B2463,A2463,1,1,"all_city_parameter_inputs")))</f>
        <v>1</v>
      </c>
      <c r="I2463" s="17">
        <f ca="1">IF(OR(G2463="alpha",G2463="beta",G2463="sd",G2463="mean"),"--",VLOOKUP(C2463,Default!$B$5:$H$114,7,FALSE))</f>
        <v>1</v>
      </c>
      <c r="J2463" s="4" t="str">
        <f ca="1">VLOOKUP(F2463,Lookup!$C$5:$D$110,2, FALSE)</f>
        <v>Travel values</v>
      </c>
      <c r="K2463" s="4" t="str">
        <f ca="1">VLOOKUP(C2463,Default!$B$4:$E$114,4, FALSE)</f>
        <v>scalar for car/taxi distance, i.e. all car and taxi trips get scaled by this scalar</v>
      </c>
      <c r="L2463" s="21" t="str" cm="1">
        <f t="array" aca="1" ref="L2463" ca="1">IF(ISNA(VLOOKUP($D2463,Grouped_Sources!$C:$C,1,FALSE)),"", INDIRECT(VLOOKUP($D2463,Grouped_Sources!$C:$I,5,FALSE)))</f>
        <v xml:space="preserve"> on OneDrive Ali Abbas - ITHIM Global\Methods and Processes\Input Parameters\DistanceScalars</v>
      </c>
      <c r="M2463" s="21" cm="1">
        <f t="array" aca="1" ref="M2463" ca="1">IF(ISNA(VLOOKUP($D2463,Grouped_Sources!$C:$C,1,FALSE)),"", INDIRECT(VLOOKUP($D2463,Grouped_Sources!$C:$I,6,FALSE)))</f>
        <v>0</v>
      </c>
      <c r="N2463" s="21" cm="1">
        <f t="array" aca="1" ref="N2463" ca="1">IF(ISNA(VLOOKUP($D2463,Grouped_Sources!$C:$C,1,FALSE)),"", INDIRECT(VLOOKUP($D2463,Grouped_Sources!$C:$I,7,FALSE)))</f>
        <v>0</v>
      </c>
    </row>
    <row r="2464" spans="1:14" hidden="1" x14ac:dyDescent="0.25">
      <c r="A2464" s="5">
        <f t="shared" si="405"/>
        <v>27</v>
      </c>
      <c r="B2464" s="5">
        <f t="shared" si="406"/>
        <v>62</v>
      </c>
      <c r="C2464" s="5" t="str">
        <f t="shared" ca="1" si="403"/>
        <v>distance_scalar_car_taxi</v>
      </c>
      <c r="D2464" s="5" t="str">
        <f t="shared" ca="1" si="391"/>
        <v>distance_scalar_car_taxi_gran_valparaiso</v>
      </c>
      <c r="E2464" s="4" t="str" cm="1">
        <f t="array" aca="1" ref="E2464" ca="1">INDIRECT(ADDRESS(1,A2464,1,1,"all_city_parameter_inputs"))</f>
        <v>gran_valparaiso</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distance_scalar_car_taxi</v>
      </c>
      <c r="G2464" s="4" t="str" cm="1">
        <f t="array" aca="1" ref="G2464" ca="1">IF(AND(ISBLANK(INDIRECT(ADDRESS(B2464,3,1,1,"all_city_parameter_inputs"))),ISBLANK(INDIRECT(ADDRESS(B2464,2,1,1,"all_city_parameter_inputs")))),"",IF(ISBLANK(INDIRECT(ADDRESS(B2464,2,1,1,"all_city_parameter_inputs"))),"",INDIRECT(ADDRESS(B2464,2,1,1,"all_city_parameter_inputs"))))</f>
        <v>mean</v>
      </c>
      <c r="H2464" s="17" cm="1">
        <f t="array" aca="1" ref="H2464" ca="1">IF(ISBLANK(INDIRECT(ADDRESS(B2464,A2464,1,1,"all_city_parameter_inputs"))), "--",INDIRECT(ADDRESS(B2464,A2464,1,1,"all_city_parameter_inputs")))</f>
        <v>0.99997949369128702</v>
      </c>
      <c r="I2464" s="17" t="str">
        <f ca="1">IF(OR(G2464="alpha",G2464="beta",G2464="sd",G2464="mean"),"--",VLOOKUP(C2464,Default!$B$5:$H$114,7,FALSE))</f>
        <v>--</v>
      </c>
      <c r="J2464" s="4" t="str">
        <f ca="1">VLOOKUP(F2464,Lookup!$C$5:$D$110,2, FALSE)</f>
        <v>Travel values</v>
      </c>
      <c r="K2464" s="4" t="str">
        <f ca="1">VLOOKUP(C2464,Default!$B$4:$E$114,4, FALSE)</f>
        <v>scalar for car/taxi distance, i.e. all car and taxi trips get scaled by this scalar</v>
      </c>
      <c r="L2464" s="21" t="str" cm="1">
        <f t="array" aca="1" ref="L2464" ca="1">IF(ISNA(VLOOKUP($D2464,Grouped_Sources!$C:$C,1,FALSE)),"", INDIRECT(VLOOKUP($D2464,Grouped_Sources!$C:$I,5,FALSE)))</f>
        <v xml:space="preserve"> on OneDrive Ali Abbas - ITHIM Global\Methods and Processes\Input Parameters\DistanceScalars</v>
      </c>
      <c r="M2464" s="21" cm="1">
        <f t="array" aca="1" ref="M2464" ca="1">IF(ISNA(VLOOKUP($D2464,Grouped_Sources!$C:$C,1,FALSE)),"", INDIRECT(VLOOKUP($D2464,Grouped_Sources!$C:$I,6,FALSE)))</f>
        <v>0</v>
      </c>
      <c r="N2464" s="21" cm="1">
        <f t="array" aca="1" ref="N2464" ca="1">IF(ISNA(VLOOKUP($D2464,Grouped_Sources!$C:$C,1,FALSE)),"", INDIRECT(VLOOKUP($D2464,Grouped_Sources!$C:$I,7,FALSE)))</f>
        <v>0</v>
      </c>
    </row>
    <row r="2465" spans="1:14" hidden="1" x14ac:dyDescent="0.25">
      <c r="A2465" s="5">
        <f t="shared" si="405"/>
        <v>27</v>
      </c>
      <c r="B2465" s="5">
        <f t="shared" si="406"/>
        <v>63</v>
      </c>
      <c r="C2465" s="5" t="str">
        <f t="shared" ca="1" si="403"/>
        <v>distance_scalar_car_taxi</v>
      </c>
      <c r="D2465" s="5" t="str">
        <f t="shared" ca="1" si="391"/>
        <v>distance_scalar_car_taxi_gran_valparaiso</v>
      </c>
      <c r="E2465" s="4" t="str" cm="1">
        <f t="array" aca="1" ref="E2465" ca="1">INDIRECT(ADDRESS(1,A2465,1,1,"all_city_parameter_inputs"))</f>
        <v>gran_valparaiso</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distance_scalar_car_taxi</v>
      </c>
      <c r="G2465" s="4" t="str" cm="1">
        <f t="array" aca="1" ref="G2465" ca="1">IF(AND(ISBLANK(INDIRECT(ADDRESS(B2465,3,1,1,"all_city_parameter_inputs"))),ISBLANK(INDIRECT(ADDRESS(B2465,2,1,1,"all_city_parameter_inputs")))),"",IF(ISBLANK(INDIRECT(ADDRESS(B2465,2,1,1,"all_city_parameter_inputs"))),"",INDIRECT(ADDRESS(B2465,2,1,1,"all_city_parameter_inputs"))))</f>
        <v>sd</v>
      </c>
      <c r="H2465" s="17" cm="1">
        <f t="array" aca="1" ref="H2465" ca="1">IF(ISBLANK(INDIRECT(ADDRESS(B2465,A2465,1,1,"all_city_parameter_inputs"))), "--",INDIRECT(ADDRESS(B2465,A2465,1,1,"all_city_parameter_inputs")))</f>
        <v>1.00642469261329</v>
      </c>
      <c r="I2465" s="17" t="str">
        <f ca="1">IF(OR(G2465="alpha",G2465="beta",G2465="sd",G2465="mean"),"--",VLOOKUP(C2465,Default!$B$5:$H$114,7,FALSE))</f>
        <v>--</v>
      </c>
      <c r="J2465" s="4" t="str">
        <f ca="1">VLOOKUP(F2465,Lookup!$C$5:$D$110,2, FALSE)</f>
        <v>Travel values</v>
      </c>
      <c r="K2465" s="4" t="str">
        <f ca="1">VLOOKUP(C2465,Default!$B$4:$E$114,4, FALSE)</f>
        <v>scalar for car/taxi distance, i.e. all car and taxi trips get scaled by this scalar</v>
      </c>
      <c r="L2465" s="21" t="str" cm="1">
        <f t="array" aca="1" ref="L2465" ca="1">IF(ISNA(VLOOKUP($D2465,Grouped_Sources!$C:$C,1,FALSE)),"", INDIRECT(VLOOKUP($D2465,Grouped_Sources!$C:$I,5,FALSE)))</f>
        <v xml:space="preserve"> on OneDrive Ali Abbas - ITHIM Global\Methods and Processes\Input Parameters\DistanceScalars</v>
      </c>
      <c r="M2465" s="21" cm="1">
        <f t="array" aca="1" ref="M2465" ca="1">IF(ISNA(VLOOKUP($D2465,Grouped_Sources!$C:$C,1,FALSE)),"", INDIRECT(VLOOKUP($D2465,Grouped_Sources!$C:$I,6,FALSE)))</f>
        <v>0</v>
      </c>
      <c r="N2465" s="21" cm="1">
        <f t="array" aca="1" ref="N2465" ca="1">IF(ISNA(VLOOKUP($D2465,Grouped_Sources!$C:$C,1,FALSE)),"", INDIRECT(VLOOKUP($D2465,Grouped_Sources!$C:$I,7,FALSE)))</f>
        <v>0</v>
      </c>
    </row>
    <row r="2466" spans="1:14" hidden="1" x14ac:dyDescent="0.25">
      <c r="A2466" s="5">
        <f t="shared" si="405"/>
        <v>27</v>
      </c>
      <c r="B2466" s="5">
        <f t="shared" si="406"/>
        <v>64</v>
      </c>
      <c r="C2466" s="5" t="str">
        <f t="shared" ca="1" si="403"/>
        <v>distance_scalar_motorcycle</v>
      </c>
      <c r="D2466" s="5" t="str">
        <f t="shared" ca="1" si="391"/>
        <v>distance_scalar_motorcycle_gran_valparaiso</v>
      </c>
      <c r="E2466" s="4" t="str" cm="1">
        <f t="array" aca="1" ref="E2466" ca="1">INDIRECT(ADDRESS(1,A2466,1,1,"all_city_parameter_inputs"))</f>
        <v>gran_valparaiso</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distance_scalar_motorcycle</v>
      </c>
      <c r="G2466" s="4" t="str" cm="1">
        <f t="array" aca="1" ref="G2466" ca="1">IF(AND(ISBLANK(INDIRECT(ADDRESS(B2466,3,1,1,"all_city_parameter_inputs"))),ISBLANK(INDIRECT(ADDRESS(B2466,2,1,1,"all_city_parameter_inputs")))),"",IF(ISBLANK(INDIRECT(ADDRESS(B2466,2,1,1,"all_city_parameter_inputs"))),"",INDIRECT(ADDRESS(B2466,2,1,1,"all_city_parameter_inputs"))))</f>
        <v>constant</v>
      </c>
      <c r="H2466" s="17" cm="1">
        <f t="array" aca="1" ref="H2466" ca="1">IF(ISBLANK(INDIRECT(ADDRESS(B2466,A2466,1,1,"all_city_parameter_inputs"))), "--",INDIRECT(ADDRESS(B2466,A2466,1,1,"all_city_parameter_inputs")))</f>
        <v>1</v>
      </c>
      <c r="I2466" s="17">
        <f ca="1">IF(OR(G2466="alpha",G2466="beta",G2466="sd",G2466="mean"),"--",VLOOKUP(C2466,Default!$B$5:$H$114,7,FALSE))</f>
        <v>1</v>
      </c>
      <c r="J2466" s="4" t="str">
        <f ca="1">VLOOKUP(F2466,Lookup!$C$5:$D$110,2, FALSE)</f>
        <v>Travel values</v>
      </c>
      <c r="K2466" s="4" t="str">
        <f ca="1">VLOOKUP(C2466,Default!$B$4:$E$114,4, FALSE)</f>
        <v>scalar for motorcycle distance, i.e. all motorbike trips are scaled by this scalar</v>
      </c>
      <c r="L2466" s="21" t="str" cm="1">
        <f t="array" aca="1" ref="L2466" ca="1">IF(ISNA(VLOOKUP($D2466,Grouped_Sources!$C:$C,1,FALSE)),"", INDIRECT(VLOOKUP($D2466,Grouped_Sources!$C:$I,5,FALSE)))</f>
        <v xml:space="preserve"> on OneDrive Ali Abbas - ITHIM Global\Methods and Processes\Input Parameters\DistanceScalars</v>
      </c>
      <c r="M2466" s="21" cm="1">
        <f t="array" aca="1" ref="M2466" ca="1">IF(ISNA(VLOOKUP($D2466,Grouped_Sources!$C:$C,1,FALSE)),"", INDIRECT(VLOOKUP($D2466,Grouped_Sources!$C:$I,6,FALSE)))</f>
        <v>0</v>
      </c>
      <c r="N2466" s="21" cm="1">
        <f t="array" aca="1" ref="N2466" ca="1">IF(ISNA(VLOOKUP($D2466,Grouped_Sources!$C:$C,1,FALSE)),"", INDIRECT(VLOOKUP($D2466,Grouped_Sources!$C:$I,7,FALSE)))</f>
        <v>0</v>
      </c>
    </row>
    <row r="2467" spans="1:14" hidden="1" x14ac:dyDescent="0.25">
      <c r="A2467" s="5">
        <f t="shared" si="405"/>
        <v>27</v>
      </c>
      <c r="B2467" s="5">
        <f t="shared" si="406"/>
        <v>65</v>
      </c>
      <c r="C2467" s="5" t="str">
        <f t="shared" ca="1" si="403"/>
        <v>distance_scalar_motorcycle</v>
      </c>
      <c r="D2467" s="5" t="str">
        <f t="shared" ref="D2467:D2487" ca="1" si="407">F2467&amp;"_"&amp;E2467</f>
        <v>distance_scalar_motorcycle_gran_valparaiso</v>
      </c>
      <c r="E2467" s="4" t="str" cm="1">
        <f t="array" aca="1" ref="E2467" ca="1">INDIRECT(ADDRESS(1,A2467,1,1,"all_city_parameter_inputs"))</f>
        <v>gran_valparaiso</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distance_scalar_motorcycle</v>
      </c>
      <c r="G2467" s="4" t="str" cm="1">
        <f t="array" aca="1" ref="G2467" ca="1">IF(AND(ISBLANK(INDIRECT(ADDRESS(B2467,3,1,1,"all_city_parameter_inputs"))),ISBLANK(INDIRECT(ADDRESS(B2467,2,1,1,"all_city_parameter_inputs")))),"",IF(ISBLANK(INDIRECT(ADDRESS(B2467,2,1,1,"all_city_parameter_inputs"))),"",INDIRECT(ADDRESS(B2467,2,1,1,"all_city_parameter_inputs"))))</f>
        <v>mean</v>
      </c>
      <c r="H2467" s="17" cm="1">
        <f t="array" aca="1" ref="H2467" ca="1">IF(ISBLANK(INDIRECT(ADDRESS(B2467,A2467,1,1,"all_city_parameter_inputs"))), "--",INDIRECT(ADDRESS(B2467,A2467,1,1,"all_city_parameter_inputs")))</f>
        <v>0.99832509286094695</v>
      </c>
      <c r="I2467" s="17" t="str">
        <f ca="1">IF(OR(G2467="alpha",G2467="beta",G2467="sd",G2467="mean"),"--",VLOOKUP(C2467,Default!$B$5:$H$114,7,FALSE))</f>
        <v>--</v>
      </c>
      <c r="J2467" s="4" t="str">
        <f ca="1">VLOOKUP(F2467,Lookup!$C$5:$D$110,2, FALSE)</f>
        <v>Travel values</v>
      </c>
      <c r="K2467" s="4" t="str">
        <f ca="1">VLOOKUP(C2467,Default!$B$4:$E$114,4, FALSE)</f>
        <v>scalar for motorcycle distance, i.e. all motorbike trips are scaled by this scalar</v>
      </c>
      <c r="L2467" s="21" t="str" cm="1">
        <f t="array" aca="1" ref="L2467" ca="1">IF(ISNA(VLOOKUP($D2467,Grouped_Sources!$C:$C,1,FALSE)),"", INDIRECT(VLOOKUP($D2467,Grouped_Sources!$C:$I,5,FALSE)))</f>
        <v xml:space="preserve"> on OneDrive Ali Abbas - ITHIM Global\Methods and Processes\Input Parameters\DistanceScalars</v>
      </c>
      <c r="M2467" s="21" cm="1">
        <f t="array" aca="1" ref="M2467" ca="1">IF(ISNA(VLOOKUP($D2467,Grouped_Sources!$C:$C,1,FALSE)),"", INDIRECT(VLOOKUP($D2467,Grouped_Sources!$C:$I,6,FALSE)))</f>
        <v>0</v>
      </c>
      <c r="N2467" s="21" cm="1">
        <f t="array" aca="1" ref="N2467" ca="1">IF(ISNA(VLOOKUP($D2467,Grouped_Sources!$C:$C,1,FALSE)),"", INDIRECT(VLOOKUP($D2467,Grouped_Sources!$C:$I,7,FALSE)))</f>
        <v>0</v>
      </c>
    </row>
    <row r="2468" spans="1:14" hidden="1" x14ac:dyDescent="0.25">
      <c r="A2468" s="5">
        <f t="shared" si="405"/>
        <v>27</v>
      </c>
      <c r="B2468" s="5">
        <f t="shared" si="406"/>
        <v>66</v>
      </c>
      <c r="C2468" s="5" t="str">
        <f t="shared" ca="1" si="403"/>
        <v>distance_scalar_motorcycle</v>
      </c>
      <c r="D2468" s="5" t="str">
        <f t="shared" ca="1" si="407"/>
        <v>distance_scalar_motorcycle_gran_valparaiso</v>
      </c>
      <c r="E2468" s="4" t="str" cm="1">
        <f t="array" aca="1" ref="E2468" ca="1">INDIRECT(ADDRESS(1,A2468,1,1,"all_city_parameter_inputs"))</f>
        <v>gran_valparaiso</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distance_scalar_motorcycle</v>
      </c>
      <c r="G2468" s="4" t="str" cm="1">
        <f t="array" aca="1" ref="G2468" ca="1">IF(AND(ISBLANK(INDIRECT(ADDRESS(B2468,3,1,1,"all_city_parameter_inputs"))),ISBLANK(INDIRECT(ADDRESS(B2468,2,1,1,"all_city_parameter_inputs")))),"",IF(ISBLANK(INDIRECT(ADDRESS(B2468,2,1,1,"all_city_parameter_inputs"))),"",INDIRECT(ADDRESS(B2468,2,1,1,"all_city_parameter_inputs"))))</f>
        <v>sd</v>
      </c>
      <c r="H2468" s="17" cm="1">
        <f t="array" aca="1" ref="H2468" ca="1">IF(ISBLANK(INDIRECT(ADDRESS(B2468,A2468,1,1,"all_city_parameter_inputs"))), "--",INDIRECT(ADDRESS(B2468,A2468,1,1,"all_city_parameter_inputs")))</f>
        <v>1.05961097601656</v>
      </c>
      <c r="I2468" s="17" t="str">
        <f ca="1">IF(OR(G2468="alpha",G2468="beta",G2468="sd",G2468="mean"),"--",VLOOKUP(C2468,Default!$B$5:$H$114,7,FALSE))</f>
        <v>--</v>
      </c>
      <c r="J2468" s="4" t="str">
        <f ca="1">VLOOKUP(F2468,Lookup!$C$5:$D$110,2, FALSE)</f>
        <v>Travel values</v>
      </c>
      <c r="K2468" s="4" t="str">
        <f ca="1">VLOOKUP(C2468,Default!$B$4:$E$114,4, FALSE)</f>
        <v>scalar for motorcycle distance, i.e. all motorbike trips are scaled by this scalar</v>
      </c>
      <c r="L2468" s="21" t="str" cm="1">
        <f t="array" aca="1" ref="L2468" ca="1">IF(ISNA(VLOOKUP($D2468,Grouped_Sources!$C:$C,1,FALSE)),"", INDIRECT(VLOOKUP($D2468,Grouped_Sources!$C:$I,5,FALSE)))</f>
        <v xml:space="preserve"> on OneDrive Ali Abbas - ITHIM Global\Methods and Processes\Input Parameters\DistanceScalars</v>
      </c>
      <c r="M2468" s="21" cm="1">
        <f t="array" aca="1" ref="M2468" ca="1">IF(ISNA(VLOOKUP($D2468,Grouped_Sources!$C:$C,1,FALSE)),"", INDIRECT(VLOOKUP($D2468,Grouped_Sources!$C:$I,6,FALSE)))</f>
        <v>0</v>
      </c>
      <c r="N2468" s="21" cm="1">
        <f t="array" aca="1" ref="N2468" ca="1">IF(ISNA(VLOOKUP($D2468,Grouped_Sources!$C:$C,1,FALSE)),"", INDIRECT(VLOOKUP($D2468,Grouped_Sources!$C:$I,7,FALSE)))</f>
        <v>0</v>
      </c>
    </row>
    <row r="2469" spans="1:14" hidden="1" x14ac:dyDescent="0.25">
      <c r="A2469" s="5">
        <f t="shared" si="405"/>
        <v>27</v>
      </c>
      <c r="B2469" s="5">
        <f t="shared" si="406"/>
        <v>67</v>
      </c>
      <c r="C2469" s="5" t="str">
        <f t="shared" ca="1" si="403"/>
        <v>distance_scalar_pt</v>
      </c>
      <c r="D2469" s="5" t="str">
        <f t="shared" ca="1" si="407"/>
        <v>distance_scalar_pt_gran_valparaiso</v>
      </c>
      <c r="E2469" s="4" t="str" cm="1">
        <f t="array" aca="1" ref="E2469" ca="1">INDIRECT(ADDRESS(1,A2469,1,1,"all_city_parameter_inputs"))</f>
        <v>gran_valparaiso</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distance_scalar_pt</v>
      </c>
      <c r="G2469" s="4" t="str" cm="1">
        <f t="array" aca="1" ref="G2469" ca="1">IF(AND(ISBLANK(INDIRECT(ADDRESS(B2469,3,1,1,"all_city_parameter_inputs"))),ISBLANK(INDIRECT(ADDRESS(B2469,2,1,1,"all_city_parameter_inputs")))),"",IF(ISBLANK(INDIRECT(ADDRESS(B2469,2,1,1,"all_city_parameter_inputs"))),"",INDIRECT(ADDRESS(B2469,2,1,1,"all_city_parameter_inputs"))))</f>
        <v>constant</v>
      </c>
      <c r="H2469" s="17" cm="1">
        <f t="array" aca="1" ref="H2469" ca="1">IF(ISBLANK(INDIRECT(ADDRESS(B2469,A2469,1,1,"all_city_parameter_inputs"))), "--",INDIRECT(ADDRESS(B2469,A2469,1,1,"all_city_parameter_inputs")))</f>
        <v>1</v>
      </c>
      <c r="I2469" s="17">
        <f ca="1">IF(OR(G2469="alpha",G2469="beta",G2469="sd",G2469="mean"),"--",VLOOKUP(C2469,Default!$B$5:$H$114,7,FALSE))</f>
        <v>1</v>
      </c>
      <c r="J2469" s="4" t="str">
        <f ca="1">VLOOKUP(F2469,Lookup!$C$5:$D$110,2, FALSE)</f>
        <v>Travel values</v>
      </c>
      <c r="K2469" s="4" t="str">
        <f ca="1">VLOOKUP(C2469,Default!$B$4:$E$114,4, FALSE)</f>
        <v>scalar for PT distance, i.e. all public transport journey (incl bus driver if added) are scaled by this scalar</v>
      </c>
      <c r="L2469" s="21" t="str" cm="1">
        <f t="array" aca="1" ref="L2469" ca="1">IF(ISNA(VLOOKUP($D2469,Grouped_Sources!$C:$C,1,FALSE)),"", INDIRECT(VLOOKUP($D2469,Grouped_Sources!$C:$I,5,FALSE)))</f>
        <v xml:space="preserve"> on OneDrive Ali Abbas - ITHIM Global\Methods and Processes\Input Parameters\DistanceScalars</v>
      </c>
      <c r="M2469" s="21" cm="1">
        <f t="array" aca="1" ref="M2469" ca="1">IF(ISNA(VLOOKUP($D2469,Grouped_Sources!$C:$C,1,FALSE)),"", INDIRECT(VLOOKUP($D2469,Grouped_Sources!$C:$I,6,FALSE)))</f>
        <v>0</v>
      </c>
      <c r="N2469" s="21" cm="1">
        <f t="array" aca="1" ref="N2469" ca="1">IF(ISNA(VLOOKUP($D2469,Grouped_Sources!$C:$C,1,FALSE)),"", INDIRECT(VLOOKUP($D2469,Grouped_Sources!$C:$I,7,FALSE)))</f>
        <v>0</v>
      </c>
    </row>
    <row r="2470" spans="1:14" hidden="1" x14ac:dyDescent="0.25">
      <c r="A2470" s="5">
        <f t="shared" si="405"/>
        <v>27</v>
      </c>
      <c r="B2470" s="5">
        <f t="shared" si="406"/>
        <v>68</v>
      </c>
      <c r="C2470" s="5" t="str">
        <f t="shared" ca="1" si="403"/>
        <v>distance_scalar_pt</v>
      </c>
      <c r="D2470" s="5" t="str">
        <f t="shared" ca="1" si="407"/>
        <v>distance_scalar_pt_gran_valparaiso</v>
      </c>
      <c r="E2470" s="4" t="str" cm="1">
        <f t="array" aca="1" ref="E2470" ca="1">INDIRECT(ADDRESS(1,A2470,1,1,"all_city_parameter_inputs"))</f>
        <v>gran_valparaiso</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distance_scalar_pt</v>
      </c>
      <c r="G2470" s="4" t="str" cm="1">
        <f t="array" aca="1" ref="G2470" ca="1">IF(AND(ISBLANK(INDIRECT(ADDRESS(B2470,3,1,1,"all_city_parameter_inputs"))),ISBLANK(INDIRECT(ADDRESS(B2470,2,1,1,"all_city_parameter_inputs")))),"",IF(ISBLANK(INDIRECT(ADDRESS(B2470,2,1,1,"all_city_parameter_inputs"))),"",INDIRECT(ADDRESS(B2470,2,1,1,"all_city_parameter_inputs"))))</f>
        <v>mean</v>
      </c>
      <c r="H2470" s="17" cm="1">
        <f t="array" aca="1" ref="H2470" ca="1">IF(ISBLANK(INDIRECT(ADDRESS(B2470,A2470,1,1,"all_city_parameter_inputs"))), "--",INDIRECT(ADDRESS(B2470,A2470,1,1,"all_city_parameter_inputs")))</f>
        <v>0.99997818143091399</v>
      </c>
      <c r="I2470" s="17" t="str">
        <f ca="1">IF(OR(G2470="alpha",G2470="beta",G2470="sd",G2470="mean"),"--",VLOOKUP(C2470,Default!$B$5:$H$114,7,FALSE))</f>
        <v>--</v>
      </c>
      <c r="J2470" s="4" t="str">
        <f ca="1">VLOOKUP(F2470,Lookup!$C$5:$D$110,2, FALSE)</f>
        <v>Travel values</v>
      </c>
      <c r="K2470" s="4" t="str">
        <f ca="1">VLOOKUP(C2470,Default!$B$4:$E$114,4, FALSE)</f>
        <v>scalar for PT distance, i.e. all public transport journey (incl bus driver if added) are scaled by this scalar</v>
      </c>
      <c r="L2470" s="21" t="str" cm="1">
        <f t="array" aca="1" ref="L2470" ca="1">IF(ISNA(VLOOKUP($D2470,Grouped_Sources!$C:$C,1,FALSE)),"", INDIRECT(VLOOKUP($D2470,Grouped_Sources!$C:$I,5,FALSE)))</f>
        <v xml:space="preserve"> on OneDrive Ali Abbas - ITHIM Global\Methods and Processes\Input Parameters\DistanceScalars</v>
      </c>
      <c r="M2470" s="21" cm="1">
        <f t="array" aca="1" ref="M2470" ca="1">IF(ISNA(VLOOKUP($D2470,Grouped_Sources!$C:$C,1,FALSE)),"", INDIRECT(VLOOKUP($D2470,Grouped_Sources!$C:$I,6,FALSE)))</f>
        <v>0</v>
      </c>
      <c r="N2470" s="21" cm="1">
        <f t="array" aca="1" ref="N2470" ca="1">IF(ISNA(VLOOKUP($D2470,Grouped_Sources!$C:$C,1,FALSE)),"", INDIRECT(VLOOKUP($D2470,Grouped_Sources!$C:$I,7,FALSE)))</f>
        <v>0</v>
      </c>
    </row>
    <row r="2471" spans="1:14" hidden="1" x14ac:dyDescent="0.25">
      <c r="A2471" s="5">
        <f t="shared" si="405"/>
        <v>27</v>
      </c>
      <c r="B2471" s="5">
        <f t="shared" si="406"/>
        <v>69</v>
      </c>
      <c r="C2471" s="5" t="str">
        <f t="shared" ca="1" si="403"/>
        <v>distance_scalar_pt</v>
      </c>
      <c r="D2471" s="5" t="str">
        <f t="shared" ca="1" si="407"/>
        <v>distance_scalar_pt_gran_valparaiso</v>
      </c>
      <c r="E2471" s="4" t="str" cm="1">
        <f t="array" aca="1" ref="E2471" ca="1">INDIRECT(ADDRESS(1,A2471,1,1,"all_city_parameter_inputs"))</f>
        <v>gran_valparaiso</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distance_scalar_pt</v>
      </c>
      <c r="G2471" s="4" t="str" cm="1">
        <f t="array" aca="1" ref="G2471" ca="1">IF(AND(ISBLANK(INDIRECT(ADDRESS(B2471,3,1,1,"all_city_parameter_inputs"))),ISBLANK(INDIRECT(ADDRESS(B2471,2,1,1,"all_city_parameter_inputs")))),"",IF(ISBLANK(INDIRECT(ADDRESS(B2471,2,1,1,"all_city_parameter_inputs"))),"",INDIRECT(ADDRESS(B2471,2,1,1,"all_city_parameter_inputs"))))</f>
        <v>sd</v>
      </c>
      <c r="H2471" s="17" cm="1">
        <f t="array" aca="1" ref="H2471" ca="1">IF(ISBLANK(INDIRECT(ADDRESS(B2471,A2471,1,1,"all_city_parameter_inputs"))), "--",INDIRECT(ADDRESS(B2471,A2471,1,1,"all_city_parameter_inputs")))</f>
        <v>1.0066277441796301</v>
      </c>
      <c r="I2471" s="17" t="str">
        <f ca="1">IF(OR(G2471="alpha",G2471="beta",G2471="sd",G2471="mean"),"--",VLOOKUP(C2471,Default!$B$5:$H$114,7,FALSE))</f>
        <v>--</v>
      </c>
      <c r="J2471" s="4" t="str">
        <f ca="1">VLOOKUP(F2471,Lookup!$C$5:$D$110,2, FALSE)</f>
        <v>Travel values</v>
      </c>
      <c r="K2471" s="4" t="str">
        <f ca="1">VLOOKUP(C2471,Default!$B$4:$E$114,4, FALSE)</f>
        <v>scalar for PT distance, i.e. all public transport journey (incl bus driver if added) are scaled by this scalar</v>
      </c>
      <c r="L2471" s="21" t="str" cm="1">
        <f t="array" aca="1" ref="L2471" ca="1">IF(ISNA(VLOOKUP($D2471,Grouped_Sources!$C:$C,1,FALSE)),"", INDIRECT(VLOOKUP($D2471,Grouped_Sources!$C:$I,5,FALSE)))</f>
        <v xml:space="preserve"> on OneDrive Ali Abbas - ITHIM Global\Methods and Processes\Input Parameters\DistanceScalars</v>
      </c>
      <c r="M2471" s="21" cm="1">
        <f t="array" aca="1" ref="M2471" ca="1">IF(ISNA(VLOOKUP($D2471,Grouped_Sources!$C:$C,1,FALSE)),"", INDIRECT(VLOOKUP($D2471,Grouped_Sources!$C:$I,6,FALSE)))</f>
        <v>0</v>
      </c>
      <c r="N2471" s="21" cm="1">
        <f t="array" aca="1" ref="N2471" ca="1">IF(ISNA(VLOOKUP($D2471,Grouped_Sources!$C:$C,1,FALSE)),"", INDIRECT(VLOOKUP($D2471,Grouped_Sources!$C:$I,7,FALSE)))</f>
        <v>0</v>
      </c>
    </row>
    <row r="2472" spans="1:14" hidden="1" x14ac:dyDescent="0.25">
      <c r="A2472" s="5">
        <f t="shared" si="405"/>
        <v>27</v>
      </c>
      <c r="B2472" s="5">
        <f t="shared" si="406"/>
        <v>70</v>
      </c>
      <c r="C2472" s="5" t="str">
        <f t="shared" ca="1" si="403"/>
        <v>distance_scalar_walking</v>
      </c>
      <c r="D2472" s="5" t="str">
        <f t="shared" ca="1" si="407"/>
        <v>distance_scalar_walking_gran_valparaiso</v>
      </c>
      <c r="E2472" s="4" t="str" cm="1">
        <f t="array" aca="1" ref="E2472" ca="1">INDIRECT(ADDRESS(1,A2472,1,1,"all_city_parameter_inputs"))</f>
        <v>gran_valparaiso</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distance_scalar_walking</v>
      </c>
      <c r="G2472" s="4" t="str" cm="1">
        <f t="array" aca="1" ref="G2472" ca="1">IF(AND(ISBLANK(INDIRECT(ADDRESS(B2472,3,1,1,"all_city_parameter_inputs"))),ISBLANK(INDIRECT(ADDRESS(B2472,2,1,1,"all_city_parameter_inputs")))),"",IF(ISBLANK(INDIRECT(ADDRESS(B2472,2,1,1,"all_city_parameter_inputs"))),"",INDIRECT(ADDRESS(B2472,2,1,1,"all_city_parameter_inputs"))))</f>
        <v>constant</v>
      </c>
      <c r="H2472" s="17" cm="1">
        <f t="array" aca="1" ref="H2472" ca="1">IF(ISBLANK(INDIRECT(ADDRESS(B2472,A2472,1,1,"all_city_parameter_inputs"))), "--",INDIRECT(ADDRESS(B2472,A2472,1,1,"all_city_parameter_inputs")))</f>
        <v>1</v>
      </c>
      <c r="I2472" s="17">
        <f ca="1">IF(OR(G2472="alpha",G2472="beta",G2472="sd",G2472="mean"),"--",VLOOKUP(C2472,Default!$B$5:$H$114,7,FALSE))</f>
        <v>1</v>
      </c>
      <c r="J2472" s="4" t="str">
        <f ca="1">VLOOKUP(F2472,Lookup!$C$5:$D$110,2, FALSE)</f>
        <v>Travel values</v>
      </c>
      <c r="K2472" s="4" t="str">
        <f ca="1">VLOOKUP(C2472,Default!$B$4:$E$114,4, FALSE)</f>
        <v>scalar for walking distance, i.e. all walking trips are scaled by this scalar</v>
      </c>
      <c r="L2472" s="21" t="str" cm="1">
        <f t="array" aca="1" ref="L2472" ca="1">IF(ISNA(VLOOKUP($D2472,Grouped_Sources!$C:$C,1,FALSE)),"", INDIRECT(VLOOKUP($D2472,Grouped_Sources!$C:$I,5,FALSE)))</f>
        <v xml:space="preserve"> on OneDrive Ali Abbas - ITHIM Global\Methods and Processes\Input Parameters\DistanceScalars</v>
      </c>
      <c r="M2472" s="21" cm="1">
        <f t="array" aca="1" ref="M2472" ca="1">IF(ISNA(VLOOKUP($D2472,Grouped_Sources!$C:$C,1,FALSE)),"", INDIRECT(VLOOKUP($D2472,Grouped_Sources!$C:$I,6,FALSE)))</f>
        <v>0</v>
      </c>
      <c r="N2472" s="21" cm="1">
        <f t="array" aca="1" ref="N2472" ca="1">IF(ISNA(VLOOKUP($D2472,Grouped_Sources!$C:$C,1,FALSE)),"", INDIRECT(VLOOKUP($D2472,Grouped_Sources!$C:$I,7,FALSE)))</f>
        <v>0</v>
      </c>
    </row>
    <row r="2473" spans="1:14" hidden="1" x14ac:dyDescent="0.25">
      <c r="A2473" s="5">
        <f t="shared" si="405"/>
        <v>27</v>
      </c>
      <c r="B2473" s="5">
        <f t="shared" si="406"/>
        <v>71</v>
      </c>
      <c r="C2473" s="5" t="str">
        <f t="shared" ca="1" si="403"/>
        <v>distance_scalar_walking</v>
      </c>
      <c r="D2473" s="5" t="str">
        <f t="shared" ca="1" si="407"/>
        <v>distance_scalar_walking_gran_valparaiso</v>
      </c>
      <c r="E2473" s="4" t="str" cm="1">
        <f t="array" aca="1" ref="E2473" ca="1">INDIRECT(ADDRESS(1,A2473,1,1,"all_city_parameter_inputs"))</f>
        <v>gran_valparaiso</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distance_scalar_walking</v>
      </c>
      <c r="G2473" s="4" t="str" cm="1">
        <f t="array" aca="1" ref="G2473" ca="1">IF(AND(ISBLANK(INDIRECT(ADDRESS(B2473,3,1,1,"all_city_parameter_inputs"))),ISBLANK(INDIRECT(ADDRESS(B2473,2,1,1,"all_city_parameter_inputs")))),"",IF(ISBLANK(INDIRECT(ADDRESS(B2473,2,1,1,"all_city_parameter_inputs"))),"",INDIRECT(ADDRESS(B2473,2,1,1,"all_city_parameter_inputs"))))</f>
        <v>mean</v>
      </c>
      <c r="H2473" s="17" cm="1">
        <f t="array" aca="1" ref="H2473" ca="1">IF(ISBLANK(INDIRECT(ADDRESS(B2473,A2473,1,1,"all_city_parameter_inputs"))), "--",INDIRECT(ADDRESS(B2473,A2473,1,1,"all_city_parameter_inputs")))</f>
        <v>0.99998307141871001</v>
      </c>
      <c r="I2473" s="17" t="str">
        <f ca="1">IF(OR(G2473="alpha",G2473="beta",G2473="sd",G2473="mean"),"--",VLOOKUP(C2473,Default!$B$5:$H$114,7,FALSE))</f>
        <v>--</v>
      </c>
      <c r="J2473" s="4" t="str">
        <f ca="1">VLOOKUP(F2473,Lookup!$C$5:$D$110,2, FALSE)</f>
        <v>Travel values</v>
      </c>
      <c r="K2473" s="4" t="str">
        <f ca="1">VLOOKUP(C2473,Default!$B$4:$E$114,4, FALSE)</f>
        <v>scalar for walking distance, i.e. all walking trips are scaled by this scalar</v>
      </c>
      <c r="L2473" s="21" t="str" cm="1">
        <f t="array" aca="1" ref="L2473" ca="1">IF(ISNA(VLOOKUP($D2473,Grouped_Sources!$C:$C,1,FALSE)),"", INDIRECT(VLOOKUP($D2473,Grouped_Sources!$C:$I,5,FALSE)))</f>
        <v xml:space="preserve"> on OneDrive Ali Abbas - ITHIM Global\Methods and Processes\Input Parameters\DistanceScalars</v>
      </c>
      <c r="M2473" s="21" cm="1">
        <f t="array" aca="1" ref="M2473" ca="1">IF(ISNA(VLOOKUP($D2473,Grouped_Sources!$C:$C,1,FALSE)),"", INDIRECT(VLOOKUP($D2473,Grouped_Sources!$C:$I,6,FALSE)))</f>
        <v>0</v>
      </c>
      <c r="N2473" s="21" cm="1">
        <f t="array" aca="1" ref="N2473" ca="1">IF(ISNA(VLOOKUP($D2473,Grouped_Sources!$C:$C,1,FALSE)),"", INDIRECT(VLOOKUP($D2473,Grouped_Sources!$C:$I,7,FALSE)))</f>
        <v>0</v>
      </c>
    </row>
    <row r="2474" spans="1:14" hidden="1" x14ac:dyDescent="0.25">
      <c r="A2474" s="5">
        <f t="shared" si="405"/>
        <v>27</v>
      </c>
      <c r="B2474" s="5">
        <f t="shared" si="406"/>
        <v>72</v>
      </c>
      <c r="C2474" s="5" t="str">
        <f t="shared" ca="1" si="403"/>
        <v>distance_scalar_walking</v>
      </c>
      <c r="D2474" s="5" t="str">
        <f t="shared" ca="1" si="407"/>
        <v>distance_scalar_walking_gran_valparaiso</v>
      </c>
      <c r="E2474" s="4" t="str" cm="1">
        <f t="array" aca="1" ref="E2474" ca="1">INDIRECT(ADDRESS(1,A2474,1,1,"all_city_parameter_inputs"))</f>
        <v>gran_valparaiso</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distance_scalar_walking</v>
      </c>
      <c r="G2474" s="4" t="str" cm="1">
        <f t="array" aca="1" ref="G2474" ca="1">IF(AND(ISBLANK(INDIRECT(ADDRESS(B2474,3,1,1,"all_city_parameter_inputs"))),ISBLANK(INDIRECT(ADDRESS(B2474,2,1,1,"all_city_parameter_inputs")))),"",IF(ISBLANK(INDIRECT(ADDRESS(B2474,2,1,1,"all_city_parameter_inputs"))),"",INDIRECT(ADDRESS(B2474,2,1,1,"all_city_parameter_inputs"))))</f>
        <v>sd</v>
      </c>
      <c r="H2474" s="17" cm="1">
        <f t="array" aca="1" ref="H2474" ca="1">IF(ISBLANK(INDIRECT(ADDRESS(B2474,A2474,1,1,"all_city_parameter_inputs"))), "--",INDIRECT(ADDRESS(B2474,A2474,1,1,"all_city_parameter_inputs")))</f>
        <v>1.00583567702875</v>
      </c>
      <c r="I2474" s="17" t="str">
        <f ca="1">IF(OR(G2474="alpha",G2474="beta",G2474="sd",G2474="mean"),"--",VLOOKUP(C2474,Default!$B$5:$H$114,7,FALSE))</f>
        <v>--</v>
      </c>
      <c r="J2474" s="4" t="str">
        <f ca="1">VLOOKUP(F2474,Lookup!$C$5:$D$110,2, FALSE)</f>
        <v>Travel values</v>
      </c>
      <c r="K2474" s="4" t="str">
        <f ca="1">VLOOKUP(C2474,Default!$B$4:$E$114,4, FALSE)</f>
        <v>scalar for walking distance, i.e. all walking trips are scaled by this scalar</v>
      </c>
      <c r="L2474" s="21" t="str" cm="1">
        <f t="array" aca="1" ref="L2474" ca="1">IF(ISNA(VLOOKUP($D2474,Grouped_Sources!$C:$C,1,FALSE)),"", INDIRECT(VLOOKUP($D2474,Grouped_Sources!$C:$I,5,FALSE)))</f>
        <v xml:space="preserve"> on OneDrive Ali Abbas - ITHIM Global\Methods and Processes\Input Parameters\DistanceScalars</v>
      </c>
      <c r="M2474" s="21" cm="1">
        <f t="array" aca="1" ref="M2474" ca="1">IF(ISNA(VLOOKUP($D2474,Grouped_Sources!$C:$C,1,FALSE)),"", INDIRECT(VLOOKUP($D2474,Grouped_Sources!$C:$I,6,FALSE)))</f>
        <v>0</v>
      </c>
      <c r="N2474" s="21" cm="1">
        <f t="array" aca="1" ref="N2474" ca="1">IF(ISNA(VLOOKUP($D2474,Grouped_Sources!$C:$C,1,FALSE)),"", INDIRECT(VLOOKUP($D2474,Grouped_Sources!$C:$I,7,FALSE)))</f>
        <v>0</v>
      </c>
    </row>
    <row r="2475" spans="1:14" hidden="1" x14ac:dyDescent="0.25">
      <c r="A2475" s="5">
        <f t="shared" si="405"/>
        <v>27</v>
      </c>
      <c r="B2475" s="5">
        <f t="shared" si="406"/>
        <v>73</v>
      </c>
      <c r="C2475" s="5" t="str">
        <f t="shared" ca="1" si="403"/>
        <v>distance_scalar_cycling</v>
      </c>
      <c r="D2475" s="5" t="str">
        <f t="shared" ca="1" si="407"/>
        <v>distance_scalar_cycling_gran_valparaiso</v>
      </c>
      <c r="E2475" s="4" t="str" cm="1">
        <f t="array" aca="1" ref="E2475" ca="1">INDIRECT(ADDRESS(1,A2475,1,1,"all_city_parameter_inputs"))</f>
        <v>gran_valparaiso</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distance_scalar_cycling</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1</v>
      </c>
      <c r="I2475" s="17">
        <f ca="1">IF(OR(G2475="alpha",G2475="beta",G2475="sd",G2475="mean"),"--",VLOOKUP(C2475,Default!$B$5:$H$114,7,FALSE))</f>
        <v>1</v>
      </c>
      <c r="J2475" s="4" t="str">
        <f ca="1">VLOOKUP(F2475,Lookup!$C$5:$D$110,2, FALSE)</f>
        <v>Travel values</v>
      </c>
      <c r="K2475" s="4" t="str">
        <f ca="1">VLOOKUP(C2475,Default!$B$4:$E$114,4, FALSE)</f>
        <v>scalar for cycling distance, i.e. all cycling trips are scaled by this scalar</v>
      </c>
      <c r="L2475" s="21" t="str" cm="1">
        <f t="array" aca="1" ref="L2475" ca="1">IF(ISNA(VLOOKUP($D2475,Grouped_Sources!$C:$C,1,FALSE)),"", INDIRECT(VLOOKUP($D2475,Grouped_Sources!$C:$I,5,FALSE)))</f>
        <v xml:space="preserve"> on OneDrive Ali Abbas - ITHIM Global\Methods and Processes\Input Parameters\DistanceScalars</v>
      </c>
      <c r="M2475" s="21" cm="1">
        <f t="array" aca="1" ref="M2475" ca="1">IF(ISNA(VLOOKUP($D2475,Grouped_Sources!$C:$C,1,FALSE)),"", INDIRECT(VLOOKUP($D2475,Grouped_Sources!$C:$I,6,FALSE)))</f>
        <v>0</v>
      </c>
      <c r="N2475" s="21" cm="1">
        <f t="array" aca="1" ref="N2475" ca="1">IF(ISNA(VLOOKUP($D2475,Grouped_Sources!$C:$C,1,FALSE)),"", INDIRECT(VLOOKUP($D2475,Grouped_Sources!$C:$I,7,FALSE)))</f>
        <v>0</v>
      </c>
    </row>
    <row r="2476" spans="1:14" hidden="1" x14ac:dyDescent="0.25">
      <c r="A2476" s="5">
        <f t="shared" si="405"/>
        <v>27</v>
      </c>
      <c r="B2476" s="5">
        <f t="shared" si="406"/>
        <v>74</v>
      </c>
      <c r="C2476" s="5" t="str">
        <f t="shared" ca="1" si="403"/>
        <v>distance_scalar_cycling</v>
      </c>
      <c r="D2476" s="5" t="str">
        <f t="shared" ca="1" si="407"/>
        <v>distance_scalar_cycling_gran_valparaiso</v>
      </c>
      <c r="E2476" s="4" t="str" cm="1">
        <f t="array" aca="1" ref="E2476" ca="1">INDIRECT(ADDRESS(1,A2476,1,1,"all_city_parameter_inputs"))</f>
        <v>gran_valparaiso</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distance_scalar_cycling</v>
      </c>
      <c r="G2476" s="4" t="str" cm="1">
        <f t="array" aca="1" ref="G2476" ca="1">IF(AND(ISBLANK(INDIRECT(ADDRESS(B2476,3,1,1,"all_city_parameter_inputs"))),ISBLANK(INDIRECT(ADDRESS(B2476,2,1,1,"all_city_parameter_inputs")))),"",IF(ISBLANK(INDIRECT(ADDRESS(B2476,2,1,1,"all_city_parameter_inputs"))),"",INDIRECT(ADDRESS(B2476,2,1,1,"all_city_parameter_inputs"))))</f>
        <v>mean</v>
      </c>
      <c r="H2476" s="17" cm="1">
        <f t="array" aca="1" ref="H2476" ca="1">IF(ISBLANK(INDIRECT(ADDRESS(B2476,A2476,1,1,"all_city_parameter_inputs"))), "--",INDIRECT(ADDRESS(B2476,A2476,1,1,"all_city_parameter_inputs")))</f>
        <v>0.99903282375356794</v>
      </c>
      <c r="I2476" s="17" t="str">
        <f ca="1">IF(OR(G2476="alpha",G2476="beta",G2476="sd",G2476="mean"),"--",VLOOKUP(C2476,Default!$B$5:$H$114,7,FALSE))</f>
        <v>--</v>
      </c>
      <c r="J2476" s="4" t="str">
        <f ca="1">VLOOKUP(F2476,Lookup!$C$5:$D$110,2, FALSE)</f>
        <v>Travel values</v>
      </c>
      <c r="K2476" s="4" t="str">
        <f ca="1">VLOOKUP(C2476,Default!$B$4:$E$114,4, FALSE)</f>
        <v>scalar for cycling distance, i.e. all cycling trips are scaled by this scalar</v>
      </c>
      <c r="L2476" s="21" t="str" cm="1">
        <f t="array" aca="1" ref="L2476" ca="1">IF(ISNA(VLOOKUP($D2476,Grouped_Sources!$C:$C,1,FALSE)),"", INDIRECT(VLOOKUP($D2476,Grouped_Sources!$C:$I,5,FALSE)))</f>
        <v xml:space="preserve"> on OneDrive Ali Abbas - ITHIM Global\Methods and Processes\Input Parameters\DistanceScalars</v>
      </c>
      <c r="M2476" s="21" cm="1">
        <f t="array" aca="1" ref="M2476" ca="1">IF(ISNA(VLOOKUP($D2476,Grouped_Sources!$C:$C,1,FALSE)),"", INDIRECT(VLOOKUP($D2476,Grouped_Sources!$C:$I,6,FALSE)))</f>
        <v>0</v>
      </c>
      <c r="N2476" s="21" cm="1">
        <f t="array" aca="1" ref="N2476" ca="1">IF(ISNA(VLOOKUP($D2476,Grouped_Sources!$C:$C,1,FALSE)),"", INDIRECT(VLOOKUP($D2476,Grouped_Sources!$C:$I,7,FALSE)))</f>
        <v>0</v>
      </c>
    </row>
    <row r="2477" spans="1:14" hidden="1" x14ac:dyDescent="0.25">
      <c r="A2477" s="5">
        <f t="shared" si="405"/>
        <v>27</v>
      </c>
      <c r="B2477" s="5">
        <f t="shared" si="406"/>
        <v>75</v>
      </c>
      <c r="C2477" s="5" t="str">
        <f t="shared" ca="1" si="403"/>
        <v>distance_scalar_cycling</v>
      </c>
      <c r="D2477" s="5" t="str">
        <f t="shared" ca="1" si="407"/>
        <v>distance_scalar_cycling_gran_valparaiso</v>
      </c>
      <c r="E2477" s="4" t="str" cm="1">
        <f t="array" aca="1" ref="E2477" ca="1">INDIRECT(ADDRESS(1,A2477,1,1,"all_city_parameter_inputs"))</f>
        <v>gran_valparaiso</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distance_scalar_cycling</v>
      </c>
      <c r="G2477" s="4" t="str" cm="1">
        <f t="array" aca="1" ref="G2477" ca="1">IF(AND(ISBLANK(INDIRECT(ADDRESS(B2477,3,1,1,"all_city_parameter_inputs"))),ISBLANK(INDIRECT(ADDRESS(B2477,2,1,1,"all_city_parameter_inputs")))),"",IF(ISBLANK(INDIRECT(ADDRESS(B2477,2,1,1,"all_city_parameter_inputs"))),"",INDIRECT(ADDRESS(B2477,2,1,1,"all_city_parameter_inputs"))))</f>
        <v>sd</v>
      </c>
      <c r="H2477" s="17" cm="1">
        <f t="array" aca="1" ref="H2477" ca="1">IF(ISBLANK(INDIRECT(ADDRESS(B2477,A2477,1,1,"all_city_parameter_inputs"))), "--",INDIRECT(ADDRESS(B2477,A2477,1,1,"all_city_parameter_inputs")))</f>
        <v>1.04497390553926</v>
      </c>
      <c r="I2477" s="17" t="str">
        <f ca="1">IF(OR(G2477="alpha",G2477="beta",G2477="sd",G2477="mean"),"--",VLOOKUP(C2477,Default!$B$5:$H$114,7,FALSE))</f>
        <v>--</v>
      </c>
      <c r="J2477" s="4" t="str">
        <f ca="1">VLOOKUP(F2477,Lookup!$C$5:$D$110,2, FALSE)</f>
        <v>Travel values</v>
      </c>
      <c r="K2477" s="4" t="str">
        <f ca="1">VLOOKUP(C2477,Default!$B$4:$E$114,4, FALSE)</f>
        <v>scalar for cycling distance, i.e. all cycling trips are scaled by this scalar</v>
      </c>
      <c r="L2477" s="21" t="str" cm="1">
        <f t="array" aca="1" ref="L2477" ca="1">IF(ISNA(VLOOKUP($D2477,Grouped_Sources!$C:$C,1,FALSE)),"", INDIRECT(VLOOKUP($D2477,Grouped_Sources!$C:$I,5,FALSE)))</f>
        <v xml:space="preserve"> on OneDrive Ali Abbas - ITHIM Global\Methods and Processes\Input Parameters\DistanceScalars</v>
      </c>
      <c r="M2477" s="21" cm="1">
        <f t="array" aca="1" ref="M2477" ca="1">IF(ISNA(VLOOKUP($D2477,Grouped_Sources!$C:$C,1,FALSE)),"", INDIRECT(VLOOKUP($D2477,Grouped_Sources!$C:$I,6,FALSE)))</f>
        <v>0</v>
      </c>
      <c r="N2477" s="21" cm="1">
        <f t="array" aca="1" ref="N2477" ca="1">IF(ISNA(VLOOKUP($D2477,Grouped_Sources!$C:$C,1,FALSE)),"", INDIRECT(VLOOKUP($D2477,Grouped_Sources!$C:$I,7,FALSE)))</f>
        <v>0</v>
      </c>
    </row>
    <row r="2478" spans="1:14" hidden="1" x14ac:dyDescent="0.25">
      <c r="A2478" s="5">
        <f t="shared" si="405"/>
        <v>27</v>
      </c>
      <c r="B2478" s="5">
        <f t="shared" si="406"/>
        <v>76</v>
      </c>
      <c r="C2478" s="5" t="str">
        <f t="shared" ca="1" si="403"/>
        <v>CO2_emission_inventories motorcycle</v>
      </c>
      <c r="D2478" s="5" t="str">
        <f t="shared" ca="1" si="407"/>
        <v>CO2_emission_inventories_gran_valparaiso</v>
      </c>
      <c r="E2478" s="4" t="str" cm="1">
        <f t="array" aca="1" ref="E2478" ca="1">INDIRECT(ADDRESS(1,A2478,1,1,"all_city_parameter_inputs"))</f>
        <v>gran_valparaiso</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CO2_emission_inventories</v>
      </c>
      <c r="G2478" s="4" t="str" cm="1">
        <f t="array" aca="1" ref="G2478" ca="1">IF(AND(ISBLANK(INDIRECT(ADDRESS(B2478,3,1,1,"all_city_parameter_inputs"))),ISBLANK(INDIRECT(ADDRESS(B2478,2,1,1,"all_city_parameter_inputs")))),"",IF(ISBLANK(INDIRECT(ADDRESS(B2478,2,1,1,"all_city_parameter_inputs"))),"",INDIRECT(ADDRESS(B2478,2,1,1,"all_city_parameter_inputs"))))</f>
        <v>motorcycle</v>
      </c>
      <c r="H2478" s="17" cm="1">
        <f t="array" aca="1" ref="H2478" ca="1">IF(ISBLANK(INDIRECT(ADDRESS(B2478,A2478,1,1,"all_city_parameter_inputs"))), "--",INDIRECT(ADDRESS(B2478,A2478,1,1,"all_city_parameter_inputs")))</f>
        <v>32712.247319999999</v>
      </c>
      <c r="I2478" s="17">
        <f ca="1">IF(OR(G2478="alpha",G2478="beta",G2478="sd",G2478="mean"),"--",VLOOKUP(C2478,Default!$B$5:$H$114,7,FALSE))</f>
        <v>30033.571810000001</v>
      </c>
      <c r="J2478" s="4" t="str">
        <f ca="1">VLOOKUP(F2478,Lookup!$C$5:$D$110,2, FALSE)</f>
        <v>Pollution values</v>
      </c>
      <c r="K2478" s="4" t="str">
        <f ca="1">VLOOKUP(C2478,Default!$B$4:$E$114,4, FALSE)</f>
        <v>- used to estimate the CO2 for scenarios (function "scenario_co2_calculations").
- used to create the VEHICLE_INVENTORY, with speeds, PM and CO2 emissions (function "set_vehicle_inventory").</v>
      </c>
      <c r="L2478" s="21" t="str" cm="1">
        <f t="array" aca="1" ref="L2478" ca="1">IF(ISNA(VLOOKUP($D2478,Grouped_Sources!$C:$C,1,FALSE)),"", INDIRECT(VLOOKUP($D2478,Grouped_Sources!$C:$I,5,FALSE)))</f>
        <v>EDGAR but proper documentation still missing</v>
      </c>
      <c r="M2478" s="21" cm="1">
        <f t="array" aca="1" ref="M2478" ca="1">IF(ISNA(VLOOKUP($D2478,Grouped_Sources!$C:$C,1,FALSE)),"", INDIRECT(VLOOKUP($D2478,Grouped_Sources!$C:$I,6,FALSE)))</f>
        <v>0</v>
      </c>
      <c r="N2478" s="21" cm="1">
        <f t="array" aca="1" ref="N2478" ca="1">IF(ISNA(VLOOKUP($D2478,Grouped_Sources!$C:$C,1,FALSE)),"", INDIRECT(VLOOKUP($D2478,Grouped_Sources!$C:$I,7,FALSE)))</f>
        <v>0</v>
      </c>
    </row>
    <row r="2479" spans="1:14" hidden="1" x14ac:dyDescent="0.25">
      <c r="A2479" s="5">
        <f t="shared" si="405"/>
        <v>27</v>
      </c>
      <c r="B2479" s="5">
        <f t="shared" si="406"/>
        <v>77</v>
      </c>
      <c r="C2479" s="5" t="str">
        <f t="shared" ca="1" si="403"/>
        <v>CO2_emission_inventories car</v>
      </c>
      <c r="D2479" s="5" t="str">
        <f t="shared" ca="1" si="407"/>
        <v>CO2_emission_inventories_gran_valparaiso</v>
      </c>
      <c r="E2479" s="4" t="str" cm="1">
        <f t="array" aca="1" ref="E2479" ca="1">INDIRECT(ADDRESS(1,A2479,1,1,"all_city_parameter_inputs"))</f>
        <v>gran_valparaiso</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CO2_emission_inventories</v>
      </c>
      <c r="G2479" s="4" t="str" cm="1">
        <f t="array" aca="1" ref="G2479" ca="1">IF(AND(ISBLANK(INDIRECT(ADDRESS(B2479,3,1,1,"all_city_parameter_inputs"))),ISBLANK(INDIRECT(ADDRESS(B2479,2,1,1,"all_city_parameter_inputs")))),"",IF(ISBLANK(INDIRECT(ADDRESS(B2479,2,1,1,"all_city_parameter_inputs"))),"",INDIRECT(ADDRESS(B2479,2,1,1,"all_city_parameter_inputs"))))</f>
        <v>car</v>
      </c>
      <c r="H2479" s="17" cm="1">
        <f t="array" aca="1" ref="H2479" ca="1">IF(ISBLANK(INDIRECT(ADDRESS(B2479,A2479,1,1,"all_city_parameter_inputs"))), "--",INDIRECT(ADDRESS(B2479,A2479,1,1,"all_city_parameter_inputs")))</f>
        <v>406321.94040000002</v>
      </c>
      <c r="I2479" s="17">
        <f ca="1">IF(OR(G2479="alpha",G2479="beta",G2479="sd",G2479="mean"),"--",VLOOKUP(C2479,Default!$B$5:$H$114,7,FALSE))</f>
        <v>1033377.341</v>
      </c>
      <c r="J2479" s="4" t="str">
        <f ca="1">VLOOKUP(F2479,Lookup!$C$5:$D$110,2, FALSE)</f>
        <v>Pollution values</v>
      </c>
      <c r="K2479" s="4">
        <f ca="1">VLOOKUP(C2479,Default!$B$4:$E$114,4, FALSE)</f>
        <v>0</v>
      </c>
      <c r="L2479" s="21" t="str" cm="1">
        <f t="array" aca="1" ref="L2479" ca="1">IF(ISNA(VLOOKUP($D2479,Grouped_Sources!$C:$C,1,FALSE)),"", INDIRECT(VLOOKUP($D2479,Grouped_Sources!$C:$I,5,FALSE)))</f>
        <v>EDGAR but proper documentation still missing</v>
      </c>
      <c r="M2479" s="21" cm="1">
        <f t="array" aca="1" ref="M2479" ca="1">IF(ISNA(VLOOKUP($D2479,Grouped_Sources!$C:$C,1,FALSE)),"", INDIRECT(VLOOKUP($D2479,Grouped_Sources!$C:$I,6,FALSE)))</f>
        <v>0</v>
      </c>
      <c r="N2479" s="21" cm="1">
        <f t="array" aca="1" ref="N2479" ca="1">IF(ISNA(VLOOKUP($D2479,Grouped_Sources!$C:$C,1,FALSE)),"", INDIRECT(VLOOKUP($D2479,Grouped_Sources!$C:$I,7,FALSE)))</f>
        <v>0</v>
      </c>
    </row>
    <row r="2480" spans="1:14" hidden="1" x14ac:dyDescent="0.25">
      <c r="A2480" s="5">
        <f t="shared" si="405"/>
        <v>27</v>
      </c>
      <c r="B2480" s="5">
        <f t="shared" si="406"/>
        <v>78</v>
      </c>
      <c r="C2480" s="5" t="str">
        <f t="shared" ca="1" si="403"/>
        <v>CO2_emission_inventories bus_driver</v>
      </c>
      <c r="D2480" s="5" t="str">
        <f t="shared" ca="1" si="407"/>
        <v>CO2_emission_inventories_gran_valparaiso</v>
      </c>
      <c r="E2480" s="4" t="str" cm="1">
        <f t="array" aca="1" ref="E2480" ca="1">INDIRECT(ADDRESS(1,A2480,1,1,"all_city_parameter_inputs"))</f>
        <v>gran_valparaiso</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CO2_emission_inventories</v>
      </c>
      <c r="G2480" s="4" t="str" cm="1">
        <f t="array" aca="1" ref="G2480" ca="1">IF(AND(ISBLANK(INDIRECT(ADDRESS(B2480,3,1,1,"all_city_parameter_inputs"))),ISBLANK(INDIRECT(ADDRESS(B2480,2,1,1,"all_city_parameter_inputs")))),"",IF(ISBLANK(INDIRECT(ADDRESS(B2480,2,1,1,"all_city_parameter_inputs"))),"",INDIRECT(ADDRESS(B2480,2,1,1,"all_city_parameter_inputs"))))</f>
        <v>bus_driver</v>
      </c>
      <c r="H2480" s="17" cm="1">
        <f t="array" aca="1" ref="H2480" ca="1">IF(ISBLANK(INDIRECT(ADDRESS(B2480,A2480,1,1,"all_city_parameter_inputs"))), "--",INDIRECT(ADDRESS(B2480,A2480,1,1,"all_city_parameter_inputs")))</f>
        <v>22446.681789999999</v>
      </c>
      <c r="I2480" s="17">
        <f ca="1">IF(OR(G2480="alpha",G2480="beta",G2480="sd",G2480="mean"),"--",VLOOKUP(C2480,Default!$B$5:$H$114,7,FALSE))</f>
        <v>100429.7216</v>
      </c>
      <c r="J2480" s="4" t="str">
        <f ca="1">VLOOKUP(F2480,Lookup!$C$5:$D$110,2, FALSE)</f>
        <v>Pollution values</v>
      </c>
      <c r="K2480" s="4">
        <f ca="1">VLOOKUP(C2480,Default!$B$4:$E$114,4, FALSE)</f>
        <v>0</v>
      </c>
      <c r="L2480" s="21" t="str" cm="1">
        <f t="array" aca="1" ref="L2480" ca="1">IF(ISNA(VLOOKUP($D2480,Grouped_Sources!$C:$C,1,FALSE)),"", INDIRECT(VLOOKUP($D2480,Grouped_Sources!$C:$I,5,FALSE)))</f>
        <v>EDGAR but proper documentation still missing</v>
      </c>
      <c r="M2480" s="21" cm="1">
        <f t="array" aca="1" ref="M2480" ca="1">IF(ISNA(VLOOKUP($D2480,Grouped_Sources!$C:$C,1,FALSE)),"", INDIRECT(VLOOKUP($D2480,Grouped_Sources!$C:$I,6,FALSE)))</f>
        <v>0</v>
      </c>
      <c r="N2480" s="21" cm="1">
        <f t="array" aca="1" ref="N2480" ca="1">IF(ISNA(VLOOKUP($D2480,Grouped_Sources!$C:$C,1,FALSE)),"", INDIRECT(VLOOKUP($D2480,Grouped_Sources!$C:$I,7,FALSE)))</f>
        <v>0</v>
      </c>
    </row>
    <row r="2481" spans="1:14" hidden="1" x14ac:dyDescent="0.25">
      <c r="A2481" s="5">
        <f t="shared" si="405"/>
        <v>27</v>
      </c>
      <c r="B2481" s="5">
        <f t="shared" si="406"/>
        <v>79</v>
      </c>
      <c r="C2481" s="5" t="str">
        <f t="shared" ca="1" si="403"/>
        <v>CO2_emission_inventories heavy_truck</v>
      </c>
      <c r="D2481" s="5" t="str">
        <f t="shared" ca="1" si="407"/>
        <v>CO2_emission_inventories_gran_valparaiso</v>
      </c>
      <c r="E2481" s="4" t="str" cm="1">
        <f t="array" aca="1" ref="E2481" ca="1">INDIRECT(ADDRESS(1,A2481,1,1,"all_city_parameter_inputs"))</f>
        <v>gran_valparaiso</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CO2_emission_inventories</v>
      </c>
      <c r="G2481" s="4" t="str" cm="1">
        <f t="array" aca="1" ref="G2481" ca="1">IF(AND(ISBLANK(INDIRECT(ADDRESS(B2481,3,1,1,"all_city_parameter_inputs"))),ISBLANK(INDIRECT(ADDRESS(B2481,2,1,1,"all_city_parameter_inputs")))),"",IF(ISBLANK(INDIRECT(ADDRESS(B2481,2,1,1,"all_city_parameter_inputs"))),"",INDIRECT(ADDRESS(B2481,2,1,1,"all_city_parameter_inputs"))))</f>
        <v>heavy_truck</v>
      </c>
      <c r="H2481" s="17" cm="1">
        <f t="array" aca="1" ref="H2481" ca="1">IF(ISBLANK(INDIRECT(ADDRESS(B2481,A2481,1,1,"all_city_parameter_inputs"))), "--",INDIRECT(ADDRESS(B2481,A2481,1,1,"all_city_parameter_inputs")))</f>
        <v>220770.0925</v>
      </c>
      <c r="I2481" s="17">
        <f ca="1">IF(OR(G2481="alpha",G2481="beta",G2481="sd",G2481="mean"),"--",VLOOKUP(C2481,Default!$B$5:$H$114,7,FALSE))</f>
        <v>259655.32449999999</v>
      </c>
      <c r="J2481" s="4" t="str">
        <f ca="1">VLOOKUP(F2481,Lookup!$C$5:$D$110,2, FALSE)</f>
        <v>Pollution values</v>
      </c>
      <c r="K2481" s="4">
        <f ca="1">VLOOKUP(C2481,Default!$B$4:$E$114,4, FALSE)</f>
        <v>0</v>
      </c>
      <c r="L2481" s="21" t="str" cm="1">
        <f t="array" aca="1" ref="L2481" ca="1">IF(ISNA(VLOOKUP($D2481,Grouped_Sources!$C:$C,1,FALSE)),"", INDIRECT(VLOOKUP($D2481,Grouped_Sources!$C:$I,5,FALSE)))</f>
        <v>EDGAR but proper documentation still missing</v>
      </c>
      <c r="M2481" s="21" cm="1">
        <f t="array" aca="1" ref="M2481" ca="1">IF(ISNA(VLOOKUP($D2481,Grouped_Sources!$C:$C,1,FALSE)),"", INDIRECT(VLOOKUP($D2481,Grouped_Sources!$C:$I,6,FALSE)))</f>
        <v>0</v>
      </c>
      <c r="N2481" s="21" cm="1">
        <f t="array" aca="1" ref="N2481" ca="1">IF(ISNA(VLOOKUP($D2481,Grouped_Sources!$C:$C,1,FALSE)),"", INDIRECT(VLOOKUP($D2481,Grouped_Sources!$C:$I,7,FALSE)))</f>
        <v>0</v>
      </c>
    </row>
    <row r="2482" spans="1:14" hidden="1" x14ac:dyDescent="0.25">
      <c r="A2482" s="5">
        <f t="shared" si="405"/>
        <v>27</v>
      </c>
      <c r="B2482" s="5">
        <f t="shared" si="406"/>
        <v>80</v>
      </c>
      <c r="C2482" s="5" t="str">
        <f t="shared" ca="1" si="403"/>
        <v>CO2_emission_inventories truck</v>
      </c>
      <c r="D2482" s="5" t="str">
        <f t="shared" ca="1" si="407"/>
        <v>CO2_emission_inventories_gran_valparaiso</v>
      </c>
      <c r="E2482" s="4" t="str" cm="1">
        <f t="array" aca="1" ref="E2482" ca="1">INDIRECT(ADDRESS(1,A2482,1,1,"all_city_parameter_inputs"))</f>
        <v>gran_valparaiso</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CO2_emission_inventories</v>
      </c>
      <c r="G2482" s="4" t="str" cm="1">
        <f t="array" aca="1" ref="G2482" ca="1">IF(AND(ISBLANK(INDIRECT(ADDRESS(B2482,3,1,1,"all_city_parameter_inputs"))),ISBLANK(INDIRECT(ADDRESS(B2482,2,1,1,"all_city_parameter_inputs")))),"",IF(ISBLANK(INDIRECT(ADDRESS(B2482,2,1,1,"all_city_parameter_inputs"))),"",INDIRECT(ADDRESS(B2482,2,1,1,"all_city_parameter_inputs"))))</f>
        <v>truck</v>
      </c>
      <c r="H2482" s="17" cm="1">
        <f t="array" aca="1" ref="H2482" ca="1">IF(ISBLANK(INDIRECT(ADDRESS(B2482,A2482,1,1,"all_city_parameter_inputs"))), "--",INDIRECT(ADDRESS(B2482,A2482,1,1,"all_city_parameter_inputs")))</f>
        <v>470632.32610000001</v>
      </c>
      <c r="I2482" s="17">
        <f ca="1">IF(OR(G2482="alpha",G2482="beta",G2482="sd",G2482="mean"),"--",VLOOKUP(C2482,Default!$B$5:$H$114,7,FALSE))</f>
        <v>163516.11319999999</v>
      </c>
      <c r="J2482" s="4" t="str">
        <f ca="1">VLOOKUP(F2482,Lookup!$C$5:$D$110,2, FALSE)</f>
        <v>Pollution values</v>
      </c>
      <c r="K2482" s="4">
        <f ca="1">VLOOKUP(C2482,Default!$B$4:$E$114,4, FALSE)</f>
        <v>0</v>
      </c>
      <c r="L2482" s="21" t="str" cm="1">
        <f t="array" aca="1" ref="L2482" ca="1">IF(ISNA(VLOOKUP($D2482,Grouped_Sources!$C:$C,1,FALSE)),"", INDIRECT(VLOOKUP($D2482,Grouped_Sources!$C:$I,5,FALSE)))</f>
        <v>EDGAR but proper documentation still missing</v>
      </c>
      <c r="M2482" s="21" cm="1">
        <f t="array" aca="1" ref="M2482" ca="1">IF(ISNA(VLOOKUP($D2482,Grouped_Sources!$C:$C,1,FALSE)),"", INDIRECT(VLOOKUP($D2482,Grouped_Sources!$C:$I,6,FALSE)))</f>
        <v>0</v>
      </c>
      <c r="N2482" s="21" cm="1">
        <f t="array" aca="1" ref="N2482" ca="1">IF(ISNA(VLOOKUP($D2482,Grouped_Sources!$C:$C,1,FALSE)),"", INDIRECT(VLOOKUP($D2482,Grouped_Sources!$C:$I,7,FALSE)))</f>
        <v>0</v>
      </c>
    </row>
    <row r="2483" spans="1:14" hidden="1" x14ac:dyDescent="0.25">
      <c r="A2483" s="5">
        <f t="shared" si="405"/>
        <v>27</v>
      </c>
      <c r="B2483" s="5">
        <f t="shared" si="406"/>
        <v>81</v>
      </c>
      <c r="C2483" s="5" t="str">
        <f t="shared" ca="1" si="403"/>
        <v>CO2_emission_inventories van</v>
      </c>
      <c r="D2483" s="5" t="str">
        <f t="shared" ca="1" si="407"/>
        <v>CO2_emission_inventories_gran_valparaiso</v>
      </c>
      <c r="E2483" s="4" t="str" cm="1">
        <f t="array" aca="1" ref="E2483" ca="1">INDIRECT(ADDRESS(1,A2483,1,1,"all_city_parameter_inputs"))</f>
        <v>gran_valparaiso</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CO2_emission_inventories</v>
      </c>
      <c r="G2483" s="4" t="str" cm="1">
        <f t="array" aca="1" ref="G2483" ca="1">IF(AND(ISBLANK(INDIRECT(ADDRESS(B2483,3,1,1,"all_city_parameter_inputs"))),ISBLANK(INDIRECT(ADDRESS(B2483,2,1,1,"all_city_parameter_inputs")))),"",IF(ISBLANK(INDIRECT(ADDRESS(B2483,2,1,1,"all_city_parameter_inputs"))),"",INDIRECT(ADDRESS(B2483,2,1,1,"all_city_parameter_inputs"))))</f>
        <v>van</v>
      </c>
      <c r="H2483" s="17" t="str" cm="1">
        <f t="array" aca="1" ref="H2483" ca="1">IF(ISBLANK(INDIRECT(ADDRESS(B2483,A2483,1,1,"all_city_parameter_inputs"))), "--",INDIRECT(ADDRESS(B2483,A2483,1,1,"all_city_parameter_inputs")))</f>
        <v>--</v>
      </c>
      <c r="I2483" s="17">
        <f ca="1">IF(OR(G2483="alpha",G2483="beta",G2483="sd",G2483="mean"),"--",VLOOKUP(C2483,Default!$B$5:$H$114,7,FALSE))</f>
        <v>0</v>
      </c>
      <c r="J2483" s="4" t="str">
        <f ca="1">VLOOKUP(F2483,Lookup!$C$5:$D$110,2, FALSE)</f>
        <v>Pollution values</v>
      </c>
      <c r="K2483" s="4">
        <f ca="1">VLOOKUP(C2483,Default!$B$4:$E$114,4, FALSE)</f>
        <v>0</v>
      </c>
      <c r="L2483" s="21" t="str" cm="1">
        <f t="array" aca="1" ref="L2483" ca="1">IF(ISNA(VLOOKUP($D2483,Grouped_Sources!$C:$C,1,FALSE)),"", INDIRECT(VLOOKUP($D2483,Grouped_Sources!$C:$I,5,FALSE)))</f>
        <v>EDGAR but proper documentation still missing</v>
      </c>
      <c r="M2483" s="21" cm="1">
        <f t="array" aca="1" ref="M2483" ca="1">IF(ISNA(VLOOKUP($D2483,Grouped_Sources!$C:$C,1,FALSE)),"", INDIRECT(VLOOKUP($D2483,Grouped_Sources!$C:$I,6,FALSE)))</f>
        <v>0</v>
      </c>
      <c r="N2483" s="21" cm="1">
        <f t="array" aca="1" ref="N2483" ca="1">IF(ISNA(VLOOKUP($D2483,Grouped_Sources!$C:$C,1,FALSE)),"", INDIRECT(VLOOKUP($D2483,Grouped_Sources!$C:$I,7,FALSE)))</f>
        <v>0</v>
      </c>
    </row>
    <row r="2484" spans="1:14" hidden="1" x14ac:dyDescent="0.25">
      <c r="A2484" s="5">
        <f t="shared" si="405"/>
        <v>27</v>
      </c>
      <c r="B2484" s="5">
        <f t="shared" si="406"/>
        <v>82</v>
      </c>
      <c r="C2484" s="5" t="str">
        <f t="shared" ca="1" si="403"/>
        <v>CO2_emission_inventories other</v>
      </c>
      <c r="D2484" s="5" t="str">
        <f t="shared" ca="1" si="407"/>
        <v>CO2_emission_inventories_gran_valparaiso</v>
      </c>
      <c r="E2484" s="4" t="str" cm="1">
        <f t="array" aca="1" ref="E2484" ca="1">INDIRECT(ADDRESS(1,A2484,1,1,"all_city_parameter_inputs"))</f>
        <v>gran_valparaiso</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CO2_emission_inventories</v>
      </c>
      <c r="G2484" s="4" t="str" cm="1">
        <f t="array" aca="1" ref="G2484" ca="1">IF(AND(ISBLANK(INDIRECT(ADDRESS(B2484,3,1,1,"all_city_parameter_inputs"))),ISBLANK(INDIRECT(ADDRESS(B2484,2,1,1,"all_city_parameter_inputs")))),"",IF(ISBLANK(INDIRECT(ADDRESS(B2484,2,1,1,"all_city_parameter_inputs"))),"",INDIRECT(ADDRESS(B2484,2,1,1,"all_city_parameter_inputs"))))</f>
        <v>other</v>
      </c>
      <c r="H2484" s="17" cm="1">
        <f t="array" aca="1" ref="H2484" ca="1">IF(ISBLANK(INDIRECT(ADDRESS(B2484,A2484,1,1,"all_city_parameter_inputs"))), "--",INDIRECT(ADDRESS(B2484,A2484,1,1,"all_city_parameter_inputs")))</f>
        <v>9761.4987500000007</v>
      </c>
      <c r="I2484" s="17">
        <f ca="1">IF(OR(G2484="alpha",G2484="beta",G2484="sd",G2484="mean"),"--",VLOOKUP(C2484,Default!$B$5:$H$114,7,FALSE))</f>
        <v>1906.893448</v>
      </c>
      <c r="J2484" s="4" t="str">
        <f ca="1">VLOOKUP(F2484,Lookup!$C$5:$D$110,2, FALSE)</f>
        <v>Pollution values</v>
      </c>
      <c r="K2484" s="4">
        <f ca="1">VLOOKUP(C2484,Default!$B$4:$E$114,4, FALSE)</f>
        <v>0</v>
      </c>
      <c r="L2484" s="21" t="str" cm="1">
        <f t="array" aca="1" ref="L2484" ca="1">IF(ISNA(VLOOKUP($D2484,Grouped_Sources!$C:$C,1,FALSE)),"", INDIRECT(VLOOKUP($D2484,Grouped_Sources!$C:$I,5,FALSE)))</f>
        <v>EDGAR but proper documentation still missing</v>
      </c>
      <c r="M2484" s="21" cm="1">
        <f t="array" aca="1" ref="M2484" ca="1">IF(ISNA(VLOOKUP($D2484,Grouped_Sources!$C:$C,1,FALSE)),"", INDIRECT(VLOOKUP($D2484,Grouped_Sources!$C:$I,6,FALSE)))</f>
        <v>0</v>
      </c>
      <c r="N2484" s="21" cm="1">
        <f t="array" aca="1" ref="N2484" ca="1">IF(ISNA(VLOOKUP($D2484,Grouped_Sources!$C:$C,1,FALSE)),"", INDIRECT(VLOOKUP($D2484,Grouped_Sources!$C:$I,7,FALSE)))</f>
        <v>0</v>
      </c>
    </row>
    <row r="2485" spans="1:14" hidden="1" x14ac:dyDescent="0.25">
      <c r="A2485" s="5">
        <f t="shared" si="405"/>
        <v>27</v>
      </c>
      <c r="B2485" s="5">
        <f t="shared" si="406"/>
        <v>83</v>
      </c>
      <c r="C2485" s="5" t="str">
        <f t="shared" ca="1" si="403"/>
        <v>CO2_emission_inventories taxi</v>
      </c>
      <c r="D2485" s="5" t="str">
        <f t="shared" ca="1" si="407"/>
        <v>CO2_emission_inventories_gran_valparaiso</v>
      </c>
      <c r="E2485" s="4" t="str" cm="1">
        <f t="array" aca="1" ref="E2485" ca="1">INDIRECT(ADDRESS(1,A2485,1,1,"all_city_parameter_inputs"))</f>
        <v>gran_valparaiso</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CO2_emission_inventories</v>
      </c>
      <c r="G2485" s="4" t="str" cm="1">
        <f t="array" aca="1" ref="G2485" ca="1">IF(AND(ISBLANK(INDIRECT(ADDRESS(B2485,3,1,1,"all_city_parameter_inputs"))),ISBLANK(INDIRECT(ADDRESS(B2485,2,1,1,"all_city_parameter_inputs")))),"",IF(ISBLANK(INDIRECT(ADDRESS(B2485,2,1,1,"all_city_parameter_inputs"))),"",INDIRECT(ADDRESS(B2485,2,1,1,"all_city_parameter_inputs"))))</f>
        <v>taxi</v>
      </c>
      <c r="H2485" s="17" t="str" cm="1">
        <f t="array" aca="1" ref="H2485" ca="1">IF(ISBLANK(INDIRECT(ADDRESS(B2485,A2485,1,1,"all_city_parameter_inputs"))), "--",INDIRECT(ADDRESS(B2485,A2485,1,1,"all_city_parameter_inputs")))</f>
        <v>--</v>
      </c>
      <c r="I2485" s="17">
        <f ca="1">IF(OR(G2485="alpha",G2485="beta",G2485="sd",G2485="mean"),"--",VLOOKUP(C2485,Default!$B$5:$H$114,7,FALSE))</f>
        <v>0</v>
      </c>
      <c r="J2485" s="4" t="str">
        <f ca="1">VLOOKUP(F2485,Lookup!$C$5:$D$110,2, FALSE)</f>
        <v>Pollution values</v>
      </c>
      <c r="K2485" s="4">
        <f ca="1">VLOOKUP(C2485,Default!$B$4:$E$114,4, FALSE)</f>
        <v>0</v>
      </c>
      <c r="L2485" s="21" t="str" cm="1">
        <f t="array" aca="1" ref="L2485" ca="1">IF(ISNA(VLOOKUP($D2485,Grouped_Sources!$C:$C,1,FALSE)),"", INDIRECT(VLOOKUP($D2485,Grouped_Sources!$C:$I,5,FALSE)))</f>
        <v>EDGAR but proper documentation still missing</v>
      </c>
      <c r="M2485" s="21" cm="1">
        <f t="array" aca="1" ref="M2485" ca="1">IF(ISNA(VLOOKUP($D2485,Grouped_Sources!$C:$C,1,FALSE)),"", INDIRECT(VLOOKUP($D2485,Grouped_Sources!$C:$I,6,FALSE)))</f>
        <v>0</v>
      </c>
      <c r="N2485" s="21" cm="1">
        <f t="array" aca="1" ref="N2485" ca="1">IF(ISNA(VLOOKUP($D2485,Grouped_Sources!$C:$C,1,FALSE)),"", INDIRECT(VLOOKUP($D2485,Grouped_Sources!$C:$I,7,FALSE)))</f>
        <v>0</v>
      </c>
    </row>
    <row r="2486" spans="1:14" hidden="1" x14ac:dyDescent="0.25">
      <c r="A2486" s="5">
        <f t="shared" si="405"/>
        <v>27</v>
      </c>
      <c r="B2486" s="5">
        <f t="shared" si="406"/>
        <v>84</v>
      </c>
      <c r="C2486" s="5" t="str">
        <f t="shared" ca="1" si="403"/>
        <v>CO2_emission_inventories auto_rickshaw</v>
      </c>
      <c r="D2486" s="5" t="str">
        <f t="shared" ca="1" si="407"/>
        <v>CO2_emission_inventories_gran_valparaiso</v>
      </c>
      <c r="E2486" s="4" t="str" cm="1">
        <f t="array" aca="1" ref="E2486" ca="1">INDIRECT(ADDRESS(1,A2486,1,1,"all_city_parameter_inputs"))</f>
        <v>gran_valparaiso</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CO2_emission_inventories</v>
      </c>
      <c r="G2486" s="4" t="str" cm="1">
        <f t="array" aca="1" ref="G2486" ca="1">IF(AND(ISBLANK(INDIRECT(ADDRESS(B2486,3,1,1,"all_city_parameter_inputs"))),ISBLANK(INDIRECT(ADDRESS(B2486,2,1,1,"all_city_parameter_inputs")))),"",IF(ISBLANK(INDIRECT(ADDRESS(B2486,2,1,1,"all_city_parameter_inputs"))),"",INDIRECT(ADDRESS(B2486,2,1,1,"all_city_parameter_inputs"))))</f>
        <v>auto_rickshaw</v>
      </c>
      <c r="H2486" s="17" t="str" cm="1">
        <f t="array" aca="1" ref="H2486" ca="1">IF(ISBLANK(INDIRECT(ADDRESS(B2486,A2486,1,1,"all_city_parameter_inputs"))), "--",INDIRECT(ADDRESS(B2486,A2486,1,1,"all_city_parameter_inputs")))</f>
        <v>--</v>
      </c>
      <c r="I2486" s="17">
        <f ca="1">IF(OR(G2486="alpha",G2486="beta",G2486="sd",G2486="mean"),"--",VLOOKUP(C2486,Default!$B$5:$H$114,7,FALSE))</f>
        <v>0</v>
      </c>
      <c r="J2486" s="4" t="str">
        <f ca="1">VLOOKUP(F2486,Lookup!$C$5:$D$110,2, FALSE)</f>
        <v>Pollution values</v>
      </c>
      <c r="K2486" s="4">
        <f ca="1">VLOOKUP(C2486,Default!$B$4:$E$114,4, FALSE)</f>
        <v>0</v>
      </c>
      <c r="L2486" s="21" t="str" cm="1">
        <f t="array" aca="1" ref="L2486" ca="1">IF(ISNA(VLOOKUP($D2486,Grouped_Sources!$C:$C,1,FALSE)),"", INDIRECT(VLOOKUP($D2486,Grouped_Sources!$C:$I,5,FALSE)))</f>
        <v>EDGAR but proper documentation still missing</v>
      </c>
      <c r="M2486" s="21" cm="1">
        <f t="array" aca="1" ref="M2486" ca="1">IF(ISNA(VLOOKUP($D2486,Grouped_Sources!$C:$C,1,FALSE)),"", INDIRECT(VLOOKUP($D2486,Grouped_Sources!$C:$I,6,FALSE)))</f>
        <v>0</v>
      </c>
      <c r="N2486" s="21" cm="1">
        <f t="array" aca="1" ref="N2486" ca="1">IF(ISNA(VLOOKUP($D2486,Grouped_Sources!$C:$C,1,FALSE)),"", INDIRECT(VLOOKUP($D2486,Grouped_Sources!$C:$I,7,FALSE)))</f>
        <v>0</v>
      </c>
    </row>
    <row r="2487" spans="1:14" hidden="1" x14ac:dyDescent="0.25">
      <c r="A2487" s="5">
        <f t="shared" si="405"/>
        <v>27</v>
      </c>
      <c r="B2487" s="5">
        <f t="shared" si="406"/>
        <v>85</v>
      </c>
      <c r="C2487" s="5" t="str">
        <f t="shared" ca="1" si="403"/>
        <v>CO2_emission_confidence</v>
      </c>
      <c r="D2487" s="5" t="str">
        <f t="shared" ca="1" si="407"/>
        <v>CO2_emission_confidence_gran_valparaiso</v>
      </c>
      <c r="E2487" s="4" t="str" cm="1">
        <f t="array" aca="1" ref="E2487" ca="1">INDIRECT(ADDRESS(1,A2487,1,1,"all_city_parameter_inputs"))</f>
        <v>gran_valparaiso</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CO2_emission_confidence</v>
      </c>
      <c r="G2487" s="4" t="str" cm="1">
        <f t="array" aca="1" ref="G2487" ca="1">IF(AND(ISBLANK(INDIRECT(ADDRESS(B2487,3,1,1,"all_city_parameter_inputs"))),ISBLANK(INDIRECT(ADDRESS(B2487,2,1,1,"all_city_parameter_inputs")))),"",IF(ISBLANK(INDIRECT(ADDRESS(B2487,2,1,1,"all_city_parameter_inputs"))),"",INDIRECT(ADDRESS(B2487,2,1,1,"all_city_parameter_inputs"))))</f>
        <v>sample</v>
      </c>
      <c r="H2487" s="17" cm="1">
        <f t="array" aca="1" ref="H2487" ca="1">IF(ISBLANK(INDIRECT(ADDRESS(B2487,A2487,1,1,"all_city_parameter_inputs"))), "--",INDIRECT(ADDRESS(B2487,A2487,1,1,"all_city_parameter_inputs")))</f>
        <v>0.8</v>
      </c>
      <c r="I2487" s="17">
        <f ca="1">IF(OR(G2487="alpha",G2487="beta",G2487="sd",G2487="mean"),"--",VLOOKUP(C2487,Default!$B$5:$H$114,7,FALSE))</f>
        <v>1</v>
      </c>
      <c r="J2487" s="4" t="str">
        <f ca="1">VLOOKUP(F2487,Lookup!$C$5:$D$110,2, FALSE)</f>
        <v>Pollution values</v>
      </c>
      <c r="K2487" s="4" t="str">
        <f ca="1">VLOOKUP(C2487,Default!$B$4:$E$114,4, FALSE)</f>
        <v>how confident we are about the CO2 emissions inventory (equivalent to PM_EMISSION_INVENTORY_CONFIDENCE)</v>
      </c>
      <c r="L2487" s="21" t="str" cm="1">
        <f t="array" aca="1" ref="L2487" ca="1">IF(ISNA(VLOOKUP($D2487,Grouped_Sources!$C:$C,1,FALSE)),"", INDIRECT(VLOOKUP($D2487,Grouped_Sources!$C:$I,5,FALSE)))</f>
        <v/>
      </c>
      <c r="M2487" s="21" t="str" cm="1">
        <f t="array" aca="1" ref="M2487" ca="1">IF(ISNA(VLOOKUP($D2487,Grouped_Sources!$C:$C,1,FALSE)),"", INDIRECT(VLOOKUP($D2487,Grouped_Sources!$C:$I,6,FALSE)))</f>
        <v/>
      </c>
      <c r="N2487" s="21" t="str" cm="1">
        <f t="array" aca="1" ref="N2487" ca="1">IF(ISNA(VLOOKUP($D2487,Grouped_Sources!$C:$C,1,FALSE)),"", INDIRECT(VLOOKUP($D2487,Grouped_Sources!$C:$I,7,FALSE)))</f>
        <v/>
      </c>
    </row>
    <row r="2488" spans="1:14" hidden="1" x14ac:dyDescent="0.25">
      <c r="A2488" s="5">
        <f t="shared" si="405"/>
        <v>27</v>
      </c>
      <c r="B2488" s="5">
        <f t="shared" si="406"/>
        <v>86</v>
      </c>
      <c r="C2488" s="5" t="str">
        <f t="shared" ca="1" si="403"/>
        <v>car_occupancy_ratio</v>
      </c>
      <c r="D2488" s="5" t="str">
        <f t="shared" ref="D2488:D2490" ca="1" si="408">F2488&amp;"_"&amp;E2488</f>
        <v>car_occupancy_ratio_gran_valparaiso</v>
      </c>
      <c r="E2488" s="4" t="str" cm="1">
        <f t="array" aca="1" ref="E2488" ca="1">INDIRECT(ADDRESS(1,A2488,1,1,"all_city_parameter_inputs"))</f>
        <v>gran_valparaiso</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car_occupancy_ratio</v>
      </c>
      <c r="G2488" s="4" t="str" cm="1">
        <f t="array" aca="1" ref="G2488" ca="1">IF(AND(ISBLANK(INDIRECT(ADDRESS(B2488,3,1,1,"all_city_parameter_inputs"))),ISBLANK(INDIRECT(ADDRESS(B2488,2,1,1,"all_city_parameter_inputs")))),"",IF(ISBLANK(INDIRECT(ADDRESS(B2488,2,1,1,"all_city_parameter_inputs"))),"",INDIRECT(ADDRESS(B2488,2,1,1,"all_city_parameter_inputs"))))</f>
        <v>constant</v>
      </c>
      <c r="H2488" s="17" cm="1">
        <f t="array" aca="1" ref="H2488" ca="1">IF(ISBLANK(INDIRECT(ADDRESS(B2488,A2488,1,1,"all_city_parameter_inputs"))), "--",INDIRECT(ADDRESS(B2488,A2488,1,1,"all_city_parameter_inputs")))</f>
        <v>0.66225165562913912</v>
      </c>
      <c r="I2488" s="17">
        <f ca="1">IF(OR(G2488="alpha",G2488="beta",G2488="sd",G2488="mean"),"--",VLOOKUP(C2488,Default!$B$5:$H$114,7,FALSE))</f>
        <v>0.625</v>
      </c>
      <c r="J2488" s="4" t="str">
        <f ca="1">VLOOKUP(F2488,Lookup!$C$5:$D$110,2, FALSE)</f>
        <v>Travel values</v>
      </c>
      <c r="K2488" s="4" t="str">
        <f ca="1">VLOOKUP(C2488,Default!$B$4:$E$114,4, FALSE)</f>
        <v>ratio of cars to passengers (incl driver)</v>
      </c>
      <c r="L2488" s="21" t="str" cm="1">
        <f t="array" aca="1" ref="L2488" ca="1">IF(ISNA(VLOOKUP($D2488,Grouped_Sources!$C:$C,1,FALSE)),"", INDIRECT(VLOOKUP($D2488,Grouped_Sources!$C:$I,5,FALSE)))</f>
        <v>CarOccupancyRatio_vxx.docx on on OneDrive Ali Abbas - ITHIM Global\Methods and Processes\Input Parameters\CarOccupancyRate</v>
      </c>
      <c r="M2488" s="21" cm="1">
        <f t="array" aca="1" ref="M2488" ca="1">IF(ISNA(VLOOKUP($D2488,Grouped_Sources!$C:$C,1,FALSE)),"", INDIRECT(VLOOKUP($D2488,Grouped_Sources!$C:$I,6,FALSE)))</f>
        <v>0</v>
      </c>
      <c r="N2488" s="21" cm="1">
        <f t="array" aca="1" ref="N2488" ca="1">IF(ISNA(VLOOKUP($D2488,Grouped_Sources!$C:$C,1,FALSE)),"", INDIRECT(VLOOKUP($D2488,Grouped_Sources!$C:$I,7,FALSE)))</f>
        <v>0</v>
      </c>
    </row>
    <row r="2489" spans="1:14" hidden="1" x14ac:dyDescent="0.25">
      <c r="A2489" s="5">
        <f t="shared" si="405"/>
        <v>27</v>
      </c>
      <c r="B2489" s="5">
        <f t="shared" si="406"/>
        <v>87</v>
      </c>
      <c r="C2489" s="5" t="str">
        <f t="shared" ca="1" si="403"/>
        <v>car_occupancy_ratio</v>
      </c>
      <c r="D2489" s="5" t="str">
        <f t="shared" ca="1" si="408"/>
        <v>car_occupancy_ratio_gran_valparaiso</v>
      </c>
      <c r="E2489" s="4" t="str" cm="1">
        <f t="array" aca="1" ref="E2489" ca="1">INDIRECT(ADDRESS(1,A2489,1,1,"all_city_parameter_inputs"))</f>
        <v>gran_valparaiso</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car_occupancy_ratio</v>
      </c>
      <c r="G2489" s="4" t="str" cm="1">
        <f t="array" aca="1" ref="G2489" ca="1">IF(AND(ISBLANK(INDIRECT(ADDRESS(B2489,3,1,1,"all_city_parameter_inputs"))),ISBLANK(INDIRECT(ADDRESS(B2489,2,1,1,"all_city_parameter_inputs")))),"",IF(ISBLANK(INDIRECT(ADDRESS(B2489,2,1,1,"all_city_parameter_inputs"))),"",INDIRECT(ADDRESS(B2489,2,1,1,"all_city_parameter_inputs"))))</f>
        <v>alpha</v>
      </c>
      <c r="H2489" s="17" cm="1">
        <f t="array" aca="1" ref="H2489" ca="1">IF(ISBLANK(INDIRECT(ADDRESS(B2489,A2489,1,1,"all_city_parameter_inputs"))), "--",INDIRECT(ADDRESS(B2489,A2489,1,1,"all_city_parameter_inputs")))</f>
        <v>16.045408388520961</v>
      </c>
      <c r="I2489" s="17" t="str">
        <f ca="1">IF(OR(G2489="alpha",G2489="beta",G2489="sd",G2489="mean"),"--",VLOOKUP(C2489,Default!$B$5:$H$114,7,FALSE))</f>
        <v>--</v>
      </c>
      <c r="J2489" s="4" t="str">
        <f ca="1">VLOOKUP(F2489,Lookup!$C$5:$D$110,2, FALSE)</f>
        <v>Travel values</v>
      </c>
      <c r="K2489" s="4" t="str">
        <f ca="1">VLOOKUP(C2489,Default!$B$4:$E$114,4, FALSE)</f>
        <v>ratio of cars to passengers (incl driver)</v>
      </c>
      <c r="L2489" s="21" t="str" cm="1">
        <f t="array" aca="1" ref="L2489" ca="1">IF(ISNA(VLOOKUP($D2489,Grouped_Sources!$C:$C,1,FALSE)),"", INDIRECT(VLOOKUP($D2489,Grouped_Sources!$C:$I,5,FALSE)))</f>
        <v>CarOccupancyRatio_vxx.docx on on OneDrive Ali Abbas - ITHIM Global\Methods and Processes\Input Parameters\CarOccupancyRate</v>
      </c>
      <c r="M2489" s="21" cm="1">
        <f t="array" aca="1" ref="M2489" ca="1">IF(ISNA(VLOOKUP($D2489,Grouped_Sources!$C:$C,1,FALSE)),"", INDIRECT(VLOOKUP($D2489,Grouped_Sources!$C:$I,6,FALSE)))</f>
        <v>0</v>
      </c>
      <c r="N2489" s="21" cm="1">
        <f t="array" aca="1" ref="N2489" ca="1">IF(ISNA(VLOOKUP($D2489,Grouped_Sources!$C:$C,1,FALSE)),"", INDIRECT(VLOOKUP($D2489,Grouped_Sources!$C:$I,7,FALSE)))</f>
        <v>0</v>
      </c>
    </row>
    <row r="2490" spans="1:14" hidden="1" x14ac:dyDescent="0.25">
      <c r="A2490" s="5">
        <f t="shared" si="405"/>
        <v>27</v>
      </c>
      <c r="B2490" s="5">
        <f t="shared" si="406"/>
        <v>88</v>
      </c>
      <c r="C2490" s="5" t="str">
        <f t="shared" ca="1" si="403"/>
        <v>car_occupancy_ratio</v>
      </c>
      <c r="D2490" s="5" t="str">
        <f t="shared" ca="1" si="408"/>
        <v>car_occupancy_ratio_gran_valparaiso</v>
      </c>
      <c r="E2490" s="4" t="str" cm="1">
        <f t="array" aca="1" ref="E2490" ca="1">INDIRECT(ADDRESS(1,A2490,1,1,"all_city_parameter_inputs"))</f>
        <v>gran_valparaiso</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car_occupancy_ratio</v>
      </c>
      <c r="G2490" s="4" t="str" cm="1">
        <f t="array" aca="1" ref="G2490" ca="1">IF(AND(ISBLANK(INDIRECT(ADDRESS(B2490,3,1,1,"all_city_parameter_inputs"))),ISBLANK(INDIRECT(ADDRESS(B2490,2,1,1,"all_city_parameter_inputs")))),"",IF(ISBLANK(INDIRECT(ADDRESS(B2490,2,1,1,"all_city_parameter_inputs"))),"",INDIRECT(ADDRESS(B2490,2,1,1,"all_city_parameter_inputs"))))</f>
        <v>beta</v>
      </c>
      <c r="H2490" s="17" cm="1">
        <f t="array" aca="1" ref="H2490" ca="1">IF(ISBLANK(INDIRECT(ADDRESS(B2490,A2490,1,1,"all_city_parameter_inputs"))), "--",INDIRECT(ADDRESS(B2490,A2490,1,1,"all_city_parameter_inputs")))</f>
        <v>8.1831582781456884</v>
      </c>
      <c r="I2490" s="17" t="str">
        <f ca="1">IF(OR(G2490="alpha",G2490="beta",G2490="sd",G2490="mean"),"--",VLOOKUP(C2490,Default!$B$5:$H$114,7,FALSE))</f>
        <v>--</v>
      </c>
      <c r="J2490" s="4" t="str">
        <f ca="1">VLOOKUP(F2490,Lookup!$C$5:$D$110,2, FALSE)</f>
        <v>Travel values</v>
      </c>
      <c r="K2490" s="4" t="str">
        <f ca="1">VLOOKUP(C2490,Default!$B$4:$E$114,4, FALSE)</f>
        <v>ratio of cars to passengers (incl driver)</v>
      </c>
      <c r="L2490" s="21" t="str" cm="1">
        <f t="array" aca="1" ref="L2490" ca="1">IF(ISNA(VLOOKUP($D2490,Grouped_Sources!$C:$C,1,FALSE)),"", INDIRECT(VLOOKUP($D2490,Grouped_Sources!$C:$I,5,FALSE)))</f>
        <v>CarOccupancyRatio_vxx.docx on on OneDrive Ali Abbas - ITHIM Global\Methods and Processes\Input Parameters\CarOccupancyRate</v>
      </c>
      <c r="M2490" s="21" cm="1">
        <f t="array" aca="1" ref="M2490" ca="1">IF(ISNA(VLOOKUP($D2490,Grouped_Sources!$C:$C,1,FALSE)),"", INDIRECT(VLOOKUP($D2490,Grouped_Sources!$C:$I,6,FALSE)))</f>
        <v>0</v>
      </c>
      <c r="N2490" s="21" cm="1">
        <f t="array" aca="1" ref="N2490" ca="1">IF(ISNA(VLOOKUP($D2490,Grouped_Sources!$C:$C,1,FALSE)),"", INDIRECT(VLOOKUP($D2490,Grouped_Sources!$C:$I,7,FALSE)))</f>
        <v>0</v>
      </c>
    </row>
    <row r="2491" spans="1:14" hidden="1" x14ac:dyDescent="0.25">
      <c r="A2491" s="5">
        <f t="shared" si="405"/>
        <v>27</v>
      </c>
      <c r="B2491" s="5">
        <f t="shared" si="406"/>
        <v>89</v>
      </c>
      <c r="C2491" s="5" t="str">
        <f t="shared" ref="C2491:C2565" ca="1" si="409">IF(G2491 = "",F2491,IF(OR(G2491="alpha",G2491="beta",G2491="constant",G2491="sd",G2491="mean",G2491="sample"),F2491,F2491&amp;" "&amp;G2491))</f>
        <v>country</v>
      </c>
      <c r="D2491" s="5" t="str">
        <f t="shared" ref="D2491:D2505" ca="1" si="410">F2491&amp;"_"&amp;E2491</f>
        <v>country_gran_valparaiso</v>
      </c>
      <c r="E2491" s="4" t="str" cm="1">
        <f t="array" aca="1" ref="E2491" ca="1">INDIRECT(ADDRESS(1,A2491,1,1,"all_city_parameter_inputs"))</f>
        <v>gran_valparaiso</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country</v>
      </c>
      <c r="G2491" s="4" t="str" cm="1">
        <f t="array" aca="1" ref="G2491" ca="1">IF(AND(ISBLANK(INDIRECT(ADDRESS(B2491,3,1,1,"all_city_parameter_inputs"))),ISBLANK(INDIRECT(ADDRESS(B2491,2,1,1,"all_city_parameter_inputs")))),"",IF(ISBLANK(INDIRECT(ADDRESS(B2491,2,1,1,"all_city_parameter_inputs"))),"",INDIRECT(ADDRESS(B2491,2,1,1,"all_city_parameter_inputs"))))</f>
        <v/>
      </c>
      <c r="H2491" s="17" t="str" cm="1">
        <f t="array" aca="1" ref="H2491" ca="1">IF(ISBLANK(INDIRECT(ADDRESS(B2491,A2491,1,1,"all_city_parameter_inputs"))), "--",INDIRECT(ADDRESS(B2491,A2491,1,1,"all_city_parameter_inputs")))</f>
        <v>Chile</v>
      </c>
      <c r="I2491" s="17" t="str">
        <f ca="1">IF(OR(G2491="alpha",G2491="beta",G2491="sd",G2491="mean"),"--",VLOOKUP(C2491,Default!$B$5:$H$114,7,FALSE))</f>
        <v>Colombia</v>
      </c>
      <c r="J2491" s="4" t="str">
        <f ca="1">VLOOKUP(F2491,Lookup!$C$5:$D$110,2, FALSE)</f>
        <v>Miscellaneous</v>
      </c>
      <c r="K2491" s="4" t="str">
        <f ca="1">VLOOKUP(C2491,Default!$B$4:$E$114,4, FALSE)</f>
        <v>country where city lies in</v>
      </c>
      <c r="L2491" s="21" t="str" cm="1">
        <f t="array" aca="1" ref="L2491" ca="1">IF(ISNA(VLOOKUP($D2491,Grouped_Sources!$C:$C,1,FALSE)),"", INDIRECT(VLOOKUP($D2491,Grouped_Sources!$C:$I,5,FALSE)))</f>
        <v/>
      </c>
      <c r="M2491" s="21" t="str" cm="1">
        <f t="array" aca="1" ref="M2491" ca="1">IF(ISNA(VLOOKUP($D2491,Grouped_Sources!$C:$C,1,FALSE)),"", INDIRECT(VLOOKUP($D2491,Grouped_Sources!$C:$I,6,FALSE)))</f>
        <v/>
      </c>
      <c r="N2491" s="21" t="str" cm="1">
        <f t="array" aca="1" ref="N2491" ca="1">IF(ISNA(VLOOKUP($D2491,Grouped_Sources!$C:$C,1,FALSE)),"", INDIRECT(VLOOKUP($D2491,Grouped_Sources!$C:$I,7,FALSE)))</f>
        <v/>
      </c>
    </row>
    <row r="2492" spans="1:14" hidden="1" x14ac:dyDescent="0.25">
      <c r="A2492" s="5">
        <f t="shared" si="405"/>
        <v>27</v>
      </c>
      <c r="B2492" s="5">
        <f t="shared" si="406"/>
        <v>90</v>
      </c>
      <c r="C2492" s="5" t="str">
        <f t="shared" ca="1" si="409"/>
        <v>continent</v>
      </c>
      <c r="D2492" s="5" t="str">
        <f t="shared" ca="1" si="410"/>
        <v>continent_gran_valparaiso</v>
      </c>
      <c r="E2492" s="4" t="str" cm="1">
        <f t="array" aca="1" ref="E2492" ca="1">INDIRECT(ADDRESS(1,A2492,1,1,"all_city_parameter_inputs"))</f>
        <v>gran_valparaiso</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continent</v>
      </c>
      <c r="G2492" s="4" t="str" cm="1">
        <f t="array" aca="1" ref="G2492" ca="1">IF(AND(ISBLANK(INDIRECT(ADDRESS(B2492,3,1,1,"all_city_parameter_inputs"))),ISBLANK(INDIRECT(ADDRESS(B2492,2,1,1,"all_city_parameter_inputs")))),"",IF(ISBLANK(INDIRECT(ADDRESS(B2492,2,1,1,"all_city_parameter_inputs"))),"",INDIRECT(ADDRESS(B2492,2,1,1,"all_city_parameter_inputs"))))</f>
        <v/>
      </c>
      <c r="H2492" s="17" t="str" cm="1">
        <f t="array" aca="1" ref="H2492" ca="1">IF(ISBLANK(INDIRECT(ADDRESS(B2492,A2492,1,1,"all_city_parameter_inputs"))), "--",INDIRECT(ADDRESS(B2492,A2492,1,1,"all_city_parameter_inputs")))</f>
        <v>Latin_America</v>
      </c>
      <c r="I2492" s="17" t="str">
        <f ca="1">IF(OR(G2492="alpha",G2492="beta",G2492="sd",G2492="mean"),"--",VLOOKUP(C2492,Default!$B$5:$H$114,7,FALSE))</f>
        <v>Latin_America</v>
      </c>
      <c r="J2492" s="4" t="str">
        <f ca="1">VLOOKUP(F2492,Lookup!$C$5:$D$110,2, FALSE)</f>
        <v>Miscellaneous</v>
      </c>
      <c r="K2492" s="4" t="str">
        <f ca="1">VLOOKUP(C2492,Default!$B$4:$E$114,4, FALSE)</f>
        <v>continent</v>
      </c>
      <c r="L2492" s="21" t="str" cm="1">
        <f t="array" aca="1" ref="L2492" ca="1">IF(ISNA(VLOOKUP($D2492,Grouped_Sources!$C:$C,1,FALSE)),"", INDIRECT(VLOOKUP($D2492,Grouped_Sources!$C:$I,5,FALSE)))</f>
        <v/>
      </c>
      <c r="M2492" s="21" t="str" cm="1">
        <f t="array" aca="1" ref="M2492" ca="1">IF(ISNA(VLOOKUP($D2492,Grouped_Sources!$C:$C,1,FALSE)),"", INDIRECT(VLOOKUP($D2492,Grouped_Sources!$C:$I,6,FALSE)))</f>
        <v/>
      </c>
      <c r="N2492" s="21" t="str" cm="1">
        <f t="array" aca="1" ref="N2492" ca="1">IF(ISNA(VLOOKUP($D2492,Grouped_Sources!$C:$C,1,FALSE)),"", INDIRECT(VLOOKUP($D2492,Grouped_Sources!$C:$I,7,FALSE)))</f>
        <v/>
      </c>
    </row>
    <row r="2493" spans="1:14" hidden="1" x14ac:dyDescent="0.25">
      <c r="A2493" s="5">
        <f t="shared" si="405"/>
        <v>27</v>
      </c>
      <c r="B2493" s="5">
        <f t="shared" si="406"/>
        <v>91</v>
      </c>
      <c r="C2493" s="5" t="str">
        <f t="shared" ca="1" si="409"/>
        <v>bus_driver_prop_male</v>
      </c>
      <c r="D2493" s="5" t="str">
        <f t="shared" ca="1" si="410"/>
        <v>bus_driver_prop_male_gran_valparaiso</v>
      </c>
      <c r="E2493" s="4" t="str" cm="1">
        <f t="array" aca="1" ref="E2493" ca="1">INDIRECT(ADDRESS(1,A2493,1,1,"all_city_parameter_inputs"))</f>
        <v>gran_valparaiso</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bus_driver_prop_male</v>
      </c>
      <c r="G2493" s="4" t="str" cm="1">
        <f t="array" aca="1" ref="G2493" ca="1">IF(AND(ISBLANK(INDIRECT(ADDRESS(B2493,3,1,1,"all_city_parameter_inputs"))),ISBLANK(INDIRECT(ADDRESS(B2493,2,1,1,"all_city_parameter_inputs")))),"",IF(ISBLANK(INDIRECT(ADDRESS(B2493,2,1,1,"all_city_parameter_inputs"))),"",INDIRECT(ADDRESS(B2493,2,1,1,"all_city_parameter_inputs"))))</f>
        <v/>
      </c>
      <c r="H2493" s="17" cm="1">
        <f t="array" aca="1" ref="H2493" ca="1">IF(ISBLANK(INDIRECT(ADDRESS(B2493,A2493,1,1,"all_city_parameter_inputs"))), "--",INDIRECT(ADDRESS(B2493,A2493,1,1,"all_city_parameter_inputs")))</f>
        <v>0.92</v>
      </c>
      <c r="I2493" s="17">
        <f ca="1">IF(OR(G2493="alpha",G2493="beta",G2493="sd",G2493="mean"),"--",VLOOKUP(C2493,Default!$B$5:$H$114,7,FALSE))</f>
        <v>0.98</v>
      </c>
      <c r="J2493" s="4" t="str">
        <f ca="1">VLOOKUP(F2493,Lookup!$C$5:$D$110,2, FALSE)</f>
        <v>Travel values</v>
      </c>
      <c r="K2493" s="4" t="str">
        <f ca="1">VLOOKUP(C2493,Default!$B$4:$E$114,4, FALSE)</f>
        <v>proportion of bus drivers that are male</v>
      </c>
      <c r="L2493" s="21" t="str" cm="1">
        <f t="array" aca="1" ref="L2493" ca="1">IF(ISNA(VLOOKUP($D2493,Grouped_Sources!$C:$C,1,FALSE)),"", INDIRECT(VLOOKUP($D2493,Grouped_Sources!$C:$I,5,FALSE)))</f>
        <v>on OneDrive Ali Abbas - ITHIM Global\Methods and Processes\Input Parameters\GhostTrip_demographics</v>
      </c>
      <c r="M2493" s="21" cm="1">
        <f t="array" aca="1" ref="M2493" ca="1">IF(ISNA(VLOOKUP($D2493,Grouped_Sources!$C:$C,1,FALSE)),"", INDIRECT(VLOOKUP($D2493,Grouped_Sources!$C:$I,6,FALSE)))</f>
        <v>0</v>
      </c>
      <c r="N2493" s="21" cm="1">
        <f t="array" aca="1" ref="N2493" ca="1">IF(ISNA(VLOOKUP($D2493,Grouped_Sources!$C:$C,1,FALSE)),"", INDIRECT(VLOOKUP($D2493,Grouped_Sources!$C:$I,7,FALSE)))</f>
        <v>0</v>
      </c>
    </row>
    <row r="2494" spans="1:14" hidden="1" x14ac:dyDescent="0.25">
      <c r="A2494" s="5">
        <f t="shared" si="405"/>
        <v>27</v>
      </c>
      <c r="B2494" s="5">
        <f t="shared" si="406"/>
        <v>92</v>
      </c>
      <c r="C2494" s="5" t="str">
        <f t="shared" ca="1" si="409"/>
        <v>bus_driver_male_agerange</v>
      </c>
      <c r="D2494" s="5" t="str">
        <f t="shared" ca="1" si="410"/>
        <v>bus_driver_male_agerange_gran_valparaiso</v>
      </c>
      <c r="E2494" s="4" t="str" cm="1">
        <f t="array" aca="1" ref="E2494" ca="1">INDIRECT(ADDRESS(1,A2494,1,1,"all_city_parameter_inputs"))</f>
        <v>gran_valparaiso</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bus_driver_male_agerange</v>
      </c>
      <c r="G2494" s="4" t="str" cm="1">
        <f t="array" aca="1" ref="G2494" ca="1">IF(AND(ISBLANK(INDIRECT(ADDRESS(B2494,3,1,1,"all_city_parameter_inputs"))),ISBLANK(INDIRECT(ADDRESS(B2494,2,1,1,"all_city_parameter_inputs")))),"",IF(ISBLANK(INDIRECT(ADDRESS(B2494,2,1,1,"all_city_parameter_inputs"))),"",INDIRECT(ADDRESS(B2494,2,1,1,"all_city_parameter_inputs"))))</f>
        <v/>
      </c>
      <c r="H2494" s="17" t="str" cm="1">
        <f t="array" aca="1" ref="H2494" ca="1">IF(ISBLANK(INDIRECT(ADDRESS(B2494,A2494,1,1,"all_city_parameter_inputs"))), "--",INDIRECT(ADDRESS(B2494,A2494,1,1,"all_city_parameter_inputs")))</f>
        <v>20, 65</v>
      </c>
      <c r="I2494" s="17" t="str">
        <f ca="1">IF(OR(G2494="alpha",G2494="beta",G2494="sd",G2494="mean"),"--",VLOOKUP(C2494,Default!$B$5:$H$114,7,FALSE))</f>
        <v>19, 65</v>
      </c>
      <c r="J2494" s="4" t="str">
        <f ca="1">VLOOKUP(F2494,Lookup!$C$5:$D$110,2, FALSE)</f>
        <v>Travel values</v>
      </c>
      <c r="K2494" s="4" t="str">
        <f ca="1">VLOOKUP(C2494,Default!$B$4:$E$114,4, FALSE)</f>
        <v>age range of male bus drivers</v>
      </c>
      <c r="L2494" s="21" t="str" cm="1">
        <f t="array" aca="1" ref="L2494" ca="1">IF(ISNA(VLOOKUP($D2494,Grouped_Sources!$C:$C,1,FALSE)),"", INDIRECT(VLOOKUP($D2494,Grouped_Sources!$C:$I,5,FALSE)))</f>
        <v>on OneDrive Ali Abbas - ITHIM Global\Methods and Processes\Input Parameters\GhostTrip_demographics</v>
      </c>
      <c r="M2494" s="21" cm="1">
        <f t="array" aca="1" ref="M2494" ca="1">IF(ISNA(VLOOKUP($D2494,Grouped_Sources!$C:$C,1,FALSE)),"", INDIRECT(VLOOKUP($D2494,Grouped_Sources!$C:$I,6,FALSE)))</f>
        <v>0</v>
      </c>
      <c r="N2494" s="21" cm="1">
        <f t="array" aca="1" ref="N2494" ca="1">IF(ISNA(VLOOKUP($D2494,Grouped_Sources!$C:$C,1,FALSE)),"", INDIRECT(VLOOKUP($D2494,Grouped_Sources!$C:$I,7,FALSE)))</f>
        <v>0</v>
      </c>
    </row>
    <row r="2495" spans="1:14" hidden="1" x14ac:dyDescent="0.25">
      <c r="A2495" s="5">
        <f t="shared" si="405"/>
        <v>27</v>
      </c>
      <c r="B2495" s="5">
        <f t="shared" si="406"/>
        <v>93</v>
      </c>
      <c r="C2495" s="5" t="str">
        <f t="shared" ca="1" si="409"/>
        <v>bus_driver_female_agerange</v>
      </c>
      <c r="D2495" s="5" t="str">
        <f t="shared" ca="1" si="410"/>
        <v>bus_driver_female_agerange_gran_valparaiso</v>
      </c>
      <c r="E2495" s="4" t="str" cm="1">
        <f t="array" aca="1" ref="E2495" ca="1">INDIRECT(ADDRESS(1,A2495,1,1,"all_city_parameter_inputs"))</f>
        <v>gran_valparaiso</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bus_driver_female_agerange</v>
      </c>
      <c r="G2495" s="4" t="str" cm="1">
        <f t="array" aca="1" ref="G2495" ca="1">IF(AND(ISBLANK(INDIRECT(ADDRESS(B2495,3,1,1,"all_city_parameter_inputs"))),ISBLANK(INDIRECT(ADDRESS(B2495,2,1,1,"all_city_parameter_inputs")))),"",IF(ISBLANK(INDIRECT(ADDRESS(B2495,2,1,1,"all_city_parameter_inputs"))),"",INDIRECT(ADDRESS(B2495,2,1,1,"all_city_parameter_inputs"))))</f>
        <v/>
      </c>
      <c r="H2495" s="17" t="str" cm="1">
        <f t="array" aca="1" ref="H2495" ca="1">IF(ISBLANK(INDIRECT(ADDRESS(B2495,A2495,1,1,"all_city_parameter_inputs"))), "--",INDIRECT(ADDRESS(B2495,A2495,1,1,"all_city_parameter_inputs")))</f>
        <v>20, 60</v>
      </c>
      <c r="I2495" s="17" t="str">
        <f ca="1">IF(OR(G2495="alpha",G2495="beta",G2495="sd",G2495="mean"),"--",VLOOKUP(C2495,Default!$B$5:$H$114,7,FALSE))</f>
        <v>19, 65</v>
      </c>
      <c r="J2495" s="4" t="str">
        <f ca="1">VLOOKUP(F2495,Lookup!$C$5:$D$110,2, FALSE)</f>
        <v>Travel values</v>
      </c>
      <c r="K2495" s="4" t="str">
        <f ca="1">VLOOKUP(C2495,Default!$B$4:$E$114,4, FALSE)</f>
        <v>age range of female bus drivers</v>
      </c>
      <c r="L2495" s="21" t="str" cm="1">
        <f t="array" aca="1" ref="L2495" ca="1">IF(ISNA(VLOOKUP($D2495,Grouped_Sources!$C:$C,1,FALSE)),"", INDIRECT(VLOOKUP($D2495,Grouped_Sources!$C:$I,5,FALSE)))</f>
        <v>on OneDrive Ali Abbas - ITHIM Global\Methods and Processes\Input Parameters\GhostTrip_demographics</v>
      </c>
      <c r="M2495" s="21" cm="1">
        <f t="array" aca="1" ref="M2495" ca="1">IF(ISNA(VLOOKUP($D2495,Grouped_Sources!$C:$C,1,FALSE)),"", INDIRECT(VLOOKUP($D2495,Grouped_Sources!$C:$I,6,FALSE)))</f>
        <v>0</v>
      </c>
      <c r="N2495" s="21" cm="1">
        <f t="array" aca="1" ref="N2495" ca="1">IF(ISNA(VLOOKUP($D2495,Grouped_Sources!$C:$C,1,FALSE)),"", INDIRECT(VLOOKUP($D2495,Grouped_Sources!$C:$I,7,FALSE)))</f>
        <v>0</v>
      </c>
    </row>
    <row r="2496" spans="1:14" hidden="1" x14ac:dyDescent="0.25">
      <c r="A2496" s="5">
        <f t="shared" si="405"/>
        <v>27</v>
      </c>
      <c r="B2496" s="5">
        <f t="shared" si="406"/>
        <v>94</v>
      </c>
      <c r="C2496" s="5" t="str">
        <f t="shared" ref="C2496:C2501" ca="1" si="411">IF(G2496 = "",F2496,IF(OR(G2496="alpha",G2496="beta",G2496="constant",G2496="sd",G2496="mean",G2496="sample"),F2496,F2496&amp;" "&amp;G2496))</f>
        <v>truck_driver_prop_male</v>
      </c>
      <c r="D2496" s="5" t="str">
        <f t="shared" ref="D2496:D2501" ca="1" si="412">F2496&amp;"_"&amp;E2496</f>
        <v>truck_driver_prop_male_gran_valparaiso</v>
      </c>
      <c r="E2496" s="4" t="str" cm="1">
        <f t="array" aca="1" ref="E2496" ca="1">INDIRECT(ADDRESS(1,A2496,1,1,"all_city_parameter_inputs"))</f>
        <v>gran_valparaiso</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truck_driver_prop_male</v>
      </c>
      <c r="G2496" s="4" t="str" cm="1">
        <f t="array" aca="1" ref="G2496" ca="1">IF(AND(ISBLANK(INDIRECT(ADDRESS(B2496,3,1,1,"all_city_parameter_inputs"))),ISBLANK(INDIRECT(ADDRESS(B2496,2,1,1,"all_city_parameter_inputs")))),"",IF(ISBLANK(INDIRECT(ADDRESS(B2496,2,1,1,"all_city_parameter_inputs"))),"",INDIRECT(ADDRESS(B2496,2,1,1,"all_city_parameter_inputs"))))</f>
        <v/>
      </c>
      <c r="H2496" s="17" cm="1">
        <f t="array" aca="1" ref="H2496" ca="1">IF(ISBLANK(INDIRECT(ADDRESS(B2496,A2496,1,1,"all_city_parameter_inputs"))), "--",INDIRECT(ADDRESS(B2496,A2496,1,1,"all_city_parameter_inputs")))</f>
        <v>0.98</v>
      </c>
      <c r="I2496" s="17">
        <f ca="1">IF(OR(G2496="alpha",G2496="beta",G2496="sd",G2496="mean"),"--",VLOOKUP(C2496,Default!$B$5:$H$114,7,FALSE))</f>
        <v>0.98</v>
      </c>
      <c r="J2496" s="4" t="str">
        <f ca="1">VLOOKUP(F2496,Lookup!$C$5:$D$110,2, FALSE)</f>
        <v>Travel values</v>
      </c>
      <c r="K2496" s="4" t="str">
        <f ca="1">VLOOKUP(C2496,Default!$B$4:$E$114,4, FALSE)</f>
        <v>proportion of male truck drivers</v>
      </c>
      <c r="L2496" s="21" t="str" cm="1">
        <f t="array" aca="1" ref="L2496" ca="1">IF(ISNA(VLOOKUP($D2496,Grouped_Sources!$C:$C,1,FALSE)),"", INDIRECT(VLOOKUP($D2496,Grouped_Sources!$C:$I,5,FALSE)))</f>
        <v>on OneDrive Ali Abbas - ITHIM Global\Methods and Processes\Input Parameters\GhostTrip_demographics</v>
      </c>
      <c r="M2496" s="21" cm="1">
        <f t="array" aca="1" ref="M2496" ca="1">IF(ISNA(VLOOKUP($D2496,Grouped_Sources!$C:$C,1,FALSE)),"", INDIRECT(VLOOKUP($D2496,Grouped_Sources!$C:$I,6,FALSE)))</f>
        <v>0</v>
      </c>
      <c r="N2496" s="21" cm="1">
        <f t="array" aca="1" ref="N2496" ca="1">IF(ISNA(VLOOKUP($D2496,Grouped_Sources!$C:$C,1,FALSE)),"", INDIRECT(VLOOKUP($D2496,Grouped_Sources!$C:$I,7,FALSE)))</f>
        <v>0</v>
      </c>
    </row>
    <row r="2497" spans="1:14" hidden="1" x14ac:dyDescent="0.25">
      <c r="A2497" s="5">
        <f t="shared" si="405"/>
        <v>27</v>
      </c>
      <c r="B2497" s="5">
        <f t="shared" si="406"/>
        <v>95</v>
      </c>
      <c r="C2497" s="5" t="str">
        <f t="shared" ca="1" si="411"/>
        <v>truck_driver_male_agerange</v>
      </c>
      <c r="D2497" s="5" t="str">
        <f t="shared" ca="1" si="412"/>
        <v>truck_driver_male_agerange_gran_valparaiso</v>
      </c>
      <c r="E2497" s="4" t="str" cm="1">
        <f t="array" aca="1" ref="E2497" ca="1">INDIRECT(ADDRESS(1,A2497,1,1,"all_city_parameter_inputs"))</f>
        <v>gran_valparaiso</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truck_driver_male_agerange</v>
      </c>
      <c r="G2497" s="4" t="str" cm="1">
        <f t="array" aca="1" ref="G2497" ca="1">IF(AND(ISBLANK(INDIRECT(ADDRESS(B2497,3,1,1,"all_city_parameter_inputs"))),ISBLANK(INDIRECT(ADDRESS(B2497,2,1,1,"all_city_parameter_inputs")))),"",IF(ISBLANK(INDIRECT(ADDRESS(B2497,2,1,1,"all_city_parameter_inputs"))),"",INDIRECT(ADDRESS(B2497,2,1,1,"all_city_parameter_inputs"))))</f>
        <v/>
      </c>
      <c r="H2497" s="17" t="str" cm="1">
        <f t="array" aca="1" ref="H2497" ca="1">IF(ISBLANK(INDIRECT(ADDRESS(B2497,A2497,1,1,"all_city_parameter_inputs"))), "--",INDIRECT(ADDRESS(B2497,A2497,1,1,"all_city_parameter_inputs")))</f>
        <v>20, 65</v>
      </c>
      <c r="I2497" s="17" t="str">
        <f ca="1">IF(OR(G2497="alpha",G2497="beta",G2497="sd",G2497="mean"),"--",VLOOKUP(C2497,Default!$B$5:$H$114,7,FALSE))</f>
        <v>18, 65</v>
      </c>
      <c r="J2497" s="4" t="str">
        <f ca="1">VLOOKUP(F2497,Lookup!$C$5:$D$110,2, FALSE)</f>
        <v>Travel values</v>
      </c>
      <c r="K2497" s="4" t="str">
        <f ca="1">VLOOKUP(C2497,Default!$B$4:$E$114,4, FALSE)</f>
        <v>age range of male truck drivers</v>
      </c>
      <c r="L2497" s="21" t="str" cm="1">
        <f t="array" aca="1" ref="L2497" ca="1">IF(ISNA(VLOOKUP($D2497,Grouped_Sources!$C:$C,1,FALSE)),"", INDIRECT(VLOOKUP($D2497,Grouped_Sources!$C:$I,5,FALSE)))</f>
        <v>on OneDrive Ali Abbas - ITHIM Global\Methods and Processes\Input Parameters\GhostTrip_demographics</v>
      </c>
      <c r="M2497" s="21" cm="1">
        <f t="array" aca="1" ref="M2497" ca="1">IF(ISNA(VLOOKUP($D2497,Grouped_Sources!$C:$C,1,FALSE)),"", INDIRECT(VLOOKUP($D2497,Grouped_Sources!$C:$I,6,FALSE)))</f>
        <v>0</v>
      </c>
      <c r="N2497" s="21" cm="1">
        <f t="array" aca="1" ref="N2497" ca="1">IF(ISNA(VLOOKUP($D2497,Grouped_Sources!$C:$C,1,FALSE)),"", INDIRECT(VLOOKUP($D2497,Grouped_Sources!$C:$I,7,FALSE)))</f>
        <v>0</v>
      </c>
    </row>
    <row r="2498" spans="1:14" hidden="1" x14ac:dyDescent="0.25">
      <c r="A2498" s="5">
        <f t="shared" si="405"/>
        <v>27</v>
      </c>
      <c r="B2498" s="5">
        <f t="shared" si="406"/>
        <v>96</v>
      </c>
      <c r="C2498" s="5" t="str">
        <f t="shared" ca="1" si="411"/>
        <v>truck_driver_female_agerange</v>
      </c>
      <c r="D2498" s="5" t="str">
        <f t="shared" ca="1" si="412"/>
        <v>truck_driver_female_agerange_gran_valparaiso</v>
      </c>
      <c r="E2498" s="4" t="str" cm="1">
        <f t="array" aca="1" ref="E2498" ca="1">INDIRECT(ADDRESS(1,A2498,1,1,"all_city_parameter_inputs"))</f>
        <v>gran_valparaiso</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truck_driver_female_agerange</v>
      </c>
      <c r="G2498" s="4" t="str" cm="1">
        <f t="array" aca="1" ref="G2498" ca="1">IF(AND(ISBLANK(INDIRECT(ADDRESS(B2498,3,1,1,"all_city_parameter_inputs"))),ISBLANK(INDIRECT(ADDRESS(B2498,2,1,1,"all_city_parameter_inputs")))),"",IF(ISBLANK(INDIRECT(ADDRESS(B2498,2,1,1,"all_city_parameter_inputs"))),"",INDIRECT(ADDRESS(B2498,2,1,1,"all_city_parameter_inputs"))))</f>
        <v/>
      </c>
      <c r="H2498" s="17" t="str" cm="1">
        <f t="array" aca="1" ref="H2498" ca="1">IF(ISBLANK(INDIRECT(ADDRESS(B2498,A2498,1,1,"all_city_parameter_inputs"))), "--",INDIRECT(ADDRESS(B2498,A2498,1,1,"all_city_parameter_inputs")))</f>
        <v>20, 60</v>
      </c>
      <c r="I2498" s="17" t="str">
        <f ca="1">IF(OR(G2498="alpha",G2498="beta",G2498="sd",G2498="mean"),"--",VLOOKUP(C2498,Default!$B$5:$H$114,7,FALSE))</f>
        <v>18, 65</v>
      </c>
      <c r="J2498" s="4" t="str">
        <f ca="1">VLOOKUP(F2498,Lookup!$C$5:$D$110,2, FALSE)</f>
        <v>Travel values</v>
      </c>
      <c r="K2498" s="4" t="str">
        <f ca="1">VLOOKUP(C2498,Default!$B$4:$E$114,4, FALSE)</f>
        <v>age range of female truck drivers</v>
      </c>
      <c r="L2498" s="21" t="str" cm="1">
        <f t="array" aca="1" ref="L2498" ca="1">IF(ISNA(VLOOKUP($D2498,Grouped_Sources!$C:$C,1,FALSE)),"", INDIRECT(VLOOKUP($D2498,Grouped_Sources!$C:$I,5,FALSE)))</f>
        <v>on OneDrive Ali Abbas - ITHIM Global\Methods and Processes\Input Parameters\GhostTrip_demographics</v>
      </c>
      <c r="M2498" s="21" cm="1">
        <f t="array" aca="1" ref="M2498" ca="1">IF(ISNA(VLOOKUP($D2498,Grouped_Sources!$C:$C,1,FALSE)),"", INDIRECT(VLOOKUP($D2498,Grouped_Sources!$C:$I,6,FALSE)))</f>
        <v>0</v>
      </c>
      <c r="N2498" s="21" cm="1">
        <f t="array" aca="1" ref="N2498" ca="1">IF(ISNA(VLOOKUP($D2498,Grouped_Sources!$C:$C,1,FALSE)),"", INDIRECT(VLOOKUP($D2498,Grouped_Sources!$C:$I,7,FALSE)))</f>
        <v>0</v>
      </c>
    </row>
    <row r="2499" spans="1:14" hidden="1" x14ac:dyDescent="0.25">
      <c r="A2499" s="5">
        <f t="shared" si="405"/>
        <v>27</v>
      </c>
      <c r="B2499" s="5">
        <f t="shared" si="406"/>
        <v>97</v>
      </c>
      <c r="C2499" s="5" t="str">
        <f t="shared" ca="1" si="411"/>
        <v>commerical_mbike_prop_male</v>
      </c>
      <c r="D2499" s="5" t="str">
        <f t="shared" ca="1" si="412"/>
        <v>commerical_mbike_prop_male_gran_valparaiso</v>
      </c>
      <c r="E2499" s="4" t="str" cm="1">
        <f t="array" aca="1" ref="E2499" ca="1">INDIRECT(ADDRESS(1,A2499,1,1,"all_city_parameter_inputs"))</f>
        <v>gran_valparaiso</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commerical_mbike_prop_male</v>
      </c>
      <c r="G2499" s="4" t="str" cm="1">
        <f t="array" aca="1" ref="G2499" ca="1">IF(AND(ISBLANK(INDIRECT(ADDRESS(B2499,3,1,1,"all_city_parameter_inputs"))),ISBLANK(INDIRECT(ADDRESS(B2499,2,1,1,"all_city_parameter_inputs")))),"",IF(ISBLANK(INDIRECT(ADDRESS(B2499,2,1,1,"all_city_parameter_inputs"))),"",INDIRECT(ADDRESS(B2499,2,1,1,"all_city_parameter_inputs"))))</f>
        <v/>
      </c>
      <c r="H2499" s="17" cm="1">
        <f t="array" aca="1" ref="H2499" ca="1">IF(ISBLANK(INDIRECT(ADDRESS(B2499,A2499,1,1,"all_city_parameter_inputs"))), "--",INDIRECT(ADDRESS(B2499,A2499,1,1,"all_city_parameter_inputs")))</f>
        <v>0.94</v>
      </c>
      <c r="I2499" s="17">
        <f ca="1">IF(OR(G2499="alpha",G2499="beta",G2499="sd",G2499="mean"),"--",VLOOKUP(C2499,Default!$B$5:$H$114,7,FALSE))</f>
        <v>0.99</v>
      </c>
      <c r="J2499" s="4" t="str">
        <f ca="1">VLOOKUP(F2499,Lookup!$C$5:$D$110,2, FALSE)</f>
        <v>Travel values</v>
      </c>
      <c r="K2499" s="4" t="str">
        <f ca="1">VLOOKUP(C2499,Default!$B$4:$E$114,4, FALSE)</f>
        <v>proportion of male commercial motorcycle drivers</v>
      </c>
      <c r="L2499" s="21" t="str" cm="1">
        <f t="array" aca="1" ref="L2499" ca="1">IF(ISNA(VLOOKUP($D2499,Grouped_Sources!$C:$C,1,FALSE)),"", INDIRECT(VLOOKUP($D2499,Grouped_Sources!$C:$I,5,FALSE)))</f>
        <v>on OneDrive Ali Abbas - ITHIM Global\Methods and Processes\Input Parameters\GhostTrip_demographics</v>
      </c>
      <c r="M2499" s="21" cm="1">
        <f t="array" aca="1" ref="M2499" ca="1">IF(ISNA(VLOOKUP($D2499,Grouped_Sources!$C:$C,1,FALSE)),"", INDIRECT(VLOOKUP($D2499,Grouped_Sources!$C:$I,6,FALSE)))</f>
        <v>0</v>
      </c>
      <c r="N2499" s="21" cm="1">
        <f t="array" aca="1" ref="N2499" ca="1">IF(ISNA(VLOOKUP($D2499,Grouped_Sources!$C:$C,1,FALSE)),"", INDIRECT(VLOOKUP($D2499,Grouped_Sources!$C:$I,7,FALSE)))</f>
        <v>0</v>
      </c>
    </row>
    <row r="2500" spans="1:14" hidden="1" x14ac:dyDescent="0.25">
      <c r="A2500" s="5">
        <f t="shared" si="405"/>
        <v>27</v>
      </c>
      <c r="B2500" s="5">
        <f t="shared" si="406"/>
        <v>98</v>
      </c>
      <c r="C2500" s="5" t="str">
        <f t="shared" ca="1" si="411"/>
        <v>commerical_mbike_male_agerange</v>
      </c>
      <c r="D2500" s="5" t="str">
        <f t="shared" ca="1" si="412"/>
        <v>commerical_mbike_male_agerange_gran_valparaiso</v>
      </c>
      <c r="E2500" s="4" t="str" cm="1">
        <f t="array" aca="1" ref="E2500" ca="1">INDIRECT(ADDRESS(1,A2500,1,1,"all_city_parameter_inputs"))</f>
        <v>gran_valparaiso</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commerical_mbike_male_agerange</v>
      </c>
      <c r="G2500" s="4" t="str" cm="1">
        <f t="array" aca="1" ref="G2500" ca="1">IF(AND(ISBLANK(INDIRECT(ADDRESS(B2500,3,1,1,"all_city_parameter_inputs"))),ISBLANK(INDIRECT(ADDRESS(B2500,2,1,1,"all_city_parameter_inputs")))),"",IF(ISBLANK(INDIRECT(ADDRESS(B2500,2,1,1,"all_city_parameter_inputs"))),"",INDIRECT(ADDRESS(B2500,2,1,1,"all_city_parameter_inputs"))))</f>
        <v/>
      </c>
      <c r="H2500" s="17" t="str" cm="1">
        <f t="array" aca="1" ref="H2500" ca="1">IF(ISBLANK(INDIRECT(ADDRESS(B2500,A2500,1,1,"all_city_parameter_inputs"))), "--",INDIRECT(ADDRESS(B2500,A2500,1,1,"all_city_parameter_inputs")))</f>
        <v>20, 65</v>
      </c>
      <c r="I2500" s="17" t="str">
        <f ca="1">IF(OR(G2500="alpha",G2500="beta",G2500="sd",G2500="mean"),"--",VLOOKUP(C2500,Default!$B$5:$H$114,7,FALSE))</f>
        <v>18, 65</v>
      </c>
      <c r="J2500" s="4" t="str">
        <f ca="1">VLOOKUP(F2500,Lookup!$C$5:$D$110,2, FALSE)</f>
        <v>Travel values</v>
      </c>
      <c r="K2500" s="4" t="str">
        <f ca="1">VLOOKUP(C2500,Default!$B$4:$E$114,4, FALSE)</f>
        <v>age range of male commercial motorcycle drivers</v>
      </c>
      <c r="L2500" s="21" t="str" cm="1">
        <f t="array" aca="1" ref="L2500" ca="1">IF(ISNA(VLOOKUP($D2500,Grouped_Sources!$C:$C,1,FALSE)),"", INDIRECT(VLOOKUP($D2500,Grouped_Sources!$C:$I,5,FALSE)))</f>
        <v>on OneDrive Ali Abbas - ITHIM Global\Methods and Processes\Input Parameters\GhostTrip_demographics</v>
      </c>
      <c r="M2500" s="21" cm="1">
        <f t="array" aca="1" ref="M2500" ca="1">IF(ISNA(VLOOKUP($D2500,Grouped_Sources!$C:$C,1,FALSE)),"", INDIRECT(VLOOKUP($D2500,Grouped_Sources!$C:$I,6,FALSE)))</f>
        <v>0</v>
      </c>
      <c r="N2500" s="21" cm="1">
        <f t="array" aca="1" ref="N2500" ca="1">IF(ISNA(VLOOKUP($D2500,Grouped_Sources!$C:$C,1,FALSE)),"", INDIRECT(VLOOKUP($D2500,Grouped_Sources!$C:$I,7,FALSE)))</f>
        <v>0</v>
      </c>
    </row>
    <row r="2501" spans="1:14" hidden="1" x14ac:dyDescent="0.25">
      <c r="A2501" s="5">
        <f t="shared" si="405"/>
        <v>27</v>
      </c>
      <c r="B2501" s="5">
        <f t="shared" si="406"/>
        <v>99</v>
      </c>
      <c r="C2501" s="5" t="str">
        <f t="shared" ca="1" si="411"/>
        <v>commerical_mbike_female_agerange</v>
      </c>
      <c r="D2501" s="5" t="str">
        <f t="shared" ca="1" si="412"/>
        <v>commerical_mbike_female_agerange_gran_valparaiso</v>
      </c>
      <c r="E2501" s="4" t="str" cm="1">
        <f t="array" aca="1" ref="E2501" ca="1">INDIRECT(ADDRESS(1,A2501,1,1,"all_city_parameter_inputs"))</f>
        <v>gran_valparaiso</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commerical_mbike_female_agerange</v>
      </c>
      <c r="G2501" s="4" t="str" cm="1">
        <f t="array" aca="1" ref="G2501" ca="1">IF(AND(ISBLANK(INDIRECT(ADDRESS(B2501,3,1,1,"all_city_parameter_inputs"))),ISBLANK(INDIRECT(ADDRESS(B2501,2,1,1,"all_city_parameter_inputs")))),"",IF(ISBLANK(INDIRECT(ADDRESS(B2501,2,1,1,"all_city_parameter_inputs"))),"",INDIRECT(ADDRESS(B2501,2,1,1,"all_city_parameter_inputs"))))</f>
        <v/>
      </c>
      <c r="H2501" s="17" t="str" cm="1">
        <f t="array" aca="1" ref="H2501" ca="1">IF(ISBLANK(INDIRECT(ADDRESS(B2501,A2501,1,1,"all_city_parameter_inputs"))), "--",INDIRECT(ADDRESS(B2501,A2501,1,1,"all_city_parameter_inputs")))</f>
        <v>20, 60</v>
      </c>
      <c r="I2501" s="17" t="str">
        <f ca="1">IF(OR(G2501="alpha",G2501="beta",G2501="sd",G2501="mean"),"--",VLOOKUP(C2501,Default!$B$5:$H$114,7,FALSE))</f>
        <v>18, 65</v>
      </c>
      <c r="J2501" s="4" t="str">
        <f ca="1">VLOOKUP(F2501,Lookup!$C$5:$D$110,2, FALSE)</f>
        <v>Travel values</v>
      </c>
      <c r="K2501" s="4" t="str">
        <f ca="1">VLOOKUP(C2501,Default!$B$4:$E$114,4, FALSE)</f>
        <v>age range of female commercial motorcycle drivers</v>
      </c>
      <c r="L2501" s="21" t="str" cm="1">
        <f t="array" aca="1" ref="L2501" ca="1">IF(ISNA(VLOOKUP($D2501,Grouped_Sources!$C:$C,1,FALSE)),"", INDIRECT(VLOOKUP($D2501,Grouped_Sources!$C:$I,5,FALSE)))</f>
        <v>on OneDrive Ali Abbas - ITHIM Global\Methods and Processes\Input Parameters\GhostTrip_demographics</v>
      </c>
      <c r="M2501" s="21" cm="1">
        <f t="array" aca="1" ref="M2501" ca="1">IF(ISNA(VLOOKUP($D2501,Grouped_Sources!$C:$C,1,FALSE)),"", INDIRECT(VLOOKUP($D2501,Grouped_Sources!$C:$I,6,FALSE)))</f>
        <v>0</v>
      </c>
      <c r="N2501" s="21" cm="1">
        <f t="array" aca="1" ref="N2501" ca="1">IF(ISNA(VLOOKUP($D2501,Grouped_Sources!$C:$C,1,FALSE)),"", INDIRECT(VLOOKUP($D2501,Grouped_Sources!$C:$I,7,FALSE)))</f>
        <v>0</v>
      </c>
    </row>
    <row r="2502" spans="1:14" hidden="1" x14ac:dyDescent="0.25">
      <c r="A2502" s="5">
        <f t="shared" si="405"/>
        <v>27</v>
      </c>
      <c r="B2502" s="5">
        <f t="shared" si="406"/>
        <v>100</v>
      </c>
      <c r="C2502" s="5" t="str">
        <f t="shared" ref="C2502" ca="1" si="413">IF(G2502 = "",F2502,IF(OR(G2502="alpha",G2502="beta",G2502="constant",G2502="sd",G2502="mean",G2502="sample"),F2502,F2502&amp;" "&amp;G2502))</f>
        <v>day_to_week_scalar</v>
      </c>
      <c r="D2502" s="5" t="str">
        <f t="shared" ref="D2502" ca="1" si="414">F2502&amp;"_"&amp;E2502</f>
        <v>day_to_week_scalar_gran_valparaiso</v>
      </c>
      <c r="E2502" s="4" t="str" cm="1">
        <f t="array" aca="1" ref="E2502" ca="1">INDIRECT(ADDRESS(1,A2502,1,1,"all_city_parameter_inputs"))</f>
        <v>gran_valparaiso</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day_to_week_scalar</v>
      </c>
      <c r="G2502" s="4" t="str" cm="1">
        <f t="array" aca="1" ref="G2502" ca="1">IF(AND(ISBLANK(INDIRECT(ADDRESS(B2502,3,1,1,"all_city_parameter_inputs"))),ISBLANK(INDIRECT(ADDRESS(B2502,2,1,1,"all_city_parameter_inputs")))),"",IF(ISBLANK(INDIRECT(ADDRESS(B2502,2,1,1,"all_city_parameter_inputs"))),"",INDIRECT(ADDRESS(B2502,2,1,1,"all_city_parameter_inputs"))))</f>
        <v/>
      </c>
      <c r="H2502" s="17" cm="1">
        <f t="array" aca="1" ref="H2502" ca="1">IF(ISBLANK(INDIRECT(ADDRESS(B2502,A2502,1,1,"all_city_parameter_inputs"))), "--",INDIRECT(ADDRESS(B2502,A2502,1,1,"all_city_parameter_inputs")))</f>
        <v>7</v>
      </c>
      <c r="I2502" s="17">
        <f ca="1">IF(OR(G2502="alpha",G2502="beta",G2502="sd",G2502="mean"),"--",VLOOKUP(C2502,Default!$B$5:$H$114,7,FALSE))</f>
        <v>7</v>
      </c>
      <c r="J2502" s="4" t="str">
        <f ca="1">VLOOKUP(F2502,Lookup!$C$5:$D$110,2, FALSE)</f>
        <v>Travel values</v>
      </c>
      <c r="K2502" s="4" t="str">
        <f ca="1">VLOOKUP(C2502,Default!$B$4:$E$114,4, FALSE)</f>
        <v>how daily travel scales to a week</v>
      </c>
      <c r="L2502" s="37" t="s">
        <v>298</v>
      </c>
      <c r="M2502" s="21"/>
      <c r="N2502" s="21"/>
    </row>
    <row r="2503" spans="1:14" hidden="1" x14ac:dyDescent="0.25">
      <c r="A2503" s="5">
        <f t="shared" si="405"/>
        <v>27</v>
      </c>
      <c r="B2503" s="5">
        <f t="shared" si="406"/>
        <v>101</v>
      </c>
      <c r="C2503" s="5" t="str">
        <f t="shared" ref="C2503" ca="1" si="415">IF(G2503 = "",F2503,IF(OR(G2503="alpha",G2503="beta",G2503="constant",G2503="sd",G2503="mean",G2503="sample"),F2503,F2503&amp;" "&amp;G2503))</f>
        <v>treat_taxi_as_car</v>
      </c>
      <c r="D2503" s="5" t="str">
        <f t="shared" ref="D2503" ca="1" si="416">F2503&amp;"_"&amp;E2503</f>
        <v>treat_taxi_as_car_gran_valparaiso</v>
      </c>
      <c r="E2503" s="4" t="str" cm="1">
        <f t="array" aca="1" ref="E2503" ca="1">INDIRECT(ADDRESS(1,A2503,1,1,"all_city_parameter_inputs"))</f>
        <v>gran_valparaiso</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treat_taxi_as_car</v>
      </c>
      <c r="G2503" s="4" t="str" cm="1">
        <f t="array" aca="1" ref="G2503" ca="1">IF(AND(ISBLANK(INDIRECT(ADDRESS(B2503,3,1,1,"all_city_parameter_inputs"))),ISBLANK(INDIRECT(ADDRESS(B2503,2,1,1,"all_city_parameter_inputs")))),"",IF(ISBLANK(INDIRECT(ADDRESS(B2503,2,1,1,"all_city_parameter_inputs"))),"",INDIRECT(ADDRESS(B2503,2,1,1,"all_city_parameter_inputs"))))</f>
        <v/>
      </c>
      <c r="H2503" s="17" t="str" cm="1">
        <f t="array" aca="1" ref="H2503" ca="1">IF(ISBLANK(INDIRECT(ADDRESS(B2503,A2503,1,1,"all_city_parameter_inputs"))), "--",INDIRECT(ADDRESS(B2503,A2503,1,1,"all_city_parameter_inputs")))</f>
        <v>F</v>
      </c>
      <c r="I2503" s="17" t="str">
        <f ca="1">IF(OR(G2503="alpha",G2503="beta",G2503="sd",G2503="mean"),"--",VLOOKUP(C2503,Default!$B$5:$H$114,7,FALSE))</f>
        <v>F</v>
      </c>
      <c r="J2503" s="4" t="str">
        <f ca="1">VLOOKUP(F2503,Lookup!$C$5:$D$110,2, FALSE)</f>
        <v>Pollution values</v>
      </c>
      <c r="K2503" s="4" t="str">
        <f ca="1">VLOOKUP(C2503,Default!$B$4:$E$114,4, FALSE)</f>
        <v>If set to false do not add taxi km when calculating car emission factors</v>
      </c>
      <c r="L2503" s="37"/>
      <c r="M2503" s="21"/>
      <c r="N2503" s="21"/>
    </row>
    <row r="2504" spans="1:14" hidden="1" x14ac:dyDescent="0.25">
      <c r="A2504" s="5">
        <f t="shared" si="405"/>
        <v>28</v>
      </c>
      <c r="B2504" s="5">
        <f t="shared" si="406"/>
        <v>2</v>
      </c>
      <c r="C2504" s="5" t="str">
        <f t="shared" ca="1" si="409"/>
        <v>speeds auto_rickshaw</v>
      </c>
      <c r="D2504" s="5" t="str">
        <f t="shared" ca="1" si="410"/>
        <v>speeds_nairobi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All_city_list!F2492,INDIRECT(ADDRESS(B2504,1,1,1,"all_city_parameter_inputs"))))</f>
        <v>speeds</v>
      </c>
      <c r="G2504" s="4" t="str" cm="1">
        <f t="array" aca="1" ref="G2504" ca="1">IF(AND(ISBLANK(INDIRECT(ADDRESS(B2504,3,1,1,"all_city_parameter_inputs"))),ISBLANK(INDIRECT(ADDRESS(B2504,2,1,1,"all_city_parameter_inputs")))),"",IF(ISBLANK(INDIRECT(ADDRESS(B2504,2,1,1,"all_city_parameter_inputs"))),"",INDIRECT(ADDRESS(B2504,2,1,1,"all_city_parameter_inputs"))))</f>
        <v>auto_rickshaw</v>
      </c>
      <c r="H2504" s="17" cm="1">
        <f t="array" aca="1" ref="H2504" ca="1">IF(ISBLANK(INDIRECT(ADDRESS(B2504,A2504,1,1,"all_city_parameter_inputs"))), "--",INDIRECT(ADDRESS(B2504,A2504,1,1,"all_city_parameter_inputs")))</f>
        <v>4</v>
      </c>
      <c r="I2504" s="17">
        <f ca="1">IF(OR(G2504="alpha",G2504="beta",G2504="sd",G2504="mean"),"--",VLOOKUP(C2504,Default!$B$5:$H$114,7,FALSE))</f>
        <v>4</v>
      </c>
      <c r="J2504" s="4" t="str">
        <f ca="1">VLOOKUP(F2504,Lookup!$C$5:$D$110,2, FALSE)</f>
        <v>Travel values</v>
      </c>
      <c r="K2504" s="4">
        <f ca="1">VLOOKUP(C2504,Default!$B$4:$E$114,4, FALSE)</f>
        <v>0</v>
      </c>
      <c r="L2504" s="21" t="str" cm="1">
        <f t="array" aca="1" ref="L2504" ca="1">IF(ISNA(VLOOKUP($D2504,Grouped_Sources!$C:$C,1,FALSE)),"", INDIRECT(VLOOKUP($D2504,Grouped_Sources!$C:$I,5,FALSE)))</f>
        <v>VehicleSpeeds_Summary_vxxx.docx on OneDrive Ali Abbas - ITHIM Global\Methods and Processes\Input Parameters\VehicleSpeeds</v>
      </c>
      <c r="M2504" s="21" cm="1">
        <f t="array" aca="1" ref="M2504" ca="1">IF(ISNA(VLOOKUP($D2504,Grouped_Sources!$C:$C,1,FALSE)),"", INDIRECT(VLOOKUP($D2504,Grouped_Sources!$C:$I,6,FALSE)))</f>
        <v>0</v>
      </c>
      <c r="N2504" s="21" cm="1">
        <f t="array" aca="1" ref="N2504" ca="1">IF(ISNA(VLOOKUP($D2504,Grouped_Sources!$C:$C,1,FALSE)),"", INDIRECT(VLOOKUP($D2504,Grouped_Sources!$C:$I,7,FALSE)))</f>
        <v>0</v>
      </c>
    </row>
    <row r="2505" spans="1:14" hidden="1" x14ac:dyDescent="0.25">
      <c r="A2505" s="5">
        <f t="shared" si="405"/>
        <v>28</v>
      </c>
      <c r="B2505" s="5">
        <f t="shared" si="406"/>
        <v>3</v>
      </c>
      <c r="C2505" s="5" t="str">
        <f t="shared" ca="1" si="409"/>
        <v>speeds bus</v>
      </c>
      <c r="D2505" s="5" t="str">
        <f t="shared" ca="1" si="410"/>
        <v>speeds_nairobi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speeds</v>
      </c>
      <c r="G2505" s="4" t="str" cm="1">
        <f t="array" aca="1" ref="G2505" ca="1">IF(AND(ISBLANK(INDIRECT(ADDRESS(B2505,3,1,1,"all_city_parameter_inputs"))),ISBLANK(INDIRECT(ADDRESS(B2505,2,1,1,"all_city_parameter_inputs")))),"",IF(ISBLANK(INDIRECT(ADDRESS(B2505,2,1,1,"all_city_parameter_inputs"))),"",INDIRECT(ADDRESS(B2505,2,1,1,"all_city_parameter_inputs"))))</f>
        <v>bus</v>
      </c>
      <c r="H2505" s="17" cm="1">
        <f t="array" aca="1" ref="H2505" ca="1">IF(ISBLANK(INDIRECT(ADDRESS(B2505,A2505,1,1,"all_city_parameter_inputs"))), "--",INDIRECT(ADDRESS(B2505,A2505,1,1,"all_city_parameter_inputs")))</f>
        <v>12</v>
      </c>
      <c r="I2505" s="17">
        <f ca="1">IF(OR(G2505="alpha",G2505="beta",G2505="sd",G2505="mean"),"--",VLOOKUP(C2505,Default!$B$5:$H$114,7,FALSE))</f>
        <v>8.1</v>
      </c>
      <c r="J2505" s="4" t="str">
        <f ca="1">VLOOKUP(F2505,Lookup!$C$5:$D$110,2, FALSE)</f>
        <v>Travel values</v>
      </c>
      <c r="K2505" s="4" t="str">
        <f ca="1">VLOOKUP(C2505,Default!$B$4:$E$114,4,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05" s="21" t="str" cm="1">
        <f t="array" aca="1" ref="L2505" ca="1">IF(ISNA(VLOOKUP($D2505,Grouped_Sources!$C:$C,1,FALSE)),"", INDIRECT(VLOOKUP($D2505,Grouped_Sources!$C:$I,5,FALSE)))</f>
        <v>VehicleSpeeds_Summary_vxxx.docx on OneDrive Ali Abbas - ITHIM Global\Methods and Processes\Input Parameters\VehicleSpeeds</v>
      </c>
      <c r="M2505" s="21" cm="1">
        <f t="array" aca="1" ref="M2505" ca="1">IF(ISNA(VLOOKUP($D2505,Grouped_Sources!$C:$C,1,FALSE)),"", INDIRECT(VLOOKUP($D2505,Grouped_Sources!$C:$I,6,FALSE)))</f>
        <v>0</v>
      </c>
      <c r="N2505" s="21" cm="1">
        <f t="array" aca="1" ref="N2505" ca="1">IF(ISNA(VLOOKUP($D2505,Grouped_Sources!$C:$C,1,FALSE)),"", INDIRECT(VLOOKUP($D2505,Grouped_Sources!$C:$I,7,FALSE)))</f>
        <v>0</v>
      </c>
    </row>
    <row r="2506" spans="1:14" hidden="1" x14ac:dyDescent="0.25">
      <c r="A2506" s="5">
        <f t="shared" si="405"/>
        <v>28</v>
      </c>
      <c r="B2506" s="5">
        <f t="shared" si="406"/>
        <v>4</v>
      </c>
      <c r="C2506" s="5" t="str">
        <f t="shared" ca="1" si="409"/>
        <v>speeds car</v>
      </c>
      <c r="D2506" s="5" t="str">
        <f t="shared" ref="D2506:D2543" ca="1" si="417">F2506&amp;"_"&amp;E2506</f>
        <v>speeds_nairobi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speeds</v>
      </c>
      <c r="G2506" s="4" t="str" cm="1">
        <f t="array" aca="1" ref="G2506" ca="1">IF(AND(ISBLANK(INDIRECT(ADDRESS(B2506,3,1,1,"all_city_parameter_inputs"))),ISBLANK(INDIRECT(ADDRESS(B2506,2,1,1,"all_city_parameter_inputs")))),"",IF(ISBLANK(INDIRECT(ADDRESS(B2506,2,1,1,"all_city_parameter_inputs"))),"",INDIRECT(ADDRESS(B2506,2,1,1,"all_city_parameter_inputs"))))</f>
        <v>car</v>
      </c>
      <c r="H2506" s="17" cm="1">
        <f t="array" aca="1" ref="H2506" ca="1">IF(ISBLANK(INDIRECT(ADDRESS(B2506,A2506,1,1,"all_city_parameter_inputs"))), "--",INDIRECT(ADDRESS(B2506,A2506,1,1,"all_city_parameter_inputs")))</f>
        <v>15</v>
      </c>
      <c r="I2506" s="17">
        <f ca="1">IF(OR(G2506="alpha",G2506="beta",G2506="sd",G2506="mean"),"--",VLOOKUP(C2506,Default!$B$5:$H$114,7,FALSE))</f>
        <v>13.8</v>
      </c>
      <c r="J2506" s="4" t="str">
        <f ca="1">VLOOKUP(F2506,Lookup!$C$5:$D$110,2, FALSE)</f>
        <v>Travel values</v>
      </c>
      <c r="K2506" s="4">
        <f ca="1">VLOOKUP(C2506,Default!$B$4:$E$114,4, FALSE)</f>
        <v>0</v>
      </c>
      <c r="L2506" s="21" t="str" cm="1">
        <f t="array" aca="1" ref="L2506" ca="1">IF(ISNA(VLOOKUP($D2506,Grouped_Sources!$C:$C,1,FALSE)),"", INDIRECT(VLOOKUP($D2506,Grouped_Sources!$C:$I,5,FALSE)))</f>
        <v>VehicleSpeeds_Summary_vxxx.docx on OneDrive Ali Abbas - ITHIM Global\Methods and Processes\Input Parameters\VehicleSpeeds</v>
      </c>
      <c r="M2506" s="21" cm="1">
        <f t="array" aca="1" ref="M2506" ca="1">IF(ISNA(VLOOKUP($D2506,Grouped_Sources!$C:$C,1,FALSE)),"", INDIRECT(VLOOKUP($D2506,Grouped_Sources!$C:$I,6,FALSE)))</f>
        <v>0</v>
      </c>
      <c r="N2506" s="21" cm="1">
        <f t="array" aca="1" ref="N2506" ca="1">IF(ISNA(VLOOKUP($D2506,Grouped_Sources!$C:$C,1,FALSE)),"", INDIRECT(VLOOKUP($D2506,Grouped_Sources!$C:$I,7,FALSE)))</f>
        <v>0</v>
      </c>
    </row>
    <row r="2507" spans="1:14" hidden="1" x14ac:dyDescent="0.25">
      <c r="A2507" s="5">
        <f t="shared" si="405"/>
        <v>28</v>
      </c>
      <c r="B2507" s="5">
        <f t="shared" si="406"/>
        <v>5</v>
      </c>
      <c r="C2507" s="5" t="str">
        <f t="shared" ca="1" si="409"/>
        <v>speeds cycle</v>
      </c>
      <c r="D2507" s="5" t="str">
        <f t="shared" ca="1" si="417"/>
        <v>speeds_nairobi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speeds</v>
      </c>
      <c r="G2507" s="4" t="str" cm="1">
        <f t="array" aca="1" ref="G2507" ca="1">IF(AND(ISBLANK(INDIRECT(ADDRESS(B2507,3,1,1,"all_city_parameter_inputs"))),ISBLANK(INDIRECT(ADDRESS(B2507,2,1,1,"all_city_parameter_inputs")))),"",IF(ISBLANK(INDIRECT(ADDRESS(B2507,2,1,1,"all_city_parameter_inputs"))),"",INDIRECT(ADDRESS(B2507,2,1,1,"all_city_parameter_inputs"))))</f>
        <v>cycle</v>
      </c>
      <c r="H2507" s="17" cm="1">
        <f t="array" aca="1" ref="H2507" ca="1">IF(ISBLANK(INDIRECT(ADDRESS(B2507,A2507,1,1,"all_city_parameter_inputs"))), "--",INDIRECT(ADDRESS(B2507,A2507,1,1,"all_city_parameter_inputs")))</f>
        <v>6</v>
      </c>
      <c r="I2507" s="17">
        <f ca="1">IF(OR(G2507="alpha",G2507="beta",G2507="sd",G2507="mean"),"--",VLOOKUP(C2507,Default!$B$5:$H$114,7,FALSE))</f>
        <v>7.2</v>
      </c>
      <c r="J2507" s="4" t="str">
        <f ca="1">VLOOKUP(F2507,Lookup!$C$5:$D$110,2, FALSE)</f>
        <v>Travel values</v>
      </c>
      <c r="K2507" s="4">
        <f ca="1">VLOOKUP(C2507,Default!$B$4:$E$114,4, FALSE)</f>
        <v>0</v>
      </c>
      <c r="L2507" s="21" t="str" cm="1">
        <f t="array" aca="1" ref="L2507" ca="1">IF(ISNA(VLOOKUP($D2507,Grouped_Sources!$C:$C,1,FALSE)),"", INDIRECT(VLOOKUP($D2507,Grouped_Sources!$C:$I,5,FALSE)))</f>
        <v>VehicleSpeeds_Summary_vxxx.docx on OneDrive Ali Abbas - ITHIM Global\Methods and Processes\Input Parameters\VehicleSpeeds</v>
      </c>
      <c r="M2507" s="21" cm="1">
        <f t="array" aca="1" ref="M2507" ca="1">IF(ISNA(VLOOKUP($D2507,Grouped_Sources!$C:$C,1,FALSE)),"", INDIRECT(VLOOKUP($D2507,Grouped_Sources!$C:$I,6,FALSE)))</f>
        <v>0</v>
      </c>
      <c r="N2507" s="21" cm="1">
        <f t="array" aca="1" ref="N2507" ca="1">IF(ISNA(VLOOKUP($D2507,Grouped_Sources!$C:$C,1,FALSE)),"", INDIRECT(VLOOKUP($D2507,Grouped_Sources!$C:$I,7,FALSE)))</f>
        <v>0</v>
      </c>
    </row>
    <row r="2508" spans="1:14" hidden="1" x14ac:dyDescent="0.25">
      <c r="A2508" s="5">
        <f t="shared" si="405"/>
        <v>28</v>
      </c>
      <c r="B2508" s="5">
        <f t="shared" si="406"/>
        <v>6</v>
      </c>
      <c r="C2508" s="5" t="str">
        <f t="shared" ca="1" si="409"/>
        <v>speeds subway</v>
      </c>
      <c r="D2508" s="5" t="str">
        <f t="shared" ca="1" si="417"/>
        <v>speeds_nairobi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speeds</v>
      </c>
      <c r="G2508" s="4" t="str" cm="1">
        <f t="array" aca="1" ref="G2508" ca="1">IF(AND(ISBLANK(INDIRECT(ADDRESS(B2508,3,1,1,"all_city_parameter_inputs"))),ISBLANK(INDIRECT(ADDRESS(B2508,2,1,1,"all_city_parameter_inputs")))),"",IF(ISBLANK(INDIRECT(ADDRESS(B2508,2,1,1,"all_city_parameter_inputs"))),"",INDIRECT(ADDRESS(B2508,2,1,1,"all_city_parameter_inputs"))))</f>
        <v>subway</v>
      </c>
      <c r="H2508" s="17" t="str" cm="1">
        <f t="array" aca="1" ref="H2508" ca="1">IF(ISBLANK(INDIRECT(ADDRESS(B2508,A2508,1,1,"all_city_parameter_inputs"))), "--",INDIRECT(ADDRESS(B2508,A2508,1,1,"all_city_parameter_inputs")))</f>
        <v>--</v>
      </c>
      <c r="I2508" s="17">
        <f ca="1">IF(OR(G2508="alpha",G2508="beta",G2508="sd",G2508="mean"),"--",VLOOKUP(C2508,Default!$B$5:$H$114,7,FALSE))</f>
        <v>18.100000000000001</v>
      </c>
      <c r="J2508" s="4" t="str">
        <f ca="1">VLOOKUP(F2508,Lookup!$C$5:$D$110,2, FALSE)</f>
        <v>Travel values</v>
      </c>
      <c r="K2508" s="4">
        <f ca="1">VLOOKUP(C2508,Default!$B$4:$E$114,4, FALSE)</f>
        <v>0</v>
      </c>
      <c r="L2508" s="21" t="str" cm="1">
        <f t="array" aca="1" ref="L2508" ca="1">IF(ISNA(VLOOKUP($D2508,Grouped_Sources!$C:$C,1,FALSE)),"", INDIRECT(VLOOKUP($D2508,Grouped_Sources!$C:$I,5,FALSE)))</f>
        <v>VehicleSpeeds_Summary_vxxx.docx on OneDrive Ali Abbas - ITHIM Global\Methods and Processes\Input Parameters\VehicleSpeeds</v>
      </c>
      <c r="M2508" s="21" cm="1">
        <f t="array" aca="1" ref="M2508" ca="1">IF(ISNA(VLOOKUP($D2508,Grouped_Sources!$C:$C,1,FALSE)),"", INDIRECT(VLOOKUP($D2508,Grouped_Sources!$C:$I,6,FALSE)))</f>
        <v>0</v>
      </c>
      <c r="N2508" s="21" cm="1">
        <f t="array" aca="1" ref="N2508" ca="1">IF(ISNA(VLOOKUP($D2508,Grouped_Sources!$C:$C,1,FALSE)),"", INDIRECT(VLOOKUP($D2508,Grouped_Sources!$C:$I,7,FALSE)))</f>
        <v>0</v>
      </c>
    </row>
    <row r="2509" spans="1:14" hidden="1" x14ac:dyDescent="0.25">
      <c r="A2509" s="5">
        <f t="shared" si="405"/>
        <v>28</v>
      </c>
      <c r="B2509" s="5">
        <f t="shared" si="406"/>
        <v>7</v>
      </c>
      <c r="C2509" s="5" t="str">
        <f t="shared" ca="1" si="409"/>
        <v>speeds motorcycle</v>
      </c>
      <c r="D2509" s="5" t="str">
        <f t="shared" ca="1" si="417"/>
        <v>speeds_nairobi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speeds</v>
      </c>
      <c r="G2509" s="4" t="str" cm="1">
        <f t="array" aca="1" ref="G2509" ca="1">IF(AND(ISBLANK(INDIRECT(ADDRESS(B2509,3,1,1,"all_city_parameter_inputs"))),ISBLANK(INDIRECT(ADDRESS(B2509,2,1,1,"all_city_parameter_inputs")))),"",IF(ISBLANK(INDIRECT(ADDRESS(B2509,2,1,1,"all_city_parameter_inputs"))),"",INDIRECT(ADDRESS(B2509,2,1,1,"all_city_parameter_inputs"))))</f>
        <v>motorcycle</v>
      </c>
      <c r="H2509" s="17" cm="1">
        <f t="array" aca="1" ref="H2509" ca="1">IF(ISBLANK(INDIRECT(ADDRESS(B2509,A2509,1,1,"all_city_parameter_inputs"))), "--",INDIRECT(ADDRESS(B2509,A2509,1,1,"all_city_parameter_inputs")))</f>
        <v>15</v>
      </c>
      <c r="I2509" s="17">
        <f ca="1">IF(OR(G2509="alpha",G2509="beta",G2509="sd",G2509="mean"),"--",VLOOKUP(C2509,Default!$B$5:$H$114,7,FALSE))</f>
        <v>15.2</v>
      </c>
      <c r="J2509" s="4" t="str">
        <f ca="1">VLOOKUP(F2509,Lookup!$C$5:$D$110,2, FALSE)</f>
        <v>Travel values</v>
      </c>
      <c r="K2509" s="4">
        <f ca="1">VLOOKUP(C2509,Default!$B$4:$E$114,4, FALSE)</f>
        <v>0</v>
      </c>
      <c r="L2509" s="21" t="str" cm="1">
        <f t="array" aca="1" ref="L2509" ca="1">IF(ISNA(VLOOKUP($D2509,Grouped_Sources!$C:$C,1,FALSE)),"", INDIRECT(VLOOKUP($D2509,Grouped_Sources!$C:$I,5,FALSE)))</f>
        <v>VehicleSpeeds_Summary_vxxx.docx on OneDrive Ali Abbas - ITHIM Global\Methods and Processes\Input Parameters\VehicleSpeeds</v>
      </c>
      <c r="M2509" s="21" cm="1">
        <f t="array" aca="1" ref="M2509" ca="1">IF(ISNA(VLOOKUP($D2509,Grouped_Sources!$C:$C,1,FALSE)),"", INDIRECT(VLOOKUP($D2509,Grouped_Sources!$C:$I,6,FALSE)))</f>
        <v>0</v>
      </c>
      <c r="N2509" s="21" cm="1">
        <f t="array" aca="1" ref="N2509" ca="1">IF(ISNA(VLOOKUP($D2509,Grouped_Sources!$C:$C,1,FALSE)),"", INDIRECT(VLOOKUP($D2509,Grouped_Sources!$C:$I,7,FALSE)))</f>
        <v>0</v>
      </c>
    </row>
    <row r="2510" spans="1:14" hidden="1" x14ac:dyDescent="0.25">
      <c r="A2510" s="5">
        <f t="shared" si="405"/>
        <v>28</v>
      </c>
      <c r="B2510" s="5">
        <f t="shared" si="406"/>
        <v>8</v>
      </c>
      <c r="C2510" s="5" t="str">
        <f t="shared" ca="1" si="409"/>
        <v>speeds other</v>
      </c>
      <c r="D2510" s="5" t="str">
        <f t="shared" ca="1" si="417"/>
        <v>speeds_nairobi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speeds</v>
      </c>
      <c r="G2510" s="4" t="str" cm="1">
        <f t="array" aca="1" ref="G2510" ca="1">IF(AND(ISBLANK(INDIRECT(ADDRESS(B2510,3,1,1,"all_city_parameter_inputs"))),ISBLANK(INDIRECT(ADDRESS(B2510,2,1,1,"all_city_parameter_inputs")))),"",IF(ISBLANK(INDIRECT(ADDRESS(B2510,2,1,1,"all_city_parameter_inputs"))),"",INDIRECT(ADDRESS(B2510,2,1,1,"all_city_parameter_inputs"))))</f>
        <v>other</v>
      </c>
      <c r="H2510" s="17" t="str" cm="1">
        <f t="array" aca="1" ref="H2510" ca="1">IF(ISBLANK(INDIRECT(ADDRESS(B2510,A2510,1,1,"all_city_parameter_inputs"))), "--",INDIRECT(ADDRESS(B2510,A2510,1,1,"all_city_parameter_inputs")))</f>
        <v>--</v>
      </c>
      <c r="I2510" s="17">
        <f ca="1">IF(OR(G2510="alpha",G2510="beta",G2510="sd",G2510="mean"),"--",VLOOKUP(C2510,Default!$B$5:$H$114,7,FALSE))</f>
        <v>9.1</v>
      </c>
      <c r="J2510" s="4" t="str">
        <f ca="1">VLOOKUP(F2510,Lookup!$C$5:$D$110,2, FALSE)</f>
        <v>Travel values</v>
      </c>
      <c r="K2510" s="4">
        <f ca="1">VLOOKUP(C2510,Default!$B$4:$E$114,4, FALSE)</f>
        <v>0</v>
      </c>
      <c r="L2510" s="21" t="str" cm="1">
        <f t="array" aca="1" ref="L2510" ca="1">IF(ISNA(VLOOKUP($D2510,Grouped_Sources!$C:$C,1,FALSE)),"", INDIRECT(VLOOKUP($D2510,Grouped_Sources!$C:$I,5,FALSE)))</f>
        <v>VehicleSpeeds_Summary_vxxx.docx on OneDrive Ali Abbas - ITHIM Global\Methods and Processes\Input Parameters\VehicleSpeeds</v>
      </c>
      <c r="M2510" s="21" cm="1">
        <f t="array" aca="1" ref="M2510" ca="1">IF(ISNA(VLOOKUP($D2510,Grouped_Sources!$C:$C,1,FALSE)),"", INDIRECT(VLOOKUP($D2510,Grouped_Sources!$C:$I,6,FALSE)))</f>
        <v>0</v>
      </c>
      <c r="N2510" s="21" cm="1">
        <f t="array" aca="1" ref="N2510" ca="1">IF(ISNA(VLOOKUP($D2510,Grouped_Sources!$C:$C,1,FALSE)),"", INDIRECT(VLOOKUP($D2510,Grouped_Sources!$C:$I,7,FALSE)))</f>
        <v>0</v>
      </c>
    </row>
    <row r="2511" spans="1:14" hidden="1" x14ac:dyDescent="0.25">
      <c r="A2511" s="5">
        <f t="shared" si="405"/>
        <v>28</v>
      </c>
      <c r="B2511" s="5">
        <f t="shared" si="406"/>
        <v>9</v>
      </c>
      <c r="C2511" s="5" t="str">
        <f t="shared" ca="1" si="409"/>
        <v>speeds pedestrian</v>
      </c>
      <c r="D2511" s="5" t="str">
        <f t="shared" ca="1" si="417"/>
        <v>speeds_nairobi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speeds</v>
      </c>
      <c r="G2511" s="4" t="str" cm="1">
        <f t="array" aca="1" ref="G2511" ca="1">IF(AND(ISBLANK(INDIRECT(ADDRESS(B2511,3,1,1,"all_city_parameter_inputs"))),ISBLANK(INDIRECT(ADDRESS(B2511,2,1,1,"all_city_parameter_inputs")))),"",IF(ISBLANK(INDIRECT(ADDRESS(B2511,2,1,1,"all_city_parameter_inputs"))),"",INDIRECT(ADDRESS(B2511,2,1,1,"all_city_parameter_inputs"))))</f>
        <v>pedestrian</v>
      </c>
      <c r="H2511" s="17" cm="1">
        <f t="array" aca="1" ref="H2511" ca="1">IF(ISBLANK(INDIRECT(ADDRESS(B2511,A2511,1,1,"all_city_parameter_inputs"))), "--",INDIRECT(ADDRESS(B2511,A2511,1,1,"all_city_parameter_inputs")))</f>
        <v>2</v>
      </c>
      <c r="I2511" s="17">
        <f ca="1">IF(OR(G2511="alpha",G2511="beta",G2511="sd",G2511="mean"),"--",VLOOKUP(C2511,Default!$B$5:$H$114,7,FALSE))</f>
        <v>2.5</v>
      </c>
      <c r="J2511" s="4" t="str">
        <f ca="1">VLOOKUP(F2511,Lookup!$C$5:$D$110,2, FALSE)</f>
        <v>Travel values</v>
      </c>
      <c r="K2511" s="4">
        <f ca="1">VLOOKUP(C2511,Default!$B$4:$E$114,4, FALSE)</f>
        <v>0</v>
      </c>
      <c r="L2511" s="21" t="str" cm="1">
        <f t="array" aca="1" ref="L2511" ca="1">IF(ISNA(VLOOKUP($D2511,Grouped_Sources!$C:$C,1,FALSE)),"", INDIRECT(VLOOKUP($D2511,Grouped_Sources!$C:$I,5,FALSE)))</f>
        <v>VehicleSpeeds_Summary_vxxx.docx on OneDrive Ali Abbas - ITHIM Global\Methods and Processes\Input Parameters\VehicleSpeeds</v>
      </c>
      <c r="M2511" s="21" cm="1">
        <f t="array" aca="1" ref="M2511" ca="1">IF(ISNA(VLOOKUP($D2511,Grouped_Sources!$C:$C,1,FALSE)),"", INDIRECT(VLOOKUP($D2511,Grouped_Sources!$C:$I,6,FALSE)))</f>
        <v>0</v>
      </c>
      <c r="N2511" s="21" cm="1">
        <f t="array" aca="1" ref="N2511" ca="1">IF(ISNA(VLOOKUP($D2511,Grouped_Sources!$C:$C,1,FALSE)),"", INDIRECT(VLOOKUP($D2511,Grouped_Sources!$C:$I,7,FALSE)))</f>
        <v>0</v>
      </c>
    </row>
    <row r="2512" spans="1:14" hidden="1" x14ac:dyDescent="0.25">
      <c r="A2512" s="5">
        <f t="shared" si="405"/>
        <v>28</v>
      </c>
      <c r="B2512" s="5">
        <f t="shared" si="406"/>
        <v>10</v>
      </c>
      <c r="C2512" s="5" t="str">
        <f t="shared" ca="1" si="409"/>
        <v>speeds rail</v>
      </c>
      <c r="D2512" s="5" t="str">
        <f t="shared" ca="1" si="417"/>
        <v>speeds_nairobi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speeds</v>
      </c>
      <c r="G2512" s="4" t="str" cm="1">
        <f t="array" aca="1" ref="G2512" ca="1">IF(AND(ISBLANK(INDIRECT(ADDRESS(B2512,3,1,1,"all_city_parameter_inputs"))),ISBLANK(INDIRECT(ADDRESS(B2512,2,1,1,"all_city_parameter_inputs")))),"",IF(ISBLANK(INDIRECT(ADDRESS(B2512,2,1,1,"all_city_parameter_inputs"))),"",INDIRECT(ADDRESS(B2512,2,1,1,"all_city_parameter_inputs"))))</f>
        <v>rail</v>
      </c>
      <c r="H2512" s="17" cm="1">
        <f t="array" aca="1" ref="H2512" ca="1">IF(ISBLANK(INDIRECT(ADDRESS(B2512,A2512,1,1,"all_city_parameter_inputs"))), "--",INDIRECT(ADDRESS(B2512,A2512,1,1,"all_city_parameter_inputs")))</f>
        <v>20.6</v>
      </c>
      <c r="I2512" s="17">
        <f ca="1">IF(OR(G2512="alpha",G2512="beta",G2512="sd",G2512="mean"),"--",VLOOKUP(C2512,Default!$B$5:$H$114,7,FALSE))</f>
        <v>21.9</v>
      </c>
      <c r="J2512" s="4" t="str">
        <f ca="1">VLOOKUP(F2512,Lookup!$C$5:$D$110,2, FALSE)</f>
        <v>Travel values</v>
      </c>
      <c r="K2512" s="4">
        <f ca="1">VLOOKUP(C2512,Default!$B$4:$E$114,4, FALSE)</f>
        <v>0</v>
      </c>
      <c r="L2512" s="21" t="str" cm="1">
        <f t="array" aca="1" ref="L2512" ca="1">IF(ISNA(VLOOKUP($D2512,Grouped_Sources!$C:$C,1,FALSE)),"", INDIRECT(VLOOKUP($D2512,Grouped_Sources!$C:$I,5,FALSE)))</f>
        <v>VehicleSpeeds_Summary_vxxx.docx on OneDrive Ali Abbas - ITHIM Global\Methods and Processes\Input Parameters\VehicleSpeeds</v>
      </c>
      <c r="M2512" s="21" cm="1">
        <f t="array" aca="1" ref="M2512" ca="1">IF(ISNA(VLOOKUP($D2512,Grouped_Sources!$C:$C,1,FALSE)),"", INDIRECT(VLOOKUP($D2512,Grouped_Sources!$C:$I,6,FALSE)))</f>
        <v>0</v>
      </c>
      <c r="N2512" s="21" cm="1">
        <f t="array" aca="1" ref="N2512" ca="1">IF(ISNA(VLOOKUP($D2512,Grouped_Sources!$C:$C,1,FALSE)),"", INDIRECT(VLOOKUP($D2512,Grouped_Sources!$C:$I,7,FALSE)))</f>
        <v>0</v>
      </c>
    </row>
    <row r="2513" spans="1:14" hidden="1" x14ac:dyDescent="0.25">
      <c r="A2513" s="5">
        <f t="shared" si="405"/>
        <v>28</v>
      </c>
      <c r="B2513" s="5">
        <f t="shared" si="406"/>
        <v>11</v>
      </c>
      <c r="C2513" s="5" t="str">
        <f t="shared" ca="1" si="409"/>
        <v>speeds taxi</v>
      </c>
      <c r="D2513" s="5" t="str">
        <f t="shared" ca="1" si="417"/>
        <v>speeds_nairobi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speeds</v>
      </c>
      <c r="G2513" s="4" t="str" cm="1">
        <f t="array" aca="1" ref="G2513" ca="1">IF(AND(ISBLANK(INDIRECT(ADDRESS(B2513,3,1,1,"all_city_parameter_inputs"))),ISBLANK(INDIRECT(ADDRESS(B2513,2,1,1,"all_city_parameter_inputs")))),"",IF(ISBLANK(INDIRECT(ADDRESS(B2513,2,1,1,"all_city_parameter_inputs"))),"",INDIRECT(ADDRESS(B2513,2,1,1,"all_city_parameter_inputs"))))</f>
        <v>taxi</v>
      </c>
      <c r="H2513" s="17" cm="1">
        <f t="array" aca="1" ref="H2513" ca="1">IF(ISBLANK(INDIRECT(ADDRESS(B2513,A2513,1,1,"all_city_parameter_inputs"))), "--",INDIRECT(ADDRESS(B2513,A2513,1,1,"all_city_parameter_inputs")))</f>
        <v>12</v>
      </c>
      <c r="I2513" s="17">
        <f ca="1">IF(OR(G2513="alpha",G2513="beta",G2513="sd",G2513="mean"),"--",VLOOKUP(C2513,Default!$B$5:$H$114,7,FALSE))</f>
        <v>13.8</v>
      </c>
      <c r="J2513" s="4" t="str">
        <f ca="1">VLOOKUP(F2513,Lookup!$C$5:$D$110,2, FALSE)</f>
        <v>Travel values</v>
      </c>
      <c r="K2513" s="4">
        <f ca="1">VLOOKUP(C2513,Default!$B$4:$E$114,4, FALSE)</f>
        <v>0</v>
      </c>
      <c r="L2513" s="21" t="str" cm="1">
        <f t="array" aca="1" ref="L2513" ca="1">IF(ISNA(VLOOKUP($D2513,Grouped_Sources!$C:$C,1,FALSE)),"", INDIRECT(VLOOKUP($D2513,Grouped_Sources!$C:$I,5,FALSE)))</f>
        <v>VehicleSpeeds_Summary_vxxx.docx on OneDrive Ali Abbas - ITHIM Global\Methods and Processes\Input Parameters\VehicleSpeeds</v>
      </c>
      <c r="M2513" s="21" cm="1">
        <f t="array" aca="1" ref="M2513" ca="1">IF(ISNA(VLOOKUP($D2513,Grouped_Sources!$C:$C,1,FALSE)),"", INDIRECT(VLOOKUP($D2513,Grouped_Sources!$C:$I,6,FALSE)))</f>
        <v>0</v>
      </c>
      <c r="N2513" s="21" cm="1">
        <f t="array" aca="1" ref="N2513" ca="1">IF(ISNA(VLOOKUP($D2513,Grouped_Sources!$C:$C,1,FALSE)),"", INDIRECT(VLOOKUP($D2513,Grouped_Sources!$C:$I,7,FALSE)))</f>
        <v>0</v>
      </c>
    </row>
    <row r="2514" spans="1:14" hidden="1" x14ac:dyDescent="0.25">
      <c r="A2514" s="5">
        <f t="shared" si="405"/>
        <v>28</v>
      </c>
      <c r="B2514" s="5">
        <f t="shared" si="406"/>
        <v>12</v>
      </c>
      <c r="C2514" s="5" t="str">
        <f t="shared" ca="1" si="409"/>
        <v>speeds truck</v>
      </c>
      <c r="D2514" s="5" t="str">
        <f t="shared" ca="1" si="417"/>
        <v>speeds_nairobi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speeds</v>
      </c>
      <c r="G2514" s="4" t="str" cm="1">
        <f t="array" aca="1" ref="G2514" ca="1">IF(AND(ISBLANK(INDIRECT(ADDRESS(B2514,3,1,1,"all_city_parameter_inputs"))),ISBLANK(INDIRECT(ADDRESS(B2514,2,1,1,"all_city_parameter_inputs")))),"",IF(ISBLANK(INDIRECT(ADDRESS(B2514,2,1,1,"all_city_parameter_inputs"))),"",INDIRECT(ADDRESS(B2514,2,1,1,"all_city_parameter_inputs"))))</f>
        <v>truck</v>
      </c>
      <c r="H2514" s="17" cm="1">
        <f t="array" aca="1" ref="H2514" ca="1">IF(ISBLANK(INDIRECT(ADDRESS(B2514,A2514,1,1,"all_city_parameter_inputs"))), "--",INDIRECT(ADDRESS(B2514,A2514,1,1,"all_city_parameter_inputs")))</f>
        <v>12</v>
      </c>
      <c r="I2514" s="17">
        <f ca="1">IF(OR(G2514="alpha",G2514="beta",G2514="sd",G2514="mean"),"--",VLOOKUP(C2514,Default!$B$5:$H$114,7,FALSE))</f>
        <v>8.1</v>
      </c>
      <c r="J2514" s="4" t="str">
        <f ca="1">VLOOKUP(F2514,Lookup!$C$5:$D$110,2, FALSE)</f>
        <v>Travel values</v>
      </c>
      <c r="K2514" s="4">
        <f ca="1">VLOOKUP(C2514,Default!$B$4:$E$114,4, FALSE)</f>
        <v>0</v>
      </c>
      <c r="L2514" s="21" t="str" cm="1">
        <f t="array" aca="1" ref="L2514" ca="1">IF(ISNA(VLOOKUP($D2514,Grouped_Sources!$C:$C,1,FALSE)),"", INDIRECT(VLOOKUP($D2514,Grouped_Sources!$C:$I,5,FALSE)))</f>
        <v>VehicleSpeeds_Summary_vxxx.docx on OneDrive Ali Abbas - ITHIM Global\Methods and Processes\Input Parameters\VehicleSpeeds</v>
      </c>
      <c r="M2514" s="21" cm="1">
        <f t="array" aca="1" ref="M2514" ca="1">IF(ISNA(VLOOKUP($D2514,Grouped_Sources!$C:$C,1,FALSE)),"", INDIRECT(VLOOKUP($D2514,Grouped_Sources!$C:$I,6,FALSE)))</f>
        <v>0</v>
      </c>
      <c r="N2514" s="21" cm="1">
        <f t="array" aca="1" ref="N2514" ca="1">IF(ISNA(VLOOKUP($D2514,Grouped_Sources!$C:$C,1,FALSE)),"", INDIRECT(VLOOKUP($D2514,Grouped_Sources!$C:$I,7,FALSE)))</f>
        <v>0</v>
      </c>
    </row>
    <row r="2515" spans="1:14" hidden="1" x14ac:dyDescent="0.25">
      <c r="A2515" s="5">
        <f t="shared" si="405"/>
        <v>28</v>
      </c>
      <c r="B2515" s="5">
        <f t="shared" si="406"/>
        <v>13</v>
      </c>
      <c r="C2515" s="5" t="str">
        <f t="shared" ca="1" si="409"/>
        <v>speeds van</v>
      </c>
      <c r="D2515" s="5" t="str">
        <f t="shared" ca="1" si="417"/>
        <v>speeds_nairobi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speeds</v>
      </c>
      <c r="G2515" s="4" t="str" cm="1">
        <f t="array" aca="1" ref="G2515" ca="1">IF(AND(ISBLANK(INDIRECT(ADDRESS(B2515,3,1,1,"all_city_parameter_inputs"))),ISBLANK(INDIRECT(ADDRESS(B2515,2,1,1,"all_city_parameter_inputs")))),"",IF(ISBLANK(INDIRECT(ADDRESS(B2515,2,1,1,"all_city_parameter_inputs"))),"",INDIRECT(ADDRESS(B2515,2,1,1,"all_city_parameter_inputs"))))</f>
        <v>van</v>
      </c>
      <c r="H2515" s="17" cm="1">
        <f t="array" aca="1" ref="H2515" ca="1">IF(ISBLANK(INDIRECT(ADDRESS(B2515,A2515,1,1,"all_city_parameter_inputs"))), "--",INDIRECT(ADDRESS(B2515,A2515,1,1,"all_city_parameter_inputs")))</f>
        <v>15</v>
      </c>
      <c r="I2515" s="17">
        <f ca="1">IF(OR(G2515="alpha",G2515="beta",G2515="sd",G2515="mean"),"--",VLOOKUP(C2515,Default!$B$5:$H$114,7,FALSE))</f>
        <v>13.8</v>
      </c>
      <c r="J2515" s="4" t="str">
        <f ca="1">VLOOKUP(F2515,Lookup!$C$5:$D$110,2, FALSE)</f>
        <v>Travel values</v>
      </c>
      <c r="K2515" s="4">
        <f ca="1">VLOOKUP(C2515,Default!$B$4:$E$114,4, FALSE)</f>
        <v>0</v>
      </c>
      <c r="L2515" s="21" t="str" cm="1">
        <f t="array" aca="1" ref="L2515" ca="1">IF(ISNA(VLOOKUP($D2515,Grouped_Sources!$C:$C,1,FALSE)),"", INDIRECT(VLOOKUP($D2515,Grouped_Sources!$C:$I,5,FALSE)))</f>
        <v>VehicleSpeeds_Summary_vxxx.docx on OneDrive Ali Abbas - ITHIM Global\Methods and Processes\Input Parameters\VehicleSpeeds</v>
      </c>
      <c r="M2515" s="21" cm="1">
        <f t="array" aca="1" ref="M2515" ca="1">IF(ISNA(VLOOKUP($D2515,Grouped_Sources!$C:$C,1,FALSE)),"", INDIRECT(VLOOKUP($D2515,Grouped_Sources!$C:$I,6,FALSE)))</f>
        <v>0</v>
      </c>
      <c r="N2515" s="21" cm="1">
        <f t="array" aca="1" ref="N2515" ca="1">IF(ISNA(VLOOKUP($D2515,Grouped_Sources!$C:$C,1,FALSE)),"", INDIRECT(VLOOKUP($D2515,Grouped_Sources!$C:$I,7,FALSE)))</f>
        <v>0</v>
      </c>
    </row>
    <row r="2516" spans="1:14" hidden="1" x14ac:dyDescent="0.25">
      <c r="A2516" s="5">
        <f t="shared" si="405"/>
        <v>28</v>
      </c>
      <c r="B2516" s="5">
        <f t="shared" si="406"/>
        <v>14</v>
      </c>
      <c r="C2516" s="5" t="str">
        <f t="shared" ca="1" si="409"/>
        <v>PM_emission_inventories motorcycle</v>
      </c>
      <c r="D2516" s="5" t="str">
        <f t="shared" ca="1" si="417"/>
        <v>PM_emission_inventories_nairobi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PM_emission_inventories</v>
      </c>
      <c r="G2516" s="4" t="str" cm="1">
        <f t="array" aca="1" ref="G2516" ca="1">IF(AND(ISBLANK(INDIRECT(ADDRESS(B2516,3,1,1,"all_city_parameter_inputs"))),ISBLANK(INDIRECT(ADDRESS(B2516,2,1,1,"all_city_parameter_inputs")))),"",IF(ISBLANK(INDIRECT(ADDRESS(B2516,2,1,1,"all_city_parameter_inputs"))),"",INDIRECT(ADDRESS(B2516,2,1,1,"all_city_parameter_inputs"))))</f>
        <v>motorcycle</v>
      </c>
      <c r="H2516" s="17" cm="1">
        <f t="array" aca="1" ref="H2516" ca="1">IF(ISBLANK(INDIRECT(ADDRESS(B2516,A2516,1,1,"all_city_parameter_inputs"))), "--",INDIRECT(ADDRESS(B2516,A2516,1,1,"all_city_parameter_inputs")))</f>
        <v>2.317103E-3</v>
      </c>
      <c r="I2516" s="17">
        <f ca="1">IF(OR(G2516="alpha",G2516="beta",G2516="sd",G2516="mean"),"--",VLOOKUP(C2516,Default!$B$5:$H$114,7,FALSE))</f>
        <v>2.3031654375338189E-3</v>
      </c>
      <c r="J2516" s="4" t="str">
        <f ca="1">VLOOKUP(F2516,Lookup!$C$5:$D$110,2, FALSE)</f>
        <v>Pollution values</v>
      </c>
      <c r="K2516" s="4" t="str">
        <f ca="1">VLOOKUP(C2516,Default!$B$4:$E$114,4,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516" s="29" t="str" cm="1">
        <f t="array" aca="1" ref="L2516" ca="1">IF(ISNA(VLOOKUP(D2516,Grouped_Sources!$C:$C,1,FALSE)),"", INDIRECT(VLOOKUP(D2516,Grouped_Sources!$C:$G,5,FALSE)))</f>
        <v/>
      </c>
      <c r="M2516" s="29"/>
      <c r="N2516" s="21"/>
    </row>
    <row r="2517" spans="1:14" hidden="1" x14ac:dyDescent="0.25">
      <c r="A2517" s="5">
        <f t="shared" si="405"/>
        <v>28</v>
      </c>
      <c r="B2517" s="5">
        <f t="shared" si="406"/>
        <v>15</v>
      </c>
      <c r="C2517" s="5" t="str">
        <f t="shared" ca="1" si="409"/>
        <v>PM_emission_inventories car</v>
      </c>
      <c r="D2517" s="5" t="str">
        <f t="shared" ca="1" si="417"/>
        <v>PM_emission_inventories_nairobi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PM_emission_inventories</v>
      </c>
      <c r="G2517" s="4" t="str" cm="1">
        <f t="array" aca="1" ref="G2517" ca="1">IF(AND(ISBLANK(INDIRECT(ADDRESS(B2517,3,1,1,"all_city_parameter_inputs"))),ISBLANK(INDIRECT(ADDRESS(B2517,2,1,1,"all_city_parameter_inputs")))),"",IF(ISBLANK(INDIRECT(ADDRESS(B2517,2,1,1,"all_city_parameter_inputs"))),"",INDIRECT(ADDRESS(B2517,2,1,1,"all_city_parameter_inputs"))))</f>
        <v>car</v>
      </c>
      <c r="H2517" s="17" cm="1">
        <f t="array" aca="1" ref="H2517" ca="1">IF(ISBLANK(INDIRECT(ADDRESS(B2517,A2517,1,1,"all_city_parameter_inputs"))), "--",INDIRECT(ADDRESS(B2517,A2517,1,1,"all_city_parameter_inputs")))</f>
        <v>0.68994230000000001</v>
      </c>
      <c r="I2517" s="17">
        <f ca="1">IF(OR(G2517="alpha",G2517="beta",G2517="sd",G2517="mean"),"--",VLOOKUP(C2517,Default!$B$5:$H$114,7,FALSE))</f>
        <v>8.1980352806225759E-2</v>
      </c>
      <c r="J2517" s="4" t="str">
        <f ca="1">VLOOKUP(F2517,Lookup!$C$5:$D$110,2, FALSE)</f>
        <v>Pollution values</v>
      </c>
      <c r="K2517" s="4">
        <f ca="1">VLOOKUP(C2517,Default!$B$4:$E$114,4, FALSE)</f>
        <v>0</v>
      </c>
      <c r="L2517" s="29" t="str" cm="1">
        <f t="array" aca="1" ref="L2517" ca="1">IF(ISNA(VLOOKUP(D2517,Grouped_Sources!$C:$C,1,FALSE)),"", INDIRECT(VLOOKUP(D2517,Grouped_Sources!$C:$G,5,FALSE)))</f>
        <v/>
      </c>
      <c r="M2517" s="29"/>
      <c r="N2517" s="21"/>
    </row>
    <row r="2518" spans="1:14" hidden="1" x14ac:dyDescent="0.25">
      <c r="A2518" s="5">
        <f t="shared" si="405"/>
        <v>28</v>
      </c>
      <c r="B2518" s="5">
        <f t="shared" si="406"/>
        <v>16</v>
      </c>
      <c r="C2518" s="5" t="str">
        <f t="shared" ca="1" si="409"/>
        <v>PM_emission_inventories bus_driver</v>
      </c>
      <c r="D2518" s="5" t="str">
        <f t="shared" ca="1" si="417"/>
        <v>PM_emission_inventories_nairobi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PM_emission_inventories</v>
      </c>
      <c r="G2518" s="4" t="str" cm="1">
        <f t="array" aca="1" ref="G2518" ca="1">IF(AND(ISBLANK(INDIRECT(ADDRESS(B2518,3,1,1,"all_city_parameter_inputs"))),ISBLANK(INDIRECT(ADDRESS(B2518,2,1,1,"all_city_parameter_inputs")))),"",IF(ISBLANK(INDIRECT(ADDRESS(B2518,2,1,1,"all_city_parameter_inputs"))),"",INDIRECT(ADDRESS(B2518,2,1,1,"all_city_parameter_inputs"))))</f>
        <v>bus_driver</v>
      </c>
      <c r="H2518" s="17" cm="1">
        <f t="array" aca="1" ref="H2518" ca="1">IF(ISBLANK(INDIRECT(ADDRESS(B2518,A2518,1,1,"all_city_parameter_inputs"))), "--",INDIRECT(ADDRESS(B2518,A2518,1,1,"all_city_parameter_inputs")))</f>
        <v>4.2167459999999997E-2</v>
      </c>
      <c r="I2518" s="17">
        <f ca="1">IF(OR(G2518="alpha",G2518="beta",G2518="sd",G2518="mean"),"--",VLOOKUP(C2518,Default!$B$5:$H$114,7,FALSE))</f>
        <v>0.12246677425253254</v>
      </c>
      <c r="J2518" s="4" t="str">
        <f ca="1">VLOOKUP(F2518,Lookup!$C$5:$D$110,2, FALSE)</f>
        <v>Pollution values</v>
      </c>
      <c r="K2518" s="4">
        <f ca="1">VLOOKUP(C2518,Default!$B$4:$E$114,4, FALSE)</f>
        <v>0</v>
      </c>
      <c r="L2518" s="29" t="str" cm="1">
        <f t="array" aca="1" ref="L2518" ca="1">IF(ISNA(VLOOKUP(D2518,Grouped_Sources!$C:$C,1,FALSE)),"", INDIRECT(VLOOKUP(D2518,Grouped_Sources!$C:$G,5,FALSE)))</f>
        <v/>
      </c>
      <c r="M2518" s="29"/>
      <c r="N2518" s="21"/>
    </row>
    <row r="2519" spans="1:14" hidden="1" x14ac:dyDescent="0.25">
      <c r="A2519" s="5">
        <f t="shared" si="405"/>
        <v>28</v>
      </c>
      <c r="B2519" s="5">
        <f t="shared" si="406"/>
        <v>17</v>
      </c>
      <c r="C2519" s="5" t="str">
        <f t="shared" ca="1" si="409"/>
        <v>PM_emission_inventories heavy_truck</v>
      </c>
      <c r="D2519" s="5" t="str">
        <f t="shared" ca="1" si="417"/>
        <v>PM_emission_inventories_nairobi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PM_emission_inventories</v>
      </c>
      <c r="G2519" s="4" t="str" cm="1">
        <f t="array" aca="1" ref="G2519" ca="1">IF(AND(ISBLANK(INDIRECT(ADDRESS(B2519,3,1,1,"all_city_parameter_inputs"))),ISBLANK(INDIRECT(ADDRESS(B2519,2,1,1,"all_city_parameter_inputs")))),"",IF(ISBLANK(INDIRECT(ADDRESS(B2519,2,1,1,"all_city_parameter_inputs"))),"",INDIRECT(ADDRESS(B2519,2,1,1,"all_city_parameter_inputs"))))</f>
        <v>heavy_truck</v>
      </c>
      <c r="H2519" s="17" cm="1">
        <f t="array" aca="1" ref="H2519" ca="1">IF(ISBLANK(INDIRECT(ADDRESS(B2519,A2519,1,1,"all_city_parameter_inputs"))), "--",INDIRECT(ADDRESS(B2519,A2519,1,1,"all_city_parameter_inputs")))</f>
        <v>0.12546579999999999</v>
      </c>
      <c r="I2519" s="17">
        <f ca="1">IF(OR(G2519="alpha",G2519="beta",G2519="sd",G2519="mean"),"--",VLOOKUP(C2519,Default!$B$5:$H$114,7,FALSE))</f>
        <v>0.45445403783708543</v>
      </c>
      <c r="J2519" s="4" t="str">
        <f ca="1">VLOOKUP(F2519,Lookup!$C$5:$D$110,2, FALSE)</f>
        <v>Pollution values</v>
      </c>
      <c r="K2519" s="4">
        <f ca="1">VLOOKUP(C2519,Default!$B$4:$E$114,4, FALSE)</f>
        <v>0</v>
      </c>
      <c r="L2519" s="29" t="str" cm="1">
        <f t="array" aca="1" ref="L2519" ca="1">IF(ISNA(VLOOKUP(D2519,Grouped_Sources!$C:$C,1,FALSE)),"", INDIRECT(VLOOKUP(D2519,Grouped_Sources!$C:$G,5,FALSE)))</f>
        <v/>
      </c>
      <c r="M2519" s="29"/>
      <c r="N2519" s="21"/>
    </row>
    <row r="2520" spans="1:14" hidden="1" x14ac:dyDescent="0.25">
      <c r="A2520" s="5">
        <f t="shared" si="405"/>
        <v>28</v>
      </c>
      <c r="B2520" s="5">
        <f t="shared" si="406"/>
        <v>18</v>
      </c>
      <c r="C2520" s="5" t="str">
        <f t="shared" ca="1" si="409"/>
        <v>PM_emission_inventories truck</v>
      </c>
      <c r="D2520" s="5" t="str">
        <f t="shared" ca="1" si="417"/>
        <v>PM_emission_inventories_nairobi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PM_emission_inventories</v>
      </c>
      <c r="G2520" s="4" t="str" cm="1">
        <f t="array" aca="1" ref="G2520" ca="1">IF(AND(ISBLANK(INDIRECT(ADDRESS(B2520,3,1,1,"all_city_parameter_inputs"))),ISBLANK(INDIRECT(ADDRESS(B2520,2,1,1,"all_city_parameter_inputs")))),"",IF(ISBLANK(INDIRECT(ADDRESS(B2520,2,1,1,"all_city_parameter_inputs"))),"",INDIRECT(ADDRESS(B2520,2,1,1,"all_city_parameter_inputs"))))</f>
        <v>truck</v>
      </c>
      <c r="H2520" s="17" cm="1">
        <f t="array" aca="1" ref="H2520" ca="1">IF(ISBLANK(INDIRECT(ADDRESS(B2520,A2520,1,1,"all_city_parameter_inputs"))), "--",INDIRECT(ADDRESS(B2520,A2520,1,1,"all_city_parameter_inputs")))</f>
        <v>0.14010734</v>
      </c>
      <c r="I2520" s="17">
        <f ca="1">IF(OR(G2520="alpha",G2520="beta",G2520="sd",G2520="mean"),"--",VLOOKUP(C2520,Default!$B$5:$H$114,7,FALSE))</f>
        <v>0.33879566966662278</v>
      </c>
      <c r="J2520" s="4" t="str">
        <f ca="1">VLOOKUP(F2520,Lookup!$C$5:$D$110,2, FALSE)</f>
        <v>Pollution values</v>
      </c>
      <c r="K2520" s="4">
        <f ca="1">VLOOKUP(C2520,Default!$B$4:$E$114,4, FALSE)</f>
        <v>0</v>
      </c>
      <c r="L2520" s="29" t="str" cm="1">
        <f t="array" aca="1" ref="L2520" ca="1">IF(ISNA(VLOOKUP(D2520,Grouped_Sources!$C:$C,1,FALSE)),"", INDIRECT(VLOOKUP(D2520,Grouped_Sources!$C:$G,5,FALSE)))</f>
        <v/>
      </c>
      <c r="M2520" s="29"/>
      <c r="N2520" s="21"/>
    </row>
    <row r="2521" spans="1:14" hidden="1" x14ac:dyDescent="0.25">
      <c r="A2521" s="5">
        <f t="shared" si="405"/>
        <v>28</v>
      </c>
      <c r="B2521" s="5">
        <f t="shared" si="406"/>
        <v>19</v>
      </c>
      <c r="C2521" s="5" t="str">
        <f t="shared" ca="1" si="409"/>
        <v>PM_emission_inventories van</v>
      </c>
      <c r="D2521" s="5" t="str">
        <f t="shared" ca="1" si="417"/>
        <v>PM_emission_inventories_nairobi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PM_emission_inventories</v>
      </c>
      <c r="G2521" s="4" t="str" cm="1">
        <f t="array" aca="1" ref="G2521" ca="1">IF(AND(ISBLANK(INDIRECT(ADDRESS(B2521,3,1,1,"all_city_parameter_inputs"))),ISBLANK(INDIRECT(ADDRESS(B2521,2,1,1,"all_city_parameter_inputs")))),"",IF(ISBLANK(INDIRECT(ADDRESS(B2521,2,1,1,"all_city_parameter_inputs"))),"",INDIRECT(ADDRESS(B2521,2,1,1,"all_city_parameter_inputs"))))</f>
        <v>van</v>
      </c>
      <c r="H2521" s="17" cm="1">
        <f t="array" aca="1" ref="H2521" ca="1">IF(ISBLANK(INDIRECT(ADDRESS(B2521,A2521,1,1,"all_city_parameter_inputs"))), "--",INDIRECT(ADDRESS(B2521,A2521,1,1,"all_city_parameter_inputs")))</f>
        <v>0</v>
      </c>
      <c r="I2521" s="17">
        <f ca="1">IF(OR(G2521="alpha",G2521="beta",G2521="sd",G2521="mean"),"--",VLOOKUP(C2521,Default!$B$5:$H$114,7,FALSE))</f>
        <v>0</v>
      </c>
      <c r="J2521" s="4" t="str">
        <f ca="1">VLOOKUP(F2521,Lookup!$C$5:$D$110,2, FALSE)</f>
        <v>Pollution values</v>
      </c>
      <c r="K2521" s="4">
        <f ca="1">VLOOKUP(C2521,Default!$B$4:$E$114,4, FALSE)</f>
        <v>0</v>
      </c>
      <c r="L2521" s="29" t="str" cm="1">
        <f t="array" aca="1" ref="L2521" ca="1">IF(ISNA(VLOOKUP(D2521,Grouped_Sources!$C:$C,1,FALSE)),"", INDIRECT(VLOOKUP(D2521,Grouped_Sources!$C:$G,5,FALSE)))</f>
        <v/>
      </c>
      <c r="M2521" s="29"/>
      <c r="N2521" s="21"/>
    </row>
    <row r="2522" spans="1:14" hidden="1" x14ac:dyDescent="0.25">
      <c r="A2522" s="5">
        <f t="shared" si="405"/>
        <v>28</v>
      </c>
      <c r="B2522" s="5">
        <f t="shared" si="406"/>
        <v>20</v>
      </c>
      <c r="C2522" s="5" t="str">
        <f t="shared" ca="1" si="409"/>
        <v>PM_emission_inventories other</v>
      </c>
      <c r="D2522" s="5" t="str">
        <f t="shared" ca="1" si="417"/>
        <v>PM_emission_inventories_nairobi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PM_emission_inventories</v>
      </c>
      <c r="G2522" s="4" t="str" cm="1">
        <f t="array" aca="1" ref="G2522" ca="1">IF(AND(ISBLANK(INDIRECT(ADDRESS(B2522,3,1,1,"all_city_parameter_inputs"))),ISBLANK(INDIRECT(ADDRESS(B2522,2,1,1,"all_city_parameter_inputs")))),"",IF(ISBLANK(INDIRECT(ADDRESS(B2522,2,1,1,"all_city_parameter_inputs"))),"",INDIRECT(ADDRESS(B2522,2,1,1,"all_city_parameter_inputs"))))</f>
        <v>other</v>
      </c>
      <c r="H2522" s="17" cm="1">
        <f t="array" aca="1" ref="H2522" ca="1">IF(ISBLANK(INDIRECT(ADDRESS(B2522,A2522,1,1,"all_city_parameter_inputs"))), "--",INDIRECT(ADDRESS(B2522,A2522,1,1,"all_city_parameter_inputs")))</f>
        <v>0</v>
      </c>
      <c r="I2522" s="17">
        <f ca="1">IF(OR(G2522="alpha",G2522="beta",G2522="sd",G2522="mean"),"--",VLOOKUP(C2522,Default!$B$5:$H$114,7,FALSE))</f>
        <v>0</v>
      </c>
      <c r="J2522" s="4" t="str">
        <f ca="1">VLOOKUP(F2522,Lookup!$C$5:$D$110,2, FALSE)</f>
        <v>Pollution values</v>
      </c>
      <c r="K2522" s="4">
        <f ca="1">VLOOKUP(C2522,Default!$B$4:$E$114,4, FALSE)</f>
        <v>0</v>
      </c>
      <c r="L2522" s="29" t="str" cm="1">
        <f t="array" aca="1" ref="L2522" ca="1">IF(ISNA(VLOOKUP(D2522,Grouped_Sources!$C:$C,1,FALSE)),"", INDIRECT(VLOOKUP(D2522,Grouped_Sources!$C:$G,5,FALSE)))</f>
        <v/>
      </c>
      <c r="M2522" s="29"/>
      <c r="N2522" s="21"/>
    </row>
    <row r="2523" spans="1:14" hidden="1" x14ac:dyDescent="0.25">
      <c r="A2523" s="5">
        <f t="shared" si="405"/>
        <v>28</v>
      </c>
      <c r="B2523" s="5">
        <f t="shared" si="406"/>
        <v>21</v>
      </c>
      <c r="C2523" s="5" t="str">
        <f t="shared" ca="1" si="409"/>
        <v>PM_emission_inventories taxi</v>
      </c>
      <c r="D2523" s="5" t="str">
        <f t="shared" ca="1" si="417"/>
        <v>PM_emission_inventories_nairobi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PM_emission_inventories</v>
      </c>
      <c r="G2523" s="4" t="str" cm="1">
        <f t="array" aca="1" ref="G2523" ca="1">IF(AND(ISBLANK(INDIRECT(ADDRESS(B2523,3,1,1,"all_city_parameter_inputs"))),ISBLANK(INDIRECT(ADDRESS(B2523,2,1,1,"all_city_parameter_inputs")))),"",IF(ISBLANK(INDIRECT(ADDRESS(B2523,2,1,1,"all_city_parameter_inputs"))),"",INDIRECT(ADDRESS(B2523,2,1,1,"all_city_parameter_inputs"))))</f>
        <v>taxi</v>
      </c>
      <c r="H2523" s="17" cm="1">
        <f t="array" aca="1" ref="H2523" ca="1">IF(ISBLANK(INDIRECT(ADDRESS(B2523,A2523,1,1,"all_city_parameter_inputs"))), "--",INDIRECT(ADDRESS(B2523,A2523,1,1,"all_city_parameter_inputs")))</f>
        <v>0</v>
      </c>
      <c r="I2523" s="17">
        <f ca="1">IF(OR(G2523="alpha",G2523="beta",G2523="sd",G2523="mean"),"--",VLOOKUP(C2523,Default!$B$5:$H$114,7,FALSE))</f>
        <v>0</v>
      </c>
      <c r="J2523" s="4" t="str">
        <f ca="1">VLOOKUP(F2523,Lookup!$C$5:$D$110,2, FALSE)</f>
        <v>Pollution values</v>
      </c>
      <c r="K2523" s="4">
        <f ca="1">VLOOKUP(C2523,Default!$B$4:$E$114,4, FALSE)</f>
        <v>0</v>
      </c>
      <c r="L2523" s="29" t="str" cm="1">
        <f t="array" aca="1" ref="L2523" ca="1">IF(ISNA(VLOOKUP(D2523,Grouped_Sources!$C:$C,1,FALSE)),"", INDIRECT(VLOOKUP(D2523,Grouped_Sources!$C:$G,5,FALSE)))</f>
        <v/>
      </c>
      <c r="M2523" s="29"/>
      <c r="N2523" s="21"/>
    </row>
    <row r="2524" spans="1:14" hidden="1" x14ac:dyDescent="0.25">
      <c r="A2524" s="5">
        <f t="shared" si="405"/>
        <v>28</v>
      </c>
      <c r="B2524" s="5">
        <f t="shared" si="406"/>
        <v>22</v>
      </c>
      <c r="C2524" s="5" t="str">
        <f t="shared" ca="1" si="409"/>
        <v>PM_emission_inventories auto_rickshaw</v>
      </c>
      <c r="D2524" s="5" t="str">
        <f t="shared" ca="1" si="417"/>
        <v>PM_emission_inventories_nairobi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PM_emission_inventories</v>
      </c>
      <c r="G2524" s="4" t="str" cm="1">
        <f t="array" aca="1" ref="G2524" ca="1">IF(AND(ISBLANK(INDIRECT(ADDRESS(B2524,3,1,1,"all_city_parameter_inputs"))),ISBLANK(INDIRECT(ADDRESS(B2524,2,1,1,"all_city_parameter_inputs")))),"",IF(ISBLANK(INDIRECT(ADDRESS(B2524,2,1,1,"all_city_parameter_inputs"))),"",INDIRECT(ADDRESS(B2524,2,1,1,"all_city_parameter_inputs"))))</f>
        <v>auto_rickshaw</v>
      </c>
      <c r="H2524" s="17" cm="1">
        <f t="array" aca="1" ref="H2524" ca="1">IF(ISBLANK(INDIRECT(ADDRESS(B2524,A2524,1,1,"all_city_parameter_inputs"))), "--",INDIRECT(ADDRESS(B2524,A2524,1,1,"all_city_parameter_inputs")))</f>
        <v>0</v>
      </c>
      <c r="I2524" s="17">
        <f ca="1">IF(OR(G2524="alpha",G2524="beta",G2524="sd",G2524="mean"),"--",VLOOKUP(C2524,Default!$B$5:$H$114,7,FALSE))</f>
        <v>0</v>
      </c>
      <c r="J2524" s="4" t="str">
        <f ca="1">VLOOKUP(F2524,Lookup!$C$5:$D$110,2, FALSE)</f>
        <v>Pollution values</v>
      </c>
      <c r="K2524" s="4">
        <f ca="1">VLOOKUP(C2524,Default!$B$4:$E$114,4, FALSE)</f>
        <v>0</v>
      </c>
      <c r="L2524" s="29" t="str" cm="1">
        <f t="array" aca="1" ref="L2524" ca="1">IF(ISNA(VLOOKUP(D2524,Grouped_Sources!$C:$C,1,FALSE)),"", INDIRECT(VLOOKUP(D2524,Grouped_Sources!$C:$G,5,FALSE)))</f>
        <v/>
      </c>
      <c r="M2524" s="29"/>
      <c r="N2524" s="21"/>
    </row>
    <row r="2525" spans="1:14" hidden="1" x14ac:dyDescent="0.25">
      <c r="A2525" s="5">
        <f t="shared" si="405"/>
        <v>28</v>
      </c>
      <c r="B2525" s="5">
        <f t="shared" si="406"/>
        <v>23</v>
      </c>
      <c r="C2525" s="5" t="str">
        <f t="shared" ca="1" si="409"/>
        <v>injury_reporting_rate</v>
      </c>
      <c r="D2525" s="5" t="str">
        <f t="shared" ca="1" si="417"/>
        <v>injury_reporting_rate_nairobi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injury_reporting_rate</v>
      </c>
      <c r="G2525" s="4" t="str" cm="1">
        <f t="array" aca="1" ref="G2525" ca="1">IF(AND(ISBLANK(INDIRECT(ADDRESS(B2525,3,1,1,"all_city_parameter_inputs"))),ISBLANK(INDIRECT(ADDRESS(B2525,2,1,1,"all_city_parameter_inputs")))),"",IF(ISBLANK(INDIRECT(ADDRESS(B2525,2,1,1,"all_city_parameter_inputs"))),"",INDIRECT(ADDRESS(B2525,2,1,1,"all_city_parameter_inputs"))))</f>
        <v>constant</v>
      </c>
      <c r="H2525" s="17" cm="1">
        <f t="array" aca="1" ref="H2525" ca="1">IF(ISBLANK(INDIRECT(ADDRESS(B2525,A2525,1,1,"all_city_parameter_inputs"))), "--",INDIRECT(ADDRESS(B2525,A2525,1,1,"all_city_parameter_inputs")))</f>
        <v>0.61011661591027255</v>
      </c>
      <c r="I2525" s="17">
        <f ca="1">IF(OR(G2525="alpha",G2525="beta",G2525="sd",G2525="mean"),"--",VLOOKUP(C2525,Default!$B$5:$H$114,7,FALSE))</f>
        <v>1</v>
      </c>
      <c r="J2525" s="4" t="str">
        <f ca="1">VLOOKUP(F2525,Lookup!$C$5:$D$110,2, FALSE)</f>
        <v>Injury values</v>
      </c>
      <c r="K2525" s="4" t="str">
        <f ca="1">VLOOKUP(C2525,Default!$B$4:$E$114,4, FALSE)</f>
        <v>rate at which injuries are reported</v>
      </c>
      <c r="L2525" s="21" t="str" cm="1">
        <f t="array" aca="1" ref="L2525" ca="1">IF(ISNA(VLOOKUP($D2525,Grouped_Sources!$C:$C,1,FALSE)),"", INDIRECT(VLOOKUP($D2525,Grouped_Sources!$C:$I,5,FALSE)))</f>
        <v>InjuryReportingRate_WriteUp_vxx.docx on OneDrive Ali Abbas - ITHIM Global\Methods and Processes\Input Parameters\InjuryReportingRate</v>
      </c>
      <c r="M2525" s="21" cm="1">
        <f t="array" aca="1" ref="M2525" ca="1">IF(ISNA(VLOOKUP($D2525,Grouped_Sources!$C:$C,1,FALSE)),"", INDIRECT(VLOOKUP($D2525,Grouped_Sources!$C:$I,6,FALSE)))</f>
        <v>0</v>
      </c>
      <c r="N2525" s="21" cm="1">
        <f t="array" aca="1" ref="N2525" ca="1">IF(ISNA(VLOOKUP($D2525,Grouped_Sources!$C:$C,1,FALSE)),"", INDIRECT(VLOOKUP($D2525,Grouped_Sources!$C:$I,7,FALSE)))</f>
        <v>0</v>
      </c>
    </row>
    <row r="2526" spans="1:14" hidden="1" x14ac:dyDescent="0.25">
      <c r="A2526" s="5">
        <f t="shared" si="405"/>
        <v>28</v>
      </c>
      <c r="B2526" s="5">
        <f t="shared" si="406"/>
        <v>24</v>
      </c>
      <c r="C2526" s="5" t="str">
        <f t="shared" ca="1" si="409"/>
        <v>injury_reporting_rate</v>
      </c>
      <c r="D2526" s="5" t="str">
        <f t="shared" ca="1" si="417"/>
        <v>injury_reporting_rate_nairobi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injury_reporting_rate</v>
      </c>
      <c r="G2526" s="4" t="str" cm="1">
        <f t="array" aca="1" ref="G2526" ca="1">IF(AND(ISBLANK(INDIRECT(ADDRESS(B2526,3,1,1,"all_city_parameter_inputs"))),ISBLANK(INDIRECT(ADDRESS(B2526,2,1,1,"all_city_parameter_inputs")))),"",IF(ISBLANK(INDIRECT(ADDRESS(B2526,2,1,1,"all_city_parameter_inputs"))),"",INDIRECT(ADDRESS(B2526,2,1,1,"all_city_parameter_inputs"))))</f>
        <v>alpha</v>
      </c>
      <c r="H2526" s="17" cm="1">
        <f t="array" aca="1" ref="H2526" ca="1">IF(ISBLANK(INDIRECT(ADDRESS(B2526,A2526,1,1,"all_city_parameter_inputs"))), "--",INDIRECT(ADDRESS(B2526,A2526,1,1,"all_city_parameter_inputs")))</f>
        <v>5.8401536854637204</v>
      </c>
      <c r="I2526" s="17" t="str">
        <f ca="1">IF(OR(G2526="alpha",G2526="beta",G2526="sd",G2526="mean"),"--",VLOOKUP(C2526,Default!$B$5:$H$114,7,FALSE))</f>
        <v>--</v>
      </c>
      <c r="J2526" s="4" t="str">
        <f ca="1">VLOOKUP(F2526,Lookup!$C$5:$D$110,2, FALSE)</f>
        <v>Injury values</v>
      </c>
      <c r="K2526" s="4" t="str">
        <f ca="1">VLOOKUP(C2526,Default!$B$4:$E$114,4, FALSE)</f>
        <v>rate at which injuries are reported</v>
      </c>
      <c r="L2526" s="21" t="str" cm="1">
        <f t="array" aca="1" ref="L2526" ca="1">IF(ISNA(VLOOKUP($D2526,Grouped_Sources!$C:$C,1,FALSE)),"", INDIRECT(VLOOKUP($D2526,Grouped_Sources!$C:$I,5,FALSE)))</f>
        <v>InjuryReportingRate_WriteUp_vxx.docx on OneDrive Ali Abbas - ITHIM Global\Methods and Processes\Input Parameters\InjuryReportingRate</v>
      </c>
      <c r="M2526" s="21" cm="1">
        <f t="array" aca="1" ref="M2526" ca="1">IF(ISNA(VLOOKUP($D2526,Grouped_Sources!$C:$C,1,FALSE)),"", INDIRECT(VLOOKUP($D2526,Grouped_Sources!$C:$I,6,FALSE)))</f>
        <v>0</v>
      </c>
      <c r="N2526" s="21" cm="1">
        <f t="array" aca="1" ref="N2526" ca="1">IF(ISNA(VLOOKUP($D2526,Grouped_Sources!$C:$C,1,FALSE)),"", INDIRECT(VLOOKUP($D2526,Grouped_Sources!$C:$I,7,FALSE)))</f>
        <v>0</v>
      </c>
    </row>
    <row r="2527" spans="1:14" hidden="1" x14ac:dyDescent="0.25">
      <c r="A2527" s="5">
        <f t="shared" ref="A2527:A2590" si="418">A2427+1</f>
        <v>28</v>
      </c>
      <c r="B2527" s="5">
        <f t="shared" ref="B2527:B2590" si="419">B2427</f>
        <v>25</v>
      </c>
      <c r="C2527" s="5" t="str">
        <f t="shared" ca="1" si="409"/>
        <v>injury_reporting_rate</v>
      </c>
      <c r="D2527" s="5" t="str">
        <f t="shared" ca="1" si="417"/>
        <v>injury_reporting_rate_nairobi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injury_reporting_rate</v>
      </c>
      <c r="G2527" s="4" t="str" cm="1">
        <f t="array" aca="1" ref="G2527" ca="1">IF(AND(ISBLANK(INDIRECT(ADDRESS(B2527,3,1,1,"all_city_parameter_inputs"))),ISBLANK(INDIRECT(ADDRESS(B2527,2,1,1,"all_city_parameter_inputs")))),"",IF(ISBLANK(INDIRECT(ADDRESS(B2527,2,1,1,"all_city_parameter_inputs"))),"",INDIRECT(ADDRESS(B2527,2,1,1,"all_city_parameter_inputs"))))</f>
        <v>beta</v>
      </c>
      <c r="H2527" s="17" cm="1">
        <f t="array" aca="1" ref="H2527" ca="1">IF(ISBLANK(INDIRECT(ADDRESS(B2527,A2527,1,1,"all_city_parameter_inputs"))), "--",INDIRECT(ADDRESS(B2527,A2527,1,1,"all_city_parameter_inputs")))</f>
        <v>3.7320387990015917</v>
      </c>
      <c r="I2527" s="17" t="str">
        <f ca="1">IF(OR(G2527="alpha",G2527="beta",G2527="sd",G2527="mean"),"--",VLOOKUP(C2527,Default!$B$5:$H$114,7,FALSE))</f>
        <v>--</v>
      </c>
      <c r="J2527" s="4" t="str">
        <f ca="1">VLOOKUP(F2527,Lookup!$C$5:$D$110,2, FALSE)</f>
        <v>Injury values</v>
      </c>
      <c r="K2527" s="4" t="str">
        <f ca="1">VLOOKUP(C2527,Default!$B$4:$E$114,4, FALSE)</f>
        <v>rate at which injuries are reported</v>
      </c>
      <c r="L2527" s="21" t="str" cm="1">
        <f t="array" aca="1" ref="L2527" ca="1">IF(ISNA(VLOOKUP($D2527,Grouped_Sources!$C:$C,1,FALSE)),"", INDIRECT(VLOOKUP($D2527,Grouped_Sources!$C:$I,5,FALSE)))</f>
        <v>InjuryReportingRate_WriteUp_vxx.docx on OneDrive Ali Abbas - ITHIM Global\Methods and Processes\Input Parameters\InjuryReportingRate</v>
      </c>
      <c r="M2527" s="21" cm="1">
        <f t="array" aca="1" ref="M2527" ca="1">IF(ISNA(VLOOKUP($D2527,Grouped_Sources!$C:$C,1,FALSE)),"", INDIRECT(VLOOKUP($D2527,Grouped_Sources!$C:$I,6,FALSE)))</f>
        <v>0</v>
      </c>
      <c r="N2527" s="21" cm="1">
        <f t="array" aca="1" ref="N2527" ca="1">IF(ISNA(VLOOKUP($D2527,Grouped_Sources!$C:$C,1,FALSE)),"", INDIRECT(VLOOKUP($D2527,Grouped_Sources!$C:$I,7,FALSE)))</f>
        <v>0</v>
      </c>
    </row>
    <row r="2528" spans="1:14" hidden="1" x14ac:dyDescent="0.25">
      <c r="A2528" s="5">
        <f t="shared" si="418"/>
        <v>28</v>
      </c>
      <c r="B2528" s="5">
        <f t="shared" si="419"/>
        <v>26</v>
      </c>
      <c r="C2528" s="5" t="str">
        <f t="shared" ca="1" si="409"/>
        <v>chronic_disease_scalar</v>
      </c>
      <c r="D2528" s="5" t="str">
        <f t="shared" ca="1" si="417"/>
        <v>chronic_disease_scalar_nairobi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chronic_disease_scalar</v>
      </c>
      <c r="G2528" s="4" t="str" cm="1">
        <f t="array" aca="1" ref="G2528" ca="1">IF(AND(ISBLANK(INDIRECT(ADDRESS(B2528,3,1,1,"all_city_parameter_inputs"))),ISBLANK(INDIRECT(ADDRESS(B2528,2,1,1,"all_city_parameter_inputs")))),"",IF(ISBLANK(INDIRECT(ADDRESS(B2528,2,1,1,"all_city_parameter_inputs"))),"",INDIRECT(ADDRESS(B2528,2,1,1,"all_city_parameter_inputs"))))</f>
        <v>constant</v>
      </c>
      <c r="H2528" s="17" cm="1">
        <f t="array" aca="1" ref="H2528" ca="1">IF(ISBLANK(INDIRECT(ADDRESS(B2528,A2528,1,1,"all_city_parameter_inputs"))), "--",INDIRECT(ADDRESS(B2528,A2528,1,1,"all_city_parameter_inputs")))</f>
        <v>1</v>
      </c>
      <c r="I2528" s="17">
        <f ca="1">IF(OR(G2528="alpha",G2528="beta",G2528="sd",G2528="mean"),"--",VLOOKUP(C2528,Default!$B$5:$H$114,7,FALSE))</f>
        <v>1</v>
      </c>
      <c r="J2528" s="4" t="str">
        <f ca="1">VLOOKUP(F2528,Lookup!$C$5:$D$110,2, FALSE)</f>
        <v>Health values</v>
      </c>
      <c r="K2528" s="4" t="str">
        <f ca="1">VLOOKUP(C2528,Default!$B$4:$E$114,4, FALSE)</f>
        <v>scalar to deal with bias in GBD data</v>
      </c>
      <c r="L2528" s="21" t="str" cm="1">
        <f t="array" aca="1" ref="L2528" ca="1">IF(ISNA(VLOOKUP($D2528,Grouped_Sources!$C:$C,1,FALSE)),"", INDIRECT(VLOOKUP($D2528,Grouped_Sources!$C:$I,5,FALSE)))</f>
        <v>assumes no bias in the disease data, distribution values need updating</v>
      </c>
      <c r="M2528" s="21" cm="1">
        <f t="array" aca="1" ref="M2528" ca="1">IF(ISNA(VLOOKUP($D2528,Grouped_Sources!$C:$C,1,FALSE)),"", INDIRECT(VLOOKUP($D2528,Grouped_Sources!$C:$I,6,FALSE)))</f>
        <v>0</v>
      </c>
      <c r="N2528" s="21" cm="1">
        <f t="array" aca="1" ref="N2528" ca="1">IF(ISNA(VLOOKUP($D2528,Grouped_Sources!$C:$C,1,FALSE)),"", INDIRECT(VLOOKUP($D2528,Grouped_Sources!$C:$I,7,FALSE)))</f>
        <v>0</v>
      </c>
    </row>
    <row r="2529" spans="1:14" hidden="1" x14ac:dyDescent="0.25">
      <c r="A2529" s="5">
        <f t="shared" si="418"/>
        <v>28</v>
      </c>
      <c r="B2529" s="5">
        <f t="shared" si="419"/>
        <v>27</v>
      </c>
      <c r="C2529" s="5" t="str">
        <f t="shared" ca="1" si="409"/>
        <v>chronic_disease_scalar</v>
      </c>
      <c r="D2529" s="5" t="str">
        <f t="shared" ca="1" si="417"/>
        <v>chronic_disease_scalar_nairobi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chronic_disease_scalar</v>
      </c>
      <c r="G2529" s="4" t="str" cm="1">
        <f t="array" aca="1" ref="G2529" ca="1">IF(AND(ISBLANK(INDIRECT(ADDRESS(B2529,3,1,1,"all_city_parameter_inputs"))),ISBLANK(INDIRECT(ADDRESS(B2529,2,1,1,"all_city_parameter_inputs")))),"",IF(ISBLANK(INDIRECT(ADDRESS(B2529,2,1,1,"all_city_parameter_inputs"))),"",INDIRECT(ADDRESS(B2529,2,1,1,"all_city_parameter_inputs"))))</f>
        <v>mean</v>
      </c>
      <c r="H2529" s="17" cm="1">
        <f t="array" aca="1" ref="H2529" ca="1">IF(ISBLANK(INDIRECT(ADDRESS(B2529,A2529,1,1,"all_city_parameter_inputs"))), "--",INDIRECT(ADDRESS(B2529,A2529,1,1,"all_city_parameter_inputs")))</f>
        <v>1</v>
      </c>
      <c r="I2529" s="17" t="str">
        <f ca="1">IF(OR(G2529="alpha",G2529="beta",G2529="sd",G2529="mean"),"--",VLOOKUP(C2529,Default!$B$5:$H$114,7,FALSE))</f>
        <v>--</v>
      </c>
      <c r="J2529" s="4" t="str">
        <f ca="1">VLOOKUP(F2529,Lookup!$C$5:$D$110,2, FALSE)</f>
        <v>Health values</v>
      </c>
      <c r="K2529" s="4" t="str">
        <f ca="1">VLOOKUP(C2529,Default!$B$4:$E$114,4, FALSE)</f>
        <v>scalar to deal with bias in GBD data</v>
      </c>
      <c r="L2529" s="21" t="str" cm="1">
        <f t="array" aca="1" ref="L2529" ca="1">IF(ISNA(VLOOKUP($D2529,Grouped_Sources!$C:$C,1,FALSE)),"", INDIRECT(VLOOKUP($D2529,Grouped_Sources!$C:$I,5,FALSE)))</f>
        <v>assumes no bias in the disease data, distribution values need updating</v>
      </c>
      <c r="M2529" s="21" cm="1">
        <f t="array" aca="1" ref="M2529" ca="1">IF(ISNA(VLOOKUP($D2529,Grouped_Sources!$C:$C,1,FALSE)),"", INDIRECT(VLOOKUP($D2529,Grouped_Sources!$C:$I,6,FALSE)))</f>
        <v>0</v>
      </c>
      <c r="N2529" s="21" cm="1">
        <f t="array" aca="1" ref="N2529" ca="1">IF(ISNA(VLOOKUP($D2529,Grouped_Sources!$C:$C,1,FALSE)),"", INDIRECT(VLOOKUP($D2529,Grouped_Sources!$C:$I,7,FALSE)))</f>
        <v>0</v>
      </c>
    </row>
    <row r="2530" spans="1:14" hidden="1" x14ac:dyDescent="0.25">
      <c r="A2530" s="5">
        <f t="shared" si="418"/>
        <v>28</v>
      </c>
      <c r="B2530" s="5">
        <f t="shared" si="419"/>
        <v>28</v>
      </c>
      <c r="C2530" s="5" t="str">
        <f t="shared" ca="1" si="409"/>
        <v>chronic_disease_scalar</v>
      </c>
      <c r="D2530" s="5" t="str">
        <f t="shared" ca="1" si="417"/>
        <v>chronic_disease_scalar_nairobi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chronic_disease_scalar</v>
      </c>
      <c r="G2530" s="4" t="str" cm="1">
        <f t="array" aca="1" ref="G2530" ca="1">IF(AND(ISBLANK(INDIRECT(ADDRESS(B2530,3,1,1,"all_city_parameter_inputs"))),ISBLANK(INDIRECT(ADDRESS(B2530,2,1,1,"all_city_parameter_inputs")))),"",IF(ISBLANK(INDIRECT(ADDRESS(B2530,2,1,1,"all_city_parameter_inputs"))),"",INDIRECT(ADDRESS(B2530,2,1,1,"all_city_parameter_inputs"))))</f>
        <v>sd</v>
      </c>
      <c r="H2530" s="17" cm="1">
        <f t="array" aca="1" ref="H2530" ca="1">IF(ISBLANK(INDIRECT(ADDRESS(B2530,A2530,1,1,"all_city_parameter_inputs"))), "--",INDIRECT(ADDRESS(B2530,A2530,1,1,"all_city_parameter_inputs")))</f>
        <v>1.2</v>
      </c>
      <c r="I2530" s="17" t="str">
        <f ca="1">IF(OR(G2530="alpha",G2530="beta",G2530="sd",G2530="mean"),"--",VLOOKUP(C2530,Default!$B$5:$H$114,7,FALSE))</f>
        <v>--</v>
      </c>
      <c r="J2530" s="4" t="str">
        <f ca="1">VLOOKUP(F2530,Lookup!$C$5:$D$110,2, FALSE)</f>
        <v>Health values</v>
      </c>
      <c r="K2530" s="4" t="str">
        <f ca="1">VLOOKUP(C2530,Default!$B$4:$E$114,4, FALSE)</f>
        <v>scalar to deal with bias in GBD data</v>
      </c>
      <c r="L2530" s="21" t="str" cm="1">
        <f t="array" aca="1" ref="L2530" ca="1">IF(ISNA(VLOOKUP($D2530,Grouped_Sources!$C:$C,1,FALSE)),"", INDIRECT(VLOOKUP($D2530,Grouped_Sources!$C:$I,5,FALSE)))</f>
        <v>assumes no bias in the disease data, distribution values need updating</v>
      </c>
      <c r="M2530" s="21" cm="1">
        <f t="array" aca="1" ref="M2530" ca="1">IF(ISNA(VLOOKUP($D2530,Grouped_Sources!$C:$C,1,FALSE)),"", INDIRECT(VLOOKUP($D2530,Grouped_Sources!$C:$I,6,FALSE)))</f>
        <v>0</v>
      </c>
      <c r="N2530" s="21" cm="1">
        <f t="array" aca="1" ref="N2530" ca="1">IF(ISNA(VLOOKUP($D2530,Grouped_Sources!$C:$C,1,FALSE)),"", INDIRECT(VLOOKUP($D2530,Grouped_Sources!$C:$I,7,FALSE)))</f>
        <v>0</v>
      </c>
    </row>
    <row r="2531" spans="1:14" hidden="1" x14ac:dyDescent="0.25">
      <c r="A2531" s="5">
        <f t="shared" si="418"/>
        <v>28</v>
      </c>
      <c r="B2531" s="5">
        <f t="shared" si="419"/>
        <v>29</v>
      </c>
      <c r="C2531" s="5" t="str">
        <f t="shared" ca="1" si="409"/>
        <v>pm_conc_base</v>
      </c>
      <c r="D2531" s="5" t="str">
        <f t="shared" ca="1" si="417"/>
        <v>pm_conc_base_nairobi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pm_conc_base</v>
      </c>
      <c r="G2531" s="4" t="str" cm="1">
        <f t="array" aca="1" ref="G2531" ca="1">IF(AND(ISBLANK(INDIRECT(ADDRESS(B2531,3,1,1,"all_city_parameter_inputs"))),ISBLANK(INDIRECT(ADDRESS(B2531,2,1,1,"all_city_parameter_inputs")))),"",IF(ISBLANK(INDIRECT(ADDRESS(B2531,2,1,1,"all_city_parameter_inputs"))),"",INDIRECT(ADDRESS(B2531,2,1,1,"all_city_parameter_inputs"))))</f>
        <v>constant</v>
      </c>
      <c r="H2531" s="17" cm="1">
        <f t="array" aca="1" ref="H2531" ca="1">IF(ISBLANK(INDIRECT(ADDRESS(B2531,A2531,1,1,"all_city_parameter_inputs"))), "--",INDIRECT(ADDRESS(B2531,A2531,1,1,"all_city_parameter_inputs")))</f>
        <v>5.91</v>
      </c>
      <c r="I2531" s="17">
        <f ca="1">IF(OR(G2531="alpha",G2531="beta",G2531="sd",G2531="mean"),"--",VLOOKUP(C2531,Default!$B$5:$H$114,7,FALSE))</f>
        <v>12.69</v>
      </c>
      <c r="J2531" s="4" t="str">
        <f ca="1">VLOOKUP(F2531,Lookup!$C$5:$D$110,2, FALSE)</f>
        <v>Pollution values</v>
      </c>
      <c r="K2531" s="4" t="str">
        <f ca="1">VLOOKUP(C2531,Default!$B$4:$E$114,4, FALSE)</f>
        <v>background PM2.5 concentration</v>
      </c>
      <c r="L2531" s="29" t="str" cm="1">
        <f t="array" aca="1" ref="L2531" ca="1">IF(ISNA(VLOOKUP(D2531,Grouped_Sources!$C:$C,1,FALSE)),"", INDIRECT(VLOOKUP(D2531,Grouped_Sources!$C:$G,5,FALSE)))</f>
        <v/>
      </c>
      <c r="M2531" s="29"/>
      <c r="N2531" s="21"/>
    </row>
    <row r="2532" spans="1:14" hidden="1" x14ac:dyDescent="0.25">
      <c r="A2532" s="5">
        <f t="shared" si="418"/>
        <v>28</v>
      </c>
      <c r="B2532" s="5">
        <f t="shared" si="419"/>
        <v>30</v>
      </c>
      <c r="C2532" s="5" t="str">
        <f t="shared" ca="1" si="409"/>
        <v>pm_conc_base</v>
      </c>
      <c r="D2532" s="5" t="str">
        <f t="shared" ca="1" si="417"/>
        <v>pm_conc_base_nairobi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pm_conc_base</v>
      </c>
      <c r="G2532" s="4" t="str" cm="1">
        <f t="array" aca="1" ref="G2532" ca="1">IF(AND(ISBLANK(INDIRECT(ADDRESS(B2532,3,1,1,"all_city_parameter_inputs"))),ISBLANK(INDIRECT(ADDRESS(B2532,2,1,1,"all_city_parameter_inputs")))),"",IF(ISBLANK(INDIRECT(ADDRESS(B2532,2,1,1,"all_city_parameter_inputs"))),"",INDIRECT(ADDRESS(B2532,2,1,1,"all_city_parameter_inputs"))))</f>
        <v>mean</v>
      </c>
      <c r="H2532" s="17" t="str" cm="1">
        <f t="array" aca="1" ref="H2532" ca="1">IF(ISBLANK(INDIRECT(ADDRESS(B2532,A2532,1,1,"all_city_parameter_inputs"))), "--",INDIRECT(ADDRESS(B2532,A2532,1,1,"all_city_parameter_inputs")))</f>
        <v>--</v>
      </c>
      <c r="I2532" s="17" t="str">
        <f ca="1">IF(OR(G2532="alpha",G2532="beta",G2532="sd",G2532="mean"),"--",VLOOKUP(C2532,Default!$B$5:$H$114,7,FALSE))</f>
        <v>--</v>
      </c>
      <c r="J2532" s="4" t="str">
        <f ca="1">VLOOKUP(F2532,Lookup!$C$5:$D$110,2, FALSE)</f>
        <v>Pollution values</v>
      </c>
      <c r="K2532" s="4" t="str">
        <f ca="1">VLOOKUP(C2532,Default!$B$4:$E$114,4, FALSE)</f>
        <v>background PM2.5 concentration</v>
      </c>
      <c r="L2532" s="29" t="str" cm="1">
        <f t="array" aca="1" ref="L2532" ca="1">IF(ISNA(VLOOKUP(D2532,Grouped_Sources!$C:$C,1,FALSE)),"", INDIRECT(VLOOKUP(D2532,Grouped_Sources!$C:$G,5,FALSE)))</f>
        <v/>
      </c>
      <c r="M2532" s="29"/>
      <c r="N2532" s="21"/>
    </row>
    <row r="2533" spans="1:14" hidden="1" x14ac:dyDescent="0.25">
      <c r="A2533" s="5">
        <f t="shared" si="418"/>
        <v>28</v>
      </c>
      <c r="B2533" s="5">
        <f t="shared" si="419"/>
        <v>31</v>
      </c>
      <c r="C2533" s="5" t="str">
        <f t="shared" ca="1" si="409"/>
        <v>pm_conc_base</v>
      </c>
      <c r="D2533" s="5" t="str">
        <f t="shared" ca="1" si="417"/>
        <v>pm_conc_base_nairobi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pm_conc_base</v>
      </c>
      <c r="G2533" s="4" t="str" cm="1">
        <f t="array" aca="1" ref="G2533" ca="1">IF(AND(ISBLANK(INDIRECT(ADDRESS(B2533,3,1,1,"all_city_parameter_inputs"))),ISBLANK(INDIRECT(ADDRESS(B2533,2,1,1,"all_city_parameter_inputs")))),"",IF(ISBLANK(INDIRECT(ADDRESS(B2533,2,1,1,"all_city_parameter_inputs"))),"",INDIRECT(ADDRESS(B2533,2,1,1,"all_city_parameter_inputs"))))</f>
        <v>sd</v>
      </c>
      <c r="H2533" s="17" t="str" cm="1">
        <f t="array" aca="1" ref="H2533" ca="1">IF(ISBLANK(INDIRECT(ADDRESS(B2533,A2533,1,1,"all_city_parameter_inputs"))), "--",INDIRECT(ADDRESS(B2533,A2533,1,1,"all_city_parameter_inputs")))</f>
        <v>--</v>
      </c>
      <c r="I2533" s="17" t="str">
        <f ca="1">IF(OR(G2533="alpha",G2533="beta",G2533="sd",G2533="mean"),"--",VLOOKUP(C2533,Default!$B$5:$H$114,7,FALSE))</f>
        <v>--</v>
      </c>
      <c r="J2533" s="4" t="str">
        <f ca="1">VLOOKUP(F2533,Lookup!$C$5:$D$110,2, FALSE)</f>
        <v>Pollution values</v>
      </c>
      <c r="K2533" s="4" t="str">
        <f ca="1">VLOOKUP(C2533,Default!$B$4:$E$114,4, FALSE)</f>
        <v>background PM2.5 concentration</v>
      </c>
      <c r="L2533" s="29" t="str" cm="1">
        <f t="array" aca="1" ref="L2533" ca="1">IF(ISNA(VLOOKUP(D2533,Grouped_Sources!$C:$C,1,FALSE)),"", INDIRECT(VLOOKUP(D2533,Grouped_Sources!$C:$G,5,FALSE)))</f>
        <v/>
      </c>
      <c r="M2533" s="29"/>
      <c r="N2533" s="21"/>
    </row>
    <row r="2534" spans="1:14" hidden="1" x14ac:dyDescent="0.25">
      <c r="A2534" s="5">
        <f t="shared" si="418"/>
        <v>28</v>
      </c>
      <c r="B2534" s="5">
        <f t="shared" si="419"/>
        <v>32</v>
      </c>
      <c r="C2534" s="5" t="str">
        <f t="shared" ca="1" si="409"/>
        <v>pm_trans_share</v>
      </c>
      <c r="D2534" s="5" t="str">
        <f t="shared" ca="1" si="417"/>
        <v>pm_trans_share_nairobi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pm_trans_share</v>
      </c>
      <c r="G2534" s="4" t="str" cm="1">
        <f t="array" aca="1" ref="G2534" ca="1">IF(AND(ISBLANK(INDIRECT(ADDRESS(B2534,3,1,1,"all_city_parameter_inputs"))),ISBLANK(INDIRECT(ADDRESS(B2534,2,1,1,"all_city_parameter_inputs")))),"",IF(ISBLANK(INDIRECT(ADDRESS(B2534,2,1,1,"all_city_parameter_inputs"))),"",INDIRECT(ADDRESS(B2534,2,1,1,"all_city_parameter_inputs"))))</f>
        <v>constant</v>
      </c>
      <c r="H2534" s="17" cm="1">
        <f t="array" aca="1" ref="H2534" ca="1">IF(ISBLANK(INDIRECT(ADDRESS(B2534,A2534,1,1,"all_city_parameter_inputs"))), "--",INDIRECT(ADDRESS(B2534,A2534,1,1,"all_city_parameter_inputs")))</f>
        <v>0.22500000000000001</v>
      </c>
      <c r="I2534" s="17">
        <f ca="1">IF(OR(G2534="alpha",G2534="beta",G2534="sd",G2534="mean"),"--",VLOOKUP(C2534,Default!$B$5:$H$114,7,FALSE))</f>
        <v>0.42</v>
      </c>
      <c r="J2534" s="4" t="str">
        <f ca="1">VLOOKUP(F2534,Lookup!$C$5:$D$110,2, FALSE)</f>
        <v>Pollution values</v>
      </c>
      <c r="K2534" s="4" t="str">
        <f ca="1">VLOOKUP(C2534,Default!$B$4:$E$114,4, FALSE)</f>
        <v>proportion of background PM2.5 attributable to transport</v>
      </c>
      <c r="L2534" s="29" t="str" cm="1">
        <f t="array" aca="1" ref="L2534" ca="1">IF(ISNA(VLOOKUP(D2534,Grouped_Sources!$C:$C,1,FALSE)),"", INDIRECT(VLOOKUP(D2534,Grouped_Sources!$C:$G,5,FALSE)))</f>
        <v/>
      </c>
      <c r="M2534" s="29"/>
      <c r="N2534" s="21"/>
    </row>
    <row r="2535" spans="1:14" hidden="1" x14ac:dyDescent="0.25">
      <c r="A2535" s="5">
        <f t="shared" si="418"/>
        <v>28</v>
      </c>
      <c r="B2535" s="5">
        <f t="shared" si="419"/>
        <v>33</v>
      </c>
      <c r="C2535" s="5" t="str">
        <f t="shared" ca="1" si="409"/>
        <v>pm_trans_share</v>
      </c>
      <c r="D2535" s="5" t="str">
        <f t="shared" ca="1" si="417"/>
        <v>pm_trans_share_nairobi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pm_trans_share</v>
      </c>
      <c r="G2535" s="4" t="str" cm="1">
        <f t="array" aca="1" ref="G2535" ca="1">IF(AND(ISBLANK(INDIRECT(ADDRESS(B2535,3,1,1,"all_city_parameter_inputs"))),ISBLANK(INDIRECT(ADDRESS(B2535,2,1,1,"all_city_parameter_inputs")))),"",IF(ISBLANK(INDIRECT(ADDRESS(B2535,2,1,1,"all_city_parameter_inputs"))),"",INDIRECT(ADDRESS(B2535,2,1,1,"all_city_parameter_inputs"))))</f>
        <v>alpha</v>
      </c>
      <c r="H2535" s="17" t="str" cm="1">
        <f t="array" aca="1" ref="H2535" ca="1">IF(ISBLANK(INDIRECT(ADDRESS(B2535,A2535,1,1,"all_city_parameter_inputs"))), "--",INDIRECT(ADDRESS(B2535,A2535,1,1,"all_city_parameter_inputs")))</f>
        <v>--</v>
      </c>
      <c r="I2535" s="17" t="str">
        <f ca="1">IF(OR(G2535="alpha",G2535="beta",G2535="sd",G2535="mean"),"--",VLOOKUP(C2535,Default!$B$5:$H$114,7,FALSE))</f>
        <v>--</v>
      </c>
      <c r="J2535" s="4" t="str">
        <f ca="1">VLOOKUP(F2535,Lookup!$C$5:$D$110,2, FALSE)</f>
        <v>Pollution values</v>
      </c>
      <c r="K2535" s="4" t="str">
        <f ca="1">VLOOKUP(C2535,Default!$B$4:$E$114,4, FALSE)</f>
        <v>proportion of background PM2.5 attributable to transport</v>
      </c>
      <c r="L2535" s="29" t="str" cm="1">
        <f t="array" aca="1" ref="L2535" ca="1">IF(ISNA(VLOOKUP(D2535,Grouped_Sources!$C:$C,1,FALSE)),"", INDIRECT(VLOOKUP(D2535,Grouped_Sources!$C:$G,5,FALSE)))</f>
        <v/>
      </c>
      <c r="M2535" s="29"/>
      <c r="N2535" s="21"/>
    </row>
    <row r="2536" spans="1:14" hidden="1" x14ac:dyDescent="0.25">
      <c r="A2536" s="5">
        <f t="shared" si="418"/>
        <v>28</v>
      </c>
      <c r="B2536" s="5">
        <f t="shared" si="419"/>
        <v>34</v>
      </c>
      <c r="C2536" s="5" t="str">
        <f t="shared" ca="1" si="409"/>
        <v>pm_trans_share</v>
      </c>
      <c r="D2536" s="5" t="str">
        <f t="shared" ca="1" si="417"/>
        <v>pm_trans_share_nairobi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pm_trans_share</v>
      </c>
      <c r="G2536" s="4" t="str" cm="1">
        <f t="array" aca="1" ref="G2536" ca="1">IF(AND(ISBLANK(INDIRECT(ADDRESS(B2536,3,1,1,"all_city_parameter_inputs"))),ISBLANK(INDIRECT(ADDRESS(B2536,2,1,1,"all_city_parameter_inputs")))),"",IF(ISBLANK(INDIRECT(ADDRESS(B2536,2,1,1,"all_city_parameter_inputs"))),"",INDIRECT(ADDRESS(B2536,2,1,1,"all_city_parameter_inputs"))))</f>
        <v>beta</v>
      </c>
      <c r="H2536" s="17" t="str" cm="1">
        <f t="array" aca="1" ref="H2536" ca="1">IF(ISBLANK(INDIRECT(ADDRESS(B2536,A2536,1,1,"all_city_parameter_inputs"))), "--",INDIRECT(ADDRESS(B2536,A2536,1,1,"all_city_parameter_inputs")))</f>
        <v>--</v>
      </c>
      <c r="I2536" s="17" t="str">
        <f ca="1">IF(OR(G2536="alpha",G2536="beta",G2536="sd",G2536="mean"),"--",VLOOKUP(C2536,Default!$B$5:$H$114,7,FALSE))</f>
        <v>--</v>
      </c>
      <c r="J2536" s="4" t="str">
        <f ca="1">VLOOKUP(F2536,Lookup!$C$5:$D$110,2, FALSE)</f>
        <v>Pollution values</v>
      </c>
      <c r="K2536" s="4" t="str">
        <f ca="1">VLOOKUP(C2536,Default!$B$4:$E$114,4, FALSE)</f>
        <v>proportion of background PM2.5 attributable to transport</v>
      </c>
      <c r="L2536" s="29" t="str" cm="1">
        <f t="array" aca="1" ref="L2536" ca="1">IF(ISNA(VLOOKUP(D2536,Grouped_Sources!$C:$C,1,FALSE)),"", INDIRECT(VLOOKUP(D2536,Grouped_Sources!$C:$G,5,FALSE)))</f>
        <v/>
      </c>
      <c r="M2536" s="29"/>
      <c r="N2536" s="21"/>
    </row>
    <row r="2537" spans="1:14" hidden="1" x14ac:dyDescent="0.25">
      <c r="A2537" s="5">
        <f t="shared" si="418"/>
        <v>28</v>
      </c>
      <c r="B2537" s="5">
        <f t="shared" si="419"/>
        <v>35</v>
      </c>
      <c r="C2537" s="5" t="str">
        <f t="shared" ca="1" si="409"/>
        <v>background_pa_scalar</v>
      </c>
      <c r="D2537" s="5" t="str">
        <f t="shared" ca="1" si="417"/>
        <v>background_pa_scalar_nairobi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background_pa_scalar</v>
      </c>
      <c r="G2537" s="4" t="str" cm="1">
        <f t="array" aca="1" ref="G2537" ca="1">IF(AND(ISBLANK(INDIRECT(ADDRESS(B2537,3,1,1,"all_city_parameter_inputs"))),ISBLANK(INDIRECT(ADDRESS(B2537,2,1,1,"all_city_parameter_inputs")))),"",IF(ISBLANK(INDIRECT(ADDRESS(B2537,2,1,1,"all_city_parameter_inputs"))),"",INDIRECT(ADDRESS(B2537,2,1,1,"all_city_parameter_inputs"))))</f>
        <v>constant</v>
      </c>
      <c r="H2537" s="17" cm="1">
        <f t="array" aca="1" ref="H2537" ca="1">IF(ISBLANK(INDIRECT(ADDRESS(B2537,A2537,1,1,"all_city_parameter_inputs"))), "--",INDIRECT(ADDRESS(B2537,A2537,1,1,"all_city_parameter_inputs")))</f>
        <v>1</v>
      </c>
      <c r="I2537" s="17">
        <f ca="1">IF(OR(G2537="alpha",G2537="beta",G2537="sd",G2537="mean"),"--",VLOOKUP(C2537,Default!$B$5:$H$114,7,FALSE))</f>
        <v>1</v>
      </c>
      <c r="J2537" s="4" t="str">
        <f ca="1">VLOOKUP(F2537,Lookup!$C$5:$D$110,2, FALSE)</f>
        <v>PA values</v>
      </c>
      <c r="K2537" s="4" t="str">
        <f ca="1">VLOOKUP(C2537,Default!$B$4:$E$114,4, FALSE)</f>
        <v>scalar to deal with bias in MMET values from non-occupational physical activity survey</v>
      </c>
      <c r="L2537" s="21" t="str" cm="1">
        <f t="array" aca="1" ref="L2537" ca="1">IF(ISNA(VLOOKUP($D2537,Grouped_Sources!$C:$C,1,FALSE)),"", INDIRECT(VLOOKUP($D2537,Grouped_Sources!$C:$I,5,FALSE)))</f>
        <v>assumes no bias in PA data (could be improved by looking at PA surveys) - distribution parameters need updating</v>
      </c>
      <c r="M2537" s="21" cm="1">
        <f t="array" aca="1" ref="M2537" ca="1">IF(ISNA(VLOOKUP($D2537,Grouped_Sources!$C:$C,1,FALSE)),"", INDIRECT(VLOOKUP($D2537,Grouped_Sources!$C:$I,6,FALSE)))</f>
        <v>0</v>
      </c>
      <c r="N2537" s="21" cm="1">
        <f t="array" aca="1" ref="N2537" ca="1">IF(ISNA(VLOOKUP($D2537,Grouped_Sources!$C:$C,1,FALSE)),"", INDIRECT(VLOOKUP($D2537,Grouped_Sources!$C:$I,7,FALSE)))</f>
        <v>0</v>
      </c>
    </row>
    <row r="2538" spans="1:14" hidden="1" x14ac:dyDescent="0.25">
      <c r="A2538" s="5">
        <f t="shared" si="418"/>
        <v>28</v>
      </c>
      <c r="B2538" s="5">
        <f t="shared" si="419"/>
        <v>36</v>
      </c>
      <c r="C2538" s="5" t="str">
        <f t="shared" ca="1" si="409"/>
        <v>background_pa_scalar</v>
      </c>
      <c r="D2538" s="5" t="str">
        <f t="shared" ca="1" si="417"/>
        <v>background_pa_scalar_nairobi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background_pa_scalar</v>
      </c>
      <c r="G2538" s="4" t="str" cm="1">
        <f t="array" aca="1" ref="G2538" ca="1">IF(AND(ISBLANK(INDIRECT(ADDRESS(B2538,3,1,1,"all_city_parameter_inputs"))),ISBLANK(INDIRECT(ADDRESS(B2538,2,1,1,"all_city_parameter_inputs")))),"",IF(ISBLANK(INDIRECT(ADDRESS(B2538,2,1,1,"all_city_parameter_inputs"))),"",INDIRECT(ADDRESS(B2538,2,1,1,"all_city_parameter_inputs"))))</f>
        <v>mean</v>
      </c>
      <c r="H2538" s="17" cm="1">
        <f t="array" aca="1" ref="H2538" ca="1">IF(ISBLANK(INDIRECT(ADDRESS(B2538,A2538,1,1,"all_city_parameter_inputs"))), "--",INDIRECT(ADDRESS(B2538,A2538,1,1,"all_city_parameter_inputs")))</f>
        <v>1</v>
      </c>
      <c r="I2538" s="17" t="str">
        <f ca="1">IF(OR(G2538="alpha",G2538="beta",G2538="sd",G2538="mean"),"--",VLOOKUP(C2538,Default!$B$5:$H$114,7,FALSE))</f>
        <v>--</v>
      </c>
      <c r="J2538" s="4" t="str">
        <f ca="1">VLOOKUP(F2538,Lookup!$C$5:$D$110,2, FALSE)</f>
        <v>PA values</v>
      </c>
      <c r="K2538" s="4" t="str">
        <f ca="1">VLOOKUP(C2538,Default!$B$4:$E$114,4, FALSE)</f>
        <v>scalar to deal with bias in MMET values from non-occupational physical activity survey</v>
      </c>
      <c r="L2538" s="21" t="str" cm="1">
        <f t="array" aca="1" ref="L2538" ca="1">IF(ISNA(VLOOKUP($D2538,Grouped_Sources!$C:$C,1,FALSE)),"", INDIRECT(VLOOKUP($D2538,Grouped_Sources!$C:$I,5,FALSE)))</f>
        <v>assumes no bias in PA data (could be improved by looking at PA surveys) - distribution parameters need updating</v>
      </c>
      <c r="M2538" s="21" cm="1">
        <f t="array" aca="1" ref="M2538" ca="1">IF(ISNA(VLOOKUP($D2538,Grouped_Sources!$C:$C,1,FALSE)),"", INDIRECT(VLOOKUP($D2538,Grouped_Sources!$C:$I,6,FALSE)))</f>
        <v>0</v>
      </c>
      <c r="N2538" s="21" cm="1">
        <f t="array" aca="1" ref="N2538" ca="1">IF(ISNA(VLOOKUP($D2538,Grouped_Sources!$C:$C,1,FALSE)),"", INDIRECT(VLOOKUP($D2538,Grouped_Sources!$C:$I,7,FALSE)))</f>
        <v>0</v>
      </c>
    </row>
    <row r="2539" spans="1:14" hidden="1" x14ac:dyDescent="0.25">
      <c r="A2539" s="5">
        <f t="shared" si="418"/>
        <v>28</v>
      </c>
      <c r="B2539" s="5">
        <f t="shared" si="419"/>
        <v>37</v>
      </c>
      <c r="C2539" s="5" t="str">
        <f t="shared" ca="1" si="409"/>
        <v>background_pa_scalar</v>
      </c>
      <c r="D2539" s="5" t="str">
        <f t="shared" ca="1" si="417"/>
        <v>background_pa_scalar_nairobi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background_pa_scalar</v>
      </c>
      <c r="G2539" s="4" t="str" cm="1">
        <f t="array" aca="1" ref="G2539" ca="1">IF(AND(ISBLANK(INDIRECT(ADDRESS(B2539,3,1,1,"all_city_parameter_inputs"))),ISBLANK(INDIRECT(ADDRESS(B2539,2,1,1,"all_city_parameter_inputs")))),"",IF(ISBLANK(INDIRECT(ADDRESS(B2539,2,1,1,"all_city_parameter_inputs"))),"",INDIRECT(ADDRESS(B2539,2,1,1,"all_city_parameter_inputs"))))</f>
        <v>sd</v>
      </c>
      <c r="H2539" s="17" cm="1">
        <f t="array" aca="1" ref="H2539" ca="1">IF(ISBLANK(INDIRECT(ADDRESS(B2539,A2539,1,1,"all_city_parameter_inputs"))), "--",INDIRECT(ADDRESS(B2539,A2539,1,1,"all_city_parameter_inputs")))</f>
        <v>1.2</v>
      </c>
      <c r="I2539" s="17" t="str">
        <f ca="1">IF(OR(G2539="alpha",G2539="beta",G2539="sd",G2539="mean"),"--",VLOOKUP(C2539,Default!$B$5:$H$114,7,FALSE))</f>
        <v>--</v>
      </c>
      <c r="J2539" s="4" t="str">
        <f ca="1">VLOOKUP(F2539,Lookup!$C$5:$D$110,2, FALSE)</f>
        <v>PA values</v>
      </c>
      <c r="K2539" s="4" t="str">
        <f ca="1">VLOOKUP(C2539,Default!$B$4:$E$114,4, FALSE)</f>
        <v>scalar to deal with bias in MMET values from non-occupational physical activity survey</v>
      </c>
      <c r="L2539" s="21" t="str" cm="1">
        <f t="array" aca="1" ref="L2539" ca="1">IF(ISNA(VLOOKUP($D2539,Grouped_Sources!$C:$C,1,FALSE)),"", INDIRECT(VLOOKUP($D2539,Grouped_Sources!$C:$I,5,FALSE)))</f>
        <v>assumes no bias in PA data (could be improved by looking at PA surveys) - distribution parameters need updating</v>
      </c>
      <c r="M2539" s="21" cm="1">
        <f t="array" aca="1" ref="M2539" ca="1">IF(ISNA(VLOOKUP($D2539,Grouped_Sources!$C:$C,1,FALSE)),"", INDIRECT(VLOOKUP($D2539,Grouped_Sources!$C:$I,6,FALSE)))</f>
        <v>0</v>
      </c>
      <c r="N2539" s="21" cm="1">
        <f t="array" aca="1" ref="N2539" ca="1">IF(ISNA(VLOOKUP($D2539,Grouped_Sources!$C:$C,1,FALSE)),"", INDIRECT(VLOOKUP($D2539,Grouped_Sources!$C:$I,7,FALSE)))</f>
        <v>0</v>
      </c>
    </row>
    <row r="2540" spans="1:14" hidden="1" x14ac:dyDescent="0.25">
      <c r="A2540" s="5">
        <f t="shared" si="418"/>
        <v>28</v>
      </c>
      <c r="B2540" s="5">
        <f t="shared" si="419"/>
        <v>38</v>
      </c>
      <c r="C2540" s="5" t="str">
        <f t="shared" ca="1" si="409"/>
        <v>bus_walk_time</v>
      </c>
      <c r="D2540" s="5" t="str">
        <f t="shared" ca="1" si="417"/>
        <v>bus_walk_time_nairobi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bus_walk_time</v>
      </c>
      <c r="G2540" s="4" t="str" cm="1">
        <f t="array" aca="1" ref="G2540" ca="1">IF(AND(ISBLANK(INDIRECT(ADDRESS(B2540,3,1,1,"all_city_parameter_inputs"))),ISBLANK(INDIRECT(ADDRESS(B2540,2,1,1,"all_city_parameter_inputs")))),"",IF(ISBLANK(INDIRECT(ADDRESS(B2540,2,1,1,"all_city_parameter_inputs"))),"",INDIRECT(ADDRESS(B2540,2,1,1,"all_city_parameter_inputs"))))</f>
        <v>constant</v>
      </c>
      <c r="H2540" s="17" cm="1">
        <f t="array" aca="1" ref="H2540" ca="1">IF(ISBLANK(INDIRECT(ADDRESS(B2540,A2540,1,1,"all_city_parameter_inputs"))), "--",INDIRECT(ADDRESS(B2540,A2540,1,1,"all_city_parameter_inputs")))</f>
        <v>16</v>
      </c>
      <c r="I2540" s="17">
        <f ca="1">IF(OR(G2540="alpha",G2540="beta",G2540="sd",G2540="mean"),"--",VLOOKUP(C2540,Default!$B$5:$H$114,7,FALSE))</f>
        <v>16</v>
      </c>
      <c r="J2540" s="4" t="str">
        <f ca="1">VLOOKUP(F2540,Lookup!$C$5:$D$110,2, FALSE)</f>
        <v>Travel values</v>
      </c>
      <c r="K2540" s="4" t="str">
        <f ca="1">VLOOKUP(C2540,Default!$B$4:$E$114,4, FALSE)</f>
        <v>time taken to walk to bus stop, added to each trip with main mode bus unless there is already a walking component in the travel survey</v>
      </c>
      <c r="L2540" s="21" t="str" cm="1">
        <f t="array" aca="1" ref="L2540" ca="1">IF(ISNA(VLOOKUP($D2540,Grouped_Sources!$C:$C,1,FALSE)),"", INDIRECT(VLOOKUP($D2540,Grouped_Sources!$C:$I,5,FALSE)))</f>
        <v xml:space="preserve"> on OneDrive Ali Abbas - ITHIM Global\Methods and Processes\Input Parameters\Walk_to_PT</v>
      </c>
      <c r="M2540" s="21" cm="1">
        <f t="array" aca="1" ref="M2540" ca="1">IF(ISNA(VLOOKUP($D2540,Grouped_Sources!$C:$C,1,FALSE)),"", INDIRECT(VLOOKUP($D2540,Grouped_Sources!$C:$I,6,FALSE)))</f>
        <v>0</v>
      </c>
      <c r="N2540" s="21" cm="1">
        <f t="array" aca="1" ref="N2540" ca="1">IF(ISNA(VLOOKUP($D2540,Grouped_Sources!$C:$C,1,FALSE)),"", INDIRECT(VLOOKUP($D2540,Grouped_Sources!$C:$I,7,FALSE)))</f>
        <v>0</v>
      </c>
    </row>
    <row r="2541" spans="1:14" hidden="1" x14ac:dyDescent="0.25">
      <c r="A2541" s="5">
        <f t="shared" si="418"/>
        <v>28</v>
      </c>
      <c r="B2541" s="5">
        <f t="shared" si="419"/>
        <v>39</v>
      </c>
      <c r="C2541" s="5" t="str">
        <f t="shared" ca="1" si="409"/>
        <v>bus_walk_time</v>
      </c>
      <c r="D2541" s="5" t="str">
        <f t="shared" ca="1" si="417"/>
        <v>bus_walk_time_nairobi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bus_walk_time</v>
      </c>
      <c r="G2541" s="4" t="str" cm="1">
        <f t="array" aca="1" ref="G2541" ca="1">IF(AND(ISBLANK(INDIRECT(ADDRESS(B2541,3,1,1,"all_city_parameter_inputs"))),ISBLANK(INDIRECT(ADDRESS(B2541,2,1,1,"all_city_parameter_inputs")))),"",IF(ISBLANK(INDIRECT(ADDRESS(B2541,2,1,1,"all_city_parameter_inputs"))),"",INDIRECT(ADDRESS(B2541,2,1,1,"all_city_parameter_inputs"))))</f>
        <v>mean</v>
      </c>
      <c r="H2541" s="17" cm="1">
        <f t="array" aca="1" ref="H2541" ca="1">IF(ISBLANK(INDIRECT(ADDRESS(B2541,A2541,1,1,"all_city_parameter_inputs"))), "--",INDIRECT(ADDRESS(B2541,A2541,1,1,"all_city_parameter_inputs")))</f>
        <v>12.61590002807081</v>
      </c>
      <c r="I2541" s="17" t="str">
        <f ca="1">IF(OR(G2541="alpha",G2541="beta",G2541="sd",G2541="mean"),"--",VLOOKUP(C2541,Default!$B$5:$H$114,7,FALSE))</f>
        <v>--</v>
      </c>
      <c r="J2541" s="4" t="str">
        <f ca="1">VLOOKUP(F2541,Lookup!$C$5:$D$110,2, FALSE)</f>
        <v>Travel values</v>
      </c>
      <c r="K2541" s="4" t="str">
        <f ca="1">VLOOKUP(C2541,Default!$B$4:$E$114,4, FALSE)</f>
        <v>time taken to walk to bus stop, added to each trip with main mode bus unless there is already a walking component in the travel survey</v>
      </c>
      <c r="L2541" s="21" t="str" cm="1">
        <f t="array" aca="1" ref="L2541" ca="1">IF(ISNA(VLOOKUP($D2541,Grouped_Sources!$C:$C,1,FALSE)),"", INDIRECT(VLOOKUP($D2541,Grouped_Sources!$C:$I,5,FALSE)))</f>
        <v xml:space="preserve"> on OneDrive Ali Abbas - ITHIM Global\Methods and Processes\Input Parameters\Walk_to_PT</v>
      </c>
      <c r="M2541" s="21" cm="1">
        <f t="array" aca="1" ref="M2541" ca="1">IF(ISNA(VLOOKUP($D2541,Grouped_Sources!$C:$C,1,FALSE)),"", INDIRECT(VLOOKUP($D2541,Grouped_Sources!$C:$I,6,FALSE)))</f>
        <v>0</v>
      </c>
      <c r="N2541" s="21" cm="1">
        <f t="array" aca="1" ref="N2541" ca="1">IF(ISNA(VLOOKUP($D2541,Grouped_Sources!$C:$C,1,FALSE)),"", INDIRECT(VLOOKUP($D2541,Grouped_Sources!$C:$I,7,FALSE)))</f>
        <v>0</v>
      </c>
    </row>
    <row r="2542" spans="1:14" hidden="1" x14ac:dyDescent="0.25">
      <c r="A2542" s="5">
        <f t="shared" si="418"/>
        <v>28</v>
      </c>
      <c r="B2542" s="5">
        <f t="shared" si="419"/>
        <v>40</v>
      </c>
      <c r="C2542" s="5" t="str">
        <f t="shared" ca="1" si="409"/>
        <v>bus_walk_time</v>
      </c>
      <c r="D2542" s="5" t="str">
        <f t="shared" ca="1" si="417"/>
        <v>bus_walk_time_nairobi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bus_walk_time</v>
      </c>
      <c r="G2542" s="4" t="str" cm="1">
        <f t="array" aca="1" ref="G2542" ca="1">IF(AND(ISBLANK(INDIRECT(ADDRESS(B2542,3,1,1,"all_city_parameter_inputs"))),ISBLANK(INDIRECT(ADDRESS(B2542,2,1,1,"all_city_parameter_inputs")))),"",IF(ISBLANK(INDIRECT(ADDRESS(B2542,2,1,1,"all_city_parameter_inputs"))),"",INDIRECT(ADDRESS(B2542,2,1,1,"all_city_parameter_inputs"))))</f>
        <v>sd</v>
      </c>
      <c r="H2542" s="17" cm="1">
        <f t="array" aca="1" ref="H2542" ca="1">IF(ISBLANK(INDIRECT(ADDRESS(B2542,A2542,1,1,"all_city_parameter_inputs"))), "--",INDIRECT(ADDRESS(B2542,A2542,1,1,"all_city_parameter_inputs")))</f>
        <v>1.9925041041259544</v>
      </c>
      <c r="I2542" s="17" t="str">
        <f ca="1">IF(OR(G2542="alpha",G2542="beta",G2542="sd",G2542="mean"),"--",VLOOKUP(C2542,Default!$B$5:$H$114,7,FALSE))</f>
        <v>--</v>
      </c>
      <c r="J2542" s="4" t="str">
        <f ca="1">VLOOKUP(F2542,Lookup!$C$5:$D$110,2, FALSE)</f>
        <v>Travel values</v>
      </c>
      <c r="K2542" s="4" t="str">
        <f ca="1">VLOOKUP(C2542,Default!$B$4:$E$114,4, FALSE)</f>
        <v>time taken to walk to bus stop, added to each trip with main mode bus unless there is already a walking component in the travel survey</v>
      </c>
      <c r="L2542" s="21" t="str" cm="1">
        <f t="array" aca="1" ref="L2542" ca="1">IF(ISNA(VLOOKUP($D2542,Grouped_Sources!$C:$C,1,FALSE)),"", INDIRECT(VLOOKUP($D2542,Grouped_Sources!$C:$I,5,FALSE)))</f>
        <v xml:space="preserve"> on OneDrive Ali Abbas - ITHIM Global\Methods and Processes\Input Parameters\Walk_to_PT</v>
      </c>
      <c r="M2542" s="21" cm="1">
        <f t="array" aca="1" ref="M2542" ca="1">IF(ISNA(VLOOKUP($D2542,Grouped_Sources!$C:$C,1,FALSE)),"", INDIRECT(VLOOKUP($D2542,Grouped_Sources!$C:$I,6,FALSE)))</f>
        <v>0</v>
      </c>
      <c r="N2542" s="21" cm="1">
        <f t="array" aca="1" ref="N2542" ca="1">IF(ISNA(VLOOKUP($D2542,Grouped_Sources!$C:$C,1,FALSE)),"", INDIRECT(VLOOKUP($D2542,Grouped_Sources!$C:$I,7,FALSE)))</f>
        <v>0</v>
      </c>
    </row>
    <row r="2543" spans="1:14" hidden="1" x14ac:dyDescent="0.25">
      <c r="A2543" s="5">
        <f t="shared" si="418"/>
        <v>28</v>
      </c>
      <c r="B2543" s="5">
        <f t="shared" si="419"/>
        <v>41</v>
      </c>
      <c r="C2543" s="5" t="str">
        <f t="shared" ca="1" si="409"/>
        <v>rail_walk_time</v>
      </c>
      <c r="D2543" s="5" t="str">
        <f t="shared" ca="1" si="417"/>
        <v>rail_walk_time_nairobi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rail_walk_time</v>
      </c>
      <c r="G2543" s="4" t="str" cm="1">
        <f t="array" aca="1" ref="G2543" ca="1">IF(AND(ISBLANK(INDIRECT(ADDRESS(B2543,3,1,1,"all_city_parameter_inputs"))),ISBLANK(INDIRECT(ADDRESS(B2543,2,1,1,"all_city_parameter_inputs")))),"",IF(ISBLANK(INDIRECT(ADDRESS(B2543,2,1,1,"all_city_parameter_inputs"))),"",INDIRECT(ADDRESS(B2543,2,1,1,"all_city_parameter_inputs"))))</f>
        <v>constant</v>
      </c>
      <c r="H2543" s="17" cm="1">
        <f t="array" aca="1" ref="H2543" ca="1">IF(ISBLANK(INDIRECT(ADDRESS(B2543,A2543,1,1,"all_city_parameter_inputs"))), "--",INDIRECT(ADDRESS(B2543,A2543,1,1,"all_city_parameter_inputs")))</f>
        <v>20</v>
      </c>
      <c r="I2543" s="17">
        <f ca="1">IF(OR(G2543="alpha",G2543="beta",G2543="sd",G2543="mean"),"--",VLOOKUP(C2543,Default!$B$5:$H$114,7,FALSE))</f>
        <v>12.5</v>
      </c>
      <c r="J2543" s="4" t="str">
        <f ca="1">VLOOKUP(F2543,Lookup!$C$5:$D$110,2, FALSE)</f>
        <v>Travel values</v>
      </c>
      <c r="K2543" s="4" t="str">
        <f ca="1">VLOOKUP(C2543,Default!$B$4:$E$114,4, FALSE)</f>
        <v>time taken to walk to train station</v>
      </c>
      <c r="L2543" s="21" t="str" cm="1">
        <f t="array" aca="1" ref="L2543" ca="1">IF(ISNA(VLOOKUP($D2543,Grouped_Sources!$C:$C,1,FALSE)),"", INDIRECT(VLOOKUP($D2543,Grouped_Sources!$C:$I,5,FALSE)))</f>
        <v xml:space="preserve"> on OneDrive Ali Abbas - ITHIM Global\Methods and Processes\Input Parameters\Walk_to_PT</v>
      </c>
      <c r="M2543" s="21" cm="1">
        <f t="array" aca="1" ref="M2543" ca="1">IF(ISNA(VLOOKUP($D2543,Grouped_Sources!$C:$C,1,FALSE)),"", INDIRECT(VLOOKUP($D2543,Grouped_Sources!$C:$I,6,FALSE)))</f>
        <v>0</v>
      </c>
      <c r="N2543" s="21" cm="1">
        <f t="array" aca="1" ref="N2543" ca="1">IF(ISNA(VLOOKUP($D2543,Grouped_Sources!$C:$C,1,FALSE)),"", INDIRECT(VLOOKUP($D2543,Grouped_Sources!$C:$I,7,FALSE)))</f>
        <v>0</v>
      </c>
    </row>
    <row r="2544" spans="1:14" hidden="1" x14ac:dyDescent="0.25">
      <c r="A2544" s="5">
        <f t="shared" si="418"/>
        <v>28</v>
      </c>
      <c r="B2544" s="5">
        <f t="shared" si="419"/>
        <v>42</v>
      </c>
      <c r="C2544" s="5" t="str">
        <f t="shared" ca="1" si="409"/>
        <v>rail_walk_time</v>
      </c>
      <c r="D2544" s="5" t="str">
        <f t="shared" ref="D2544:D2618" ca="1" si="420">F2544&amp;"_"&amp;E2544</f>
        <v>rail_walk_time_nairobi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rail_walk_time</v>
      </c>
      <c r="G2544" s="4" t="str" cm="1">
        <f t="array" aca="1" ref="G2544" ca="1">IF(AND(ISBLANK(INDIRECT(ADDRESS(B2544,3,1,1,"all_city_parameter_inputs"))),ISBLANK(INDIRECT(ADDRESS(B2544,2,1,1,"all_city_parameter_inputs")))),"",IF(ISBLANK(INDIRECT(ADDRESS(B2544,2,1,1,"all_city_parameter_inputs"))),"",INDIRECT(ADDRESS(B2544,2,1,1,"all_city_parameter_inputs"))))</f>
        <v>mean</v>
      </c>
      <c r="H2544" s="17" cm="1">
        <f t="array" aca="1" ref="H2544" ca="1">IF(ISBLANK(INDIRECT(ADDRESS(B2544,A2544,1,1,"all_city_parameter_inputs"))), "--",INDIRECT(ADDRESS(B2544,A2544,1,1,"all_city_parameter_inputs")))</f>
        <v>17.041040468768422</v>
      </c>
      <c r="I2544" s="17" t="str">
        <f ca="1">IF(OR(G2544="alpha",G2544="beta",G2544="sd",G2544="mean"),"--",VLOOKUP(C2544,Default!$B$5:$H$114,7,FALSE))</f>
        <v>--</v>
      </c>
      <c r="J2544" s="4" t="str">
        <f ca="1">VLOOKUP(F2544,Lookup!$C$5:$D$110,2, FALSE)</f>
        <v>Travel values</v>
      </c>
      <c r="K2544" s="4" t="str">
        <f ca="1">VLOOKUP(C2544,Default!$B$4:$E$114,4, FALSE)</f>
        <v>time taken to walk to train station</v>
      </c>
      <c r="L2544" s="21" t="str" cm="1">
        <f t="array" aca="1" ref="L2544" ca="1">IF(ISNA(VLOOKUP($D2544,Grouped_Sources!$C:$C,1,FALSE)),"", INDIRECT(VLOOKUP($D2544,Grouped_Sources!$C:$I,5,FALSE)))</f>
        <v xml:space="preserve"> on OneDrive Ali Abbas - ITHIM Global\Methods and Processes\Input Parameters\Walk_to_PT</v>
      </c>
      <c r="M2544" s="21" cm="1">
        <f t="array" aca="1" ref="M2544" ca="1">IF(ISNA(VLOOKUP($D2544,Grouped_Sources!$C:$C,1,FALSE)),"", INDIRECT(VLOOKUP($D2544,Grouped_Sources!$C:$I,6,FALSE)))</f>
        <v>0</v>
      </c>
      <c r="N2544" s="21" cm="1">
        <f t="array" aca="1" ref="N2544" ca="1">IF(ISNA(VLOOKUP($D2544,Grouped_Sources!$C:$C,1,FALSE)),"", INDIRECT(VLOOKUP($D2544,Grouped_Sources!$C:$I,7,FALSE)))</f>
        <v>0</v>
      </c>
    </row>
    <row r="2545" spans="1:14" hidden="1" x14ac:dyDescent="0.25">
      <c r="A2545" s="5">
        <f t="shared" si="418"/>
        <v>28</v>
      </c>
      <c r="B2545" s="5">
        <f t="shared" si="419"/>
        <v>43</v>
      </c>
      <c r="C2545" s="5" t="str">
        <f t="shared" ca="1" si="409"/>
        <v>rail_walk_time</v>
      </c>
      <c r="D2545" s="5" t="str">
        <f t="shared" ca="1" si="420"/>
        <v>rail_walk_time_nairobi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rail_walk_time</v>
      </c>
      <c r="G2545" s="4" t="str" cm="1">
        <f t="array" aca="1" ref="G2545" ca="1">IF(AND(ISBLANK(INDIRECT(ADDRESS(B2545,3,1,1,"all_city_parameter_inputs"))),ISBLANK(INDIRECT(ADDRESS(B2545,2,1,1,"all_city_parameter_inputs")))),"",IF(ISBLANK(INDIRECT(ADDRESS(B2545,2,1,1,"all_city_parameter_inputs"))),"",INDIRECT(ADDRESS(B2545,2,1,1,"all_city_parameter_inputs"))))</f>
        <v>sd</v>
      </c>
      <c r="H2545" s="17" cm="1">
        <f t="array" aca="1" ref="H2545" ca="1">IF(ISBLANK(INDIRECT(ADDRESS(B2545,A2545,1,1,"all_city_parameter_inputs"))), "--",INDIRECT(ADDRESS(B2545,A2545,1,1,"all_city_parameter_inputs")))</f>
        <v>1.7609893295599461</v>
      </c>
      <c r="I2545" s="17" t="str">
        <f ca="1">IF(OR(G2545="alpha",G2545="beta",G2545="sd",G2545="mean"),"--",VLOOKUP(C2545,Default!$B$5:$H$114,7,FALSE))</f>
        <v>--</v>
      </c>
      <c r="J2545" s="4" t="str">
        <f ca="1">VLOOKUP(F2545,Lookup!$C$5:$D$110,2, FALSE)</f>
        <v>Travel values</v>
      </c>
      <c r="K2545" s="4" t="str">
        <f ca="1">VLOOKUP(C2545,Default!$B$4:$E$114,4, FALSE)</f>
        <v>time taken to walk to train station</v>
      </c>
      <c r="L2545" s="21" t="str" cm="1">
        <f t="array" aca="1" ref="L2545" ca="1">IF(ISNA(VLOOKUP($D2545,Grouped_Sources!$C:$C,1,FALSE)),"", INDIRECT(VLOOKUP($D2545,Grouped_Sources!$C:$I,5,FALSE)))</f>
        <v xml:space="preserve"> on OneDrive Ali Abbas - ITHIM Global\Methods and Processes\Input Parameters\Walk_to_PT</v>
      </c>
      <c r="M2545" s="21" cm="1">
        <f t="array" aca="1" ref="M2545" ca="1">IF(ISNA(VLOOKUP($D2545,Grouped_Sources!$C:$C,1,FALSE)),"", INDIRECT(VLOOKUP($D2545,Grouped_Sources!$C:$I,6,FALSE)))</f>
        <v>0</v>
      </c>
      <c r="N2545" s="21" cm="1">
        <f t="array" aca="1" ref="N2545" ca="1">IF(ISNA(VLOOKUP($D2545,Grouped_Sources!$C:$C,1,FALSE)),"", INDIRECT(VLOOKUP($D2545,Grouped_Sources!$C:$I,7,FALSE)))</f>
        <v>0</v>
      </c>
    </row>
    <row r="2546" spans="1:14" hidden="1" x14ac:dyDescent="0.25">
      <c r="A2546" s="5">
        <f t="shared" si="418"/>
        <v>28</v>
      </c>
      <c r="B2546" s="5">
        <f t="shared" si="419"/>
        <v>44</v>
      </c>
      <c r="C2546" s="5" t="str">
        <f t="shared" ca="1" si="409"/>
        <v>add_personal_motorcycle_trips</v>
      </c>
      <c r="D2546" s="5" t="str">
        <f t="shared" ca="1" si="420"/>
        <v>add_personal_motorcycle_trips_nairobi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add_personal_motorcycle_trips</v>
      </c>
      <c r="G2546" s="4" t="str" cm="1">
        <f t="array" aca="1" ref="G2546" ca="1">IF(AND(ISBLANK(INDIRECT(ADDRESS(B2546,3,1,1,"all_city_parameter_inputs"))),ISBLANK(INDIRECT(ADDRESS(B2546,2,1,1,"all_city_parameter_inputs")))),"",IF(ISBLANK(INDIRECT(ADDRESS(B2546,2,1,1,"all_city_parameter_inputs"))),"",INDIRECT(ADDRESS(B2546,2,1,1,"all_city_parameter_inputs"))))</f>
        <v/>
      </c>
      <c r="H2546" s="17" t="str" cm="1">
        <f t="array" aca="1" ref="H2546" ca="1">IF(ISBLANK(INDIRECT(ADDRESS(B2546,A2546,1,1,"all_city_parameter_inputs"))), "--",INDIRECT(ADDRESS(B2546,A2546,1,1,"all_city_parameter_inputs")))</f>
        <v>no</v>
      </c>
      <c r="I2546" s="17" t="str">
        <f ca="1">IF(OR(G2546="alpha",G2546="beta",G2546="sd",G2546="mean"),"--",VLOOKUP(C2546,Default!$B$5:$H$114,7,FALSE))</f>
        <v>no</v>
      </c>
      <c r="J2546" s="4" t="str">
        <f ca="1">VLOOKUP(F2546,Lookup!$C$5:$D$110,2, FALSE)</f>
        <v>Travel values</v>
      </c>
      <c r="K2546" s="4" t="str">
        <f ca="1">VLOOKUP(C2546,Default!$B$4:$E$114,4, FALSE)</f>
        <v>if set to 'no', does not add any personal journey motorcycle trip. If set to 'Chile' add motorcycle trips based on Chilean data. Used if no motorcycle trips exist in the travel survey at all</v>
      </c>
      <c r="L2546" s="21" t="str" cm="1">
        <f t="array" aca="1" ref="L2546" ca="1">IF(ISNA(VLOOKUP($D2546,Grouped_Sources!$C:$C,1,FALSE)),"", INDIRECT(VLOOKUP($D2546,Grouped_Sources!$C:$I,5,FALSE)))</f>
        <v xml:space="preserve"> on OneDrive Ali Abbas - ITHIM Global\Methods and Processes\Input Parameters\NewMotorcycleTrips</v>
      </c>
      <c r="M2546" s="21" cm="1">
        <f t="array" aca="1" ref="M2546" ca="1">IF(ISNA(VLOOKUP($D2546,Grouped_Sources!$C:$C,1,FALSE)),"", INDIRECT(VLOOKUP($D2546,Grouped_Sources!$C:$I,6,FALSE)))</f>
        <v>0</v>
      </c>
      <c r="N2546" s="21" cm="1">
        <f t="array" aca="1" ref="N2546" ca="1">IF(ISNA(VLOOKUP($D2546,Grouped_Sources!$C:$C,1,FALSE)),"", INDIRECT(VLOOKUP($D2546,Grouped_Sources!$C:$I,7,FALSE)))</f>
        <v>0</v>
      </c>
    </row>
    <row r="2547" spans="1:14" hidden="1" x14ac:dyDescent="0.25">
      <c r="A2547" s="5">
        <f t="shared" si="418"/>
        <v>28</v>
      </c>
      <c r="B2547" s="5">
        <f t="shared" si="419"/>
        <v>45</v>
      </c>
      <c r="C2547" s="5" t="str">
        <f t="shared" ca="1" si="409"/>
        <v>proportion_motorcycle_trips</v>
      </c>
      <c r="D2547" s="5" t="str">
        <f t="shared" ca="1" si="420"/>
        <v>proportion_motorcycle_trips_nairobi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proportion_motorcycle_trips</v>
      </c>
      <c r="G2547" s="4" t="str" cm="1">
        <f t="array" aca="1" ref="G2547" ca="1">IF(AND(ISBLANK(INDIRECT(ADDRESS(B2547,3,1,1,"all_city_parameter_inputs"))),ISBLANK(INDIRECT(ADDRESS(B2547,2,1,1,"all_city_parameter_inputs")))),"",IF(ISBLANK(INDIRECT(ADDRESS(B2547,2,1,1,"all_city_parameter_inputs"))),"",INDIRECT(ADDRESS(B2547,2,1,1,"all_city_parameter_inputs"))))</f>
        <v>constant</v>
      </c>
      <c r="H2547" s="17" cm="1">
        <f t="array" aca="1" ref="H2547" ca="1">IF(ISBLANK(INDIRECT(ADDRESS(B2547,A2547,1,1,"all_city_parameter_inputs"))), "--",INDIRECT(ADDRESS(B2547,A2547,1,1,"all_city_parameter_inputs")))</f>
        <v>0</v>
      </c>
      <c r="I2547" s="17">
        <f ca="1">IF(OR(G2547="alpha",G2547="beta",G2547="sd",G2547="mean"),"--",VLOOKUP(C2547,Default!$B$5:$H$114,7,FALSE))</f>
        <v>0</v>
      </c>
      <c r="J2547" s="4" t="str">
        <f ca="1">VLOOKUP(F2547,Lookup!$C$5:$D$110,2, FALSE)</f>
        <v>Travel values</v>
      </c>
      <c r="K2547" s="4" t="str">
        <f ca="1">VLOOKUP(C2547,Default!$B$4:$E$114,4, FALSE)</f>
        <v>proportion of travel survey trips that should be added as motorcycle trips</v>
      </c>
      <c r="L2547" s="21" t="str" cm="1">
        <f t="array" aca="1" ref="L2547" ca="1">IF(ISNA(VLOOKUP($D2547,Grouped_Sources!$C:$C,1,FALSE)),"", INDIRECT(VLOOKUP($D2547,Grouped_Sources!$C:$I,5,FALSE)))</f>
        <v xml:space="preserve"> on OneDrive Ali Abbas - ITHIM Global\Methods and Processes\Input Parameters\NewMotorcycleTrips</v>
      </c>
      <c r="M2547" s="21" cm="1">
        <f t="array" aca="1" ref="M2547" ca="1">IF(ISNA(VLOOKUP($D2547,Grouped_Sources!$C:$C,1,FALSE)),"", INDIRECT(VLOOKUP($D2547,Grouped_Sources!$C:$I,6,FALSE)))</f>
        <v>0</v>
      </c>
      <c r="N2547" s="21" cm="1">
        <f t="array" aca="1" ref="N2547" ca="1">IF(ISNA(VLOOKUP($D2547,Grouped_Sources!$C:$C,1,FALSE)),"", INDIRECT(VLOOKUP($D2547,Grouped_Sources!$C:$I,7,FALSE)))</f>
        <v>0</v>
      </c>
    </row>
    <row r="2548" spans="1:14" hidden="1" x14ac:dyDescent="0.25">
      <c r="A2548" s="5">
        <f t="shared" si="418"/>
        <v>28</v>
      </c>
      <c r="B2548" s="5">
        <f t="shared" si="419"/>
        <v>46</v>
      </c>
      <c r="C2548" s="5" t="str">
        <f t="shared" ca="1" si="409"/>
        <v>proportion_motorcycle_trips</v>
      </c>
      <c r="D2548" s="5" t="str">
        <f t="shared" ca="1" si="420"/>
        <v>proportion_motorcycle_trips_nairobi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proportion_motorcycle_trips</v>
      </c>
      <c r="G2548" s="4" t="str" cm="1">
        <f t="array" aca="1" ref="G2548" ca="1">IF(AND(ISBLANK(INDIRECT(ADDRESS(B2548,3,1,1,"all_city_parameter_inputs"))),ISBLANK(INDIRECT(ADDRESS(B2548,2,1,1,"all_city_parameter_inputs")))),"",IF(ISBLANK(INDIRECT(ADDRESS(B2548,2,1,1,"all_city_parameter_inputs"))),"",INDIRECT(ADDRESS(B2548,2,1,1,"all_city_parameter_inputs"))))</f>
        <v>alpha</v>
      </c>
      <c r="H2548" s="17" t="str" cm="1">
        <f t="array" aca="1" ref="H2548" ca="1">IF(ISBLANK(INDIRECT(ADDRESS(B2548,A2548,1,1,"all_city_parameter_inputs"))), "--",INDIRECT(ADDRESS(B2548,A2548,1,1,"all_city_parameter_inputs")))</f>
        <v>--</v>
      </c>
      <c r="I2548" s="17" t="str">
        <f ca="1">IF(OR(G2548="alpha",G2548="beta",G2548="sd",G2548="mean"),"--",VLOOKUP(C2548,Default!$B$5:$H$114,7,FALSE))</f>
        <v>--</v>
      </c>
      <c r="J2548" s="4" t="str">
        <f ca="1">VLOOKUP(F2548,Lookup!$C$5:$D$110,2, FALSE)</f>
        <v>Travel values</v>
      </c>
      <c r="K2548" s="4" t="str">
        <f ca="1">VLOOKUP(C2548,Default!$B$4:$E$114,4, FALSE)</f>
        <v>proportion of travel survey trips that should be added as motorcycle trips</v>
      </c>
      <c r="L2548" s="21" t="str" cm="1">
        <f t="array" aca="1" ref="L2548" ca="1">IF(ISNA(VLOOKUP($D2548,Grouped_Sources!$C:$C,1,FALSE)),"", INDIRECT(VLOOKUP($D2548,Grouped_Sources!$C:$I,5,FALSE)))</f>
        <v xml:space="preserve"> on OneDrive Ali Abbas - ITHIM Global\Methods and Processes\Input Parameters\NewMotorcycleTrips</v>
      </c>
      <c r="M2548" s="21" cm="1">
        <f t="array" aca="1" ref="M2548" ca="1">IF(ISNA(VLOOKUP($D2548,Grouped_Sources!$C:$C,1,FALSE)),"", INDIRECT(VLOOKUP($D2548,Grouped_Sources!$C:$I,6,FALSE)))</f>
        <v>0</v>
      </c>
      <c r="N2548" s="21" cm="1">
        <f t="array" aca="1" ref="N2548" ca="1">IF(ISNA(VLOOKUP($D2548,Grouped_Sources!$C:$C,1,FALSE)),"", INDIRECT(VLOOKUP($D2548,Grouped_Sources!$C:$I,7,FALSE)))</f>
        <v>0</v>
      </c>
    </row>
    <row r="2549" spans="1:14" hidden="1" x14ac:dyDescent="0.25">
      <c r="A2549" s="5">
        <f t="shared" si="418"/>
        <v>28</v>
      </c>
      <c r="B2549" s="5">
        <f t="shared" si="419"/>
        <v>47</v>
      </c>
      <c r="C2549" s="5" t="str">
        <f t="shared" ca="1" si="409"/>
        <v>proportion_motorcycle_trips</v>
      </c>
      <c r="D2549" s="5" t="str">
        <f t="shared" ca="1" si="420"/>
        <v>proportion_motorcycle_trips_nairobi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proportion_motorcycle_trips</v>
      </c>
      <c r="G2549" s="4" t="str" cm="1">
        <f t="array" aca="1" ref="G2549" ca="1">IF(AND(ISBLANK(INDIRECT(ADDRESS(B2549,3,1,1,"all_city_parameter_inputs"))),ISBLANK(INDIRECT(ADDRESS(B2549,2,1,1,"all_city_parameter_inputs")))),"",IF(ISBLANK(INDIRECT(ADDRESS(B2549,2,1,1,"all_city_parameter_inputs"))),"",INDIRECT(ADDRESS(B2549,2,1,1,"all_city_parameter_inputs"))))</f>
        <v>beta</v>
      </c>
      <c r="H2549" s="17" t="str" cm="1">
        <f t="array" aca="1" ref="H2549" ca="1">IF(ISBLANK(INDIRECT(ADDRESS(B2549,A2549,1,1,"all_city_parameter_inputs"))), "--",INDIRECT(ADDRESS(B2549,A2549,1,1,"all_city_parameter_inputs")))</f>
        <v>--</v>
      </c>
      <c r="I2549" s="17" t="str">
        <f ca="1">IF(OR(G2549="alpha",G2549="beta",G2549="sd",G2549="mean"),"--",VLOOKUP(C2549,Default!$B$5:$H$114,7,FALSE))</f>
        <v>--</v>
      </c>
      <c r="J2549" s="4" t="str">
        <f ca="1">VLOOKUP(F2549,Lookup!$C$5:$D$110,2, FALSE)</f>
        <v>Travel values</v>
      </c>
      <c r="K2549" s="4" t="str">
        <f ca="1">VLOOKUP(C2549,Default!$B$4:$E$114,4, FALSE)</f>
        <v>proportion of travel survey trips that should be added as motorcycle trips</v>
      </c>
      <c r="L2549" s="21" t="str" cm="1">
        <f t="array" aca="1" ref="L2549" ca="1">IF(ISNA(VLOOKUP($D2549,Grouped_Sources!$C:$C,1,FALSE)),"", INDIRECT(VLOOKUP($D2549,Grouped_Sources!$C:$I,5,FALSE)))</f>
        <v xml:space="preserve"> on OneDrive Ali Abbas - ITHIM Global\Methods and Processes\Input Parameters\NewMotorcycleTrips</v>
      </c>
      <c r="M2549" s="21" cm="1">
        <f t="array" aca="1" ref="M2549" ca="1">IF(ISNA(VLOOKUP($D2549,Grouped_Sources!$C:$C,1,FALSE)),"", INDIRECT(VLOOKUP($D2549,Grouped_Sources!$C:$I,6,FALSE)))</f>
        <v>0</v>
      </c>
      <c r="N2549" s="21" cm="1">
        <f t="array" aca="1" ref="N2549" ca="1">IF(ISNA(VLOOKUP($D2549,Grouped_Sources!$C:$C,1,FALSE)),"", INDIRECT(VLOOKUP($D2549,Grouped_Sources!$C:$I,7,FALSE)))</f>
        <v>0</v>
      </c>
    </row>
    <row r="2550" spans="1:14" hidden="1" x14ac:dyDescent="0.25">
      <c r="A2550" s="5">
        <f t="shared" si="418"/>
        <v>28</v>
      </c>
      <c r="B2550" s="5">
        <f t="shared" si="419"/>
        <v>48</v>
      </c>
      <c r="C2550" s="5" t="str">
        <f t="shared" ca="1" si="409"/>
        <v>add_motorcycle_fleet</v>
      </c>
      <c r="D2550" s="5" t="str">
        <f t="shared" ca="1" si="420"/>
        <v>add_motorcycle_fleet_nairobi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add_motorcycle_fleet</v>
      </c>
      <c r="G2550" s="4" t="str" cm="1">
        <f t="array" aca="1" ref="G2550" ca="1">IF(AND(ISBLANK(INDIRECT(ADDRESS(B2550,3,1,1,"all_city_parameter_inputs"))),ISBLANK(INDIRECT(ADDRESS(B2550,2,1,1,"all_city_parameter_inputs")))),"",IF(ISBLANK(INDIRECT(ADDRESS(B2550,2,1,1,"all_city_parameter_inputs"))),"",INDIRECT(ADDRESS(B2550,2,1,1,"all_city_parameter_inputs"))))</f>
        <v/>
      </c>
      <c r="H2550" s="17" t="str" cm="1">
        <f t="array" aca="1" ref="H2550" ca="1">IF(ISBLANK(INDIRECT(ADDRESS(B2550,A2550,1,1,"all_city_parameter_inputs"))), "--",INDIRECT(ADDRESS(B2550,A2550,1,1,"all_city_parameter_inputs")))</f>
        <v>T</v>
      </c>
      <c r="I2550" s="17" t="str">
        <f ca="1">IF(OR(G2550="alpha",G2550="beta",G2550="sd",G2550="mean"),"--",VLOOKUP(C2550,Default!$B$5:$H$114,7,FALSE))</f>
        <v>T</v>
      </c>
      <c r="J2550" s="4" t="str">
        <f ca="1">VLOOKUP(F2550,Lookup!$C$5:$D$110,2, FALSE)</f>
        <v>Travel values</v>
      </c>
      <c r="K2550" s="4" t="str">
        <f ca="1">VLOOKUP(C2550,Default!$B$4:$E$114,4, FALSE)</f>
        <v>whether to add motorcylce ghost trips</v>
      </c>
      <c r="L2550" s="29" t="str" cm="1">
        <f t="array" aca="1" ref="L2550" ca="1">IF(ISNA(VLOOKUP(D2550,Grouped_Sources!$C:$C,1,FALSE)),"", INDIRECT(VLOOKUP(D2550,Grouped_Sources!$C:$G,5,FALSE)))</f>
        <v/>
      </c>
      <c r="M2550" s="29"/>
      <c r="N2550" s="21"/>
    </row>
    <row r="2551" spans="1:14" hidden="1" x14ac:dyDescent="0.25">
      <c r="A2551" s="5">
        <f t="shared" si="418"/>
        <v>28</v>
      </c>
      <c r="B2551" s="5">
        <f t="shared" si="419"/>
        <v>49</v>
      </c>
      <c r="C2551" s="5" t="str">
        <f t="shared" ca="1" si="409"/>
        <v>fleet_to_motorcycle_ratio</v>
      </c>
      <c r="D2551" s="5" t="str">
        <f t="shared" ca="1" si="420"/>
        <v>fleet_to_motorcycle_ratio_nairobi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fleet_to_motorcycle_ratio</v>
      </c>
      <c r="G2551" s="4" t="str" cm="1">
        <f t="array" aca="1" ref="G2551" ca="1">IF(AND(ISBLANK(INDIRECT(ADDRESS(B2551,3,1,1,"all_city_parameter_inputs"))),ISBLANK(INDIRECT(ADDRESS(B2551,2,1,1,"all_city_parameter_inputs")))),"",IF(ISBLANK(INDIRECT(ADDRESS(B2551,2,1,1,"all_city_parameter_inputs"))),"",INDIRECT(ADDRESS(B2551,2,1,1,"all_city_parameter_inputs"))))</f>
        <v>constant</v>
      </c>
      <c r="H2551" s="17" cm="1">
        <f t="array" aca="1" ref="H2551" ca="1">IF(ISBLANK(INDIRECT(ADDRESS(B2551,A2551,1,1,"all_city_parameter_inputs"))), "--",INDIRECT(ADDRESS(B2551,A2551,1,1,"all_city_parameter_inputs")))</f>
        <v>0.38807556069583948</v>
      </c>
      <c r="I2551" s="17">
        <f ca="1">IF(OR(G2551="alpha",G2551="beta",G2551="sd",G2551="mean"),"--",VLOOKUP(C2551,Default!$B$5:$H$114,7,FALSE))</f>
        <v>0.441176470588235</v>
      </c>
      <c r="J2551" s="4" t="str">
        <f ca="1">VLOOKUP(F2551,Lookup!$C$5:$D$110,2, FALSE)</f>
        <v>Travel values</v>
      </c>
      <c r="K2551" s="4" t="str">
        <f ca="1">VLOOKUP(C2551,Default!$B$4:$E$114,4, FALSE)</f>
        <v xml:space="preserve">ratio of missing motorbike trips, e.g. if ratio = 0.6 and total trip distance in survey is 400, then want to add 600 km of motorbike trips. </v>
      </c>
      <c r="L2551" s="29" t="str" cm="1">
        <f t="array" aca="1" ref="L2551" ca="1">IF(ISNA(VLOOKUP(D2551,Grouped_Sources!$C:$C,1,FALSE)),"", INDIRECT(VLOOKUP(D2551,Grouped_Sources!$C:$G,5,FALSE)))</f>
        <v/>
      </c>
      <c r="M2551" s="29"/>
      <c r="N2551" s="21"/>
    </row>
    <row r="2552" spans="1:14" hidden="1" x14ac:dyDescent="0.25">
      <c r="A2552" s="5">
        <f t="shared" si="418"/>
        <v>28</v>
      </c>
      <c r="B2552" s="5">
        <f t="shared" si="419"/>
        <v>50</v>
      </c>
      <c r="C2552" s="5" t="str">
        <f t="shared" ca="1" si="409"/>
        <v>fleet_to_motorcycle_ratio</v>
      </c>
      <c r="D2552" s="5" t="str">
        <f t="shared" ca="1" si="420"/>
        <v>fleet_to_motorcycle_ratio_nairobi</v>
      </c>
      <c r="E2552" s="4" t="str" cm="1">
        <f t="array" aca="1" ref="E2552" ca="1">INDIRECT(ADDRESS(1,A2552,1,1,"all_city_parameter_inputs"))</f>
        <v>nairobi</v>
      </c>
      <c r="F2552" s="6" t="str" cm="1">
        <f t="array" aca="1" ref="F2552" ca="1">IF(AND(ISBLANK(INDIRECT(ADDRESS(B2552,2,1,1,"all_city_parameter_inputs"))), ISBLANK(INDIRECT(ADDRESS(B2552,1,1,1,"all_city_parameter_inputs")))), "", IF(ISBLANK(INDIRECT(ADDRESS(B2552,1,1,1,"all_city_parameter_inputs"))), All_city_list!F2551,INDIRECT(ADDRESS(B2552,1,1,1,"all_city_parameter_inputs"))))</f>
        <v>fleet_to_motorcycle_ratio</v>
      </c>
      <c r="G2552" s="4" t="str" cm="1">
        <f t="array" aca="1" ref="G2552" ca="1">IF(AND(ISBLANK(INDIRECT(ADDRESS(B2552,3,1,1,"all_city_parameter_inputs"))),ISBLANK(INDIRECT(ADDRESS(B2552,2,1,1,"all_city_parameter_inputs")))),"",IF(ISBLANK(INDIRECT(ADDRESS(B2552,2,1,1,"all_city_parameter_inputs"))),"",INDIRECT(ADDRESS(B2552,2,1,1,"all_city_parameter_inputs"))))</f>
        <v>alpha</v>
      </c>
      <c r="H2552" s="17" cm="1">
        <f t="array" aca="1" ref="H2552" ca="1">IF(ISBLANK(INDIRECT(ADDRESS(B2552,A2552,1,1,"all_city_parameter_inputs"))), "--",INDIRECT(ADDRESS(B2552,A2552,1,1,"all_city_parameter_inputs")))</f>
        <v>3.2934100713218672</v>
      </c>
      <c r="I2552" s="17" t="str">
        <f ca="1">IF(OR(G2552="alpha",G2552="beta",G2552="sd",G2552="mean"),"--",VLOOKUP(C2552,Default!$B$5:$H$114,7,FALSE))</f>
        <v>--</v>
      </c>
      <c r="J2552" s="4" t="str">
        <f ca="1">VLOOKUP(F2552,Lookup!$C$5:$D$110,2, FALSE)</f>
        <v>Travel values</v>
      </c>
      <c r="K2552" s="4" t="str">
        <f ca="1">VLOOKUP(C2552,Default!$B$4:$E$114,4, FALSE)</f>
        <v xml:space="preserve">ratio of missing motorbike trips, e.g. if ratio = 0.6 and total trip distance in survey is 400, then want to add 600 km of motorbike trips. </v>
      </c>
      <c r="L2552" s="29" t="str" cm="1">
        <f t="array" aca="1" ref="L2552" ca="1">IF(ISNA(VLOOKUP(D2552,Grouped_Sources!$C:$C,1,FALSE)),"", INDIRECT(VLOOKUP(D2552,Grouped_Sources!$C:$G,5,FALSE)))</f>
        <v/>
      </c>
      <c r="M2552" s="29"/>
      <c r="N2552" s="21"/>
    </row>
    <row r="2553" spans="1:14" hidden="1" x14ac:dyDescent="0.25">
      <c r="A2553" s="5">
        <f t="shared" si="418"/>
        <v>28</v>
      </c>
      <c r="B2553" s="5">
        <f t="shared" si="419"/>
        <v>51</v>
      </c>
      <c r="C2553" s="5" t="str">
        <f t="shared" ca="1" si="409"/>
        <v>fleet_to_motorcycle_ratio</v>
      </c>
      <c r="D2553" s="5" t="str">
        <f t="shared" ca="1" si="420"/>
        <v>fleet_to_motorcycle_ratio_nairobi</v>
      </c>
      <c r="E2553" s="4" t="str" cm="1">
        <f t="array" aca="1" ref="E2553" ca="1">INDIRECT(ADDRESS(1,A2553,1,1,"all_city_parameter_inputs"))</f>
        <v>nairobi</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fleet_to_motorcycle_ratio</v>
      </c>
      <c r="G2553" s="4" t="str" cm="1">
        <f t="array" aca="1" ref="G2553" ca="1">IF(AND(ISBLANK(INDIRECT(ADDRESS(B2553,3,1,1,"all_city_parameter_inputs"))),ISBLANK(INDIRECT(ADDRESS(B2553,2,1,1,"all_city_parameter_inputs")))),"",IF(ISBLANK(INDIRECT(ADDRESS(B2553,2,1,1,"all_city_parameter_inputs"))),"",INDIRECT(ADDRESS(B2553,2,1,1,"all_city_parameter_inputs"))))</f>
        <v>beta</v>
      </c>
      <c r="H2553" s="17" cm="1">
        <f t="array" aca="1" ref="H2553" ca="1">IF(ISBLANK(INDIRECT(ADDRESS(B2553,A2553,1,1,"all_city_parameter_inputs"))), "--",INDIRECT(ADDRESS(B2553,A2553,1,1,"all_city_parameter_inputs")))</f>
        <v>5.193107516687574</v>
      </c>
      <c r="I2553" s="17" t="str">
        <f ca="1">IF(OR(G2553="alpha",G2553="beta",G2553="sd",G2553="mean"),"--",VLOOKUP(C2553,Default!$B$5:$H$114,7,FALSE))</f>
        <v>--</v>
      </c>
      <c r="J2553" s="4" t="str">
        <f ca="1">VLOOKUP(F2553,Lookup!$C$5:$D$110,2, FALSE)</f>
        <v>Travel values</v>
      </c>
      <c r="K2553" s="4" t="str">
        <f ca="1">VLOOKUP(C2553,Default!$B$4:$E$114,4, FALSE)</f>
        <v xml:space="preserve">ratio of missing motorbike trips, e.g. if ratio = 0.6 and total trip distance in survey is 400, then want to add 600 km of motorbike trips. </v>
      </c>
      <c r="L2553" s="29" t="str" cm="1">
        <f t="array" aca="1" ref="L2553" ca="1">IF(ISNA(VLOOKUP(D2553,Grouped_Sources!$C:$C,1,FALSE)),"", INDIRECT(VLOOKUP(D2553,Grouped_Sources!$C:$G,5,FALSE)))</f>
        <v/>
      </c>
      <c r="M2553" s="29"/>
      <c r="N2553" s="21"/>
    </row>
    <row r="2554" spans="1:14" hidden="1" x14ac:dyDescent="0.25">
      <c r="A2554" s="5">
        <f t="shared" si="418"/>
        <v>28</v>
      </c>
      <c r="B2554" s="5">
        <f t="shared" si="419"/>
        <v>52</v>
      </c>
      <c r="C2554" s="5" t="str">
        <f t="shared" ca="1" si="409"/>
        <v>background_pa_confidence</v>
      </c>
      <c r="D2554" s="5" t="str">
        <f t="shared" ca="1" si="420"/>
        <v>background_pa_confidence_nairobi</v>
      </c>
      <c r="E2554" s="4" t="str" cm="1">
        <f t="array" aca="1" ref="E2554" ca="1">INDIRECT(ADDRESS(1,A2554,1,1,"all_city_parameter_inputs"))</f>
        <v>nairobi</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background_pa_confidence</v>
      </c>
      <c r="G2554" s="4" t="str" cm="1">
        <f t="array" aca="1" ref="G2554" ca="1">IF(AND(ISBLANK(INDIRECT(ADDRESS(B2554,3,1,1,"all_city_parameter_inputs"))),ISBLANK(INDIRECT(ADDRESS(B2554,2,1,1,"all_city_parameter_inputs")))),"",IF(ISBLANK(INDIRECT(ADDRESS(B2554,2,1,1,"all_city_parameter_inputs"))),"",INDIRECT(ADDRESS(B2554,2,1,1,"all_city_parameter_inputs"))))</f>
        <v>sample</v>
      </c>
      <c r="H2554" s="17" cm="1">
        <f t="array" aca="1" ref="H2554" ca="1">IF(ISBLANK(INDIRECT(ADDRESS(B2554,A2554,1,1,"all_city_parameter_inputs"))), "--",INDIRECT(ADDRESS(B2554,A2554,1,1,"all_city_parameter_inputs")))</f>
        <v>0.5</v>
      </c>
      <c r="I2554" s="17">
        <f ca="1">IF(OR(G2554="alpha",G2554="beta",G2554="sd",G2554="mean"),"--",VLOOKUP(C2554,Default!$B$5:$H$114,7,FALSE))</f>
        <v>1</v>
      </c>
      <c r="J2554" s="4" t="str">
        <f ca="1">VLOOKUP(F2554,Lookup!$C$5:$D$110,2, FALSE)</f>
        <v>PA values</v>
      </c>
      <c r="K2554" s="4" t="str">
        <f ca="1">VLOOKUP(C2554,Default!$B$4:$E$114,4, FALSE)</f>
        <v>how confident we are in the PA survey (in terms of number of people who report zero PA)</v>
      </c>
      <c r="L2554" s="29" t="str" cm="1">
        <f t="array" aca="1" ref="L2554" ca="1">IF(ISNA(VLOOKUP(D2554,Grouped_Sources!$C:$C,1,FALSE)),"", INDIRECT(VLOOKUP(D2554,Grouped_Sources!$C:$G,5,FALSE)))</f>
        <v/>
      </c>
      <c r="M2554" s="29"/>
      <c r="N2554" s="21"/>
    </row>
    <row r="2555" spans="1:14" hidden="1" x14ac:dyDescent="0.25">
      <c r="A2555" s="5">
        <f t="shared" si="418"/>
        <v>28</v>
      </c>
      <c r="B2555" s="5">
        <f t="shared" si="419"/>
        <v>53</v>
      </c>
      <c r="C2555" s="5" t="str">
        <f t="shared" ca="1" si="409"/>
        <v>add_walk_to_pt_trips</v>
      </c>
      <c r="D2555" s="5" t="str">
        <f t="shared" ca="1" si="420"/>
        <v>add_walk_to_pt_trips_nairobi</v>
      </c>
      <c r="E2555" s="4" t="str" cm="1">
        <f t="array" aca="1" ref="E2555" ca="1">INDIRECT(ADDRESS(1,A2555,1,1,"all_city_parameter_inputs"))</f>
        <v>nairobi</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add_walk_to_pt_trips</v>
      </c>
      <c r="G2555" s="4" t="str" cm="1">
        <f t="array" aca="1" ref="G2555" ca="1">IF(AND(ISBLANK(INDIRECT(ADDRESS(B2555,3,1,1,"all_city_parameter_inputs"))),ISBLANK(INDIRECT(ADDRESS(B2555,2,1,1,"all_city_parameter_inputs")))),"",IF(ISBLANK(INDIRECT(ADDRESS(B2555,2,1,1,"all_city_parameter_inputs"))),"",INDIRECT(ADDRESS(B2555,2,1,1,"all_city_parameter_inputs"))))</f>
        <v/>
      </c>
      <c r="H2555" s="17" t="str" cm="1">
        <f t="array" aca="1" ref="H2555" ca="1">IF(ISBLANK(INDIRECT(ADDRESS(B2555,A2555,1,1,"all_city_parameter_inputs"))), "--",INDIRECT(ADDRESS(B2555,A2555,1,1,"all_city_parameter_inputs")))</f>
        <v>T</v>
      </c>
      <c r="I2555" s="17" t="str">
        <f ca="1">IF(OR(G2555="alpha",G2555="beta",G2555="sd",G2555="mean"),"--",VLOOKUP(C2555,Default!$B$5:$H$114,7,FALSE))</f>
        <v>T</v>
      </c>
      <c r="J2555" s="4" t="str">
        <f ca="1">VLOOKUP(F2555,Lookup!$C$5:$D$110,2, FALSE)</f>
        <v>Travel values</v>
      </c>
      <c r="K2555" s="4" t="str">
        <f ca="1">VLOOKUP(C2555,Default!$B$4:$E$114,4, FALSE)</f>
        <v>whether to add walk component to trips with main mode bus</v>
      </c>
      <c r="L2555" s="21" t="str" cm="1">
        <f t="array" aca="1" ref="L2555" ca="1">IF(ISNA(VLOOKUP($D2555,Grouped_Sources!$C:$C,1,FALSE)),"", INDIRECT(VLOOKUP($D2555,Grouped_Sources!$C:$I,5,FALSE)))</f>
        <v>usually set to T</v>
      </c>
      <c r="M2555" s="21" cm="1">
        <f t="array" aca="1" ref="M2555" ca="1">IF(ISNA(VLOOKUP($D2555,Grouped_Sources!$C:$C,1,FALSE)),"", INDIRECT(VLOOKUP($D2555,Grouped_Sources!$C:$I,6,FALSE)))</f>
        <v>0</v>
      </c>
      <c r="N2555" s="21" cm="1">
        <f t="array" aca="1" ref="N2555" ca="1">IF(ISNA(VLOOKUP($D2555,Grouped_Sources!$C:$C,1,FALSE)),"", INDIRECT(VLOOKUP($D2555,Grouped_Sources!$C:$I,7,FALSE)))</f>
        <v>0</v>
      </c>
    </row>
    <row r="2556" spans="1:14" hidden="1" x14ac:dyDescent="0.25">
      <c r="A2556" s="5">
        <f t="shared" si="418"/>
        <v>28</v>
      </c>
      <c r="B2556" s="5">
        <f t="shared" si="419"/>
        <v>54</v>
      </c>
      <c r="C2556" s="5" t="str">
        <f t="shared" ca="1" si="409"/>
        <v>bus_to_passenger_ratio</v>
      </c>
      <c r="D2556" s="5" t="str">
        <f t="shared" ca="1" si="420"/>
        <v>bus_to_passenger_ratio_nairobi</v>
      </c>
      <c r="E2556" s="4" t="str" cm="1">
        <f t="array" aca="1" ref="E2556" ca="1">INDIRECT(ADDRESS(1,A2556,1,1,"all_city_parameter_inputs"))</f>
        <v>nairobi</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bus_to_passenger_ratio</v>
      </c>
      <c r="G2556" s="4" t="str" cm="1">
        <f t="array" aca="1" ref="G2556" ca="1">IF(AND(ISBLANK(INDIRECT(ADDRESS(B2556,3,1,1,"all_city_parameter_inputs"))),ISBLANK(INDIRECT(ADDRESS(B2556,2,1,1,"all_city_parameter_inputs")))),"",IF(ISBLANK(INDIRECT(ADDRESS(B2556,2,1,1,"all_city_parameter_inputs"))),"",INDIRECT(ADDRESS(B2556,2,1,1,"all_city_parameter_inputs"))))</f>
        <v>constant</v>
      </c>
      <c r="H2556" s="17" cm="1">
        <f t="array" aca="1" ref="H2556" ca="1">IF(ISBLANK(INDIRECT(ADDRESS(B2556,A2556,1,1,"all_city_parameter_inputs"))), "--",INDIRECT(ADDRESS(B2556,A2556,1,1,"all_city_parameter_inputs")))</f>
        <v>0.05</v>
      </c>
      <c r="I2556" s="17">
        <f ca="1">IF(OR(G2556="alpha",G2556="beta",G2556="sd",G2556="mean"),"--",VLOOKUP(C2556,Default!$B$5:$H$114,7,FALSE))</f>
        <v>3.8910505836575897E-2</v>
      </c>
      <c r="J2556" s="4" t="str">
        <f ca="1">VLOOKUP(F2556,Lookup!$C$5:$D$110,2, FALSE)</f>
        <v>Travel values</v>
      </c>
      <c r="K2556" s="4" t="str">
        <f ca="1">VLOOKUP(C2556,Default!$B$4:$E$114,4, FALSE)</f>
        <v>number of buses per passenger</v>
      </c>
      <c r="L2556" s="21" t="str" cm="1">
        <f t="array" aca="1" ref="L2556" ca="1">IF(ISNA(VLOOKUP($D2556,Grouped_Sources!$C:$C,1,FALSE)),"", INDIRECT(VLOOKUP($D2556,Grouped_Sources!$C:$I,5,FALSE)))</f>
        <v>BusPassengerRatios_WriteUp_v.xx.docx on  on OneDrive Ali Abbas - ITHIM Global\Methods and Processes\Input Parameters\BusPassengerRatio</v>
      </c>
      <c r="M2556" s="21" cm="1">
        <f t="array" aca="1" ref="M2556" ca="1">IF(ISNA(VLOOKUP($D2556,Grouped_Sources!$C:$C,1,FALSE)),"", INDIRECT(VLOOKUP($D2556,Grouped_Sources!$C:$I,6,FALSE)))</f>
        <v>0</v>
      </c>
      <c r="N2556" s="21" cm="1">
        <f t="array" aca="1" ref="N2556" ca="1">IF(ISNA(VLOOKUP($D2556,Grouped_Sources!$C:$C,1,FALSE)),"", INDIRECT(VLOOKUP($D2556,Grouped_Sources!$C:$I,7,FALSE)))</f>
        <v>0</v>
      </c>
    </row>
    <row r="2557" spans="1:14" hidden="1" x14ac:dyDescent="0.25">
      <c r="A2557" s="5">
        <f t="shared" si="418"/>
        <v>28</v>
      </c>
      <c r="B2557" s="5">
        <f t="shared" si="419"/>
        <v>55</v>
      </c>
      <c r="C2557" s="5" t="str">
        <f t="shared" ca="1" si="409"/>
        <v>bus_to_passenger_ratio</v>
      </c>
      <c r="D2557" s="5" t="str">
        <f t="shared" ca="1" si="420"/>
        <v>bus_to_passenger_ratio_nairobi</v>
      </c>
      <c r="E2557" s="4" t="str" cm="1">
        <f t="array" aca="1" ref="E2557" ca="1">INDIRECT(ADDRESS(1,A2557,1,1,"all_city_parameter_inputs"))</f>
        <v>nairobi</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bus_to_passenger_ratio</v>
      </c>
      <c r="G2557" s="4" t="str" cm="1">
        <f t="array" aca="1" ref="G2557" ca="1">IF(AND(ISBLANK(INDIRECT(ADDRESS(B2557,3,1,1,"all_city_parameter_inputs"))),ISBLANK(INDIRECT(ADDRESS(B2557,2,1,1,"all_city_parameter_inputs")))),"",IF(ISBLANK(INDIRECT(ADDRESS(B2557,2,1,1,"all_city_parameter_inputs"))),"",INDIRECT(ADDRESS(B2557,2,1,1,"all_city_parameter_inputs"))))</f>
        <v>alpha</v>
      </c>
      <c r="H2557" s="17" cm="1">
        <f t="array" aca="1" ref="H2557" ca="1">IF(ISBLANK(INDIRECT(ADDRESS(B2557,A2557,1,1,"all_city_parameter_inputs"))), "--",INDIRECT(ADDRESS(B2557,A2557,1,1,"all_city_parameter_inputs")))</f>
        <v>12.262</v>
      </c>
      <c r="I2557" s="17" t="str">
        <f ca="1">IF(OR(G2557="alpha",G2557="beta",G2557="sd",G2557="mean"),"--",VLOOKUP(C2557,Default!$B$5:$H$114,7,FALSE))</f>
        <v>--</v>
      </c>
      <c r="J2557" s="4" t="str">
        <f ca="1">VLOOKUP(F2557,Lookup!$C$5:$D$110,2, FALSE)</f>
        <v>Travel values</v>
      </c>
      <c r="K2557" s="4" t="str">
        <f ca="1">VLOOKUP(C2557,Default!$B$4:$E$114,4, FALSE)</f>
        <v>number of buses per passenger</v>
      </c>
      <c r="L2557" s="21" t="str" cm="1">
        <f t="array" aca="1" ref="L2557" ca="1">IF(ISNA(VLOOKUP($D2557,Grouped_Sources!$C:$C,1,FALSE)),"", INDIRECT(VLOOKUP($D2557,Grouped_Sources!$C:$I,5,FALSE)))</f>
        <v>BusPassengerRatios_WriteUp_v.xx.docx on  on OneDrive Ali Abbas - ITHIM Global\Methods and Processes\Input Parameters\BusPassengerRatio</v>
      </c>
      <c r="M2557" s="21" cm="1">
        <f t="array" aca="1" ref="M2557" ca="1">IF(ISNA(VLOOKUP($D2557,Grouped_Sources!$C:$C,1,FALSE)),"", INDIRECT(VLOOKUP($D2557,Grouped_Sources!$C:$I,6,FALSE)))</f>
        <v>0</v>
      </c>
      <c r="N2557" s="21" cm="1">
        <f t="array" aca="1" ref="N2557" ca="1">IF(ISNA(VLOOKUP($D2557,Grouped_Sources!$C:$C,1,FALSE)),"", INDIRECT(VLOOKUP($D2557,Grouped_Sources!$C:$I,7,FALSE)))</f>
        <v>0</v>
      </c>
    </row>
    <row r="2558" spans="1:14" hidden="1" x14ac:dyDescent="0.25">
      <c r="A2558" s="5">
        <f t="shared" si="418"/>
        <v>28</v>
      </c>
      <c r="B2558" s="5">
        <f t="shared" si="419"/>
        <v>56</v>
      </c>
      <c r="C2558" s="5" t="str">
        <f t="shared" ca="1" si="409"/>
        <v>bus_to_passenger_ratio</v>
      </c>
      <c r="D2558" s="5" t="str">
        <f t="shared" ca="1" si="420"/>
        <v>bus_to_passenger_ratio_nairobi</v>
      </c>
      <c r="E2558" s="4" t="str" cm="1">
        <f t="array" aca="1" ref="E2558" ca="1">INDIRECT(ADDRESS(1,A2558,1,1,"all_city_parameter_inputs"))</f>
        <v>nairobi</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bus_to_passenger_ratio</v>
      </c>
      <c r="G2558" s="4" t="str" cm="1">
        <f t="array" aca="1" ref="G2558" ca="1">IF(AND(ISBLANK(INDIRECT(ADDRESS(B2558,3,1,1,"all_city_parameter_inputs"))),ISBLANK(INDIRECT(ADDRESS(B2558,2,1,1,"all_city_parameter_inputs")))),"",IF(ISBLANK(INDIRECT(ADDRESS(B2558,2,1,1,"all_city_parameter_inputs"))),"",INDIRECT(ADDRESS(B2558,2,1,1,"all_city_parameter_inputs"))))</f>
        <v>beta</v>
      </c>
      <c r="H2558" s="17" cm="1">
        <f t="array" aca="1" ref="H2558" ca="1">IF(ISBLANK(INDIRECT(ADDRESS(B2558,A2558,1,1,"all_city_parameter_inputs"))), "--",INDIRECT(ADDRESS(B2558,A2558,1,1,"all_city_parameter_inputs")))</f>
        <v>232.97799999999998</v>
      </c>
      <c r="I2558" s="17" t="str">
        <f ca="1">IF(OR(G2558="alpha",G2558="beta",G2558="sd",G2558="mean"),"--",VLOOKUP(C2558,Default!$B$5:$H$114,7,FALSE))</f>
        <v>--</v>
      </c>
      <c r="J2558" s="4" t="str">
        <f ca="1">VLOOKUP(F2558,Lookup!$C$5:$D$110,2, FALSE)</f>
        <v>Travel values</v>
      </c>
      <c r="K2558" s="4" t="str">
        <f ca="1">VLOOKUP(C2558,Default!$B$4:$E$114,4, FALSE)</f>
        <v>number of buses per passenger</v>
      </c>
      <c r="L2558" s="21" t="str" cm="1">
        <f t="array" aca="1" ref="L2558" ca="1">IF(ISNA(VLOOKUP($D2558,Grouped_Sources!$C:$C,1,FALSE)),"", INDIRECT(VLOOKUP($D2558,Grouped_Sources!$C:$I,5,FALSE)))</f>
        <v>BusPassengerRatios_WriteUp_v.xx.docx on  on OneDrive Ali Abbas - ITHIM Global\Methods and Processes\Input Parameters\BusPassengerRatio</v>
      </c>
      <c r="M2558" s="21" cm="1">
        <f t="array" aca="1" ref="M2558" ca="1">IF(ISNA(VLOOKUP($D2558,Grouped_Sources!$C:$C,1,FALSE)),"", INDIRECT(VLOOKUP($D2558,Grouped_Sources!$C:$I,6,FALSE)))</f>
        <v>0</v>
      </c>
      <c r="N2558" s="21" cm="1">
        <f t="array" aca="1" ref="N2558" ca="1">IF(ISNA(VLOOKUP($D2558,Grouped_Sources!$C:$C,1,FALSE)),"", INDIRECT(VLOOKUP($D2558,Grouped_Sources!$C:$I,7,FALSE)))</f>
        <v>0</v>
      </c>
    </row>
    <row r="2559" spans="1:14" hidden="1" x14ac:dyDescent="0.25">
      <c r="A2559" s="5">
        <f t="shared" si="418"/>
        <v>28</v>
      </c>
      <c r="B2559" s="5">
        <f t="shared" si="419"/>
        <v>57</v>
      </c>
      <c r="C2559" s="5" t="str">
        <f t="shared" ca="1" si="409"/>
        <v>truck_to_car_ratio</v>
      </c>
      <c r="D2559" s="5" t="str">
        <f t="shared" ca="1" si="420"/>
        <v>truck_to_car_ratio_nairobi</v>
      </c>
      <c r="E2559" s="4" t="str" cm="1">
        <f t="array" aca="1" ref="E2559" ca="1">INDIRECT(ADDRESS(1,A2559,1,1,"all_city_parameter_inputs"))</f>
        <v>nairobi</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truck_to_car_ratio</v>
      </c>
      <c r="G2559" s="4" t="str" cm="1">
        <f t="array" aca="1" ref="G2559" ca="1">IF(AND(ISBLANK(INDIRECT(ADDRESS(B2559,3,1,1,"all_city_parameter_inputs"))),ISBLANK(INDIRECT(ADDRESS(B2559,2,1,1,"all_city_parameter_inputs")))),"",IF(ISBLANK(INDIRECT(ADDRESS(B2559,2,1,1,"all_city_parameter_inputs"))),"",INDIRECT(ADDRESS(B2559,2,1,1,"all_city_parameter_inputs"))))</f>
        <v>constant</v>
      </c>
      <c r="H2559" s="17" cm="1">
        <f t="array" aca="1" ref="H2559" ca="1">IF(ISBLANK(INDIRECT(ADDRESS(B2559,A2559,1,1,"all_city_parameter_inputs"))), "--",INDIRECT(ADDRESS(B2559,A2559,1,1,"all_city_parameter_inputs")))</f>
        <v>0.3</v>
      </c>
      <c r="I2559" s="17">
        <f ca="1">IF(OR(G2559="alpha",G2559="beta",G2559="sd",G2559="mean"),"--",VLOOKUP(C2559,Default!$B$5:$H$114,7,FALSE))</f>
        <v>0.3</v>
      </c>
      <c r="J2559" s="4" t="str">
        <f ca="1">VLOOKUP(F2559,Lookup!$C$5:$D$110,2, FALSE)</f>
        <v>Travel values</v>
      </c>
      <c r="K2559" s="4" t="str">
        <f ca="1">VLOOKUP(C2559,Default!$B$4:$E$114,4, FALSE)</f>
        <v>ratio of truck kilometers to car km travelled, used to add ghost trips that are not changed between the different scenarios</v>
      </c>
      <c r="L2559" s="21" t="str" cm="1">
        <f t="array" aca="1" ref="L2559" ca="1">IF(ISNA(VLOOKUP($D2559,Grouped_Sources!$C:$C,1,FALSE)),"", INDIRECT(VLOOKUP($D2559,Grouped_Sources!$C:$I,5,FALSE)))</f>
        <v>TruckCarRatio_WriteUp_v.xx.docx on  on OneDrive Ali Abbas - ITHIM Global\Methods and Processes\Input Parameters\TruckCarRatio</v>
      </c>
      <c r="M2559" s="21" cm="1">
        <f t="array" aca="1" ref="M2559" ca="1">IF(ISNA(VLOOKUP($D2559,Grouped_Sources!$C:$C,1,FALSE)),"", INDIRECT(VLOOKUP($D2559,Grouped_Sources!$C:$I,6,FALSE)))</f>
        <v>0</v>
      </c>
      <c r="N2559" s="21" cm="1">
        <f t="array" aca="1" ref="N2559" ca="1">IF(ISNA(VLOOKUP($D2559,Grouped_Sources!$C:$C,1,FALSE)),"", INDIRECT(VLOOKUP($D2559,Grouped_Sources!$C:$I,7,FALSE)))</f>
        <v>0</v>
      </c>
    </row>
    <row r="2560" spans="1:14" hidden="1" x14ac:dyDescent="0.25">
      <c r="A2560" s="5">
        <f t="shared" si="418"/>
        <v>28</v>
      </c>
      <c r="B2560" s="5">
        <f t="shared" si="419"/>
        <v>58</v>
      </c>
      <c r="C2560" s="5" t="str">
        <f t="shared" ca="1" si="409"/>
        <v>truck_to_car_ratio</v>
      </c>
      <c r="D2560" s="5" t="str">
        <f t="shared" ca="1" si="420"/>
        <v>truck_to_car_ratio_nairobi</v>
      </c>
      <c r="E2560" s="4" t="str" cm="1">
        <f t="array" aca="1" ref="E2560" ca="1">INDIRECT(ADDRESS(1,A2560,1,1,"all_city_parameter_inputs"))</f>
        <v>nairobi</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truck_to_car_ratio</v>
      </c>
      <c r="G2560" s="4" t="str" cm="1">
        <f t="array" aca="1" ref="G2560" ca="1">IF(AND(ISBLANK(INDIRECT(ADDRESS(B2560,3,1,1,"all_city_parameter_inputs"))),ISBLANK(INDIRECT(ADDRESS(B2560,2,1,1,"all_city_parameter_inputs")))),"",IF(ISBLANK(INDIRECT(ADDRESS(B2560,2,1,1,"all_city_parameter_inputs"))),"",INDIRECT(ADDRESS(B2560,2,1,1,"all_city_parameter_inputs"))))</f>
        <v>alpha</v>
      </c>
      <c r="H2560" s="17" cm="1">
        <f t="array" aca="1" ref="H2560" ca="1">IF(ISBLANK(INDIRECT(ADDRESS(B2560,A2560,1,1,"all_city_parameter_inputs"))), "--",INDIRECT(ADDRESS(B2560,A2560,1,1,"all_city_parameter_inputs")))</f>
        <v>3.731999999999998</v>
      </c>
      <c r="I2560" s="17" t="str">
        <f ca="1">IF(OR(G2560="alpha",G2560="beta",G2560="sd",G2560="mean"),"--",VLOOKUP(C2560,Default!$B$5:$H$114,7,FALSE))</f>
        <v>--</v>
      </c>
      <c r="J2560" s="4" t="str">
        <f ca="1">VLOOKUP(F2560,Lookup!$C$5:$D$110,2, FALSE)</f>
        <v>Travel values</v>
      </c>
      <c r="K2560" s="4" t="str">
        <f ca="1">VLOOKUP(C2560,Default!$B$4:$E$114,4, FALSE)</f>
        <v>ratio of truck kilometers to car km travelled, used to add ghost trips that are not changed between the different scenarios</v>
      </c>
      <c r="L2560" s="21" t="str" cm="1">
        <f t="array" aca="1" ref="L2560" ca="1">IF(ISNA(VLOOKUP($D2560,Grouped_Sources!$C:$C,1,FALSE)),"", INDIRECT(VLOOKUP($D2560,Grouped_Sources!$C:$I,5,FALSE)))</f>
        <v>TruckCarRatio_WriteUp_v.xx.docx on  on OneDrive Ali Abbas - ITHIM Global\Methods and Processes\Input Parameters\TruckCarRatio</v>
      </c>
      <c r="M2560" s="21" cm="1">
        <f t="array" aca="1" ref="M2560" ca="1">IF(ISNA(VLOOKUP($D2560,Grouped_Sources!$C:$C,1,FALSE)),"", INDIRECT(VLOOKUP($D2560,Grouped_Sources!$C:$I,6,FALSE)))</f>
        <v>0</v>
      </c>
      <c r="N2560" s="21" cm="1">
        <f t="array" aca="1" ref="N2560" ca="1">IF(ISNA(VLOOKUP($D2560,Grouped_Sources!$C:$C,1,FALSE)),"", INDIRECT(VLOOKUP($D2560,Grouped_Sources!$C:$I,7,FALSE)))</f>
        <v>0</v>
      </c>
    </row>
    <row r="2561" spans="1:14" hidden="1" x14ac:dyDescent="0.25">
      <c r="A2561" s="5">
        <f t="shared" si="418"/>
        <v>28</v>
      </c>
      <c r="B2561" s="5">
        <f t="shared" si="419"/>
        <v>59</v>
      </c>
      <c r="C2561" s="5" t="str">
        <f t="shared" ca="1" si="409"/>
        <v>truck_to_car_ratio</v>
      </c>
      <c r="D2561" s="5" t="str">
        <f t="shared" ca="1" si="420"/>
        <v>truck_to_car_ratio_nairobi</v>
      </c>
      <c r="E2561" s="4" t="str" cm="1">
        <f t="array" aca="1" ref="E2561" ca="1">INDIRECT(ADDRESS(1,A2561,1,1,"all_city_parameter_inputs"))</f>
        <v>nairobi</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truck_to_car_ratio</v>
      </c>
      <c r="G2561" s="4" t="str" cm="1">
        <f t="array" aca="1" ref="G2561" ca="1">IF(AND(ISBLANK(INDIRECT(ADDRESS(B2561,3,1,1,"all_city_parameter_inputs"))),ISBLANK(INDIRECT(ADDRESS(B2561,2,1,1,"all_city_parameter_inputs")))),"",IF(ISBLANK(INDIRECT(ADDRESS(B2561,2,1,1,"all_city_parameter_inputs"))),"",INDIRECT(ADDRESS(B2561,2,1,1,"all_city_parameter_inputs"))))</f>
        <v>beta</v>
      </c>
      <c r="H2561" s="17" cm="1">
        <f t="array" aca="1" ref="H2561" ca="1">IF(ISBLANK(INDIRECT(ADDRESS(B2561,A2561,1,1,"all_city_parameter_inputs"))), "--",INDIRECT(ADDRESS(B2561,A2561,1,1,"all_city_parameter_inputs")))</f>
        <v>8.7079999999999949</v>
      </c>
      <c r="I2561" s="17" t="str">
        <f ca="1">IF(OR(G2561="alpha",G2561="beta",G2561="sd",G2561="mean"),"--",VLOOKUP(C2561,Default!$B$5:$H$114,7,FALSE))</f>
        <v>--</v>
      </c>
      <c r="J2561" s="4" t="str">
        <f ca="1">VLOOKUP(F2561,Lookup!$C$5:$D$110,2, FALSE)</f>
        <v>Travel values</v>
      </c>
      <c r="K2561" s="4" t="str">
        <f ca="1">VLOOKUP(C2561,Default!$B$4:$E$114,4, FALSE)</f>
        <v>ratio of truck kilometers to car km travelled, used to add ghost trips that are not changed between the different scenarios</v>
      </c>
      <c r="L2561" s="21" t="str" cm="1">
        <f t="array" aca="1" ref="L2561" ca="1">IF(ISNA(VLOOKUP($D2561,Grouped_Sources!$C:$C,1,FALSE)),"", INDIRECT(VLOOKUP($D2561,Grouped_Sources!$C:$I,5,FALSE)))</f>
        <v>TruckCarRatio_WriteUp_v.xx.docx on  on OneDrive Ali Abbas - ITHIM Global\Methods and Processes\Input Parameters\TruckCarRatio</v>
      </c>
      <c r="M2561" s="21" cm="1">
        <f t="array" aca="1" ref="M2561" ca="1">IF(ISNA(VLOOKUP($D2561,Grouped_Sources!$C:$C,1,FALSE)),"", INDIRECT(VLOOKUP($D2561,Grouped_Sources!$C:$I,6,FALSE)))</f>
        <v>0</v>
      </c>
      <c r="N2561" s="21" cm="1">
        <f t="array" aca="1" ref="N2561" ca="1">IF(ISNA(VLOOKUP($D2561,Grouped_Sources!$C:$C,1,FALSE)),"", INDIRECT(VLOOKUP($D2561,Grouped_Sources!$C:$I,7,FALSE)))</f>
        <v>0</v>
      </c>
    </row>
    <row r="2562" spans="1:14" hidden="1" x14ac:dyDescent="0.25">
      <c r="A2562" s="5">
        <f t="shared" si="418"/>
        <v>28</v>
      </c>
      <c r="B2562" s="5">
        <f t="shared" si="419"/>
        <v>60</v>
      </c>
      <c r="C2562" s="5" t="str">
        <f t="shared" ca="1" si="409"/>
        <v>PM_emission_confidence</v>
      </c>
      <c r="D2562" s="5" t="str">
        <f t="shared" ca="1" si="420"/>
        <v>PM_emission_confidence_nairobi</v>
      </c>
      <c r="E2562" s="4" t="str" cm="1">
        <f t="array" aca="1" ref="E2562" ca="1">INDIRECT(ADDRESS(1,A2562,1,1,"all_city_parameter_inputs"))</f>
        <v>nairobi</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PM_emission_confidence</v>
      </c>
      <c r="G2562" s="4" t="str" cm="1">
        <f t="array" aca="1" ref="G2562" ca="1">IF(AND(ISBLANK(INDIRECT(ADDRESS(B2562,3,1,1,"all_city_parameter_inputs"))),ISBLANK(INDIRECT(ADDRESS(B2562,2,1,1,"all_city_parameter_inputs")))),"",IF(ISBLANK(INDIRECT(ADDRESS(B2562,2,1,1,"all_city_parameter_inputs"))),"",INDIRECT(ADDRESS(B2562,2,1,1,"all_city_parameter_inputs"))))</f>
        <v>sample</v>
      </c>
      <c r="H2562" s="17" cm="1">
        <f t="array" aca="1" ref="H2562" ca="1">IF(ISBLANK(INDIRECT(ADDRESS(B2562,A2562,1,1,"all_city_parameter_inputs"))), "--",INDIRECT(ADDRESS(B2562,A2562,1,1,"all_city_parameter_inputs")))</f>
        <v>0.5</v>
      </c>
      <c r="I2562" s="17">
        <f ca="1">IF(OR(G2562="alpha",G2562="beta",G2562="sd",G2562="mean"),"--",VLOOKUP(C2562,Default!$B$5:$H$114,7,FALSE))</f>
        <v>1</v>
      </c>
      <c r="J2562" s="4" t="str">
        <f ca="1">VLOOKUP(F2562,Lookup!$C$5:$D$110,2, FALSE)</f>
        <v>Pollution values</v>
      </c>
      <c r="K2562" s="4" t="str">
        <f ca="1">VLOOKUP(C2562,Default!$B$4:$E$114,4,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62" s="29" t="str" cm="1">
        <f t="array" aca="1" ref="L2562" ca="1">IF(ISNA(VLOOKUP(D2562,Grouped_Sources!$C:$C,1,FALSE)),"", INDIRECT(VLOOKUP(D2562,Grouped_Sources!$C:$G,5,FALSE)))</f>
        <v/>
      </c>
      <c r="M2562" s="29"/>
      <c r="N2562" s="21"/>
    </row>
    <row r="2563" spans="1:14" hidden="1" x14ac:dyDescent="0.25">
      <c r="A2563" s="5">
        <f t="shared" si="418"/>
        <v>28</v>
      </c>
      <c r="B2563" s="5">
        <f t="shared" si="419"/>
        <v>61</v>
      </c>
      <c r="C2563" s="5" t="str">
        <f t="shared" ca="1" si="409"/>
        <v>distance_scalar_car_taxi</v>
      </c>
      <c r="D2563" s="5" t="str">
        <f t="shared" ca="1" si="420"/>
        <v>distance_scalar_car_taxi_nairobi</v>
      </c>
      <c r="E2563" s="4" t="str" cm="1">
        <f t="array" aca="1" ref="E2563" ca="1">INDIRECT(ADDRESS(1,A2563,1,1,"all_city_parameter_inputs"))</f>
        <v>nairobi</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distance_scalar_car_taxi</v>
      </c>
      <c r="G2563" s="4" t="str" cm="1">
        <f t="array" aca="1" ref="G2563" ca="1">IF(AND(ISBLANK(INDIRECT(ADDRESS(B2563,3,1,1,"all_city_parameter_inputs"))),ISBLANK(INDIRECT(ADDRESS(B2563,2,1,1,"all_city_parameter_inputs")))),"",IF(ISBLANK(INDIRECT(ADDRESS(B2563,2,1,1,"all_city_parameter_inputs"))),"",INDIRECT(ADDRESS(B2563,2,1,1,"all_city_parameter_inputs"))))</f>
        <v>constant</v>
      </c>
      <c r="H2563" s="17" cm="1">
        <f t="array" aca="1" ref="H2563" ca="1">IF(ISBLANK(INDIRECT(ADDRESS(B2563,A2563,1,1,"all_city_parameter_inputs"))), "--",INDIRECT(ADDRESS(B2563,A2563,1,1,"all_city_parameter_inputs")))</f>
        <v>1</v>
      </c>
      <c r="I2563" s="17">
        <f ca="1">IF(OR(G2563="alpha",G2563="beta",G2563="sd",G2563="mean"),"--",VLOOKUP(C2563,Default!$B$5:$H$114,7,FALSE))</f>
        <v>1</v>
      </c>
      <c r="J2563" s="4" t="str">
        <f ca="1">VLOOKUP(F2563,Lookup!$C$5:$D$110,2, FALSE)</f>
        <v>Travel values</v>
      </c>
      <c r="K2563" s="4" t="str">
        <f ca="1">VLOOKUP(C2563,Default!$B$4:$E$114,4, FALSE)</f>
        <v>scalar for car/taxi distance, i.e. all car and taxi trips get scaled by this scalar</v>
      </c>
      <c r="L2563" s="21" t="str" cm="1">
        <f t="array" aca="1" ref="L2563" ca="1">IF(ISNA(VLOOKUP($D2563,Grouped_Sources!$C:$C,1,FALSE)),"", INDIRECT(VLOOKUP($D2563,Grouped_Sources!$C:$I,5,FALSE)))</f>
        <v xml:space="preserve"> on OneDrive Ali Abbas - ITHIM Global\Methods and Processes\Input Parameters\DistanceScalars</v>
      </c>
      <c r="M2563" s="21" cm="1">
        <f t="array" aca="1" ref="M2563" ca="1">IF(ISNA(VLOOKUP($D2563,Grouped_Sources!$C:$C,1,FALSE)),"", INDIRECT(VLOOKUP($D2563,Grouped_Sources!$C:$I,6,FALSE)))</f>
        <v>0</v>
      </c>
      <c r="N2563" s="21" cm="1">
        <f t="array" aca="1" ref="N2563" ca="1">IF(ISNA(VLOOKUP($D2563,Grouped_Sources!$C:$C,1,FALSE)),"", INDIRECT(VLOOKUP($D2563,Grouped_Sources!$C:$I,7,FALSE)))</f>
        <v>0</v>
      </c>
    </row>
    <row r="2564" spans="1:14" hidden="1" x14ac:dyDescent="0.25">
      <c r="A2564" s="5">
        <f t="shared" si="418"/>
        <v>28</v>
      </c>
      <c r="B2564" s="5">
        <f t="shared" si="419"/>
        <v>62</v>
      </c>
      <c r="C2564" s="5" t="str">
        <f t="shared" ca="1" si="409"/>
        <v>distance_scalar_car_taxi</v>
      </c>
      <c r="D2564" s="5" t="str">
        <f t="shared" ca="1" si="420"/>
        <v>distance_scalar_car_taxi_nairobi</v>
      </c>
      <c r="E2564" s="4" t="str" cm="1">
        <f t="array" aca="1" ref="E2564" ca="1">INDIRECT(ADDRESS(1,A2564,1,1,"all_city_parameter_inputs"))</f>
        <v>nairobi</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distance_scalar_car_taxi</v>
      </c>
      <c r="G2564" s="4" t="str" cm="1">
        <f t="array" aca="1" ref="G2564" ca="1">IF(AND(ISBLANK(INDIRECT(ADDRESS(B2564,3,1,1,"all_city_parameter_inputs"))),ISBLANK(INDIRECT(ADDRESS(B2564,2,1,1,"all_city_parameter_inputs")))),"",IF(ISBLANK(INDIRECT(ADDRESS(B2564,2,1,1,"all_city_parameter_inputs"))),"",INDIRECT(ADDRESS(B2564,2,1,1,"all_city_parameter_inputs"))))</f>
        <v>mean</v>
      </c>
      <c r="H2564" s="17" cm="1">
        <f t="array" aca="1" ref="H2564" ca="1">IF(ISBLANK(INDIRECT(ADDRESS(B2564,A2564,1,1,"all_city_parameter_inputs"))), "--",INDIRECT(ADDRESS(B2564,A2564,1,1,"all_city_parameter_inputs")))</f>
        <v>0.999937153377364</v>
      </c>
      <c r="I2564" s="17" t="str">
        <f ca="1">IF(OR(G2564="alpha",G2564="beta",G2564="sd",G2564="mean"),"--",VLOOKUP(C2564,Default!$B$5:$H$114,7,FALSE))</f>
        <v>--</v>
      </c>
      <c r="J2564" s="4" t="str">
        <f ca="1">VLOOKUP(F2564,Lookup!$C$5:$D$110,2, FALSE)</f>
        <v>Travel values</v>
      </c>
      <c r="K2564" s="4" t="str">
        <f ca="1">VLOOKUP(C2564,Default!$B$4:$E$114,4, FALSE)</f>
        <v>scalar for car/taxi distance, i.e. all car and taxi trips get scaled by this scalar</v>
      </c>
      <c r="L2564" s="21" t="str" cm="1">
        <f t="array" aca="1" ref="L2564" ca="1">IF(ISNA(VLOOKUP($D2564,Grouped_Sources!$C:$C,1,FALSE)),"", INDIRECT(VLOOKUP($D2564,Grouped_Sources!$C:$I,5,FALSE)))</f>
        <v xml:space="preserve"> on OneDrive Ali Abbas - ITHIM Global\Methods and Processes\Input Parameters\DistanceScalars</v>
      </c>
      <c r="M2564" s="21" cm="1">
        <f t="array" aca="1" ref="M2564" ca="1">IF(ISNA(VLOOKUP($D2564,Grouped_Sources!$C:$C,1,FALSE)),"", INDIRECT(VLOOKUP($D2564,Grouped_Sources!$C:$I,6,FALSE)))</f>
        <v>0</v>
      </c>
      <c r="N2564" s="21" cm="1">
        <f t="array" aca="1" ref="N2564" ca="1">IF(ISNA(VLOOKUP($D2564,Grouped_Sources!$C:$C,1,FALSE)),"", INDIRECT(VLOOKUP($D2564,Grouped_Sources!$C:$I,7,FALSE)))</f>
        <v>0</v>
      </c>
    </row>
    <row r="2565" spans="1:14" hidden="1" x14ac:dyDescent="0.25">
      <c r="A2565" s="5">
        <f t="shared" si="418"/>
        <v>28</v>
      </c>
      <c r="B2565" s="5">
        <f t="shared" si="419"/>
        <v>63</v>
      </c>
      <c r="C2565" s="5" t="str">
        <f t="shared" ca="1" si="409"/>
        <v>distance_scalar_car_taxi</v>
      </c>
      <c r="D2565" s="5" t="str">
        <f t="shared" ca="1" si="420"/>
        <v>distance_scalar_car_taxi_nairobi</v>
      </c>
      <c r="E2565" s="4" t="str" cm="1">
        <f t="array" aca="1" ref="E2565" ca="1">INDIRECT(ADDRESS(1,A2565,1,1,"all_city_parameter_inputs"))</f>
        <v>nairobi</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distance_scalar_car_taxi</v>
      </c>
      <c r="G2565" s="4" t="str" cm="1">
        <f t="array" aca="1" ref="G2565" ca="1">IF(AND(ISBLANK(INDIRECT(ADDRESS(B2565,3,1,1,"all_city_parameter_inputs"))),ISBLANK(INDIRECT(ADDRESS(B2565,2,1,1,"all_city_parameter_inputs")))),"",IF(ISBLANK(INDIRECT(ADDRESS(B2565,2,1,1,"all_city_parameter_inputs"))),"",INDIRECT(ADDRESS(B2565,2,1,1,"all_city_parameter_inputs"))))</f>
        <v>sd</v>
      </c>
      <c r="H2565" s="17" cm="1">
        <f t="array" aca="1" ref="H2565" ca="1">IF(ISBLANK(INDIRECT(ADDRESS(B2565,A2565,1,1,"all_city_parameter_inputs"))), "--",INDIRECT(ADDRESS(B2565,A2565,1,1,"all_city_parameter_inputs")))</f>
        <v>1.01127456017884</v>
      </c>
      <c r="I2565" s="17" t="str">
        <f ca="1">IF(OR(G2565="alpha",G2565="beta",G2565="sd",G2565="mean"),"--",VLOOKUP(C2565,Default!$B$5:$H$114,7,FALSE))</f>
        <v>--</v>
      </c>
      <c r="J2565" s="4" t="str">
        <f ca="1">VLOOKUP(F2565,Lookup!$C$5:$D$110,2, FALSE)</f>
        <v>Travel values</v>
      </c>
      <c r="K2565" s="4" t="str">
        <f ca="1">VLOOKUP(C2565,Default!$B$4:$E$114,4, FALSE)</f>
        <v>scalar for car/taxi distance, i.e. all car and taxi trips get scaled by this scalar</v>
      </c>
      <c r="L2565" s="21" t="str" cm="1">
        <f t="array" aca="1" ref="L2565" ca="1">IF(ISNA(VLOOKUP($D2565,Grouped_Sources!$C:$C,1,FALSE)),"", INDIRECT(VLOOKUP($D2565,Grouped_Sources!$C:$I,5,FALSE)))</f>
        <v xml:space="preserve"> on OneDrive Ali Abbas - ITHIM Global\Methods and Processes\Input Parameters\DistanceScalars</v>
      </c>
      <c r="M2565" s="21" cm="1">
        <f t="array" aca="1" ref="M2565" ca="1">IF(ISNA(VLOOKUP($D2565,Grouped_Sources!$C:$C,1,FALSE)),"", INDIRECT(VLOOKUP($D2565,Grouped_Sources!$C:$I,6,FALSE)))</f>
        <v>0</v>
      </c>
      <c r="N2565" s="21" cm="1">
        <f t="array" aca="1" ref="N2565" ca="1">IF(ISNA(VLOOKUP($D2565,Grouped_Sources!$C:$C,1,FALSE)),"", INDIRECT(VLOOKUP($D2565,Grouped_Sources!$C:$I,7,FALSE)))</f>
        <v>0</v>
      </c>
    </row>
    <row r="2566" spans="1:14" hidden="1" x14ac:dyDescent="0.25">
      <c r="A2566" s="5">
        <f t="shared" si="418"/>
        <v>28</v>
      </c>
      <c r="B2566" s="5">
        <f t="shared" si="419"/>
        <v>64</v>
      </c>
      <c r="C2566" s="5" t="str">
        <f t="shared" ref="C2566:C2640" ca="1" si="421">IF(G2566 = "",F2566,IF(OR(G2566="alpha",G2566="beta",G2566="constant",G2566="sd",G2566="mean",G2566="sample"),F2566,F2566&amp;" "&amp;G2566))</f>
        <v>distance_scalar_motorcycle</v>
      </c>
      <c r="D2566" s="5" t="str">
        <f t="shared" ca="1" si="420"/>
        <v>distance_scalar_motorcycle_nairobi</v>
      </c>
      <c r="E2566" s="4" t="str" cm="1">
        <f t="array" aca="1" ref="E2566" ca="1">INDIRECT(ADDRESS(1,A2566,1,1,"all_city_parameter_inputs"))</f>
        <v>nairobi</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distance_scalar_motorcycle</v>
      </c>
      <c r="G2566" s="4" t="str" cm="1">
        <f t="array" aca="1" ref="G2566" ca="1">IF(AND(ISBLANK(INDIRECT(ADDRESS(B2566,3,1,1,"all_city_parameter_inputs"))),ISBLANK(INDIRECT(ADDRESS(B2566,2,1,1,"all_city_parameter_inputs")))),"",IF(ISBLANK(INDIRECT(ADDRESS(B2566,2,1,1,"all_city_parameter_inputs"))),"",INDIRECT(ADDRESS(B2566,2,1,1,"all_city_parameter_inputs"))))</f>
        <v>constant</v>
      </c>
      <c r="H2566" s="17" cm="1">
        <f t="array" aca="1" ref="H2566" ca="1">IF(ISBLANK(INDIRECT(ADDRESS(B2566,A2566,1,1,"all_city_parameter_inputs"))), "--",INDIRECT(ADDRESS(B2566,A2566,1,1,"all_city_parameter_inputs")))</f>
        <v>1</v>
      </c>
      <c r="I2566" s="17">
        <f ca="1">IF(OR(G2566="alpha",G2566="beta",G2566="sd",G2566="mean"),"--",VLOOKUP(C2566,Default!$B$5:$H$114,7,FALSE))</f>
        <v>1</v>
      </c>
      <c r="J2566" s="4" t="str">
        <f ca="1">VLOOKUP(F2566,Lookup!$C$5:$D$110,2, FALSE)</f>
        <v>Travel values</v>
      </c>
      <c r="K2566" s="4" t="str">
        <f ca="1">VLOOKUP(C2566,Default!$B$4:$E$114,4, FALSE)</f>
        <v>scalar for motorcycle distance, i.e. all motorbike trips are scaled by this scalar</v>
      </c>
      <c r="L2566" s="21" t="str" cm="1">
        <f t="array" aca="1" ref="L2566" ca="1">IF(ISNA(VLOOKUP($D2566,Grouped_Sources!$C:$C,1,FALSE)),"", INDIRECT(VLOOKUP($D2566,Grouped_Sources!$C:$I,5,FALSE)))</f>
        <v xml:space="preserve"> on OneDrive Ali Abbas - ITHIM Global\Methods and Processes\Input Parameters\DistanceScalars</v>
      </c>
      <c r="M2566" s="21" cm="1">
        <f t="array" aca="1" ref="M2566" ca="1">IF(ISNA(VLOOKUP($D2566,Grouped_Sources!$C:$C,1,FALSE)),"", INDIRECT(VLOOKUP($D2566,Grouped_Sources!$C:$I,6,FALSE)))</f>
        <v>0</v>
      </c>
      <c r="N2566" s="21" cm="1">
        <f t="array" aca="1" ref="N2566" ca="1">IF(ISNA(VLOOKUP($D2566,Grouped_Sources!$C:$C,1,FALSE)),"", INDIRECT(VLOOKUP($D2566,Grouped_Sources!$C:$I,7,FALSE)))</f>
        <v>0</v>
      </c>
    </row>
    <row r="2567" spans="1:14" hidden="1" x14ac:dyDescent="0.25">
      <c r="A2567" s="5">
        <f t="shared" si="418"/>
        <v>28</v>
      </c>
      <c r="B2567" s="5">
        <f t="shared" si="419"/>
        <v>65</v>
      </c>
      <c r="C2567" s="5" t="str">
        <f t="shared" ca="1" si="421"/>
        <v>distance_scalar_motorcycle</v>
      </c>
      <c r="D2567" s="5" t="str">
        <f t="shared" ca="1" si="420"/>
        <v>distance_scalar_motorcycle_nairobi</v>
      </c>
      <c r="E2567" s="4" t="str" cm="1">
        <f t="array" aca="1" ref="E2567" ca="1">INDIRECT(ADDRESS(1,A2567,1,1,"all_city_parameter_inputs"))</f>
        <v>nairobi</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distance_scalar_motorcycle</v>
      </c>
      <c r="G2567" s="4" t="str" cm="1">
        <f t="array" aca="1" ref="G2567" ca="1">IF(AND(ISBLANK(INDIRECT(ADDRESS(B2567,3,1,1,"all_city_parameter_inputs"))),ISBLANK(INDIRECT(ADDRESS(B2567,2,1,1,"all_city_parameter_inputs")))),"",IF(ISBLANK(INDIRECT(ADDRESS(B2567,2,1,1,"all_city_parameter_inputs"))),"",INDIRECT(ADDRESS(B2567,2,1,1,"all_city_parameter_inputs"))))</f>
        <v>mean</v>
      </c>
      <c r="H2567" s="17" cm="1">
        <f t="array" aca="1" ref="H2567" ca="1">IF(ISBLANK(INDIRECT(ADDRESS(B2567,A2567,1,1,"all_city_parameter_inputs"))), "--",INDIRECT(ADDRESS(B2567,A2567,1,1,"all_city_parameter_inputs")))</f>
        <v>0.99978155208484099</v>
      </c>
      <c r="I2567" s="17" t="str">
        <f ca="1">IF(OR(G2567="alpha",G2567="beta",G2567="sd",G2567="mean"),"--",VLOOKUP(C2567,Default!$B$5:$H$114,7,FALSE))</f>
        <v>--</v>
      </c>
      <c r="J2567" s="4" t="str">
        <f ca="1">VLOOKUP(F2567,Lookup!$C$5:$D$110,2, FALSE)</f>
        <v>Travel values</v>
      </c>
      <c r="K2567" s="4" t="str">
        <f ca="1">VLOOKUP(C2567,Default!$B$4:$E$114,4, FALSE)</f>
        <v>scalar for motorcycle distance, i.e. all motorbike trips are scaled by this scalar</v>
      </c>
      <c r="L2567" s="21" t="str" cm="1">
        <f t="array" aca="1" ref="L2567" ca="1">IF(ISNA(VLOOKUP($D2567,Grouped_Sources!$C:$C,1,FALSE)),"", INDIRECT(VLOOKUP($D2567,Grouped_Sources!$C:$I,5,FALSE)))</f>
        <v xml:space="preserve"> on OneDrive Ali Abbas - ITHIM Global\Methods and Processes\Input Parameters\DistanceScalars</v>
      </c>
      <c r="M2567" s="21" cm="1">
        <f t="array" aca="1" ref="M2567" ca="1">IF(ISNA(VLOOKUP($D2567,Grouped_Sources!$C:$C,1,FALSE)),"", INDIRECT(VLOOKUP($D2567,Grouped_Sources!$C:$I,6,FALSE)))</f>
        <v>0</v>
      </c>
      <c r="N2567" s="21" cm="1">
        <f t="array" aca="1" ref="N2567" ca="1">IF(ISNA(VLOOKUP($D2567,Grouped_Sources!$C:$C,1,FALSE)),"", INDIRECT(VLOOKUP($D2567,Grouped_Sources!$C:$I,7,FALSE)))</f>
        <v>0</v>
      </c>
    </row>
    <row r="2568" spans="1:14" hidden="1" x14ac:dyDescent="0.25">
      <c r="A2568" s="5">
        <f t="shared" si="418"/>
        <v>28</v>
      </c>
      <c r="B2568" s="5">
        <f t="shared" si="419"/>
        <v>66</v>
      </c>
      <c r="C2568" s="5" t="str">
        <f t="shared" ca="1" si="421"/>
        <v>distance_scalar_motorcycle</v>
      </c>
      <c r="D2568" s="5" t="str">
        <f t="shared" ca="1" si="420"/>
        <v>distance_scalar_motorcycle_nairobi</v>
      </c>
      <c r="E2568" s="4" t="str" cm="1">
        <f t="array" aca="1" ref="E2568" ca="1">INDIRECT(ADDRESS(1,A2568,1,1,"all_city_parameter_inputs"))</f>
        <v>nairobi</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distance_scalar_motorcycle</v>
      </c>
      <c r="G2568" s="4" t="str" cm="1">
        <f t="array" aca="1" ref="G2568" ca="1">IF(AND(ISBLANK(INDIRECT(ADDRESS(B2568,3,1,1,"all_city_parameter_inputs"))),ISBLANK(INDIRECT(ADDRESS(B2568,2,1,1,"all_city_parameter_inputs")))),"",IF(ISBLANK(INDIRECT(ADDRESS(B2568,2,1,1,"all_city_parameter_inputs"))),"",INDIRECT(ADDRESS(B2568,2,1,1,"all_city_parameter_inputs"))))</f>
        <v>sd</v>
      </c>
      <c r="H2568" s="17" cm="1">
        <f t="array" aca="1" ref="H2568" ca="1">IF(ISBLANK(INDIRECT(ADDRESS(B2568,A2568,1,1,"all_city_parameter_inputs"))), "--",INDIRECT(ADDRESS(B2568,A2568,1,1,"all_city_parameter_inputs")))</f>
        <v>1.0211231969130701</v>
      </c>
      <c r="I2568" s="17" t="str">
        <f ca="1">IF(OR(G2568="alpha",G2568="beta",G2568="sd",G2568="mean"),"--",VLOOKUP(C2568,Default!$B$5:$H$114,7,FALSE))</f>
        <v>--</v>
      </c>
      <c r="J2568" s="4" t="str">
        <f ca="1">VLOOKUP(F2568,Lookup!$C$5:$D$110,2, FALSE)</f>
        <v>Travel values</v>
      </c>
      <c r="K2568" s="4" t="str">
        <f ca="1">VLOOKUP(C2568,Default!$B$4:$E$114,4, FALSE)</f>
        <v>scalar for motorcycle distance, i.e. all motorbike trips are scaled by this scalar</v>
      </c>
      <c r="L2568" s="21" t="str" cm="1">
        <f t="array" aca="1" ref="L2568" ca="1">IF(ISNA(VLOOKUP($D2568,Grouped_Sources!$C:$C,1,FALSE)),"", INDIRECT(VLOOKUP($D2568,Grouped_Sources!$C:$I,5,FALSE)))</f>
        <v xml:space="preserve"> on OneDrive Ali Abbas - ITHIM Global\Methods and Processes\Input Parameters\DistanceScalars</v>
      </c>
      <c r="M2568" s="21" cm="1">
        <f t="array" aca="1" ref="M2568" ca="1">IF(ISNA(VLOOKUP($D2568,Grouped_Sources!$C:$C,1,FALSE)),"", INDIRECT(VLOOKUP($D2568,Grouped_Sources!$C:$I,6,FALSE)))</f>
        <v>0</v>
      </c>
      <c r="N2568" s="21" cm="1">
        <f t="array" aca="1" ref="N2568" ca="1">IF(ISNA(VLOOKUP($D2568,Grouped_Sources!$C:$C,1,FALSE)),"", INDIRECT(VLOOKUP($D2568,Grouped_Sources!$C:$I,7,FALSE)))</f>
        <v>0</v>
      </c>
    </row>
    <row r="2569" spans="1:14" hidden="1" x14ac:dyDescent="0.25">
      <c r="A2569" s="5">
        <f t="shared" si="418"/>
        <v>28</v>
      </c>
      <c r="B2569" s="5">
        <f t="shared" si="419"/>
        <v>67</v>
      </c>
      <c r="C2569" s="5" t="str">
        <f t="shared" ca="1" si="421"/>
        <v>distance_scalar_pt</v>
      </c>
      <c r="D2569" s="5" t="str">
        <f t="shared" ca="1" si="420"/>
        <v>distance_scalar_pt_nairobi</v>
      </c>
      <c r="E2569" s="4" t="str" cm="1">
        <f t="array" aca="1" ref="E2569" ca="1">INDIRECT(ADDRESS(1,A2569,1,1,"all_city_parameter_inputs"))</f>
        <v>nairobi</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distance_scalar_pt</v>
      </c>
      <c r="G2569" s="4" t="str" cm="1">
        <f t="array" aca="1" ref="G2569" ca="1">IF(AND(ISBLANK(INDIRECT(ADDRESS(B2569,3,1,1,"all_city_parameter_inputs"))),ISBLANK(INDIRECT(ADDRESS(B2569,2,1,1,"all_city_parameter_inputs")))),"",IF(ISBLANK(INDIRECT(ADDRESS(B2569,2,1,1,"all_city_parameter_inputs"))),"",INDIRECT(ADDRESS(B2569,2,1,1,"all_city_parameter_inputs"))))</f>
        <v>constant</v>
      </c>
      <c r="H2569" s="17" cm="1">
        <f t="array" aca="1" ref="H2569" ca="1">IF(ISBLANK(INDIRECT(ADDRESS(B2569,A2569,1,1,"all_city_parameter_inputs"))), "--",INDIRECT(ADDRESS(B2569,A2569,1,1,"all_city_parameter_inputs")))</f>
        <v>1</v>
      </c>
      <c r="I2569" s="17">
        <f ca="1">IF(OR(G2569="alpha",G2569="beta",G2569="sd",G2569="mean"),"--",VLOOKUP(C2569,Default!$B$5:$H$114,7,FALSE))</f>
        <v>1</v>
      </c>
      <c r="J2569" s="4" t="str">
        <f ca="1">VLOOKUP(F2569,Lookup!$C$5:$D$110,2, FALSE)</f>
        <v>Travel values</v>
      </c>
      <c r="K2569" s="4" t="str">
        <f ca="1">VLOOKUP(C2569,Default!$B$4:$E$114,4, FALSE)</f>
        <v>scalar for PT distance, i.e. all public transport journey (incl bus driver if added) are scaled by this scalar</v>
      </c>
      <c r="L2569" s="21" t="str" cm="1">
        <f t="array" aca="1" ref="L2569" ca="1">IF(ISNA(VLOOKUP($D2569,Grouped_Sources!$C:$C,1,FALSE)),"", INDIRECT(VLOOKUP($D2569,Grouped_Sources!$C:$I,5,FALSE)))</f>
        <v xml:space="preserve"> on OneDrive Ali Abbas - ITHIM Global\Methods and Processes\Input Parameters\DistanceScalars</v>
      </c>
      <c r="M2569" s="21" cm="1">
        <f t="array" aca="1" ref="M2569" ca="1">IF(ISNA(VLOOKUP($D2569,Grouped_Sources!$C:$C,1,FALSE)),"", INDIRECT(VLOOKUP($D2569,Grouped_Sources!$C:$I,6,FALSE)))</f>
        <v>0</v>
      </c>
      <c r="N2569" s="21" cm="1">
        <f t="array" aca="1" ref="N2569" ca="1">IF(ISNA(VLOOKUP($D2569,Grouped_Sources!$C:$C,1,FALSE)),"", INDIRECT(VLOOKUP($D2569,Grouped_Sources!$C:$I,7,FALSE)))</f>
        <v>0</v>
      </c>
    </row>
    <row r="2570" spans="1:14" hidden="1" x14ac:dyDescent="0.25">
      <c r="A2570" s="5">
        <f t="shared" si="418"/>
        <v>28</v>
      </c>
      <c r="B2570" s="5">
        <f t="shared" si="419"/>
        <v>68</v>
      </c>
      <c r="C2570" s="5" t="str">
        <f t="shared" ca="1" si="421"/>
        <v>distance_scalar_pt</v>
      </c>
      <c r="D2570" s="5" t="str">
        <f t="shared" ca="1" si="420"/>
        <v>distance_scalar_pt_nairobi</v>
      </c>
      <c r="E2570" s="4" t="str" cm="1">
        <f t="array" aca="1" ref="E2570" ca="1">INDIRECT(ADDRESS(1,A2570,1,1,"all_city_parameter_inputs"))</f>
        <v>nairobi</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distance_scalar_pt</v>
      </c>
      <c r="G2570" s="4" t="str" cm="1">
        <f t="array" aca="1" ref="G2570" ca="1">IF(AND(ISBLANK(INDIRECT(ADDRESS(B2570,3,1,1,"all_city_parameter_inputs"))),ISBLANK(INDIRECT(ADDRESS(B2570,2,1,1,"all_city_parameter_inputs")))),"",IF(ISBLANK(INDIRECT(ADDRESS(B2570,2,1,1,"all_city_parameter_inputs"))),"",INDIRECT(ADDRESS(B2570,2,1,1,"all_city_parameter_inputs"))))</f>
        <v>mean</v>
      </c>
      <c r="H2570" s="17" cm="1">
        <f t="array" aca="1" ref="H2570" ca="1">IF(ISBLANK(INDIRECT(ADDRESS(B2570,A2570,1,1,"all_city_parameter_inputs"))), "--",INDIRECT(ADDRESS(B2570,A2570,1,1,"all_city_parameter_inputs")))</f>
        <v>0.99998621767953599</v>
      </c>
      <c r="I2570" s="17" t="str">
        <f ca="1">IF(OR(G2570="alpha",G2570="beta",G2570="sd",G2570="mean"),"--",VLOOKUP(C2570,Default!$B$5:$H$114,7,FALSE))</f>
        <v>--</v>
      </c>
      <c r="J2570" s="4" t="str">
        <f ca="1">VLOOKUP(F2570,Lookup!$C$5:$D$110,2, FALSE)</f>
        <v>Travel values</v>
      </c>
      <c r="K2570" s="4" t="str">
        <f ca="1">VLOOKUP(C2570,Default!$B$4:$E$114,4, FALSE)</f>
        <v>scalar for PT distance, i.e. all public transport journey (incl bus driver if added) are scaled by this scalar</v>
      </c>
      <c r="L2570" s="21" t="str" cm="1">
        <f t="array" aca="1" ref="L2570" ca="1">IF(ISNA(VLOOKUP($D2570,Grouped_Sources!$C:$C,1,FALSE)),"", INDIRECT(VLOOKUP($D2570,Grouped_Sources!$C:$I,5,FALSE)))</f>
        <v xml:space="preserve"> on OneDrive Ali Abbas - ITHIM Global\Methods and Processes\Input Parameters\DistanceScalars</v>
      </c>
      <c r="M2570" s="21" cm="1">
        <f t="array" aca="1" ref="M2570" ca="1">IF(ISNA(VLOOKUP($D2570,Grouped_Sources!$C:$C,1,FALSE)),"", INDIRECT(VLOOKUP($D2570,Grouped_Sources!$C:$I,6,FALSE)))</f>
        <v>0</v>
      </c>
      <c r="N2570" s="21" cm="1">
        <f t="array" aca="1" ref="N2570" ca="1">IF(ISNA(VLOOKUP($D2570,Grouped_Sources!$C:$C,1,FALSE)),"", INDIRECT(VLOOKUP($D2570,Grouped_Sources!$C:$I,7,FALSE)))</f>
        <v>0</v>
      </c>
    </row>
    <row r="2571" spans="1:14" hidden="1" x14ac:dyDescent="0.25">
      <c r="A2571" s="5">
        <f t="shared" si="418"/>
        <v>28</v>
      </c>
      <c r="B2571" s="5">
        <f t="shared" si="419"/>
        <v>69</v>
      </c>
      <c r="C2571" s="5" t="str">
        <f t="shared" ca="1" si="421"/>
        <v>distance_scalar_pt</v>
      </c>
      <c r="D2571" s="5" t="str">
        <f t="shared" ca="1" si="420"/>
        <v>distance_scalar_pt_nairobi</v>
      </c>
      <c r="E2571" s="4" t="str" cm="1">
        <f t="array" aca="1" ref="E2571" ca="1">INDIRECT(ADDRESS(1,A2571,1,1,"all_city_parameter_inputs"))</f>
        <v>nairobi</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distance_scalar_pt</v>
      </c>
      <c r="G2571" s="4" t="str" cm="1">
        <f t="array" aca="1" ref="G2571" ca="1">IF(AND(ISBLANK(INDIRECT(ADDRESS(B2571,3,1,1,"all_city_parameter_inputs"))),ISBLANK(INDIRECT(ADDRESS(B2571,2,1,1,"all_city_parameter_inputs")))),"",IF(ISBLANK(INDIRECT(ADDRESS(B2571,2,1,1,"all_city_parameter_inputs"))),"",INDIRECT(ADDRESS(B2571,2,1,1,"all_city_parameter_inputs"))))</f>
        <v>sd</v>
      </c>
      <c r="H2571" s="17" cm="1">
        <f t="array" aca="1" ref="H2571" ca="1">IF(ISBLANK(INDIRECT(ADDRESS(B2571,A2571,1,1,"all_city_parameter_inputs"))), "--",INDIRECT(ADDRESS(B2571,A2571,1,1,"all_city_parameter_inputs")))</f>
        <v>1.0052640285515</v>
      </c>
      <c r="I2571" s="17" t="str">
        <f ca="1">IF(OR(G2571="alpha",G2571="beta",G2571="sd",G2571="mean"),"--",VLOOKUP(C2571,Default!$B$5:$H$114,7,FALSE))</f>
        <v>--</v>
      </c>
      <c r="J2571" s="4" t="str">
        <f ca="1">VLOOKUP(F2571,Lookup!$C$5:$D$110,2, FALSE)</f>
        <v>Travel values</v>
      </c>
      <c r="K2571" s="4" t="str">
        <f ca="1">VLOOKUP(C2571,Default!$B$4:$E$114,4, FALSE)</f>
        <v>scalar for PT distance, i.e. all public transport journey (incl bus driver if added) are scaled by this scalar</v>
      </c>
      <c r="L2571" s="21" t="str" cm="1">
        <f t="array" aca="1" ref="L2571" ca="1">IF(ISNA(VLOOKUP($D2571,Grouped_Sources!$C:$C,1,FALSE)),"", INDIRECT(VLOOKUP($D2571,Grouped_Sources!$C:$I,5,FALSE)))</f>
        <v xml:space="preserve"> on OneDrive Ali Abbas - ITHIM Global\Methods and Processes\Input Parameters\DistanceScalars</v>
      </c>
      <c r="M2571" s="21" cm="1">
        <f t="array" aca="1" ref="M2571" ca="1">IF(ISNA(VLOOKUP($D2571,Grouped_Sources!$C:$C,1,FALSE)),"", INDIRECT(VLOOKUP($D2571,Grouped_Sources!$C:$I,6,FALSE)))</f>
        <v>0</v>
      </c>
      <c r="N2571" s="21" cm="1">
        <f t="array" aca="1" ref="N2571" ca="1">IF(ISNA(VLOOKUP($D2571,Grouped_Sources!$C:$C,1,FALSE)),"", INDIRECT(VLOOKUP($D2571,Grouped_Sources!$C:$I,7,FALSE)))</f>
        <v>0</v>
      </c>
    </row>
    <row r="2572" spans="1:14" hidden="1" x14ac:dyDescent="0.25">
      <c r="A2572" s="5">
        <f t="shared" si="418"/>
        <v>28</v>
      </c>
      <c r="B2572" s="5">
        <f t="shared" si="419"/>
        <v>70</v>
      </c>
      <c r="C2572" s="5" t="str">
        <f t="shared" ca="1" si="421"/>
        <v>distance_scalar_walking</v>
      </c>
      <c r="D2572" s="5" t="str">
        <f t="shared" ca="1" si="420"/>
        <v>distance_scalar_walking_nairobi</v>
      </c>
      <c r="E2572" s="4" t="str" cm="1">
        <f t="array" aca="1" ref="E2572" ca="1">INDIRECT(ADDRESS(1,A2572,1,1,"all_city_parameter_inputs"))</f>
        <v>nairobi</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distance_scalar_walking</v>
      </c>
      <c r="G2572" s="4" t="str" cm="1">
        <f t="array" aca="1" ref="G2572" ca="1">IF(AND(ISBLANK(INDIRECT(ADDRESS(B2572,3,1,1,"all_city_parameter_inputs"))),ISBLANK(INDIRECT(ADDRESS(B2572,2,1,1,"all_city_parameter_inputs")))),"",IF(ISBLANK(INDIRECT(ADDRESS(B2572,2,1,1,"all_city_parameter_inputs"))),"",INDIRECT(ADDRESS(B2572,2,1,1,"all_city_parameter_inputs"))))</f>
        <v>constant</v>
      </c>
      <c r="H2572" s="17" cm="1">
        <f t="array" aca="1" ref="H2572" ca="1">IF(ISBLANK(INDIRECT(ADDRESS(B2572,A2572,1,1,"all_city_parameter_inputs"))), "--",INDIRECT(ADDRESS(B2572,A2572,1,1,"all_city_parameter_inputs")))</f>
        <v>1</v>
      </c>
      <c r="I2572" s="17">
        <f ca="1">IF(OR(G2572="alpha",G2572="beta",G2572="sd",G2572="mean"),"--",VLOOKUP(C2572,Default!$B$5:$H$114,7,FALSE))</f>
        <v>1</v>
      </c>
      <c r="J2572" s="4" t="str">
        <f ca="1">VLOOKUP(F2572,Lookup!$C$5:$D$110,2, FALSE)</f>
        <v>Travel values</v>
      </c>
      <c r="K2572" s="4" t="str">
        <f ca="1">VLOOKUP(C2572,Default!$B$4:$E$114,4, FALSE)</f>
        <v>scalar for walking distance, i.e. all walking trips are scaled by this scalar</v>
      </c>
      <c r="L2572" s="21" t="str" cm="1">
        <f t="array" aca="1" ref="L2572" ca="1">IF(ISNA(VLOOKUP($D2572,Grouped_Sources!$C:$C,1,FALSE)),"", INDIRECT(VLOOKUP($D2572,Grouped_Sources!$C:$I,5,FALSE)))</f>
        <v xml:space="preserve"> on OneDrive Ali Abbas - ITHIM Global\Methods and Processes\Input Parameters\DistanceScalars</v>
      </c>
      <c r="M2572" s="21" cm="1">
        <f t="array" aca="1" ref="M2572" ca="1">IF(ISNA(VLOOKUP($D2572,Grouped_Sources!$C:$C,1,FALSE)),"", INDIRECT(VLOOKUP($D2572,Grouped_Sources!$C:$I,6,FALSE)))</f>
        <v>0</v>
      </c>
      <c r="N2572" s="21" cm="1">
        <f t="array" aca="1" ref="N2572" ca="1">IF(ISNA(VLOOKUP($D2572,Grouped_Sources!$C:$C,1,FALSE)),"", INDIRECT(VLOOKUP($D2572,Grouped_Sources!$C:$I,7,FALSE)))</f>
        <v>0</v>
      </c>
    </row>
    <row r="2573" spans="1:14" hidden="1" x14ac:dyDescent="0.25">
      <c r="A2573" s="5">
        <f t="shared" si="418"/>
        <v>28</v>
      </c>
      <c r="B2573" s="5">
        <f t="shared" si="419"/>
        <v>71</v>
      </c>
      <c r="C2573" s="5" t="str">
        <f t="shared" ca="1" si="421"/>
        <v>distance_scalar_walking</v>
      </c>
      <c r="D2573" s="5" t="str">
        <f t="shared" ca="1" si="420"/>
        <v>distance_scalar_walking_nairobi</v>
      </c>
      <c r="E2573" s="4" t="str" cm="1">
        <f t="array" aca="1" ref="E2573" ca="1">INDIRECT(ADDRESS(1,A2573,1,1,"all_city_parameter_inputs"))</f>
        <v>nairobi</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distance_scalar_walking</v>
      </c>
      <c r="G2573" s="4" t="str" cm="1">
        <f t="array" aca="1" ref="G2573" ca="1">IF(AND(ISBLANK(INDIRECT(ADDRESS(B2573,3,1,1,"all_city_parameter_inputs"))),ISBLANK(INDIRECT(ADDRESS(B2573,2,1,1,"all_city_parameter_inputs")))),"",IF(ISBLANK(INDIRECT(ADDRESS(B2573,2,1,1,"all_city_parameter_inputs"))),"",INDIRECT(ADDRESS(B2573,2,1,1,"all_city_parameter_inputs"))))</f>
        <v>mean</v>
      </c>
      <c r="H2573" s="17" cm="1">
        <f t="array" aca="1" ref="H2573" ca="1">IF(ISBLANK(INDIRECT(ADDRESS(B2573,A2573,1,1,"all_city_parameter_inputs"))), "--",INDIRECT(ADDRESS(B2573,A2573,1,1,"all_city_parameter_inputs")))</f>
        <v>0.99997371027575699</v>
      </c>
      <c r="I2573" s="17" t="str">
        <f ca="1">IF(OR(G2573="alpha",G2573="beta",G2573="sd",G2573="mean"),"--",VLOOKUP(C2573,Default!$B$5:$H$114,7,FALSE))</f>
        <v>--</v>
      </c>
      <c r="J2573" s="4" t="str">
        <f ca="1">VLOOKUP(F2573,Lookup!$C$5:$D$110,2, FALSE)</f>
        <v>Travel values</v>
      </c>
      <c r="K2573" s="4" t="str">
        <f ca="1">VLOOKUP(C2573,Default!$B$4:$E$114,4, FALSE)</f>
        <v>scalar for walking distance, i.e. all walking trips are scaled by this scalar</v>
      </c>
      <c r="L2573" s="21" t="str" cm="1">
        <f t="array" aca="1" ref="L2573" ca="1">IF(ISNA(VLOOKUP($D2573,Grouped_Sources!$C:$C,1,FALSE)),"", INDIRECT(VLOOKUP($D2573,Grouped_Sources!$C:$I,5,FALSE)))</f>
        <v xml:space="preserve"> on OneDrive Ali Abbas - ITHIM Global\Methods and Processes\Input Parameters\DistanceScalars</v>
      </c>
      <c r="M2573" s="21" cm="1">
        <f t="array" aca="1" ref="M2573" ca="1">IF(ISNA(VLOOKUP($D2573,Grouped_Sources!$C:$C,1,FALSE)),"", INDIRECT(VLOOKUP($D2573,Grouped_Sources!$C:$I,6,FALSE)))</f>
        <v>0</v>
      </c>
      <c r="N2573" s="21" cm="1">
        <f t="array" aca="1" ref="N2573" ca="1">IF(ISNA(VLOOKUP($D2573,Grouped_Sources!$C:$C,1,FALSE)),"", INDIRECT(VLOOKUP($D2573,Grouped_Sources!$C:$I,7,FALSE)))</f>
        <v>0</v>
      </c>
    </row>
    <row r="2574" spans="1:14" hidden="1" x14ac:dyDescent="0.25">
      <c r="A2574" s="5">
        <f t="shared" si="418"/>
        <v>28</v>
      </c>
      <c r="B2574" s="5">
        <f t="shared" si="419"/>
        <v>72</v>
      </c>
      <c r="C2574" s="5" t="str">
        <f t="shared" ca="1" si="421"/>
        <v>distance_scalar_walking</v>
      </c>
      <c r="D2574" s="5" t="str">
        <f t="shared" ca="1" si="420"/>
        <v>distance_scalar_walking_nairobi</v>
      </c>
      <c r="E2574" s="4" t="str" cm="1">
        <f t="array" aca="1" ref="E2574" ca="1">INDIRECT(ADDRESS(1,A2574,1,1,"all_city_parameter_inputs"))</f>
        <v>nairobi</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distance_scalar_walking</v>
      </c>
      <c r="G2574" s="4" t="str" cm="1">
        <f t="array" aca="1" ref="G2574" ca="1">IF(AND(ISBLANK(INDIRECT(ADDRESS(B2574,3,1,1,"all_city_parameter_inputs"))),ISBLANK(INDIRECT(ADDRESS(B2574,2,1,1,"all_city_parameter_inputs")))),"",IF(ISBLANK(INDIRECT(ADDRESS(B2574,2,1,1,"all_city_parameter_inputs"))),"",INDIRECT(ADDRESS(B2574,2,1,1,"all_city_parameter_inputs"))))</f>
        <v>sd</v>
      </c>
      <c r="H2574" s="17" cm="1">
        <f t="array" aca="1" ref="H2574" ca="1">IF(ISBLANK(INDIRECT(ADDRESS(B2574,A2574,1,1,"all_city_parameter_inputs"))), "--",INDIRECT(ADDRESS(B2574,A2574,1,1,"all_city_parameter_inputs")))</f>
        <v>1.00727757015562</v>
      </c>
      <c r="I2574" s="17" t="str">
        <f ca="1">IF(OR(G2574="alpha",G2574="beta",G2574="sd",G2574="mean"),"--",VLOOKUP(C2574,Default!$B$5:$H$114,7,FALSE))</f>
        <v>--</v>
      </c>
      <c r="J2574" s="4" t="str">
        <f ca="1">VLOOKUP(F2574,Lookup!$C$5:$D$110,2, FALSE)</f>
        <v>Travel values</v>
      </c>
      <c r="K2574" s="4" t="str">
        <f ca="1">VLOOKUP(C2574,Default!$B$4:$E$114,4, FALSE)</f>
        <v>scalar for walking distance, i.e. all walking trips are scaled by this scalar</v>
      </c>
      <c r="L2574" s="21" t="str" cm="1">
        <f t="array" aca="1" ref="L2574" ca="1">IF(ISNA(VLOOKUP($D2574,Grouped_Sources!$C:$C,1,FALSE)),"", INDIRECT(VLOOKUP($D2574,Grouped_Sources!$C:$I,5,FALSE)))</f>
        <v xml:space="preserve"> on OneDrive Ali Abbas - ITHIM Global\Methods and Processes\Input Parameters\DistanceScalars</v>
      </c>
      <c r="M2574" s="21" cm="1">
        <f t="array" aca="1" ref="M2574" ca="1">IF(ISNA(VLOOKUP($D2574,Grouped_Sources!$C:$C,1,FALSE)),"", INDIRECT(VLOOKUP($D2574,Grouped_Sources!$C:$I,6,FALSE)))</f>
        <v>0</v>
      </c>
      <c r="N2574" s="21" cm="1">
        <f t="array" aca="1" ref="N2574" ca="1">IF(ISNA(VLOOKUP($D2574,Grouped_Sources!$C:$C,1,FALSE)),"", INDIRECT(VLOOKUP($D2574,Grouped_Sources!$C:$I,7,FALSE)))</f>
        <v>0</v>
      </c>
    </row>
    <row r="2575" spans="1:14" hidden="1" x14ac:dyDescent="0.25">
      <c r="A2575" s="5">
        <f t="shared" si="418"/>
        <v>28</v>
      </c>
      <c r="B2575" s="5">
        <f t="shared" si="419"/>
        <v>73</v>
      </c>
      <c r="C2575" s="5" t="str">
        <f t="shared" ca="1" si="421"/>
        <v>distance_scalar_cycling</v>
      </c>
      <c r="D2575" s="5" t="str">
        <f t="shared" ca="1" si="420"/>
        <v>distance_scalar_cycling_nairobi</v>
      </c>
      <c r="E2575" s="4" t="str" cm="1">
        <f t="array" aca="1" ref="E2575" ca="1">INDIRECT(ADDRESS(1,A2575,1,1,"all_city_parameter_inputs"))</f>
        <v>nairobi</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distance_scalar_cycling</v>
      </c>
      <c r="G2575" s="4" t="str" cm="1">
        <f t="array" aca="1" ref="G2575" ca="1">IF(AND(ISBLANK(INDIRECT(ADDRESS(B2575,3,1,1,"all_city_parameter_inputs"))),ISBLANK(INDIRECT(ADDRESS(B2575,2,1,1,"all_city_parameter_inputs")))),"",IF(ISBLANK(INDIRECT(ADDRESS(B2575,2,1,1,"all_city_parameter_inputs"))),"",INDIRECT(ADDRESS(B2575,2,1,1,"all_city_parameter_inputs"))))</f>
        <v>constant</v>
      </c>
      <c r="H2575" s="17" cm="1">
        <f t="array" aca="1" ref="H2575" ca="1">IF(ISBLANK(INDIRECT(ADDRESS(B2575,A2575,1,1,"all_city_parameter_inputs"))), "--",INDIRECT(ADDRESS(B2575,A2575,1,1,"all_city_parameter_inputs")))</f>
        <v>1</v>
      </c>
      <c r="I2575" s="17">
        <f ca="1">IF(OR(G2575="alpha",G2575="beta",G2575="sd",G2575="mean"),"--",VLOOKUP(C2575,Default!$B$5:$H$114,7,FALSE))</f>
        <v>1</v>
      </c>
      <c r="J2575" s="4" t="str">
        <f ca="1">VLOOKUP(F2575,Lookup!$C$5:$D$110,2, FALSE)</f>
        <v>Travel values</v>
      </c>
      <c r="K2575" s="4" t="str">
        <f ca="1">VLOOKUP(C2575,Default!$B$4:$E$114,4, FALSE)</f>
        <v>scalar for cycling distance, i.e. all cycling trips are scaled by this scalar</v>
      </c>
      <c r="L2575" s="21" t="str" cm="1">
        <f t="array" aca="1" ref="L2575" ca="1">IF(ISNA(VLOOKUP($D2575,Grouped_Sources!$C:$C,1,FALSE)),"", INDIRECT(VLOOKUP($D2575,Grouped_Sources!$C:$I,5,FALSE)))</f>
        <v xml:space="preserve"> on OneDrive Ali Abbas - ITHIM Global\Methods and Processes\Input Parameters\DistanceScalars</v>
      </c>
      <c r="M2575" s="21" cm="1">
        <f t="array" aca="1" ref="M2575" ca="1">IF(ISNA(VLOOKUP($D2575,Grouped_Sources!$C:$C,1,FALSE)),"", INDIRECT(VLOOKUP($D2575,Grouped_Sources!$C:$I,6,FALSE)))</f>
        <v>0</v>
      </c>
      <c r="N2575" s="21" cm="1">
        <f t="array" aca="1" ref="N2575" ca="1">IF(ISNA(VLOOKUP($D2575,Grouped_Sources!$C:$C,1,FALSE)),"", INDIRECT(VLOOKUP($D2575,Grouped_Sources!$C:$I,7,FALSE)))</f>
        <v>0</v>
      </c>
    </row>
    <row r="2576" spans="1:14" hidden="1" x14ac:dyDescent="0.25">
      <c r="A2576" s="5">
        <f t="shared" si="418"/>
        <v>28</v>
      </c>
      <c r="B2576" s="5">
        <f t="shared" si="419"/>
        <v>74</v>
      </c>
      <c r="C2576" s="5" t="str">
        <f t="shared" ca="1" si="421"/>
        <v>distance_scalar_cycling</v>
      </c>
      <c r="D2576" s="5" t="str">
        <f t="shared" ca="1" si="420"/>
        <v>distance_scalar_cycling_nairobi</v>
      </c>
      <c r="E2576" s="4" t="str" cm="1">
        <f t="array" aca="1" ref="E2576" ca="1">INDIRECT(ADDRESS(1,A2576,1,1,"all_city_parameter_inputs"))</f>
        <v>nairobi</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distance_scalar_cycling</v>
      </c>
      <c r="G2576" s="4" t="str" cm="1">
        <f t="array" aca="1" ref="G2576" ca="1">IF(AND(ISBLANK(INDIRECT(ADDRESS(B2576,3,1,1,"all_city_parameter_inputs"))),ISBLANK(INDIRECT(ADDRESS(B2576,2,1,1,"all_city_parameter_inputs")))),"",IF(ISBLANK(INDIRECT(ADDRESS(B2576,2,1,1,"all_city_parameter_inputs"))),"",INDIRECT(ADDRESS(B2576,2,1,1,"all_city_parameter_inputs"))))</f>
        <v>mean</v>
      </c>
      <c r="H2576" s="17" cm="1">
        <f t="array" aca="1" ref="H2576" ca="1">IF(ISBLANK(INDIRECT(ADDRESS(B2576,A2576,1,1,"all_city_parameter_inputs"))), "--",INDIRECT(ADDRESS(B2576,A2576,1,1,"all_city_parameter_inputs")))</f>
        <v>0.99961437583545698</v>
      </c>
      <c r="I2576" s="17" t="str">
        <f ca="1">IF(OR(G2576="alpha",G2576="beta",G2576="sd",G2576="mean"),"--",VLOOKUP(C2576,Default!$B$5:$H$114,7,FALSE))</f>
        <v>--</v>
      </c>
      <c r="J2576" s="4" t="str">
        <f ca="1">VLOOKUP(F2576,Lookup!$C$5:$D$110,2, FALSE)</f>
        <v>Travel values</v>
      </c>
      <c r="K2576" s="4" t="str">
        <f ca="1">VLOOKUP(C2576,Default!$B$4:$E$114,4, FALSE)</f>
        <v>scalar for cycling distance, i.e. all cycling trips are scaled by this scalar</v>
      </c>
      <c r="L2576" s="21" t="str" cm="1">
        <f t="array" aca="1" ref="L2576" ca="1">IF(ISNA(VLOOKUP($D2576,Grouped_Sources!$C:$C,1,FALSE)),"", INDIRECT(VLOOKUP($D2576,Grouped_Sources!$C:$I,5,FALSE)))</f>
        <v xml:space="preserve"> on OneDrive Ali Abbas - ITHIM Global\Methods and Processes\Input Parameters\DistanceScalars</v>
      </c>
      <c r="M2576" s="21" cm="1">
        <f t="array" aca="1" ref="M2576" ca="1">IF(ISNA(VLOOKUP($D2576,Grouped_Sources!$C:$C,1,FALSE)),"", INDIRECT(VLOOKUP($D2576,Grouped_Sources!$C:$I,6,FALSE)))</f>
        <v>0</v>
      </c>
      <c r="N2576" s="21" cm="1">
        <f t="array" aca="1" ref="N2576" ca="1">IF(ISNA(VLOOKUP($D2576,Grouped_Sources!$C:$C,1,FALSE)),"", INDIRECT(VLOOKUP($D2576,Grouped_Sources!$C:$I,7,FALSE)))</f>
        <v>0</v>
      </c>
    </row>
    <row r="2577" spans="1:14" hidden="1" x14ac:dyDescent="0.25">
      <c r="A2577" s="5">
        <f t="shared" si="418"/>
        <v>28</v>
      </c>
      <c r="B2577" s="5">
        <f t="shared" si="419"/>
        <v>75</v>
      </c>
      <c r="C2577" s="5" t="str">
        <f t="shared" ca="1" si="421"/>
        <v>distance_scalar_cycling</v>
      </c>
      <c r="D2577" s="5" t="str">
        <f t="shared" ca="1" si="420"/>
        <v>distance_scalar_cycling_nairobi</v>
      </c>
      <c r="E2577" s="4" t="str" cm="1">
        <f t="array" aca="1" ref="E2577" ca="1">INDIRECT(ADDRESS(1,A2577,1,1,"all_city_parameter_inputs"))</f>
        <v>nairobi</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distance_scalar_cycling</v>
      </c>
      <c r="G2577" s="4" t="str" cm="1">
        <f t="array" aca="1" ref="G2577" ca="1">IF(AND(ISBLANK(INDIRECT(ADDRESS(B2577,3,1,1,"all_city_parameter_inputs"))),ISBLANK(INDIRECT(ADDRESS(B2577,2,1,1,"all_city_parameter_inputs")))),"",IF(ISBLANK(INDIRECT(ADDRESS(B2577,2,1,1,"all_city_parameter_inputs"))),"",INDIRECT(ADDRESS(B2577,2,1,1,"all_city_parameter_inputs"))))</f>
        <v>sd</v>
      </c>
      <c r="H2577" s="17" cm="1">
        <f t="array" aca="1" ref="H2577" ca="1">IF(ISBLANK(INDIRECT(ADDRESS(B2577,A2577,1,1,"all_city_parameter_inputs"))), "--",INDIRECT(ADDRESS(B2577,A2577,1,1,"all_city_parameter_inputs")))</f>
        <v>1.0281633302272699</v>
      </c>
      <c r="I2577" s="17" t="str">
        <f ca="1">IF(OR(G2577="alpha",G2577="beta",G2577="sd",G2577="mean"),"--",VLOOKUP(C2577,Default!$B$5:$H$114,7,FALSE))</f>
        <v>--</v>
      </c>
      <c r="J2577" s="4" t="str">
        <f ca="1">VLOOKUP(F2577,Lookup!$C$5:$D$110,2, FALSE)</f>
        <v>Travel values</v>
      </c>
      <c r="K2577" s="4" t="str">
        <f ca="1">VLOOKUP(C2577,Default!$B$4:$E$114,4, FALSE)</f>
        <v>scalar for cycling distance, i.e. all cycling trips are scaled by this scalar</v>
      </c>
      <c r="L2577" s="21" t="str" cm="1">
        <f t="array" aca="1" ref="L2577" ca="1">IF(ISNA(VLOOKUP($D2577,Grouped_Sources!$C:$C,1,FALSE)),"", INDIRECT(VLOOKUP($D2577,Grouped_Sources!$C:$I,5,FALSE)))</f>
        <v xml:space="preserve"> on OneDrive Ali Abbas - ITHIM Global\Methods and Processes\Input Parameters\DistanceScalars</v>
      </c>
      <c r="M2577" s="21" cm="1">
        <f t="array" aca="1" ref="M2577" ca="1">IF(ISNA(VLOOKUP($D2577,Grouped_Sources!$C:$C,1,FALSE)),"", INDIRECT(VLOOKUP($D2577,Grouped_Sources!$C:$I,6,FALSE)))</f>
        <v>0</v>
      </c>
      <c r="N2577" s="21" cm="1">
        <f t="array" aca="1" ref="N2577" ca="1">IF(ISNA(VLOOKUP($D2577,Grouped_Sources!$C:$C,1,FALSE)),"", INDIRECT(VLOOKUP($D2577,Grouped_Sources!$C:$I,7,FALSE)))</f>
        <v>0</v>
      </c>
    </row>
    <row r="2578" spans="1:14" hidden="1" x14ac:dyDescent="0.25">
      <c r="A2578" s="5">
        <f t="shared" si="418"/>
        <v>28</v>
      </c>
      <c r="B2578" s="5">
        <f t="shared" si="419"/>
        <v>76</v>
      </c>
      <c r="C2578" s="5" t="str">
        <f t="shared" ca="1" si="421"/>
        <v>CO2_emission_inventories motorcycle</v>
      </c>
      <c r="D2578" s="5" t="str">
        <f t="shared" ca="1" si="420"/>
        <v>CO2_emission_inventories_nairobi</v>
      </c>
      <c r="E2578" s="4" t="str" cm="1">
        <f t="array" aca="1" ref="E2578" ca="1">INDIRECT(ADDRESS(1,A2578,1,1,"all_city_parameter_inputs"))</f>
        <v>nairobi</v>
      </c>
      <c r="F2578" s="6" t="str" cm="1">
        <f t="array" aca="1" ref="F2578" ca="1">IF(AND(ISBLANK(INDIRECT(ADDRESS(B2578,2,1,1,"all_city_parameter_inputs"))), ISBLANK(INDIRECT(ADDRESS(B2578,1,1,1,"all_city_parameter_inputs")))), "", IF(ISBLANK(INDIRECT(ADDRESS(B2578,1,1,1,"all_city_parameter_inputs"))), All_city_list!F2577,INDIRECT(ADDRESS(B2578,1,1,1,"all_city_parameter_inputs"))))</f>
        <v>CO2_emission_inventories</v>
      </c>
      <c r="G2578" s="4" t="str" cm="1">
        <f t="array" aca="1" ref="G2578" ca="1">IF(AND(ISBLANK(INDIRECT(ADDRESS(B2578,3,1,1,"all_city_parameter_inputs"))),ISBLANK(INDIRECT(ADDRESS(B2578,2,1,1,"all_city_parameter_inputs")))),"",IF(ISBLANK(INDIRECT(ADDRESS(B2578,2,1,1,"all_city_parameter_inputs"))),"",INDIRECT(ADDRESS(B2578,2,1,1,"all_city_parameter_inputs"))))</f>
        <v>motorcycle</v>
      </c>
      <c r="H2578" s="17" cm="1">
        <f t="array" aca="1" ref="H2578" ca="1">IF(ISBLANK(INDIRECT(ADDRESS(B2578,A2578,1,1,"all_city_parameter_inputs"))), "--",INDIRECT(ADDRESS(B2578,A2578,1,1,"all_city_parameter_inputs")))</f>
        <v>2900</v>
      </c>
      <c r="I2578" s="17">
        <f ca="1">IF(OR(G2578="alpha",G2578="beta",G2578="sd",G2578="mean"),"--",VLOOKUP(C2578,Default!$B$5:$H$114,7,FALSE))</f>
        <v>30033.571810000001</v>
      </c>
      <c r="J2578" s="4" t="str">
        <f ca="1">VLOOKUP(F2578,Lookup!$C$5:$D$110,2, FALSE)</f>
        <v>Pollution values</v>
      </c>
      <c r="K2578" s="4" t="str">
        <f ca="1">VLOOKUP(C2578,Default!$B$4:$E$114,4, FALSE)</f>
        <v>- used to estimate the CO2 for scenarios (function "scenario_co2_calculations").
- used to create the VEHICLE_INVENTORY, with speeds, PM and CO2 emissions (function "set_vehicle_inventory").</v>
      </c>
      <c r="L2578" s="29" t="str" cm="1">
        <f t="array" aca="1" ref="L2578" ca="1">IF(ISNA(VLOOKUP(D2578,Grouped_Sources!$C:$C,1,FALSE)),"", INDIRECT(VLOOKUP(D2578,Grouped_Sources!$C:$G,5,FALSE)))</f>
        <v/>
      </c>
      <c r="M2578" s="29"/>
      <c r="N2578" s="21"/>
    </row>
    <row r="2579" spans="1:14" hidden="1" x14ac:dyDescent="0.25">
      <c r="A2579" s="5">
        <f t="shared" si="418"/>
        <v>28</v>
      </c>
      <c r="B2579" s="5">
        <f t="shared" si="419"/>
        <v>77</v>
      </c>
      <c r="C2579" s="5" t="str">
        <f t="shared" ca="1" si="421"/>
        <v>CO2_emission_inventories car</v>
      </c>
      <c r="D2579" s="5" t="str">
        <f t="shared" ca="1" si="420"/>
        <v>CO2_emission_inventories_nairobi</v>
      </c>
      <c r="E2579" s="4" t="str" cm="1">
        <f t="array" aca="1" ref="E2579" ca="1">INDIRECT(ADDRESS(1,A2579,1,1,"all_city_parameter_inputs"))</f>
        <v>nairobi</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CO2_emission_inventories</v>
      </c>
      <c r="G2579" s="4" t="str" cm="1">
        <f t="array" aca="1" ref="G2579" ca="1">IF(AND(ISBLANK(INDIRECT(ADDRESS(B2579,3,1,1,"all_city_parameter_inputs"))),ISBLANK(INDIRECT(ADDRESS(B2579,2,1,1,"all_city_parameter_inputs")))),"",IF(ISBLANK(INDIRECT(ADDRESS(B2579,2,1,1,"all_city_parameter_inputs"))),"",INDIRECT(ADDRESS(B2579,2,1,1,"all_city_parameter_inputs"))))</f>
        <v>car</v>
      </c>
      <c r="H2579" s="17" cm="1">
        <f t="array" aca="1" ref="H2579" ca="1">IF(ISBLANK(INDIRECT(ADDRESS(B2579,A2579,1,1,"all_city_parameter_inputs"))), "--",INDIRECT(ADDRESS(B2579,A2579,1,1,"all_city_parameter_inputs")))</f>
        <v>339981</v>
      </c>
      <c r="I2579" s="17">
        <f ca="1">IF(OR(G2579="alpha",G2579="beta",G2579="sd",G2579="mean"),"--",VLOOKUP(C2579,Default!$B$5:$H$114,7,FALSE))</f>
        <v>1033377.341</v>
      </c>
      <c r="J2579" s="4" t="str">
        <f ca="1">VLOOKUP(F2579,Lookup!$C$5:$D$110,2, FALSE)</f>
        <v>Pollution values</v>
      </c>
      <c r="K2579" s="4">
        <f ca="1">VLOOKUP(C2579,Default!$B$4:$E$114,4, FALSE)</f>
        <v>0</v>
      </c>
      <c r="L2579" s="29" t="str" cm="1">
        <f t="array" aca="1" ref="L2579" ca="1">IF(ISNA(VLOOKUP(D2579,Grouped_Sources!$C:$C,1,FALSE)),"", INDIRECT(VLOOKUP(D2579,Grouped_Sources!$C:$G,5,FALSE)))</f>
        <v/>
      </c>
      <c r="M2579" s="29"/>
      <c r="N2579" s="21"/>
    </row>
    <row r="2580" spans="1:14" hidden="1" x14ac:dyDescent="0.25">
      <c r="A2580" s="5">
        <f t="shared" si="418"/>
        <v>28</v>
      </c>
      <c r="B2580" s="5">
        <f t="shared" si="419"/>
        <v>78</v>
      </c>
      <c r="C2580" s="5" t="str">
        <f t="shared" ca="1" si="421"/>
        <v>CO2_emission_inventories bus_driver</v>
      </c>
      <c r="D2580" s="5" t="str">
        <f t="shared" ca="1" si="420"/>
        <v>CO2_emission_inventories_nairobi</v>
      </c>
      <c r="E2580" s="4" t="str" cm="1">
        <f t="array" aca="1" ref="E2580" ca="1">INDIRECT(ADDRESS(1,A2580,1,1,"all_city_parameter_inputs"))</f>
        <v>nairobi</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CO2_emission_inventories</v>
      </c>
      <c r="G2580" s="4" t="str" cm="1">
        <f t="array" aca="1" ref="G2580" ca="1">IF(AND(ISBLANK(INDIRECT(ADDRESS(B2580,3,1,1,"all_city_parameter_inputs"))),ISBLANK(INDIRECT(ADDRESS(B2580,2,1,1,"all_city_parameter_inputs")))),"",IF(ISBLANK(INDIRECT(ADDRESS(B2580,2,1,1,"all_city_parameter_inputs"))),"",INDIRECT(ADDRESS(B2580,2,1,1,"all_city_parameter_inputs"))))</f>
        <v>bus_driver</v>
      </c>
      <c r="H2580" s="17" cm="1">
        <f t="array" aca="1" ref="H2580" ca="1">IF(ISBLANK(INDIRECT(ADDRESS(B2580,A2580,1,1,"all_city_parameter_inputs"))), "--",INDIRECT(ADDRESS(B2580,A2580,1,1,"all_city_parameter_inputs")))</f>
        <v>19191</v>
      </c>
      <c r="I2580" s="17">
        <f ca="1">IF(OR(G2580="alpha",G2580="beta",G2580="sd",G2580="mean"),"--",VLOOKUP(C2580,Default!$B$5:$H$114,7,FALSE))</f>
        <v>100429.7216</v>
      </c>
      <c r="J2580" s="4" t="str">
        <f ca="1">VLOOKUP(F2580,Lookup!$C$5:$D$110,2, FALSE)</f>
        <v>Pollution values</v>
      </c>
      <c r="K2580" s="4">
        <f ca="1">VLOOKUP(C2580,Default!$B$4:$E$114,4, FALSE)</f>
        <v>0</v>
      </c>
      <c r="L2580" s="29" t="str" cm="1">
        <f t="array" aca="1" ref="L2580" ca="1">IF(ISNA(VLOOKUP(D2580,Grouped_Sources!$C:$C,1,FALSE)),"", INDIRECT(VLOOKUP(D2580,Grouped_Sources!$C:$G,5,FALSE)))</f>
        <v/>
      </c>
      <c r="M2580" s="29"/>
      <c r="N2580" s="21"/>
    </row>
    <row r="2581" spans="1:14" hidden="1" x14ac:dyDescent="0.25">
      <c r="A2581" s="5">
        <f t="shared" si="418"/>
        <v>28</v>
      </c>
      <c r="B2581" s="5">
        <f t="shared" si="419"/>
        <v>79</v>
      </c>
      <c r="C2581" s="5" t="str">
        <f t="shared" ca="1" si="421"/>
        <v>CO2_emission_inventories heavy_truck</v>
      </c>
      <c r="D2581" s="5" t="str">
        <f t="shared" ca="1" si="420"/>
        <v>CO2_emission_inventories_nairobi</v>
      </c>
      <c r="E2581" s="4" t="str" cm="1">
        <f t="array" aca="1" ref="E2581" ca="1">INDIRECT(ADDRESS(1,A2581,1,1,"all_city_parameter_inputs"))</f>
        <v>nairobi</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CO2_emission_inventories</v>
      </c>
      <c r="G2581" s="4" t="str" cm="1">
        <f t="array" aca="1" ref="G2581" ca="1">IF(AND(ISBLANK(INDIRECT(ADDRESS(B2581,3,1,1,"all_city_parameter_inputs"))),ISBLANK(INDIRECT(ADDRESS(B2581,2,1,1,"all_city_parameter_inputs")))),"",IF(ISBLANK(INDIRECT(ADDRESS(B2581,2,1,1,"all_city_parameter_inputs"))),"",INDIRECT(ADDRESS(B2581,2,1,1,"all_city_parameter_inputs"))))</f>
        <v>heavy_truck</v>
      </c>
      <c r="H2581" s="17" cm="1">
        <f t="array" aca="1" ref="H2581" ca="1">IF(ISBLANK(INDIRECT(ADDRESS(B2581,A2581,1,1,"all_city_parameter_inputs"))), "--",INDIRECT(ADDRESS(B2581,A2581,1,1,"all_city_parameter_inputs")))</f>
        <v>93027</v>
      </c>
      <c r="I2581" s="17">
        <f ca="1">IF(OR(G2581="alpha",G2581="beta",G2581="sd",G2581="mean"),"--",VLOOKUP(C2581,Default!$B$5:$H$114,7,FALSE))</f>
        <v>259655.32449999999</v>
      </c>
      <c r="J2581" s="4" t="str">
        <f ca="1">VLOOKUP(F2581,Lookup!$C$5:$D$110,2, FALSE)</f>
        <v>Pollution values</v>
      </c>
      <c r="K2581" s="4">
        <f ca="1">VLOOKUP(C2581,Default!$B$4:$E$114,4, FALSE)</f>
        <v>0</v>
      </c>
      <c r="L2581" s="29" t="str" cm="1">
        <f t="array" aca="1" ref="L2581" ca="1">IF(ISNA(VLOOKUP(D2581,Grouped_Sources!$C:$C,1,FALSE)),"", INDIRECT(VLOOKUP(D2581,Grouped_Sources!$C:$G,5,FALSE)))</f>
        <v/>
      </c>
      <c r="M2581" s="29"/>
      <c r="N2581" s="21"/>
    </row>
    <row r="2582" spans="1:14" hidden="1" x14ac:dyDescent="0.25">
      <c r="A2582" s="5">
        <f t="shared" si="418"/>
        <v>28</v>
      </c>
      <c r="B2582" s="5">
        <f t="shared" si="419"/>
        <v>80</v>
      </c>
      <c r="C2582" s="5" t="str">
        <f t="shared" ca="1" si="421"/>
        <v>CO2_emission_inventories truck</v>
      </c>
      <c r="D2582" s="5" t="str">
        <f t="shared" ca="1" si="420"/>
        <v>CO2_emission_inventories_nairobi</v>
      </c>
      <c r="E2582" s="4" t="str" cm="1">
        <f t="array" aca="1" ref="E2582" ca="1">INDIRECT(ADDRESS(1,A2582,1,1,"all_city_parameter_inputs"))</f>
        <v>nairobi</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CO2_emission_inventories</v>
      </c>
      <c r="G2582" s="4" t="str" cm="1">
        <f t="array" aca="1" ref="G2582" ca="1">IF(AND(ISBLANK(INDIRECT(ADDRESS(B2582,3,1,1,"all_city_parameter_inputs"))),ISBLANK(INDIRECT(ADDRESS(B2582,2,1,1,"all_city_parameter_inputs")))),"",IF(ISBLANK(INDIRECT(ADDRESS(B2582,2,1,1,"all_city_parameter_inputs"))),"",INDIRECT(ADDRESS(B2582,2,1,1,"all_city_parameter_inputs"))))</f>
        <v>truck</v>
      </c>
      <c r="H2582" s="17" cm="1">
        <f t="array" aca="1" ref="H2582" ca="1">IF(ISBLANK(INDIRECT(ADDRESS(B2582,A2582,1,1,"all_city_parameter_inputs"))), "--",INDIRECT(ADDRESS(B2582,A2582,1,1,"all_city_parameter_inputs")))</f>
        <v>46158</v>
      </c>
      <c r="I2582" s="17">
        <f ca="1">IF(OR(G2582="alpha",G2582="beta",G2582="sd",G2582="mean"),"--",VLOOKUP(C2582,Default!$B$5:$H$114,7,FALSE))</f>
        <v>163516.11319999999</v>
      </c>
      <c r="J2582" s="4" t="str">
        <f ca="1">VLOOKUP(F2582,Lookup!$C$5:$D$110,2, FALSE)</f>
        <v>Pollution values</v>
      </c>
      <c r="K2582" s="4">
        <f ca="1">VLOOKUP(C2582,Default!$B$4:$E$114,4, FALSE)</f>
        <v>0</v>
      </c>
      <c r="L2582" s="29" t="str" cm="1">
        <f t="array" aca="1" ref="L2582" ca="1">IF(ISNA(VLOOKUP(D2582,Grouped_Sources!$C:$C,1,FALSE)),"", INDIRECT(VLOOKUP(D2582,Grouped_Sources!$C:$G,5,FALSE)))</f>
        <v/>
      </c>
      <c r="M2582" s="29"/>
      <c r="N2582" s="21"/>
    </row>
    <row r="2583" spans="1:14" hidden="1" x14ac:dyDescent="0.25">
      <c r="A2583" s="5">
        <f t="shared" si="418"/>
        <v>28</v>
      </c>
      <c r="B2583" s="5">
        <f t="shared" si="419"/>
        <v>81</v>
      </c>
      <c r="C2583" s="5" t="str">
        <f t="shared" ca="1" si="421"/>
        <v>CO2_emission_inventories van</v>
      </c>
      <c r="D2583" s="5" t="str">
        <f t="shared" ca="1" si="420"/>
        <v>CO2_emission_inventories_nairobi</v>
      </c>
      <c r="E2583" s="4" t="str" cm="1">
        <f t="array" aca="1" ref="E2583" ca="1">INDIRECT(ADDRESS(1,A2583,1,1,"all_city_parameter_inputs"))</f>
        <v>nairobi</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CO2_emission_inventories</v>
      </c>
      <c r="G2583" s="4" t="str" cm="1">
        <f t="array" aca="1" ref="G2583" ca="1">IF(AND(ISBLANK(INDIRECT(ADDRESS(B2583,3,1,1,"all_city_parameter_inputs"))),ISBLANK(INDIRECT(ADDRESS(B2583,2,1,1,"all_city_parameter_inputs")))),"",IF(ISBLANK(INDIRECT(ADDRESS(B2583,2,1,1,"all_city_parameter_inputs"))),"",INDIRECT(ADDRESS(B2583,2,1,1,"all_city_parameter_inputs"))))</f>
        <v>van</v>
      </c>
      <c r="H2583" s="17" t="str" cm="1">
        <f t="array" aca="1" ref="H2583" ca="1">IF(ISBLANK(INDIRECT(ADDRESS(B2583,A2583,1,1,"all_city_parameter_inputs"))), "--",INDIRECT(ADDRESS(B2583,A2583,1,1,"all_city_parameter_inputs")))</f>
        <v>--</v>
      </c>
      <c r="I2583" s="17">
        <f ca="1">IF(OR(G2583="alpha",G2583="beta",G2583="sd",G2583="mean"),"--",VLOOKUP(C2583,Default!$B$5:$H$114,7,FALSE))</f>
        <v>0</v>
      </c>
      <c r="J2583" s="4" t="str">
        <f ca="1">VLOOKUP(F2583,Lookup!$C$5:$D$110,2, FALSE)</f>
        <v>Pollution values</v>
      </c>
      <c r="K2583" s="4">
        <f ca="1">VLOOKUP(C2583,Default!$B$4:$E$114,4, FALSE)</f>
        <v>0</v>
      </c>
      <c r="L2583" s="29" t="str" cm="1">
        <f t="array" aca="1" ref="L2583" ca="1">IF(ISNA(VLOOKUP(D2583,Grouped_Sources!$C:$C,1,FALSE)),"", INDIRECT(VLOOKUP(D2583,Grouped_Sources!$C:$G,5,FALSE)))</f>
        <v/>
      </c>
      <c r="M2583" s="29"/>
      <c r="N2583" s="21"/>
    </row>
    <row r="2584" spans="1:14" hidden="1" x14ac:dyDescent="0.25">
      <c r="A2584" s="5">
        <f t="shared" si="418"/>
        <v>28</v>
      </c>
      <c r="B2584" s="5">
        <f t="shared" si="419"/>
        <v>82</v>
      </c>
      <c r="C2584" s="5" t="str">
        <f t="shared" ca="1" si="421"/>
        <v>CO2_emission_inventories other</v>
      </c>
      <c r="D2584" s="5" t="str">
        <f t="shared" ca="1" si="420"/>
        <v>CO2_emission_inventories_nairobi</v>
      </c>
      <c r="E2584" s="4" t="str" cm="1">
        <f t="array" aca="1" ref="E2584" ca="1">INDIRECT(ADDRESS(1,A2584,1,1,"all_city_parameter_inputs"))</f>
        <v>nairobi</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CO2_emission_inventories</v>
      </c>
      <c r="G2584" s="4" t="str" cm="1">
        <f t="array" aca="1" ref="G2584" ca="1">IF(AND(ISBLANK(INDIRECT(ADDRESS(B2584,3,1,1,"all_city_parameter_inputs"))),ISBLANK(INDIRECT(ADDRESS(B2584,2,1,1,"all_city_parameter_inputs")))),"",IF(ISBLANK(INDIRECT(ADDRESS(B2584,2,1,1,"all_city_parameter_inputs"))),"",INDIRECT(ADDRESS(B2584,2,1,1,"all_city_parameter_inputs"))))</f>
        <v>other</v>
      </c>
      <c r="H2584" s="17" cm="1">
        <f t="array" aca="1" ref="H2584" ca="1">IF(ISBLANK(INDIRECT(ADDRESS(B2584,A2584,1,1,"all_city_parameter_inputs"))), "--",INDIRECT(ADDRESS(B2584,A2584,1,1,"all_city_parameter_inputs")))</f>
        <v>0</v>
      </c>
      <c r="I2584" s="17">
        <f ca="1">IF(OR(G2584="alpha",G2584="beta",G2584="sd",G2584="mean"),"--",VLOOKUP(C2584,Default!$B$5:$H$114,7,FALSE))</f>
        <v>1906.893448</v>
      </c>
      <c r="J2584" s="4" t="str">
        <f ca="1">VLOOKUP(F2584,Lookup!$C$5:$D$110,2, FALSE)</f>
        <v>Pollution values</v>
      </c>
      <c r="K2584" s="4">
        <f ca="1">VLOOKUP(C2584,Default!$B$4:$E$114,4, FALSE)</f>
        <v>0</v>
      </c>
      <c r="L2584" s="29" t="str" cm="1">
        <f t="array" aca="1" ref="L2584" ca="1">IF(ISNA(VLOOKUP(D2584,Grouped_Sources!$C:$C,1,FALSE)),"", INDIRECT(VLOOKUP(D2584,Grouped_Sources!$C:$G,5,FALSE)))</f>
        <v/>
      </c>
      <c r="M2584" s="29"/>
      <c r="N2584" s="21"/>
    </row>
    <row r="2585" spans="1:14" hidden="1" x14ac:dyDescent="0.25">
      <c r="A2585" s="5">
        <f t="shared" si="418"/>
        <v>28</v>
      </c>
      <c r="B2585" s="5">
        <f t="shared" si="419"/>
        <v>83</v>
      </c>
      <c r="C2585" s="5" t="str">
        <f t="shared" ca="1" si="421"/>
        <v>CO2_emission_inventories taxi</v>
      </c>
      <c r="D2585" s="5" t="str">
        <f t="shared" ca="1" si="420"/>
        <v>CO2_emission_inventories_nairobi</v>
      </c>
      <c r="E2585" s="4" t="str" cm="1">
        <f t="array" aca="1" ref="E2585" ca="1">INDIRECT(ADDRESS(1,A2585,1,1,"all_city_parameter_inputs"))</f>
        <v>nairobi</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CO2_emission_inventories</v>
      </c>
      <c r="G2585" s="4" t="str" cm="1">
        <f t="array" aca="1" ref="G2585" ca="1">IF(AND(ISBLANK(INDIRECT(ADDRESS(B2585,3,1,1,"all_city_parameter_inputs"))),ISBLANK(INDIRECT(ADDRESS(B2585,2,1,1,"all_city_parameter_inputs")))),"",IF(ISBLANK(INDIRECT(ADDRESS(B2585,2,1,1,"all_city_parameter_inputs"))),"",INDIRECT(ADDRESS(B2585,2,1,1,"all_city_parameter_inputs"))))</f>
        <v>taxi</v>
      </c>
      <c r="H2585" s="17" t="str" cm="1">
        <f t="array" aca="1" ref="H2585" ca="1">IF(ISBLANK(INDIRECT(ADDRESS(B2585,A2585,1,1,"all_city_parameter_inputs"))), "--",INDIRECT(ADDRESS(B2585,A2585,1,1,"all_city_parameter_inputs")))</f>
        <v>--</v>
      </c>
      <c r="I2585" s="17">
        <f ca="1">IF(OR(G2585="alpha",G2585="beta",G2585="sd",G2585="mean"),"--",VLOOKUP(C2585,Default!$B$5:$H$114,7,FALSE))</f>
        <v>0</v>
      </c>
      <c r="J2585" s="4" t="str">
        <f ca="1">VLOOKUP(F2585,Lookup!$C$5:$D$110,2, FALSE)</f>
        <v>Pollution values</v>
      </c>
      <c r="K2585" s="4">
        <f ca="1">VLOOKUP(C2585,Default!$B$4:$E$114,4, FALSE)</f>
        <v>0</v>
      </c>
      <c r="L2585" s="29" t="str" cm="1">
        <f t="array" aca="1" ref="L2585" ca="1">IF(ISNA(VLOOKUP(D2585,Grouped_Sources!$C:$C,1,FALSE)),"", INDIRECT(VLOOKUP(D2585,Grouped_Sources!$C:$G,5,FALSE)))</f>
        <v/>
      </c>
      <c r="M2585" s="29"/>
      <c r="N2585" s="21"/>
    </row>
    <row r="2586" spans="1:14" hidden="1" x14ac:dyDescent="0.25">
      <c r="A2586" s="5">
        <f t="shared" si="418"/>
        <v>28</v>
      </c>
      <c r="B2586" s="5">
        <f t="shared" si="419"/>
        <v>84</v>
      </c>
      <c r="C2586" s="5" t="str">
        <f t="shared" ca="1" si="421"/>
        <v>CO2_emission_inventories auto_rickshaw</v>
      </c>
      <c r="D2586" s="5" t="str">
        <f t="shared" ca="1" si="420"/>
        <v>CO2_emission_inventories_nairobi</v>
      </c>
      <c r="E2586" s="4" t="str" cm="1">
        <f t="array" aca="1" ref="E2586" ca="1">INDIRECT(ADDRESS(1,A2586,1,1,"all_city_parameter_inputs"))</f>
        <v>nairobi</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CO2_emission_inventories</v>
      </c>
      <c r="G2586" s="4" t="str" cm="1">
        <f t="array" aca="1" ref="G2586" ca="1">IF(AND(ISBLANK(INDIRECT(ADDRESS(B2586,3,1,1,"all_city_parameter_inputs"))),ISBLANK(INDIRECT(ADDRESS(B2586,2,1,1,"all_city_parameter_inputs")))),"",IF(ISBLANK(INDIRECT(ADDRESS(B2586,2,1,1,"all_city_parameter_inputs"))),"",INDIRECT(ADDRESS(B2586,2,1,1,"all_city_parameter_inputs"))))</f>
        <v>auto_rickshaw</v>
      </c>
      <c r="H2586" s="17" t="str" cm="1">
        <f t="array" aca="1" ref="H2586" ca="1">IF(ISBLANK(INDIRECT(ADDRESS(B2586,A2586,1,1,"all_city_parameter_inputs"))), "--",INDIRECT(ADDRESS(B2586,A2586,1,1,"all_city_parameter_inputs")))</f>
        <v>--</v>
      </c>
      <c r="I2586" s="17">
        <f ca="1">IF(OR(G2586="alpha",G2586="beta",G2586="sd",G2586="mean"),"--",VLOOKUP(C2586,Default!$B$5:$H$114,7,FALSE))</f>
        <v>0</v>
      </c>
      <c r="J2586" s="4" t="str">
        <f ca="1">VLOOKUP(F2586,Lookup!$C$5:$D$110,2, FALSE)</f>
        <v>Pollution values</v>
      </c>
      <c r="K2586" s="4">
        <f ca="1">VLOOKUP(C2586,Default!$B$4:$E$114,4, FALSE)</f>
        <v>0</v>
      </c>
      <c r="L2586" s="29" t="str" cm="1">
        <f t="array" aca="1" ref="L2586" ca="1">IF(ISNA(VLOOKUP(D2586,Grouped_Sources!$C:$C,1,FALSE)),"", INDIRECT(VLOOKUP(D2586,Grouped_Sources!$C:$G,5,FALSE)))</f>
        <v/>
      </c>
      <c r="M2586" s="29"/>
      <c r="N2586" s="21"/>
    </row>
    <row r="2587" spans="1:14" hidden="1" x14ac:dyDescent="0.25">
      <c r="A2587" s="5">
        <f t="shared" si="418"/>
        <v>28</v>
      </c>
      <c r="B2587" s="5">
        <f t="shared" si="419"/>
        <v>85</v>
      </c>
      <c r="C2587" s="5" t="str">
        <f t="shared" ca="1" si="421"/>
        <v>CO2_emission_confidence</v>
      </c>
      <c r="D2587" s="5" t="str">
        <f t="shared" ca="1" si="420"/>
        <v>CO2_emission_confidence_nairobi</v>
      </c>
      <c r="E2587" s="4" t="str" cm="1">
        <f t="array" aca="1" ref="E2587" ca="1">INDIRECT(ADDRESS(1,A2587,1,1,"all_city_parameter_inputs"))</f>
        <v>nairobi</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CO2_emission_confidence</v>
      </c>
      <c r="G2587" s="4" t="str" cm="1">
        <f t="array" aca="1" ref="G2587" ca="1">IF(AND(ISBLANK(INDIRECT(ADDRESS(B2587,3,1,1,"all_city_parameter_inputs"))),ISBLANK(INDIRECT(ADDRESS(B2587,2,1,1,"all_city_parameter_inputs")))),"",IF(ISBLANK(INDIRECT(ADDRESS(B2587,2,1,1,"all_city_parameter_inputs"))),"",INDIRECT(ADDRESS(B2587,2,1,1,"all_city_parameter_inputs"))))</f>
        <v>sample</v>
      </c>
      <c r="H2587" s="17" cm="1">
        <f t="array" aca="1" ref="H2587" ca="1">IF(ISBLANK(INDIRECT(ADDRESS(B2587,A2587,1,1,"all_city_parameter_inputs"))), "--",INDIRECT(ADDRESS(B2587,A2587,1,1,"all_city_parameter_inputs")))</f>
        <v>0.8</v>
      </c>
      <c r="I2587" s="17">
        <f ca="1">IF(OR(G2587="alpha",G2587="beta",G2587="sd",G2587="mean"),"--",VLOOKUP(C2587,Default!$B$5:$H$114,7,FALSE))</f>
        <v>1</v>
      </c>
      <c r="J2587" s="4" t="str">
        <f ca="1">VLOOKUP(F2587,Lookup!$C$5:$D$110,2, FALSE)</f>
        <v>Pollution values</v>
      </c>
      <c r="K2587" s="4" t="str">
        <f ca="1">VLOOKUP(C2587,Default!$B$4:$E$114,4, FALSE)</f>
        <v>how confident we are about the CO2 emissions inventory (equivalent to PM_EMISSION_INVENTORY_CONFIDENCE)</v>
      </c>
      <c r="L2587" s="29" t="str" cm="1">
        <f t="array" aca="1" ref="L2587" ca="1">IF(ISNA(VLOOKUP(D2587,Grouped_Sources!$C:$C,1,FALSE)),"", INDIRECT(VLOOKUP(D2587,Grouped_Sources!$C:$G,5,FALSE)))</f>
        <v/>
      </c>
      <c r="M2587" s="29"/>
      <c r="N2587" s="21"/>
    </row>
    <row r="2588" spans="1:14" hidden="1" x14ac:dyDescent="0.25">
      <c r="A2588" s="5">
        <f t="shared" si="418"/>
        <v>28</v>
      </c>
      <c r="B2588" s="5">
        <f t="shared" si="419"/>
        <v>86</v>
      </c>
      <c r="C2588" s="5" t="str">
        <f t="shared" ca="1" si="421"/>
        <v>car_occupancy_ratio</v>
      </c>
      <c r="D2588" s="5" t="str">
        <f t="shared" ca="1" si="420"/>
        <v>car_occupancy_ratio_nairobi</v>
      </c>
      <c r="E2588" s="4" t="str" cm="1">
        <f t="array" aca="1" ref="E2588" ca="1">INDIRECT(ADDRESS(1,A2588,1,1,"all_city_parameter_inputs"))</f>
        <v>nairobi</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car_occupancy_ratio</v>
      </c>
      <c r="G2588" s="4" t="str" cm="1">
        <f t="array" aca="1" ref="G2588" ca="1">IF(AND(ISBLANK(INDIRECT(ADDRESS(B2588,3,1,1,"all_city_parameter_inputs"))),ISBLANK(INDIRECT(ADDRESS(B2588,2,1,1,"all_city_parameter_inputs")))),"",IF(ISBLANK(INDIRECT(ADDRESS(B2588,2,1,1,"all_city_parameter_inputs"))),"",INDIRECT(ADDRESS(B2588,2,1,1,"all_city_parameter_inputs"))))</f>
        <v>constant</v>
      </c>
      <c r="H2588" s="17" cm="1">
        <f t="array" aca="1" ref="H2588" ca="1">IF(ISBLANK(INDIRECT(ADDRESS(B2588,A2588,1,1,"all_city_parameter_inputs"))), "--",INDIRECT(ADDRESS(B2588,A2588,1,1,"all_city_parameter_inputs")))</f>
        <v>0.5524861878453039</v>
      </c>
      <c r="I2588" s="17">
        <f ca="1">IF(OR(G2588="alpha",G2588="beta",G2588="sd",G2588="mean"),"--",VLOOKUP(C2588,Default!$B$5:$H$114,7,FALSE))</f>
        <v>0.625</v>
      </c>
      <c r="J2588" s="4" t="str">
        <f ca="1">VLOOKUP(F2588,Lookup!$C$5:$D$110,2, FALSE)</f>
        <v>Travel values</v>
      </c>
      <c r="K2588" s="4" t="str">
        <f ca="1">VLOOKUP(C2588,Default!$B$4:$E$114,4, FALSE)</f>
        <v>ratio of cars to passengers (incl driver)</v>
      </c>
      <c r="L2588" s="21" t="str" cm="1">
        <f t="array" aca="1" ref="L2588" ca="1">IF(ISNA(VLOOKUP($D2588,Grouped_Sources!$C:$C,1,FALSE)),"", INDIRECT(VLOOKUP($D2588,Grouped_Sources!$C:$I,5,FALSE)))</f>
        <v>CarOccupancyRatio_vxx.docx on on OneDrive Ali Abbas - ITHIM Global\Methods and Processes\Input Parameters\CarOccupancyRate</v>
      </c>
      <c r="M2588" s="21" cm="1">
        <f t="array" aca="1" ref="M2588" ca="1">IF(ISNA(VLOOKUP($D2588,Grouped_Sources!$C:$C,1,FALSE)),"", INDIRECT(VLOOKUP($D2588,Grouped_Sources!$C:$I,6,FALSE)))</f>
        <v>0</v>
      </c>
      <c r="N2588" s="21" cm="1">
        <f t="array" aca="1" ref="N2588" ca="1">IF(ISNA(VLOOKUP($D2588,Grouped_Sources!$C:$C,1,FALSE)),"", INDIRECT(VLOOKUP($D2588,Grouped_Sources!$C:$I,7,FALSE)))</f>
        <v>0</v>
      </c>
    </row>
    <row r="2589" spans="1:14" hidden="1" x14ac:dyDescent="0.25">
      <c r="A2589" s="5">
        <f t="shared" si="418"/>
        <v>28</v>
      </c>
      <c r="B2589" s="5">
        <f t="shared" si="419"/>
        <v>87</v>
      </c>
      <c r="C2589" s="5" t="str">
        <f t="shared" ca="1" si="421"/>
        <v>car_occupancy_ratio</v>
      </c>
      <c r="D2589" s="5" t="str">
        <f t="shared" ca="1" si="420"/>
        <v>car_occupancy_ratio_nairobi</v>
      </c>
      <c r="E2589" s="4" t="str" cm="1">
        <f t="array" aca="1" ref="E2589" ca="1">INDIRECT(ADDRESS(1,A2589,1,1,"all_city_parameter_inputs"))</f>
        <v>nairobi</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car_occupancy_ratio</v>
      </c>
      <c r="G2589" s="4" t="str" cm="1">
        <f t="array" aca="1" ref="G2589" ca="1">IF(AND(ISBLANK(INDIRECT(ADDRESS(B2589,3,1,1,"all_city_parameter_inputs"))),ISBLANK(INDIRECT(ADDRESS(B2589,2,1,1,"all_city_parameter_inputs")))),"",IF(ISBLANK(INDIRECT(ADDRESS(B2589,2,1,1,"all_city_parameter_inputs"))),"",INDIRECT(ADDRESS(B2589,2,1,1,"all_city_parameter_inputs"))))</f>
        <v>alpha</v>
      </c>
      <c r="H2589" s="17" cm="1">
        <f t="array" aca="1" ref="H2589" ca="1">IF(ISBLANK(INDIRECT(ADDRESS(B2589,A2589,1,1,"all_city_parameter_inputs"))), "--",INDIRECT(ADDRESS(B2589,A2589,1,1,"all_city_parameter_inputs")))</f>
        <v>10.710069060773478</v>
      </c>
      <c r="I2589" s="17" t="str">
        <f ca="1">IF(OR(G2589="alpha",G2589="beta",G2589="sd",G2589="mean"),"--",VLOOKUP(C2589,Default!$B$5:$H$114,7,FALSE))</f>
        <v>--</v>
      </c>
      <c r="J2589" s="4" t="str">
        <f ca="1">VLOOKUP(F2589,Lookup!$C$5:$D$110,2, FALSE)</f>
        <v>Travel values</v>
      </c>
      <c r="K2589" s="4" t="str">
        <f ca="1">VLOOKUP(C2589,Default!$B$4:$E$114,4, FALSE)</f>
        <v>ratio of cars to passengers (incl driver)</v>
      </c>
      <c r="L2589" s="21" t="str" cm="1">
        <f t="array" aca="1" ref="L2589" ca="1">IF(ISNA(VLOOKUP($D2589,Grouped_Sources!$C:$C,1,FALSE)),"", INDIRECT(VLOOKUP($D2589,Grouped_Sources!$C:$I,5,FALSE)))</f>
        <v>CarOccupancyRatio_vxx.docx on on OneDrive Ali Abbas - ITHIM Global\Methods and Processes\Input Parameters\CarOccupancyRate</v>
      </c>
      <c r="M2589" s="21" cm="1">
        <f t="array" aca="1" ref="M2589" ca="1">IF(ISNA(VLOOKUP($D2589,Grouped_Sources!$C:$C,1,FALSE)),"", INDIRECT(VLOOKUP($D2589,Grouped_Sources!$C:$I,6,FALSE)))</f>
        <v>0</v>
      </c>
      <c r="N2589" s="21" cm="1">
        <f t="array" aca="1" ref="N2589" ca="1">IF(ISNA(VLOOKUP($D2589,Grouped_Sources!$C:$C,1,FALSE)),"", INDIRECT(VLOOKUP($D2589,Grouped_Sources!$C:$I,7,FALSE)))</f>
        <v>0</v>
      </c>
    </row>
    <row r="2590" spans="1:14" hidden="1" x14ac:dyDescent="0.25">
      <c r="A2590" s="5">
        <f t="shared" si="418"/>
        <v>28</v>
      </c>
      <c r="B2590" s="5">
        <f t="shared" si="419"/>
        <v>88</v>
      </c>
      <c r="C2590" s="5" t="str">
        <f t="shared" ca="1" si="421"/>
        <v>car_occupancy_ratio</v>
      </c>
      <c r="D2590" s="5" t="str">
        <f t="shared" ca="1" si="420"/>
        <v>car_occupancy_ratio_nairobi</v>
      </c>
      <c r="E2590" s="4" t="str" cm="1">
        <f t="array" aca="1" ref="E2590" ca="1">INDIRECT(ADDRESS(1,A2590,1,1,"all_city_parameter_inputs"))</f>
        <v>nairobi</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car_occupancy_ratio</v>
      </c>
      <c r="G2590" s="4" t="str" cm="1">
        <f t="array" aca="1" ref="G2590" ca="1">IF(AND(ISBLANK(INDIRECT(ADDRESS(B2590,3,1,1,"all_city_parameter_inputs"))),ISBLANK(INDIRECT(ADDRESS(B2590,2,1,1,"all_city_parameter_inputs")))),"",IF(ISBLANK(INDIRECT(ADDRESS(B2590,2,1,1,"all_city_parameter_inputs"))),"",INDIRECT(ADDRESS(B2590,2,1,1,"all_city_parameter_inputs"))))</f>
        <v>beta</v>
      </c>
      <c r="H2590" s="17" cm="1">
        <f t="array" aca="1" ref="H2590" ca="1">IF(ISBLANK(INDIRECT(ADDRESS(B2590,A2590,1,1,"all_city_parameter_inputs"))), "--",INDIRECT(ADDRESS(B2590,A2590,1,1,"all_city_parameter_inputs")))</f>
        <v>8.6751559392265172</v>
      </c>
      <c r="I2590" s="17" t="str">
        <f ca="1">IF(OR(G2590="alpha",G2590="beta",G2590="sd",G2590="mean"),"--",VLOOKUP(C2590,Default!$B$5:$H$114,7,FALSE))</f>
        <v>--</v>
      </c>
      <c r="J2590" s="4" t="str">
        <f ca="1">VLOOKUP(F2590,Lookup!$C$5:$D$110,2, FALSE)</f>
        <v>Travel values</v>
      </c>
      <c r="K2590" s="4" t="str">
        <f ca="1">VLOOKUP(C2590,Default!$B$4:$E$114,4, FALSE)</f>
        <v>ratio of cars to passengers (incl driver)</v>
      </c>
      <c r="L2590" s="21" t="str" cm="1">
        <f t="array" aca="1" ref="L2590" ca="1">IF(ISNA(VLOOKUP($D2590,Grouped_Sources!$C:$C,1,FALSE)),"", INDIRECT(VLOOKUP($D2590,Grouped_Sources!$C:$I,5,FALSE)))</f>
        <v>CarOccupancyRatio_vxx.docx on on OneDrive Ali Abbas - ITHIM Global\Methods and Processes\Input Parameters\CarOccupancyRate</v>
      </c>
      <c r="M2590" s="21" cm="1">
        <f t="array" aca="1" ref="M2590" ca="1">IF(ISNA(VLOOKUP($D2590,Grouped_Sources!$C:$C,1,FALSE)),"", INDIRECT(VLOOKUP($D2590,Grouped_Sources!$C:$I,6,FALSE)))</f>
        <v>0</v>
      </c>
      <c r="N2590" s="21" cm="1">
        <f t="array" aca="1" ref="N2590" ca="1">IF(ISNA(VLOOKUP($D2590,Grouped_Sources!$C:$C,1,FALSE)),"", INDIRECT(VLOOKUP($D2590,Grouped_Sources!$C:$I,7,FALSE)))</f>
        <v>0</v>
      </c>
    </row>
    <row r="2591" spans="1:14" hidden="1" x14ac:dyDescent="0.25">
      <c r="A2591" s="5">
        <f t="shared" ref="A2591:A2654" si="422">A2491+1</f>
        <v>28</v>
      </c>
      <c r="B2591" s="5">
        <f t="shared" ref="B2591:B2654" si="423">B2491</f>
        <v>89</v>
      </c>
      <c r="C2591" s="5" t="str">
        <f t="shared" ca="1" si="421"/>
        <v>country</v>
      </c>
      <c r="D2591" s="5" t="str">
        <f t="shared" ca="1" si="420"/>
        <v>country_nairobi</v>
      </c>
      <c r="E2591" s="4" t="str" cm="1">
        <f t="array" aca="1" ref="E2591" ca="1">INDIRECT(ADDRESS(1,A2591,1,1,"all_city_parameter_inputs"))</f>
        <v>nairobi</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country</v>
      </c>
      <c r="G2591" s="4" t="str" cm="1">
        <f t="array" aca="1" ref="G2591" ca="1">IF(AND(ISBLANK(INDIRECT(ADDRESS(B2591,3,1,1,"all_city_parameter_inputs"))),ISBLANK(INDIRECT(ADDRESS(B2591,2,1,1,"all_city_parameter_inputs")))),"",IF(ISBLANK(INDIRECT(ADDRESS(B2591,2,1,1,"all_city_parameter_inputs"))),"",INDIRECT(ADDRESS(B2591,2,1,1,"all_city_parameter_inputs"))))</f>
        <v/>
      </c>
      <c r="H2591" s="17" t="str" cm="1">
        <f t="array" aca="1" ref="H2591" ca="1">IF(ISBLANK(INDIRECT(ADDRESS(B2591,A2591,1,1,"all_city_parameter_inputs"))), "--",INDIRECT(ADDRESS(B2591,A2591,1,1,"all_city_parameter_inputs")))</f>
        <v>Kenya</v>
      </c>
      <c r="I2591" s="17" t="str">
        <f ca="1">IF(OR(G2591="alpha",G2591="beta",G2591="sd",G2591="mean"),"--",VLOOKUP(C2591,Default!$B$5:$H$114,7,FALSE))</f>
        <v>Colombia</v>
      </c>
      <c r="J2591" s="4" t="str">
        <f ca="1">VLOOKUP(F2591,Lookup!$C$5:$D$110,2, FALSE)</f>
        <v>Miscellaneous</v>
      </c>
      <c r="K2591" s="4" t="str">
        <f ca="1">VLOOKUP(C2591,Default!$B$4:$E$114,4, FALSE)</f>
        <v>country where city lies in</v>
      </c>
      <c r="L2591" s="21" t="str" cm="1">
        <f t="array" aca="1" ref="L2591" ca="1">IF(ISNA(VLOOKUP($D2591,Grouped_Sources!$C:$C,1,FALSE)),"", INDIRECT(VLOOKUP($D2591,Grouped_Sources!$C:$I,5,FALSE)))</f>
        <v/>
      </c>
      <c r="M2591" s="21" t="str" cm="1">
        <f t="array" aca="1" ref="M2591" ca="1">IF(ISNA(VLOOKUP($D2591,Grouped_Sources!$C:$C,1,FALSE)),"", INDIRECT(VLOOKUP($D2591,Grouped_Sources!$C:$I,6,FALSE)))</f>
        <v/>
      </c>
      <c r="N2591" s="21" t="str" cm="1">
        <f t="array" aca="1" ref="N2591" ca="1">IF(ISNA(VLOOKUP($D2591,Grouped_Sources!$C:$C,1,FALSE)),"", INDIRECT(VLOOKUP($D2591,Grouped_Sources!$C:$I,7,FALSE)))</f>
        <v/>
      </c>
    </row>
    <row r="2592" spans="1:14" hidden="1" x14ac:dyDescent="0.25">
      <c r="A2592" s="5">
        <f t="shared" si="422"/>
        <v>28</v>
      </c>
      <c r="B2592" s="5">
        <f t="shared" si="423"/>
        <v>90</v>
      </c>
      <c r="C2592" s="5" t="str">
        <f t="shared" ca="1" si="421"/>
        <v>continent</v>
      </c>
      <c r="D2592" s="5" t="str">
        <f t="shared" ca="1" si="420"/>
        <v>continent_nairobi</v>
      </c>
      <c r="E2592" s="4" t="str" cm="1">
        <f t="array" aca="1" ref="E2592" ca="1">INDIRECT(ADDRESS(1,A2592,1,1,"all_city_parameter_inputs"))</f>
        <v>nairobi</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continent</v>
      </c>
      <c r="G2592" s="4" t="str" cm="1">
        <f t="array" aca="1" ref="G2592" ca="1">IF(AND(ISBLANK(INDIRECT(ADDRESS(B2592,3,1,1,"all_city_parameter_inputs"))),ISBLANK(INDIRECT(ADDRESS(B2592,2,1,1,"all_city_parameter_inputs")))),"",IF(ISBLANK(INDIRECT(ADDRESS(B2592,2,1,1,"all_city_parameter_inputs"))),"",INDIRECT(ADDRESS(B2592,2,1,1,"all_city_parameter_inputs"))))</f>
        <v/>
      </c>
      <c r="H2592" s="17" t="str" cm="1">
        <f t="array" aca="1" ref="H2592" ca="1">IF(ISBLANK(INDIRECT(ADDRESS(B2592,A2592,1,1,"all_city_parameter_inputs"))), "--",INDIRECT(ADDRESS(B2592,A2592,1,1,"all_city_parameter_inputs")))</f>
        <v>Africa</v>
      </c>
      <c r="I2592" s="17" t="str">
        <f ca="1">IF(OR(G2592="alpha",G2592="beta",G2592="sd",G2592="mean"),"--",VLOOKUP(C2592,Default!$B$5:$H$114,7,FALSE))</f>
        <v>Latin_America</v>
      </c>
      <c r="J2592" s="4" t="str">
        <f ca="1">VLOOKUP(F2592,Lookup!$C$5:$D$110,2, FALSE)</f>
        <v>Miscellaneous</v>
      </c>
      <c r="K2592" s="4" t="str">
        <f ca="1">VLOOKUP(C2592,Default!$B$4:$E$114,4, FALSE)</f>
        <v>continent</v>
      </c>
      <c r="L2592" s="21" t="str" cm="1">
        <f t="array" aca="1" ref="L2592" ca="1">IF(ISNA(VLOOKUP($D2592,Grouped_Sources!$C:$C,1,FALSE)),"", INDIRECT(VLOOKUP($D2592,Grouped_Sources!$C:$I,5,FALSE)))</f>
        <v/>
      </c>
      <c r="M2592" s="21" t="str" cm="1">
        <f t="array" aca="1" ref="M2592" ca="1">IF(ISNA(VLOOKUP($D2592,Grouped_Sources!$C:$C,1,FALSE)),"", INDIRECT(VLOOKUP($D2592,Grouped_Sources!$C:$I,6,FALSE)))</f>
        <v/>
      </c>
      <c r="N2592" s="21" t="str" cm="1">
        <f t="array" aca="1" ref="N2592" ca="1">IF(ISNA(VLOOKUP($D2592,Grouped_Sources!$C:$C,1,FALSE)),"", INDIRECT(VLOOKUP($D2592,Grouped_Sources!$C:$I,7,FALSE)))</f>
        <v/>
      </c>
    </row>
    <row r="2593" spans="1:14" hidden="1" x14ac:dyDescent="0.25">
      <c r="A2593" s="5">
        <f t="shared" si="422"/>
        <v>28</v>
      </c>
      <c r="B2593" s="5">
        <f t="shared" si="423"/>
        <v>91</v>
      </c>
      <c r="C2593" s="5" t="str">
        <f t="shared" ref="C2593:C2601" ca="1" si="424">IF(G2593 = "",F2593,IF(OR(G2593="alpha",G2593="beta",G2593="constant",G2593="sd",G2593="mean",G2593="sample"),F2593,F2593&amp;" "&amp;G2593))</f>
        <v>bus_driver_prop_male</v>
      </c>
      <c r="D2593" s="5" t="str">
        <f t="shared" ref="D2593:D2601" ca="1" si="425">F2593&amp;"_"&amp;E2593</f>
        <v>bus_driver_prop_male_nairobi</v>
      </c>
      <c r="E2593" s="4" t="str" cm="1">
        <f t="array" aca="1" ref="E2593" ca="1">INDIRECT(ADDRESS(1,A2593,1,1,"all_city_parameter_inputs"))</f>
        <v>nairobi</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bus_driver_prop_male</v>
      </c>
      <c r="G2593" s="4" t="str" cm="1">
        <f t="array" aca="1" ref="G2593" ca="1">IF(AND(ISBLANK(INDIRECT(ADDRESS(B2593,3,1,1,"all_city_parameter_inputs"))),ISBLANK(INDIRECT(ADDRESS(B2593,2,1,1,"all_city_parameter_inputs")))),"",IF(ISBLANK(INDIRECT(ADDRESS(B2593,2,1,1,"all_city_parameter_inputs"))),"",INDIRECT(ADDRESS(B2593,2,1,1,"all_city_parameter_inputs"))))</f>
        <v/>
      </c>
      <c r="H2593" s="17" cm="1">
        <f t="array" aca="1" ref="H2593" ca="1">IF(ISBLANK(INDIRECT(ADDRESS(B2593,A2593,1,1,"all_city_parameter_inputs"))), "--",INDIRECT(ADDRESS(B2593,A2593,1,1,"all_city_parameter_inputs")))</f>
        <v>0.95</v>
      </c>
      <c r="I2593" s="17">
        <f ca="1">IF(OR(G2593="alpha",G2593="beta",G2593="sd",G2593="mean"),"--",VLOOKUP(C2593,Default!$B$5:$H$114,7,FALSE))</f>
        <v>0.98</v>
      </c>
      <c r="J2593" s="4" t="str">
        <f ca="1">VLOOKUP(F2593,Lookup!$C$5:$D$110,2, FALSE)</f>
        <v>Travel values</v>
      </c>
      <c r="K2593" s="4" t="str">
        <f ca="1">VLOOKUP(C2593,Default!$B$4:$E$114,4, FALSE)</f>
        <v>proportion of bus drivers that are male</v>
      </c>
      <c r="L2593" s="21" t="str" cm="1">
        <f t="array" aca="1" ref="L2593" ca="1">IF(ISNA(VLOOKUP($D2593,Grouped_Sources!$C:$C,1,FALSE)),"", INDIRECT(VLOOKUP($D2593,Grouped_Sources!$C:$I,5,FALSE)))</f>
        <v>on OneDrive Ali Abbas - ITHIM Global\Methods and Processes\Input Parameters\GhostTrip_demographics</v>
      </c>
      <c r="M2593" s="21" cm="1">
        <f t="array" aca="1" ref="M2593" ca="1">IF(ISNA(VLOOKUP($D2593,Grouped_Sources!$C:$C,1,FALSE)),"", INDIRECT(VLOOKUP($D2593,Grouped_Sources!$C:$I,6,FALSE)))</f>
        <v>0</v>
      </c>
      <c r="N2593" s="21" cm="1">
        <f t="array" aca="1" ref="N2593" ca="1">IF(ISNA(VLOOKUP($D2593,Grouped_Sources!$C:$C,1,FALSE)),"", INDIRECT(VLOOKUP($D2593,Grouped_Sources!$C:$I,7,FALSE)))</f>
        <v>0</v>
      </c>
    </row>
    <row r="2594" spans="1:14" hidden="1" x14ac:dyDescent="0.25">
      <c r="A2594" s="5">
        <f t="shared" si="422"/>
        <v>28</v>
      </c>
      <c r="B2594" s="5">
        <f t="shared" si="423"/>
        <v>92</v>
      </c>
      <c r="C2594" s="5" t="str">
        <f t="shared" ca="1" si="424"/>
        <v>bus_driver_male_agerange</v>
      </c>
      <c r="D2594" s="5" t="str">
        <f t="shared" ca="1" si="425"/>
        <v>bus_driver_male_agerange_nairobi</v>
      </c>
      <c r="E2594" s="4" t="str" cm="1">
        <f t="array" aca="1" ref="E2594" ca="1">INDIRECT(ADDRESS(1,A2594,1,1,"all_city_parameter_inputs"))</f>
        <v>nairobi</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bus_driver_male_agerange</v>
      </c>
      <c r="G2594" s="4" t="str" cm="1">
        <f t="array" aca="1" ref="G2594" ca="1">IF(AND(ISBLANK(INDIRECT(ADDRESS(B2594,3,1,1,"all_city_parameter_inputs"))),ISBLANK(INDIRECT(ADDRESS(B2594,2,1,1,"all_city_parameter_inputs")))),"",IF(ISBLANK(INDIRECT(ADDRESS(B2594,2,1,1,"all_city_parameter_inputs"))),"",INDIRECT(ADDRESS(B2594,2,1,1,"all_city_parameter_inputs"))))</f>
        <v/>
      </c>
      <c r="H2594" s="17" t="str" cm="1">
        <f t="array" aca="1" ref="H2594" ca="1">IF(ISBLANK(INDIRECT(ADDRESS(B2594,A2594,1,1,"all_city_parameter_inputs"))), "--",INDIRECT(ADDRESS(B2594,A2594,1,1,"all_city_parameter_inputs")))</f>
        <v>25, 65</v>
      </c>
      <c r="I2594" s="17" t="str">
        <f ca="1">IF(OR(G2594="alpha",G2594="beta",G2594="sd",G2594="mean"),"--",VLOOKUP(C2594,Default!$B$5:$H$114,7,FALSE))</f>
        <v>19, 65</v>
      </c>
      <c r="J2594" s="4" t="str">
        <f ca="1">VLOOKUP(F2594,Lookup!$C$5:$D$110,2, FALSE)</f>
        <v>Travel values</v>
      </c>
      <c r="K2594" s="4" t="str">
        <f ca="1">VLOOKUP(C2594,Default!$B$4:$E$114,4, FALSE)</f>
        <v>age range of male bus drivers</v>
      </c>
      <c r="L2594" s="21" t="str" cm="1">
        <f t="array" aca="1" ref="L2594" ca="1">IF(ISNA(VLOOKUP($D2594,Grouped_Sources!$C:$C,1,FALSE)),"", INDIRECT(VLOOKUP($D2594,Grouped_Sources!$C:$I,5,FALSE)))</f>
        <v>on OneDrive Ali Abbas - ITHIM Global\Methods and Processes\Input Parameters\GhostTrip_demographics</v>
      </c>
      <c r="M2594" s="21" cm="1">
        <f t="array" aca="1" ref="M2594" ca="1">IF(ISNA(VLOOKUP($D2594,Grouped_Sources!$C:$C,1,FALSE)),"", INDIRECT(VLOOKUP($D2594,Grouped_Sources!$C:$I,6,FALSE)))</f>
        <v>0</v>
      </c>
      <c r="N2594" s="21" cm="1">
        <f t="array" aca="1" ref="N2594" ca="1">IF(ISNA(VLOOKUP($D2594,Grouped_Sources!$C:$C,1,FALSE)),"", INDIRECT(VLOOKUP($D2594,Grouped_Sources!$C:$I,7,FALSE)))</f>
        <v>0</v>
      </c>
    </row>
    <row r="2595" spans="1:14" hidden="1" x14ac:dyDescent="0.25">
      <c r="A2595" s="5">
        <f t="shared" si="422"/>
        <v>28</v>
      </c>
      <c r="B2595" s="5">
        <f t="shared" si="423"/>
        <v>93</v>
      </c>
      <c r="C2595" s="5" t="str">
        <f t="shared" ca="1" si="424"/>
        <v>bus_driver_female_agerange</v>
      </c>
      <c r="D2595" s="5" t="str">
        <f t="shared" ca="1" si="425"/>
        <v>bus_driver_female_agerange_nairobi</v>
      </c>
      <c r="E2595" s="4" t="str" cm="1">
        <f t="array" aca="1" ref="E2595" ca="1">INDIRECT(ADDRESS(1,A2595,1,1,"all_city_parameter_inputs"))</f>
        <v>nairobi</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bus_driver_female_agerange</v>
      </c>
      <c r="G2595" s="4" t="str" cm="1">
        <f t="array" aca="1" ref="G2595" ca="1">IF(AND(ISBLANK(INDIRECT(ADDRESS(B2595,3,1,1,"all_city_parameter_inputs"))),ISBLANK(INDIRECT(ADDRESS(B2595,2,1,1,"all_city_parameter_inputs")))),"",IF(ISBLANK(INDIRECT(ADDRESS(B2595,2,1,1,"all_city_parameter_inputs"))),"",INDIRECT(ADDRESS(B2595,2,1,1,"all_city_parameter_inputs"))))</f>
        <v/>
      </c>
      <c r="H2595" s="17" t="str" cm="1">
        <f t="array" aca="1" ref="H2595" ca="1">IF(ISBLANK(INDIRECT(ADDRESS(B2595,A2595,1,1,"all_city_parameter_inputs"))), "--",INDIRECT(ADDRESS(B2595,A2595,1,1,"all_city_parameter_inputs")))</f>
        <v>25, 65</v>
      </c>
      <c r="I2595" s="17" t="str">
        <f ca="1">IF(OR(G2595="alpha",G2595="beta",G2595="sd",G2595="mean"),"--",VLOOKUP(C2595,Default!$B$5:$H$114,7,FALSE))</f>
        <v>19, 65</v>
      </c>
      <c r="J2595" s="4" t="str">
        <f ca="1">VLOOKUP(F2595,Lookup!$C$5:$D$110,2, FALSE)</f>
        <v>Travel values</v>
      </c>
      <c r="K2595" s="4" t="str">
        <f ca="1">VLOOKUP(C2595,Default!$B$4:$E$114,4, FALSE)</f>
        <v>age range of female bus drivers</v>
      </c>
      <c r="L2595" s="21" t="str" cm="1">
        <f t="array" aca="1" ref="L2595" ca="1">IF(ISNA(VLOOKUP($D2595,Grouped_Sources!$C:$C,1,FALSE)),"", INDIRECT(VLOOKUP($D2595,Grouped_Sources!$C:$I,5,FALSE)))</f>
        <v>on OneDrive Ali Abbas - ITHIM Global\Methods and Processes\Input Parameters\GhostTrip_demographics</v>
      </c>
      <c r="M2595" s="21" cm="1">
        <f t="array" aca="1" ref="M2595" ca="1">IF(ISNA(VLOOKUP($D2595,Grouped_Sources!$C:$C,1,FALSE)),"", INDIRECT(VLOOKUP($D2595,Grouped_Sources!$C:$I,6,FALSE)))</f>
        <v>0</v>
      </c>
      <c r="N2595" s="21" cm="1">
        <f t="array" aca="1" ref="N2595" ca="1">IF(ISNA(VLOOKUP($D2595,Grouped_Sources!$C:$C,1,FALSE)),"", INDIRECT(VLOOKUP($D2595,Grouped_Sources!$C:$I,7,FALSE)))</f>
        <v>0</v>
      </c>
    </row>
    <row r="2596" spans="1:14" hidden="1" x14ac:dyDescent="0.25">
      <c r="A2596" s="5">
        <f t="shared" si="422"/>
        <v>28</v>
      </c>
      <c r="B2596" s="5">
        <f t="shared" si="423"/>
        <v>94</v>
      </c>
      <c r="C2596" s="5" t="str">
        <f t="shared" ca="1" si="424"/>
        <v>truck_driver_prop_male</v>
      </c>
      <c r="D2596" s="5" t="str">
        <f t="shared" ca="1" si="425"/>
        <v>truck_driver_prop_male_nairobi</v>
      </c>
      <c r="E2596" s="4" t="str" cm="1">
        <f t="array" aca="1" ref="E2596" ca="1">INDIRECT(ADDRESS(1,A2596,1,1,"all_city_parameter_inputs"))</f>
        <v>nairobi</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truck_driver_prop_male</v>
      </c>
      <c r="G2596" s="4" t="str" cm="1">
        <f t="array" aca="1" ref="G2596" ca="1">IF(AND(ISBLANK(INDIRECT(ADDRESS(B2596,3,1,1,"all_city_parameter_inputs"))),ISBLANK(INDIRECT(ADDRESS(B2596,2,1,1,"all_city_parameter_inputs")))),"",IF(ISBLANK(INDIRECT(ADDRESS(B2596,2,1,1,"all_city_parameter_inputs"))),"",INDIRECT(ADDRESS(B2596,2,1,1,"all_city_parameter_inputs"))))</f>
        <v/>
      </c>
      <c r="H2596" s="17" cm="1">
        <f t="array" aca="1" ref="H2596" ca="1">IF(ISBLANK(INDIRECT(ADDRESS(B2596,A2596,1,1,"all_city_parameter_inputs"))), "--",INDIRECT(ADDRESS(B2596,A2596,1,1,"all_city_parameter_inputs")))</f>
        <v>1</v>
      </c>
      <c r="I2596" s="17">
        <f ca="1">IF(OR(G2596="alpha",G2596="beta",G2596="sd",G2596="mean"),"--",VLOOKUP(C2596,Default!$B$5:$H$114,7,FALSE))</f>
        <v>0.98</v>
      </c>
      <c r="J2596" s="4" t="str">
        <f ca="1">VLOOKUP(F2596,Lookup!$C$5:$D$110,2, FALSE)</f>
        <v>Travel values</v>
      </c>
      <c r="K2596" s="4" t="str">
        <f ca="1">VLOOKUP(C2596,Default!$B$4:$E$114,4, FALSE)</f>
        <v>proportion of male truck drivers</v>
      </c>
      <c r="L2596" s="21" t="str" cm="1">
        <f t="array" aca="1" ref="L2596" ca="1">IF(ISNA(VLOOKUP($D2596,Grouped_Sources!$C:$C,1,FALSE)),"", INDIRECT(VLOOKUP($D2596,Grouped_Sources!$C:$I,5,FALSE)))</f>
        <v>on OneDrive Ali Abbas - ITHIM Global\Methods and Processes\Input Parameters\GhostTrip_demographics</v>
      </c>
      <c r="M2596" s="21" cm="1">
        <f t="array" aca="1" ref="M2596" ca="1">IF(ISNA(VLOOKUP($D2596,Grouped_Sources!$C:$C,1,FALSE)),"", INDIRECT(VLOOKUP($D2596,Grouped_Sources!$C:$I,6,FALSE)))</f>
        <v>0</v>
      </c>
      <c r="N2596" s="21" cm="1">
        <f t="array" aca="1" ref="N2596" ca="1">IF(ISNA(VLOOKUP($D2596,Grouped_Sources!$C:$C,1,FALSE)),"", INDIRECT(VLOOKUP($D2596,Grouped_Sources!$C:$I,7,FALSE)))</f>
        <v>0</v>
      </c>
    </row>
    <row r="2597" spans="1:14" hidden="1" x14ac:dyDescent="0.25">
      <c r="A2597" s="5">
        <f t="shared" si="422"/>
        <v>28</v>
      </c>
      <c r="B2597" s="5">
        <f t="shared" si="423"/>
        <v>95</v>
      </c>
      <c r="C2597" s="5" t="str">
        <f t="shared" ca="1" si="424"/>
        <v>truck_driver_male_agerange</v>
      </c>
      <c r="D2597" s="5" t="str">
        <f t="shared" ca="1" si="425"/>
        <v>truck_driver_male_agerange_nairobi</v>
      </c>
      <c r="E2597" s="4" t="str" cm="1">
        <f t="array" aca="1" ref="E2597" ca="1">INDIRECT(ADDRESS(1,A2597,1,1,"all_city_parameter_inputs"))</f>
        <v>nairobi</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truck_driver_male_agerange</v>
      </c>
      <c r="G2597" s="4" t="str" cm="1">
        <f t="array" aca="1" ref="G2597" ca="1">IF(AND(ISBLANK(INDIRECT(ADDRESS(B2597,3,1,1,"all_city_parameter_inputs"))),ISBLANK(INDIRECT(ADDRESS(B2597,2,1,1,"all_city_parameter_inputs")))),"",IF(ISBLANK(INDIRECT(ADDRESS(B2597,2,1,1,"all_city_parameter_inputs"))),"",INDIRECT(ADDRESS(B2597,2,1,1,"all_city_parameter_inputs"))))</f>
        <v/>
      </c>
      <c r="H2597" s="17" t="str" cm="1">
        <f t="array" aca="1" ref="H2597" ca="1">IF(ISBLANK(INDIRECT(ADDRESS(B2597,A2597,1,1,"all_city_parameter_inputs"))), "--",INDIRECT(ADDRESS(B2597,A2597,1,1,"all_city_parameter_inputs")))</f>
        <v>24, 69</v>
      </c>
      <c r="I2597" s="17" t="str">
        <f ca="1">IF(OR(G2597="alpha",G2597="beta",G2597="sd",G2597="mean"),"--",VLOOKUP(C2597,Default!$B$5:$H$114,7,FALSE))</f>
        <v>18, 65</v>
      </c>
      <c r="J2597" s="4" t="str">
        <f ca="1">VLOOKUP(F2597,Lookup!$C$5:$D$110,2, FALSE)</f>
        <v>Travel values</v>
      </c>
      <c r="K2597" s="4" t="str">
        <f ca="1">VLOOKUP(C2597,Default!$B$4:$E$114,4, FALSE)</f>
        <v>age range of male truck drivers</v>
      </c>
      <c r="L2597" s="21" t="str" cm="1">
        <f t="array" aca="1" ref="L2597" ca="1">IF(ISNA(VLOOKUP($D2597,Grouped_Sources!$C:$C,1,FALSE)),"", INDIRECT(VLOOKUP($D2597,Grouped_Sources!$C:$I,5,FALSE)))</f>
        <v>on OneDrive Ali Abbas - ITHIM Global\Methods and Processes\Input Parameters\GhostTrip_demographics</v>
      </c>
      <c r="M2597" s="21" cm="1">
        <f t="array" aca="1" ref="M2597" ca="1">IF(ISNA(VLOOKUP($D2597,Grouped_Sources!$C:$C,1,FALSE)),"", INDIRECT(VLOOKUP($D2597,Grouped_Sources!$C:$I,6,FALSE)))</f>
        <v>0</v>
      </c>
      <c r="N2597" s="21" cm="1">
        <f t="array" aca="1" ref="N2597" ca="1">IF(ISNA(VLOOKUP($D2597,Grouped_Sources!$C:$C,1,FALSE)),"", INDIRECT(VLOOKUP($D2597,Grouped_Sources!$C:$I,7,FALSE)))</f>
        <v>0</v>
      </c>
    </row>
    <row r="2598" spans="1:14" hidden="1" x14ac:dyDescent="0.25">
      <c r="A2598" s="5">
        <f t="shared" si="422"/>
        <v>28</v>
      </c>
      <c r="B2598" s="5">
        <f t="shared" si="423"/>
        <v>96</v>
      </c>
      <c r="C2598" s="5" t="str">
        <f t="shared" ca="1" si="424"/>
        <v>truck_driver_female_agerange</v>
      </c>
      <c r="D2598" s="5" t="str">
        <f t="shared" ca="1" si="425"/>
        <v>truck_driver_female_agerange_nairobi</v>
      </c>
      <c r="E2598" s="4" t="str" cm="1">
        <f t="array" aca="1" ref="E2598" ca="1">INDIRECT(ADDRESS(1,A2598,1,1,"all_city_parameter_inputs"))</f>
        <v>nairobi</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truck_driver_female_agerange</v>
      </c>
      <c r="G2598" s="4" t="str" cm="1">
        <f t="array" aca="1" ref="G2598" ca="1">IF(AND(ISBLANK(INDIRECT(ADDRESS(B2598,3,1,1,"all_city_parameter_inputs"))),ISBLANK(INDIRECT(ADDRESS(B2598,2,1,1,"all_city_parameter_inputs")))),"",IF(ISBLANK(INDIRECT(ADDRESS(B2598,2,1,1,"all_city_parameter_inputs"))),"",INDIRECT(ADDRESS(B2598,2,1,1,"all_city_parameter_inputs"))))</f>
        <v/>
      </c>
      <c r="H2598" s="17" t="str" cm="1">
        <f t="array" aca="1" ref="H2598" ca="1">IF(ISBLANK(INDIRECT(ADDRESS(B2598,A2598,1,1,"all_city_parameter_inputs"))), "--",INDIRECT(ADDRESS(B2598,A2598,1,1,"all_city_parameter_inputs")))</f>
        <v>24, 69</v>
      </c>
      <c r="I2598" s="17" t="str">
        <f ca="1">IF(OR(G2598="alpha",G2598="beta",G2598="sd",G2598="mean"),"--",VLOOKUP(C2598,Default!$B$5:$H$114,7,FALSE))</f>
        <v>18, 65</v>
      </c>
      <c r="J2598" s="4" t="str">
        <f ca="1">VLOOKUP(F2598,Lookup!$C$5:$D$110,2, FALSE)</f>
        <v>Travel values</v>
      </c>
      <c r="K2598" s="4" t="str">
        <f ca="1">VLOOKUP(C2598,Default!$B$4:$E$114,4, FALSE)</f>
        <v>age range of female truck drivers</v>
      </c>
      <c r="L2598" s="21" t="str" cm="1">
        <f t="array" aca="1" ref="L2598" ca="1">IF(ISNA(VLOOKUP($D2598,Grouped_Sources!$C:$C,1,FALSE)),"", INDIRECT(VLOOKUP($D2598,Grouped_Sources!$C:$I,5,FALSE)))</f>
        <v>on OneDrive Ali Abbas - ITHIM Global\Methods and Processes\Input Parameters\GhostTrip_demographics</v>
      </c>
      <c r="M2598" s="21" cm="1">
        <f t="array" aca="1" ref="M2598" ca="1">IF(ISNA(VLOOKUP($D2598,Grouped_Sources!$C:$C,1,FALSE)),"", INDIRECT(VLOOKUP($D2598,Grouped_Sources!$C:$I,6,FALSE)))</f>
        <v>0</v>
      </c>
      <c r="N2598" s="21" cm="1">
        <f t="array" aca="1" ref="N2598" ca="1">IF(ISNA(VLOOKUP($D2598,Grouped_Sources!$C:$C,1,FALSE)),"", INDIRECT(VLOOKUP($D2598,Grouped_Sources!$C:$I,7,FALSE)))</f>
        <v>0</v>
      </c>
    </row>
    <row r="2599" spans="1:14" hidden="1" x14ac:dyDescent="0.25">
      <c r="A2599" s="5">
        <f t="shared" si="422"/>
        <v>28</v>
      </c>
      <c r="B2599" s="5">
        <f t="shared" si="423"/>
        <v>97</v>
      </c>
      <c r="C2599" s="5" t="str">
        <f t="shared" ca="1" si="424"/>
        <v>commerical_mbike_prop_male</v>
      </c>
      <c r="D2599" s="5" t="str">
        <f t="shared" ca="1" si="425"/>
        <v>commerical_mbike_prop_male_nairobi</v>
      </c>
      <c r="E2599" s="4" t="str" cm="1">
        <f t="array" aca="1" ref="E2599" ca="1">INDIRECT(ADDRESS(1,A2599,1,1,"all_city_parameter_inputs"))</f>
        <v>nairobi</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commerical_mbike_prop_male</v>
      </c>
      <c r="G2599" s="4" t="str" cm="1">
        <f t="array" aca="1" ref="G2599" ca="1">IF(AND(ISBLANK(INDIRECT(ADDRESS(B2599,3,1,1,"all_city_parameter_inputs"))),ISBLANK(INDIRECT(ADDRESS(B2599,2,1,1,"all_city_parameter_inputs")))),"",IF(ISBLANK(INDIRECT(ADDRESS(B2599,2,1,1,"all_city_parameter_inputs"))),"",INDIRECT(ADDRESS(B2599,2,1,1,"all_city_parameter_inputs"))))</f>
        <v/>
      </c>
      <c r="H2599" s="17" cm="1">
        <f t="array" aca="1" ref="H2599" ca="1">IF(ISBLANK(INDIRECT(ADDRESS(B2599,A2599,1,1,"all_city_parameter_inputs"))), "--",INDIRECT(ADDRESS(B2599,A2599,1,1,"all_city_parameter_inputs")))</f>
        <v>1</v>
      </c>
      <c r="I2599" s="17">
        <f ca="1">IF(OR(G2599="alpha",G2599="beta",G2599="sd",G2599="mean"),"--",VLOOKUP(C2599,Default!$B$5:$H$114,7,FALSE))</f>
        <v>0.99</v>
      </c>
      <c r="J2599" s="4" t="str">
        <f ca="1">VLOOKUP(F2599,Lookup!$C$5:$D$110,2, FALSE)</f>
        <v>Travel values</v>
      </c>
      <c r="K2599" s="4" t="str">
        <f ca="1">VLOOKUP(C2599,Default!$B$4:$E$114,4, FALSE)</f>
        <v>proportion of male commercial motorcycle drivers</v>
      </c>
      <c r="L2599" s="21" t="str" cm="1">
        <f t="array" aca="1" ref="L2599" ca="1">IF(ISNA(VLOOKUP($D2599,Grouped_Sources!$C:$C,1,FALSE)),"", INDIRECT(VLOOKUP($D2599,Grouped_Sources!$C:$I,5,FALSE)))</f>
        <v>on OneDrive Ali Abbas - ITHIM Global\Methods and Processes\Input Parameters\GhostTrip_demographics</v>
      </c>
      <c r="M2599" s="21" cm="1">
        <f t="array" aca="1" ref="M2599" ca="1">IF(ISNA(VLOOKUP($D2599,Grouped_Sources!$C:$C,1,FALSE)),"", INDIRECT(VLOOKUP($D2599,Grouped_Sources!$C:$I,6,FALSE)))</f>
        <v>0</v>
      </c>
      <c r="N2599" s="21" cm="1">
        <f t="array" aca="1" ref="N2599" ca="1">IF(ISNA(VLOOKUP($D2599,Grouped_Sources!$C:$C,1,FALSE)),"", INDIRECT(VLOOKUP($D2599,Grouped_Sources!$C:$I,7,FALSE)))</f>
        <v>0</v>
      </c>
    </row>
    <row r="2600" spans="1:14" hidden="1" x14ac:dyDescent="0.25">
      <c r="A2600" s="5">
        <f t="shared" si="422"/>
        <v>28</v>
      </c>
      <c r="B2600" s="5">
        <f t="shared" si="423"/>
        <v>98</v>
      </c>
      <c r="C2600" s="5" t="str">
        <f t="shared" ca="1" si="424"/>
        <v>commerical_mbike_male_agerange</v>
      </c>
      <c r="D2600" s="5" t="str">
        <f t="shared" ca="1" si="425"/>
        <v>commerical_mbike_male_agerange_nairobi</v>
      </c>
      <c r="E2600" s="4" t="str" cm="1">
        <f t="array" aca="1" ref="E2600" ca="1">INDIRECT(ADDRESS(1,A2600,1,1,"all_city_parameter_inputs"))</f>
        <v>nairobi</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commerical_mbike_male_agerange</v>
      </c>
      <c r="G2600" s="4" t="str" cm="1">
        <f t="array" aca="1" ref="G2600" ca="1">IF(AND(ISBLANK(INDIRECT(ADDRESS(B2600,3,1,1,"all_city_parameter_inputs"))),ISBLANK(INDIRECT(ADDRESS(B2600,2,1,1,"all_city_parameter_inputs")))),"",IF(ISBLANK(INDIRECT(ADDRESS(B2600,2,1,1,"all_city_parameter_inputs"))),"",INDIRECT(ADDRESS(B2600,2,1,1,"all_city_parameter_inputs"))))</f>
        <v/>
      </c>
      <c r="H2600" s="17" t="str" cm="1">
        <f t="array" aca="1" ref="H2600" ca="1">IF(ISBLANK(INDIRECT(ADDRESS(B2600,A2600,1,1,"all_city_parameter_inputs"))), "--",INDIRECT(ADDRESS(B2600,A2600,1,1,"all_city_parameter_inputs")))</f>
        <v>16, 69</v>
      </c>
      <c r="I2600" s="17" t="str">
        <f ca="1">IF(OR(G2600="alpha",G2600="beta",G2600="sd",G2600="mean"),"--",VLOOKUP(C2600,Default!$B$5:$H$114,7,FALSE))</f>
        <v>18, 65</v>
      </c>
      <c r="J2600" s="4" t="str">
        <f ca="1">VLOOKUP(F2600,Lookup!$C$5:$D$110,2, FALSE)</f>
        <v>Travel values</v>
      </c>
      <c r="K2600" s="4" t="str">
        <f ca="1">VLOOKUP(C2600,Default!$B$4:$E$114,4, FALSE)</f>
        <v>age range of male commercial motorcycle drivers</v>
      </c>
      <c r="L2600" s="21" t="str" cm="1">
        <f t="array" aca="1" ref="L2600" ca="1">IF(ISNA(VLOOKUP($D2600,Grouped_Sources!$C:$C,1,FALSE)),"", INDIRECT(VLOOKUP($D2600,Grouped_Sources!$C:$I,5,FALSE)))</f>
        <v>on OneDrive Ali Abbas - ITHIM Global\Methods and Processes\Input Parameters\GhostTrip_demographics</v>
      </c>
      <c r="M2600" s="21" cm="1">
        <f t="array" aca="1" ref="M2600" ca="1">IF(ISNA(VLOOKUP($D2600,Grouped_Sources!$C:$C,1,FALSE)),"", INDIRECT(VLOOKUP($D2600,Grouped_Sources!$C:$I,6,FALSE)))</f>
        <v>0</v>
      </c>
      <c r="N2600" s="21" cm="1">
        <f t="array" aca="1" ref="N2600" ca="1">IF(ISNA(VLOOKUP($D2600,Grouped_Sources!$C:$C,1,FALSE)),"", INDIRECT(VLOOKUP($D2600,Grouped_Sources!$C:$I,7,FALSE)))</f>
        <v>0</v>
      </c>
    </row>
    <row r="2601" spans="1:14" hidden="1" x14ac:dyDescent="0.25">
      <c r="A2601" s="5">
        <f t="shared" si="422"/>
        <v>28</v>
      </c>
      <c r="B2601" s="5">
        <f t="shared" si="423"/>
        <v>99</v>
      </c>
      <c r="C2601" s="5" t="str">
        <f t="shared" ca="1" si="424"/>
        <v>commerical_mbike_female_agerange</v>
      </c>
      <c r="D2601" s="5" t="str">
        <f t="shared" ca="1" si="425"/>
        <v>commerical_mbike_female_agerange_nairobi</v>
      </c>
      <c r="E2601" s="4" t="str" cm="1">
        <f t="array" aca="1" ref="E2601" ca="1">INDIRECT(ADDRESS(1,A2601,1,1,"all_city_parameter_inputs"))</f>
        <v>nairobi</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commerical_mbike_female_agerange</v>
      </c>
      <c r="G2601" s="4" t="str" cm="1">
        <f t="array" aca="1" ref="G2601" ca="1">IF(AND(ISBLANK(INDIRECT(ADDRESS(B2601,3,1,1,"all_city_parameter_inputs"))),ISBLANK(INDIRECT(ADDRESS(B2601,2,1,1,"all_city_parameter_inputs")))),"",IF(ISBLANK(INDIRECT(ADDRESS(B2601,2,1,1,"all_city_parameter_inputs"))),"",INDIRECT(ADDRESS(B2601,2,1,1,"all_city_parameter_inputs"))))</f>
        <v/>
      </c>
      <c r="H2601" s="17" t="str" cm="1">
        <f t="array" aca="1" ref="H2601" ca="1">IF(ISBLANK(INDIRECT(ADDRESS(B2601,A2601,1,1,"all_city_parameter_inputs"))), "--",INDIRECT(ADDRESS(B2601,A2601,1,1,"all_city_parameter_inputs")))</f>
        <v>16, 69</v>
      </c>
      <c r="I2601" s="17" t="str">
        <f ca="1">IF(OR(G2601="alpha",G2601="beta",G2601="sd",G2601="mean"),"--",VLOOKUP(C2601,Default!$B$5:$H$114,7,FALSE))</f>
        <v>18, 65</v>
      </c>
      <c r="J2601" s="4" t="str">
        <f ca="1">VLOOKUP(F2601,Lookup!$C$5:$D$110,2, FALSE)</f>
        <v>Travel values</v>
      </c>
      <c r="K2601" s="4" t="str">
        <f ca="1">VLOOKUP(C2601,Default!$B$4:$E$114,4, FALSE)</f>
        <v>age range of female commercial motorcycle drivers</v>
      </c>
      <c r="L2601" s="21" t="str" cm="1">
        <f t="array" aca="1" ref="L2601" ca="1">IF(ISNA(VLOOKUP($D2601,Grouped_Sources!$C:$C,1,FALSE)),"", INDIRECT(VLOOKUP($D2601,Grouped_Sources!$C:$I,5,FALSE)))</f>
        <v>on OneDrive Ali Abbas - ITHIM Global\Methods and Processes\Input Parameters\GhostTrip_demographics</v>
      </c>
      <c r="M2601" s="21" cm="1">
        <f t="array" aca="1" ref="M2601" ca="1">IF(ISNA(VLOOKUP($D2601,Grouped_Sources!$C:$C,1,FALSE)),"", INDIRECT(VLOOKUP($D2601,Grouped_Sources!$C:$I,6,FALSE)))</f>
        <v>0</v>
      </c>
      <c r="N2601" s="21" cm="1">
        <f t="array" aca="1" ref="N2601" ca="1">IF(ISNA(VLOOKUP($D2601,Grouped_Sources!$C:$C,1,FALSE)),"", INDIRECT(VLOOKUP($D2601,Grouped_Sources!$C:$I,7,FALSE)))</f>
        <v>0</v>
      </c>
    </row>
    <row r="2602" spans="1:14" hidden="1" x14ac:dyDescent="0.25">
      <c r="A2602" s="5">
        <f t="shared" si="422"/>
        <v>28</v>
      </c>
      <c r="B2602" s="5">
        <f t="shared" si="423"/>
        <v>100</v>
      </c>
      <c r="C2602" s="5" t="str">
        <f t="shared" ref="C2602" ca="1" si="426">IF(G2602 = "",F2602,IF(OR(G2602="alpha",G2602="beta",G2602="constant",G2602="sd",G2602="mean",G2602="sample"),F2602,F2602&amp;" "&amp;G2602))</f>
        <v>day_to_week_scalar</v>
      </c>
      <c r="D2602" s="5" t="str">
        <f t="shared" ref="D2602" ca="1" si="427">F2602&amp;"_"&amp;E2602</f>
        <v>day_to_week_scalar_nairobi</v>
      </c>
      <c r="E2602" s="4" t="str" cm="1">
        <f t="array" aca="1" ref="E2602" ca="1">INDIRECT(ADDRESS(1,A2602,1,1,"all_city_parameter_inputs"))</f>
        <v>nairobi</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day_to_week_scalar</v>
      </c>
      <c r="G2602" s="4" t="str" cm="1">
        <f t="array" aca="1" ref="G2602" ca="1">IF(AND(ISBLANK(INDIRECT(ADDRESS(B2602,3,1,1,"all_city_parameter_inputs"))),ISBLANK(INDIRECT(ADDRESS(B2602,2,1,1,"all_city_parameter_inputs")))),"",IF(ISBLANK(INDIRECT(ADDRESS(B2602,2,1,1,"all_city_parameter_inputs"))),"",INDIRECT(ADDRESS(B2602,2,1,1,"all_city_parameter_inputs"))))</f>
        <v/>
      </c>
      <c r="H2602" s="17" cm="1">
        <f t="array" aca="1" ref="H2602" ca="1">IF(ISBLANK(INDIRECT(ADDRESS(B2602,A2602,1,1,"all_city_parameter_inputs"))), "--",INDIRECT(ADDRESS(B2602,A2602,1,1,"all_city_parameter_inputs")))</f>
        <v>7</v>
      </c>
      <c r="I2602" s="17">
        <f ca="1">IF(OR(G2602="alpha",G2602="beta",G2602="sd",G2602="mean"),"--",VLOOKUP(C2602,Default!$B$5:$H$114,7,FALSE))</f>
        <v>7</v>
      </c>
      <c r="J2602" s="4" t="str">
        <f ca="1">VLOOKUP(F2602,Lookup!$C$5:$D$110,2, FALSE)</f>
        <v>Travel values</v>
      </c>
      <c r="K2602" s="4" t="str">
        <f ca="1">VLOOKUP(C2602,Default!$B$4:$E$114,4, FALSE)</f>
        <v>how daily travel scales to a week</v>
      </c>
      <c r="L2602" s="37" t="s">
        <v>298</v>
      </c>
      <c r="M2602" s="21"/>
      <c r="N2602" s="21"/>
    </row>
    <row r="2603" spans="1:14" hidden="1" x14ac:dyDescent="0.25">
      <c r="A2603" s="5">
        <f t="shared" si="422"/>
        <v>28</v>
      </c>
      <c r="B2603" s="5">
        <f t="shared" si="423"/>
        <v>101</v>
      </c>
      <c r="C2603" s="5" t="str">
        <f t="shared" ref="C2603" ca="1" si="428">IF(G2603 = "",F2603,IF(OR(G2603="alpha",G2603="beta",G2603="constant",G2603="sd",G2603="mean",G2603="sample"),F2603,F2603&amp;" "&amp;G2603))</f>
        <v>treat_taxi_as_car</v>
      </c>
      <c r="D2603" s="5" t="str">
        <f t="shared" ref="D2603" ca="1" si="429">F2603&amp;"_"&amp;E2603</f>
        <v>treat_taxi_as_car_nairobi</v>
      </c>
      <c r="E2603" s="4" t="str" cm="1">
        <f t="array" aca="1" ref="E2603" ca="1">INDIRECT(ADDRESS(1,A2603,1,1,"all_city_parameter_inputs"))</f>
        <v>nairobi</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treat_taxi_as_car</v>
      </c>
      <c r="G2603" s="4" t="str" cm="1">
        <f t="array" aca="1" ref="G2603" ca="1">IF(AND(ISBLANK(INDIRECT(ADDRESS(B2603,3,1,1,"all_city_parameter_inputs"))),ISBLANK(INDIRECT(ADDRESS(B2603,2,1,1,"all_city_parameter_inputs")))),"",IF(ISBLANK(INDIRECT(ADDRESS(B2603,2,1,1,"all_city_parameter_inputs"))),"",INDIRECT(ADDRESS(B2603,2,1,1,"all_city_parameter_inputs"))))</f>
        <v/>
      </c>
      <c r="H2603" s="17" t="str" cm="1">
        <f t="array" aca="1" ref="H2603" ca="1">IF(ISBLANK(INDIRECT(ADDRESS(B2603,A2603,1,1,"all_city_parameter_inputs"))), "--",INDIRECT(ADDRESS(B2603,A2603,1,1,"all_city_parameter_inputs")))</f>
        <v>F</v>
      </c>
      <c r="I2603" s="17" t="str">
        <f ca="1">IF(OR(G2603="alpha",G2603="beta",G2603="sd",G2603="mean"),"--",VLOOKUP(C2603,Default!$B$5:$H$114,7,FALSE))</f>
        <v>F</v>
      </c>
      <c r="J2603" s="4" t="str">
        <f ca="1">VLOOKUP(F2603,Lookup!$C$5:$D$110,2, FALSE)</f>
        <v>Pollution values</v>
      </c>
      <c r="K2603" s="4" t="str">
        <f ca="1">VLOOKUP(C2603,Default!$B$4:$E$114,4, FALSE)</f>
        <v>If set to false do not add taxi km when calculating car emission factors</v>
      </c>
      <c r="L2603" s="37"/>
      <c r="M2603" s="21"/>
      <c r="N2603" s="21"/>
    </row>
    <row r="2604" spans="1:14" hidden="1" x14ac:dyDescent="0.25">
      <c r="A2604" s="5">
        <f t="shared" si="422"/>
        <v>29</v>
      </c>
      <c r="B2604" s="5">
        <f t="shared" si="423"/>
        <v>2</v>
      </c>
      <c r="C2604" s="5" t="str">
        <f t="shared" ca="1" si="421"/>
        <v>speeds auto_rickshaw</v>
      </c>
      <c r="D2604" s="5" t="str">
        <f t="shared" ca="1" si="420"/>
        <v>speeds_kisumu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All_city_list!F2592,INDIRECT(ADDRESS(B2604,1,1,1,"all_city_parameter_inputs"))))</f>
        <v>speeds</v>
      </c>
      <c r="G2604" s="4" t="str" cm="1">
        <f t="array" aca="1" ref="G2604" ca="1">IF(AND(ISBLANK(INDIRECT(ADDRESS(B2604,3,1,1,"all_city_parameter_inputs"))),ISBLANK(INDIRECT(ADDRESS(B2604,2,1,1,"all_city_parameter_inputs")))),"",IF(ISBLANK(INDIRECT(ADDRESS(B2604,2,1,1,"all_city_parameter_inputs"))),"",INDIRECT(ADDRESS(B2604,2,1,1,"all_city_parameter_inputs"))))</f>
        <v>auto_rickshaw</v>
      </c>
      <c r="H2604" s="17" cm="1">
        <f t="array" aca="1" ref="H2604" ca="1">IF(ISBLANK(INDIRECT(ADDRESS(B2604,A2604,1,1,"all_city_parameter_inputs"))), "--",INDIRECT(ADDRESS(B2604,A2604,1,1,"all_city_parameter_inputs")))</f>
        <v>4</v>
      </c>
      <c r="I2604" s="17">
        <f ca="1">IF(OR(G2604="alpha",G2604="beta",G2604="sd",G2604="mean"),"--",VLOOKUP(C2604,Default!$B$5:$H$114,7,FALSE))</f>
        <v>4</v>
      </c>
      <c r="J2604" s="4" t="str">
        <f ca="1">VLOOKUP(F2604,Lookup!$C$5:$D$110,2, FALSE)</f>
        <v>Travel values</v>
      </c>
      <c r="K2604" s="4">
        <f ca="1">VLOOKUP(C2604,Default!$B$4:$E$114,4, FALSE)</f>
        <v>0</v>
      </c>
      <c r="L2604" s="21" t="str" cm="1">
        <f t="array" aca="1" ref="L2604" ca="1">IF(ISNA(VLOOKUP($D2604,Grouped_Sources!$C:$C,1,FALSE)),"", INDIRECT(VLOOKUP($D2604,Grouped_Sources!$C:$I,5,FALSE)))</f>
        <v>VehicleSpeeds_Summary_vxxx.docx on OneDrive Ali Abbas - ITHIM Global\Methods and Processes\Input Parameters\VehicleSpeeds</v>
      </c>
      <c r="M2604" s="21" cm="1">
        <f t="array" aca="1" ref="M2604" ca="1">IF(ISNA(VLOOKUP($D2604,Grouped_Sources!$C:$C,1,FALSE)),"", INDIRECT(VLOOKUP($D2604,Grouped_Sources!$C:$I,6,FALSE)))</f>
        <v>0</v>
      </c>
      <c r="N2604" s="21" cm="1">
        <f t="array" aca="1" ref="N2604" ca="1">IF(ISNA(VLOOKUP($D2604,Grouped_Sources!$C:$C,1,FALSE)),"", INDIRECT(VLOOKUP($D2604,Grouped_Sources!$C:$I,7,FALSE)))</f>
        <v>0</v>
      </c>
    </row>
    <row r="2605" spans="1:14" hidden="1" x14ac:dyDescent="0.25">
      <c r="A2605" s="5">
        <f t="shared" si="422"/>
        <v>29</v>
      </c>
      <c r="B2605" s="5">
        <f t="shared" si="423"/>
        <v>3</v>
      </c>
      <c r="C2605" s="5" t="str">
        <f t="shared" ca="1" si="421"/>
        <v>speeds bus</v>
      </c>
      <c r="D2605" s="5" t="str">
        <f t="shared" ca="1" si="420"/>
        <v>speeds_kisumu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speeds</v>
      </c>
      <c r="G2605" s="4" t="str" cm="1">
        <f t="array" aca="1" ref="G2605" ca="1">IF(AND(ISBLANK(INDIRECT(ADDRESS(B2605,3,1,1,"all_city_parameter_inputs"))),ISBLANK(INDIRECT(ADDRESS(B2605,2,1,1,"all_city_parameter_inputs")))),"",IF(ISBLANK(INDIRECT(ADDRESS(B2605,2,1,1,"all_city_parameter_inputs"))),"",INDIRECT(ADDRESS(B2605,2,1,1,"all_city_parameter_inputs"))))</f>
        <v>bus</v>
      </c>
      <c r="H2605" s="17" cm="1">
        <f t="array" aca="1" ref="H2605" ca="1">IF(ISBLANK(INDIRECT(ADDRESS(B2605,A2605,1,1,"all_city_parameter_inputs"))), "--",INDIRECT(ADDRESS(B2605,A2605,1,1,"all_city_parameter_inputs")))</f>
        <v>12</v>
      </c>
      <c r="I2605" s="17">
        <f ca="1">IF(OR(G2605="alpha",G2605="beta",G2605="sd",G2605="mean"),"--",VLOOKUP(C2605,Default!$B$5:$H$114,7,FALSE))</f>
        <v>8.1</v>
      </c>
      <c r="J2605" s="4" t="str">
        <f ca="1">VLOOKUP(F2605,Lookup!$C$5:$D$110,2, FALSE)</f>
        <v>Travel values</v>
      </c>
      <c r="K2605" s="4" t="str">
        <f ca="1">VLOOKUP(C2605,Default!$B$4:$E$114,4,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05" s="21" t="str" cm="1">
        <f t="array" aca="1" ref="L2605" ca="1">IF(ISNA(VLOOKUP($D2605,Grouped_Sources!$C:$C,1,FALSE)),"", INDIRECT(VLOOKUP($D2605,Grouped_Sources!$C:$I,5,FALSE)))</f>
        <v>VehicleSpeeds_Summary_vxxx.docx on OneDrive Ali Abbas - ITHIM Global\Methods and Processes\Input Parameters\VehicleSpeeds</v>
      </c>
      <c r="M2605" s="21" cm="1">
        <f t="array" aca="1" ref="M2605" ca="1">IF(ISNA(VLOOKUP($D2605,Grouped_Sources!$C:$C,1,FALSE)),"", INDIRECT(VLOOKUP($D2605,Grouped_Sources!$C:$I,6,FALSE)))</f>
        <v>0</v>
      </c>
      <c r="N2605" s="21" cm="1">
        <f t="array" aca="1" ref="N2605" ca="1">IF(ISNA(VLOOKUP($D2605,Grouped_Sources!$C:$C,1,FALSE)),"", INDIRECT(VLOOKUP($D2605,Grouped_Sources!$C:$I,7,FALSE)))</f>
        <v>0</v>
      </c>
    </row>
    <row r="2606" spans="1:14" hidden="1" x14ac:dyDescent="0.25">
      <c r="A2606" s="5">
        <f t="shared" si="422"/>
        <v>29</v>
      </c>
      <c r="B2606" s="5">
        <f t="shared" si="423"/>
        <v>4</v>
      </c>
      <c r="C2606" s="5" t="str">
        <f t="shared" ca="1" si="421"/>
        <v>speeds car</v>
      </c>
      <c r="D2606" s="5" t="str">
        <f t="shared" ca="1" si="420"/>
        <v>speeds_kisumu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speeds</v>
      </c>
      <c r="G2606" s="4" t="str" cm="1">
        <f t="array" aca="1" ref="G2606" ca="1">IF(AND(ISBLANK(INDIRECT(ADDRESS(B2606,3,1,1,"all_city_parameter_inputs"))),ISBLANK(INDIRECT(ADDRESS(B2606,2,1,1,"all_city_parameter_inputs")))),"",IF(ISBLANK(INDIRECT(ADDRESS(B2606,2,1,1,"all_city_parameter_inputs"))),"",INDIRECT(ADDRESS(B2606,2,1,1,"all_city_parameter_inputs"))))</f>
        <v>car</v>
      </c>
      <c r="H2606" s="17" cm="1">
        <f t="array" aca="1" ref="H2606" ca="1">IF(ISBLANK(INDIRECT(ADDRESS(B2606,A2606,1,1,"all_city_parameter_inputs"))), "--",INDIRECT(ADDRESS(B2606,A2606,1,1,"all_city_parameter_inputs")))</f>
        <v>15</v>
      </c>
      <c r="I2606" s="17">
        <f ca="1">IF(OR(G2606="alpha",G2606="beta",G2606="sd",G2606="mean"),"--",VLOOKUP(C2606,Default!$B$5:$H$114,7,FALSE))</f>
        <v>13.8</v>
      </c>
      <c r="J2606" s="4" t="str">
        <f ca="1">VLOOKUP(F2606,Lookup!$C$5:$D$110,2, FALSE)</f>
        <v>Travel values</v>
      </c>
      <c r="K2606" s="4">
        <f ca="1">VLOOKUP(C2606,Default!$B$4:$E$114,4, FALSE)</f>
        <v>0</v>
      </c>
      <c r="L2606" s="21" t="str" cm="1">
        <f t="array" aca="1" ref="L2606" ca="1">IF(ISNA(VLOOKUP($D2606,Grouped_Sources!$C:$C,1,FALSE)),"", INDIRECT(VLOOKUP($D2606,Grouped_Sources!$C:$I,5,FALSE)))</f>
        <v>VehicleSpeeds_Summary_vxxx.docx on OneDrive Ali Abbas - ITHIM Global\Methods and Processes\Input Parameters\VehicleSpeeds</v>
      </c>
      <c r="M2606" s="21" cm="1">
        <f t="array" aca="1" ref="M2606" ca="1">IF(ISNA(VLOOKUP($D2606,Grouped_Sources!$C:$C,1,FALSE)),"", INDIRECT(VLOOKUP($D2606,Grouped_Sources!$C:$I,6,FALSE)))</f>
        <v>0</v>
      </c>
      <c r="N2606" s="21" cm="1">
        <f t="array" aca="1" ref="N2606" ca="1">IF(ISNA(VLOOKUP($D2606,Grouped_Sources!$C:$C,1,FALSE)),"", INDIRECT(VLOOKUP($D2606,Grouped_Sources!$C:$I,7,FALSE)))</f>
        <v>0</v>
      </c>
    </row>
    <row r="2607" spans="1:14" hidden="1" x14ac:dyDescent="0.25">
      <c r="A2607" s="5">
        <f t="shared" si="422"/>
        <v>29</v>
      </c>
      <c r="B2607" s="5">
        <f t="shared" si="423"/>
        <v>5</v>
      </c>
      <c r="C2607" s="5" t="str">
        <f t="shared" ca="1" si="421"/>
        <v>speeds cycle</v>
      </c>
      <c r="D2607" s="5" t="str">
        <f t="shared" ca="1" si="420"/>
        <v>speeds_kisumu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speeds</v>
      </c>
      <c r="G2607" s="4" t="str" cm="1">
        <f t="array" aca="1" ref="G2607" ca="1">IF(AND(ISBLANK(INDIRECT(ADDRESS(B2607,3,1,1,"all_city_parameter_inputs"))),ISBLANK(INDIRECT(ADDRESS(B2607,2,1,1,"all_city_parameter_inputs")))),"",IF(ISBLANK(INDIRECT(ADDRESS(B2607,2,1,1,"all_city_parameter_inputs"))),"",INDIRECT(ADDRESS(B2607,2,1,1,"all_city_parameter_inputs"))))</f>
        <v>cycle</v>
      </c>
      <c r="H2607" s="17" cm="1">
        <f t="array" aca="1" ref="H2607" ca="1">IF(ISBLANK(INDIRECT(ADDRESS(B2607,A2607,1,1,"all_city_parameter_inputs"))), "--",INDIRECT(ADDRESS(B2607,A2607,1,1,"all_city_parameter_inputs")))</f>
        <v>6</v>
      </c>
      <c r="I2607" s="17">
        <f ca="1">IF(OR(G2607="alpha",G2607="beta",G2607="sd",G2607="mean"),"--",VLOOKUP(C2607,Default!$B$5:$H$114,7,FALSE))</f>
        <v>7.2</v>
      </c>
      <c r="J2607" s="4" t="str">
        <f ca="1">VLOOKUP(F2607,Lookup!$C$5:$D$110,2, FALSE)</f>
        <v>Travel values</v>
      </c>
      <c r="K2607" s="4">
        <f ca="1">VLOOKUP(C2607,Default!$B$4:$E$114,4, FALSE)</f>
        <v>0</v>
      </c>
      <c r="L2607" s="21" t="str" cm="1">
        <f t="array" aca="1" ref="L2607" ca="1">IF(ISNA(VLOOKUP($D2607,Grouped_Sources!$C:$C,1,FALSE)),"", INDIRECT(VLOOKUP($D2607,Grouped_Sources!$C:$I,5,FALSE)))</f>
        <v>VehicleSpeeds_Summary_vxxx.docx on OneDrive Ali Abbas - ITHIM Global\Methods and Processes\Input Parameters\VehicleSpeeds</v>
      </c>
      <c r="M2607" s="21" cm="1">
        <f t="array" aca="1" ref="M2607" ca="1">IF(ISNA(VLOOKUP($D2607,Grouped_Sources!$C:$C,1,FALSE)),"", INDIRECT(VLOOKUP($D2607,Grouped_Sources!$C:$I,6,FALSE)))</f>
        <v>0</v>
      </c>
      <c r="N2607" s="21" cm="1">
        <f t="array" aca="1" ref="N2607" ca="1">IF(ISNA(VLOOKUP($D2607,Grouped_Sources!$C:$C,1,FALSE)),"", INDIRECT(VLOOKUP($D2607,Grouped_Sources!$C:$I,7,FALSE)))</f>
        <v>0</v>
      </c>
    </row>
    <row r="2608" spans="1:14" hidden="1" x14ac:dyDescent="0.25">
      <c r="A2608" s="5">
        <f t="shared" si="422"/>
        <v>29</v>
      </c>
      <c r="B2608" s="5">
        <f t="shared" si="423"/>
        <v>6</v>
      </c>
      <c r="C2608" s="5" t="str">
        <f t="shared" ca="1" si="421"/>
        <v>speeds subway</v>
      </c>
      <c r="D2608" s="5" t="str">
        <f t="shared" ca="1" si="420"/>
        <v>speeds_kisumu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speeds</v>
      </c>
      <c r="G2608" s="4" t="str" cm="1">
        <f t="array" aca="1" ref="G2608" ca="1">IF(AND(ISBLANK(INDIRECT(ADDRESS(B2608,3,1,1,"all_city_parameter_inputs"))),ISBLANK(INDIRECT(ADDRESS(B2608,2,1,1,"all_city_parameter_inputs")))),"",IF(ISBLANK(INDIRECT(ADDRESS(B2608,2,1,1,"all_city_parameter_inputs"))),"",INDIRECT(ADDRESS(B2608,2,1,1,"all_city_parameter_inputs"))))</f>
        <v>subway</v>
      </c>
      <c r="H2608" s="17" t="str" cm="1">
        <f t="array" aca="1" ref="H2608" ca="1">IF(ISBLANK(INDIRECT(ADDRESS(B2608,A2608,1,1,"all_city_parameter_inputs"))), "--",INDIRECT(ADDRESS(B2608,A2608,1,1,"all_city_parameter_inputs")))</f>
        <v>--</v>
      </c>
      <c r="I2608" s="17">
        <f ca="1">IF(OR(G2608="alpha",G2608="beta",G2608="sd",G2608="mean"),"--",VLOOKUP(C2608,Default!$B$5:$H$114,7,FALSE))</f>
        <v>18.100000000000001</v>
      </c>
      <c r="J2608" s="4" t="str">
        <f ca="1">VLOOKUP(F2608,Lookup!$C$5:$D$110,2, FALSE)</f>
        <v>Travel values</v>
      </c>
      <c r="K2608" s="4">
        <f ca="1">VLOOKUP(C2608,Default!$B$4:$E$114,4, FALSE)</f>
        <v>0</v>
      </c>
      <c r="L2608" s="21" t="str" cm="1">
        <f t="array" aca="1" ref="L2608" ca="1">IF(ISNA(VLOOKUP($D2608,Grouped_Sources!$C:$C,1,FALSE)),"", INDIRECT(VLOOKUP($D2608,Grouped_Sources!$C:$I,5,FALSE)))</f>
        <v>VehicleSpeeds_Summary_vxxx.docx on OneDrive Ali Abbas - ITHIM Global\Methods and Processes\Input Parameters\VehicleSpeeds</v>
      </c>
      <c r="M2608" s="21" cm="1">
        <f t="array" aca="1" ref="M2608" ca="1">IF(ISNA(VLOOKUP($D2608,Grouped_Sources!$C:$C,1,FALSE)),"", INDIRECT(VLOOKUP($D2608,Grouped_Sources!$C:$I,6,FALSE)))</f>
        <v>0</v>
      </c>
      <c r="N2608" s="21" cm="1">
        <f t="array" aca="1" ref="N2608" ca="1">IF(ISNA(VLOOKUP($D2608,Grouped_Sources!$C:$C,1,FALSE)),"", INDIRECT(VLOOKUP($D2608,Grouped_Sources!$C:$I,7,FALSE)))</f>
        <v>0</v>
      </c>
    </row>
    <row r="2609" spans="1:14" hidden="1" x14ac:dyDescent="0.25">
      <c r="A2609" s="5">
        <f t="shared" si="422"/>
        <v>29</v>
      </c>
      <c r="B2609" s="5">
        <f t="shared" si="423"/>
        <v>7</v>
      </c>
      <c r="C2609" s="5" t="str">
        <f t="shared" ca="1" si="421"/>
        <v>speeds motorcycle</v>
      </c>
      <c r="D2609" s="5" t="str">
        <f t="shared" ca="1" si="420"/>
        <v>speeds_kisumu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speeds</v>
      </c>
      <c r="G2609" s="4" t="str" cm="1">
        <f t="array" aca="1" ref="G2609" ca="1">IF(AND(ISBLANK(INDIRECT(ADDRESS(B2609,3,1,1,"all_city_parameter_inputs"))),ISBLANK(INDIRECT(ADDRESS(B2609,2,1,1,"all_city_parameter_inputs")))),"",IF(ISBLANK(INDIRECT(ADDRESS(B2609,2,1,1,"all_city_parameter_inputs"))),"",INDIRECT(ADDRESS(B2609,2,1,1,"all_city_parameter_inputs"))))</f>
        <v>motorcycle</v>
      </c>
      <c r="H2609" s="17" cm="1">
        <f t="array" aca="1" ref="H2609" ca="1">IF(ISBLANK(INDIRECT(ADDRESS(B2609,A2609,1,1,"all_city_parameter_inputs"))), "--",INDIRECT(ADDRESS(B2609,A2609,1,1,"all_city_parameter_inputs")))</f>
        <v>15</v>
      </c>
      <c r="I2609" s="17">
        <f ca="1">IF(OR(G2609="alpha",G2609="beta",G2609="sd",G2609="mean"),"--",VLOOKUP(C2609,Default!$B$5:$H$114,7,FALSE))</f>
        <v>15.2</v>
      </c>
      <c r="J2609" s="4" t="str">
        <f ca="1">VLOOKUP(F2609,Lookup!$C$5:$D$110,2, FALSE)</f>
        <v>Travel values</v>
      </c>
      <c r="K2609" s="4">
        <f ca="1">VLOOKUP(C2609,Default!$B$4:$E$114,4, FALSE)</f>
        <v>0</v>
      </c>
      <c r="L2609" s="21" t="str" cm="1">
        <f t="array" aca="1" ref="L2609" ca="1">IF(ISNA(VLOOKUP($D2609,Grouped_Sources!$C:$C,1,FALSE)),"", INDIRECT(VLOOKUP($D2609,Grouped_Sources!$C:$I,5,FALSE)))</f>
        <v>VehicleSpeeds_Summary_vxxx.docx on OneDrive Ali Abbas - ITHIM Global\Methods and Processes\Input Parameters\VehicleSpeeds</v>
      </c>
      <c r="M2609" s="21" cm="1">
        <f t="array" aca="1" ref="M2609" ca="1">IF(ISNA(VLOOKUP($D2609,Grouped_Sources!$C:$C,1,FALSE)),"", INDIRECT(VLOOKUP($D2609,Grouped_Sources!$C:$I,6,FALSE)))</f>
        <v>0</v>
      </c>
      <c r="N2609" s="21" cm="1">
        <f t="array" aca="1" ref="N2609" ca="1">IF(ISNA(VLOOKUP($D2609,Grouped_Sources!$C:$C,1,FALSE)),"", INDIRECT(VLOOKUP($D2609,Grouped_Sources!$C:$I,7,FALSE)))</f>
        <v>0</v>
      </c>
    </row>
    <row r="2610" spans="1:14" hidden="1" x14ac:dyDescent="0.25">
      <c r="A2610" s="5">
        <f t="shared" si="422"/>
        <v>29</v>
      </c>
      <c r="B2610" s="5">
        <f t="shared" si="423"/>
        <v>8</v>
      </c>
      <c r="C2610" s="5" t="str">
        <f t="shared" ca="1" si="421"/>
        <v>speeds other</v>
      </c>
      <c r="D2610" s="5" t="str">
        <f t="shared" ca="1" si="420"/>
        <v>speeds_kisumu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speeds</v>
      </c>
      <c r="G2610" s="4" t="str" cm="1">
        <f t="array" aca="1" ref="G2610" ca="1">IF(AND(ISBLANK(INDIRECT(ADDRESS(B2610,3,1,1,"all_city_parameter_inputs"))),ISBLANK(INDIRECT(ADDRESS(B2610,2,1,1,"all_city_parameter_inputs")))),"",IF(ISBLANK(INDIRECT(ADDRESS(B2610,2,1,1,"all_city_parameter_inputs"))),"",INDIRECT(ADDRESS(B2610,2,1,1,"all_city_parameter_inputs"))))</f>
        <v>other</v>
      </c>
      <c r="H2610" s="17" t="str" cm="1">
        <f t="array" aca="1" ref="H2610" ca="1">IF(ISBLANK(INDIRECT(ADDRESS(B2610,A2610,1,1,"all_city_parameter_inputs"))), "--",INDIRECT(ADDRESS(B2610,A2610,1,1,"all_city_parameter_inputs")))</f>
        <v>--</v>
      </c>
      <c r="I2610" s="17">
        <f ca="1">IF(OR(G2610="alpha",G2610="beta",G2610="sd",G2610="mean"),"--",VLOOKUP(C2610,Default!$B$5:$H$114,7,FALSE))</f>
        <v>9.1</v>
      </c>
      <c r="J2610" s="4" t="str">
        <f ca="1">VLOOKUP(F2610,Lookup!$C$5:$D$110,2, FALSE)</f>
        <v>Travel values</v>
      </c>
      <c r="K2610" s="4">
        <f ca="1">VLOOKUP(C2610,Default!$B$4:$E$114,4, FALSE)</f>
        <v>0</v>
      </c>
      <c r="L2610" s="21" t="str" cm="1">
        <f t="array" aca="1" ref="L2610" ca="1">IF(ISNA(VLOOKUP($D2610,Grouped_Sources!$C:$C,1,FALSE)),"", INDIRECT(VLOOKUP($D2610,Grouped_Sources!$C:$I,5,FALSE)))</f>
        <v>VehicleSpeeds_Summary_vxxx.docx on OneDrive Ali Abbas - ITHIM Global\Methods and Processes\Input Parameters\VehicleSpeeds</v>
      </c>
      <c r="M2610" s="21" cm="1">
        <f t="array" aca="1" ref="M2610" ca="1">IF(ISNA(VLOOKUP($D2610,Grouped_Sources!$C:$C,1,FALSE)),"", INDIRECT(VLOOKUP($D2610,Grouped_Sources!$C:$I,6,FALSE)))</f>
        <v>0</v>
      </c>
      <c r="N2610" s="21" cm="1">
        <f t="array" aca="1" ref="N2610" ca="1">IF(ISNA(VLOOKUP($D2610,Grouped_Sources!$C:$C,1,FALSE)),"", INDIRECT(VLOOKUP($D2610,Grouped_Sources!$C:$I,7,FALSE)))</f>
        <v>0</v>
      </c>
    </row>
    <row r="2611" spans="1:14" hidden="1" x14ac:dyDescent="0.25">
      <c r="A2611" s="5">
        <f t="shared" si="422"/>
        <v>29</v>
      </c>
      <c r="B2611" s="5">
        <f t="shared" si="423"/>
        <v>9</v>
      </c>
      <c r="C2611" s="5" t="str">
        <f t="shared" ca="1" si="421"/>
        <v>speeds pedestrian</v>
      </c>
      <c r="D2611" s="5" t="str">
        <f t="shared" ca="1" si="420"/>
        <v>speeds_kisumu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speeds</v>
      </c>
      <c r="G2611" s="4" t="str" cm="1">
        <f t="array" aca="1" ref="G2611" ca="1">IF(AND(ISBLANK(INDIRECT(ADDRESS(B2611,3,1,1,"all_city_parameter_inputs"))),ISBLANK(INDIRECT(ADDRESS(B2611,2,1,1,"all_city_parameter_inputs")))),"",IF(ISBLANK(INDIRECT(ADDRESS(B2611,2,1,1,"all_city_parameter_inputs"))),"",INDIRECT(ADDRESS(B2611,2,1,1,"all_city_parameter_inputs"))))</f>
        <v>pedestrian</v>
      </c>
      <c r="H2611" s="17" cm="1">
        <f t="array" aca="1" ref="H2611" ca="1">IF(ISBLANK(INDIRECT(ADDRESS(B2611,A2611,1,1,"all_city_parameter_inputs"))), "--",INDIRECT(ADDRESS(B2611,A2611,1,1,"all_city_parameter_inputs")))</f>
        <v>2</v>
      </c>
      <c r="I2611" s="17">
        <f ca="1">IF(OR(G2611="alpha",G2611="beta",G2611="sd",G2611="mean"),"--",VLOOKUP(C2611,Default!$B$5:$H$114,7,FALSE))</f>
        <v>2.5</v>
      </c>
      <c r="J2611" s="4" t="str">
        <f ca="1">VLOOKUP(F2611,Lookup!$C$5:$D$110,2, FALSE)</f>
        <v>Travel values</v>
      </c>
      <c r="K2611" s="4">
        <f ca="1">VLOOKUP(C2611,Default!$B$4:$E$114,4, FALSE)</f>
        <v>0</v>
      </c>
      <c r="L2611" s="21" t="str" cm="1">
        <f t="array" aca="1" ref="L2611" ca="1">IF(ISNA(VLOOKUP($D2611,Grouped_Sources!$C:$C,1,FALSE)),"", INDIRECT(VLOOKUP($D2611,Grouped_Sources!$C:$I,5,FALSE)))</f>
        <v>VehicleSpeeds_Summary_vxxx.docx on OneDrive Ali Abbas - ITHIM Global\Methods and Processes\Input Parameters\VehicleSpeeds</v>
      </c>
      <c r="M2611" s="21" cm="1">
        <f t="array" aca="1" ref="M2611" ca="1">IF(ISNA(VLOOKUP($D2611,Grouped_Sources!$C:$C,1,FALSE)),"", INDIRECT(VLOOKUP($D2611,Grouped_Sources!$C:$I,6,FALSE)))</f>
        <v>0</v>
      </c>
      <c r="N2611" s="21" cm="1">
        <f t="array" aca="1" ref="N2611" ca="1">IF(ISNA(VLOOKUP($D2611,Grouped_Sources!$C:$C,1,FALSE)),"", INDIRECT(VLOOKUP($D2611,Grouped_Sources!$C:$I,7,FALSE)))</f>
        <v>0</v>
      </c>
    </row>
    <row r="2612" spans="1:14" hidden="1" x14ac:dyDescent="0.25">
      <c r="A2612" s="5">
        <f t="shared" si="422"/>
        <v>29</v>
      </c>
      <c r="B2612" s="5">
        <f t="shared" si="423"/>
        <v>10</v>
      </c>
      <c r="C2612" s="5" t="str">
        <f t="shared" ca="1" si="421"/>
        <v>speeds rail</v>
      </c>
      <c r="D2612" s="5" t="str">
        <f t="shared" ca="1" si="420"/>
        <v>speeds_kisumu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speeds</v>
      </c>
      <c r="G2612" s="4" t="str" cm="1">
        <f t="array" aca="1" ref="G2612" ca="1">IF(AND(ISBLANK(INDIRECT(ADDRESS(B2612,3,1,1,"all_city_parameter_inputs"))),ISBLANK(INDIRECT(ADDRESS(B2612,2,1,1,"all_city_parameter_inputs")))),"",IF(ISBLANK(INDIRECT(ADDRESS(B2612,2,1,1,"all_city_parameter_inputs"))),"",INDIRECT(ADDRESS(B2612,2,1,1,"all_city_parameter_inputs"))))</f>
        <v>rail</v>
      </c>
      <c r="H2612" s="17" cm="1">
        <f t="array" aca="1" ref="H2612" ca="1">IF(ISBLANK(INDIRECT(ADDRESS(B2612,A2612,1,1,"all_city_parameter_inputs"))), "--",INDIRECT(ADDRESS(B2612,A2612,1,1,"all_city_parameter_inputs")))</f>
        <v>20.6</v>
      </c>
      <c r="I2612" s="17">
        <f ca="1">IF(OR(G2612="alpha",G2612="beta",G2612="sd",G2612="mean"),"--",VLOOKUP(C2612,Default!$B$5:$H$114,7,FALSE))</f>
        <v>21.9</v>
      </c>
      <c r="J2612" s="4" t="str">
        <f ca="1">VLOOKUP(F2612,Lookup!$C$5:$D$110,2, FALSE)</f>
        <v>Travel values</v>
      </c>
      <c r="K2612" s="4">
        <f ca="1">VLOOKUP(C2612,Default!$B$4:$E$114,4, FALSE)</f>
        <v>0</v>
      </c>
      <c r="L2612" s="21" t="str" cm="1">
        <f t="array" aca="1" ref="L2612" ca="1">IF(ISNA(VLOOKUP($D2612,Grouped_Sources!$C:$C,1,FALSE)),"", INDIRECT(VLOOKUP($D2612,Grouped_Sources!$C:$I,5,FALSE)))</f>
        <v>VehicleSpeeds_Summary_vxxx.docx on OneDrive Ali Abbas - ITHIM Global\Methods and Processes\Input Parameters\VehicleSpeeds</v>
      </c>
      <c r="M2612" s="21" cm="1">
        <f t="array" aca="1" ref="M2612" ca="1">IF(ISNA(VLOOKUP($D2612,Grouped_Sources!$C:$C,1,FALSE)),"", INDIRECT(VLOOKUP($D2612,Grouped_Sources!$C:$I,6,FALSE)))</f>
        <v>0</v>
      </c>
      <c r="N2612" s="21" cm="1">
        <f t="array" aca="1" ref="N2612" ca="1">IF(ISNA(VLOOKUP($D2612,Grouped_Sources!$C:$C,1,FALSE)),"", INDIRECT(VLOOKUP($D2612,Grouped_Sources!$C:$I,7,FALSE)))</f>
        <v>0</v>
      </c>
    </row>
    <row r="2613" spans="1:14" hidden="1" x14ac:dyDescent="0.25">
      <c r="A2613" s="5">
        <f t="shared" si="422"/>
        <v>29</v>
      </c>
      <c r="B2613" s="5">
        <f t="shared" si="423"/>
        <v>11</v>
      </c>
      <c r="C2613" s="5" t="str">
        <f t="shared" ca="1" si="421"/>
        <v>speeds taxi</v>
      </c>
      <c r="D2613" s="5" t="str">
        <f t="shared" ca="1" si="420"/>
        <v>speeds_kisumu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speeds</v>
      </c>
      <c r="G2613" s="4" t="str" cm="1">
        <f t="array" aca="1" ref="G2613" ca="1">IF(AND(ISBLANK(INDIRECT(ADDRESS(B2613,3,1,1,"all_city_parameter_inputs"))),ISBLANK(INDIRECT(ADDRESS(B2613,2,1,1,"all_city_parameter_inputs")))),"",IF(ISBLANK(INDIRECT(ADDRESS(B2613,2,1,1,"all_city_parameter_inputs"))),"",INDIRECT(ADDRESS(B2613,2,1,1,"all_city_parameter_inputs"))))</f>
        <v>taxi</v>
      </c>
      <c r="H2613" s="17" cm="1">
        <f t="array" aca="1" ref="H2613" ca="1">IF(ISBLANK(INDIRECT(ADDRESS(B2613,A2613,1,1,"all_city_parameter_inputs"))), "--",INDIRECT(ADDRESS(B2613,A2613,1,1,"all_city_parameter_inputs")))</f>
        <v>12</v>
      </c>
      <c r="I2613" s="17">
        <f ca="1">IF(OR(G2613="alpha",G2613="beta",G2613="sd",G2613="mean"),"--",VLOOKUP(C2613,Default!$B$5:$H$114,7,FALSE))</f>
        <v>13.8</v>
      </c>
      <c r="J2613" s="4" t="str">
        <f ca="1">VLOOKUP(F2613,Lookup!$C$5:$D$110,2, FALSE)</f>
        <v>Travel values</v>
      </c>
      <c r="K2613" s="4">
        <f ca="1">VLOOKUP(C2613,Default!$B$4:$E$114,4, FALSE)</f>
        <v>0</v>
      </c>
      <c r="L2613" s="21" t="str" cm="1">
        <f t="array" aca="1" ref="L2613" ca="1">IF(ISNA(VLOOKUP($D2613,Grouped_Sources!$C:$C,1,FALSE)),"", INDIRECT(VLOOKUP($D2613,Grouped_Sources!$C:$I,5,FALSE)))</f>
        <v>VehicleSpeeds_Summary_vxxx.docx on OneDrive Ali Abbas - ITHIM Global\Methods and Processes\Input Parameters\VehicleSpeeds</v>
      </c>
      <c r="M2613" s="21" cm="1">
        <f t="array" aca="1" ref="M2613" ca="1">IF(ISNA(VLOOKUP($D2613,Grouped_Sources!$C:$C,1,FALSE)),"", INDIRECT(VLOOKUP($D2613,Grouped_Sources!$C:$I,6,FALSE)))</f>
        <v>0</v>
      </c>
      <c r="N2613" s="21" cm="1">
        <f t="array" aca="1" ref="N2613" ca="1">IF(ISNA(VLOOKUP($D2613,Grouped_Sources!$C:$C,1,FALSE)),"", INDIRECT(VLOOKUP($D2613,Grouped_Sources!$C:$I,7,FALSE)))</f>
        <v>0</v>
      </c>
    </row>
    <row r="2614" spans="1:14" hidden="1" x14ac:dyDescent="0.25">
      <c r="A2614" s="5">
        <f t="shared" si="422"/>
        <v>29</v>
      </c>
      <c r="B2614" s="5">
        <f t="shared" si="423"/>
        <v>12</v>
      </c>
      <c r="C2614" s="5" t="str">
        <f t="shared" ca="1" si="421"/>
        <v>speeds truck</v>
      </c>
      <c r="D2614" s="5" t="str">
        <f t="shared" ca="1" si="420"/>
        <v>speeds_kisumu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speeds</v>
      </c>
      <c r="G2614" s="4" t="str" cm="1">
        <f t="array" aca="1" ref="G2614" ca="1">IF(AND(ISBLANK(INDIRECT(ADDRESS(B2614,3,1,1,"all_city_parameter_inputs"))),ISBLANK(INDIRECT(ADDRESS(B2614,2,1,1,"all_city_parameter_inputs")))),"",IF(ISBLANK(INDIRECT(ADDRESS(B2614,2,1,1,"all_city_parameter_inputs"))),"",INDIRECT(ADDRESS(B2614,2,1,1,"all_city_parameter_inputs"))))</f>
        <v>truck</v>
      </c>
      <c r="H2614" s="17" cm="1">
        <f t="array" aca="1" ref="H2614" ca="1">IF(ISBLANK(INDIRECT(ADDRESS(B2614,A2614,1,1,"all_city_parameter_inputs"))), "--",INDIRECT(ADDRESS(B2614,A2614,1,1,"all_city_parameter_inputs")))</f>
        <v>12</v>
      </c>
      <c r="I2614" s="17">
        <f ca="1">IF(OR(G2614="alpha",G2614="beta",G2614="sd",G2614="mean"),"--",VLOOKUP(C2614,Default!$B$5:$H$114,7,FALSE))</f>
        <v>8.1</v>
      </c>
      <c r="J2614" s="4" t="str">
        <f ca="1">VLOOKUP(F2614,Lookup!$C$5:$D$110,2, FALSE)</f>
        <v>Travel values</v>
      </c>
      <c r="K2614" s="4">
        <f ca="1">VLOOKUP(C2614,Default!$B$4:$E$114,4, FALSE)</f>
        <v>0</v>
      </c>
      <c r="L2614" s="21" t="str" cm="1">
        <f t="array" aca="1" ref="L2614" ca="1">IF(ISNA(VLOOKUP($D2614,Grouped_Sources!$C:$C,1,FALSE)),"", INDIRECT(VLOOKUP($D2614,Grouped_Sources!$C:$I,5,FALSE)))</f>
        <v>VehicleSpeeds_Summary_vxxx.docx on OneDrive Ali Abbas - ITHIM Global\Methods and Processes\Input Parameters\VehicleSpeeds</v>
      </c>
      <c r="M2614" s="21" cm="1">
        <f t="array" aca="1" ref="M2614" ca="1">IF(ISNA(VLOOKUP($D2614,Grouped_Sources!$C:$C,1,FALSE)),"", INDIRECT(VLOOKUP($D2614,Grouped_Sources!$C:$I,6,FALSE)))</f>
        <v>0</v>
      </c>
      <c r="N2614" s="21" cm="1">
        <f t="array" aca="1" ref="N2614" ca="1">IF(ISNA(VLOOKUP($D2614,Grouped_Sources!$C:$C,1,FALSE)),"", INDIRECT(VLOOKUP($D2614,Grouped_Sources!$C:$I,7,FALSE)))</f>
        <v>0</v>
      </c>
    </row>
    <row r="2615" spans="1:14" hidden="1" x14ac:dyDescent="0.25">
      <c r="A2615" s="5">
        <f t="shared" si="422"/>
        <v>29</v>
      </c>
      <c r="B2615" s="5">
        <f t="shared" si="423"/>
        <v>13</v>
      </c>
      <c r="C2615" s="5" t="str">
        <f t="shared" ca="1" si="421"/>
        <v>speeds van</v>
      </c>
      <c r="D2615" s="5" t="str">
        <f t="shared" ca="1" si="420"/>
        <v>speeds_kisumu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speeds</v>
      </c>
      <c r="G2615" s="4" t="str" cm="1">
        <f t="array" aca="1" ref="G2615" ca="1">IF(AND(ISBLANK(INDIRECT(ADDRESS(B2615,3,1,1,"all_city_parameter_inputs"))),ISBLANK(INDIRECT(ADDRESS(B2615,2,1,1,"all_city_parameter_inputs")))),"",IF(ISBLANK(INDIRECT(ADDRESS(B2615,2,1,1,"all_city_parameter_inputs"))),"",INDIRECT(ADDRESS(B2615,2,1,1,"all_city_parameter_inputs"))))</f>
        <v>van</v>
      </c>
      <c r="H2615" s="17" cm="1">
        <f t="array" aca="1" ref="H2615" ca="1">IF(ISBLANK(INDIRECT(ADDRESS(B2615,A2615,1,1,"all_city_parameter_inputs"))), "--",INDIRECT(ADDRESS(B2615,A2615,1,1,"all_city_parameter_inputs")))</f>
        <v>15</v>
      </c>
      <c r="I2615" s="17">
        <f ca="1">IF(OR(G2615="alpha",G2615="beta",G2615="sd",G2615="mean"),"--",VLOOKUP(C2615,Default!$B$5:$H$114,7,FALSE))</f>
        <v>13.8</v>
      </c>
      <c r="J2615" s="4" t="str">
        <f ca="1">VLOOKUP(F2615,Lookup!$C$5:$D$110,2, FALSE)</f>
        <v>Travel values</v>
      </c>
      <c r="K2615" s="4">
        <f ca="1">VLOOKUP(C2615,Default!$B$4:$E$114,4, FALSE)</f>
        <v>0</v>
      </c>
      <c r="L2615" s="21" t="str" cm="1">
        <f t="array" aca="1" ref="L2615" ca="1">IF(ISNA(VLOOKUP($D2615,Grouped_Sources!$C:$C,1,FALSE)),"", INDIRECT(VLOOKUP($D2615,Grouped_Sources!$C:$I,5,FALSE)))</f>
        <v>VehicleSpeeds_Summary_vxxx.docx on OneDrive Ali Abbas - ITHIM Global\Methods and Processes\Input Parameters\VehicleSpeeds</v>
      </c>
      <c r="M2615" s="21" cm="1">
        <f t="array" aca="1" ref="M2615" ca="1">IF(ISNA(VLOOKUP($D2615,Grouped_Sources!$C:$C,1,FALSE)),"", INDIRECT(VLOOKUP($D2615,Grouped_Sources!$C:$I,6,FALSE)))</f>
        <v>0</v>
      </c>
      <c r="N2615" s="21" cm="1">
        <f t="array" aca="1" ref="N2615" ca="1">IF(ISNA(VLOOKUP($D2615,Grouped_Sources!$C:$C,1,FALSE)),"", INDIRECT(VLOOKUP($D2615,Grouped_Sources!$C:$I,7,FALSE)))</f>
        <v>0</v>
      </c>
    </row>
    <row r="2616" spans="1:14" hidden="1" x14ac:dyDescent="0.25">
      <c r="A2616" s="5">
        <f t="shared" si="422"/>
        <v>29</v>
      </c>
      <c r="B2616" s="5">
        <f t="shared" si="423"/>
        <v>14</v>
      </c>
      <c r="C2616" s="5" t="str">
        <f t="shared" ca="1" si="421"/>
        <v>PM_emission_inventories motorcycle</v>
      </c>
      <c r="D2616" s="5" t="str">
        <f t="shared" ca="1" si="420"/>
        <v>PM_emission_inventories_kisumu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PM_emission_inventories</v>
      </c>
      <c r="G2616" s="4" t="str" cm="1">
        <f t="array" aca="1" ref="G2616" ca="1">IF(AND(ISBLANK(INDIRECT(ADDRESS(B2616,3,1,1,"all_city_parameter_inputs"))),ISBLANK(INDIRECT(ADDRESS(B2616,2,1,1,"all_city_parameter_inputs")))),"",IF(ISBLANK(INDIRECT(ADDRESS(B2616,2,1,1,"all_city_parameter_inputs"))),"",INDIRECT(ADDRESS(B2616,2,1,1,"all_city_parameter_inputs"))))</f>
        <v>motorcycle</v>
      </c>
      <c r="H2616" s="17" cm="1">
        <f t="array" aca="1" ref="H2616" ca="1">IF(ISBLANK(INDIRECT(ADDRESS(B2616,A2616,1,1,"all_city_parameter_inputs"))), "--",INDIRECT(ADDRESS(B2616,A2616,1,1,"all_city_parameter_inputs")))</f>
        <v>1.4029330000000001E-3</v>
      </c>
      <c r="I2616" s="17">
        <f ca="1">IF(OR(G2616="alpha",G2616="beta",G2616="sd",G2616="mean"),"--",VLOOKUP(C2616,Default!$B$5:$H$114,7,FALSE))</f>
        <v>2.3031654375338189E-3</v>
      </c>
      <c r="J2616" s="4" t="str">
        <f ca="1">VLOOKUP(F2616,Lookup!$C$5:$D$110,2, FALSE)</f>
        <v>Pollution values</v>
      </c>
      <c r="K2616" s="4" t="str">
        <f ca="1">VLOOKUP(C2616,Default!$B$4:$E$114,4,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616" s="29" t="str" cm="1">
        <f t="array" aca="1" ref="L2616" ca="1">IF(ISNA(VLOOKUP(D2616,Grouped_Sources!$C:$C,1,FALSE)),"", INDIRECT(VLOOKUP(D2616,Grouped_Sources!$C:$G,5,FALSE)))</f>
        <v/>
      </c>
      <c r="M2616" s="29"/>
      <c r="N2616" s="21"/>
    </row>
    <row r="2617" spans="1:14" hidden="1" x14ac:dyDescent="0.25">
      <c r="A2617" s="5">
        <f t="shared" si="422"/>
        <v>29</v>
      </c>
      <c r="B2617" s="5">
        <f t="shared" si="423"/>
        <v>15</v>
      </c>
      <c r="C2617" s="5" t="str">
        <f t="shared" ca="1" si="421"/>
        <v>PM_emission_inventories car</v>
      </c>
      <c r="D2617" s="5" t="str">
        <f t="shared" ca="1" si="420"/>
        <v>PM_emission_inventories_kisumu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PM_emission_inventories</v>
      </c>
      <c r="G2617" s="4" t="str" cm="1">
        <f t="array" aca="1" ref="G2617" ca="1">IF(AND(ISBLANK(INDIRECT(ADDRESS(B2617,3,1,1,"all_city_parameter_inputs"))),ISBLANK(INDIRECT(ADDRESS(B2617,2,1,1,"all_city_parameter_inputs")))),"",IF(ISBLANK(INDIRECT(ADDRESS(B2617,2,1,1,"all_city_parameter_inputs"))),"",INDIRECT(ADDRESS(B2617,2,1,1,"all_city_parameter_inputs"))))</f>
        <v>car</v>
      </c>
      <c r="H2617" s="17" cm="1">
        <f t="array" aca="1" ref="H2617" ca="1">IF(ISBLANK(INDIRECT(ADDRESS(B2617,A2617,1,1,"all_city_parameter_inputs"))), "--",INDIRECT(ADDRESS(B2617,A2617,1,1,"all_city_parameter_inputs")))</f>
        <v>0.41773709999999997</v>
      </c>
      <c r="I2617" s="17">
        <f ca="1">IF(OR(G2617="alpha",G2617="beta",G2617="sd",G2617="mean"),"--",VLOOKUP(C2617,Default!$B$5:$H$114,7,FALSE))</f>
        <v>8.1980352806225759E-2</v>
      </c>
      <c r="J2617" s="4" t="str">
        <f ca="1">VLOOKUP(F2617,Lookup!$C$5:$D$110,2, FALSE)</f>
        <v>Pollution values</v>
      </c>
      <c r="K2617" s="4">
        <f ca="1">VLOOKUP(C2617,Default!$B$4:$E$114,4, FALSE)</f>
        <v>0</v>
      </c>
      <c r="L2617" s="29" t="str" cm="1">
        <f t="array" aca="1" ref="L2617" ca="1">IF(ISNA(VLOOKUP(D2617,Grouped_Sources!$C:$C,1,FALSE)),"", INDIRECT(VLOOKUP(D2617,Grouped_Sources!$C:$G,5,FALSE)))</f>
        <v/>
      </c>
      <c r="M2617" s="29"/>
      <c r="N2617" s="21"/>
    </row>
    <row r="2618" spans="1:14" hidden="1" x14ac:dyDescent="0.25">
      <c r="A2618" s="5">
        <f t="shared" si="422"/>
        <v>29</v>
      </c>
      <c r="B2618" s="5">
        <f t="shared" si="423"/>
        <v>16</v>
      </c>
      <c r="C2618" s="5" t="str">
        <f t="shared" ca="1" si="421"/>
        <v>PM_emission_inventories bus_driver</v>
      </c>
      <c r="D2618" s="5" t="str">
        <f t="shared" ca="1" si="420"/>
        <v>PM_emission_inventories_kisumu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PM_emission_inventories</v>
      </c>
      <c r="G2618" s="4" t="str" cm="1">
        <f t="array" aca="1" ref="G2618" ca="1">IF(AND(ISBLANK(INDIRECT(ADDRESS(B2618,3,1,1,"all_city_parameter_inputs"))),ISBLANK(INDIRECT(ADDRESS(B2618,2,1,1,"all_city_parameter_inputs")))),"",IF(ISBLANK(INDIRECT(ADDRESS(B2618,2,1,1,"all_city_parameter_inputs"))),"",INDIRECT(ADDRESS(B2618,2,1,1,"all_city_parameter_inputs"))))</f>
        <v>bus_driver</v>
      </c>
      <c r="H2618" s="17" cm="1">
        <f t="array" aca="1" ref="H2618" ca="1">IF(ISBLANK(INDIRECT(ADDRESS(B2618,A2618,1,1,"all_city_parameter_inputs"))), "--",INDIRECT(ADDRESS(B2618,A2618,1,1,"all_city_parameter_inputs")))</f>
        <v>6.7239859999999999E-2</v>
      </c>
      <c r="I2618" s="17">
        <f ca="1">IF(OR(G2618="alpha",G2618="beta",G2618="sd",G2618="mean"),"--",VLOOKUP(C2618,Default!$B$5:$H$114,7,FALSE))</f>
        <v>0.12246677425253254</v>
      </c>
      <c r="J2618" s="4" t="str">
        <f ca="1">VLOOKUP(F2618,Lookup!$C$5:$D$110,2, FALSE)</f>
        <v>Pollution values</v>
      </c>
      <c r="K2618" s="4">
        <f ca="1">VLOOKUP(C2618,Default!$B$4:$E$114,4, FALSE)</f>
        <v>0</v>
      </c>
      <c r="L2618" s="29" t="str" cm="1">
        <f t="array" aca="1" ref="L2618" ca="1">IF(ISNA(VLOOKUP(D2618,Grouped_Sources!$C:$C,1,FALSE)),"", INDIRECT(VLOOKUP(D2618,Grouped_Sources!$C:$G,5,FALSE)))</f>
        <v/>
      </c>
      <c r="M2618" s="29"/>
      <c r="N2618" s="21"/>
    </row>
    <row r="2619" spans="1:14" hidden="1" x14ac:dyDescent="0.25">
      <c r="A2619" s="5">
        <f t="shared" si="422"/>
        <v>29</v>
      </c>
      <c r="B2619" s="5">
        <f t="shared" si="423"/>
        <v>17</v>
      </c>
      <c r="C2619" s="5" t="str">
        <f t="shared" ca="1" si="421"/>
        <v>PM_emission_inventories heavy_truck</v>
      </c>
      <c r="D2619" s="5" t="str">
        <f t="shared" ref="D2619:D2682" ca="1" si="430">F2619&amp;"_"&amp;E2619</f>
        <v>PM_emission_inventories_kisumu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PM_emission_inventories</v>
      </c>
      <c r="G2619" s="4" t="str" cm="1">
        <f t="array" aca="1" ref="G2619" ca="1">IF(AND(ISBLANK(INDIRECT(ADDRESS(B2619,3,1,1,"all_city_parameter_inputs"))),ISBLANK(INDIRECT(ADDRESS(B2619,2,1,1,"all_city_parameter_inputs")))),"",IF(ISBLANK(INDIRECT(ADDRESS(B2619,2,1,1,"all_city_parameter_inputs"))),"",INDIRECT(ADDRESS(B2619,2,1,1,"all_city_parameter_inputs"))))</f>
        <v>heavy_truck</v>
      </c>
      <c r="H2619" s="17" cm="1">
        <f t="array" aca="1" ref="H2619" ca="1">IF(ISBLANK(INDIRECT(ADDRESS(B2619,A2619,1,1,"all_city_parameter_inputs"))), "--",INDIRECT(ADDRESS(B2619,A2619,1,1,"all_city_parameter_inputs")))</f>
        <v>0.29020659999999998</v>
      </c>
      <c r="I2619" s="17">
        <f ca="1">IF(OR(G2619="alpha",G2619="beta",G2619="sd",G2619="mean"),"--",VLOOKUP(C2619,Default!$B$5:$H$114,7,FALSE))</f>
        <v>0.45445403783708543</v>
      </c>
      <c r="J2619" s="4" t="str">
        <f ca="1">VLOOKUP(F2619,Lookup!$C$5:$D$110,2, FALSE)</f>
        <v>Pollution values</v>
      </c>
      <c r="K2619" s="4">
        <f ca="1">VLOOKUP(C2619,Default!$B$4:$E$114,4, FALSE)</f>
        <v>0</v>
      </c>
      <c r="L2619" s="29" t="str" cm="1">
        <f t="array" aca="1" ref="L2619" ca="1">IF(ISNA(VLOOKUP(D2619,Grouped_Sources!$C:$C,1,FALSE)),"", INDIRECT(VLOOKUP(D2619,Grouped_Sources!$C:$G,5,FALSE)))</f>
        <v/>
      </c>
      <c r="M2619" s="29"/>
      <c r="N2619" s="21"/>
    </row>
    <row r="2620" spans="1:14" hidden="1" x14ac:dyDescent="0.25">
      <c r="A2620" s="5">
        <f t="shared" si="422"/>
        <v>29</v>
      </c>
      <c r="B2620" s="5">
        <f t="shared" si="423"/>
        <v>18</v>
      </c>
      <c r="C2620" s="5" t="str">
        <f t="shared" ca="1" si="421"/>
        <v>PM_emission_inventories truck</v>
      </c>
      <c r="D2620" s="5" t="str">
        <f t="shared" ca="1" si="430"/>
        <v>PM_emission_inventories_kisumu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PM_emission_inventories</v>
      </c>
      <c r="G2620" s="4" t="str" cm="1">
        <f t="array" aca="1" ref="G2620" ca="1">IF(AND(ISBLANK(INDIRECT(ADDRESS(B2620,3,1,1,"all_city_parameter_inputs"))),ISBLANK(INDIRECT(ADDRESS(B2620,2,1,1,"all_city_parameter_inputs")))),"",IF(ISBLANK(INDIRECT(ADDRESS(B2620,2,1,1,"all_city_parameter_inputs"))),"",INDIRECT(ADDRESS(B2620,2,1,1,"all_city_parameter_inputs"))))</f>
        <v>truck</v>
      </c>
      <c r="H2620" s="17" cm="1">
        <f t="array" aca="1" ref="H2620" ca="1">IF(ISBLANK(INDIRECT(ADDRESS(B2620,A2620,1,1,"all_city_parameter_inputs"))), "--",INDIRECT(ADDRESS(B2620,A2620,1,1,"all_city_parameter_inputs")))</f>
        <v>0.22341353999999999</v>
      </c>
      <c r="I2620" s="17">
        <f ca="1">IF(OR(G2620="alpha",G2620="beta",G2620="sd",G2620="mean"),"--",VLOOKUP(C2620,Default!$B$5:$H$114,7,FALSE))</f>
        <v>0.33879566966662278</v>
      </c>
      <c r="J2620" s="4" t="str">
        <f ca="1">VLOOKUP(F2620,Lookup!$C$5:$D$110,2, FALSE)</f>
        <v>Pollution values</v>
      </c>
      <c r="K2620" s="4">
        <f ca="1">VLOOKUP(C2620,Default!$B$4:$E$114,4, FALSE)</f>
        <v>0</v>
      </c>
      <c r="L2620" s="29" t="str" cm="1">
        <f t="array" aca="1" ref="L2620" ca="1">IF(ISNA(VLOOKUP(D2620,Grouped_Sources!$C:$C,1,FALSE)),"", INDIRECT(VLOOKUP(D2620,Grouped_Sources!$C:$G,5,FALSE)))</f>
        <v/>
      </c>
      <c r="M2620" s="29"/>
      <c r="N2620" s="21"/>
    </row>
    <row r="2621" spans="1:14" hidden="1" x14ac:dyDescent="0.25">
      <c r="A2621" s="5">
        <f t="shared" si="422"/>
        <v>29</v>
      </c>
      <c r="B2621" s="5">
        <f t="shared" si="423"/>
        <v>19</v>
      </c>
      <c r="C2621" s="5" t="str">
        <f t="shared" ca="1" si="421"/>
        <v>PM_emission_inventories van</v>
      </c>
      <c r="D2621" s="5" t="str">
        <f t="shared" ca="1" si="430"/>
        <v>PM_emission_inventories_kisumu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PM_emission_inventories</v>
      </c>
      <c r="G2621" s="4" t="str" cm="1">
        <f t="array" aca="1" ref="G2621" ca="1">IF(AND(ISBLANK(INDIRECT(ADDRESS(B2621,3,1,1,"all_city_parameter_inputs"))),ISBLANK(INDIRECT(ADDRESS(B2621,2,1,1,"all_city_parameter_inputs")))),"",IF(ISBLANK(INDIRECT(ADDRESS(B2621,2,1,1,"all_city_parameter_inputs"))),"",INDIRECT(ADDRESS(B2621,2,1,1,"all_city_parameter_inputs"))))</f>
        <v>van</v>
      </c>
      <c r="H2621" s="17" cm="1">
        <f t="array" aca="1" ref="H2621" ca="1">IF(ISBLANK(INDIRECT(ADDRESS(B2621,A2621,1,1,"all_city_parameter_inputs"))), "--",INDIRECT(ADDRESS(B2621,A2621,1,1,"all_city_parameter_inputs")))</f>
        <v>0</v>
      </c>
      <c r="I2621" s="17">
        <f ca="1">IF(OR(G2621="alpha",G2621="beta",G2621="sd",G2621="mean"),"--",VLOOKUP(C2621,Default!$B$5:$H$114,7,FALSE))</f>
        <v>0</v>
      </c>
      <c r="J2621" s="4" t="str">
        <f ca="1">VLOOKUP(F2621,Lookup!$C$5:$D$110,2, FALSE)</f>
        <v>Pollution values</v>
      </c>
      <c r="K2621" s="4">
        <f ca="1">VLOOKUP(C2621,Default!$B$4:$E$114,4, FALSE)</f>
        <v>0</v>
      </c>
      <c r="L2621" s="29" t="str" cm="1">
        <f t="array" aca="1" ref="L2621" ca="1">IF(ISNA(VLOOKUP(D2621,Grouped_Sources!$C:$C,1,FALSE)),"", INDIRECT(VLOOKUP(D2621,Grouped_Sources!$C:$G,5,FALSE)))</f>
        <v/>
      </c>
      <c r="M2621" s="29"/>
      <c r="N2621" s="21"/>
    </row>
    <row r="2622" spans="1:14" hidden="1" x14ac:dyDescent="0.25">
      <c r="A2622" s="5">
        <f t="shared" si="422"/>
        <v>29</v>
      </c>
      <c r="B2622" s="5">
        <f t="shared" si="423"/>
        <v>20</v>
      </c>
      <c r="C2622" s="5" t="str">
        <f t="shared" ca="1" si="421"/>
        <v>PM_emission_inventories other</v>
      </c>
      <c r="D2622" s="5" t="str">
        <f t="shared" ca="1" si="430"/>
        <v>PM_emission_inventories_kisumu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PM_emission_inventories</v>
      </c>
      <c r="G2622" s="4" t="str" cm="1">
        <f t="array" aca="1" ref="G2622" ca="1">IF(AND(ISBLANK(INDIRECT(ADDRESS(B2622,3,1,1,"all_city_parameter_inputs"))),ISBLANK(INDIRECT(ADDRESS(B2622,2,1,1,"all_city_parameter_inputs")))),"",IF(ISBLANK(INDIRECT(ADDRESS(B2622,2,1,1,"all_city_parameter_inputs"))),"",INDIRECT(ADDRESS(B2622,2,1,1,"all_city_parameter_inputs"))))</f>
        <v>other</v>
      </c>
      <c r="H2622" s="17" cm="1">
        <f t="array" aca="1" ref="H2622" ca="1">IF(ISBLANK(INDIRECT(ADDRESS(B2622,A2622,1,1,"all_city_parameter_inputs"))), "--",INDIRECT(ADDRESS(B2622,A2622,1,1,"all_city_parameter_inputs")))</f>
        <v>0</v>
      </c>
      <c r="I2622" s="17">
        <f ca="1">IF(OR(G2622="alpha",G2622="beta",G2622="sd",G2622="mean"),"--",VLOOKUP(C2622,Default!$B$5:$H$114,7,FALSE))</f>
        <v>0</v>
      </c>
      <c r="J2622" s="4" t="str">
        <f ca="1">VLOOKUP(F2622,Lookup!$C$5:$D$110,2, FALSE)</f>
        <v>Pollution values</v>
      </c>
      <c r="K2622" s="4">
        <f ca="1">VLOOKUP(C2622,Default!$B$4:$E$114,4, FALSE)</f>
        <v>0</v>
      </c>
      <c r="L2622" s="29" t="str" cm="1">
        <f t="array" aca="1" ref="L2622" ca="1">IF(ISNA(VLOOKUP(D2622,Grouped_Sources!$C:$C,1,FALSE)),"", INDIRECT(VLOOKUP(D2622,Grouped_Sources!$C:$G,5,FALSE)))</f>
        <v/>
      </c>
      <c r="M2622" s="29"/>
      <c r="N2622" s="21"/>
    </row>
    <row r="2623" spans="1:14" hidden="1" x14ac:dyDescent="0.25">
      <c r="A2623" s="5">
        <f t="shared" si="422"/>
        <v>29</v>
      </c>
      <c r="B2623" s="5">
        <f t="shared" si="423"/>
        <v>21</v>
      </c>
      <c r="C2623" s="5" t="str">
        <f t="shared" ca="1" si="421"/>
        <v>PM_emission_inventories taxi</v>
      </c>
      <c r="D2623" s="5" t="str">
        <f t="shared" ca="1" si="430"/>
        <v>PM_emission_inventories_kisumu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PM_emission_inventories</v>
      </c>
      <c r="G2623" s="4" t="str" cm="1">
        <f t="array" aca="1" ref="G2623" ca="1">IF(AND(ISBLANK(INDIRECT(ADDRESS(B2623,3,1,1,"all_city_parameter_inputs"))),ISBLANK(INDIRECT(ADDRESS(B2623,2,1,1,"all_city_parameter_inputs")))),"",IF(ISBLANK(INDIRECT(ADDRESS(B2623,2,1,1,"all_city_parameter_inputs"))),"",INDIRECT(ADDRESS(B2623,2,1,1,"all_city_parameter_inputs"))))</f>
        <v>taxi</v>
      </c>
      <c r="H2623" s="17" cm="1">
        <f t="array" aca="1" ref="H2623" ca="1">IF(ISBLANK(INDIRECT(ADDRESS(B2623,A2623,1,1,"all_city_parameter_inputs"))), "--",INDIRECT(ADDRESS(B2623,A2623,1,1,"all_city_parameter_inputs")))</f>
        <v>0</v>
      </c>
      <c r="I2623" s="17">
        <f ca="1">IF(OR(G2623="alpha",G2623="beta",G2623="sd",G2623="mean"),"--",VLOOKUP(C2623,Default!$B$5:$H$114,7,FALSE))</f>
        <v>0</v>
      </c>
      <c r="J2623" s="4" t="str">
        <f ca="1">VLOOKUP(F2623,Lookup!$C$5:$D$110,2, FALSE)</f>
        <v>Pollution values</v>
      </c>
      <c r="K2623" s="4">
        <f ca="1">VLOOKUP(C2623,Default!$B$4:$E$114,4, FALSE)</f>
        <v>0</v>
      </c>
      <c r="L2623" s="29" t="str" cm="1">
        <f t="array" aca="1" ref="L2623" ca="1">IF(ISNA(VLOOKUP(D2623,Grouped_Sources!$C:$C,1,FALSE)),"", INDIRECT(VLOOKUP(D2623,Grouped_Sources!$C:$G,5,FALSE)))</f>
        <v/>
      </c>
      <c r="M2623" s="29"/>
      <c r="N2623" s="21"/>
    </row>
    <row r="2624" spans="1:14" hidden="1" x14ac:dyDescent="0.25">
      <c r="A2624" s="5">
        <f t="shared" si="422"/>
        <v>29</v>
      </c>
      <c r="B2624" s="5">
        <f t="shared" si="423"/>
        <v>22</v>
      </c>
      <c r="C2624" s="5" t="str">
        <f t="shared" ca="1" si="421"/>
        <v>PM_emission_inventories auto_rickshaw</v>
      </c>
      <c r="D2624" s="5" t="str">
        <f t="shared" ca="1" si="430"/>
        <v>PM_emission_inventories_kisumu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PM_emission_inventories</v>
      </c>
      <c r="G2624" s="4" t="str" cm="1">
        <f t="array" aca="1" ref="G2624" ca="1">IF(AND(ISBLANK(INDIRECT(ADDRESS(B2624,3,1,1,"all_city_parameter_inputs"))),ISBLANK(INDIRECT(ADDRESS(B2624,2,1,1,"all_city_parameter_inputs")))),"",IF(ISBLANK(INDIRECT(ADDRESS(B2624,2,1,1,"all_city_parameter_inputs"))),"",INDIRECT(ADDRESS(B2624,2,1,1,"all_city_parameter_inputs"))))</f>
        <v>auto_rickshaw</v>
      </c>
      <c r="H2624" s="17" cm="1">
        <f t="array" aca="1" ref="H2624" ca="1">IF(ISBLANK(INDIRECT(ADDRESS(B2624,A2624,1,1,"all_city_parameter_inputs"))), "--",INDIRECT(ADDRESS(B2624,A2624,1,1,"all_city_parameter_inputs")))</f>
        <v>0</v>
      </c>
      <c r="I2624" s="17">
        <f ca="1">IF(OR(G2624="alpha",G2624="beta",G2624="sd",G2624="mean"),"--",VLOOKUP(C2624,Default!$B$5:$H$114,7,FALSE))</f>
        <v>0</v>
      </c>
      <c r="J2624" s="4" t="str">
        <f ca="1">VLOOKUP(F2624,Lookup!$C$5:$D$110,2, FALSE)</f>
        <v>Pollution values</v>
      </c>
      <c r="K2624" s="4">
        <f ca="1">VLOOKUP(C2624,Default!$B$4:$E$114,4, FALSE)</f>
        <v>0</v>
      </c>
      <c r="L2624" s="29" t="str" cm="1">
        <f t="array" aca="1" ref="L2624" ca="1">IF(ISNA(VLOOKUP(D2624,Grouped_Sources!$C:$C,1,FALSE)),"", INDIRECT(VLOOKUP(D2624,Grouped_Sources!$C:$G,5,FALSE)))</f>
        <v/>
      </c>
      <c r="M2624" s="29"/>
      <c r="N2624" s="21"/>
    </row>
    <row r="2625" spans="1:14" hidden="1" x14ac:dyDescent="0.25">
      <c r="A2625" s="5">
        <f t="shared" si="422"/>
        <v>29</v>
      </c>
      <c r="B2625" s="5">
        <f t="shared" si="423"/>
        <v>23</v>
      </c>
      <c r="C2625" s="5" t="str">
        <f t="shared" ca="1" si="421"/>
        <v>injury_reporting_rate</v>
      </c>
      <c r="D2625" s="5" t="str">
        <f t="shared" ca="1" si="430"/>
        <v>injury_reporting_rate_kisumu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injury_reporting_rate</v>
      </c>
      <c r="G2625" s="4" t="str" cm="1">
        <f t="array" aca="1" ref="G2625" ca="1">IF(AND(ISBLANK(INDIRECT(ADDRESS(B2625,3,1,1,"all_city_parameter_inputs"))),ISBLANK(INDIRECT(ADDRESS(B2625,2,1,1,"all_city_parameter_inputs")))),"",IF(ISBLANK(INDIRECT(ADDRESS(B2625,2,1,1,"all_city_parameter_inputs"))),"",INDIRECT(ADDRESS(B2625,2,1,1,"all_city_parameter_inputs"))))</f>
        <v>constant</v>
      </c>
      <c r="H2625" s="17" cm="1">
        <f t="array" aca="1" ref="H2625" ca="1">IF(ISBLANK(INDIRECT(ADDRESS(B2625,A2625,1,1,"all_city_parameter_inputs"))), "--",INDIRECT(ADDRESS(B2625,A2625,1,1,"all_city_parameter_inputs")))</f>
        <v>0.61011661591027255</v>
      </c>
      <c r="I2625" s="17">
        <f ca="1">IF(OR(G2625="alpha",G2625="beta",G2625="sd",G2625="mean"),"--",VLOOKUP(C2625,Default!$B$5:$H$114,7,FALSE))</f>
        <v>1</v>
      </c>
      <c r="J2625" s="4" t="str">
        <f ca="1">VLOOKUP(F2625,Lookup!$C$5:$D$110,2, FALSE)</f>
        <v>Injury values</v>
      </c>
      <c r="K2625" s="4" t="str">
        <f ca="1">VLOOKUP(C2625,Default!$B$4:$E$114,4, FALSE)</f>
        <v>rate at which injuries are reported</v>
      </c>
      <c r="L2625" s="21" t="str" cm="1">
        <f t="array" aca="1" ref="L2625" ca="1">IF(ISNA(VLOOKUP($D2625,Grouped_Sources!$C:$C,1,FALSE)),"", INDIRECT(VLOOKUP($D2625,Grouped_Sources!$C:$I,5,FALSE)))</f>
        <v>InjuryReportingRate_WriteUp_vxx.docx on OneDrive Ali Abbas - ITHIM Global\Methods and Processes\Input Parameters\InjuryReportingRate</v>
      </c>
      <c r="M2625" s="21" cm="1">
        <f t="array" aca="1" ref="M2625" ca="1">IF(ISNA(VLOOKUP($D2625,Grouped_Sources!$C:$C,1,FALSE)),"", INDIRECT(VLOOKUP($D2625,Grouped_Sources!$C:$I,6,FALSE)))</f>
        <v>0</v>
      </c>
      <c r="N2625" s="21" cm="1">
        <f t="array" aca="1" ref="N2625" ca="1">IF(ISNA(VLOOKUP($D2625,Grouped_Sources!$C:$C,1,FALSE)),"", INDIRECT(VLOOKUP($D2625,Grouped_Sources!$C:$I,7,FALSE)))</f>
        <v>0</v>
      </c>
    </row>
    <row r="2626" spans="1:14" hidden="1" x14ac:dyDescent="0.25">
      <c r="A2626" s="5">
        <f t="shared" si="422"/>
        <v>29</v>
      </c>
      <c r="B2626" s="5">
        <f t="shared" si="423"/>
        <v>24</v>
      </c>
      <c r="C2626" s="5" t="str">
        <f t="shared" ca="1" si="421"/>
        <v>injury_reporting_rate</v>
      </c>
      <c r="D2626" s="5" t="str">
        <f t="shared" ca="1" si="430"/>
        <v>injury_reporting_rate_kisumu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injury_reporting_rate</v>
      </c>
      <c r="G2626" s="4" t="str" cm="1">
        <f t="array" aca="1" ref="G2626" ca="1">IF(AND(ISBLANK(INDIRECT(ADDRESS(B2626,3,1,1,"all_city_parameter_inputs"))),ISBLANK(INDIRECT(ADDRESS(B2626,2,1,1,"all_city_parameter_inputs")))),"",IF(ISBLANK(INDIRECT(ADDRESS(B2626,2,1,1,"all_city_parameter_inputs"))),"",INDIRECT(ADDRESS(B2626,2,1,1,"all_city_parameter_inputs"))))</f>
        <v>alpha</v>
      </c>
      <c r="H2626" s="17" cm="1">
        <f t="array" aca="1" ref="H2626" ca="1">IF(ISBLANK(INDIRECT(ADDRESS(B2626,A2626,1,1,"all_city_parameter_inputs"))), "--",INDIRECT(ADDRESS(B2626,A2626,1,1,"all_city_parameter_inputs")))</f>
        <v>5.8401536854637204</v>
      </c>
      <c r="I2626" s="17" t="str">
        <f ca="1">IF(OR(G2626="alpha",G2626="beta",G2626="sd",G2626="mean"),"--",VLOOKUP(C2626,Default!$B$5:$H$114,7,FALSE))</f>
        <v>--</v>
      </c>
      <c r="J2626" s="4" t="str">
        <f ca="1">VLOOKUP(F2626,Lookup!$C$5:$D$110,2, FALSE)</f>
        <v>Injury values</v>
      </c>
      <c r="K2626" s="4" t="str">
        <f ca="1">VLOOKUP(C2626,Default!$B$4:$E$114,4, FALSE)</f>
        <v>rate at which injuries are reported</v>
      </c>
      <c r="L2626" s="21" t="str" cm="1">
        <f t="array" aca="1" ref="L2626" ca="1">IF(ISNA(VLOOKUP($D2626,Grouped_Sources!$C:$C,1,FALSE)),"", INDIRECT(VLOOKUP($D2626,Grouped_Sources!$C:$I,5,FALSE)))</f>
        <v>InjuryReportingRate_WriteUp_vxx.docx on OneDrive Ali Abbas - ITHIM Global\Methods and Processes\Input Parameters\InjuryReportingRate</v>
      </c>
      <c r="M2626" s="21" cm="1">
        <f t="array" aca="1" ref="M2626" ca="1">IF(ISNA(VLOOKUP($D2626,Grouped_Sources!$C:$C,1,FALSE)),"", INDIRECT(VLOOKUP($D2626,Grouped_Sources!$C:$I,6,FALSE)))</f>
        <v>0</v>
      </c>
      <c r="N2626" s="21" cm="1">
        <f t="array" aca="1" ref="N2626" ca="1">IF(ISNA(VLOOKUP($D2626,Grouped_Sources!$C:$C,1,FALSE)),"", INDIRECT(VLOOKUP($D2626,Grouped_Sources!$C:$I,7,FALSE)))</f>
        <v>0</v>
      </c>
    </row>
    <row r="2627" spans="1:14" hidden="1" x14ac:dyDescent="0.25">
      <c r="A2627" s="5">
        <f t="shared" si="422"/>
        <v>29</v>
      </c>
      <c r="B2627" s="5">
        <f t="shared" si="423"/>
        <v>25</v>
      </c>
      <c r="C2627" s="5" t="str">
        <f t="shared" ca="1" si="421"/>
        <v>injury_reporting_rate</v>
      </c>
      <c r="D2627" s="5" t="str">
        <f t="shared" ca="1" si="430"/>
        <v>injury_reporting_rate_kisumu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injury_reporting_rate</v>
      </c>
      <c r="G2627" s="4" t="str" cm="1">
        <f t="array" aca="1" ref="G2627" ca="1">IF(AND(ISBLANK(INDIRECT(ADDRESS(B2627,3,1,1,"all_city_parameter_inputs"))),ISBLANK(INDIRECT(ADDRESS(B2627,2,1,1,"all_city_parameter_inputs")))),"",IF(ISBLANK(INDIRECT(ADDRESS(B2627,2,1,1,"all_city_parameter_inputs"))),"",INDIRECT(ADDRESS(B2627,2,1,1,"all_city_parameter_inputs"))))</f>
        <v>beta</v>
      </c>
      <c r="H2627" s="17" cm="1">
        <f t="array" aca="1" ref="H2627" ca="1">IF(ISBLANK(INDIRECT(ADDRESS(B2627,A2627,1,1,"all_city_parameter_inputs"))), "--",INDIRECT(ADDRESS(B2627,A2627,1,1,"all_city_parameter_inputs")))</f>
        <v>3.7320387990015917</v>
      </c>
      <c r="I2627" s="17" t="str">
        <f ca="1">IF(OR(G2627="alpha",G2627="beta",G2627="sd",G2627="mean"),"--",VLOOKUP(C2627,Default!$B$5:$H$114,7,FALSE))</f>
        <v>--</v>
      </c>
      <c r="J2627" s="4" t="str">
        <f ca="1">VLOOKUP(F2627,Lookup!$C$5:$D$110,2, FALSE)</f>
        <v>Injury values</v>
      </c>
      <c r="K2627" s="4" t="str">
        <f ca="1">VLOOKUP(C2627,Default!$B$4:$E$114,4, FALSE)</f>
        <v>rate at which injuries are reported</v>
      </c>
      <c r="L2627" s="21" t="str" cm="1">
        <f t="array" aca="1" ref="L2627" ca="1">IF(ISNA(VLOOKUP($D2627,Grouped_Sources!$C:$C,1,FALSE)),"", INDIRECT(VLOOKUP($D2627,Grouped_Sources!$C:$I,5,FALSE)))</f>
        <v>InjuryReportingRate_WriteUp_vxx.docx on OneDrive Ali Abbas - ITHIM Global\Methods and Processes\Input Parameters\InjuryReportingRate</v>
      </c>
      <c r="M2627" s="21" cm="1">
        <f t="array" aca="1" ref="M2627" ca="1">IF(ISNA(VLOOKUP($D2627,Grouped_Sources!$C:$C,1,FALSE)),"", INDIRECT(VLOOKUP($D2627,Grouped_Sources!$C:$I,6,FALSE)))</f>
        <v>0</v>
      </c>
      <c r="N2627" s="21" cm="1">
        <f t="array" aca="1" ref="N2627" ca="1">IF(ISNA(VLOOKUP($D2627,Grouped_Sources!$C:$C,1,FALSE)),"", INDIRECT(VLOOKUP($D2627,Grouped_Sources!$C:$I,7,FALSE)))</f>
        <v>0</v>
      </c>
    </row>
    <row r="2628" spans="1:14" hidden="1" x14ac:dyDescent="0.25">
      <c r="A2628" s="5">
        <f t="shared" si="422"/>
        <v>29</v>
      </c>
      <c r="B2628" s="5">
        <f t="shared" si="423"/>
        <v>26</v>
      </c>
      <c r="C2628" s="5" t="str">
        <f t="shared" ca="1" si="421"/>
        <v>chronic_disease_scalar</v>
      </c>
      <c r="D2628" s="5" t="str">
        <f t="shared" ca="1" si="430"/>
        <v>chronic_disease_scalar_kisumu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chronic_disease_scalar</v>
      </c>
      <c r="G2628" s="4" t="str" cm="1">
        <f t="array" aca="1" ref="G2628" ca="1">IF(AND(ISBLANK(INDIRECT(ADDRESS(B2628,3,1,1,"all_city_parameter_inputs"))),ISBLANK(INDIRECT(ADDRESS(B2628,2,1,1,"all_city_parameter_inputs")))),"",IF(ISBLANK(INDIRECT(ADDRESS(B2628,2,1,1,"all_city_parameter_inputs"))),"",INDIRECT(ADDRESS(B2628,2,1,1,"all_city_parameter_inputs"))))</f>
        <v>constant</v>
      </c>
      <c r="H2628" s="17" cm="1">
        <f t="array" aca="1" ref="H2628" ca="1">IF(ISBLANK(INDIRECT(ADDRESS(B2628,A2628,1,1,"all_city_parameter_inputs"))), "--",INDIRECT(ADDRESS(B2628,A2628,1,1,"all_city_parameter_inputs")))</f>
        <v>1</v>
      </c>
      <c r="I2628" s="17">
        <f ca="1">IF(OR(G2628="alpha",G2628="beta",G2628="sd",G2628="mean"),"--",VLOOKUP(C2628,Default!$B$5:$H$114,7,FALSE))</f>
        <v>1</v>
      </c>
      <c r="J2628" s="4" t="str">
        <f ca="1">VLOOKUP(F2628,Lookup!$C$5:$D$110,2, FALSE)</f>
        <v>Health values</v>
      </c>
      <c r="K2628" s="4" t="str">
        <f ca="1">VLOOKUP(C2628,Default!$B$4:$E$114,4, FALSE)</f>
        <v>scalar to deal with bias in GBD data</v>
      </c>
      <c r="L2628" s="21" t="str" cm="1">
        <f t="array" aca="1" ref="L2628" ca="1">IF(ISNA(VLOOKUP($D2628,Grouped_Sources!$C:$C,1,FALSE)),"", INDIRECT(VLOOKUP($D2628,Grouped_Sources!$C:$I,5,FALSE)))</f>
        <v>assumes no bias in the disease data, distribution values need updating</v>
      </c>
      <c r="M2628" s="21" cm="1">
        <f t="array" aca="1" ref="M2628" ca="1">IF(ISNA(VLOOKUP($D2628,Grouped_Sources!$C:$C,1,FALSE)),"", INDIRECT(VLOOKUP($D2628,Grouped_Sources!$C:$I,6,FALSE)))</f>
        <v>0</v>
      </c>
      <c r="N2628" s="21" cm="1">
        <f t="array" aca="1" ref="N2628" ca="1">IF(ISNA(VLOOKUP($D2628,Grouped_Sources!$C:$C,1,FALSE)),"", INDIRECT(VLOOKUP($D2628,Grouped_Sources!$C:$I,7,FALSE)))</f>
        <v>0</v>
      </c>
    </row>
    <row r="2629" spans="1:14" hidden="1" x14ac:dyDescent="0.25">
      <c r="A2629" s="5">
        <f t="shared" si="422"/>
        <v>29</v>
      </c>
      <c r="B2629" s="5">
        <f t="shared" si="423"/>
        <v>27</v>
      </c>
      <c r="C2629" s="5" t="str">
        <f t="shared" ca="1" si="421"/>
        <v>chronic_disease_scalar</v>
      </c>
      <c r="D2629" s="5" t="str">
        <f t="shared" ca="1" si="430"/>
        <v>chronic_disease_scalar_kisumu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chronic_disease_scalar</v>
      </c>
      <c r="G2629" s="4" t="str" cm="1">
        <f t="array" aca="1" ref="G2629" ca="1">IF(AND(ISBLANK(INDIRECT(ADDRESS(B2629,3,1,1,"all_city_parameter_inputs"))),ISBLANK(INDIRECT(ADDRESS(B2629,2,1,1,"all_city_parameter_inputs")))),"",IF(ISBLANK(INDIRECT(ADDRESS(B2629,2,1,1,"all_city_parameter_inputs"))),"",INDIRECT(ADDRESS(B2629,2,1,1,"all_city_parameter_inputs"))))</f>
        <v>mean</v>
      </c>
      <c r="H2629" s="17" cm="1">
        <f t="array" aca="1" ref="H2629" ca="1">IF(ISBLANK(INDIRECT(ADDRESS(B2629,A2629,1,1,"all_city_parameter_inputs"))), "--",INDIRECT(ADDRESS(B2629,A2629,1,1,"all_city_parameter_inputs")))</f>
        <v>1</v>
      </c>
      <c r="I2629" s="17" t="str">
        <f ca="1">IF(OR(G2629="alpha",G2629="beta",G2629="sd",G2629="mean"),"--",VLOOKUP(C2629,Default!$B$5:$H$114,7,FALSE))</f>
        <v>--</v>
      </c>
      <c r="J2629" s="4" t="str">
        <f ca="1">VLOOKUP(F2629,Lookup!$C$5:$D$110,2, FALSE)</f>
        <v>Health values</v>
      </c>
      <c r="K2629" s="4" t="str">
        <f ca="1">VLOOKUP(C2629,Default!$B$4:$E$114,4, FALSE)</f>
        <v>scalar to deal with bias in GBD data</v>
      </c>
      <c r="L2629" s="21" t="str" cm="1">
        <f t="array" aca="1" ref="L2629" ca="1">IF(ISNA(VLOOKUP($D2629,Grouped_Sources!$C:$C,1,FALSE)),"", INDIRECT(VLOOKUP($D2629,Grouped_Sources!$C:$I,5,FALSE)))</f>
        <v>assumes no bias in the disease data, distribution values need updating</v>
      </c>
      <c r="M2629" s="21" cm="1">
        <f t="array" aca="1" ref="M2629" ca="1">IF(ISNA(VLOOKUP($D2629,Grouped_Sources!$C:$C,1,FALSE)),"", INDIRECT(VLOOKUP($D2629,Grouped_Sources!$C:$I,6,FALSE)))</f>
        <v>0</v>
      </c>
      <c r="N2629" s="21" cm="1">
        <f t="array" aca="1" ref="N2629" ca="1">IF(ISNA(VLOOKUP($D2629,Grouped_Sources!$C:$C,1,FALSE)),"", INDIRECT(VLOOKUP($D2629,Grouped_Sources!$C:$I,7,FALSE)))</f>
        <v>0</v>
      </c>
    </row>
    <row r="2630" spans="1:14" hidden="1" x14ac:dyDescent="0.25">
      <c r="A2630" s="5">
        <f t="shared" si="422"/>
        <v>29</v>
      </c>
      <c r="B2630" s="5">
        <f t="shared" si="423"/>
        <v>28</v>
      </c>
      <c r="C2630" s="5" t="str">
        <f t="shared" ca="1" si="421"/>
        <v>chronic_disease_scalar</v>
      </c>
      <c r="D2630" s="5" t="str">
        <f t="shared" ca="1" si="430"/>
        <v>chronic_disease_scalar_kisumu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chronic_disease_scalar</v>
      </c>
      <c r="G2630" s="4" t="str" cm="1">
        <f t="array" aca="1" ref="G2630" ca="1">IF(AND(ISBLANK(INDIRECT(ADDRESS(B2630,3,1,1,"all_city_parameter_inputs"))),ISBLANK(INDIRECT(ADDRESS(B2630,2,1,1,"all_city_parameter_inputs")))),"",IF(ISBLANK(INDIRECT(ADDRESS(B2630,2,1,1,"all_city_parameter_inputs"))),"",INDIRECT(ADDRESS(B2630,2,1,1,"all_city_parameter_inputs"))))</f>
        <v>sd</v>
      </c>
      <c r="H2630" s="17" cm="1">
        <f t="array" aca="1" ref="H2630" ca="1">IF(ISBLANK(INDIRECT(ADDRESS(B2630,A2630,1,1,"all_city_parameter_inputs"))), "--",INDIRECT(ADDRESS(B2630,A2630,1,1,"all_city_parameter_inputs")))</f>
        <v>1.2</v>
      </c>
      <c r="I2630" s="17" t="str">
        <f ca="1">IF(OR(G2630="alpha",G2630="beta",G2630="sd",G2630="mean"),"--",VLOOKUP(C2630,Default!$B$5:$H$114,7,FALSE))</f>
        <v>--</v>
      </c>
      <c r="J2630" s="4" t="str">
        <f ca="1">VLOOKUP(F2630,Lookup!$C$5:$D$110,2, FALSE)</f>
        <v>Health values</v>
      </c>
      <c r="K2630" s="4" t="str">
        <f ca="1">VLOOKUP(C2630,Default!$B$4:$E$114,4, FALSE)</f>
        <v>scalar to deal with bias in GBD data</v>
      </c>
      <c r="L2630" s="21" t="str" cm="1">
        <f t="array" aca="1" ref="L2630" ca="1">IF(ISNA(VLOOKUP($D2630,Grouped_Sources!$C:$C,1,FALSE)),"", INDIRECT(VLOOKUP($D2630,Grouped_Sources!$C:$I,5,FALSE)))</f>
        <v>assumes no bias in the disease data, distribution values need updating</v>
      </c>
      <c r="M2630" s="21" cm="1">
        <f t="array" aca="1" ref="M2630" ca="1">IF(ISNA(VLOOKUP($D2630,Grouped_Sources!$C:$C,1,FALSE)),"", INDIRECT(VLOOKUP($D2630,Grouped_Sources!$C:$I,6,FALSE)))</f>
        <v>0</v>
      </c>
      <c r="N2630" s="21" cm="1">
        <f t="array" aca="1" ref="N2630" ca="1">IF(ISNA(VLOOKUP($D2630,Grouped_Sources!$C:$C,1,FALSE)),"", INDIRECT(VLOOKUP($D2630,Grouped_Sources!$C:$I,7,FALSE)))</f>
        <v>0</v>
      </c>
    </row>
    <row r="2631" spans="1:14" hidden="1" x14ac:dyDescent="0.25">
      <c r="A2631" s="5">
        <f t="shared" si="422"/>
        <v>29</v>
      </c>
      <c r="B2631" s="5">
        <f t="shared" si="423"/>
        <v>29</v>
      </c>
      <c r="C2631" s="5" t="str">
        <f t="shared" ca="1" si="421"/>
        <v>pm_conc_base</v>
      </c>
      <c r="D2631" s="5" t="str">
        <f t="shared" ca="1" si="430"/>
        <v>pm_conc_base_kisumu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pm_conc_base</v>
      </c>
      <c r="G2631" s="4" t="str" cm="1">
        <f t="array" aca="1" ref="G2631" ca="1">IF(AND(ISBLANK(INDIRECT(ADDRESS(B2631,3,1,1,"all_city_parameter_inputs"))),ISBLANK(INDIRECT(ADDRESS(B2631,2,1,1,"all_city_parameter_inputs")))),"",IF(ISBLANK(INDIRECT(ADDRESS(B2631,2,1,1,"all_city_parameter_inputs"))),"",INDIRECT(ADDRESS(B2631,2,1,1,"all_city_parameter_inputs"))))</f>
        <v>constant</v>
      </c>
      <c r="H2631" s="17" cm="1">
        <f t="array" aca="1" ref="H2631" ca="1">IF(ISBLANK(INDIRECT(ADDRESS(B2631,A2631,1,1,"all_city_parameter_inputs"))), "--",INDIRECT(ADDRESS(B2631,A2631,1,1,"all_city_parameter_inputs")))</f>
        <v>10.79</v>
      </c>
      <c r="I2631" s="17">
        <f ca="1">IF(OR(G2631="alpha",G2631="beta",G2631="sd",G2631="mean"),"--",VLOOKUP(C2631,Default!$B$5:$H$114,7,FALSE))</f>
        <v>12.69</v>
      </c>
      <c r="J2631" s="4" t="str">
        <f ca="1">VLOOKUP(F2631,Lookup!$C$5:$D$110,2, FALSE)</f>
        <v>Pollution values</v>
      </c>
      <c r="K2631" s="4" t="str">
        <f ca="1">VLOOKUP(C2631,Default!$B$4:$E$114,4, FALSE)</f>
        <v>background PM2.5 concentration</v>
      </c>
      <c r="L2631" s="29" t="str" cm="1">
        <f t="array" aca="1" ref="L2631" ca="1">IF(ISNA(VLOOKUP(D2631,Grouped_Sources!$C:$C,1,FALSE)),"", INDIRECT(VLOOKUP(D2631,Grouped_Sources!$C:$G,5,FALSE)))</f>
        <v/>
      </c>
      <c r="M2631" s="29"/>
      <c r="N2631" s="21"/>
    </row>
    <row r="2632" spans="1:14" hidden="1" x14ac:dyDescent="0.25">
      <c r="A2632" s="5">
        <f t="shared" si="422"/>
        <v>29</v>
      </c>
      <c r="B2632" s="5">
        <f t="shared" si="423"/>
        <v>30</v>
      </c>
      <c r="C2632" s="5" t="str">
        <f t="shared" ca="1" si="421"/>
        <v>pm_conc_base</v>
      </c>
      <c r="D2632" s="5" t="str">
        <f t="shared" ca="1" si="430"/>
        <v>pm_conc_base_kisumu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pm_conc_base</v>
      </c>
      <c r="G2632" s="4" t="str" cm="1">
        <f t="array" aca="1" ref="G2632" ca="1">IF(AND(ISBLANK(INDIRECT(ADDRESS(B2632,3,1,1,"all_city_parameter_inputs"))),ISBLANK(INDIRECT(ADDRESS(B2632,2,1,1,"all_city_parameter_inputs")))),"",IF(ISBLANK(INDIRECT(ADDRESS(B2632,2,1,1,"all_city_parameter_inputs"))),"",INDIRECT(ADDRESS(B2632,2,1,1,"all_city_parameter_inputs"))))</f>
        <v>mean</v>
      </c>
      <c r="H2632" s="17" t="str" cm="1">
        <f t="array" aca="1" ref="H2632" ca="1">IF(ISBLANK(INDIRECT(ADDRESS(B2632,A2632,1,1,"all_city_parameter_inputs"))), "--",INDIRECT(ADDRESS(B2632,A2632,1,1,"all_city_parameter_inputs")))</f>
        <v>--</v>
      </c>
      <c r="I2632" s="17" t="str">
        <f ca="1">IF(OR(G2632="alpha",G2632="beta",G2632="sd",G2632="mean"),"--",VLOOKUP(C2632,Default!$B$5:$H$114,7,FALSE))</f>
        <v>--</v>
      </c>
      <c r="J2632" s="4" t="str">
        <f ca="1">VLOOKUP(F2632,Lookup!$C$5:$D$110,2, FALSE)</f>
        <v>Pollution values</v>
      </c>
      <c r="K2632" s="4" t="str">
        <f ca="1">VLOOKUP(C2632,Default!$B$4:$E$114,4, FALSE)</f>
        <v>background PM2.5 concentration</v>
      </c>
      <c r="L2632" s="29" t="str" cm="1">
        <f t="array" aca="1" ref="L2632" ca="1">IF(ISNA(VLOOKUP(D2632,Grouped_Sources!$C:$C,1,FALSE)),"", INDIRECT(VLOOKUP(D2632,Grouped_Sources!$C:$G,5,FALSE)))</f>
        <v/>
      </c>
      <c r="M2632" s="29"/>
      <c r="N2632" s="21"/>
    </row>
    <row r="2633" spans="1:14" hidden="1" x14ac:dyDescent="0.25">
      <c r="A2633" s="5">
        <f t="shared" si="422"/>
        <v>29</v>
      </c>
      <c r="B2633" s="5">
        <f t="shared" si="423"/>
        <v>31</v>
      </c>
      <c r="C2633" s="5" t="str">
        <f t="shared" ca="1" si="421"/>
        <v>pm_conc_base</v>
      </c>
      <c r="D2633" s="5" t="str">
        <f t="shared" ca="1" si="430"/>
        <v>pm_conc_base_kisumu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pm_conc_base</v>
      </c>
      <c r="G2633" s="4" t="str" cm="1">
        <f t="array" aca="1" ref="G2633" ca="1">IF(AND(ISBLANK(INDIRECT(ADDRESS(B2633,3,1,1,"all_city_parameter_inputs"))),ISBLANK(INDIRECT(ADDRESS(B2633,2,1,1,"all_city_parameter_inputs")))),"",IF(ISBLANK(INDIRECT(ADDRESS(B2633,2,1,1,"all_city_parameter_inputs"))),"",INDIRECT(ADDRESS(B2633,2,1,1,"all_city_parameter_inputs"))))</f>
        <v>sd</v>
      </c>
      <c r="H2633" s="17" t="str" cm="1">
        <f t="array" aca="1" ref="H2633" ca="1">IF(ISBLANK(INDIRECT(ADDRESS(B2633,A2633,1,1,"all_city_parameter_inputs"))), "--",INDIRECT(ADDRESS(B2633,A2633,1,1,"all_city_parameter_inputs")))</f>
        <v>--</v>
      </c>
      <c r="I2633" s="17" t="str">
        <f ca="1">IF(OR(G2633="alpha",G2633="beta",G2633="sd",G2633="mean"),"--",VLOOKUP(C2633,Default!$B$5:$H$114,7,FALSE))</f>
        <v>--</v>
      </c>
      <c r="J2633" s="4" t="str">
        <f ca="1">VLOOKUP(F2633,Lookup!$C$5:$D$110,2, FALSE)</f>
        <v>Pollution values</v>
      </c>
      <c r="K2633" s="4" t="str">
        <f ca="1">VLOOKUP(C2633,Default!$B$4:$E$114,4, FALSE)</f>
        <v>background PM2.5 concentration</v>
      </c>
      <c r="L2633" s="29" t="str" cm="1">
        <f t="array" aca="1" ref="L2633" ca="1">IF(ISNA(VLOOKUP(D2633,Grouped_Sources!$C:$C,1,FALSE)),"", INDIRECT(VLOOKUP(D2633,Grouped_Sources!$C:$G,5,FALSE)))</f>
        <v/>
      </c>
      <c r="M2633" s="29"/>
      <c r="N2633" s="21"/>
    </row>
    <row r="2634" spans="1:14" hidden="1" x14ac:dyDescent="0.25">
      <c r="A2634" s="5">
        <f t="shared" si="422"/>
        <v>29</v>
      </c>
      <c r="B2634" s="5">
        <f t="shared" si="423"/>
        <v>32</v>
      </c>
      <c r="C2634" s="5" t="str">
        <f t="shared" ca="1" si="421"/>
        <v>pm_trans_share</v>
      </c>
      <c r="D2634" s="5" t="str">
        <f t="shared" ca="1" si="430"/>
        <v>pm_trans_share_kisumu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pm_trans_share</v>
      </c>
      <c r="G2634" s="4" t="str" cm="1">
        <f t="array" aca="1" ref="G2634" ca="1">IF(AND(ISBLANK(INDIRECT(ADDRESS(B2634,3,1,1,"all_city_parameter_inputs"))),ISBLANK(INDIRECT(ADDRESS(B2634,2,1,1,"all_city_parameter_inputs")))),"",IF(ISBLANK(INDIRECT(ADDRESS(B2634,2,1,1,"all_city_parameter_inputs"))),"",INDIRECT(ADDRESS(B2634,2,1,1,"all_city_parameter_inputs"))))</f>
        <v>constant</v>
      </c>
      <c r="H2634" s="17" cm="1">
        <f t="array" aca="1" ref="H2634" ca="1">IF(ISBLANK(INDIRECT(ADDRESS(B2634,A2634,1,1,"all_city_parameter_inputs"))), "--",INDIRECT(ADDRESS(B2634,A2634,1,1,"all_city_parameter_inputs")))</f>
        <v>0.22500000000000001</v>
      </c>
      <c r="I2634" s="17">
        <f ca="1">IF(OR(G2634="alpha",G2634="beta",G2634="sd",G2634="mean"),"--",VLOOKUP(C2634,Default!$B$5:$H$114,7,FALSE))</f>
        <v>0.42</v>
      </c>
      <c r="J2634" s="4" t="str">
        <f ca="1">VLOOKUP(F2634,Lookup!$C$5:$D$110,2, FALSE)</f>
        <v>Pollution values</v>
      </c>
      <c r="K2634" s="4" t="str">
        <f ca="1">VLOOKUP(C2634,Default!$B$4:$E$114,4, FALSE)</f>
        <v>proportion of background PM2.5 attributable to transport</v>
      </c>
      <c r="L2634" s="29" t="str" cm="1">
        <f t="array" aca="1" ref="L2634" ca="1">IF(ISNA(VLOOKUP(D2634,Grouped_Sources!$C:$C,1,FALSE)),"", INDIRECT(VLOOKUP(D2634,Grouped_Sources!$C:$G,5,FALSE)))</f>
        <v/>
      </c>
      <c r="M2634" s="29"/>
      <c r="N2634" s="21"/>
    </row>
    <row r="2635" spans="1:14" hidden="1" x14ac:dyDescent="0.25">
      <c r="A2635" s="5">
        <f t="shared" si="422"/>
        <v>29</v>
      </c>
      <c r="B2635" s="5">
        <f t="shared" si="423"/>
        <v>33</v>
      </c>
      <c r="C2635" s="5" t="str">
        <f t="shared" ca="1" si="421"/>
        <v>pm_trans_share</v>
      </c>
      <c r="D2635" s="5" t="str">
        <f t="shared" ca="1" si="430"/>
        <v>pm_trans_share_kisumu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pm_trans_share</v>
      </c>
      <c r="G2635" s="4" t="str" cm="1">
        <f t="array" aca="1" ref="G2635" ca="1">IF(AND(ISBLANK(INDIRECT(ADDRESS(B2635,3,1,1,"all_city_parameter_inputs"))),ISBLANK(INDIRECT(ADDRESS(B2635,2,1,1,"all_city_parameter_inputs")))),"",IF(ISBLANK(INDIRECT(ADDRESS(B2635,2,1,1,"all_city_parameter_inputs"))),"",INDIRECT(ADDRESS(B2635,2,1,1,"all_city_parameter_inputs"))))</f>
        <v>alpha</v>
      </c>
      <c r="H2635" s="17" t="str" cm="1">
        <f t="array" aca="1" ref="H2635" ca="1">IF(ISBLANK(INDIRECT(ADDRESS(B2635,A2635,1,1,"all_city_parameter_inputs"))), "--",INDIRECT(ADDRESS(B2635,A2635,1,1,"all_city_parameter_inputs")))</f>
        <v>--</v>
      </c>
      <c r="I2635" s="17" t="str">
        <f ca="1">IF(OR(G2635="alpha",G2635="beta",G2635="sd",G2635="mean"),"--",VLOOKUP(C2635,Default!$B$5:$H$114,7,FALSE))</f>
        <v>--</v>
      </c>
      <c r="J2635" s="4" t="str">
        <f ca="1">VLOOKUP(F2635,Lookup!$C$5:$D$110,2, FALSE)</f>
        <v>Pollution values</v>
      </c>
      <c r="K2635" s="4" t="str">
        <f ca="1">VLOOKUP(C2635,Default!$B$4:$E$114,4, FALSE)</f>
        <v>proportion of background PM2.5 attributable to transport</v>
      </c>
      <c r="L2635" s="29" t="str" cm="1">
        <f t="array" aca="1" ref="L2635" ca="1">IF(ISNA(VLOOKUP(D2635,Grouped_Sources!$C:$C,1,FALSE)),"", INDIRECT(VLOOKUP(D2635,Grouped_Sources!$C:$G,5,FALSE)))</f>
        <v/>
      </c>
      <c r="M2635" s="29"/>
      <c r="N2635" s="21"/>
    </row>
    <row r="2636" spans="1:14" hidden="1" x14ac:dyDescent="0.25">
      <c r="A2636" s="5">
        <f t="shared" si="422"/>
        <v>29</v>
      </c>
      <c r="B2636" s="5">
        <f t="shared" si="423"/>
        <v>34</v>
      </c>
      <c r="C2636" s="5" t="str">
        <f t="shared" ca="1" si="421"/>
        <v>pm_trans_share</v>
      </c>
      <c r="D2636" s="5" t="str">
        <f t="shared" ca="1" si="430"/>
        <v>pm_trans_share_kisumu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pm_trans_share</v>
      </c>
      <c r="G2636" s="4" t="str" cm="1">
        <f t="array" aca="1" ref="G2636" ca="1">IF(AND(ISBLANK(INDIRECT(ADDRESS(B2636,3,1,1,"all_city_parameter_inputs"))),ISBLANK(INDIRECT(ADDRESS(B2636,2,1,1,"all_city_parameter_inputs")))),"",IF(ISBLANK(INDIRECT(ADDRESS(B2636,2,1,1,"all_city_parameter_inputs"))),"",INDIRECT(ADDRESS(B2636,2,1,1,"all_city_parameter_inputs"))))</f>
        <v>beta</v>
      </c>
      <c r="H2636" s="17" t="str" cm="1">
        <f t="array" aca="1" ref="H2636" ca="1">IF(ISBLANK(INDIRECT(ADDRESS(B2636,A2636,1,1,"all_city_parameter_inputs"))), "--",INDIRECT(ADDRESS(B2636,A2636,1,1,"all_city_parameter_inputs")))</f>
        <v>--</v>
      </c>
      <c r="I2636" s="17" t="str">
        <f ca="1">IF(OR(G2636="alpha",G2636="beta",G2636="sd",G2636="mean"),"--",VLOOKUP(C2636,Default!$B$5:$H$114,7,FALSE))</f>
        <v>--</v>
      </c>
      <c r="J2636" s="4" t="str">
        <f ca="1">VLOOKUP(F2636,Lookup!$C$5:$D$110,2, FALSE)</f>
        <v>Pollution values</v>
      </c>
      <c r="K2636" s="4" t="str">
        <f ca="1">VLOOKUP(C2636,Default!$B$4:$E$114,4, FALSE)</f>
        <v>proportion of background PM2.5 attributable to transport</v>
      </c>
      <c r="L2636" s="29" t="str" cm="1">
        <f t="array" aca="1" ref="L2636" ca="1">IF(ISNA(VLOOKUP(D2636,Grouped_Sources!$C:$C,1,FALSE)),"", INDIRECT(VLOOKUP(D2636,Grouped_Sources!$C:$G,5,FALSE)))</f>
        <v/>
      </c>
      <c r="M2636" s="29"/>
      <c r="N2636" s="21"/>
    </row>
    <row r="2637" spans="1:14" hidden="1" x14ac:dyDescent="0.25">
      <c r="A2637" s="5">
        <f t="shared" si="422"/>
        <v>29</v>
      </c>
      <c r="B2637" s="5">
        <f t="shared" si="423"/>
        <v>35</v>
      </c>
      <c r="C2637" s="5" t="str">
        <f t="shared" ca="1" si="421"/>
        <v>background_pa_scalar</v>
      </c>
      <c r="D2637" s="5" t="str">
        <f t="shared" ca="1" si="430"/>
        <v>background_pa_scalar_kisumu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background_pa_scalar</v>
      </c>
      <c r="G2637" s="4" t="str" cm="1">
        <f t="array" aca="1" ref="G2637" ca="1">IF(AND(ISBLANK(INDIRECT(ADDRESS(B2637,3,1,1,"all_city_parameter_inputs"))),ISBLANK(INDIRECT(ADDRESS(B2637,2,1,1,"all_city_parameter_inputs")))),"",IF(ISBLANK(INDIRECT(ADDRESS(B2637,2,1,1,"all_city_parameter_inputs"))),"",INDIRECT(ADDRESS(B2637,2,1,1,"all_city_parameter_inputs"))))</f>
        <v>constant</v>
      </c>
      <c r="H2637" s="17" cm="1">
        <f t="array" aca="1" ref="H2637" ca="1">IF(ISBLANK(INDIRECT(ADDRESS(B2637,A2637,1,1,"all_city_parameter_inputs"))), "--",INDIRECT(ADDRESS(B2637,A2637,1,1,"all_city_parameter_inputs")))</f>
        <v>1</v>
      </c>
      <c r="I2637" s="17">
        <f ca="1">IF(OR(G2637="alpha",G2637="beta",G2637="sd",G2637="mean"),"--",VLOOKUP(C2637,Default!$B$5:$H$114,7,FALSE))</f>
        <v>1</v>
      </c>
      <c r="J2637" s="4" t="str">
        <f ca="1">VLOOKUP(F2637,Lookup!$C$5:$D$110,2, FALSE)</f>
        <v>PA values</v>
      </c>
      <c r="K2637" s="4" t="str">
        <f ca="1">VLOOKUP(C2637,Default!$B$4:$E$114,4, FALSE)</f>
        <v>scalar to deal with bias in MMET values from non-occupational physical activity survey</v>
      </c>
      <c r="L2637" s="21" t="str" cm="1">
        <f t="array" aca="1" ref="L2637" ca="1">IF(ISNA(VLOOKUP($D2637,Grouped_Sources!$C:$C,1,FALSE)),"", INDIRECT(VLOOKUP($D2637,Grouped_Sources!$C:$I,5,FALSE)))</f>
        <v>assumes no bias in PA data (could be improved by looking at PA surveys) - distribution parameters need updating</v>
      </c>
      <c r="M2637" s="21" cm="1">
        <f t="array" aca="1" ref="M2637" ca="1">IF(ISNA(VLOOKUP($D2637,Grouped_Sources!$C:$C,1,FALSE)),"", INDIRECT(VLOOKUP($D2637,Grouped_Sources!$C:$I,6,FALSE)))</f>
        <v>0</v>
      </c>
      <c r="N2637" s="21" cm="1">
        <f t="array" aca="1" ref="N2637" ca="1">IF(ISNA(VLOOKUP($D2637,Grouped_Sources!$C:$C,1,FALSE)),"", INDIRECT(VLOOKUP($D2637,Grouped_Sources!$C:$I,7,FALSE)))</f>
        <v>0</v>
      </c>
    </row>
    <row r="2638" spans="1:14" hidden="1" x14ac:dyDescent="0.25">
      <c r="A2638" s="5">
        <f t="shared" si="422"/>
        <v>29</v>
      </c>
      <c r="B2638" s="5">
        <f t="shared" si="423"/>
        <v>36</v>
      </c>
      <c r="C2638" s="5" t="str">
        <f t="shared" ca="1" si="421"/>
        <v>background_pa_scalar</v>
      </c>
      <c r="D2638" s="5" t="str">
        <f t="shared" ca="1" si="430"/>
        <v>background_pa_scalar_kisumu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background_pa_scalar</v>
      </c>
      <c r="G2638" s="4" t="str" cm="1">
        <f t="array" aca="1" ref="G2638" ca="1">IF(AND(ISBLANK(INDIRECT(ADDRESS(B2638,3,1,1,"all_city_parameter_inputs"))),ISBLANK(INDIRECT(ADDRESS(B2638,2,1,1,"all_city_parameter_inputs")))),"",IF(ISBLANK(INDIRECT(ADDRESS(B2638,2,1,1,"all_city_parameter_inputs"))),"",INDIRECT(ADDRESS(B2638,2,1,1,"all_city_parameter_inputs"))))</f>
        <v>mean</v>
      </c>
      <c r="H2638" s="17" cm="1">
        <f t="array" aca="1" ref="H2638" ca="1">IF(ISBLANK(INDIRECT(ADDRESS(B2638,A2638,1,1,"all_city_parameter_inputs"))), "--",INDIRECT(ADDRESS(B2638,A2638,1,1,"all_city_parameter_inputs")))</f>
        <v>1</v>
      </c>
      <c r="I2638" s="17" t="str">
        <f ca="1">IF(OR(G2638="alpha",G2638="beta",G2638="sd",G2638="mean"),"--",VLOOKUP(C2638,Default!$B$5:$H$114,7,FALSE))</f>
        <v>--</v>
      </c>
      <c r="J2638" s="4" t="str">
        <f ca="1">VLOOKUP(F2638,Lookup!$C$5:$D$110,2, FALSE)</f>
        <v>PA values</v>
      </c>
      <c r="K2638" s="4" t="str">
        <f ca="1">VLOOKUP(C2638,Default!$B$4:$E$114,4, FALSE)</f>
        <v>scalar to deal with bias in MMET values from non-occupational physical activity survey</v>
      </c>
      <c r="L2638" s="21" t="str" cm="1">
        <f t="array" aca="1" ref="L2638" ca="1">IF(ISNA(VLOOKUP($D2638,Grouped_Sources!$C:$C,1,FALSE)),"", INDIRECT(VLOOKUP($D2638,Grouped_Sources!$C:$I,5,FALSE)))</f>
        <v>assumes no bias in PA data (could be improved by looking at PA surveys) - distribution parameters need updating</v>
      </c>
      <c r="M2638" s="21" cm="1">
        <f t="array" aca="1" ref="M2638" ca="1">IF(ISNA(VLOOKUP($D2638,Grouped_Sources!$C:$C,1,FALSE)),"", INDIRECT(VLOOKUP($D2638,Grouped_Sources!$C:$I,6,FALSE)))</f>
        <v>0</v>
      </c>
      <c r="N2638" s="21" cm="1">
        <f t="array" aca="1" ref="N2638" ca="1">IF(ISNA(VLOOKUP($D2638,Grouped_Sources!$C:$C,1,FALSE)),"", INDIRECT(VLOOKUP($D2638,Grouped_Sources!$C:$I,7,FALSE)))</f>
        <v>0</v>
      </c>
    </row>
    <row r="2639" spans="1:14" hidden="1" x14ac:dyDescent="0.25">
      <c r="A2639" s="5">
        <f t="shared" si="422"/>
        <v>29</v>
      </c>
      <c r="B2639" s="5">
        <f t="shared" si="423"/>
        <v>37</v>
      </c>
      <c r="C2639" s="5" t="str">
        <f t="shared" ca="1" si="421"/>
        <v>background_pa_scalar</v>
      </c>
      <c r="D2639" s="5" t="str">
        <f t="shared" ca="1" si="430"/>
        <v>background_pa_scalar_kisumu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background_pa_scalar</v>
      </c>
      <c r="G2639" s="4" t="str" cm="1">
        <f t="array" aca="1" ref="G2639" ca="1">IF(AND(ISBLANK(INDIRECT(ADDRESS(B2639,3,1,1,"all_city_parameter_inputs"))),ISBLANK(INDIRECT(ADDRESS(B2639,2,1,1,"all_city_parameter_inputs")))),"",IF(ISBLANK(INDIRECT(ADDRESS(B2639,2,1,1,"all_city_parameter_inputs"))),"",INDIRECT(ADDRESS(B2639,2,1,1,"all_city_parameter_inputs"))))</f>
        <v>sd</v>
      </c>
      <c r="H2639" s="17" cm="1">
        <f t="array" aca="1" ref="H2639" ca="1">IF(ISBLANK(INDIRECT(ADDRESS(B2639,A2639,1,1,"all_city_parameter_inputs"))), "--",INDIRECT(ADDRESS(B2639,A2639,1,1,"all_city_parameter_inputs")))</f>
        <v>1.2</v>
      </c>
      <c r="I2639" s="17" t="str">
        <f ca="1">IF(OR(G2639="alpha",G2639="beta",G2639="sd",G2639="mean"),"--",VLOOKUP(C2639,Default!$B$5:$H$114,7,FALSE))</f>
        <v>--</v>
      </c>
      <c r="J2639" s="4" t="str">
        <f ca="1">VLOOKUP(F2639,Lookup!$C$5:$D$110,2, FALSE)</f>
        <v>PA values</v>
      </c>
      <c r="K2639" s="4" t="str">
        <f ca="1">VLOOKUP(C2639,Default!$B$4:$E$114,4, FALSE)</f>
        <v>scalar to deal with bias in MMET values from non-occupational physical activity survey</v>
      </c>
      <c r="L2639" s="21" t="str" cm="1">
        <f t="array" aca="1" ref="L2639" ca="1">IF(ISNA(VLOOKUP($D2639,Grouped_Sources!$C:$C,1,FALSE)),"", INDIRECT(VLOOKUP($D2639,Grouped_Sources!$C:$I,5,FALSE)))</f>
        <v>assumes no bias in PA data (could be improved by looking at PA surveys) - distribution parameters need updating</v>
      </c>
      <c r="M2639" s="21" cm="1">
        <f t="array" aca="1" ref="M2639" ca="1">IF(ISNA(VLOOKUP($D2639,Grouped_Sources!$C:$C,1,FALSE)),"", INDIRECT(VLOOKUP($D2639,Grouped_Sources!$C:$I,6,FALSE)))</f>
        <v>0</v>
      </c>
      <c r="N2639" s="21" cm="1">
        <f t="array" aca="1" ref="N2639" ca="1">IF(ISNA(VLOOKUP($D2639,Grouped_Sources!$C:$C,1,FALSE)),"", INDIRECT(VLOOKUP($D2639,Grouped_Sources!$C:$I,7,FALSE)))</f>
        <v>0</v>
      </c>
    </row>
    <row r="2640" spans="1:14" hidden="1" x14ac:dyDescent="0.25">
      <c r="A2640" s="5">
        <f t="shared" si="422"/>
        <v>29</v>
      </c>
      <c r="B2640" s="5">
        <f t="shared" si="423"/>
        <v>38</v>
      </c>
      <c r="C2640" s="5" t="str">
        <f t="shared" ca="1" si="421"/>
        <v>bus_walk_time</v>
      </c>
      <c r="D2640" s="5" t="str">
        <f t="shared" ca="1" si="430"/>
        <v>bus_walk_time_kisumu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bus_walk_time</v>
      </c>
      <c r="G2640" s="4" t="str" cm="1">
        <f t="array" aca="1" ref="G2640" ca="1">IF(AND(ISBLANK(INDIRECT(ADDRESS(B2640,3,1,1,"all_city_parameter_inputs"))),ISBLANK(INDIRECT(ADDRESS(B2640,2,1,1,"all_city_parameter_inputs")))),"",IF(ISBLANK(INDIRECT(ADDRESS(B2640,2,1,1,"all_city_parameter_inputs"))),"",INDIRECT(ADDRESS(B2640,2,1,1,"all_city_parameter_inputs"))))</f>
        <v>constant</v>
      </c>
      <c r="H2640" s="17" cm="1">
        <f t="array" aca="1" ref="H2640" ca="1">IF(ISBLANK(INDIRECT(ADDRESS(B2640,A2640,1,1,"all_city_parameter_inputs"))), "--",INDIRECT(ADDRESS(B2640,A2640,1,1,"all_city_parameter_inputs")))</f>
        <v>10</v>
      </c>
      <c r="I2640" s="17">
        <f ca="1">IF(OR(G2640="alpha",G2640="beta",G2640="sd",G2640="mean"),"--",VLOOKUP(C2640,Default!$B$5:$H$114,7,FALSE))</f>
        <v>16</v>
      </c>
      <c r="J2640" s="4" t="str">
        <f ca="1">VLOOKUP(F2640,Lookup!$C$5:$D$110,2, FALSE)</f>
        <v>Travel values</v>
      </c>
      <c r="K2640" s="4" t="str">
        <f ca="1">VLOOKUP(C2640,Default!$B$4:$E$114,4, FALSE)</f>
        <v>time taken to walk to bus stop, added to each trip with main mode bus unless there is already a walking component in the travel survey</v>
      </c>
      <c r="L2640" s="21" t="str" cm="1">
        <f t="array" aca="1" ref="L2640" ca="1">IF(ISNA(VLOOKUP($D2640,Grouped_Sources!$C:$C,1,FALSE)),"", INDIRECT(VLOOKUP($D2640,Grouped_Sources!$C:$I,5,FALSE)))</f>
        <v xml:space="preserve"> on OneDrive Ali Abbas - ITHIM Global\Methods and Processes\Input Parameters\Walk_to_PT</v>
      </c>
      <c r="M2640" s="21" cm="1">
        <f t="array" aca="1" ref="M2640" ca="1">IF(ISNA(VLOOKUP($D2640,Grouped_Sources!$C:$C,1,FALSE)),"", INDIRECT(VLOOKUP($D2640,Grouped_Sources!$C:$I,6,FALSE)))</f>
        <v>0</v>
      </c>
      <c r="N2640" s="21" cm="1">
        <f t="array" aca="1" ref="N2640" ca="1">IF(ISNA(VLOOKUP($D2640,Grouped_Sources!$C:$C,1,FALSE)),"", INDIRECT(VLOOKUP($D2640,Grouped_Sources!$C:$I,7,FALSE)))</f>
        <v>0</v>
      </c>
    </row>
    <row r="2641" spans="1:14" hidden="1" x14ac:dyDescent="0.25">
      <c r="A2641" s="5">
        <f t="shared" si="422"/>
        <v>29</v>
      </c>
      <c r="B2641" s="5">
        <f t="shared" si="423"/>
        <v>39</v>
      </c>
      <c r="C2641" s="5" t="str">
        <f t="shared" ref="C2641:C2715" ca="1" si="431">IF(G2641 = "",F2641,IF(OR(G2641="alpha",G2641="beta",G2641="constant",G2641="sd",G2641="mean",G2641="sample"),F2641,F2641&amp;" "&amp;G2641))</f>
        <v>bus_walk_time</v>
      </c>
      <c r="D2641" s="5" t="str">
        <f t="shared" ca="1" si="430"/>
        <v>bus_walk_time_kisumu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bus_walk_time</v>
      </c>
      <c r="G2641" s="4" t="str" cm="1">
        <f t="array" aca="1" ref="G2641" ca="1">IF(AND(ISBLANK(INDIRECT(ADDRESS(B2641,3,1,1,"all_city_parameter_inputs"))),ISBLANK(INDIRECT(ADDRESS(B2641,2,1,1,"all_city_parameter_inputs")))),"",IF(ISBLANK(INDIRECT(ADDRESS(B2641,2,1,1,"all_city_parameter_inputs"))),"",INDIRECT(ADDRESS(B2641,2,1,1,"all_city_parameter_inputs"))))</f>
        <v>mean</v>
      </c>
      <c r="H2641" s="17" cm="1">
        <f t="array" aca="1" ref="H2641" ca="1">IF(ISBLANK(INDIRECT(ADDRESS(B2641,A2641,1,1,"all_city_parameter_inputs"))), "--",INDIRECT(ADDRESS(B2641,A2641,1,1,"all_city_parameter_inputs")))</f>
        <v>7.8460414256687612</v>
      </c>
      <c r="I2641" s="17" t="str">
        <f ca="1">IF(OR(G2641="alpha",G2641="beta",G2641="sd",G2641="mean"),"--",VLOOKUP(C2641,Default!$B$5:$H$114,7,FALSE))</f>
        <v>--</v>
      </c>
      <c r="J2641" s="4" t="str">
        <f ca="1">VLOOKUP(F2641,Lookup!$C$5:$D$110,2, FALSE)</f>
        <v>Travel values</v>
      </c>
      <c r="K2641" s="4" t="str">
        <f ca="1">VLOOKUP(C2641,Default!$B$4:$E$114,4, FALSE)</f>
        <v>time taken to walk to bus stop, added to each trip with main mode bus unless there is already a walking component in the travel survey</v>
      </c>
      <c r="L2641" s="21" t="str" cm="1">
        <f t="array" aca="1" ref="L2641" ca="1">IF(ISNA(VLOOKUP($D2641,Grouped_Sources!$C:$C,1,FALSE)),"", INDIRECT(VLOOKUP($D2641,Grouped_Sources!$C:$I,5,FALSE)))</f>
        <v xml:space="preserve"> on OneDrive Ali Abbas - ITHIM Global\Methods and Processes\Input Parameters\Walk_to_PT</v>
      </c>
      <c r="M2641" s="21" cm="1">
        <f t="array" aca="1" ref="M2641" ca="1">IF(ISNA(VLOOKUP($D2641,Grouped_Sources!$C:$C,1,FALSE)),"", INDIRECT(VLOOKUP($D2641,Grouped_Sources!$C:$I,6,FALSE)))</f>
        <v>0</v>
      </c>
      <c r="N2641" s="21" cm="1">
        <f t="array" aca="1" ref="N2641" ca="1">IF(ISNA(VLOOKUP($D2641,Grouped_Sources!$C:$C,1,FALSE)),"", INDIRECT(VLOOKUP($D2641,Grouped_Sources!$C:$I,7,FALSE)))</f>
        <v>0</v>
      </c>
    </row>
    <row r="2642" spans="1:14" hidden="1" x14ac:dyDescent="0.25">
      <c r="A2642" s="5">
        <f t="shared" si="422"/>
        <v>29</v>
      </c>
      <c r="B2642" s="5">
        <f t="shared" si="423"/>
        <v>40</v>
      </c>
      <c r="C2642" s="5" t="str">
        <f t="shared" ca="1" si="431"/>
        <v>bus_walk_time</v>
      </c>
      <c r="D2642" s="5" t="str">
        <f t="shared" ca="1" si="430"/>
        <v>bus_walk_time_kisumu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bus_walk_time</v>
      </c>
      <c r="G2642" s="4" t="str" cm="1">
        <f t="array" aca="1" ref="G2642" ca="1">IF(AND(ISBLANK(INDIRECT(ADDRESS(B2642,3,1,1,"all_city_parameter_inputs"))),ISBLANK(INDIRECT(ADDRESS(B2642,2,1,1,"all_city_parameter_inputs")))),"",IF(ISBLANK(INDIRECT(ADDRESS(B2642,2,1,1,"all_city_parameter_inputs"))),"",INDIRECT(ADDRESS(B2642,2,1,1,"all_city_parameter_inputs"))))</f>
        <v>sd</v>
      </c>
      <c r="H2642" s="17" cm="1">
        <f t="array" aca="1" ref="H2642" ca="1">IF(ISBLANK(INDIRECT(ADDRESS(B2642,A2642,1,1,"all_city_parameter_inputs"))), "--",INDIRECT(ADDRESS(B2642,A2642,1,1,"all_city_parameter_inputs")))</f>
        <v>2.0067740554777003</v>
      </c>
      <c r="I2642" s="17" t="str">
        <f ca="1">IF(OR(G2642="alpha",G2642="beta",G2642="sd",G2642="mean"),"--",VLOOKUP(C2642,Default!$B$5:$H$114,7,FALSE))</f>
        <v>--</v>
      </c>
      <c r="J2642" s="4" t="str">
        <f ca="1">VLOOKUP(F2642,Lookup!$C$5:$D$110,2, FALSE)</f>
        <v>Travel values</v>
      </c>
      <c r="K2642" s="4" t="str">
        <f ca="1">VLOOKUP(C2642,Default!$B$4:$E$114,4, FALSE)</f>
        <v>time taken to walk to bus stop, added to each trip with main mode bus unless there is already a walking component in the travel survey</v>
      </c>
      <c r="L2642" s="21" t="str" cm="1">
        <f t="array" aca="1" ref="L2642" ca="1">IF(ISNA(VLOOKUP($D2642,Grouped_Sources!$C:$C,1,FALSE)),"", INDIRECT(VLOOKUP($D2642,Grouped_Sources!$C:$I,5,FALSE)))</f>
        <v xml:space="preserve"> on OneDrive Ali Abbas - ITHIM Global\Methods and Processes\Input Parameters\Walk_to_PT</v>
      </c>
      <c r="M2642" s="21" cm="1">
        <f t="array" aca="1" ref="M2642" ca="1">IF(ISNA(VLOOKUP($D2642,Grouped_Sources!$C:$C,1,FALSE)),"", INDIRECT(VLOOKUP($D2642,Grouped_Sources!$C:$I,6,FALSE)))</f>
        <v>0</v>
      </c>
      <c r="N2642" s="21" cm="1">
        <f t="array" aca="1" ref="N2642" ca="1">IF(ISNA(VLOOKUP($D2642,Grouped_Sources!$C:$C,1,FALSE)),"", INDIRECT(VLOOKUP($D2642,Grouped_Sources!$C:$I,7,FALSE)))</f>
        <v>0</v>
      </c>
    </row>
    <row r="2643" spans="1:14" hidden="1" x14ac:dyDescent="0.25">
      <c r="A2643" s="5">
        <f t="shared" si="422"/>
        <v>29</v>
      </c>
      <c r="B2643" s="5">
        <f t="shared" si="423"/>
        <v>41</v>
      </c>
      <c r="C2643" s="5" t="str">
        <f t="shared" ca="1" si="431"/>
        <v>rail_walk_time</v>
      </c>
      <c r="D2643" s="5" t="str">
        <f t="shared" ca="1" si="430"/>
        <v>rail_walk_time_kisumu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rail_walk_time</v>
      </c>
      <c r="G2643" s="4" t="str" cm="1">
        <f t="array" aca="1" ref="G2643" ca="1">IF(AND(ISBLANK(INDIRECT(ADDRESS(B2643,3,1,1,"all_city_parameter_inputs"))),ISBLANK(INDIRECT(ADDRESS(B2643,2,1,1,"all_city_parameter_inputs")))),"",IF(ISBLANK(INDIRECT(ADDRESS(B2643,2,1,1,"all_city_parameter_inputs"))),"",INDIRECT(ADDRESS(B2643,2,1,1,"all_city_parameter_inputs"))))</f>
        <v>constant</v>
      </c>
      <c r="H2643" s="17" cm="1">
        <f t="array" aca="1" ref="H2643" ca="1">IF(ISBLANK(INDIRECT(ADDRESS(B2643,A2643,1,1,"all_city_parameter_inputs"))), "--",INDIRECT(ADDRESS(B2643,A2643,1,1,"all_city_parameter_inputs")))</f>
        <v>20</v>
      </c>
      <c r="I2643" s="17">
        <f ca="1">IF(OR(G2643="alpha",G2643="beta",G2643="sd",G2643="mean"),"--",VLOOKUP(C2643,Default!$B$5:$H$114,7,FALSE))</f>
        <v>12.5</v>
      </c>
      <c r="J2643" s="4" t="str">
        <f ca="1">VLOOKUP(F2643,Lookup!$C$5:$D$110,2, FALSE)</f>
        <v>Travel values</v>
      </c>
      <c r="K2643" s="4" t="str">
        <f ca="1">VLOOKUP(C2643,Default!$B$4:$E$114,4, FALSE)</f>
        <v>time taken to walk to train station</v>
      </c>
      <c r="L2643" s="21" t="str" cm="1">
        <f t="array" aca="1" ref="L2643" ca="1">IF(ISNA(VLOOKUP($D2643,Grouped_Sources!$C:$C,1,FALSE)),"", INDIRECT(VLOOKUP($D2643,Grouped_Sources!$C:$I,5,FALSE)))</f>
        <v xml:space="preserve"> on OneDrive Ali Abbas - ITHIM Global\Methods and Processes\Input Parameters\Walk_to_PT</v>
      </c>
      <c r="M2643" s="21" cm="1">
        <f t="array" aca="1" ref="M2643" ca="1">IF(ISNA(VLOOKUP($D2643,Grouped_Sources!$C:$C,1,FALSE)),"", INDIRECT(VLOOKUP($D2643,Grouped_Sources!$C:$I,6,FALSE)))</f>
        <v>0</v>
      </c>
      <c r="N2643" s="21" cm="1">
        <f t="array" aca="1" ref="N2643" ca="1">IF(ISNA(VLOOKUP($D2643,Grouped_Sources!$C:$C,1,FALSE)),"", INDIRECT(VLOOKUP($D2643,Grouped_Sources!$C:$I,7,FALSE)))</f>
        <v>0</v>
      </c>
    </row>
    <row r="2644" spans="1:14" hidden="1" x14ac:dyDescent="0.25">
      <c r="A2644" s="5">
        <f t="shared" si="422"/>
        <v>29</v>
      </c>
      <c r="B2644" s="5">
        <f t="shared" si="423"/>
        <v>42</v>
      </c>
      <c r="C2644" s="5" t="str">
        <f t="shared" ca="1" si="431"/>
        <v>rail_walk_time</v>
      </c>
      <c r="D2644" s="5" t="str">
        <f t="shared" ca="1" si="430"/>
        <v>rail_walk_time_kisumu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rail_walk_time</v>
      </c>
      <c r="G2644" s="4" t="str" cm="1">
        <f t="array" aca="1" ref="G2644" ca="1">IF(AND(ISBLANK(INDIRECT(ADDRESS(B2644,3,1,1,"all_city_parameter_inputs"))),ISBLANK(INDIRECT(ADDRESS(B2644,2,1,1,"all_city_parameter_inputs")))),"",IF(ISBLANK(INDIRECT(ADDRESS(B2644,2,1,1,"all_city_parameter_inputs"))),"",INDIRECT(ADDRESS(B2644,2,1,1,"all_city_parameter_inputs"))))</f>
        <v>mean</v>
      </c>
      <c r="H2644" s="17" cm="1">
        <f t="array" aca="1" ref="H2644" ca="1">IF(ISBLANK(INDIRECT(ADDRESS(B2644,A2644,1,1,"all_city_parameter_inputs"))), "--",INDIRECT(ADDRESS(B2644,A2644,1,1,"all_city_parameter_inputs")))</f>
        <v>12.62464845994775</v>
      </c>
      <c r="I2644" s="17" t="str">
        <f ca="1">IF(OR(G2644="alpha",G2644="beta",G2644="sd",G2644="mean"),"--",VLOOKUP(C2644,Default!$B$5:$H$114,7,FALSE))</f>
        <v>--</v>
      </c>
      <c r="J2644" s="4" t="str">
        <f ca="1">VLOOKUP(F2644,Lookup!$C$5:$D$110,2, FALSE)</f>
        <v>Travel values</v>
      </c>
      <c r="K2644" s="4" t="str">
        <f ca="1">VLOOKUP(C2644,Default!$B$4:$E$114,4, FALSE)</f>
        <v>time taken to walk to train station</v>
      </c>
      <c r="L2644" s="21" t="str" cm="1">
        <f t="array" aca="1" ref="L2644" ca="1">IF(ISNA(VLOOKUP($D2644,Grouped_Sources!$C:$C,1,FALSE)),"", INDIRECT(VLOOKUP($D2644,Grouped_Sources!$C:$I,5,FALSE)))</f>
        <v xml:space="preserve"> on OneDrive Ali Abbas - ITHIM Global\Methods and Processes\Input Parameters\Walk_to_PT</v>
      </c>
      <c r="M2644" s="21" cm="1">
        <f t="array" aca="1" ref="M2644" ca="1">IF(ISNA(VLOOKUP($D2644,Grouped_Sources!$C:$C,1,FALSE)),"", INDIRECT(VLOOKUP($D2644,Grouped_Sources!$C:$I,6,FALSE)))</f>
        <v>0</v>
      </c>
      <c r="N2644" s="21" cm="1">
        <f t="array" aca="1" ref="N2644" ca="1">IF(ISNA(VLOOKUP($D2644,Grouped_Sources!$C:$C,1,FALSE)),"", INDIRECT(VLOOKUP($D2644,Grouped_Sources!$C:$I,7,FALSE)))</f>
        <v>0</v>
      </c>
    </row>
    <row r="2645" spans="1:14" hidden="1" x14ac:dyDescent="0.25">
      <c r="A2645" s="5">
        <f t="shared" si="422"/>
        <v>29</v>
      </c>
      <c r="B2645" s="5">
        <f t="shared" si="423"/>
        <v>43</v>
      </c>
      <c r="C2645" s="5" t="str">
        <f t="shared" ca="1" si="431"/>
        <v>rail_walk_time</v>
      </c>
      <c r="D2645" s="5" t="str">
        <f t="shared" ca="1" si="430"/>
        <v>rail_walk_time_kisumu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rail_walk_time</v>
      </c>
      <c r="G2645" s="4" t="str" cm="1">
        <f t="array" aca="1" ref="G2645" ca="1">IF(AND(ISBLANK(INDIRECT(ADDRESS(B2645,3,1,1,"all_city_parameter_inputs"))),ISBLANK(INDIRECT(ADDRESS(B2645,2,1,1,"all_city_parameter_inputs")))),"",IF(ISBLANK(INDIRECT(ADDRESS(B2645,2,1,1,"all_city_parameter_inputs"))),"",INDIRECT(ADDRESS(B2645,2,1,1,"all_city_parameter_inputs"))))</f>
        <v>sd</v>
      </c>
      <c r="H2645" s="17" cm="1">
        <f t="array" aca="1" ref="H2645" ca="1">IF(ISBLANK(INDIRECT(ADDRESS(B2645,A2645,1,1,"all_city_parameter_inputs"))), "--",INDIRECT(ADDRESS(B2645,A2645,1,1,"all_city_parameter_inputs")))</f>
        <v>2.6097407813642466</v>
      </c>
      <c r="I2645" s="17" t="str">
        <f ca="1">IF(OR(G2645="alpha",G2645="beta",G2645="sd",G2645="mean"),"--",VLOOKUP(C2645,Default!$B$5:$H$114,7,FALSE))</f>
        <v>--</v>
      </c>
      <c r="J2645" s="4" t="str">
        <f ca="1">VLOOKUP(F2645,Lookup!$C$5:$D$110,2, FALSE)</f>
        <v>Travel values</v>
      </c>
      <c r="K2645" s="4" t="str">
        <f ca="1">VLOOKUP(C2645,Default!$B$4:$E$114,4, FALSE)</f>
        <v>time taken to walk to train station</v>
      </c>
      <c r="L2645" s="21" t="str" cm="1">
        <f t="array" aca="1" ref="L2645" ca="1">IF(ISNA(VLOOKUP($D2645,Grouped_Sources!$C:$C,1,FALSE)),"", INDIRECT(VLOOKUP($D2645,Grouped_Sources!$C:$I,5,FALSE)))</f>
        <v xml:space="preserve"> on OneDrive Ali Abbas - ITHIM Global\Methods and Processes\Input Parameters\Walk_to_PT</v>
      </c>
      <c r="M2645" s="21" cm="1">
        <f t="array" aca="1" ref="M2645" ca="1">IF(ISNA(VLOOKUP($D2645,Grouped_Sources!$C:$C,1,FALSE)),"", INDIRECT(VLOOKUP($D2645,Grouped_Sources!$C:$I,6,FALSE)))</f>
        <v>0</v>
      </c>
      <c r="N2645" s="21" cm="1">
        <f t="array" aca="1" ref="N2645" ca="1">IF(ISNA(VLOOKUP($D2645,Grouped_Sources!$C:$C,1,FALSE)),"", INDIRECT(VLOOKUP($D2645,Grouped_Sources!$C:$I,7,FALSE)))</f>
        <v>0</v>
      </c>
    </row>
    <row r="2646" spans="1:14" hidden="1" x14ac:dyDescent="0.25">
      <c r="A2646" s="5">
        <f t="shared" si="422"/>
        <v>29</v>
      </c>
      <c r="B2646" s="5">
        <f t="shared" si="423"/>
        <v>44</v>
      </c>
      <c r="C2646" s="5" t="str">
        <f t="shared" ca="1" si="431"/>
        <v>add_personal_motorcycle_trips</v>
      </c>
      <c r="D2646" s="5" t="str">
        <f t="shared" ca="1" si="430"/>
        <v>add_personal_motorcycle_trips_kisumu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add_personal_motorcycle_trips</v>
      </c>
      <c r="G2646" s="4" t="str" cm="1">
        <f t="array" aca="1" ref="G2646" ca="1">IF(AND(ISBLANK(INDIRECT(ADDRESS(B2646,3,1,1,"all_city_parameter_inputs"))),ISBLANK(INDIRECT(ADDRESS(B2646,2,1,1,"all_city_parameter_inputs")))),"",IF(ISBLANK(INDIRECT(ADDRESS(B2646,2,1,1,"all_city_parameter_inputs"))),"",INDIRECT(ADDRESS(B2646,2,1,1,"all_city_parameter_inputs"))))</f>
        <v/>
      </c>
      <c r="H2646" s="17" t="str" cm="1">
        <f t="array" aca="1" ref="H2646" ca="1">IF(ISBLANK(INDIRECT(ADDRESS(B2646,A2646,1,1,"all_city_parameter_inputs"))), "--",INDIRECT(ADDRESS(B2646,A2646,1,1,"all_city_parameter_inputs")))</f>
        <v>no</v>
      </c>
      <c r="I2646" s="17" t="str">
        <f ca="1">IF(OR(G2646="alpha",G2646="beta",G2646="sd",G2646="mean"),"--",VLOOKUP(C2646,Default!$B$5:$H$114,7,FALSE))</f>
        <v>no</v>
      </c>
      <c r="J2646" s="4" t="str">
        <f ca="1">VLOOKUP(F2646,Lookup!$C$5:$D$110,2, FALSE)</f>
        <v>Travel values</v>
      </c>
      <c r="K2646" s="4" t="str">
        <f ca="1">VLOOKUP(C2646,Default!$B$4:$E$114,4, FALSE)</f>
        <v>if set to 'no', does not add any personal journey motorcycle trip. If set to 'Chile' add motorcycle trips based on Chilean data. Used if no motorcycle trips exist in the travel survey at all</v>
      </c>
      <c r="L2646" s="21" t="str" cm="1">
        <f t="array" aca="1" ref="L2646" ca="1">IF(ISNA(VLOOKUP($D2646,Grouped_Sources!$C:$C,1,FALSE)),"", INDIRECT(VLOOKUP($D2646,Grouped_Sources!$C:$I,5,FALSE)))</f>
        <v xml:space="preserve"> on OneDrive Ali Abbas - ITHIM Global\Methods and Processes\Input Parameters\NewMotorcycleTrips</v>
      </c>
      <c r="M2646" s="21" cm="1">
        <f t="array" aca="1" ref="M2646" ca="1">IF(ISNA(VLOOKUP($D2646,Grouped_Sources!$C:$C,1,FALSE)),"", INDIRECT(VLOOKUP($D2646,Grouped_Sources!$C:$I,6,FALSE)))</f>
        <v>0</v>
      </c>
      <c r="N2646" s="21" cm="1">
        <f t="array" aca="1" ref="N2646" ca="1">IF(ISNA(VLOOKUP($D2646,Grouped_Sources!$C:$C,1,FALSE)),"", INDIRECT(VLOOKUP($D2646,Grouped_Sources!$C:$I,7,FALSE)))</f>
        <v>0</v>
      </c>
    </row>
    <row r="2647" spans="1:14" hidden="1" x14ac:dyDescent="0.25">
      <c r="A2647" s="5">
        <f t="shared" si="422"/>
        <v>29</v>
      </c>
      <c r="B2647" s="5">
        <f t="shared" si="423"/>
        <v>45</v>
      </c>
      <c r="C2647" s="5" t="str">
        <f t="shared" ca="1" si="431"/>
        <v>proportion_motorcycle_trips</v>
      </c>
      <c r="D2647" s="5" t="str">
        <f t="shared" ca="1" si="430"/>
        <v>proportion_motorcycle_trips_kisumu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proportion_motorcycle_trips</v>
      </c>
      <c r="G2647" s="4" t="str" cm="1">
        <f t="array" aca="1" ref="G2647" ca="1">IF(AND(ISBLANK(INDIRECT(ADDRESS(B2647,3,1,1,"all_city_parameter_inputs"))),ISBLANK(INDIRECT(ADDRESS(B2647,2,1,1,"all_city_parameter_inputs")))),"",IF(ISBLANK(INDIRECT(ADDRESS(B2647,2,1,1,"all_city_parameter_inputs"))),"",INDIRECT(ADDRESS(B2647,2,1,1,"all_city_parameter_inputs"))))</f>
        <v>constant</v>
      </c>
      <c r="H2647" s="17" cm="1">
        <f t="array" aca="1" ref="H2647" ca="1">IF(ISBLANK(INDIRECT(ADDRESS(B2647,A2647,1,1,"all_city_parameter_inputs"))), "--",INDIRECT(ADDRESS(B2647,A2647,1,1,"all_city_parameter_inputs")))</f>
        <v>0</v>
      </c>
      <c r="I2647" s="17">
        <f ca="1">IF(OR(G2647="alpha",G2647="beta",G2647="sd",G2647="mean"),"--",VLOOKUP(C2647,Default!$B$5:$H$114,7,FALSE))</f>
        <v>0</v>
      </c>
      <c r="J2647" s="4" t="str">
        <f ca="1">VLOOKUP(F2647,Lookup!$C$5:$D$110,2, FALSE)</f>
        <v>Travel values</v>
      </c>
      <c r="K2647" s="4" t="str">
        <f ca="1">VLOOKUP(C2647,Default!$B$4:$E$114,4, FALSE)</f>
        <v>proportion of travel survey trips that should be added as motorcycle trips</v>
      </c>
      <c r="L2647" s="21" t="str" cm="1">
        <f t="array" aca="1" ref="L2647" ca="1">IF(ISNA(VLOOKUP($D2647,Grouped_Sources!$C:$C,1,FALSE)),"", INDIRECT(VLOOKUP($D2647,Grouped_Sources!$C:$I,5,FALSE)))</f>
        <v xml:space="preserve"> on OneDrive Ali Abbas - ITHIM Global\Methods and Processes\Input Parameters\NewMotorcycleTrips</v>
      </c>
      <c r="M2647" s="21" cm="1">
        <f t="array" aca="1" ref="M2647" ca="1">IF(ISNA(VLOOKUP($D2647,Grouped_Sources!$C:$C,1,FALSE)),"", INDIRECT(VLOOKUP($D2647,Grouped_Sources!$C:$I,6,FALSE)))</f>
        <v>0</v>
      </c>
      <c r="N2647" s="21" cm="1">
        <f t="array" aca="1" ref="N2647" ca="1">IF(ISNA(VLOOKUP($D2647,Grouped_Sources!$C:$C,1,FALSE)),"", INDIRECT(VLOOKUP($D2647,Grouped_Sources!$C:$I,7,FALSE)))</f>
        <v>0</v>
      </c>
    </row>
    <row r="2648" spans="1:14" hidden="1" x14ac:dyDescent="0.25">
      <c r="A2648" s="5">
        <f t="shared" si="422"/>
        <v>29</v>
      </c>
      <c r="B2648" s="5">
        <f t="shared" si="423"/>
        <v>46</v>
      </c>
      <c r="C2648" s="5" t="str">
        <f t="shared" ca="1" si="431"/>
        <v>proportion_motorcycle_trips</v>
      </c>
      <c r="D2648" s="5" t="str">
        <f t="shared" ca="1" si="430"/>
        <v>proportion_motorcycle_trips_kisumu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proportion_motorcycle_trips</v>
      </c>
      <c r="G2648" s="4" t="str" cm="1">
        <f t="array" aca="1" ref="G2648" ca="1">IF(AND(ISBLANK(INDIRECT(ADDRESS(B2648,3,1,1,"all_city_parameter_inputs"))),ISBLANK(INDIRECT(ADDRESS(B2648,2,1,1,"all_city_parameter_inputs")))),"",IF(ISBLANK(INDIRECT(ADDRESS(B2648,2,1,1,"all_city_parameter_inputs"))),"",INDIRECT(ADDRESS(B2648,2,1,1,"all_city_parameter_inputs"))))</f>
        <v>alpha</v>
      </c>
      <c r="H2648" s="17" t="str" cm="1">
        <f t="array" aca="1" ref="H2648" ca="1">IF(ISBLANK(INDIRECT(ADDRESS(B2648,A2648,1,1,"all_city_parameter_inputs"))), "--",INDIRECT(ADDRESS(B2648,A2648,1,1,"all_city_parameter_inputs")))</f>
        <v>--</v>
      </c>
      <c r="I2648" s="17" t="str">
        <f ca="1">IF(OR(G2648="alpha",G2648="beta",G2648="sd",G2648="mean"),"--",VLOOKUP(C2648,Default!$B$5:$H$114,7,FALSE))</f>
        <v>--</v>
      </c>
      <c r="J2648" s="4" t="str">
        <f ca="1">VLOOKUP(F2648,Lookup!$C$5:$D$110,2, FALSE)</f>
        <v>Travel values</v>
      </c>
      <c r="K2648" s="4" t="str">
        <f ca="1">VLOOKUP(C2648,Default!$B$4:$E$114,4, FALSE)</f>
        <v>proportion of travel survey trips that should be added as motorcycle trips</v>
      </c>
      <c r="L2648" s="21" t="str" cm="1">
        <f t="array" aca="1" ref="L2648" ca="1">IF(ISNA(VLOOKUP($D2648,Grouped_Sources!$C:$C,1,FALSE)),"", INDIRECT(VLOOKUP($D2648,Grouped_Sources!$C:$I,5,FALSE)))</f>
        <v xml:space="preserve"> on OneDrive Ali Abbas - ITHIM Global\Methods and Processes\Input Parameters\NewMotorcycleTrips</v>
      </c>
      <c r="M2648" s="21" cm="1">
        <f t="array" aca="1" ref="M2648" ca="1">IF(ISNA(VLOOKUP($D2648,Grouped_Sources!$C:$C,1,FALSE)),"", INDIRECT(VLOOKUP($D2648,Grouped_Sources!$C:$I,6,FALSE)))</f>
        <v>0</v>
      </c>
      <c r="N2648" s="21" cm="1">
        <f t="array" aca="1" ref="N2648" ca="1">IF(ISNA(VLOOKUP($D2648,Grouped_Sources!$C:$C,1,FALSE)),"", INDIRECT(VLOOKUP($D2648,Grouped_Sources!$C:$I,7,FALSE)))</f>
        <v>0</v>
      </c>
    </row>
    <row r="2649" spans="1:14" hidden="1" x14ac:dyDescent="0.25">
      <c r="A2649" s="5">
        <f t="shared" si="422"/>
        <v>29</v>
      </c>
      <c r="B2649" s="5">
        <f t="shared" si="423"/>
        <v>47</v>
      </c>
      <c r="C2649" s="5" t="str">
        <f t="shared" ca="1" si="431"/>
        <v>proportion_motorcycle_trips</v>
      </c>
      <c r="D2649" s="5" t="str">
        <f t="shared" ca="1" si="430"/>
        <v>proportion_motorcycle_trips_kisumu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proportion_motorcycle_trips</v>
      </c>
      <c r="G2649" s="4" t="str" cm="1">
        <f t="array" aca="1" ref="G2649" ca="1">IF(AND(ISBLANK(INDIRECT(ADDRESS(B2649,3,1,1,"all_city_parameter_inputs"))),ISBLANK(INDIRECT(ADDRESS(B2649,2,1,1,"all_city_parameter_inputs")))),"",IF(ISBLANK(INDIRECT(ADDRESS(B2649,2,1,1,"all_city_parameter_inputs"))),"",INDIRECT(ADDRESS(B2649,2,1,1,"all_city_parameter_inputs"))))</f>
        <v>beta</v>
      </c>
      <c r="H2649" s="17" t="str" cm="1">
        <f t="array" aca="1" ref="H2649" ca="1">IF(ISBLANK(INDIRECT(ADDRESS(B2649,A2649,1,1,"all_city_parameter_inputs"))), "--",INDIRECT(ADDRESS(B2649,A2649,1,1,"all_city_parameter_inputs")))</f>
        <v>--</v>
      </c>
      <c r="I2649" s="17" t="str">
        <f ca="1">IF(OR(G2649="alpha",G2649="beta",G2649="sd",G2649="mean"),"--",VLOOKUP(C2649,Default!$B$5:$H$114,7,FALSE))</f>
        <v>--</v>
      </c>
      <c r="J2649" s="4" t="str">
        <f ca="1">VLOOKUP(F2649,Lookup!$C$5:$D$110,2, FALSE)</f>
        <v>Travel values</v>
      </c>
      <c r="K2649" s="4" t="str">
        <f ca="1">VLOOKUP(C2649,Default!$B$4:$E$114,4, FALSE)</f>
        <v>proportion of travel survey trips that should be added as motorcycle trips</v>
      </c>
      <c r="L2649" s="21" t="str" cm="1">
        <f t="array" aca="1" ref="L2649" ca="1">IF(ISNA(VLOOKUP($D2649,Grouped_Sources!$C:$C,1,FALSE)),"", INDIRECT(VLOOKUP($D2649,Grouped_Sources!$C:$I,5,FALSE)))</f>
        <v xml:space="preserve"> on OneDrive Ali Abbas - ITHIM Global\Methods and Processes\Input Parameters\NewMotorcycleTrips</v>
      </c>
      <c r="M2649" s="21" cm="1">
        <f t="array" aca="1" ref="M2649" ca="1">IF(ISNA(VLOOKUP($D2649,Grouped_Sources!$C:$C,1,FALSE)),"", INDIRECT(VLOOKUP($D2649,Grouped_Sources!$C:$I,6,FALSE)))</f>
        <v>0</v>
      </c>
      <c r="N2649" s="21" cm="1">
        <f t="array" aca="1" ref="N2649" ca="1">IF(ISNA(VLOOKUP($D2649,Grouped_Sources!$C:$C,1,FALSE)),"", INDIRECT(VLOOKUP($D2649,Grouped_Sources!$C:$I,7,FALSE)))</f>
        <v>0</v>
      </c>
    </row>
    <row r="2650" spans="1:14" hidden="1" x14ac:dyDescent="0.25">
      <c r="A2650" s="5">
        <f t="shared" si="422"/>
        <v>29</v>
      </c>
      <c r="B2650" s="5">
        <f t="shared" si="423"/>
        <v>48</v>
      </c>
      <c r="C2650" s="5" t="str">
        <f t="shared" ca="1" si="431"/>
        <v>add_motorcycle_fleet</v>
      </c>
      <c r="D2650" s="5" t="str">
        <f t="shared" ca="1" si="430"/>
        <v>add_motorcycle_fleet_kisumu</v>
      </c>
      <c r="E2650" s="4" t="str" cm="1">
        <f t="array" aca="1" ref="E2650" ca="1">INDIRECT(ADDRESS(1,A2650,1,1,"all_city_parameter_inputs"))</f>
        <v>kisumu</v>
      </c>
      <c r="F2650" s="6" t="str" cm="1">
        <f t="array" aca="1" ref="F2650" ca="1">IF(AND(ISBLANK(INDIRECT(ADDRESS(B2650,2,1,1,"all_city_parameter_inputs"))), ISBLANK(INDIRECT(ADDRESS(B2650,1,1,1,"all_city_parameter_inputs")))), "", IF(ISBLANK(INDIRECT(ADDRESS(B2650,1,1,1,"all_city_parameter_inputs"))), All_city_list!F2649,INDIRECT(ADDRESS(B2650,1,1,1,"all_city_parameter_inputs"))))</f>
        <v>add_motorcycle_fleet</v>
      </c>
      <c r="G2650" s="4" t="str" cm="1">
        <f t="array" aca="1" ref="G2650" ca="1">IF(AND(ISBLANK(INDIRECT(ADDRESS(B2650,3,1,1,"all_city_parameter_inputs"))),ISBLANK(INDIRECT(ADDRESS(B2650,2,1,1,"all_city_parameter_inputs")))),"",IF(ISBLANK(INDIRECT(ADDRESS(B2650,2,1,1,"all_city_parameter_inputs"))),"",INDIRECT(ADDRESS(B2650,2,1,1,"all_city_parameter_inputs"))))</f>
        <v/>
      </c>
      <c r="H2650" s="17" t="str" cm="1">
        <f t="array" aca="1" ref="H2650" ca="1">IF(ISBLANK(INDIRECT(ADDRESS(B2650,A2650,1,1,"all_city_parameter_inputs"))), "--",INDIRECT(ADDRESS(B2650,A2650,1,1,"all_city_parameter_inputs")))</f>
        <v>T</v>
      </c>
      <c r="I2650" s="17" t="str">
        <f ca="1">IF(OR(G2650="alpha",G2650="beta",G2650="sd",G2650="mean"),"--",VLOOKUP(C2650,Default!$B$5:$H$114,7,FALSE))</f>
        <v>T</v>
      </c>
      <c r="J2650" s="4" t="str">
        <f ca="1">VLOOKUP(F2650,Lookup!$C$5:$D$110,2, FALSE)</f>
        <v>Travel values</v>
      </c>
      <c r="K2650" s="4" t="str">
        <f ca="1">VLOOKUP(C2650,Default!$B$4:$E$114,4, FALSE)</f>
        <v>whether to add motorcylce ghost trips</v>
      </c>
      <c r="L2650" s="29" t="str" cm="1">
        <f t="array" aca="1" ref="L2650" ca="1">IF(ISNA(VLOOKUP(D2650,Grouped_Sources!$C:$C,1,FALSE)),"", INDIRECT(VLOOKUP(D2650,Grouped_Sources!$C:$G,5,FALSE)))</f>
        <v/>
      </c>
      <c r="M2650" s="29"/>
      <c r="N2650" s="21"/>
    </row>
    <row r="2651" spans="1:14" hidden="1" x14ac:dyDescent="0.25">
      <c r="A2651" s="5">
        <f t="shared" si="422"/>
        <v>29</v>
      </c>
      <c r="B2651" s="5">
        <f t="shared" si="423"/>
        <v>49</v>
      </c>
      <c r="C2651" s="5" t="str">
        <f t="shared" ca="1" si="431"/>
        <v>fleet_to_motorcycle_ratio</v>
      </c>
      <c r="D2651" s="5" t="str">
        <f t="shared" ca="1" si="430"/>
        <v>fleet_to_motorcycle_ratio_kisumu</v>
      </c>
      <c r="E2651" s="4" t="str" cm="1">
        <f t="array" aca="1" ref="E2651" ca="1">INDIRECT(ADDRESS(1,A2651,1,1,"all_city_parameter_inputs"))</f>
        <v>kisumu</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fleet_to_motorcycle_ratio</v>
      </c>
      <c r="G2651" s="4" t="str" cm="1">
        <f t="array" aca="1" ref="G2651" ca="1">IF(AND(ISBLANK(INDIRECT(ADDRESS(B2651,3,1,1,"all_city_parameter_inputs"))),ISBLANK(INDIRECT(ADDRESS(B2651,2,1,1,"all_city_parameter_inputs")))),"",IF(ISBLANK(INDIRECT(ADDRESS(B2651,2,1,1,"all_city_parameter_inputs"))),"",INDIRECT(ADDRESS(B2651,2,1,1,"all_city_parameter_inputs"))))</f>
        <v>constant</v>
      </c>
      <c r="H2651" s="17" cm="1">
        <f t="array" aca="1" ref="H2651" ca="1">IF(ISBLANK(INDIRECT(ADDRESS(B2651,A2651,1,1,"all_city_parameter_inputs"))), "--",INDIRECT(ADDRESS(B2651,A2651,1,1,"all_city_parameter_inputs")))</f>
        <v>0.21741605237844985</v>
      </c>
      <c r="I2651" s="17">
        <f ca="1">IF(OR(G2651="alpha",G2651="beta",G2651="sd",G2651="mean"),"--",VLOOKUP(C2651,Default!$B$5:$H$114,7,FALSE))</f>
        <v>0.441176470588235</v>
      </c>
      <c r="J2651" s="4" t="str">
        <f ca="1">VLOOKUP(F2651,Lookup!$C$5:$D$110,2, FALSE)</f>
        <v>Travel values</v>
      </c>
      <c r="K2651" s="4" t="str">
        <f ca="1">VLOOKUP(C2651,Default!$B$4:$E$114,4, FALSE)</f>
        <v xml:space="preserve">ratio of missing motorbike trips, e.g. if ratio = 0.6 and total trip distance in survey is 400, then want to add 600 km of motorbike trips. </v>
      </c>
      <c r="L2651" s="29" t="str" cm="1">
        <f t="array" aca="1" ref="L2651" ca="1">IF(ISNA(VLOOKUP(D2651,Grouped_Sources!$C:$C,1,FALSE)),"", INDIRECT(VLOOKUP(D2651,Grouped_Sources!$C:$G,5,FALSE)))</f>
        <v/>
      </c>
      <c r="M2651" s="29"/>
      <c r="N2651" s="21"/>
    </row>
    <row r="2652" spans="1:14" hidden="1" x14ac:dyDescent="0.25">
      <c r="A2652" s="5">
        <f t="shared" si="422"/>
        <v>29</v>
      </c>
      <c r="B2652" s="5">
        <f t="shared" si="423"/>
        <v>50</v>
      </c>
      <c r="C2652" s="5" t="str">
        <f t="shared" ca="1" si="431"/>
        <v>fleet_to_motorcycle_ratio</v>
      </c>
      <c r="D2652" s="5" t="str">
        <f t="shared" ca="1" si="430"/>
        <v>fleet_to_motorcycle_ratio_kisumu</v>
      </c>
      <c r="E2652" s="4" t="str" cm="1">
        <f t="array" aca="1" ref="E2652" ca="1">INDIRECT(ADDRESS(1,A2652,1,1,"all_city_parameter_inputs"))</f>
        <v>kisumu</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fleet_to_motorcycle_ratio</v>
      </c>
      <c r="G2652" s="4" t="str" cm="1">
        <f t="array" aca="1" ref="G2652" ca="1">IF(AND(ISBLANK(INDIRECT(ADDRESS(B2652,3,1,1,"all_city_parameter_inputs"))),ISBLANK(INDIRECT(ADDRESS(B2652,2,1,1,"all_city_parameter_inputs")))),"",IF(ISBLANK(INDIRECT(ADDRESS(B2652,2,1,1,"all_city_parameter_inputs"))),"",INDIRECT(ADDRESS(B2652,2,1,1,"all_city_parameter_inputs"))))</f>
        <v>alpha</v>
      </c>
      <c r="H2652" s="17" cm="1">
        <f t="array" aca="1" ref="H2652" ca="1">IF(ISBLANK(INDIRECT(ADDRESS(B2652,A2652,1,1,"all_city_parameter_inputs"))), "--",INDIRECT(ADDRESS(B2652,A2652,1,1,"all_city_parameter_inputs")))</f>
        <v>1.2603540348987579</v>
      </c>
      <c r="I2652" s="17" t="str">
        <f ca="1">IF(OR(G2652="alpha",G2652="beta",G2652="sd",G2652="mean"),"--",VLOOKUP(C2652,Default!$B$5:$H$114,7,FALSE))</f>
        <v>--</v>
      </c>
      <c r="J2652" s="4" t="str">
        <f ca="1">VLOOKUP(F2652,Lookup!$C$5:$D$110,2, FALSE)</f>
        <v>Travel values</v>
      </c>
      <c r="K2652" s="4" t="str">
        <f ca="1">VLOOKUP(C2652,Default!$B$4:$E$114,4, FALSE)</f>
        <v xml:space="preserve">ratio of missing motorbike trips, e.g. if ratio = 0.6 and total trip distance in survey is 400, then want to add 600 km of motorbike trips. </v>
      </c>
      <c r="L2652" s="29" t="str" cm="1">
        <f t="array" aca="1" ref="L2652" ca="1">IF(ISNA(VLOOKUP(D2652,Grouped_Sources!$C:$C,1,FALSE)),"", INDIRECT(VLOOKUP(D2652,Grouped_Sources!$C:$G,5,FALSE)))</f>
        <v/>
      </c>
      <c r="M2652" s="29"/>
      <c r="N2652" s="21"/>
    </row>
    <row r="2653" spans="1:14" hidden="1" x14ac:dyDescent="0.25">
      <c r="A2653" s="5">
        <f t="shared" si="422"/>
        <v>29</v>
      </c>
      <c r="B2653" s="5">
        <f t="shared" si="423"/>
        <v>51</v>
      </c>
      <c r="C2653" s="5" t="str">
        <f t="shared" ca="1" si="431"/>
        <v>fleet_to_motorcycle_ratio</v>
      </c>
      <c r="D2653" s="5" t="str">
        <f t="shared" ca="1" si="430"/>
        <v>fleet_to_motorcycle_ratio_kisumu</v>
      </c>
      <c r="E2653" s="4" t="str" cm="1">
        <f t="array" aca="1" ref="E2653" ca="1">INDIRECT(ADDRESS(1,A2653,1,1,"all_city_parameter_inputs"))</f>
        <v>kisumu</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fleet_to_motorcycle_ratio</v>
      </c>
      <c r="G2653" s="4" t="str" cm="1">
        <f t="array" aca="1" ref="G2653" ca="1">IF(AND(ISBLANK(INDIRECT(ADDRESS(B2653,3,1,1,"all_city_parameter_inputs"))),ISBLANK(INDIRECT(ADDRESS(B2653,2,1,1,"all_city_parameter_inputs")))),"",IF(ISBLANK(INDIRECT(ADDRESS(B2653,2,1,1,"all_city_parameter_inputs"))),"",INDIRECT(ADDRESS(B2653,2,1,1,"all_city_parameter_inputs"))))</f>
        <v>beta</v>
      </c>
      <c r="H2653" s="17" cm="1">
        <f t="array" aca="1" ref="H2653" ca="1">IF(ISBLANK(INDIRECT(ADDRESS(B2653,A2653,1,1,"all_city_parameter_inputs"))), "--",INDIRECT(ADDRESS(B2653,A2653,1,1,"all_city_parameter_inputs")))</f>
        <v>4.5366145932727076</v>
      </c>
      <c r="I2653" s="17" t="str">
        <f ca="1">IF(OR(G2653="alpha",G2653="beta",G2653="sd",G2653="mean"),"--",VLOOKUP(C2653,Default!$B$5:$H$114,7,FALSE))</f>
        <v>--</v>
      </c>
      <c r="J2653" s="4" t="str">
        <f ca="1">VLOOKUP(F2653,Lookup!$C$5:$D$110,2, FALSE)</f>
        <v>Travel values</v>
      </c>
      <c r="K2653" s="4" t="str">
        <f ca="1">VLOOKUP(C2653,Default!$B$4:$E$114,4, FALSE)</f>
        <v xml:space="preserve">ratio of missing motorbike trips, e.g. if ratio = 0.6 and total trip distance in survey is 400, then want to add 600 km of motorbike trips. </v>
      </c>
      <c r="L2653" s="29" t="str" cm="1">
        <f t="array" aca="1" ref="L2653" ca="1">IF(ISNA(VLOOKUP(D2653,Grouped_Sources!$C:$C,1,FALSE)),"", INDIRECT(VLOOKUP(D2653,Grouped_Sources!$C:$G,5,FALSE)))</f>
        <v/>
      </c>
      <c r="M2653" s="29"/>
      <c r="N2653" s="21"/>
    </row>
    <row r="2654" spans="1:14" hidden="1" x14ac:dyDescent="0.25">
      <c r="A2654" s="5">
        <f t="shared" si="422"/>
        <v>29</v>
      </c>
      <c r="B2654" s="5">
        <f t="shared" si="423"/>
        <v>52</v>
      </c>
      <c r="C2654" s="5" t="str">
        <f t="shared" ca="1" si="431"/>
        <v>background_pa_confidence</v>
      </c>
      <c r="D2654" s="5" t="str">
        <f t="shared" ca="1" si="430"/>
        <v>background_pa_confidence_kisumu</v>
      </c>
      <c r="E2654" s="4" t="str" cm="1">
        <f t="array" aca="1" ref="E2654" ca="1">INDIRECT(ADDRESS(1,A2654,1,1,"all_city_parameter_inputs"))</f>
        <v>kisumu</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background_pa_confidence</v>
      </c>
      <c r="G2654" s="4" t="str" cm="1">
        <f t="array" aca="1" ref="G2654" ca="1">IF(AND(ISBLANK(INDIRECT(ADDRESS(B2654,3,1,1,"all_city_parameter_inputs"))),ISBLANK(INDIRECT(ADDRESS(B2654,2,1,1,"all_city_parameter_inputs")))),"",IF(ISBLANK(INDIRECT(ADDRESS(B2654,2,1,1,"all_city_parameter_inputs"))),"",INDIRECT(ADDRESS(B2654,2,1,1,"all_city_parameter_inputs"))))</f>
        <v>sample</v>
      </c>
      <c r="H2654" s="17" cm="1">
        <f t="array" aca="1" ref="H2654" ca="1">IF(ISBLANK(INDIRECT(ADDRESS(B2654,A2654,1,1,"all_city_parameter_inputs"))), "--",INDIRECT(ADDRESS(B2654,A2654,1,1,"all_city_parameter_inputs")))</f>
        <v>0.5</v>
      </c>
      <c r="I2654" s="17">
        <f ca="1">IF(OR(G2654="alpha",G2654="beta",G2654="sd",G2654="mean"),"--",VLOOKUP(C2654,Default!$B$5:$H$114,7,FALSE))</f>
        <v>1</v>
      </c>
      <c r="J2654" s="4" t="str">
        <f ca="1">VLOOKUP(F2654,Lookup!$C$5:$D$110,2, FALSE)</f>
        <v>PA values</v>
      </c>
      <c r="K2654" s="4" t="str">
        <f ca="1">VLOOKUP(C2654,Default!$B$4:$E$114,4, FALSE)</f>
        <v>how confident we are in the PA survey (in terms of number of people who report zero PA)</v>
      </c>
      <c r="L2654" s="29" t="str" cm="1">
        <f t="array" aca="1" ref="L2654" ca="1">IF(ISNA(VLOOKUP(D2654,Grouped_Sources!$C:$C,1,FALSE)),"", INDIRECT(VLOOKUP(D2654,Grouped_Sources!$C:$G,5,FALSE)))</f>
        <v/>
      </c>
      <c r="M2654" s="29"/>
      <c r="N2654" s="21"/>
    </row>
    <row r="2655" spans="1:14" hidden="1" x14ac:dyDescent="0.25">
      <c r="A2655" s="5">
        <f t="shared" ref="A2655:A2718" si="432">A2555+1</f>
        <v>29</v>
      </c>
      <c r="B2655" s="5">
        <f t="shared" ref="B2655:B2718" si="433">B2555</f>
        <v>53</v>
      </c>
      <c r="C2655" s="5" t="str">
        <f t="shared" ca="1" si="431"/>
        <v>add_walk_to_pt_trips</v>
      </c>
      <c r="D2655" s="5" t="str">
        <f t="shared" ca="1" si="430"/>
        <v>add_walk_to_pt_trips_kisumu</v>
      </c>
      <c r="E2655" s="4" t="str" cm="1">
        <f t="array" aca="1" ref="E2655" ca="1">INDIRECT(ADDRESS(1,A2655,1,1,"all_city_parameter_inputs"))</f>
        <v>kisumu</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add_walk_to_pt_trips</v>
      </c>
      <c r="G2655" s="4" t="str" cm="1">
        <f t="array" aca="1" ref="G2655" ca="1">IF(AND(ISBLANK(INDIRECT(ADDRESS(B2655,3,1,1,"all_city_parameter_inputs"))),ISBLANK(INDIRECT(ADDRESS(B2655,2,1,1,"all_city_parameter_inputs")))),"",IF(ISBLANK(INDIRECT(ADDRESS(B2655,2,1,1,"all_city_parameter_inputs"))),"",INDIRECT(ADDRESS(B2655,2,1,1,"all_city_parameter_inputs"))))</f>
        <v/>
      </c>
      <c r="H2655" s="17" t="str" cm="1">
        <f t="array" aca="1" ref="H2655" ca="1">IF(ISBLANK(INDIRECT(ADDRESS(B2655,A2655,1,1,"all_city_parameter_inputs"))), "--",INDIRECT(ADDRESS(B2655,A2655,1,1,"all_city_parameter_inputs")))</f>
        <v>T</v>
      </c>
      <c r="I2655" s="17" t="str">
        <f ca="1">IF(OR(G2655="alpha",G2655="beta",G2655="sd",G2655="mean"),"--",VLOOKUP(C2655,Default!$B$5:$H$114,7,FALSE))</f>
        <v>T</v>
      </c>
      <c r="J2655" s="4" t="str">
        <f ca="1">VLOOKUP(F2655,Lookup!$C$5:$D$110,2, FALSE)</f>
        <v>Travel values</v>
      </c>
      <c r="K2655" s="4" t="str">
        <f ca="1">VLOOKUP(C2655,Default!$B$4:$E$114,4, FALSE)</f>
        <v>whether to add walk component to trips with main mode bus</v>
      </c>
      <c r="L2655" s="21" t="str" cm="1">
        <f t="array" aca="1" ref="L2655" ca="1">IF(ISNA(VLOOKUP($D2655,Grouped_Sources!$C:$C,1,FALSE)),"", INDIRECT(VLOOKUP($D2655,Grouped_Sources!$C:$I,5,FALSE)))</f>
        <v>usually set to T</v>
      </c>
      <c r="M2655" s="21" cm="1">
        <f t="array" aca="1" ref="M2655" ca="1">IF(ISNA(VLOOKUP($D2655,Grouped_Sources!$C:$C,1,FALSE)),"", INDIRECT(VLOOKUP($D2655,Grouped_Sources!$C:$I,6,FALSE)))</f>
        <v>0</v>
      </c>
      <c r="N2655" s="21" cm="1">
        <f t="array" aca="1" ref="N2655" ca="1">IF(ISNA(VLOOKUP($D2655,Grouped_Sources!$C:$C,1,FALSE)),"", INDIRECT(VLOOKUP($D2655,Grouped_Sources!$C:$I,7,FALSE)))</f>
        <v>0</v>
      </c>
    </row>
    <row r="2656" spans="1:14" hidden="1" x14ac:dyDescent="0.25">
      <c r="A2656" s="5">
        <f t="shared" si="432"/>
        <v>29</v>
      </c>
      <c r="B2656" s="5">
        <f t="shared" si="433"/>
        <v>54</v>
      </c>
      <c r="C2656" s="5" t="str">
        <f t="shared" ca="1" si="431"/>
        <v>bus_to_passenger_ratio</v>
      </c>
      <c r="D2656" s="5" t="str">
        <f t="shared" ca="1" si="430"/>
        <v>bus_to_passenger_ratio_kisumu</v>
      </c>
      <c r="E2656" s="4" t="str" cm="1">
        <f t="array" aca="1" ref="E2656" ca="1">INDIRECT(ADDRESS(1,A2656,1,1,"all_city_parameter_inputs"))</f>
        <v>kisumu</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bus_to_passenger_ratio</v>
      </c>
      <c r="G2656" s="4" t="str" cm="1">
        <f t="array" aca="1" ref="G2656" ca="1">IF(AND(ISBLANK(INDIRECT(ADDRESS(B2656,3,1,1,"all_city_parameter_inputs"))),ISBLANK(INDIRECT(ADDRESS(B2656,2,1,1,"all_city_parameter_inputs")))),"",IF(ISBLANK(INDIRECT(ADDRESS(B2656,2,1,1,"all_city_parameter_inputs"))),"",INDIRECT(ADDRESS(B2656,2,1,1,"all_city_parameter_inputs"))))</f>
        <v>constant</v>
      </c>
      <c r="H2656" s="17" cm="1">
        <f t="array" aca="1" ref="H2656" ca="1">IF(ISBLANK(INDIRECT(ADDRESS(B2656,A2656,1,1,"all_city_parameter_inputs"))), "--",INDIRECT(ADDRESS(B2656,A2656,1,1,"all_city_parameter_inputs")))</f>
        <v>0.05</v>
      </c>
      <c r="I2656" s="17">
        <f ca="1">IF(OR(G2656="alpha",G2656="beta",G2656="sd",G2656="mean"),"--",VLOOKUP(C2656,Default!$B$5:$H$114,7,FALSE))</f>
        <v>3.8910505836575897E-2</v>
      </c>
      <c r="J2656" s="4" t="str">
        <f ca="1">VLOOKUP(F2656,Lookup!$C$5:$D$110,2, FALSE)</f>
        <v>Travel values</v>
      </c>
      <c r="K2656" s="4" t="str">
        <f ca="1">VLOOKUP(C2656,Default!$B$4:$E$114,4, FALSE)</f>
        <v>number of buses per passenger</v>
      </c>
      <c r="L2656" s="21" t="str" cm="1">
        <f t="array" aca="1" ref="L2656" ca="1">IF(ISNA(VLOOKUP($D2656,Grouped_Sources!$C:$C,1,FALSE)),"", INDIRECT(VLOOKUP($D2656,Grouped_Sources!$C:$I,5,FALSE)))</f>
        <v>BusPassengerRatios_WriteUp_v.xx.docx on  on OneDrive Ali Abbas - ITHIM Global\Methods and Processes\Input Parameters\BusPassengerRatio</v>
      </c>
      <c r="M2656" s="21" cm="1">
        <f t="array" aca="1" ref="M2656" ca="1">IF(ISNA(VLOOKUP($D2656,Grouped_Sources!$C:$C,1,FALSE)),"", INDIRECT(VLOOKUP($D2656,Grouped_Sources!$C:$I,6,FALSE)))</f>
        <v>0</v>
      </c>
      <c r="N2656" s="21" cm="1">
        <f t="array" aca="1" ref="N2656" ca="1">IF(ISNA(VLOOKUP($D2656,Grouped_Sources!$C:$C,1,FALSE)),"", INDIRECT(VLOOKUP($D2656,Grouped_Sources!$C:$I,7,FALSE)))</f>
        <v>0</v>
      </c>
    </row>
    <row r="2657" spans="1:14" hidden="1" x14ac:dyDescent="0.25">
      <c r="A2657" s="5">
        <f t="shared" si="432"/>
        <v>29</v>
      </c>
      <c r="B2657" s="5">
        <f t="shared" si="433"/>
        <v>55</v>
      </c>
      <c r="C2657" s="5" t="str">
        <f t="shared" ca="1" si="431"/>
        <v>bus_to_passenger_ratio</v>
      </c>
      <c r="D2657" s="5" t="str">
        <f t="shared" ca="1" si="430"/>
        <v>bus_to_passenger_ratio_kisumu</v>
      </c>
      <c r="E2657" s="4" t="str" cm="1">
        <f t="array" aca="1" ref="E2657" ca="1">INDIRECT(ADDRESS(1,A2657,1,1,"all_city_parameter_inputs"))</f>
        <v>kisumu</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bus_to_passenger_ratio</v>
      </c>
      <c r="G2657" s="4" t="str" cm="1">
        <f t="array" aca="1" ref="G2657" ca="1">IF(AND(ISBLANK(INDIRECT(ADDRESS(B2657,3,1,1,"all_city_parameter_inputs"))),ISBLANK(INDIRECT(ADDRESS(B2657,2,1,1,"all_city_parameter_inputs")))),"",IF(ISBLANK(INDIRECT(ADDRESS(B2657,2,1,1,"all_city_parameter_inputs"))),"",INDIRECT(ADDRESS(B2657,2,1,1,"all_city_parameter_inputs"))))</f>
        <v>alpha</v>
      </c>
      <c r="H2657" s="17" cm="1">
        <f t="array" aca="1" ref="H2657" ca="1">IF(ISBLANK(INDIRECT(ADDRESS(B2657,A2657,1,1,"all_city_parameter_inputs"))), "--",INDIRECT(ADDRESS(B2657,A2657,1,1,"all_city_parameter_inputs")))</f>
        <v>12.262</v>
      </c>
      <c r="I2657" s="17" t="str">
        <f ca="1">IF(OR(G2657="alpha",G2657="beta",G2657="sd",G2657="mean"),"--",VLOOKUP(C2657,Default!$B$5:$H$114,7,FALSE))</f>
        <v>--</v>
      </c>
      <c r="J2657" s="4" t="str">
        <f ca="1">VLOOKUP(F2657,Lookup!$C$5:$D$110,2, FALSE)</f>
        <v>Travel values</v>
      </c>
      <c r="K2657" s="4" t="str">
        <f ca="1">VLOOKUP(C2657,Default!$B$4:$E$114,4, FALSE)</f>
        <v>number of buses per passenger</v>
      </c>
      <c r="L2657" s="21" t="str" cm="1">
        <f t="array" aca="1" ref="L2657" ca="1">IF(ISNA(VLOOKUP($D2657,Grouped_Sources!$C:$C,1,FALSE)),"", INDIRECT(VLOOKUP($D2657,Grouped_Sources!$C:$I,5,FALSE)))</f>
        <v>BusPassengerRatios_WriteUp_v.xx.docx on  on OneDrive Ali Abbas - ITHIM Global\Methods and Processes\Input Parameters\BusPassengerRatio</v>
      </c>
      <c r="M2657" s="21" cm="1">
        <f t="array" aca="1" ref="M2657" ca="1">IF(ISNA(VLOOKUP($D2657,Grouped_Sources!$C:$C,1,FALSE)),"", INDIRECT(VLOOKUP($D2657,Grouped_Sources!$C:$I,6,FALSE)))</f>
        <v>0</v>
      </c>
      <c r="N2657" s="21" cm="1">
        <f t="array" aca="1" ref="N2657" ca="1">IF(ISNA(VLOOKUP($D2657,Grouped_Sources!$C:$C,1,FALSE)),"", INDIRECT(VLOOKUP($D2657,Grouped_Sources!$C:$I,7,FALSE)))</f>
        <v>0</v>
      </c>
    </row>
    <row r="2658" spans="1:14" hidden="1" x14ac:dyDescent="0.25">
      <c r="A2658" s="5">
        <f t="shared" si="432"/>
        <v>29</v>
      </c>
      <c r="B2658" s="5">
        <f t="shared" si="433"/>
        <v>56</v>
      </c>
      <c r="C2658" s="5" t="str">
        <f t="shared" ca="1" si="431"/>
        <v>bus_to_passenger_ratio</v>
      </c>
      <c r="D2658" s="5" t="str">
        <f t="shared" ca="1" si="430"/>
        <v>bus_to_passenger_ratio_kisumu</v>
      </c>
      <c r="E2658" s="4" t="str" cm="1">
        <f t="array" aca="1" ref="E2658" ca="1">INDIRECT(ADDRESS(1,A2658,1,1,"all_city_parameter_inputs"))</f>
        <v>kisumu</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bus_to_passenger_ratio</v>
      </c>
      <c r="G2658" s="4" t="str" cm="1">
        <f t="array" aca="1" ref="G2658" ca="1">IF(AND(ISBLANK(INDIRECT(ADDRESS(B2658,3,1,1,"all_city_parameter_inputs"))),ISBLANK(INDIRECT(ADDRESS(B2658,2,1,1,"all_city_parameter_inputs")))),"",IF(ISBLANK(INDIRECT(ADDRESS(B2658,2,1,1,"all_city_parameter_inputs"))),"",INDIRECT(ADDRESS(B2658,2,1,1,"all_city_parameter_inputs"))))</f>
        <v>beta</v>
      </c>
      <c r="H2658" s="17" cm="1">
        <f t="array" aca="1" ref="H2658" ca="1">IF(ISBLANK(INDIRECT(ADDRESS(B2658,A2658,1,1,"all_city_parameter_inputs"))), "--",INDIRECT(ADDRESS(B2658,A2658,1,1,"all_city_parameter_inputs")))</f>
        <v>232.97799999999998</v>
      </c>
      <c r="I2658" s="17" t="str">
        <f ca="1">IF(OR(G2658="alpha",G2658="beta",G2658="sd",G2658="mean"),"--",VLOOKUP(C2658,Default!$B$5:$H$114,7,FALSE))</f>
        <v>--</v>
      </c>
      <c r="J2658" s="4" t="str">
        <f ca="1">VLOOKUP(F2658,Lookup!$C$5:$D$110,2, FALSE)</f>
        <v>Travel values</v>
      </c>
      <c r="K2658" s="4" t="str">
        <f ca="1">VLOOKUP(C2658,Default!$B$4:$E$114,4, FALSE)</f>
        <v>number of buses per passenger</v>
      </c>
      <c r="L2658" s="21" t="str" cm="1">
        <f t="array" aca="1" ref="L2658" ca="1">IF(ISNA(VLOOKUP($D2658,Grouped_Sources!$C:$C,1,FALSE)),"", INDIRECT(VLOOKUP($D2658,Grouped_Sources!$C:$I,5,FALSE)))</f>
        <v>BusPassengerRatios_WriteUp_v.xx.docx on  on OneDrive Ali Abbas - ITHIM Global\Methods and Processes\Input Parameters\BusPassengerRatio</v>
      </c>
      <c r="M2658" s="21" cm="1">
        <f t="array" aca="1" ref="M2658" ca="1">IF(ISNA(VLOOKUP($D2658,Grouped_Sources!$C:$C,1,FALSE)),"", INDIRECT(VLOOKUP($D2658,Grouped_Sources!$C:$I,6,FALSE)))</f>
        <v>0</v>
      </c>
      <c r="N2658" s="21" cm="1">
        <f t="array" aca="1" ref="N2658" ca="1">IF(ISNA(VLOOKUP($D2658,Grouped_Sources!$C:$C,1,FALSE)),"", INDIRECT(VLOOKUP($D2658,Grouped_Sources!$C:$I,7,FALSE)))</f>
        <v>0</v>
      </c>
    </row>
    <row r="2659" spans="1:14" hidden="1" x14ac:dyDescent="0.25">
      <c r="A2659" s="5">
        <f t="shared" si="432"/>
        <v>29</v>
      </c>
      <c r="B2659" s="5">
        <f t="shared" si="433"/>
        <v>57</v>
      </c>
      <c r="C2659" s="5" t="str">
        <f t="shared" ca="1" si="431"/>
        <v>truck_to_car_ratio</v>
      </c>
      <c r="D2659" s="5" t="str">
        <f t="shared" ca="1" si="430"/>
        <v>truck_to_car_ratio_kisumu</v>
      </c>
      <c r="E2659" s="4" t="str" cm="1">
        <f t="array" aca="1" ref="E2659" ca="1">INDIRECT(ADDRESS(1,A2659,1,1,"all_city_parameter_inputs"))</f>
        <v>kisumu</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truck_to_car_ratio</v>
      </c>
      <c r="G2659" s="4" t="str" cm="1">
        <f t="array" aca="1" ref="G2659" ca="1">IF(AND(ISBLANK(INDIRECT(ADDRESS(B2659,3,1,1,"all_city_parameter_inputs"))),ISBLANK(INDIRECT(ADDRESS(B2659,2,1,1,"all_city_parameter_inputs")))),"",IF(ISBLANK(INDIRECT(ADDRESS(B2659,2,1,1,"all_city_parameter_inputs"))),"",INDIRECT(ADDRESS(B2659,2,1,1,"all_city_parameter_inputs"))))</f>
        <v>constant</v>
      </c>
      <c r="H2659" s="17" cm="1">
        <f t="array" aca="1" ref="H2659" ca="1">IF(ISBLANK(INDIRECT(ADDRESS(B2659,A2659,1,1,"all_city_parameter_inputs"))), "--",INDIRECT(ADDRESS(B2659,A2659,1,1,"all_city_parameter_inputs")))</f>
        <v>0.3</v>
      </c>
      <c r="I2659" s="17">
        <f ca="1">IF(OR(G2659="alpha",G2659="beta",G2659="sd",G2659="mean"),"--",VLOOKUP(C2659,Default!$B$5:$H$114,7,FALSE))</f>
        <v>0.3</v>
      </c>
      <c r="J2659" s="4" t="str">
        <f ca="1">VLOOKUP(F2659,Lookup!$C$5:$D$110,2, FALSE)</f>
        <v>Travel values</v>
      </c>
      <c r="K2659" s="4" t="str">
        <f ca="1">VLOOKUP(C2659,Default!$B$4:$E$114,4, FALSE)</f>
        <v>ratio of truck kilometers to car km travelled, used to add ghost trips that are not changed between the different scenarios</v>
      </c>
      <c r="L2659" s="21" t="str" cm="1">
        <f t="array" aca="1" ref="L2659" ca="1">IF(ISNA(VLOOKUP($D2659,Grouped_Sources!$C:$C,1,FALSE)),"", INDIRECT(VLOOKUP($D2659,Grouped_Sources!$C:$I,5,FALSE)))</f>
        <v>TruckCarRatio_WriteUp_v.xx.docx on  on OneDrive Ali Abbas - ITHIM Global\Methods and Processes\Input Parameters\TruckCarRatio</v>
      </c>
      <c r="M2659" s="21" cm="1">
        <f t="array" aca="1" ref="M2659" ca="1">IF(ISNA(VLOOKUP($D2659,Grouped_Sources!$C:$C,1,FALSE)),"", INDIRECT(VLOOKUP($D2659,Grouped_Sources!$C:$I,6,FALSE)))</f>
        <v>0</v>
      </c>
      <c r="N2659" s="21" cm="1">
        <f t="array" aca="1" ref="N2659" ca="1">IF(ISNA(VLOOKUP($D2659,Grouped_Sources!$C:$C,1,FALSE)),"", INDIRECT(VLOOKUP($D2659,Grouped_Sources!$C:$I,7,FALSE)))</f>
        <v>0</v>
      </c>
    </row>
    <row r="2660" spans="1:14" hidden="1" x14ac:dyDescent="0.25">
      <c r="A2660" s="5">
        <f t="shared" si="432"/>
        <v>29</v>
      </c>
      <c r="B2660" s="5">
        <f t="shared" si="433"/>
        <v>58</v>
      </c>
      <c r="C2660" s="5" t="str">
        <f t="shared" ca="1" si="431"/>
        <v>truck_to_car_ratio</v>
      </c>
      <c r="D2660" s="5" t="str">
        <f t="shared" ca="1" si="430"/>
        <v>truck_to_car_ratio_kisumu</v>
      </c>
      <c r="E2660" s="4" t="str" cm="1">
        <f t="array" aca="1" ref="E2660" ca="1">INDIRECT(ADDRESS(1,A2660,1,1,"all_city_parameter_inputs"))</f>
        <v>kisumu</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truck_to_car_ratio</v>
      </c>
      <c r="G2660" s="4" t="str" cm="1">
        <f t="array" aca="1" ref="G2660" ca="1">IF(AND(ISBLANK(INDIRECT(ADDRESS(B2660,3,1,1,"all_city_parameter_inputs"))),ISBLANK(INDIRECT(ADDRESS(B2660,2,1,1,"all_city_parameter_inputs")))),"",IF(ISBLANK(INDIRECT(ADDRESS(B2660,2,1,1,"all_city_parameter_inputs"))),"",INDIRECT(ADDRESS(B2660,2,1,1,"all_city_parameter_inputs"))))</f>
        <v>alpha</v>
      </c>
      <c r="H2660" s="17" cm="1">
        <f t="array" aca="1" ref="H2660" ca="1">IF(ISBLANK(INDIRECT(ADDRESS(B2660,A2660,1,1,"all_city_parameter_inputs"))), "--",INDIRECT(ADDRESS(B2660,A2660,1,1,"all_city_parameter_inputs")))</f>
        <v>3.731999999999998</v>
      </c>
      <c r="I2660" s="17" t="str">
        <f ca="1">IF(OR(G2660="alpha",G2660="beta",G2660="sd",G2660="mean"),"--",VLOOKUP(C2660,Default!$B$5:$H$114,7,FALSE))</f>
        <v>--</v>
      </c>
      <c r="J2660" s="4" t="str">
        <f ca="1">VLOOKUP(F2660,Lookup!$C$5:$D$110,2, FALSE)</f>
        <v>Travel values</v>
      </c>
      <c r="K2660" s="4" t="str">
        <f ca="1">VLOOKUP(C2660,Default!$B$4:$E$114,4, FALSE)</f>
        <v>ratio of truck kilometers to car km travelled, used to add ghost trips that are not changed between the different scenarios</v>
      </c>
      <c r="L2660" s="21" t="str" cm="1">
        <f t="array" aca="1" ref="L2660" ca="1">IF(ISNA(VLOOKUP($D2660,Grouped_Sources!$C:$C,1,FALSE)),"", INDIRECT(VLOOKUP($D2660,Grouped_Sources!$C:$I,5,FALSE)))</f>
        <v>TruckCarRatio_WriteUp_v.xx.docx on  on OneDrive Ali Abbas - ITHIM Global\Methods and Processes\Input Parameters\TruckCarRatio</v>
      </c>
      <c r="M2660" s="21" cm="1">
        <f t="array" aca="1" ref="M2660" ca="1">IF(ISNA(VLOOKUP($D2660,Grouped_Sources!$C:$C,1,FALSE)),"", INDIRECT(VLOOKUP($D2660,Grouped_Sources!$C:$I,6,FALSE)))</f>
        <v>0</v>
      </c>
      <c r="N2660" s="21" cm="1">
        <f t="array" aca="1" ref="N2660" ca="1">IF(ISNA(VLOOKUP($D2660,Grouped_Sources!$C:$C,1,FALSE)),"", INDIRECT(VLOOKUP($D2660,Grouped_Sources!$C:$I,7,FALSE)))</f>
        <v>0</v>
      </c>
    </row>
    <row r="2661" spans="1:14" hidden="1" x14ac:dyDescent="0.25">
      <c r="A2661" s="5">
        <f t="shared" si="432"/>
        <v>29</v>
      </c>
      <c r="B2661" s="5">
        <f t="shared" si="433"/>
        <v>59</v>
      </c>
      <c r="C2661" s="5" t="str">
        <f t="shared" ca="1" si="431"/>
        <v>truck_to_car_ratio</v>
      </c>
      <c r="D2661" s="5" t="str">
        <f t="shared" ca="1" si="430"/>
        <v>truck_to_car_ratio_kisumu</v>
      </c>
      <c r="E2661" s="4" t="str" cm="1">
        <f t="array" aca="1" ref="E2661" ca="1">INDIRECT(ADDRESS(1,A2661,1,1,"all_city_parameter_inputs"))</f>
        <v>kisumu</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truck_to_car_ratio</v>
      </c>
      <c r="G2661" s="4" t="str" cm="1">
        <f t="array" aca="1" ref="G2661" ca="1">IF(AND(ISBLANK(INDIRECT(ADDRESS(B2661,3,1,1,"all_city_parameter_inputs"))),ISBLANK(INDIRECT(ADDRESS(B2661,2,1,1,"all_city_parameter_inputs")))),"",IF(ISBLANK(INDIRECT(ADDRESS(B2661,2,1,1,"all_city_parameter_inputs"))),"",INDIRECT(ADDRESS(B2661,2,1,1,"all_city_parameter_inputs"))))</f>
        <v>beta</v>
      </c>
      <c r="H2661" s="17" cm="1">
        <f t="array" aca="1" ref="H2661" ca="1">IF(ISBLANK(INDIRECT(ADDRESS(B2661,A2661,1,1,"all_city_parameter_inputs"))), "--",INDIRECT(ADDRESS(B2661,A2661,1,1,"all_city_parameter_inputs")))</f>
        <v>8.7079999999999949</v>
      </c>
      <c r="I2661" s="17" t="str">
        <f ca="1">IF(OR(G2661="alpha",G2661="beta",G2661="sd",G2661="mean"),"--",VLOOKUP(C2661,Default!$B$5:$H$114,7,FALSE))</f>
        <v>--</v>
      </c>
      <c r="J2661" s="4" t="str">
        <f ca="1">VLOOKUP(F2661,Lookup!$C$5:$D$110,2, FALSE)</f>
        <v>Travel values</v>
      </c>
      <c r="K2661" s="4" t="str">
        <f ca="1">VLOOKUP(C2661,Default!$B$4:$E$114,4, FALSE)</f>
        <v>ratio of truck kilometers to car km travelled, used to add ghost trips that are not changed between the different scenarios</v>
      </c>
      <c r="L2661" s="21" t="str" cm="1">
        <f t="array" aca="1" ref="L2661" ca="1">IF(ISNA(VLOOKUP($D2661,Grouped_Sources!$C:$C,1,FALSE)),"", INDIRECT(VLOOKUP($D2661,Grouped_Sources!$C:$I,5,FALSE)))</f>
        <v>TruckCarRatio_WriteUp_v.xx.docx on  on OneDrive Ali Abbas - ITHIM Global\Methods and Processes\Input Parameters\TruckCarRatio</v>
      </c>
      <c r="M2661" s="21" cm="1">
        <f t="array" aca="1" ref="M2661" ca="1">IF(ISNA(VLOOKUP($D2661,Grouped_Sources!$C:$C,1,FALSE)),"", INDIRECT(VLOOKUP($D2661,Grouped_Sources!$C:$I,6,FALSE)))</f>
        <v>0</v>
      </c>
      <c r="N2661" s="21" cm="1">
        <f t="array" aca="1" ref="N2661" ca="1">IF(ISNA(VLOOKUP($D2661,Grouped_Sources!$C:$C,1,FALSE)),"", INDIRECT(VLOOKUP($D2661,Grouped_Sources!$C:$I,7,FALSE)))</f>
        <v>0</v>
      </c>
    </row>
    <row r="2662" spans="1:14" hidden="1" x14ac:dyDescent="0.25">
      <c r="A2662" s="5">
        <f t="shared" si="432"/>
        <v>29</v>
      </c>
      <c r="B2662" s="5">
        <f t="shared" si="433"/>
        <v>60</v>
      </c>
      <c r="C2662" s="5" t="str">
        <f t="shared" ca="1" si="431"/>
        <v>PM_emission_confidence</v>
      </c>
      <c r="D2662" s="5" t="str">
        <f t="shared" ca="1" si="430"/>
        <v>PM_emission_confidence_kisumu</v>
      </c>
      <c r="E2662" s="4" t="str" cm="1">
        <f t="array" aca="1" ref="E2662" ca="1">INDIRECT(ADDRESS(1,A2662,1,1,"all_city_parameter_inputs"))</f>
        <v>kisumu</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PM_emission_confidence</v>
      </c>
      <c r="G2662" s="4" t="str" cm="1">
        <f t="array" aca="1" ref="G2662" ca="1">IF(AND(ISBLANK(INDIRECT(ADDRESS(B2662,3,1,1,"all_city_parameter_inputs"))),ISBLANK(INDIRECT(ADDRESS(B2662,2,1,1,"all_city_parameter_inputs")))),"",IF(ISBLANK(INDIRECT(ADDRESS(B2662,2,1,1,"all_city_parameter_inputs"))),"",INDIRECT(ADDRESS(B2662,2,1,1,"all_city_parameter_inputs"))))</f>
        <v>sample</v>
      </c>
      <c r="H2662" s="17" cm="1">
        <f t="array" aca="1" ref="H2662" ca="1">IF(ISBLANK(INDIRECT(ADDRESS(B2662,A2662,1,1,"all_city_parameter_inputs"))), "--",INDIRECT(ADDRESS(B2662,A2662,1,1,"all_city_parameter_inputs")))</f>
        <v>0.5</v>
      </c>
      <c r="I2662" s="17">
        <f ca="1">IF(OR(G2662="alpha",G2662="beta",G2662="sd",G2662="mean"),"--",VLOOKUP(C2662,Default!$B$5:$H$114,7,FALSE))</f>
        <v>1</v>
      </c>
      <c r="J2662" s="4" t="str">
        <f ca="1">VLOOKUP(F2662,Lookup!$C$5:$D$110,2, FALSE)</f>
        <v>Pollution values</v>
      </c>
      <c r="K2662" s="4" t="str">
        <f ca="1">VLOOKUP(C2662,Default!$B$4:$E$114,4,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62" s="29" t="str" cm="1">
        <f t="array" aca="1" ref="L2662" ca="1">IF(ISNA(VLOOKUP(D2662,Grouped_Sources!$C:$C,1,FALSE)),"", INDIRECT(VLOOKUP(D2662,Grouped_Sources!$C:$G,5,FALSE)))</f>
        <v/>
      </c>
      <c r="M2662" s="29"/>
      <c r="N2662" s="21"/>
    </row>
    <row r="2663" spans="1:14" hidden="1" x14ac:dyDescent="0.25">
      <c r="A2663" s="5">
        <f t="shared" si="432"/>
        <v>29</v>
      </c>
      <c r="B2663" s="5">
        <f t="shared" si="433"/>
        <v>61</v>
      </c>
      <c r="C2663" s="5" t="str">
        <f t="shared" ca="1" si="431"/>
        <v>distance_scalar_car_taxi</v>
      </c>
      <c r="D2663" s="5" t="str">
        <f t="shared" ca="1" si="430"/>
        <v>distance_scalar_car_taxi_kisumu</v>
      </c>
      <c r="E2663" s="4" t="str" cm="1">
        <f t="array" aca="1" ref="E2663" ca="1">INDIRECT(ADDRESS(1,A2663,1,1,"all_city_parameter_inputs"))</f>
        <v>kisumu</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distance_scalar_car_taxi</v>
      </c>
      <c r="G2663" s="4" t="str" cm="1">
        <f t="array" aca="1" ref="G2663" ca="1">IF(AND(ISBLANK(INDIRECT(ADDRESS(B2663,3,1,1,"all_city_parameter_inputs"))),ISBLANK(INDIRECT(ADDRESS(B2663,2,1,1,"all_city_parameter_inputs")))),"",IF(ISBLANK(INDIRECT(ADDRESS(B2663,2,1,1,"all_city_parameter_inputs"))),"",INDIRECT(ADDRESS(B2663,2,1,1,"all_city_parameter_inputs"))))</f>
        <v>constant</v>
      </c>
      <c r="H2663" s="17" cm="1">
        <f t="array" aca="1" ref="H2663" ca="1">IF(ISBLANK(INDIRECT(ADDRESS(B2663,A2663,1,1,"all_city_parameter_inputs"))), "--",INDIRECT(ADDRESS(B2663,A2663,1,1,"all_city_parameter_inputs")))</f>
        <v>1</v>
      </c>
      <c r="I2663" s="17">
        <f ca="1">IF(OR(G2663="alpha",G2663="beta",G2663="sd",G2663="mean"),"--",VLOOKUP(C2663,Default!$B$5:$H$114,7,FALSE))</f>
        <v>1</v>
      </c>
      <c r="J2663" s="4" t="str">
        <f ca="1">VLOOKUP(F2663,Lookup!$C$5:$D$110,2, FALSE)</f>
        <v>Travel values</v>
      </c>
      <c r="K2663" s="4" t="str">
        <f ca="1">VLOOKUP(C2663,Default!$B$4:$E$114,4, FALSE)</f>
        <v>scalar for car/taxi distance, i.e. all car and taxi trips get scaled by this scalar</v>
      </c>
      <c r="L2663" s="21" t="str" cm="1">
        <f t="array" aca="1" ref="L2663" ca="1">IF(ISNA(VLOOKUP($D2663,Grouped_Sources!$C:$C,1,FALSE)),"", INDIRECT(VLOOKUP($D2663,Grouped_Sources!$C:$I,5,FALSE)))</f>
        <v xml:space="preserve"> on OneDrive Ali Abbas - ITHIM Global\Methods and Processes\Input Parameters\DistanceScalars</v>
      </c>
      <c r="M2663" s="21" cm="1">
        <f t="array" aca="1" ref="M2663" ca="1">IF(ISNA(VLOOKUP($D2663,Grouped_Sources!$C:$C,1,FALSE)),"", INDIRECT(VLOOKUP($D2663,Grouped_Sources!$C:$I,6,FALSE)))</f>
        <v>0</v>
      </c>
      <c r="N2663" s="21" cm="1">
        <f t="array" aca="1" ref="N2663" ca="1">IF(ISNA(VLOOKUP($D2663,Grouped_Sources!$C:$C,1,FALSE)),"", INDIRECT(VLOOKUP($D2663,Grouped_Sources!$C:$I,7,FALSE)))</f>
        <v>0</v>
      </c>
    </row>
    <row r="2664" spans="1:14" hidden="1" x14ac:dyDescent="0.25">
      <c r="A2664" s="5">
        <f t="shared" si="432"/>
        <v>29</v>
      </c>
      <c r="B2664" s="5">
        <f t="shared" si="433"/>
        <v>62</v>
      </c>
      <c r="C2664" s="5" t="str">
        <f t="shared" ca="1" si="431"/>
        <v>distance_scalar_car_taxi</v>
      </c>
      <c r="D2664" s="5" t="str">
        <f t="shared" ca="1" si="430"/>
        <v>distance_scalar_car_taxi_kisumu</v>
      </c>
      <c r="E2664" s="4" t="str" cm="1">
        <f t="array" aca="1" ref="E2664" ca="1">INDIRECT(ADDRESS(1,A2664,1,1,"all_city_parameter_inputs"))</f>
        <v>kisumu</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distance_scalar_car_taxi</v>
      </c>
      <c r="G2664" s="4" t="str" cm="1">
        <f t="array" aca="1" ref="G2664" ca="1">IF(AND(ISBLANK(INDIRECT(ADDRESS(B2664,3,1,1,"all_city_parameter_inputs"))),ISBLANK(INDIRECT(ADDRESS(B2664,2,1,1,"all_city_parameter_inputs")))),"",IF(ISBLANK(INDIRECT(ADDRESS(B2664,2,1,1,"all_city_parameter_inputs"))),"",INDIRECT(ADDRESS(B2664,2,1,1,"all_city_parameter_inputs"))))</f>
        <v>mean</v>
      </c>
      <c r="H2664" s="17" cm="1">
        <f t="array" aca="1" ref="H2664" ca="1">IF(ISBLANK(INDIRECT(ADDRESS(B2664,A2664,1,1,"all_city_parameter_inputs"))), "--",INDIRECT(ADDRESS(B2664,A2664,1,1,"all_city_parameter_inputs")))</f>
        <v>0.998657373236845</v>
      </c>
      <c r="I2664" s="17" t="str">
        <f ca="1">IF(OR(G2664="alpha",G2664="beta",G2664="sd",G2664="mean"),"--",VLOOKUP(C2664,Default!$B$5:$H$114,7,FALSE))</f>
        <v>--</v>
      </c>
      <c r="J2664" s="4" t="str">
        <f ca="1">VLOOKUP(F2664,Lookup!$C$5:$D$110,2, FALSE)</f>
        <v>Travel values</v>
      </c>
      <c r="K2664" s="4" t="str">
        <f ca="1">VLOOKUP(C2664,Default!$B$4:$E$114,4, FALSE)</f>
        <v>scalar for car/taxi distance, i.e. all car and taxi trips get scaled by this scalar</v>
      </c>
      <c r="L2664" s="21" t="str" cm="1">
        <f t="array" aca="1" ref="L2664" ca="1">IF(ISNA(VLOOKUP($D2664,Grouped_Sources!$C:$C,1,FALSE)),"", INDIRECT(VLOOKUP($D2664,Grouped_Sources!$C:$I,5,FALSE)))</f>
        <v xml:space="preserve"> on OneDrive Ali Abbas - ITHIM Global\Methods and Processes\Input Parameters\DistanceScalars</v>
      </c>
      <c r="M2664" s="21" cm="1">
        <f t="array" aca="1" ref="M2664" ca="1">IF(ISNA(VLOOKUP($D2664,Grouped_Sources!$C:$C,1,FALSE)),"", INDIRECT(VLOOKUP($D2664,Grouped_Sources!$C:$I,6,FALSE)))</f>
        <v>0</v>
      </c>
      <c r="N2664" s="21" cm="1">
        <f t="array" aca="1" ref="N2664" ca="1">IF(ISNA(VLOOKUP($D2664,Grouped_Sources!$C:$C,1,FALSE)),"", INDIRECT(VLOOKUP($D2664,Grouped_Sources!$C:$I,7,FALSE)))</f>
        <v>0</v>
      </c>
    </row>
    <row r="2665" spans="1:14" hidden="1" x14ac:dyDescent="0.25">
      <c r="A2665" s="5">
        <f t="shared" si="432"/>
        <v>29</v>
      </c>
      <c r="B2665" s="5">
        <f t="shared" si="433"/>
        <v>63</v>
      </c>
      <c r="C2665" s="5" t="str">
        <f t="shared" ca="1" si="431"/>
        <v>distance_scalar_car_taxi</v>
      </c>
      <c r="D2665" s="5" t="str">
        <f t="shared" ca="1" si="430"/>
        <v>distance_scalar_car_taxi_kisumu</v>
      </c>
      <c r="E2665" s="4" t="str" cm="1">
        <f t="array" aca="1" ref="E2665" ca="1">INDIRECT(ADDRESS(1,A2665,1,1,"all_city_parameter_inputs"))</f>
        <v>kisumu</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distance_scalar_car_taxi</v>
      </c>
      <c r="G2665" s="4" t="str" cm="1">
        <f t="array" aca="1" ref="G2665" ca="1">IF(AND(ISBLANK(INDIRECT(ADDRESS(B2665,3,1,1,"all_city_parameter_inputs"))),ISBLANK(INDIRECT(ADDRESS(B2665,2,1,1,"all_city_parameter_inputs")))),"",IF(ISBLANK(INDIRECT(ADDRESS(B2665,2,1,1,"all_city_parameter_inputs"))),"",INDIRECT(ADDRESS(B2665,2,1,1,"all_city_parameter_inputs"))))</f>
        <v>sd</v>
      </c>
      <c r="H2665" s="17" cm="1">
        <f t="array" aca="1" ref="H2665" ca="1">IF(ISBLANK(INDIRECT(ADDRESS(B2665,A2665,1,1,"all_city_parameter_inputs"))), "--",INDIRECT(ADDRESS(B2665,A2665,1,1,"all_city_parameter_inputs")))</f>
        <v>1.0532038857857999</v>
      </c>
      <c r="I2665" s="17" t="str">
        <f ca="1">IF(OR(G2665="alpha",G2665="beta",G2665="sd",G2665="mean"),"--",VLOOKUP(C2665,Default!$B$5:$H$114,7,FALSE))</f>
        <v>--</v>
      </c>
      <c r="J2665" s="4" t="str">
        <f ca="1">VLOOKUP(F2665,Lookup!$C$5:$D$110,2, FALSE)</f>
        <v>Travel values</v>
      </c>
      <c r="K2665" s="4" t="str">
        <f ca="1">VLOOKUP(C2665,Default!$B$4:$E$114,4, FALSE)</f>
        <v>scalar for car/taxi distance, i.e. all car and taxi trips get scaled by this scalar</v>
      </c>
      <c r="L2665" s="21" t="str" cm="1">
        <f t="array" aca="1" ref="L2665" ca="1">IF(ISNA(VLOOKUP($D2665,Grouped_Sources!$C:$C,1,FALSE)),"", INDIRECT(VLOOKUP($D2665,Grouped_Sources!$C:$I,5,FALSE)))</f>
        <v xml:space="preserve"> on OneDrive Ali Abbas - ITHIM Global\Methods and Processes\Input Parameters\DistanceScalars</v>
      </c>
      <c r="M2665" s="21" cm="1">
        <f t="array" aca="1" ref="M2665" ca="1">IF(ISNA(VLOOKUP($D2665,Grouped_Sources!$C:$C,1,FALSE)),"", INDIRECT(VLOOKUP($D2665,Grouped_Sources!$C:$I,6,FALSE)))</f>
        <v>0</v>
      </c>
      <c r="N2665" s="21" cm="1">
        <f t="array" aca="1" ref="N2665" ca="1">IF(ISNA(VLOOKUP($D2665,Grouped_Sources!$C:$C,1,FALSE)),"", INDIRECT(VLOOKUP($D2665,Grouped_Sources!$C:$I,7,FALSE)))</f>
        <v>0</v>
      </c>
    </row>
    <row r="2666" spans="1:14" hidden="1" x14ac:dyDescent="0.25">
      <c r="A2666" s="5">
        <f t="shared" si="432"/>
        <v>29</v>
      </c>
      <c r="B2666" s="5">
        <f t="shared" si="433"/>
        <v>64</v>
      </c>
      <c r="C2666" s="5" t="str">
        <f t="shared" ca="1" si="431"/>
        <v>distance_scalar_motorcycle</v>
      </c>
      <c r="D2666" s="5" t="str">
        <f t="shared" ca="1" si="430"/>
        <v>distance_scalar_motorcycle_kisumu</v>
      </c>
      <c r="E2666" s="4" t="str" cm="1">
        <f t="array" aca="1" ref="E2666" ca="1">INDIRECT(ADDRESS(1,A2666,1,1,"all_city_parameter_inputs"))</f>
        <v>kisumu</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distance_scalar_motorcycle</v>
      </c>
      <c r="G2666" s="4" t="str" cm="1">
        <f t="array" aca="1" ref="G2666" ca="1">IF(AND(ISBLANK(INDIRECT(ADDRESS(B2666,3,1,1,"all_city_parameter_inputs"))),ISBLANK(INDIRECT(ADDRESS(B2666,2,1,1,"all_city_parameter_inputs")))),"",IF(ISBLANK(INDIRECT(ADDRESS(B2666,2,1,1,"all_city_parameter_inputs"))),"",INDIRECT(ADDRESS(B2666,2,1,1,"all_city_parameter_inputs"))))</f>
        <v>constant</v>
      </c>
      <c r="H2666" s="17" cm="1">
        <f t="array" aca="1" ref="H2666" ca="1">IF(ISBLANK(INDIRECT(ADDRESS(B2666,A2666,1,1,"all_city_parameter_inputs"))), "--",INDIRECT(ADDRESS(B2666,A2666,1,1,"all_city_parameter_inputs")))</f>
        <v>1</v>
      </c>
      <c r="I2666" s="17">
        <f ca="1">IF(OR(G2666="alpha",G2666="beta",G2666="sd",G2666="mean"),"--",VLOOKUP(C2666,Default!$B$5:$H$114,7,FALSE))</f>
        <v>1</v>
      </c>
      <c r="J2666" s="4" t="str">
        <f ca="1">VLOOKUP(F2666,Lookup!$C$5:$D$110,2, FALSE)</f>
        <v>Travel values</v>
      </c>
      <c r="K2666" s="4" t="str">
        <f ca="1">VLOOKUP(C2666,Default!$B$4:$E$114,4, FALSE)</f>
        <v>scalar for motorcycle distance, i.e. all motorbike trips are scaled by this scalar</v>
      </c>
      <c r="L2666" s="21" t="str" cm="1">
        <f t="array" aca="1" ref="L2666" ca="1">IF(ISNA(VLOOKUP($D2666,Grouped_Sources!$C:$C,1,FALSE)),"", INDIRECT(VLOOKUP($D2666,Grouped_Sources!$C:$I,5,FALSE)))</f>
        <v xml:space="preserve"> on OneDrive Ali Abbas - ITHIM Global\Methods and Processes\Input Parameters\DistanceScalars</v>
      </c>
      <c r="M2666" s="21" cm="1">
        <f t="array" aca="1" ref="M2666" ca="1">IF(ISNA(VLOOKUP($D2666,Grouped_Sources!$C:$C,1,FALSE)),"", INDIRECT(VLOOKUP($D2666,Grouped_Sources!$C:$I,6,FALSE)))</f>
        <v>0</v>
      </c>
      <c r="N2666" s="21" cm="1">
        <f t="array" aca="1" ref="N2666" ca="1">IF(ISNA(VLOOKUP($D2666,Grouped_Sources!$C:$C,1,FALSE)),"", INDIRECT(VLOOKUP($D2666,Grouped_Sources!$C:$I,7,FALSE)))</f>
        <v>0</v>
      </c>
    </row>
    <row r="2667" spans="1:14" hidden="1" x14ac:dyDescent="0.25">
      <c r="A2667" s="5">
        <f t="shared" si="432"/>
        <v>29</v>
      </c>
      <c r="B2667" s="5">
        <f t="shared" si="433"/>
        <v>65</v>
      </c>
      <c r="C2667" s="5" t="str">
        <f t="shared" ca="1" si="431"/>
        <v>distance_scalar_motorcycle</v>
      </c>
      <c r="D2667" s="5" t="str">
        <f t="shared" ca="1" si="430"/>
        <v>distance_scalar_motorcycle_kisumu</v>
      </c>
      <c r="E2667" s="4" t="str" cm="1">
        <f t="array" aca="1" ref="E2667" ca="1">INDIRECT(ADDRESS(1,A2667,1,1,"all_city_parameter_inputs"))</f>
        <v>kisumu</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distance_scalar_motorcycle</v>
      </c>
      <c r="G2667" s="4" t="str" cm="1">
        <f t="array" aca="1" ref="G2667" ca="1">IF(AND(ISBLANK(INDIRECT(ADDRESS(B2667,3,1,1,"all_city_parameter_inputs"))),ISBLANK(INDIRECT(ADDRESS(B2667,2,1,1,"all_city_parameter_inputs")))),"",IF(ISBLANK(INDIRECT(ADDRESS(B2667,2,1,1,"all_city_parameter_inputs"))),"",INDIRECT(ADDRESS(B2667,2,1,1,"all_city_parameter_inputs"))))</f>
        <v>mean</v>
      </c>
      <c r="H2667" s="17" cm="1">
        <f t="array" aca="1" ref="H2667" ca="1">IF(ISBLANK(INDIRECT(ADDRESS(B2667,A2667,1,1,"all_city_parameter_inputs"))), "--",INDIRECT(ADDRESS(B2667,A2667,1,1,"all_city_parameter_inputs")))</f>
        <v>0.99981125955509897</v>
      </c>
      <c r="I2667" s="17" t="str">
        <f ca="1">IF(OR(G2667="alpha",G2667="beta",G2667="sd",G2667="mean"),"--",VLOOKUP(C2667,Default!$B$5:$H$114,7,FALSE))</f>
        <v>--</v>
      </c>
      <c r="J2667" s="4" t="str">
        <f ca="1">VLOOKUP(F2667,Lookup!$C$5:$D$110,2, FALSE)</f>
        <v>Travel values</v>
      </c>
      <c r="K2667" s="4" t="str">
        <f ca="1">VLOOKUP(C2667,Default!$B$4:$E$114,4, FALSE)</f>
        <v>scalar for motorcycle distance, i.e. all motorbike trips are scaled by this scalar</v>
      </c>
      <c r="L2667" s="21" t="str" cm="1">
        <f t="array" aca="1" ref="L2667" ca="1">IF(ISNA(VLOOKUP($D2667,Grouped_Sources!$C:$C,1,FALSE)),"", INDIRECT(VLOOKUP($D2667,Grouped_Sources!$C:$I,5,FALSE)))</f>
        <v xml:space="preserve"> on OneDrive Ali Abbas - ITHIM Global\Methods and Processes\Input Parameters\DistanceScalars</v>
      </c>
      <c r="M2667" s="21" cm="1">
        <f t="array" aca="1" ref="M2667" ca="1">IF(ISNA(VLOOKUP($D2667,Grouped_Sources!$C:$C,1,FALSE)),"", INDIRECT(VLOOKUP($D2667,Grouped_Sources!$C:$I,6,FALSE)))</f>
        <v>0</v>
      </c>
      <c r="N2667" s="21" cm="1">
        <f t="array" aca="1" ref="N2667" ca="1">IF(ISNA(VLOOKUP($D2667,Grouped_Sources!$C:$C,1,FALSE)),"", INDIRECT(VLOOKUP($D2667,Grouped_Sources!$C:$I,7,FALSE)))</f>
        <v>0</v>
      </c>
    </row>
    <row r="2668" spans="1:14" hidden="1" x14ac:dyDescent="0.25">
      <c r="A2668" s="5">
        <f t="shared" si="432"/>
        <v>29</v>
      </c>
      <c r="B2668" s="5">
        <f t="shared" si="433"/>
        <v>66</v>
      </c>
      <c r="C2668" s="5" t="str">
        <f t="shared" ca="1" si="431"/>
        <v>distance_scalar_motorcycle</v>
      </c>
      <c r="D2668" s="5" t="str">
        <f t="shared" ca="1" si="430"/>
        <v>distance_scalar_motorcycle_kisumu</v>
      </c>
      <c r="E2668" s="4" t="str" cm="1">
        <f t="array" aca="1" ref="E2668" ca="1">INDIRECT(ADDRESS(1,A2668,1,1,"all_city_parameter_inputs"))</f>
        <v>kisumu</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distance_scalar_motorcycle</v>
      </c>
      <c r="G2668" s="4" t="str" cm="1">
        <f t="array" aca="1" ref="G2668" ca="1">IF(AND(ISBLANK(INDIRECT(ADDRESS(B2668,3,1,1,"all_city_parameter_inputs"))),ISBLANK(INDIRECT(ADDRESS(B2668,2,1,1,"all_city_parameter_inputs")))),"",IF(ISBLANK(INDIRECT(ADDRESS(B2668,2,1,1,"all_city_parameter_inputs"))),"",INDIRECT(ADDRESS(B2668,2,1,1,"all_city_parameter_inputs"))))</f>
        <v>sd</v>
      </c>
      <c r="H2668" s="17" cm="1">
        <f t="array" aca="1" ref="H2668" ca="1">IF(ISBLANK(INDIRECT(ADDRESS(B2668,A2668,1,1,"all_city_parameter_inputs"))), "--",INDIRECT(ADDRESS(B2668,A2668,1,1,"all_city_parameter_inputs")))</f>
        <v>1.01961977101269</v>
      </c>
      <c r="I2668" s="17" t="str">
        <f ca="1">IF(OR(G2668="alpha",G2668="beta",G2668="sd",G2668="mean"),"--",VLOOKUP(C2668,Default!$B$5:$H$114,7,FALSE))</f>
        <v>--</v>
      </c>
      <c r="J2668" s="4" t="str">
        <f ca="1">VLOOKUP(F2668,Lookup!$C$5:$D$110,2, FALSE)</f>
        <v>Travel values</v>
      </c>
      <c r="K2668" s="4" t="str">
        <f ca="1">VLOOKUP(C2668,Default!$B$4:$E$114,4, FALSE)</f>
        <v>scalar for motorcycle distance, i.e. all motorbike trips are scaled by this scalar</v>
      </c>
      <c r="L2668" s="21" t="str" cm="1">
        <f t="array" aca="1" ref="L2668" ca="1">IF(ISNA(VLOOKUP($D2668,Grouped_Sources!$C:$C,1,FALSE)),"", INDIRECT(VLOOKUP($D2668,Grouped_Sources!$C:$I,5,FALSE)))</f>
        <v xml:space="preserve"> on OneDrive Ali Abbas - ITHIM Global\Methods and Processes\Input Parameters\DistanceScalars</v>
      </c>
      <c r="M2668" s="21" cm="1">
        <f t="array" aca="1" ref="M2668" ca="1">IF(ISNA(VLOOKUP($D2668,Grouped_Sources!$C:$C,1,FALSE)),"", INDIRECT(VLOOKUP($D2668,Grouped_Sources!$C:$I,6,FALSE)))</f>
        <v>0</v>
      </c>
      <c r="N2668" s="21" cm="1">
        <f t="array" aca="1" ref="N2668" ca="1">IF(ISNA(VLOOKUP($D2668,Grouped_Sources!$C:$C,1,FALSE)),"", INDIRECT(VLOOKUP($D2668,Grouped_Sources!$C:$I,7,FALSE)))</f>
        <v>0</v>
      </c>
    </row>
    <row r="2669" spans="1:14" hidden="1" x14ac:dyDescent="0.25">
      <c r="A2669" s="5">
        <f t="shared" si="432"/>
        <v>29</v>
      </c>
      <c r="B2669" s="5">
        <f t="shared" si="433"/>
        <v>67</v>
      </c>
      <c r="C2669" s="5" t="str">
        <f t="shared" ca="1" si="431"/>
        <v>distance_scalar_pt</v>
      </c>
      <c r="D2669" s="5" t="str">
        <f t="shared" ca="1" si="430"/>
        <v>distance_scalar_pt_kisumu</v>
      </c>
      <c r="E2669" s="4" t="str" cm="1">
        <f t="array" aca="1" ref="E2669" ca="1">INDIRECT(ADDRESS(1,A2669,1,1,"all_city_parameter_inputs"))</f>
        <v>kisumu</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distance_scalar_pt</v>
      </c>
      <c r="G2669" s="4" t="str" cm="1">
        <f t="array" aca="1" ref="G2669" ca="1">IF(AND(ISBLANK(INDIRECT(ADDRESS(B2669,3,1,1,"all_city_parameter_inputs"))),ISBLANK(INDIRECT(ADDRESS(B2669,2,1,1,"all_city_parameter_inputs")))),"",IF(ISBLANK(INDIRECT(ADDRESS(B2669,2,1,1,"all_city_parameter_inputs"))),"",INDIRECT(ADDRESS(B2669,2,1,1,"all_city_parameter_inputs"))))</f>
        <v>constant</v>
      </c>
      <c r="H2669" s="17" cm="1">
        <f t="array" aca="1" ref="H2669" ca="1">IF(ISBLANK(INDIRECT(ADDRESS(B2669,A2669,1,1,"all_city_parameter_inputs"))), "--",INDIRECT(ADDRESS(B2669,A2669,1,1,"all_city_parameter_inputs")))</f>
        <v>1</v>
      </c>
      <c r="I2669" s="17">
        <f ca="1">IF(OR(G2669="alpha",G2669="beta",G2669="sd",G2669="mean"),"--",VLOOKUP(C2669,Default!$B$5:$H$114,7,FALSE))</f>
        <v>1</v>
      </c>
      <c r="J2669" s="4" t="str">
        <f ca="1">VLOOKUP(F2669,Lookup!$C$5:$D$110,2, FALSE)</f>
        <v>Travel values</v>
      </c>
      <c r="K2669" s="4" t="str">
        <f ca="1">VLOOKUP(C2669,Default!$B$4:$E$114,4, FALSE)</f>
        <v>scalar for PT distance, i.e. all public transport journey (incl bus driver if added) are scaled by this scalar</v>
      </c>
      <c r="L2669" s="21" t="str" cm="1">
        <f t="array" aca="1" ref="L2669" ca="1">IF(ISNA(VLOOKUP($D2669,Grouped_Sources!$C:$C,1,FALSE)),"", INDIRECT(VLOOKUP($D2669,Grouped_Sources!$C:$I,5,FALSE)))</f>
        <v xml:space="preserve"> on OneDrive Ali Abbas - ITHIM Global\Methods and Processes\Input Parameters\DistanceScalars</v>
      </c>
      <c r="M2669" s="21" cm="1">
        <f t="array" aca="1" ref="M2669" ca="1">IF(ISNA(VLOOKUP($D2669,Grouped_Sources!$C:$C,1,FALSE)),"", INDIRECT(VLOOKUP($D2669,Grouped_Sources!$C:$I,6,FALSE)))</f>
        <v>0</v>
      </c>
      <c r="N2669" s="21" cm="1">
        <f t="array" aca="1" ref="N2669" ca="1">IF(ISNA(VLOOKUP($D2669,Grouped_Sources!$C:$C,1,FALSE)),"", INDIRECT(VLOOKUP($D2669,Grouped_Sources!$C:$I,7,FALSE)))</f>
        <v>0</v>
      </c>
    </row>
    <row r="2670" spans="1:14" hidden="1" x14ac:dyDescent="0.25">
      <c r="A2670" s="5">
        <f t="shared" si="432"/>
        <v>29</v>
      </c>
      <c r="B2670" s="5">
        <f t="shared" si="433"/>
        <v>68</v>
      </c>
      <c r="C2670" s="5" t="str">
        <f t="shared" ca="1" si="431"/>
        <v>distance_scalar_pt</v>
      </c>
      <c r="D2670" s="5" t="str">
        <f t="shared" ca="1" si="430"/>
        <v>distance_scalar_pt_kisumu</v>
      </c>
      <c r="E2670" s="4" t="str" cm="1">
        <f t="array" aca="1" ref="E2670" ca="1">INDIRECT(ADDRESS(1,A2670,1,1,"all_city_parameter_inputs"))</f>
        <v>kisumu</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distance_scalar_pt</v>
      </c>
      <c r="G2670" s="4" t="str" cm="1">
        <f t="array" aca="1" ref="G2670" ca="1">IF(AND(ISBLANK(INDIRECT(ADDRESS(B2670,3,1,1,"all_city_parameter_inputs"))),ISBLANK(INDIRECT(ADDRESS(B2670,2,1,1,"all_city_parameter_inputs")))),"",IF(ISBLANK(INDIRECT(ADDRESS(B2670,2,1,1,"all_city_parameter_inputs"))),"",INDIRECT(ADDRESS(B2670,2,1,1,"all_city_parameter_inputs"))))</f>
        <v>mean</v>
      </c>
      <c r="H2670" s="17" cm="1">
        <f t="array" aca="1" ref="H2670" ca="1">IF(ISBLANK(INDIRECT(ADDRESS(B2670,A2670,1,1,"all_city_parameter_inputs"))), "--",INDIRECT(ADDRESS(B2670,A2670,1,1,"all_city_parameter_inputs")))</f>
        <v>0.99931893696353202</v>
      </c>
      <c r="I2670" s="17" t="str">
        <f ca="1">IF(OR(G2670="alpha",G2670="beta",G2670="sd",G2670="mean"),"--",VLOOKUP(C2670,Default!$B$5:$H$114,7,FALSE))</f>
        <v>--</v>
      </c>
      <c r="J2670" s="4" t="str">
        <f ca="1">VLOOKUP(F2670,Lookup!$C$5:$D$110,2, FALSE)</f>
        <v>Travel values</v>
      </c>
      <c r="K2670" s="4" t="str">
        <f ca="1">VLOOKUP(C2670,Default!$B$4:$E$114,4, FALSE)</f>
        <v>scalar for PT distance, i.e. all public transport journey (incl bus driver if added) are scaled by this scalar</v>
      </c>
      <c r="L2670" s="21" t="str" cm="1">
        <f t="array" aca="1" ref="L2670" ca="1">IF(ISNA(VLOOKUP($D2670,Grouped_Sources!$C:$C,1,FALSE)),"", INDIRECT(VLOOKUP($D2670,Grouped_Sources!$C:$I,5,FALSE)))</f>
        <v xml:space="preserve"> on OneDrive Ali Abbas - ITHIM Global\Methods and Processes\Input Parameters\DistanceScalars</v>
      </c>
      <c r="M2670" s="21" cm="1">
        <f t="array" aca="1" ref="M2670" ca="1">IF(ISNA(VLOOKUP($D2670,Grouped_Sources!$C:$C,1,FALSE)),"", INDIRECT(VLOOKUP($D2670,Grouped_Sources!$C:$I,6,FALSE)))</f>
        <v>0</v>
      </c>
      <c r="N2670" s="21" cm="1">
        <f t="array" aca="1" ref="N2670" ca="1">IF(ISNA(VLOOKUP($D2670,Grouped_Sources!$C:$C,1,FALSE)),"", INDIRECT(VLOOKUP($D2670,Grouped_Sources!$C:$I,7,FALSE)))</f>
        <v>0</v>
      </c>
    </row>
    <row r="2671" spans="1:14" hidden="1" x14ac:dyDescent="0.25">
      <c r="A2671" s="5">
        <f t="shared" si="432"/>
        <v>29</v>
      </c>
      <c r="B2671" s="5">
        <f t="shared" si="433"/>
        <v>69</v>
      </c>
      <c r="C2671" s="5" t="str">
        <f t="shared" ca="1" si="431"/>
        <v>distance_scalar_pt</v>
      </c>
      <c r="D2671" s="5" t="str">
        <f t="shared" ca="1" si="430"/>
        <v>distance_scalar_pt_kisumu</v>
      </c>
      <c r="E2671" s="4" t="str" cm="1">
        <f t="array" aca="1" ref="E2671" ca="1">INDIRECT(ADDRESS(1,A2671,1,1,"all_city_parameter_inputs"))</f>
        <v>kisumu</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distance_scalar_pt</v>
      </c>
      <c r="G2671" s="4" t="str" cm="1">
        <f t="array" aca="1" ref="G2671" ca="1">IF(AND(ISBLANK(INDIRECT(ADDRESS(B2671,3,1,1,"all_city_parameter_inputs"))),ISBLANK(INDIRECT(ADDRESS(B2671,2,1,1,"all_city_parameter_inputs")))),"",IF(ISBLANK(INDIRECT(ADDRESS(B2671,2,1,1,"all_city_parameter_inputs"))),"",INDIRECT(ADDRESS(B2671,2,1,1,"all_city_parameter_inputs"))))</f>
        <v>sd</v>
      </c>
      <c r="H2671" s="17" cm="1">
        <f t="array" aca="1" ref="H2671" ca="1">IF(ISBLANK(INDIRECT(ADDRESS(B2671,A2671,1,1,"all_city_parameter_inputs"))), "--",INDIRECT(ADDRESS(B2671,A2671,1,1,"all_city_parameter_inputs")))</f>
        <v>1.03760303445729</v>
      </c>
      <c r="I2671" s="17" t="str">
        <f ca="1">IF(OR(G2671="alpha",G2671="beta",G2671="sd",G2671="mean"),"--",VLOOKUP(C2671,Default!$B$5:$H$114,7,FALSE))</f>
        <v>--</v>
      </c>
      <c r="J2671" s="4" t="str">
        <f ca="1">VLOOKUP(F2671,Lookup!$C$5:$D$110,2, FALSE)</f>
        <v>Travel values</v>
      </c>
      <c r="K2671" s="4" t="str">
        <f ca="1">VLOOKUP(C2671,Default!$B$4:$E$114,4, FALSE)</f>
        <v>scalar for PT distance, i.e. all public transport journey (incl bus driver if added) are scaled by this scalar</v>
      </c>
      <c r="L2671" s="21" t="str" cm="1">
        <f t="array" aca="1" ref="L2671" ca="1">IF(ISNA(VLOOKUP($D2671,Grouped_Sources!$C:$C,1,FALSE)),"", INDIRECT(VLOOKUP($D2671,Grouped_Sources!$C:$I,5,FALSE)))</f>
        <v xml:space="preserve"> on OneDrive Ali Abbas - ITHIM Global\Methods and Processes\Input Parameters\DistanceScalars</v>
      </c>
      <c r="M2671" s="21" cm="1">
        <f t="array" aca="1" ref="M2671" ca="1">IF(ISNA(VLOOKUP($D2671,Grouped_Sources!$C:$C,1,FALSE)),"", INDIRECT(VLOOKUP($D2671,Grouped_Sources!$C:$I,6,FALSE)))</f>
        <v>0</v>
      </c>
      <c r="N2671" s="21" cm="1">
        <f t="array" aca="1" ref="N2671" ca="1">IF(ISNA(VLOOKUP($D2671,Grouped_Sources!$C:$C,1,FALSE)),"", INDIRECT(VLOOKUP($D2671,Grouped_Sources!$C:$I,7,FALSE)))</f>
        <v>0</v>
      </c>
    </row>
    <row r="2672" spans="1:14" hidden="1" x14ac:dyDescent="0.25">
      <c r="A2672" s="5">
        <f t="shared" si="432"/>
        <v>29</v>
      </c>
      <c r="B2672" s="5">
        <f t="shared" si="433"/>
        <v>70</v>
      </c>
      <c r="C2672" s="5" t="str">
        <f t="shared" ca="1" si="431"/>
        <v>distance_scalar_walking</v>
      </c>
      <c r="D2672" s="5" t="str">
        <f t="shared" ca="1" si="430"/>
        <v>distance_scalar_walking_kisumu</v>
      </c>
      <c r="E2672" s="4" t="str" cm="1">
        <f t="array" aca="1" ref="E2672" ca="1">INDIRECT(ADDRESS(1,A2672,1,1,"all_city_parameter_inputs"))</f>
        <v>kisumu</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distance_scalar_walking</v>
      </c>
      <c r="G2672" s="4" t="str" cm="1">
        <f t="array" aca="1" ref="G2672" ca="1">IF(AND(ISBLANK(INDIRECT(ADDRESS(B2672,3,1,1,"all_city_parameter_inputs"))),ISBLANK(INDIRECT(ADDRESS(B2672,2,1,1,"all_city_parameter_inputs")))),"",IF(ISBLANK(INDIRECT(ADDRESS(B2672,2,1,1,"all_city_parameter_inputs"))),"",INDIRECT(ADDRESS(B2672,2,1,1,"all_city_parameter_inputs"))))</f>
        <v>constant</v>
      </c>
      <c r="H2672" s="17" cm="1">
        <f t="array" aca="1" ref="H2672" ca="1">IF(ISBLANK(INDIRECT(ADDRESS(B2672,A2672,1,1,"all_city_parameter_inputs"))), "--",INDIRECT(ADDRESS(B2672,A2672,1,1,"all_city_parameter_inputs")))</f>
        <v>1</v>
      </c>
      <c r="I2672" s="17">
        <f ca="1">IF(OR(G2672="alpha",G2672="beta",G2672="sd",G2672="mean"),"--",VLOOKUP(C2672,Default!$B$5:$H$114,7,FALSE))</f>
        <v>1</v>
      </c>
      <c r="J2672" s="4" t="str">
        <f ca="1">VLOOKUP(F2672,Lookup!$C$5:$D$110,2, FALSE)</f>
        <v>Travel values</v>
      </c>
      <c r="K2672" s="4" t="str">
        <f ca="1">VLOOKUP(C2672,Default!$B$4:$E$114,4, FALSE)</f>
        <v>scalar for walking distance, i.e. all walking trips are scaled by this scalar</v>
      </c>
      <c r="L2672" s="21" t="str" cm="1">
        <f t="array" aca="1" ref="L2672" ca="1">IF(ISNA(VLOOKUP($D2672,Grouped_Sources!$C:$C,1,FALSE)),"", INDIRECT(VLOOKUP($D2672,Grouped_Sources!$C:$I,5,FALSE)))</f>
        <v xml:space="preserve"> on OneDrive Ali Abbas - ITHIM Global\Methods and Processes\Input Parameters\DistanceScalars</v>
      </c>
      <c r="M2672" s="21" cm="1">
        <f t="array" aca="1" ref="M2672" ca="1">IF(ISNA(VLOOKUP($D2672,Grouped_Sources!$C:$C,1,FALSE)),"", INDIRECT(VLOOKUP($D2672,Grouped_Sources!$C:$I,6,FALSE)))</f>
        <v>0</v>
      </c>
      <c r="N2672" s="21" cm="1">
        <f t="array" aca="1" ref="N2672" ca="1">IF(ISNA(VLOOKUP($D2672,Grouped_Sources!$C:$C,1,FALSE)),"", INDIRECT(VLOOKUP($D2672,Grouped_Sources!$C:$I,7,FALSE)))</f>
        <v>0</v>
      </c>
    </row>
    <row r="2673" spans="1:14" hidden="1" x14ac:dyDescent="0.25">
      <c r="A2673" s="5">
        <f t="shared" si="432"/>
        <v>29</v>
      </c>
      <c r="B2673" s="5">
        <f t="shared" si="433"/>
        <v>71</v>
      </c>
      <c r="C2673" s="5" t="str">
        <f t="shared" ca="1" si="431"/>
        <v>distance_scalar_walking</v>
      </c>
      <c r="D2673" s="5" t="str">
        <f t="shared" ca="1" si="430"/>
        <v>distance_scalar_walking_kisumu</v>
      </c>
      <c r="E2673" s="4" t="str" cm="1">
        <f t="array" aca="1" ref="E2673" ca="1">INDIRECT(ADDRESS(1,A2673,1,1,"all_city_parameter_inputs"))</f>
        <v>kisumu</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distance_scalar_walking</v>
      </c>
      <c r="G2673" s="4" t="str" cm="1">
        <f t="array" aca="1" ref="G2673" ca="1">IF(AND(ISBLANK(INDIRECT(ADDRESS(B2673,3,1,1,"all_city_parameter_inputs"))),ISBLANK(INDIRECT(ADDRESS(B2673,2,1,1,"all_city_parameter_inputs")))),"",IF(ISBLANK(INDIRECT(ADDRESS(B2673,2,1,1,"all_city_parameter_inputs"))),"",INDIRECT(ADDRESS(B2673,2,1,1,"all_city_parameter_inputs"))))</f>
        <v>mean</v>
      </c>
      <c r="H2673" s="17" cm="1">
        <f t="array" aca="1" ref="H2673" ca="1">IF(ISBLANK(INDIRECT(ADDRESS(B2673,A2673,1,1,"all_city_parameter_inputs"))), "--",INDIRECT(ADDRESS(B2673,A2673,1,1,"all_city_parameter_inputs")))</f>
        <v>0.99986923672765704</v>
      </c>
      <c r="I2673" s="17" t="str">
        <f ca="1">IF(OR(G2673="alpha",G2673="beta",G2673="sd",G2673="mean"),"--",VLOOKUP(C2673,Default!$B$5:$H$114,7,FALSE))</f>
        <v>--</v>
      </c>
      <c r="J2673" s="4" t="str">
        <f ca="1">VLOOKUP(F2673,Lookup!$C$5:$D$110,2, FALSE)</f>
        <v>Travel values</v>
      </c>
      <c r="K2673" s="4" t="str">
        <f ca="1">VLOOKUP(C2673,Default!$B$4:$E$114,4, FALSE)</f>
        <v>scalar for walking distance, i.e. all walking trips are scaled by this scalar</v>
      </c>
      <c r="L2673" s="21" t="str" cm="1">
        <f t="array" aca="1" ref="L2673" ca="1">IF(ISNA(VLOOKUP($D2673,Grouped_Sources!$C:$C,1,FALSE)),"", INDIRECT(VLOOKUP($D2673,Grouped_Sources!$C:$I,5,FALSE)))</f>
        <v xml:space="preserve"> on OneDrive Ali Abbas - ITHIM Global\Methods and Processes\Input Parameters\DistanceScalars</v>
      </c>
      <c r="M2673" s="21" cm="1">
        <f t="array" aca="1" ref="M2673" ca="1">IF(ISNA(VLOOKUP($D2673,Grouped_Sources!$C:$C,1,FALSE)),"", INDIRECT(VLOOKUP($D2673,Grouped_Sources!$C:$I,6,FALSE)))</f>
        <v>0</v>
      </c>
      <c r="N2673" s="21" cm="1">
        <f t="array" aca="1" ref="N2673" ca="1">IF(ISNA(VLOOKUP($D2673,Grouped_Sources!$C:$C,1,FALSE)),"", INDIRECT(VLOOKUP($D2673,Grouped_Sources!$C:$I,7,FALSE)))</f>
        <v>0</v>
      </c>
    </row>
    <row r="2674" spans="1:14" hidden="1" x14ac:dyDescent="0.25">
      <c r="A2674" s="5">
        <f t="shared" si="432"/>
        <v>29</v>
      </c>
      <c r="B2674" s="5">
        <f t="shared" si="433"/>
        <v>72</v>
      </c>
      <c r="C2674" s="5" t="str">
        <f t="shared" ca="1" si="431"/>
        <v>distance_scalar_walking</v>
      </c>
      <c r="D2674" s="5" t="str">
        <f t="shared" ca="1" si="430"/>
        <v>distance_scalar_walking_kisumu</v>
      </c>
      <c r="E2674" s="4" t="str" cm="1">
        <f t="array" aca="1" ref="E2674" ca="1">INDIRECT(ADDRESS(1,A2674,1,1,"all_city_parameter_inputs"))</f>
        <v>kisumu</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distance_scalar_walking</v>
      </c>
      <c r="G2674" s="4" t="str" cm="1">
        <f t="array" aca="1" ref="G2674" ca="1">IF(AND(ISBLANK(INDIRECT(ADDRESS(B2674,3,1,1,"all_city_parameter_inputs"))),ISBLANK(INDIRECT(ADDRESS(B2674,2,1,1,"all_city_parameter_inputs")))),"",IF(ISBLANK(INDIRECT(ADDRESS(B2674,2,1,1,"all_city_parameter_inputs"))),"",INDIRECT(ADDRESS(B2674,2,1,1,"all_city_parameter_inputs"))))</f>
        <v>sd</v>
      </c>
      <c r="H2674" s="17" cm="1">
        <f t="array" aca="1" ref="H2674" ca="1">IF(ISBLANK(INDIRECT(ADDRESS(B2674,A2674,1,1,"all_city_parameter_inputs"))), "--",INDIRECT(ADDRESS(B2674,A2674,1,1,"all_city_parameter_inputs")))</f>
        <v>1.01630379070878</v>
      </c>
      <c r="I2674" s="17" t="str">
        <f ca="1">IF(OR(G2674="alpha",G2674="beta",G2674="sd",G2674="mean"),"--",VLOOKUP(C2674,Default!$B$5:$H$114,7,FALSE))</f>
        <v>--</v>
      </c>
      <c r="J2674" s="4" t="str">
        <f ca="1">VLOOKUP(F2674,Lookup!$C$5:$D$110,2, FALSE)</f>
        <v>Travel values</v>
      </c>
      <c r="K2674" s="4" t="str">
        <f ca="1">VLOOKUP(C2674,Default!$B$4:$E$114,4, FALSE)</f>
        <v>scalar for walking distance, i.e. all walking trips are scaled by this scalar</v>
      </c>
      <c r="L2674" s="21" t="str" cm="1">
        <f t="array" aca="1" ref="L2674" ca="1">IF(ISNA(VLOOKUP($D2674,Grouped_Sources!$C:$C,1,FALSE)),"", INDIRECT(VLOOKUP($D2674,Grouped_Sources!$C:$I,5,FALSE)))</f>
        <v xml:space="preserve"> on OneDrive Ali Abbas - ITHIM Global\Methods and Processes\Input Parameters\DistanceScalars</v>
      </c>
      <c r="M2674" s="21" cm="1">
        <f t="array" aca="1" ref="M2674" ca="1">IF(ISNA(VLOOKUP($D2674,Grouped_Sources!$C:$C,1,FALSE)),"", INDIRECT(VLOOKUP($D2674,Grouped_Sources!$C:$I,6,FALSE)))</f>
        <v>0</v>
      </c>
      <c r="N2674" s="21" cm="1">
        <f t="array" aca="1" ref="N2674" ca="1">IF(ISNA(VLOOKUP($D2674,Grouped_Sources!$C:$C,1,FALSE)),"", INDIRECT(VLOOKUP($D2674,Grouped_Sources!$C:$I,7,FALSE)))</f>
        <v>0</v>
      </c>
    </row>
    <row r="2675" spans="1:14" hidden="1" x14ac:dyDescent="0.25">
      <c r="A2675" s="5">
        <f t="shared" si="432"/>
        <v>29</v>
      </c>
      <c r="B2675" s="5">
        <f t="shared" si="433"/>
        <v>73</v>
      </c>
      <c r="C2675" s="5" t="str">
        <f t="shared" ca="1" si="431"/>
        <v>distance_scalar_cycling</v>
      </c>
      <c r="D2675" s="5" t="str">
        <f t="shared" ca="1" si="430"/>
        <v>distance_scalar_cycling_kisumu</v>
      </c>
      <c r="E2675" s="4" t="str" cm="1">
        <f t="array" aca="1" ref="E2675" ca="1">INDIRECT(ADDRESS(1,A2675,1,1,"all_city_parameter_inputs"))</f>
        <v>kisumu</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distance_scalar_cycling</v>
      </c>
      <c r="G2675" s="4" t="str" cm="1">
        <f t="array" aca="1" ref="G2675" ca="1">IF(AND(ISBLANK(INDIRECT(ADDRESS(B2675,3,1,1,"all_city_parameter_inputs"))),ISBLANK(INDIRECT(ADDRESS(B2675,2,1,1,"all_city_parameter_inputs")))),"",IF(ISBLANK(INDIRECT(ADDRESS(B2675,2,1,1,"all_city_parameter_inputs"))),"",INDIRECT(ADDRESS(B2675,2,1,1,"all_city_parameter_inputs"))))</f>
        <v>constant</v>
      </c>
      <c r="H2675" s="17" cm="1">
        <f t="array" aca="1" ref="H2675" ca="1">IF(ISBLANK(INDIRECT(ADDRESS(B2675,A2675,1,1,"all_city_parameter_inputs"))), "--",INDIRECT(ADDRESS(B2675,A2675,1,1,"all_city_parameter_inputs")))</f>
        <v>1</v>
      </c>
      <c r="I2675" s="17">
        <f ca="1">IF(OR(G2675="alpha",G2675="beta",G2675="sd",G2675="mean"),"--",VLOOKUP(C2675,Default!$B$5:$H$114,7,FALSE))</f>
        <v>1</v>
      </c>
      <c r="J2675" s="4" t="str">
        <f ca="1">VLOOKUP(F2675,Lookup!$C$5:$D$110,2, FALSE)</f>
        <v>Travel values</v>
      </c>
      <c r="K2675" s="4" t="str">
        <f ca="1">VLOOKUP(C2675,Default!$B$4:$E$114,4, FALSE)</f>
        <v>scalar for cycling distance, i.e. all cycling trips are scaled by this scalar</v>
      </c>
      <c r="L2675" s="21" t="str" cm="1">
        <f t="array" aca="1" ref="L2675" ca="1">IF(ISNA(VLOOKUP($D2675,Grouped_Sources!$C:$C,1,FALSE)),"", INDIRECT(VLOOKUP($D2675,Grouped_Sources!$C:$I,5,FALSE)))</f>
        <v xml:space="preserve"> on OneDrive Ali Abbas - ITHIM Global\Methods and Processes\Input Parameters\DistanceScalars</v>
      </c>
      <c r="M2675" s="21" cm="1">
        <f t="array" aca="1" ref="M2675" ca="1">IF(ISNA(VLOOKUP($D2675,Grouped_Sources!$C:$C,1,FALSE)),"", INDIRECT(VLOOKUP($D2675,Grouped_Sources!$C:$I,6,FALSE)))</f>
        <v>0</v>
      </c>
      <c r="N2675" s="21" cm="1">
        <f t="array" aca="1" ref="N2675" ca="1">IF(ISNA(VLOOKUP($D2675,Grouped_Sources!$C:$C,1,FALSE)),"", INDIRECT(VLOOKUP($D2675,Grouped_Sources!$C:$I,7,FALSE)))</f>
        <v>0</v>
      </c>
    </row>
    <row r="2676" spans="1:14" hidden="1" x14ac:dyDescent="0.25">
      <c r="A2676" s="5">
        <f t="shared" si="432"/>
        <v>29</v>
      </c>
      <c r="B2676" s="5">
        <f t="shared" si="433"/>
        <v>74</v>
      </c>
      <c r="C2676" s="5" t="str">
        <f t="shared" ca="1" si="431"/>
        <v>distance_scalar_cycling</v>
      </c>
      <c r="D2676" s="5" t="str">
        <f t="shared" ca="1" si="430"/>
        <v>distance_scalar_cycling_kisumu</v>
      </c>
      <c r="E2676" s="4" t="str" cm="1">
        <f t="array" aca="1" ref="E2676" ca="1">INDIRECT(ADDRESS(1,A2676,1,1,"all_city_parameter_inputs"))</f>
        <v>kisumu</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distance_scalar_cycling</v>
      </c>
      <c r="G2676" s="4" t="str" cm="1">
        <f t="array" aca="1" ref="G2676" ca="1">IF(AND(ISBLANK(INDIRECT(ADDRESS(B2676,3,1,1,"all_city_parameter_inputs"))),ISBLANK(INDIRECT(ADDRESS(B2676,2,1,1,"all_city_parameter_inputs")))),"",IF(ISBLANK(INDIRECT(ADDRESS(B2676,2,1,1,"all_city_parameter_inputs"))),"",INDIRECT(ADDRESS(B2676,2,1,1,"all_city_parameter_inputs"))))</f>
        <v>mean</v>
      </c>
      <c r="H2676" s="17" cm="1">
        <f t="array" aca="1" ref="H2676" ca="1">IF(ISBLANK(INDIRECT(ADDRESS(B2676,A2676,1,1,"all_city_parameter_inputs"))), "--",INDIRECT(ADDRESS(B2676,A2676,1,1,"all_city_parameter_inputs")))</f>
        <v>0.99951638457049297</v>
      </c>
      <c r="I2676" s="17" t="str">
        <f ca="1">IF(OR(G2676="alpha",G2676="beta",G2676="sd",G2676="mean"),"--",VLOOKUP(C2676,Default!$B$5:$H$114,7,FALSE))</f>
        <v>--</v>
      </c>
      <c r="J2676" s="4" t="str">
        <f ca="1">VLOOKUP(F2676,Lookup!$C$5:$D$110,2, FALSE)</f>
        <v>Travel values</v>
      </c>
      <c r="K2676" s="4" t="str">
        <f ca="1">VLOOKUP(C2676,Default!$B$4:$E$114,4, FALSE)</f>
        <v>scalar for cycling distance, i.e. all cycling trips are scaled by this scalar</v>
      </c>
      <c r="L2676" s="21" t="str" cm="1">
        <f t="array" aca="1" ref="L2676" ca="1">IF(ISNA(VLOOKUP($D2676,Grouped_Sources!$C:$C,1,FALSE)),"", INDIRECT(VLOOKUP($D2676,Grouped_Sources!$C:$I,5,FALSE)))</f>
        <v xml:space="preserve"> on OneDrive Ali Abbas - ITHIM Global\Methods and Processes\Input Parameters\DistanceScalars</v>
      </c>
      <c r="M2676" s="21" cm="1">
        <f t="array" aca="1" ref="M2676" ca="1">IF(ISNA(VLOOKUP($D2676,Grouped_Sources!$C:$C,1,FALSE)),"", INDIRECT(VLOOKUP($D2676,Grouped_Sources!$C:$I,6,FALSE)))</f>
        <v>0</v>
      </c>
      <c r="N2676" s="21" cm="1">
        <f t="array" aca="1" ref="N2676" ca="1">IF(ISNA(VLOOKUP($D2676,Grouped_Sources!$C:$C,1,FALSE)),"", INDIRECT(VLOOKUP($D2676,Grouped_Sources!$C:$I,7,FALSE)))</f>
        <v>0</v>
      </c>
    </row>
    <row r="2677" spans="1:14" hidden="1" x14ac:dyDescent="0.25">
      <c r="A2677" s="5">
        <f t="shared" si="432"/>
        <v>29</v>
      </c>
      <c r="B2677" s="5">
        <f t="shared" si="433"/>
        <v>75</v>
      </c>
      <c r="C2677" s="5" t="str">
        <f t="shared" ca="1" si="431"/>
        <v>distance_scalar_cycling</v>
      </c>
      <c r="D2677" s="5" t="str">
        <f t="shared" ca="1" si="430"/>
        <v>distance_scalar_cycling_kisumu</v>
      </c>
      <c r="E2677" s="4" t="str" cm="1">
        <f t="array" aca="1" ref="E2677" ca="1">INDIRECT(ADDRESS(1,A2677,1,1,"all_city_parameter_inputs"))</f>
        <v>kisumu</v>
      </c>
      <c r="F2677" s="6" t="str" cm="1">
        <f t="array" aca="1" ref="F2677" ca="1">IF(AND(ISBLANK(INDIRECT(ADDRESS(B2677,2,1,1,"all_city_parameter_inputs"))), ISBLANK(INDIRECT(ADDRESS(B2677,1,1,1,"all_city_parameter_inputs")))), "", IF(ISBLANK(INDIRECT(ADDRESS(B2677,1,1,1,"all_city_parameter_inputs"))), All_city_list!F2676,INDIRECT(ADDRESS(B2677,1,1,1,"all_city_parameter_inputs"))))</f>
        <v>distance_scalar_cycling</v>
      </c>
      <c r="G2677" s="4" t="str" cm="1">
        <f t="array" aca="1" ref="G2677" ca="1">IF(AND(ISBLANK(INDIRECT(ADDRESS(B2677,3,1,1,"all_city_parameter_inputs"))),ISBLANK(INDIRECT(ADDRESS(B2677,2,1,1,"all_city_parameter_inputs")))),"",IF(ISBLANK(INDIRECT(ADDRESS(B2677,2,1,1,"all_city_parameter_inputs"))),"",INDIRECT(ADDRESS(B2677,2,1,1,"all_city_parameter_inputs"))))</f>
        <v>sd</v>
      </c>
      <c r="H2677" s="17" cm="1">
        <f t="array" aca="1" ref="H2677" ca="1">IF(ISBLANK(INDIRECT(ADDRESS(B2677,A2677,1,1,"all_city_parameter_inputs"))), "--",INDIRECT(ADDRESS(B2677,A2677,1,1,"all_city_parameter_inputs")))</f>
        <v>1.0315928834936801</v>
      </c>
      <c r="I2677" s="17" t="str">
        <f ca="1">IF(OR(G2677="alpha",G2677="beta",G2677="sd",G2677="mean"),"--",VLOOKUP(C2677,Default!$B$5:$H$114,7,FALSE))</f>
        <v>--</v>
      </c>
      <c r="J2677" s="4" t="str">
        <f ca="1">VLOOKUP(F2677,Lookup!$C$5:$D$110,2, FALSE)</f>
        <v>Travel values</v>
      </c>
      <c r="K2677" s="4" t="str">
        <f ca="1">VLOOKUP(C2677,Default!$B$4:$E$114,4, FALSE)</f>
        <v>scalar for cycling distance, i.e. all cycling trips are scaled by this scalar</v>
      </c>
      <c r="L2677" s="21" t="str" cm="1">
        <f t="array" aca="1" ref="L2677" ca="1">IF(ISNA(VLOOKUP($D2677,Grouped_Sources!$C:$C,1,FALSE)),"", INDIRECT(VLOOKUP($D2677,Grouped_Sources!$C:$I,5,FALSE)))</f>
        <v xml:space="preserve"> on OneDrive Ali Abbas - ITHIM Global\Methods and Processes\Input Parameters\DistanceScalars</v>
      </c>
      <c r="M2677" s="21" cm="1">
        <f t="array" aca="1" ref="M2677" ca="1">IF(ISNA(VLOOKUP($D2677,Grouped_Sources!$C:$C,1,FALSE)),"", INDIRECT(VLOOKUP($D2677,Grouped_Sources!$C:$I,6,FALSE)))</f>
        <v>0</v>
      </c>
      <c r="N2677" s="21" cm="1">
        <f t="array" aca="1" ref="N2677" ca="1">IF(ISNA(VLOOKUP($D2677,Grouped_Sources!$C:$C,1,FALSE)),"", INDIRECT(VLOOKUP($D2677,Grouped_Sources!$C:$I,7,FALSE)))</f>
        <v>0</v>
      </c>
    </row>
    <row r="2678" spans="1:14" hidden="1" x14ac:dyDescent="0.25">
      <c r="A2678" s="5">
        <f t="shared" si="432"/>
        <v>29</v>
      </c>
      <c r="B2678" s="5">
        <f t="shared" si="433"/>
        <v>76</v>
      </c>
      <c r="C2678" s="5" t="str">
        <f t="shared" ca="1" si="431"/>
        <v>CO2_emission_inventories motorcycle</v>
      </c>
      <c r="D2678" s="5" t="str">
        <f t="shared" ca="1" si="430"/>
        <v>CO2_emission_inventories_kisumu</v>
      </c>
      <c r="E2678" s="4" t="str" cm="1">
        <f t="array" aca="1" ref="E2678" ca="1">INDIRECT(ADDRESS(1,A2678,1,1,"all_city_parameter_inputs"))</f>
        <v>kisumu</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CO2_emission_inventories</v>
      </c>
      <c r="G2678" s="4" t="str" cm="1">
        <f t="array" aca="1" ref="G2678" ca="1">IF(AND(ISBLANK(INDIRECT(ADDRESS(B2678,3,1,1,"all_city_parameter_inputs"))),ISBLANK(INDIRECT(ADDRESS(B2678,2,1,1,"all_city_parameter_inputs")))),"",IF(ISBLANK(INDIRECT(ADDRESS(B2678,2,1,1,"all_city_parameter_inputs"))),"",INDIRECT(ADDRESS(B2678,2,1,1,"all_city_parameter_inputs"))))</f>
        <v>motorcycle</v>
      </c>
      <c r="H2678" s="17" cm="1">
        <f t="array" aca="1" ref="H2678" ca="1">IF(ISBLANK(INDIRECT(ADDRESS(B2678,A2678,1,1,"all_city_parameter_inputs"))), "--",INDIRECT(ADDRESS(B2678,A2678,1,1,"all_city_parameter_inputs")))</f>
        <v>24.4</v>
      </c>
      <c r="I2678" s="17">
        <f ca="1">IF(OR(G2678="alpha",G2678="beta",G2678="sd",G2678="mean"),"--",VLOOKUP(C2678,Default!$B$5:$H$114,7,FALSE))</f>
        <v>30033.571810000001</v>
      </c>
      <c r="J2678" s="4" t="str">
        <f ca="1">VLOOKUP(F2678,Lookup!$C$5:$D$110,2, FALSE)</f>
        <v>Pollution values</v>
      </c>
      <c r="K2678" s="4" t="str">
        <f ca="1">VLOOKUP(C2678,Default!$B$4:$E$114,4, FALSE)</f>
        <v>- used to estimate the CO2 for scenarios (function "scenario_co2_calculations").
- used to create the VEHICLE_INVENTORY, with speeds, PM and CO2 emissions (function "set_vehicle_inventory").</v>
      </c>
      <c r="L2678" s="29" t="str" cm="1">
        <f t="array" aca="1" ref="L2678" ca="1">IF(ISNA(VLOOKUP(D2678,Grouped_Sources!$C:$C,1,FALSE)),"", INDIRECT(VLOOKUP(D2678,Grouped_Sources!$C:$G,5,FALSE)))</f>
        <v/>
      </c>
      <c r="M2678" s="29"/>
      <c r="N2678" s="21"/>
    </row>
    <row r="2679" spans="1:14" hidden="1" x14ac:dyDescent="0.25">
      <c r="A2679" s="5">
        <f t="shared" si="432"/>
        <v>29</v>
      </c>
      <c r="B2679" s="5">
        <f t="shared" si="433"/>
        <v>77</v>
      </c>
      <c r="C2679" s="5" t="str">
        <f t="shared" ca="1" si="431"/>
        <v>CO2_emission_inventories car</v>
      </c>
      <c r="D2679" s="5" t="str">
        <f t="shared" ca="1" si="430"/>
        <v>CO2_emission_inventories_kisumu</v>
      </c>
      <c r="E2679" s="4" t="str" cm="1">
        <f t="array" aca="1" ref="E2679" ca="1">INDIRECT(ADDRESS(1,A2679,1,1,"all_city_parameter_inputs"))</f>
        <v>kisumu</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CO2_emission_inventories</v>
      </c>
      <c r="G2679" s="4" t="str" cm="1">
        <f t="array" aca="1" ref="G2679" ca="1">IF(AND(ISBLANK(INDIRECT(ADDRESS(B2679,3,1,1,"all_city_parameter_inputs"))),ISBLANK(INDIRECT(ADDRESS(B2679,2,1,1,"all_city_parameter_inputs")))),"",IF(ISBLANK(INDIRECT(ADDRESS(B2679,2,1,1,"all_city_parameter_inputs"))),"",INDIRECT(ADDRESS(B2679,2,1,1,"all_city_parameter_inputs"))))</f>
        <v>car</v>
      </c>
      <c r="H2679" s="17" cm="1">
        <f t="array" aca="1" ref="H2679" ca="1">IF(ISBLANK(INDIRECT(ADDRESS(B2679,A2679,1,1,"all_city_parameter_inputs"))), "--",INDIRECT(ADDRESS(B2679,A2679,1,1,"all_city_parameter_inputs")))</f>
        <v>2857</v>
      </c>
      <c r="I2679" s="17">
        <f ca="1">IF(OR(G2679="alpha",G2679="beta",G2679="sd",G2679="mean"),"--",VLOOKUP(C2679,Default!$B$5:$H$114,7,FALSE))</f>
        <v>1033377.341</v>
      </c>
      <c r="J2679" s="4" t="str">
        <f ca="1">VLOOKUP(F2679,Lookup!$C$5:$D$110,2, FALSE)</f>
        <v>Pollution values</v>
      </c>
      <c r="K2679" s="4">
        <f ca="1">VLOOKUP(C2679,Default!$B$4:$E$114,4, FALSE)</f>
        <v>0</v>
      </c>
      <c r="L2679" s="29" t="str" cm="1">
        <f t="array" aca="1" ref="L2679" ca="1">IF(ISNA(VLOOKUP(D2679,Grouped_Sources!$C:$C,1,FALSE)),"", INDIRECT(VLOOKUP(D2679,Grouped_Sources!$C:$G,5,FALSE)))</f>
        <v/>
      </c>
      <c r="M2679" s="29"/>
      <c r="N2679" s="21"/>
    </row>
    <row r="2680" spans="1:14" hidden="1" x14ac:dyDescent="0.25">
      <c r="A2680" s="5">
        <f t="shared" si="432"/>
        <v>29</v>
      </c>
      <c r="B2680" s="5">
        <f t="shared" si="433"/>
        <v>78</v>
      </c>
      <c r="C2680" s="5" t="str">
        <f t="shared" ca="1" si="431"/>
        <v>CO2_emission_inventories bus_driver</v>
      </c>
      <c r="D2680" s="5" t="str">
        <f t="shared" ca="1" si="430"/>
        <v>CO2_emission_inventories_kisumu</v>
      </c>
      <c r="E2680" s="4" t="str" cm="1">
        <f t="array" aca="1" ref="E2680" ca="1">INDIRECT(ADDRESS(1,A2680,1,1,"all_city_parameter_inputs"))</f>
        <v>kisumu</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CO2_emission_inventories</v>
      </c>
      <c r="G2680" s="4" t="str" cm="1">
        <f t="array" aca="1" ref="G2680" ca="1">IF(AND(ISBLANK(INDIRECT(ADDRESS(B2680,3,1,1,"all_city_parameter_inputs"))),ISBLANK(INDIRECT(ADDRESS(B2680,2,1,1,"all_city_parameter_inputs")))),"",IF(ISBLANK(INDIRECT(ADDRESS(B2680,2,1,1,"all_city_parameter_inputs"))),"",INDIRECT(ADDRESS(B2680,2,1,1,"all_city_parameter_inputs"))))</f>
        <v>bus_driver</v>
      </c>
      <c r="H2680" s="17" cm="1">
        <f t="array" aca="1" ref="H2680" ca="1">IF(ISBLANK(INDIRECT(ADDRESS(B2680,A2680,1,1,"all_city_parameter_inputs"))), "--",INDIRECT(ADDRESS(B2680,A2680,1,1,"all_city_parameter_inputs")))</f>
        <v>425</v>
      </c>
      <c r="I2680" s="17">
        <f ca="1">IF(OR(G2680="alpha",G2680="beta",G2680="sd",G2680="mean"),"--",VLOOKUP(C2680,Default!$B$5:$H$114,7,FALSE))</f>
        <v>100429.7216</v>
      </c>
      <c r="J2680" s="4" t="str">
        <f ca="1">VLOOKUP(F2680,Lookup!$C$5:$D$110,2, FALSE)</f>
        <v>Pollution values</v>
      </c>
      <c r="K2680" s="4">
        <f ca="1">VLOOKUP(C2680,Default!$B$4:$E$114,4, FALSE)</f>
        <v>0</v>
      </c>
      <c r="L2680" s="29" t="str" cm="1">
        <f t="array" aca="1" ref="L2680" ca="1">IF(ISNA(VLOOKUP(D2680,Grouped_Sources!$C:$C,1,FALSE)),"", INDIRECT(VLOOKUP(D2680,Grouped_Sources!$C:$G,5,FALSE)))</f>
        <v/>
      </c>
      <c r="M2680" s="29"/>
      <c r="N2680" s="21"/>
    </row>
    <row r="2681" spans="1:14" hidden="1" x14ac:dyDescent="0.25">
      <c r="A2681" s="5">
        <f t="shared" si="432"/>
        <v>29</v>
      </c>
      <c r="B2681" s="5">
        <f t="shared" si="433"/>
        <v>79</v>
      </c>
      <c r="C2681" s="5" t="str">
        <f t="shared" ca="1" si="431"/>
        <v>CO2_emission_inventories heavy_truck</v>
      </c>
      <c r="D2681" s="5" t="str">
        <f t="shared" ca="1" si="430"/>
        <v>CO2_emission_inventories_kisumu</v>
      </c>
      <c r="E2681" s="4" t="str" cm="1">
        <f t="array" aca="1" ref="E2681" ca="1">INDIRECT(ADDRESS(1,A2681,1,1,"all_city_parameter_inputs"))</f>
        <v>kisumu</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CO2_emission_inventories</v>
      </c>
      <c r="G2681" s="4" t="str" cm="1">
        <f t="array" aca="1" ref="G2681" ca="1">IF(AND(ISBLANK(INDIRECT(ADDRESS(B2681,3,1,1,"all_city_parameter_inputs"))),ISBLANK(INDIRECT(ADDRESS(B2681,2,1,1,"all_city_parameter_inputs")))),"",IF(ISBLANK(INDIRECT(ADDRESS(B2681,2,1,1,"all_city_parameter_inputs"))),"",INDIRECT(ADDRESS(B2681,2,1,1,"all_city_parameter_inputs"))))</f>
        <v>heavy_truck</v>
      </c>
      <c r="H2681" s="17" cm="1">
        <f t="array" aca="1" ref="H2681" ca="1">IF(ISBLANK(INDIRECT(ADDRESS(B2681,A2681,1,1,"all_city_parameter_inputs"))), "--",INDIRECT(ADDRESS(B2681,A2681,1,1,"all_city_parameter_inputs")))</f>
        <v>2687</v>
      </c>
      <c r="I2681" s="17">
        <f ca="1">IF(OR(G2681="alpha",G2681="beta",G2681="sd",G2681="mean"),"--",VLOOKUP(C2681,Default!$B$5:$H$114,7,FALSE))</f>
        <v>259655.32449999999</v>
      </c>
      <c r="J2681" s="4" t="str">
        <f ca="1">VLOOKUP(F2681,Lookup!$C$5:$D$110,2, FALSE)</f>
        <v>Pollution values</v>
      </c>
      <c r="K2681" s="4">
        <f ca="1">VLOOKUP(C2681,Default!$B$4:$E$114,4, FALSE)</f>
        <v>0</v>
      </c>
      <c r="L2681" s="29" t="str" cm="1">
        <f t="array" aca="1" ref="L2681" ca="1">IF(ISNA(VLOOKUP(D2681,Grouped_Sources!$C:$C,1,FALSE)),"", INDIRECT(VLOOKUP(D2681,Grouped_Sources!$C:$G,5,FALSE)))</f>
        <v/>
      </c>
      <c r="M2681" s="29"/>
      <c r="N2681" s="21"/>
    </row>
    <row r="2682" spans="1:14" hidden="1" x14ac:dyDescent="0.25">
      <c r="A2682" s="5">
        <f t="shared" si="432"/>
        <v>29</v>
      </c>
      <c r="B2682" s="5">
        <f t="shared" si="433"/>
        <v>80</v>
      </c>
      <c r="C2682" s="5" t="str">
        <f t="shared" ca="1" si="431"/>
        <v>CO2_emission_inventories truck</v>
      </c>
      <c r="D2682" s="5" t="str">
        <f t="shared" ca="1" si="430"/>
        <v>CO2_emission_inventories_kisumu</v>
      </c>
      <c r="E2682" s="4" t="str" cm="1">
        <f t="array" aca="1" ref="E2682" ca="1">INDIRECT(ADDRESS(1,A2682,1,1,"all_city_parameter_inputs"))</f>
        <v>kisumu</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CO2_emission_inventories</v>
      </c>
      <c r="G2682" s="4" t="str" cm="1">
        <f t="array" aca="1" ref="G2682" ca="1">IF(AND(ISBLANK(INDIRECT(ADDRESS(B2682,3,1,1,"all_city_parameter_inputs"))),ISBLANK(INDIRECT(ADDRESS(B2682,2,1,1,"all_city_parameter_inputs")))),"",IF(ISBLANK(INDIRECT(ADDRESS(B2682,2,1,1,"all_city_parameter_inputs"))),"",INDIRECT(ADDRESS(B2682,2,1,1,"all_city_parameter_inputs"))))</f>
        <v>truck</v>
      </c>
      <c r="H2682" s="17" cm="1">
        <f t="array" aca="1" ref="H2682" ca="1">IF(ISBLANK(INDIRECT(ADDRESS(B2682,A2682,1,1,"all_city_parameter_inputs"))), "--",INDIRECT(ADDRESS(B2682,A2682,1,1,"all_city_parameter_inputs")))</f>
        <v>1021</v>
      </c>
      <c r="I2682" s="17">
        <f ca="1">IF(OR(G2682="alpha",G2682="beta",G2682="sd",G2682="mean"),"--",VLOOKUP(C2682,Default!$B$5:$H$114,7,FALSE))</f>
        <v>163516.11319999999</v>
      </c>
      <c r="J2682" s="4" t="str">
        <f ca="1">VLOOKUP(F2682,Lookup!$C$5:$D$110,2, FALSE)</f>
        <v>Pollution values</v>
      </c>
      <c r="K2682" s="4">
        <f ca="1">VLOOKUP(C2682,Default!$B$4:$E$114,4, FALSE)</f>
        <v>0</v>
      </c>
      <c r="L2682" s="29" t="str" cm="1">
        <f t="array" aca="1" ref="L2682" ca="1">IF(ISNA(VLOOKUP(D2682,Grouped_Sources!$C:$C,1,FALSE)),"", INDIRECT(VLOOKUP(D2682,Grouped_Sources!$C:$G,5,FALSE)))</f>
        <v/>
      </c>
      <c r="M2682" s="29"/>
      <c r="N2682" s="21"/>
    </row>
    <row r="2683" spans="1:14" hidden="1" x14ac:dyDescent="0.25">
      <c r="A2683" s="5">
        <f t="shared" si="432"/>
        <v>29</v>
      </c>
      <c r="B2683" s="5">
        <f t="shared" si="433"/>
        <v>81</v>
      </c>
      <c r="C2683" s="5" t="str">
        <f t="shared" ca="1" si="431"/>
        <v>CO2_emission_inventories van</v>
      </c>
      <c r="D2683" s="5" t="str">
        <f t="shared" ref="D2683:D2757" ca="1" si="434">F2683&amp;"_"&amp;E2683</f>
        <v>CO2_emission_inventories_kisumu</v>
      </c>
      <c r="E2683" s="4" t="str" cm="1">
        <f t="array" aca="1" ref="E2683" ca="1">INDIRECT(ADDRESS(1,A2683,1,1,"all_city_parameter_inputs"))</f>
        <v>kisumu</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CO2_emission_inventories</v>
      </c>
      <c r="G2683" s="4" t="str" cm="1">
        <f t="array" aca="1" ref="G2683" ca="1">IF(AND(ISBLANK(INDIRECT(ADDRESS(B2683,3,1,1,"all_city_parameter_inputs"))),ISBLANK(INDIRECT(ADDRESS(B2683,2,1,1,"all_city_parameter_inputs")))),"",IF(ISBLANK(INDIRECT(ADDRESS(B2683,2,1,1,"all_city_parameter_inputs"))),"",INDIRECT(ADDRESS(B2683,2,1,1,"all_city_parameter_inputs"))))</f>
        <v>van</v>
      </c>
      <c r="H2683" s="17" t="str" cm="1">
        <f t="array" aca="1" ref="H2683" ca="1">IF(ISBLANK(INDIRECT(ADDRESS(B2683,A2683,1,1,"all_city_parameter_inputs"))), "--",INDIRECT(ADDRESS(B2683,A2683,1,1,"all_city_parameter_inputs")))</f>
        <v>--</v>
      </c>
      <c r="I2683" s="17">
        <f ca="1">IF(OR(G2683="alpha",G2683="beta",G2683="sd",G2683="mean"),"--",VLOOKUP(C2683,Default!$B$5:$H$114,7,FALSE))</f>
        <v>0</v>
      </c>
      <c r="J2683" s="4" t="str">
        <f ca="1">VLOOKUP(F2683,Lookup!$C$5:$D$110,2, FALSE)</f>
        <v>Pollution values</v>
      </c>
      <c r="K2683" s="4">
        <f ca="1">VLOOKUP(C2683,Default!$B$4:$E$114,4, FALSE)</f>
        <v>0</v>
      </c>
      <c r="L2683" s="29" t="str" cm="1">
        <f t="array" aca="1" ref="L2683" ca="1">IF(ISNA(VLOOKUP(D2683,Grouped_Sources!$C:$C,1,FALSE)),"", INDIRECT(VLOOKUP(D2683,Grouped_Sources!$C:$G,5,FALSE)))</f>
        <v/>
      </c>
      <c r="M2683" s="29"/>
      <c r="N2683" s="21"/>
    </row>
    <row r="2684" spans="1:14" hidden="1" x14ac:dyDescent="0.25">
      <c r="A2684" s="5">
        <f t="shared" si="432"/>
        <v>29</v>
      </c>
      <c r="B2684" s="5">
        <f t="shared" si="433"/>
        <v>82</v>
      </c>
      <c r="C2684" s="5" t="str">
        <f t="shared" ca="1" si="431"/>
        <v>CO2_emission_inventories other</v>
      </c>
      <c r="D2684" s="5" t="str">
        <f t="shared" ca="1" si="434"/>
        <v>CO2_emission_inventories_kisumu</v>
      </c>
      <c r="E2684" s="4" t="str" cm="1">
        <f t="array" aca="1" ref="E2684" ca="1">INDIRECT(ADDRESS(1,A2684,1,1,"all_city_parameter_inputs"))</f>
        <v>kisumu</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CO2_emission_inventories</v>
      </c>
      <c r="G2684" s="4" t="str" cm="1">
        <f t="array" aca="1" ref="G2684" ca="1">IF(AND(ISBLANK(INDIRECT(ADDRESS(B2684,3,1,1,"all_city_parameter_inputs"))),ISBLANK(INDIRECT(ADDRESS(B2684,2,1,1,"all_city_parameter_inputs")))),"",IF(ISBLANK(INDIRECT(ADDRESS(B2684,2,1,1,"all_city_parameter_inputs"))),"",INDIRECT(ADDRESS(B2684,2,1,1,"all_city_parameter_inputs"))))</f>
        <v>other</v>
      </c>
      <c r="H2684" s="17" cm="1">
        <f t="array" aca="1" ref="H2684" ca="1">IF(ISBLANK(INDIRECT(ADDRESS(B2684,A2684,1,1,"all_city_parameter_inputs"))), "--",INDIRECT(ADDRESS(B2684,A2684,1,1,"all_city_parameter_inputs")))</f>
        <v>0</v>
      </c>
      <c r="I2684" s="17">
        <f ca="1">IF(OR(G2684="alpha",G2684="beta",G2684="sd",G2684="mean"),"--",VLOOKUP(C2684,Default!$B$5:$H$114,7,FALSE))</f>
        <v>1906.893448</v>
      </c>
      <c r="J2684" s="4" t="str">
        <f ca="1">VLOOKUP(F2684,Lookup!$C$5:$D$110,2, FALSE)</f>
        <v>Pollution values</v>
      </c>
      <c r="K2684" s="4">
        <f ca="1">VLOOKUP(C2684,Default!$B$4:$E$114,4, FALSE)</f>
        <v>0</v>
      </c>
      <c r="L2684" s="29" t="str" cm="1">
        <f t="array" aca="1" ref="L2684" ca="1">IF(ISNA(VLOOKUP(D2684,Grouped_Sources!$C:$C,1,FALSE)),"", INDIRECT(VLOOKUP(D2684,Grouped_Sources!$C:$G,5,FALSE)))</f>
        <v/>
      </c>
      <c r="M2684" s="29"/>
      <c r="N2684" s="21"/>
    </row>
    <row r="2685" spans="1:14" hidden="1" x14ac:dyDescent="0.25">
      <c r="A2685" s="5">
        <f t="shared" si="432"/>
        <v>29</v>
      </c>
      <c r="B2685" s="5">
        <f t="shared" si="433"/>
        <v>83</v>
      </c>
      <c r="C2685" s="5" t="str">
        <f t="shared" ca="1" si="431"/>
        <v>CO2_emission_inventories taxi</v>
      </c>
      <c r="D2685" s="5" t="str">
        <f t="shared" ca="1" si="434"/>
        <v>CO2_emission_inventories_kisumu</v>
      </c>
      <c r="E2685" s="4" t="str" cm="1">
        <f t="array" aca="1" ref="E2685" ca="1">INDIRECT(ADDRESS(1,A2685,1,1,"all_city_parameter_inputs"))</f>
        <v>kisumu</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CO2_emission_inventories</v>
      </c>
      <c r="G2685" s="4" t="str" cm="1">
        <f t="array" aca="1" ref="G2685" ca="1">IF(AND(ISBLANK(INDIRECT(ADDRESS(B2685,3,1,1,"all_city_parameter_inputs"))),ISBLANK(INDIRECT(ADDRESS(B2685,2,1,1,"all_city_parameter_inputs")))),"",IF(ISBLANK(INDIRECT(ADDRESS(B2685,2,1,1,"all_city_parameter_inputs"))),"",INDIRECT(ADDRESS(B2685,2,1,1,"all_city_parameter_inputs"))))</f>
        <v>taxi</v>
      </c>
      <c r="H2685" s="17" t="str" cm="1">
        <f t="array" aca="1" ref="H2685" ca="1">IF(ISBLANK(INDIRECT(ADDRESS(B2685,A2685,1,1,"all_city_parameter_inputs"))), "--",INDIRECT(ADDRESS(B2685,A2685,1,1,"all_city_parameter_inputs")))</f>
        <v>--</v>
      </c>
      <c r="I2685" s="17">
        <f ca="1">IF(OR(G2685="alpha",G2685="beta",G2685="sd",G2685="mean"),"--",VLOOKUP(C2685,Default!$B$5:$H$114,7,FALSE))</f>
        <v>0</v>
      </c>
      <c r="J2685" s="4" t="str">
        <f ca="1">VLOOKUP(F2685,Lookup!$C$5:$D$110,2, FALSE)</f>
        <v>Pollution values</v>
      </c>
      <c r="K2685" s="4">
        <f ca="1">VLOOKUP(C2685,Default!$B$4:$E$114,4, FALSE)</f>
        <v>0</v>
      </c>
      <c r="L2685" s="29" t="str" cm="1">
        <f t="array" aca="1" ref="L2685" ca="1">IF(ISNA(VLOOKUP(D2685,Grouped_Sources!$C:$C,1,FALSE)),"", INDIRECT(VLOOKUP(D2685,Grouped_Sources!$C:$G,5,FALSE)))</f>
        <v/>
      </c>
      <c r="M2685" s="29"/>
      <c r="N2685" s="21"/>
    </row>
    <row r="2686" spans="1:14" hidden="1" x14ac:dyDescent="0.25">
      <c r="A2686" s="5">
        <f t="shared" si="432"/>
        <v>29</v>
      </c>
      <c r="B2686" s="5">
        <f t="shared" si="433"/>
        <v>84</v>
      </c>
      <c r="C2686" s="5" t="str">
        <f t="shared" ca="1" si="431"/>
        <v>CO2_emission_inventories auto_rickshaw</v>
      </c>
      <c r="D2686" s="5" t="str">
        <f t="shared" ca="1" si="434"/>
        <v>CO2_emission_inventories_kisumu</v>
      </c>
      <c r="E2686" s="4" t="str" cm="1">
        <f t="array" aca="1" ref="E2686" ca="1">INDIRECT(ADDRESS(1,A2686,1,1,"all_city_parameter_inputs"))</f>
        <v>kisumu</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CO2_emission_inventories</v>
      </c>
      <c r="G2686" s="4" t="str" cm="1">
        <f t="array" aca="1" ref="G2686" ca="1">IF(AND(ISBLANK(INDIRECT(ADDRESS(B2686,3,1,1,"all_city_parameter_inputs"))),ISBLANK(INDIRECT(ADDRESS(B2686,2,1,1,"all_city_parameter_inputs")))),"",IF(ISBLANK(INDIRECT(ADDRESS(B2686,2,1,1,"all_city_parameter_inputs"))),"",INDIRECT(ADDRESS(B2686,2,1,1,"all_city_parameter_inputs"))))</f>
        <v>auto_rickshaw</v>
      </c>
      <c r="H2686" s="17" t="str" cm="1">
        <f t="array" aca="1" ref="H2686" ca="1">IF(ISBLANK(INDIRECT(ADDRESS(B2686,A2686,1,1,"all_city_parameter_inputs"))), "--",INDIRECT(ADDRESS(B2686,A2686,1,1,"all_city_parameter_inputs")))</f>
        <v>--</v>
      </c>
      <c r="I2686" s="17">
        <f ca="1">IF(OR(G2686="alpha",G2686="beta",G2686="sd",G2686="mean"),"--",VLOOKUP(C2686,Default!$B$5:$H$114,7,FALSE))</f>
        <v>0</v>
      </c>
      <c r="J2686" s="4" t="str">
        <f ca="1">VLOOKUP(F2686,Lookup!$C$5:$D$110,2, FALSE)</f>
        <v>Pollution values</v>
      </c>
      <c r="K2686" s="4">
        <f ca="1">VLOOKUP(C2686,Default!$B$4:$E$114,4, FALSE)</f>
        <v>0</v>
      </c>
      <c r="L2686" s="29" t="str" cm="1">
        <f t="array" aca="1" ref="L2686" ca="1">IF(ISNA(VLOOKUP(D2686,Grouped_Sources!$C:$C,1,FALSE)),"", INDIRECT(VLOOKUP(D2686,Grouped_Sources!$C:$G,5,FALSE)))</f>
        <v/>
      </c>
      <c r="M2686" s="29"/>
      <c r="N2686" s="21"/>
    </row>
    <row r="2687" spans="1:14" hidden="1" x14ac:dyDescent="0.25">
      <c r="A2687" s="5">
        <f t="shared" si="432"/>
        <v>29</v>
      </c>
      <c r="B2687" s="5">
        <f t="shared" si="433"/>
        <v>85</v>
      </c>
      <c r="C2687" s="5" t="str">
        <f t="shared" ca="1" si="431"/>
        <v>CO2_emission_confidence</v>
      </c>
      <c r="D2687" s="5" t="str">
        <f t="shared" ca="1" si="434"/>
        <v>CO2_emission_confidence_kisumu</v>
      </c>
      <c r="E2687" s="4" t="str" cm="1">
        <f t="array" aca="1" ref="E2687" ca="1">INDIRECT(ADDRESS(1,A2687,1,1,"all_city_parameter_inputs"))</f>
        <v>kisumu</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CO2_emission_confidence</v>
      </c>
      <c r="G2687" s="4" t="str" cm="1">
        <f t="array" aca="1" ref="G2687" ca="1">IF(AND(ISBLANK(INDIRECT(ADDRESS(B2687,3,1,1,"all_city_parameter_inputs"))),ISBLANK(INDIRECT(ADDRESS(B2687,2,1,1,"all_city_parameter_inputs")))),"",IF(ISBLANK(INDIRECT(ADDRESS(B2687,2,1,1,"all_city_parameter_inputs"))),"",INDIRECT(ADDRESS(B2687,2,1,1,"all_city_parameter_inputs"))))</f>
        <v>sample</v>
      </c>
      <c r="H2687" s="17" cm="1">
        <f t="array" aca="1" ref="H2687" ca="1">IF(ISBLANK(INDIRECT(ADDRESS(B2687,A2687,1,1,"all_city_parameter_inputs"))), "--",INDIRECT(ADDRESS(B2687,A2687,1,1,"all_city_parameter_inputs")))</f>
        <v>0.8</v>
      </c>
      <c r="I2687" s="17">
        <f ca="1">IF(OR(G2687="alpha",G2687="beta",G2687="sd",G2687="mean"),"--",VLOOKUP(C2687,Default!$B$5:$H$114,7,FALSE))</f>
        <v>1</v>
      </c>
      <c r="J2687" s="4" t="str">
        <f ca="1">VLOOKUP(F2687,Lookup!$C$5:$D$110,2, FALSE)</f>
        <v>Pollution values</v>
      </c>
      <c r="K2687" s="4" t="str">
        <f ca="1">VLOOKUP(C2687,Default!$B$4:$E$114,4, FALSE)</f>
        <v>how confident we are about the CO2 emissions inventory (equivalent to PM_EMISSION_INVENTORY_CONFIDENCE)</v>
      </c>
      <c r="L2687" s="29" t="str" cm="1">
        <f t="array" aca="1" ref="L2687" ca="1">IF(ISNA(VLOOKUP(D2687,Grouped_Sources!$C:$C,1,FALSE)),"", INDIRECT(VLOOKUP(D2687,Grouped_Sources!$C:$G,5,FALSE)))</f>
        <v/>
      </c>
      <c r="M2687" s="29"/>
      <c r="N2687" s="21"/>
    </row>
    <row r="2688" spans="1:14" hidden="1" x14ac:dyDescent="0.25">
      <c r="A2688" s="5">
        <f t="shared" si="432"/>
        <v>29</v>
      </c>
      <c r="B2688" s="5">
        <f t="shared" si="433"/>
        <v>86</v>
      </c>
      <c r="C2688" s="5" t="str">
        <f t="shared" ca="1" si="431"/>
        <v>car_occupancy_ratio</v>
      </c>
      <c r="D2688" s="5" t="str">
        <f t="shared" ca="1" si="434"/>
        <v>car_occupancy_ratio_kisumu</v>
      </c>
      <c r="E2688" s="4" t="str" cm="1">
        <f t="array" aca="1" ref="E2688" ca="1">INDIRECT(ADDRESS(1,A2688,1,1,"all_city_parameter_inputs"))</f>
        <v>kisumu</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car_occupancy_ratio</v>
      </c>
      <c r="G2688" s="4" t="str" cm="1">
        <f t="array" aca="1" ref="G2688" ca="1">IF(AND(ISBLANK(INDIRECT(ADDRESS(B2688,3,1,1,"all_city_parameter_inputs"))),ISBLANK(INDIRECT(ADDRESS(B2688,2,1,1,"all_city_parameter_inputs")))),"",IF(ISBLANK(INDIRECT(ADDRESS(B2688,2,1,1,"all_city_parameter_inputs"))),"",INDIRECT(ADDRESS(B2688,2,1,1,"all_city_parameter_inputs"))))</f>
        <v>constant</v>
      </c>
      <c r="H2688" s="17" cm="1">
        <f t="array" aca="1" ref="H2688" ca="1">IF(ISBLANK(INDIRECT(ADDRESS(B2688,A2688,1,1,"all_city_parameter_inputs"))), "--",INDIRECT(ADDRESS(B2688,A2688,1,1,"all_city_parameter_inputs")))</f>
        <v>0.5524861878453039</v>
      </c>
      <c r="I2688" s="17">
        <f ca="1">IF(OR(G2688="alpha",G2688="beta",G2688="sd",G2688="mean"),"--",VLOOKUP(C2688,Default!$B$5:$H$114,7,FALSE))</f>
        <v>0.625</v>
      </c>
      <c r="J2688" s="4" t="str">
        <f ca="1">VLOOKUP(F2688,Lookup!$C$5:$D$110,2, FALSE)</f>
        <v>Travel values</v>
      </c>
      <c r="K2688" s="4" t="str">
        <f ca="1">VLOOKUP(C2688,Default!$B$4:$E$114,4, FALSE)</f>
        <v>ratio of cars to passengers (incl driver)</v>
      </c>
      <c r="L2688" s="21" t="str" cm="1">
        <f t="array" aca="1" ref="L2688" ca="1">IF(ISNA(VLOOKUP($D2688,Grouped_Sources!$C:$C,1,FALSE)),"", INDIRECT(VLOOKUP($D2688,Grouped_Sources!$C:$I,5,FALSE)))</f>
        <v>CarOccupancyRatio_vxx.docx on on OneDrive Ali Abbas - ITHIM Global\Methods and Processes\Input Parameters\CarOccupancyRate</v>
      </c>
      <c r="M2688" s="21" cm="1">
        <f t="array" aca="1" ref="M2688" ca="1">IF(ISNA(VLOOKUP($D2688,Grouped_Sources!$C:$C,1,FALSE)),"", INDIRECT(VLOOKUP($D2688,Grouped_Sources!$C:$I,6,FALSE)))</f>
        <v>0</v>
      </c>
      <c r="N2688" s="21" cm="1">
        <f t="array" aca="1" ref="N2688" ca="1">IF(ISNA(VLOOKUP($D2688,Grouped_Sources!$C:$C,1,FALSE)),"", INDIRECT(VLOOKUP($D2688,Grouped_Sources!$C:$I,7,FALSE)))</f>
        <v>0</v>
      </c>
    </row>
    <row r="2689" spans="1:14" hidden="1" x14ac:dyDescent="0.25">
      <c r="A2689" s="5">
        <f t="shared" si="432"/>
        <v>29</v>
      </c>
      <c r="B2689" s="5">
        <f t="shared" si="433"/>
        <v>87</v>
      </c>
      <c r="C2689" s="5" t="str">
        <f t="shared" ca="1" si="431"/>
        <v>car_occupancy_ratio</v>
      </c>
      <c r="D2689" s="5" t="str">
        <f t="shared" ca="1" si="434"/>
        <v>car_occupancy_ratio_kisumu</v>
      </c>
      <c r="E2689" s="4" t="str" cm="1">
        <f t="array" aca="1" ref="E2689" ca="1">INDIRECT(ADDRESS(1,A2689,1,1,"all_city_parameter_inputs"))</f>
        <v>kisumu</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car_occupancy_ratio</v>
      </c>
      <c r="G2689" s="4" t="str" cm="1">
        <f t="array" aca="1" ref="G2689" ca="1">IF(AND(ISBLANK(INDIRECT(ADDRESS(B2689,3,1,1,"all_city_parameter_inputs"))),ISBLANK(INDIRECT(ADDRESS(B2689,2,1,1,"all_city_parameter_inputs")))),"",IF(ISBLANK(INDIRECT(ADDRESS(B2689,2,1,1,"all_city_parameter_inputs"))),"",INDIRECT(ADDRESS(B2689,2,1,1,"all_city_parameter_inputs"))))</f>
        <v>alpha</v>
      </c>
      <c r="H2689" s="17" cm="1">
        <f t="array" aca="1" ref="H2689" ca="1">IF(ISBLANK(INDIRECT(ADDRESS(B2689,A2689,1,1,"all_city_parameter_inputs"))), "--",INDIRECT(ADDRESS(B2689,A2689,1,1,"all_city_parameter_inputs")))</f>
        <v>10.710069060773478</v>
      </c>
      <c r="I2689" s="17" t="str">
        <f ca="1">IF(OR(G2689="alpha",G2689="beta",G2689="sd",G2689="mean"),"--",VLOOKUP(C2689,Default!$B$5:$H$114,7,FALSE))</f>
        <v>--</v>
      </c>
      <c r="J2689" s="4" t="str">
        <f ca="1">VLOOKUP(F2689,Lookup!$C$5:$D$110,2, FALSE)</f>
        <v>Travel values</v>
      </c>
      <c r="K2689" s="4" t="str">
        <f ca="1">VLOOKUP(C2689,Default!$B$4:$E$114,4, FALSE)</f>
        <v>ratio of cars to passengers (incl driver)</v>
      </c>
      <c r="L2689" s="21" t="str" cm="1">
        <f t="array" aca="1" ref="L2689" ca="1">IF(ISNA(VLOOKUP($D2689,Grouped_Sources!$C:$C,1,FALSE)),"", INDIRECT(VLOOKUP($D2689,Grouped_Sources!$C:$I,5,FALSE)))</f>
        <v>CarOccupancyRatio_vxx.docx on on OneDrive Ali Abbas - ITHIM Global\Methods and Processes\Input Parameters\CarOccupancyRate</v>
      </c>
      <c r="M2689" s="21" cm="1">
        <f t="array" aca="1" ref="M2689" ca="1">IF(ISNA(VLOOKUP($D2689,Grouped_Sources!$C:$C,1,FALSE)),"", INDIRECT(VLOOKUP($D2689,Grouped_Sources!$C:$I,6,FALSE)))</f>
        <v>0</v>
      </c>
      <c r="N2689" s="21" cm="1">
        <f t="array" aca="1" ref="N2689" ca="1">IF(ISNA(VLOOKUP($D2689,Grouped_Sources!$C:$C,1,FALSE)),"", INDIRECT(VLOOKUP($D2689,Grouped_Sources!$C:$I,7,FALSE)))</f>
        <v>0</v>
      </c>
    </row>
    <row r="2690" spans="1:14" hidden="1" x14ac:dyDescent="0.25">
      <c r="A2690" s="5">
        <f t="shared" si="432"/>
        <v>29</v>
      </c>
      <c r="B2690" s="5">
        <f t="shared" si="433"/>
        <v>88</v>
      </c>
      <c r="C2690" s="5" t="str">
        <f t="shared" ca="1" si="431"/>
        <v>car_occupancy_ratio</v>
      </c>
      <c r="D2690" s="5" t="str">
        <f t="shared" ca="1" si="434"/>
        <v>car_occupancy_ratio_kisumu</v>
      </c>
      <c r="E2690" s="4" t="str" cm="1">
        <f t="array" aca="1" ref="E2690" ca="1">INDIRECT(ADDRESS(1,A2690,1,1,"all_city_parameter_inputs"))</f>
        <v>kisumu</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car_occupancy_ratio</v>
      </c>
      <c r="G2690" s="4" t="str" cm="1">
        <f t="array" aca="1" ref="G2690" ca="1">IF(AND(ISBLANK(INDIRECT(ADDRESS(B2690,3,1,1,"all_city_parameter_inputs"))),ISBLANK(INDIRECT(ADDRESS(B2690,2,1,1,"all_city_parameter_inputs")))),"",IF(ISBLANK(INDIRECT(ADDRESS(B2690,2,1,1,"all_city_parameter_inputs"))),"",INDIRECT(ADDRESS(B2690,2,1,1,"all_city_parameter_inputs"))))</f>
        <v>beta</v>
      </c>
      <c r="H2690" s="17" cm="1">
        <f t="array" aca="1" ref="H2690" ca="1">IF(ISBLANK(INDIRECT(ADDRESS(B2690,A2690,1,1,"all_city_parameter_inputs"))), "--",INDIRECT(ADDRESS(B2690,A2690,1,1,"all_city_parameter_inputs")))</f>
        <v>8.6751559392265172</v>
      </c>
      <c r="I2690" s="17" t="str">
        <f ca="1">IF(OR(G2690="alpha",G2690="beta",G2690="sd",G2690="mean"),"--",VLOOKUP(C2690,Default!$B$5:$H$114,7,FALSE))</f>
        <v>--</v>
      </c>
      <c r="J2690" s="4" t="str">
        <f ca="1">VLOOKUP(F2690,Lookup!$C$5:$D$110,2, FALSE)</f>
        <v>Travel values</v>
      </c>
      <c r="K2690" s="4" t="str">
        <f ca="1">VLOOKUP(C2690,Default!$B$4:$E$114,4, FALSE)</f>
        <v>ratio of cars to passengers (incl driver)</v>
      </c>
      <c r="L2690" s="21" t="str" cm="1">
        <f t="array" aca="1" ref="L2690" ca="1">IF(ISNA(VLOOKUP($D2690,Grouped_Sources!$C:$C,1,FALSE)),"", INDIRECT(VLOOKUP($D2690,Grouped_Sources!$C:$I,5,FALSE)))</f>
        <v>CarOccupancyRatio_vxx.docx on on OneDrive Ali Abbas - ITHIM Global\Methods and Processes\Input Parameters\CarOccupancyRate</v>
      </c>
      <c r="M2690" s="21" cm="1">
        <f t="array" aca="1" ref="M2690" ca="1">IF(ISNA(VLOOKUP($D2690,Grouped_Sources!$C:$C,1,FALSE)),"", INDIRECT(VLOOKUP($D2690,Grouped_Sources!$C:$I,6,FALSE)))</f>
        <v>0</v>
      </c>
      <c r="N2690" s="21" cm="1">
        <f t="array" aca="1" ref="N2690" ca="1">IF(ISNA(VLOOKUP($D2690,Grouped_Sources!$C:$C,1,FALSE)),"", INDIRECT(VLOOKUP($D2690,Grouped_Sources!$C:$I,7,FALSE)))</f>
        <v>0</v>
      </c>
    </row>
    <row r="2691" spans="1:14" hidden="1" x14ac:dyDescent="0.25">
      <c r="A2691" s="5">
        <f t="shared" si="432"/>
        <v>29</v>
      </c>
      <c r="B2691" s="5">
        <f t="shared" si="433"/>
        <v>89</v>
      </c>
      <c r="C2691" s="5" t="str">
        <f t="shared" ca="1" si="431"/>
        <v>country</v>
      </c>
      <c r="D2691" s="5" t="str">
        <f t="shared" ca="1" si="434"/>
        <v>country_kisumu</v>
      </c>
      <c r="E2691" s="4" t="str" cm="1">
        <f t="array" aca="1" ref="E2691" ca="1">INDIRECT(ADDRESS(1,A2691,1,1,"all_city_parameter_inputs"))</f>
        <v>kisumu</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country</v>
      </c>
      <c r="G2691" s="4" t="str" cm="1">
        <f t="array" aca="1" ref="G2691" ca="1">IF(AND(ISBLANK(INDIRECT(ADDRESS(B2691,3,1,1,"all_city_parameter_inputs"))),ISBLANK(INDIRECT(ADDRESS(B2691,2,1,1,"all_city_parameter_inputs")))),"",IF(ISBLANK(INDIRECT(ADDRESS(B2691,2,1,1,"all_city_parameter_inputs"))),"",INDIRECT(ADDRESS(B2691,2,1,1,"all_city_parameter_inputs"))))</f>
        <v/>
      </c>
      <c r="H2691" s="17" t="str" cm="1">
        <f t="array" aca="1" ref="H2691" ca="1">IF(ISBLANK(INDIRECT(ADDRESS(B2691,A2691,1,1,"all_city_parameter_inputs"))), "--",INDIRECT(ADDRESS(B2691,A2691,1,1,"all_city_parameter_inputs")))</f>
        <v>Kenya</v>
      </c>
      <c r="I2691" s="17" t="str">
        <f ca="1">IF(OR(G2691="alpha",G2691="beta",G2691="sd",G2691="mean"),"--",VLOOKUP(C2691,Default!$B$5:$H$114,7,FALSE))</f>
        <v>Colombia</v>
      </c>
      <c r="J2691" s="4" t="str">
        <f ca="1">VLOOKUP(F2691,Lookup!$C$5:$D$110,2, FALSE)</f>
        <v>Miscellaneous</v>
      </c>
      <c r="K2691" s="4" t="str">
        <f ca="1">VLOOKUP(C2691,Default!$B$4:$E$114,4, FALSE)</f>
        <v>country where city lies in</v>
      </c>
      <c r="L2691" s="21" t="str" cm="1">
        <f t="array" aca="1" ref="L2691" ca="1">IF(ISNA(VLOOKUP($D2691,Grouped_Sources!$C:$C,1,FALSE)),"", INDIRECT(VLOOKUP($D2691,Grouped_Sources!$C:$I,5,FALSE)))</f>
        <v/>
      </c>
      <c r="M2691" s="21" t="str" cm="1">
        <f t="array" aca="1" ref="M2691" ca="1">IF(ISNA(VLOOKUP($D2691,Grouped_Sources!$C:$C,1,FALSE)),"", INDIRECT(VLOOKUP($D2691,Grouped_Sources!$C:$I,6,FALSE)))</f>
        <v/>
      </c>
      <c r="N2691" s="21" t="str" cm="1">
        <f t="array" aca="1" ref="N2691" ca="1">IF(ISNA(VLOOKUP($D2691,Grouped_Sources!$C:$C,1,FALSE)),"", INDIRECT(VLOOKUP($D2691,Grouped_Sources!$C:$I,7,FALSE)))</f>
        <v/>
      </c>
    </row>
    <row r="2692" spans="1:14" hidden="1" x14ac:dyDescent="0.25">
      <c r="A2692" s="5">
        <f t="shared" si="432"/>
        <v>29</v>
      </c>
      <c r="B2692" s="5">
        <f t="shared" si="433"/>
        <v>90</v>
      </c>
      <c r="C2692" s="5" t="str">
        <f t="shared" ca="1" si="431"/>
        <v>continent</v>
      </c>
      <c r="D2692" s="5" t="str">
        <f t="shared" ca="1" si="434"/>
        <v>continent_kisumu</v>
      </c>
      <c r="E2692" s="4" t="str" cm="1">
        <f t="array" aca="1" ref="E2692" ca="1">INDIRECT(ADDRESS(1,A2692,1,1,"all_city_parameter_inputs"))</f>
        <v>kisumu</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continent</v>
      </c>
      <c r="G2692" s="4" t="str" cm="1">
        <f t="array" aca="1" ref="G2692" ca="1">IF(AND(ISBLANK(INDIRECT(ADDRESS(B2692,3,1,1,"all_city_parameter_inputs"))),ISBLANK(INDIRECT(ADDRESS(B2692,2,1,1,"all_city_parameter_inputs")))),"",IF(ISBLANK(INDIRECT(ADDRESS(B2692,2,1,1,"all_city_parameter_inputs"))),"",INDIRECT(ADDRESS(B2692,2,1,1,"all_city_parameter_inputs"))))</f>
        <v/>
      </c>
      <c r="H2692" s="17" t="str" cm="1">
        <f t="array" aca="1" ref="H2692" ca="1">IF(ISBLANK(INDIRECT(ADDRESS(B2692,A2692,1,1,"all_city_parameter_inputs"))), "--",INDIRECT(ADDRESS(B2692,A2692,1,1,"all_city_parameter_inputs")))</f>
        <v>Africa</v>
      </c>
      <c r="I2692" s="17" t="str">
        <f ca="1">IF(OR(G2692="alpha",G2692="beta",G2692="sd",G2692="mean"),"--",VLOOKUP(C2692,Default!$B$5:$H$114,7,FALSE))</f>
        <v>Latin_America</v>
      </c>
      <c r="J2692" s="4" t="str">
        <f ca="1">VLOOKUP(F2692,Lookup!$C$5:$D$110,2, FALSE)</f>
        <v>Miscellaneous</v>
      </c>
      <c r="K2692" s="4" t="str">
        <f ca="1">VLOOKUP(C2692,Default!$B$4:$E$114,4, FALSE)</f>
        <v>continent</v>
      </c>
      <c r="L2692" s="21" t="str" cm="1">
        <f t="array" aca="1" ref="L2692" ca="1">IF(ISNA(VLOOKUP($D2692,Grouped_Sources!$C:$C,1,FALSE)),"", INDIRECT(VLOOKUP($D2692,Grouped_Sources!$C:$I,5,FALSE)))</f>
        <v/>
      </c>
      <c r="M2692" s="21" t="str" cm="1">
        <f t="array" aca="1" ref="M2692" ca="1">IF(ISNA(VLOOKUP($D2692,Grouped_Sources!$C:$C,1,FALSE)),"", INDIRECT(VLOOKUP($D2692,Grouped_Sources!$C:$I,6,FALSE)))</f>
        <v/>
      </c>
      <c r="N2692" s="21" t="str" cm="1">
        <f t="array" aca="1" ref="N2692" ca="1">IF(ISNA(VLOOKUP($D2692,Grouped_Sources!$C:$C,1,FALSE)),"", INDIRECT(VLOOKUP($D2692,Grouped_Sources!$C:$I,7,FALSE)))</f>
        <v/>
      </c>
    </row>
    <row r="2693" spans="1:14" hidden="1" x14ac:dyDescent="0.25">
      <c r="A2693" s="5">
        <f t="shared" si="432"/>
        <v>29</v>
      </c>
      <c r="B2693" s="5">
        <f t="shared" si="433"/>
        <v>91</v>
      </c>
      <c r="C2693" s="5" t="str">
        <f t="shared" ref="C2693:C2701" ca="1" si="435">IF(G2693 = "",F2693,IF(OR(G2693="alpha",G2693="beta",G2693="constant",G2693="sd",G2693="mean",G2693="sample"),F2693,F2693&amp;" "&amp;G2693))</f>
        <v>bus_driver_prop_male</v>
      </c>
      <c r="D2693" s="5" t="str">
        <f t="shared" ref="D2693:D2701" ca="1" si="436">F2693&amp;"_"&amp;E2693</f>
        <v>bus_driver_prop_male_kisumu</v>
      </c>
      <c r="E2693" s="4" t="str" cm="1">
        <f t="array" aca="1" ref="E2693" ca="1">INDIRECT(ADDRESS(1,A2693,1,1,"all_city_parameter_inputs"))</f>
        <v>kisumu</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bus_driver_prop_male</v>
      </c>
      <c r="G2693" s="4" t="str" cm="1">
        <f t="array" aca="1" ref="G2693" ca="1">IF(AND(ISBLANK(INDIRECT(ADDRESS(B2693,3,1,1,"all_city_parameter_inputs"))),ISBLANK(INDIRECT(ADDRESS(B2693,2,1,1,"all_city_parameter_inputs")))),"",IF(ISBLANK(INDIRECT(ADDRESS(B2693,2,1,1,"all_city_parameter_inputs"))),"",INDIRECT(ADDRESS(B2693,2,1,1,"all_city_parameter_inputs"))))</f>
        <v/>
      </c>
      <c r="H2693" s="17" cm="1">
        <f t="array" aca="1" ref="H2693" ca="1">IF(ISBLANK(INDIRECT(ADDRESS(B2693,A2693,1,1,"all_city_parameter_inputs"))), "--",INDIRECT(ADDRESS(B2693,A2693,1,1,"all_city_parameter_inputs")))</f>
        <v>0.95</v>
      </c>
      <c r="I2693" s="17">
        <f ca="1">IF(OR(G2693="alpha",G2693="beta",G2693="sd",G2693="mean"),"--",VLOOKUP(C2693,Default!$B$5:$H$114,7,FALSE))</f>
        <v>0.98</v>
      </c>
      <c r="J2693" s="4" t="str">
        <f ca="1">VLOOKUP(F2693,Lookup!$C$5:$D$110,2, FALSE)</f>
        <v>Travel values</v>
      </c>
      <c r="K2693" s="4" t="str">
        <f ca="1">VLOOKUP(C2693,Default!$B$4:$E$114,4, FALSE)</f>
        <v>proportion of bus drivers that are male</v>
      </c>
      <c r="L2693" s="21" t="str" cm="1">
        <f t="array" aca="1" ref="L2693" ca="1">IF(ISNA(VLOOKUP($D2693,Grouped_Sources!$C:$C,1,FALSE)),"", INDIRECT(VLOOKUP($D2693,Grouped_Sources!$C:$I,5,FALSE)))</f>
        <v>on OneDrive Ali Abbas - ITHIM Global\Methods and Processes\Input Parameters\GhostTrip_demographics</v>
      </c>
      <c r="M2693" s="21" cm="1">
        <f t="array" aca="1" ref="M2693" ca="1">IF(ISNA(VLOOKUP($D2693,Grouped_Sources!$C:$C,1,FALSE)),"", INDIRECT(VLOOKUP($D2693,Grouped_Sources!$C:$I,6,FALSE)))</f>
        <v>0</v>
      </c>
      <c r="N2693" s="21" cm="1">
        <f t="array" aca="1" ref="N2693" ca="1">IF(ISNA(VLOOKUP($D2693,Grouped_Sources!$C:$C,1,FALSE)),"", INDIRECT(VLOOKUP($D2693,Grouped_Sources!$C:$I,7,FALSE)))</f>
        <v>0</v>
      </c>
    </row>
    <row r="2694" spans="1:14" hidden="1" x14ac:dyDescent="0.25">
      <c r="A2694" s="5">
        <f t="shared" si="432"/>
        <v>29</v>
      </c>
      <c r="B2694" s="5">
        <f t="shared" si="433"/>
        <v>92</v>
      </c>
      <c r="C2694" s="5" t="str">
        <f t="shared" ca="1" si="435"/>
        <v>bus_driver_male_agerange</v>
      </c>
      <c r="D2694" s="5" t="str">
        <f t="shared" ca="1" si="436"/>
        <v>bus_driver_male_agerange_kisumu</v>
      </c>
      <c r="E2694" s="4" t="str" cm="1">
        <f t="array" aca="1" ref="E2694" ca="1">INDIRECT(ADDRESS(1,A2694,1,1,"all_city_parameter_inputs"))</f>
        <v>kisumu</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bus_driver_male_agerange</v>
      </c>
      <c r="G2694" s="4" t="str" cm="1">
        <f t="array" aca="1" ref="G2694" ca="1">IF(AND(ISBLANK(INDIRECT(ADDRESS(B2694,3,1,1,"all_city_parameter_inputs"))),ISBLANK(INDIRECT(ADDRESS(B2694,2,1,1,"all_city_parameter_inputs")))),"",IF(ISBLANK(INDIRECT(ADDRESS(B2694,2,1,1,"all_city_parameter_inputs"))),"",INDIRECT(ADDRESS(B2694,2,1,1,"all_city_parameter_inputs"))))</f>
        <v/>
      </c>
      <c r="H2694" s="17" t="str" cm="1">
        <f t="array" aca="1" ref="H2694" ca="1">IF(ISBLANK(INDIRECT(ADDRESS(B2694,A2694,1,1,"all_city_parameter_inputs"))), "--",INDIRECT(ADDRESS(B2694,A2694,1,1,"all_city_parameter_inputs")))</f>
        <v>25, 65</v>
      </c>
      <c r="I2694" s="17" t="str">
        <f ca="1">IF(OR(G2694="alpha",G2694="beta",G2694="sd",G2694="mean"),"--",VLOOKUP(C2694,Default!$B$5:$H$114,7,FALSE))</f>
        <v>19, 65</v>
      </c>
      <c r="J2694" s="4" t="str">
        <f ca="1">VLOOKUP(F2694,Lookup!$C$5:$D$110,2, FALSE)</f>
        <v>Travel values</v>
      </c>
      <c r="K2694" s="4" t="str">
        <f ca="1">VLOOKUP(C2694,Default!$B$4:$E$114,4, FALSE)</f>
        <v>age range of male bus drivers</v>
      </c>
      <c r="L2694" s="21" t="str" cm="1">
        <f t="array" aca="1" ref="L2694" ca="1">IF(ISNA(VLOOKUP($D2694,Grouped_Sources!$C:$C,1,FALSE)),"", INDIRECT(VLOOKUP($D2694,Grouped_Sources!$C:$I,5,FALSE)))</f>
        <v>on OneDrive Ali Abbas - ITHIM Global\Methods and Processes\Input Parameters\GhostTrip_demographics</v>
      </c>
      <c r="M2694" s="21" cm="1">
        <f t="array" aca="1" ref="M2694" ca="1">IF(ISNA(VLOOKUP($D2694,Grouped_Sources!$C:$C,1,FALSE)),"", INDIRECT(VLOOKUP($D2694,Grouped_Sources!$C:$I,6,FALSE)))</f>
        <v>0</v>
      </c>
      <c r="N2694" s="21" cm="1">
        <f t="array" aca="1" ref="N2694" ca="1">IF(ISNA(VLOOKUP($D2694,Grouped_Sources!$C:$C,1,FALSE)),"", INDIRECT(VLOOKUP($D2694,Grouped_Sources!$C:$I,7,FALSE)))</f>
        <v>0</v>
      </c>
    </row>
    <row r="2695" spans="1:14" hidden="1" x14ac:dyDescent="0.25">
      <c r="A2695" s="5">
        <f t="shared" si="432"/>
        <v>29</v>
      </c>
      <c r="B2695" s="5">
        <f t="shared" si="433"/>
        <v>93</v>
      </c>
      <c r="C2695" s="5" t="str">
        <f t="shared" ca="1" si="435"/>
        <v>bus_driver_female_agerange</v>
      </c>
      <c r="D2695" s="5" t="str">
        <f t="shared" ca="1" si="436"/>
        <v>bus_driver_female_agerange_kisumu</v>
      </c>
      <c r="E2695" s="4" t="str" cm="1">
        <f t="array" aca="1" ref="E2695" ca="1">INDIRECT(ADDRESS(1,A2695,1,1,"all_city_parameter_inputs"))</f>
        <v>kisumu</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bus_driver_female_agerange</v>
      </c>
      <c r="G2695" s="4" t="str" cm="1">
        <f t="array" aca="1" ref="G2695" ca="1">IF(AND(ISBLANK(INDIRECT(ADDRESS(B2695,3,1,1,"all_city_parameter_inputs"))),ISBLANK(INDIRECT(ADDRESS(B2695,2,1,1,"all_city_parameter_inputs")))),"",IF(ISBLANK(INDIRECT(ADDRESS(B2695,2,1,1,"all_city_parameter_inputs"))),"",INDIRECT(ADDRESS(B2695,2,1,1,"all_city_parameter_inputs"))))</f>
        <v/>
      </c>
      <c r="H2695" s="17" t="str" cm="1">
        <f t="array" aca="1" ref="H2695" ca="1">IF(ISBLANK(INDIRECT(ADDRESS(B2695,A2695,1,1,"all_city_parameter_inputs"))), "--",INDIRECT(ADDRESS(B2695,A2695,1,1,"all_city_parameter_inputs")))</f>
        <v>25, 65</v>
      </c>
      <c r="I2695" s="17" t="str">
        <f ca="1">IF(OR(G2695="alpha",G2695="beta",G2695="sd",G2695="mean"),"--",VLOOKUP(C2695,Default!$B$5:$H$114,7,FALSE))</f>
        <v>19, 65</v>
      </c>
      <c r="J2695" s="4" t="str">
        <f ca="1">VLOOKUP(F2695,Lookup!$C$5:$D$110,2, FALSE)</f>
        <v>Travel values</v>
      </c>
      <c r="K2695" s="4" t="str">
        <f ca="1">VLOOKUP(C2695,Default!$B$4:$E$114,4, FALSE)</f>
        <v>age range of female bus drivers</v>
      </c>
      <c r="L2695" s="21" t="str" cm="1">
        <f t="array" aca="1" ref="L2695" ca="1">IF(ISNA(VLOOKUP($D2695,Grouped_Sources!$C:$C,1,FALSE)),"", INDIRECT(VLOOKUP($D2695,Grouped_Sources!$C:$I,5,FALSE)))</f>
        <v>on OneDrive Ali Abbas - ITHIM Global\Methods and Processes\Input Parameters\GhostTrip_demographics</v>
      </c>
      <c r="M2695" s="21" cm="1">
        <f t="array" aca="1" ref="M2695" ca="1">IF(ISNA(VLOOKUP($D2695,Grouped_Sources!$C:$C,1,FALSE)),"", INDIRECT(VLOOKUP($D2695,Grouped_Sources!$C:$I,6,FALSE)))</f>
        <v>0</v>
      </c>
      <c r="N2695" s="21" cm="1">
        <f t="array" aca="1" ref="N2695" ca="1">IF(ISNA(VLOOKUP($D2695,Grouped_Sources!$C:$C,1,FALSE)),"", INDIRECT(VLOOKUP($D2695,Grouped_Sources!$C:$I,7,FALSE)))</f>
        <v>0</v>
      </c>
    </row>
    <row r="2696" spans="1:14" hidden="1" x14ac:dyDescent="0.25">
      <c r="A2696" s="5">
        <f t="shared" si="432"/>
        <v>29</v>
      </c>
      <c r="B2696" s="5">
        <f t="shared" si="433"/>
        <v>94</v>
      </c>
      <c r="C2696" s="5" t="str">
        <f t="shared" ca="1" si="435"/>
        <v>truck_driver_prop_male</v>
      </c>
      <c r="D2696" s="5" t="str">
        <f t="shared" ca="1" si="436"/>
        <v>truck_driver_prop_male_kisumu</v>
      </c>
      <c r="E2696" s="4" t="str" cm="1">
        <f t="array" aca="1" ref="E2696" ca="1">INDIRECT(ADDRESS(1,A2696,1,1,"all_city_parameter_inputs"))</f>
        <v>kisumu</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truck_driver_prop_male</v>
      </c>
      <c r="G2696" s="4" t="str" cm="1">
        <f t="array" aca="1" ref="G2696" ca="1">IF(AND(ISBLANK(INDIRECT(ADDRESS(B2696,3,1,1,"all_city_parameter_inputs"))),ISBLANK(INDIRECT(ADDRESS(B2696,2,1,1,"all_city_parameter_inputs")))),"",IF(ISBLANK(INDIRECT(ADDRESS(B2696,2,1,1,"all_city_parameter_inputs"))),"",INDIRECT(ADDRESS(B2696,2,1,1,"all_city_parameter_inputs"))))</f>
        <v/>
      </c>
      <c r="H2696" s="17" cm="1">
        <f t="array" aca="1" ref="H2696" ca="1">IF(ISBLANK(INDIRECT(ADDRESS(B2696,A2696,1,1,"all_city_parameter_inputs"))), "--",INDIRECT(ADDRESS(B2696,A2696,1,1,"all_city_parameter_inputs")))</f>
        <v>1</v>
      </c>
      <c r="I2696" s="17">
        <f ca="1">IF(OR(G2696="alpha",G2696="beta",G2696="sd",G2696="mean"),"--",VLOOKUP(C2696,Default!$B$5:$H$114,7,FALSE))</f>
        <v>0.98</v>
      </c>
      <c r="J2696" s="4" t="str">
        <f ca="1">VLOOKUP(F2696,Lookup!$C$5:$D$110,2, FALSE)</f>
        <v>Travel values</v>
      </c>
      <c r="K2696" s="4" t="str">
        <f ca="1">VLOOKUP(C2696,Default!$B$4:$E$114,4, FALSE)</f>
        <v>proportion of male truck drivers</v>
      </c>
      <c r="L2696" s="21" t="str" cm="1">
        <f t="array" aca="1" ref="L2696" ca="1">IF(ISNA(VLOOKUP($D2696,Grouped_Sources!$C:$C,1,FALSE)),"", INDIRECT(VLOOKUP($D2696,Grouped_Sources!$C:$I,5,FALSE)))</f>
        <v>on OneDrive Ali Abbas - ITHIM Global\Methods and Processes\Input Parameters\GhostTrip_demographics</v>
      </c>
      <c r="M2696" s="21" cm="1">
        <f t="array" aca="1" ref="M2696" ca="1">IF(ISNA(VLOOKUP($D2696,Grouped_Sources!$C:$C,1,FALSE)),"", INDIRECT(VLOOKUP($D2696,Grouped_Sources!$C:$I,6,FALSE)))</f>
        <v>0</v>
      </c>
      <c r="N2696" s="21" cm="1">
        <f t="array" aca="1" ref="N2696" ca="1">IF(ISNA(VLOOKUP($D2696,Grouped_Sources!$C:$C,1,FALSE)),"", INDIRECT(VLOOKUP($D2696,Grouped_Sources!$C:$I,7,FALSE)))</f>
        <v>0</v>
      </c>
    </row>
    <row r="2697" spans="1:14" hidden="1" x14ac:dyDescent="0.25">
      <c r="A2697" s="5">
        <f t="shared" si="432"/>
        <v>29</v>
      </c>
      <c r="B2697" s="5">
        <f t="shared" si="433"/>
        <v>95</v>
      </c>
      <c r="C2697" s="5" t="str">
        <f t="shared" ca="1" si="435"/>
        <v>truck_driver_male_agerange</v>
      </c>
      <c r="D2697" s="5" t="str">
        <f t="shared" ca="1" si="436"/>
        <v>truck_driver_male_agerange_kisumu</v>
      </c>
      <c r="E2697" s="4" t="str" cm="1">
        <f t="array" aca="1" ref="E2697" ca="1">INDIRECT(ADDRESS(1,A2697,1,1,"all_city_parameter_inputs"))</f>
        <v>kisumu</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truck_driver_male_agerange</v>
      </c>
      <c r="G2697" s="4" t="str" cm="1">
        <f t="array" aca="1" ref="G2697" ca="1">IF(AND(ISBLANK(INDIRECT(ADDRESS(B2697,3,1,1,"all_city_parameter_inputs"))),ISBLANK(INDIRECT(ADDRESS(B2697,2,1,1,"all_city_parameter_inputs")))),"",IF(ISBLANK(INDIRECT(ADDRESS(B2697,2,1,1,"all_city_parameter_inputs"))),"",INDIRECT(ADDRESS(B2697,2,1,1,"all_city_parameter_inputs"))))</f>
        <v/>
      </c>
      <c r="H2697" s="17" t="str" cm="1">
        <f t="array" aca="1" ref="H2697" ca="1">IF(ISBLANK(INDIRECT(ADDRESS(B2697,A2697,1,1,"all_city_parameter_inputs"))), "--",INDIRECT(ADDRESS(B2697,A2697,1,1,"all_city_parameter_inputs")))</f>
        <v>24, 70</v>
      </c>
      <c r="I2697" s="17" t="str">
        <f ca="1">IF(OR(G2697="alpha",G2697="beta",G2697="sd",G2697="mean"),"--",VLOOKUP(C2697,Default!$B$5:$H$114,7,FALSE))</f>
        <v>18, 65</v>
      </c>
      <c r="J2697" s="4" t="str">
        <f ca="1">VLOOKUP(F2697,Lookup!$C$5:$D$110,2, FALSE)</f>
        <v>Travel values</v>
      </c>
      <c r="K2697" s="4" t="str">
        <f ca="1">VLOOKUP(C2697,Default!$B$4:$E$114,4, FALSE)</f>
        <v>age range of male truck drivers</v>
      </c>
      <c r="L2697" s="21" t="str" cm="1">
        <f t="array" aca="1" ref="L2697" ca="1">IF(ISNA(VLOOKUP($D2697,Grouped_Sources!$C:$C,1,FALSE)),"", INDIRECT(VLOOKUP($D2697,Grouped_Sources!$C:$I,5,FALSE)))</f>
        <v>on OneDrive Ali Abbas - ITHIM Global\Methods and Processes\Input Parameters\GhostTrip_demographics</v>
      </c>
      <c r="M2697" s="21" cm="1">
        <f t="array" aca="1" ref="M2697" ca="1">IF(ISNA(VLOOKUP($D2697,Grouped_Sources!$C:$C,1,FALSE)),"", INDIRECT(VLOOKUP($D2697,Grouped_Sources!$C:$I,6,FALSE)))</f>
        <v>0</v>
      </c>
      <c r="N2697" s="21" cm="1">
        <f t="array" aca="1" ref="N2697" ca="1">IF(ISNA(VLOOKUP($D2697,Grouped_Sources!$C:$C,1,FALSE)),"", INDIRECT(VLOOKUP($D2697,Grouped_Sources!$C:$I,7,FALSE)))</f>
        <v>0</v>
      </c>
    </row>
    <row r="2698" spans="1:14" hidden="1" x14ac:dyDescent="0.25">
      <c r="A2698" s="5">
        <f t="shared" si="432"/>
        <v>29</v>
      </c>
      <c r="B2698" s="5">
        <f t="shared" si="433"/>
        <v>96</v>
      </c>
      <c r="C2698" s="5" t="str">
        <f t="shared" ca="1" si="435"/>
        <v>truck_driver_female_agerange</v>
      </c>
      <c r="D2698" s="5" t="str">
        <f t="shared" ca="1" si="436"/>
        <v>truck_driver_female_agerange_kisumu</v>
      </c>
      <c r="E2698" s="4" t="str" cm="1">
        <f t="array" aca="1" ref="E2698" ca="1">INDIRECT(ADDRESS(1,A2698,1,1,"all_city_parameter_inputs"))</f>
        <v>kisumu</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truck_driver_female_agerange</v>
      </c>
      <c r="G2698" s="4" t="str" cm="1">
        <f t="array" aca="1" ref="G2698" ca="1">IF(AND(ISBLANK(INDIRECT(ADDRESS(B2698,3,1,1,"all_city_parameter_inputs"))),ISBLANK(INDIRECT(ADDRESS(B2698,2,1,1,"all_city_parameter_inputs")))),"",IF(ISBLANK(INDIRECT(ADDRESS(B2698,2,1,1,"all_city_parameter_inputs"))),"",INDIRECT(ADDRESS(B2698,2,1,1,"all_city_parameter_inputs"))))</f>
        <v/>
      </c>
      <c r="H2698" s="17" t="str" cm="1">
        <f t="array" aca="1" ref="H2698" ca="1">IF(ISBLANK(INDIRECT(ADDRESS(B2698,A2698,1,1,"all_city_parameter_inputs"))), "--",INDIRECT(ADDRESS(B2698,A2698,1,1,"all_city_parameter_inputs")))</f>
        <v>24, 70</v>
      </c>
      <c r="I2698" s="17" t="str">
        <f ca="1">IF(OR(G2698="alpha",G2698="beta",G2698="sd",G2698="mean"),"--",VLOOKUP(C2698,Default!$B$5:$H$114,7,FALSE))</f>
        <v>18, 65</v>
      </c>
      <c r="J2698" s="4" t="str">
        <f ca="1">VLOOKUP(F2698,Lookup!$C$5:$D$110,2, FALSE)</f>
        <v>Travel values</v>
      </c>
      <c r="K2698" s="4" t="str">
        <f ca="1">VLOOKUP(C2698,Default!$B$4:$E$114,4, FALSE)</f>
        <v>age range of female truck drivers</v>
      </c>
      <c r="L2698" s="21" t="str" cm="1">
        <f t="array" aca="1" ref="L2698" ca="1">IF(ISNA(VLOOKUP($D2698,Grouped_Sources!$C:$C,1,FALSE)),"", INDIRECT(VLOOKUP($D2698,Grouped_Sources!$C:$I,5,FALSE)))</f>
        <v>on OneDrive Ali Abbas - ITHIM Global\Methods and Processes\Input Parameters\GhostTrip_demographics</v>
      </c>
      <c r="M2698" s="21" cm="1">
        <f t="array" aca="1" ref="M2698" ca="1">IF(ISNA(VLOOKUP($D2698,Grouped_Sources!$C:$C,1,FALSE)),"", INDIRECT(VLOOKUP($D2698,Grouped_Sources!$C:$I,6,FALSE)))</f>
        <v>0</v>
      </c>
      <c r="N2698" s="21" cm="1">
        <f t="array" aca="1" ref="N2698" ca="1">IF(ISNA(VLOOKUP($D2698,Grouped_Sources!$C:$C,1,FALSE)),"", INDIRECT(VLOOKUP($D2698,Grouped_Sources!$C:$I,7,FALSE)))</f>
        <v>0</v>
      </c>
    </row>
    <row r="2699" spans="1:14" hidden="1" x14ac:dyDescent="0.25">
      <c r="A2699" s="5">
        <f t="shared" si="432"/>
        <v>29</v>
      </c>
      <c r="B2699" s="5">
        <f t="shared" si="433"/>
        <v>97</v>
      </c>
      <c r="C2699" s="5" t="str">
        <f t="shared" ca="1" si="435"/>
        <v>commerical_mbike_prop_male</v>
      </c>
      <c r="D2699" s="5" t="str">
        <f t="shared" ca="1" si="436"/>
        <v>commerical_mbike_prop_male_kisumu</v>
      </c>
      <c r="E2699" s="4" t="str" cm="1">
        <f t="array" aca="1" ref="E2699" ca="1">INDIRECT(ADDRESS(1,A2699,1,1,"all_city_parameter_inputs"))</f>
        <v>kisumu</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commerical_mbike_prop_male</v>
      </c>
      <c r="G2699" s="4" t="str" cm="1">
        <f t="array" aca="1" ref="G2699" ca="1">IF(AND(ISBLANK(INDIRECT(ADDRESS(B2699,3,1,1,"all_city_parameter_inputs"))),ISBLANK(INDIRECT(ADDRESS(B2699,2,1,1,"all_city_parameter_inputs")))),"",IF(ISBLANK(INDIRECT(ADDRESS(B2699,2,1,1,"all_city_parameter_inputs"))),"",INDIRECT(ADDRESS(B2699,2,1,1,"all_city_parameter_inputs"))))</f>
        <v/>
      </c>
      <c r="H2699" s="17" cm="1">
        <f t="array" aca="1" ref="H2699" ca="1">IF(ISBLANK(INDIRECT(ADDRESS(B2699,A2699,1,1,"all_city_parameter_inputs"))), "--",INDIRECT(ADDRESS(B2699,A2699,1,1,"all_city_parameter_inputs")))</f>
        <v>1</v>
      </c>
      <c r="I2699" s="17">
        <f ca="1">IF(OR(G2699="alpha",G2699="beta",G2699="sd",G2699="mean"),"--",VLOOKUP(C2699,Default!$B$5:$H$114,7,FALSE))</f>
        <v>0.99</v>
      </c>
      <c r="J2699" s="4" t="str">
        <f ca="1">VLOOKUP(F2699,Lookup!$C$5:$D$110,2, FALSE)</f>
        <v>Travel values</v>
      </c>
      <c r="K2699" s="4" t="str">
        <f ca="1">VLOOKUP(C2699,Default!$B$4:$E$114,4, FALSE)</f>
        <v>proportion of male commercial motorcycle drivers</v>
      </c>
      <c r="L2699" s="21" t="str" cm="1">
        <f t="array" aca="1" ref="L2699" ca="1">IF(ISNA(VLOOKUP($D2699,Grouped_Sources!$C:$C,1,FALSE)),"", INDIRECT(VLOOKUP($D2699,Grouped_Sources!$C:$I,5,FALSE)))</f>
        <v>on OneDrive Ali Abbas - ITHIM Global\Methods and Processes\Input Parameters\GhostTrip_demographics</v>
      </c>
      <c r="M2699" s="21" cm="1">
        <f t="array" aca="1" ref="M2699" ca="1">IF(ISNA(VLOOKUP($D2699,Grouped_Sources!$C:$C,1,FALSE)),"", INDIRECT(VLOOKUP($D2699,Grouped_Sources!$C:$I,6,FALSE)))</f>
        <v>0</v>
      </c>
      <c r="N2699" s="21" cm="1">
        <f t="array" aca="1" ref="N2699" ca="1">IF(ISNA(VLOOKUP($D2699,Grouped_Sources!$C:$C,1,FALSE)),"", INDIRECT(VLOOKUP($D2699,Grouped_Sources!$C:$I,7,FALSE)))</f>
        <v>0</v>
      </c>
    </row>
    <row r="2700" spans="1:14" hidden="1" x14ac:dyDescent="0.25">
      <c r="A2700" s="5">
        <f t="shared" si="432"/>
        <v>29</v>
      </c>
      <c r="B2700" s="5">
        <f t="shared" si="433"/>
        <v>98</v>
      </c>
      <c r="C2700" s="5" t="str">
        <f t="shared" ca="1" si="435"/>
        <v>commerical_mbike_male_agerange</v>
      </c>
      <c r="D2700" s="5" t="str">
        <f t="shared" ca="1" si="436"/>
        <v>commerical_mbike_male_agerange_kisumu</v>
      </c>
      <c r="E2700" s="4" t="str" cm="1">
        <f t="array" aca="1" ref="E2700" ca="1">INDIRECT(ADDRESS(1,A2700,1,1,"all_city_parameter_inputs"))</f>
        <v>kisumu</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commerical_mbike_male_agerange</v>
      </c>
      <c r="G2700" s="4" t="str" cm="1">
        <f t="array" aca="1" ref="G2700" ca="1">IF(AND(ISBLANK(INDIRECT(ADDRESS(B2700,3,1,1,"all_city_parameter_inputs"))),ISBLANK(INDIRECT(ADDRESS(B2700,2,1,1,"all_city_parameter_inputs")))),"",IF(ISBLANK(INDIRECT(ADDRESS(B2700,2,1,1,"all_city_parameter_inputs"))),"",INDIRECT(ADDRESS(B2700,2,1,1,"all_city_parameter_inputs"))))</f>
        <v/>
      </c>
      <c r="H2700" s="17" t="str" cm="1">
        <f t="array" aca="1" ref="H2700" ca="1">IF(ISBLANK(INDIRECT(ADDRESS(B2700,A2700,1,1,"all_city_parameter_inputs"))), "--",INDIRECT(ADDRESS(B2700,A2700,1,1,"all_city_parameter_inputs")))</f>
        <v>16, 69</v>
      </c>
      <c r="I2700" s="17" t="str">
        <f ca="1">IF(OR(G2700="alpha",G2700="beta",G2700="sd",G2700="mean"),"--",VLOOKUP(C2700,Default!$B$5:$H$114,7,FALSE))</f>
        <v>18, 65</v>
      </c>
      <c r="J2700" s="4" t="str">
        <f ca="1">VLOOKUP(F2700,Lookup!$C$5:$D$110,2, FALSE)</f>
        <v>Travel values</v>
      </c>
      <c r="K2700" s="4" t="str">
        <f ca="1">VLOOKUP(C2700,Default!$B$4:$E$114,4, FALSE)</f>
        <v>age range of male commercial motorcycle drivers</v>
      </c>
      <c r="L2700" s="21" t="str" cm="1">
        <f t="array" aca="1" ref="L2700" ca="1">IF(ISNA(VLOOKUP($D2700,Grouped_Sources!$C:$C,1,FALSE)),"", INDIRECT(VLOOKUP($D2700,Grouped_Sources!$C:$I,5,FALSE)))</f>
        <v>on OneDrive Ali Abbas - ITHIM Global\Methods and Processes\Input Parameters\GhostTrip_demographics</v>
      </c>
      <c r="M2700" s="21" cm="1">
        <f t="array" aca="1" ref="M2700" ca="1">IF(ISNA(VLOOKUP($D2700,Grouped_Sources!$C:$C,1,FALSE)),"", INDIRECT(VLOOKUP($D2700,Grouped_Sources!$C:$I,6,FALSE)))</f>
        <v>0</v>
      </c>
      <c r="N2700" s="21" cm="1">
        <f t="array" aca="1" ref="N2700" ca="1">IF(ISNA(VLOOKUP($D2700,Grouped_Sources!$C:$C,1,FALSE)),"", INDIRECT(VLOOKUP($D2700,Grouped_Sources!$C:$I,7,FALSE)))</f>
        <v>0</v>
      </c>
    </row>
    <row r="2701" spans="1:14" hidden="1" x14ac:dyDescent="0.25">
      <c r="A2701" s="5">
        <f t="shared" si="432"/>
        <v>29</v>
      </c>
      <c r="B2701" s="5">
        <f t="shared" si="433"/>
        <v>99</v>
      </c>
      <c r="C2701" s="5" t="str">
        <f t="shared" ca="1" si="435"/>
        <v>commerical_mbike_female_agerange</v>
      </c>
      <c r="D2701" s="5" t="str">
        <f t="shared" ca="1" si="436"/>
        <v>commerical_mbike_female_agerange_kisumu</v>
      </c>
      <c r="E2701" s="4" t="str" cm="1">
        <f t="array" aca="1" ref="E2701" ca="1">INDIRECT(ADDRESS(1,A2701,1,1,"all_city_parameter_inputs"))</f>
        <v>kisumu</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commerical_mbike_female_agerange</v>
      </c>
      <c r="G2701" s="4" t="str" cm="1">
        <f t="array" aca="1" ref="G2701" ca="1">IF(AND(ISBLANK(INDIRECT(ADDRESS(B2701,3,1,1,"all_city_parameter_inputs"))),ISBLANK(INDIRECT(ADDRESS(B2701,2,1,1,"all_city_parameter_inputs")))),"",IF(ISBLANK(INDIRECT(ADDRESS(B2701,2,1,1,"all_city_parameter_inputs"))),"",INDIRECT(ADDRESS(B2701,2,1,1,"all_city_parameter_inputs"))))</f>
        <v/>
      </c>
      <c r="H2701" s="17" t="str" cm="1">
        <f t="array" aca="1" ref="H2701" ca="1">IF(ISBLANK(INDIRECT(ADDRESS(B2701,A2701,1,1,"all_city_parameter_inputs"))), "--",INDIRECT(ADDRESS(B2701,A2701,1,1,"all_city_parameter_inputs")))</f>
        <v>16, 69</v>
      </c>
      <c r="I2701" s="17" t="str">
        <f ca="1">IF(OR(G2701="alpha",G2701="beta",G2701="sd",G2701="mean"),"--",VLOOKUP(C2701,Default!$B$5:$H$114,7,FALSE))</f>
        <v>18, 65</v>
      </c>
      <c r="J2701" s="4" t="str">
        <f ca="1">VLOOKUP(F2701,Lookup!$C$5:$D$110,2, FALSE)</f>
        <v>Travel values</v>
      </c>
      <c r="K2701" s="4" t="str">
        <f ca="1">VLOOKUP(C2701,Default!$B$4:$E$114,4, FALSE)</f>
        <v>age range of female commercial motorcycle drivers</v>
      </c>
      <c r="L2701" s="21" t="str" cm="1">
        <f t="array" aca="1" ref="L2701" ca="1">IF(ISNA(VLOOKUP($D2701,Grouped_Sources!$C:$C,1,FALSE)),"", INDIRECT(VLOOKUP($D2701,Grouped_Sources!$C:$I,5,FALSE)))</f>
        <v>on OneDrive Ali Abbas - ITHIM Global\Methods and Processes\Input Parameters\GhostTrip_demographics</v>
      </c>
      <c r="M2701" s="21" cm="1">
        <f t="array" aca="1" ref="M2701" ca="1">IF(ISNA(VLOOKUP($D2701,Grouped_Sources!$C:$C,1,FALSE)),"", INDIRECT(VLOOKUP($D2701,Grouped_Sources!$C:$I,6,FALSE)))</f>
        <v>0</v>
      </c>
      <c r="N2701" s="21" cm="1">
        <f t="array" aca="1" ref="N2701" ca="1">IF(ISNA(VLOOKUP($D2701,Grouped_Sources!$C:$C,1,FALSE)),"", INDIRECT(VLOOKUP($D2701,Grouped_Sources!$C:$I,7,FALSE)))</f>
        <v>0</v>
      </c>
    </row>
    <row r="2702" spans="1:14" hidden="1" x14ac:dyDescent="0.25">
      <c r="A2702" s="5">
        <f t="shared" si="432"/>
        <v>29</v>
      </c>
      <c r="B2702" s="5">
        <f t="shared" si="433"/>
        <v>100</v>
      </c>
      <c r="C2702" s="5" t="str">
        <f t="shared" ref="C2702" ca="1" si="437">IF(G2702 = "",F2702,IF(OR(G2702="alpha",G2702="beta",G2702="constant",G2702="sd",G2702="mean",G2702="sample"),F2702,F2702&amp;" "&amp;G2702))</f>
        <v>day_to_week_scalar</v>
      </c>
      <c r="D2702" s="5" t="str">
        <f t="shared" ref="D2702" ca="1" si="438">F2702&amp;"_"&amp;E2702</f>
        <v>day_to_week_scalar_kisumu</v>
      </c>
      <c r="E2702" s="4" t="str" cm="1">
        <f t="array" aca="1" ref="E2702" ca="1">INDIRECT(ADDRESS(1,A2702,1,1,"all_city_parameter_inputs"))</f>
        <v>kisumu</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day_to_week_scalar</v>
      </c>
      <c r="G2702" s="4" t="str" cm="1">
        <f t="array" aca="1" ref="G2702" ca="1">IF(AND(ISBLANK(INDIRECT(ADDRESS(B2702,3,1,1,"all_city_parameter_inputs"))),ISBLANK(INDIRECT(ADDRESS(B2702,2,1,1,"all_city_parameter_inputs")))),"",IF(ISBLANK(INDIRECT(ADDRESS(B2702,2,1,1,"all_city_parameter_inputs"))),"",INDIRECT(ADDRESS(B2702,2,1,1,"all_city_parameter_inputs"))))</f>
        <v/>
      </c>
      <c r="H2702" s="17" cm="1">
        <f t="array" aca="1" ref="H2702" ca="1">IF(ISBLANK(INDIRECT(ADDRESS(B2702,A2702,1,1,"all_city_parameter_inputs"))), "--",INDIRECT(ADDRESS(B2702,A2702,1,1,"all_city_parameter_inputs")))</f>
        <v>7</v>
      </c>
      <c r="I2702" s="17">
        <f ca="1">IF(OR(G2702="alpha",G2702="beta",G2702="sd",G2702="mean"),"--",VLOOKUP(C2702,Default!$B$5:$H$114,7,FALSE))</f>
        <v>7</v>
      </c>
      <c r="J2702" s="4" t="str">
        <f ca="1">VLOOKUP(F2702,Lookup!$C$5:$D$110,2, FALSE)</f>
        <v>Travel values</v>
      </c>
      <c r="K2702" s="4" t="str">
        <f ca="1">VLOOKUP(C2702,Default!$B$4:$E$114,4, FALSE)</f>
        <v>how daily travel scales to a week</v>
      </c>
      <c r="L2702" s="37" t="s">
        <v>298</v>
      </c>
      <c r="M2702" s="21"/>
      <c r="N2702" s="21"/>
    </row>
    <row r="2703" spans="1:14" hidden="1" x14ac:dyDescent="0.25">
      <c r="A2703" s="5">
        <f t="shared" si="432"/>
        <v>29</v>
      </c>
      <c r="B2703" s="5">
        <f t="shared" si="433"/>
        <v>101</v>
      </c>
      <c r="C2703" s="5" t="str">
        <f t="shared" ref="C2703" ca="1" si="439">IF(G2703 = "",F2703,IF(OR(G2703="alpha",G2703="beta",G2703="constant",G2703="sd",G2703="mean",G2703="sample"),F2703,F2703&amp;" "&amp;G2703))</f>
        <v>treat_taxi_as_car</v>
      </c>
      <c r="D2703" s="5" t="str">
        <f t="shared" ref="D2703" ca="1" si="440">F2703&amp;"_"&amp;E2703</f>
        <v>treat_taxi_as_car_kisumu</v>
      </c>
      <c r="E2703" s="4" t="str" cm="1">
        <f t="array" aca="1" ref="E2703" ca="1">INDIRECT(ADDRESS(1,A2703,1,1,"all_city_parameter_inputs"))</f>
        <v>kisumu</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treat_taxi_as_car</v>
      </c>
      <c r="G2703" s="4" t="str" cm="1">
        <f t="array" aca="1" ref="G2703" ca="1">IF(AND(ISBLANK(INDIRECT(ADDRESS(B2703,3,1,1,"all_city_parameter_inputs"))),ISBLANK(INDIRECT(ADDRESS(B2703,2,1,1,"all_city_parameter_inputs")))),"",IF(ISBLANK(INDIRECT(ADDRESS(B2703,2,1,1,"all_city_parameter_inputs"))),"",INDIRECT(ADDRESS(B2703,2,1,1,"all_city_parameter_inputs"))))</f>
        <v/>
      </c>
      <c r="H2703" s="17" t="str" cm="1">
        <f t="array" aca="1" ref="H2703" ca="1">IF(ISBLANK(INDIRECT(ADDRESS(B2703,A2703,1,1,"all_city_parameter_inputs"))), "--",INDIRECT(ADDRESS(B2703,A2703,1,1,"all_city_parameter_inputs")))</f>
        <v>F</v>
      </c>
      <c r="I2703" s="17" t="str">
        <f ca="1">IF(OR(G2703="alpha",G2703="beta",G2703="sd",G2703="mean"),"--",VLOOKUP(C2703,Default!$B$5:$H$114,7,FALSE))</f>
        <v>F</v>
      </c>
      <c r="J2703" s="4" t="str">
        <f ca="1">VLOOKUP(F2703,Lookup!$C$5:$D$110,2, FALSE)</f>
        <v>Pollution values</v>
      </c>
      <c r="K2703" s="4" t="str">
        <f ca="1">VLOOKUP(C2703,Default!$B$4:$E$114,4, FALSE)</f>
        <v>If set to false do not add taxi km when calculating car emission factors</v>
      </c>
      <c r="L2703" s="37"/>
      <c r="M2703" s="21"/>
      <c r="N2703" s="21"/>
    </row>
    <row r="2704" spans="1:14" hidden="1" x14ac:dyDescent="0.25">
      <c r="A2704" s="5">
        <f t="shared" si="432"/>
        <v>30</v>
      </c>
      <c r="B2704" s="5">
        <f t="shared" si="433"/>
        <v>2</v>
      </c>
      <c r="C2704" s="5" t="str">
        <f t="shared" ca="1" si="431"/>
        <v>speeds auto_rickshaw</v>
      </c>
      <c r="D2704" s="5" t="str">
        <f t="shared" ca="1" si="434"/>
        <v>speeds_port_louis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All_city_list!F2692,INDIRECT(ADDRESS(B2704,1,1,1,"all_city_parameter_inputs"))))</f>
        <v>speeds</v>
      </c>
      <c r="G2704" s="4" t="str" cm="1">
        <f t="array" aca="1" ref="G2704" ca="1">IF(AND(ISBLANK(INDIRECT(ADDRESS(B2704,3,1,1,"all_city_parameter_inputs"))),ISBLANK(INDIRECT(ADDRESS(B2704,2,1,1,"all_city_parameter_inputs")))),"",IF(ISBLANK(INDIRECT(ADDRESS(B2704,2,1,1,"all_city_parameter_inputs"))),"",INDIRECT(ADDRESS(B2704,2,1,1,"all_city_parameter_inputs"))))</f>
        <v>auto_rickshaw</v>
      </c>
      <c r="H2704" s="17" cm="1">
        <f t="array" aca="1" ref="H2704" ca="1">IF(ISBLANK(INDIRECT(ADDRESS(B2704,A2704,1,1,"all_city_parameter_inputs"))), "--",INDIRECT(ADDRESS(B2704,A2704,1,1,"all_city_parameter_inputs")))</f>
        <v>4</v>
      </c>
      <c r="I2704" s="17">
        <f ca="1">IF(OR(G2704="alpha",G2704="beta",G2704="sd",G2704="mean"),"--",VLOOKUP(C2704,Default!$B$5:$H$114,7,FALSE))</f>
        <v>4</v>
      </c>
      <c r="J2704" s="4" t="str">
        <f ca="1">VLOOKUP(F2704,Lookup!$C$5:$D$110,2, FALSE)</f>
        <v>Travel values</v>
      </c>
      <c r="K2704" s="4">
        <f ca="1">VLOOKUP(C2704,Default!$B$4:$E$114,4, FALSE)</f>
        <v>0</v>
      </c>
      <c r="L2704" s="21" t="str" cm="1">
        <f t="array" aca="1" ref="L2704" ca="1">IF(ISNA(VLOOKUP($D2704,Grouped_Sources!$C:$C,1,FALSE)),"", INDIRECT(VLOOKUP($D2704,Grouped_Sources!$C:$I,5,FALSE)))</f>
        <v>VehicleSpeeds_Summary_vxxx.docx on OneDrive Ali Abbas - ITHIM Global\Methods and Processes\Input Parameters\VehicleSpeeds</v>
      </c>
      <c r="M2704" s="21" cm="1">
        <f t="array" aca="1" ref="M2704" ca="1">IF(ISNA(VLOOKUP($D2704,Grouped_Sources!$C:$C,1,FALSE)),"", INDIRECT(VLOOKUP($D2704,Grouped_Sources!$C:$I,6,FALSE)))</f>
        <v>0</v>
      </c>
      <c r="N2704" s="21" cm="1">
        <f t="array" aca="1" ref="N2704" ca="1">IF(ISNA(VLOOKUP($D2704,Grouped_Sources!$C:$C,1,FALSE)),"", INDIRECT(VLOOKUP($D2704,Grouped_Sources!$C:$I,7,FALSE)))</f>
        <v>0</v>
      </c>
    </row>
    <row r="2705" spans="1:14" hidden="1" x14ac:dyDescent="0.25">
      <c r="A2705" s="5">
        <f t="shared" si="432"/>
        <v>30</v>
      </c>
      <c r="B2705" s="5">
        <f t="shared" si="433"/>
        <v>3</v>
      </c>
      <c r="C2705" s="5" t="str">
        <f t="shared" ca="1" si="431"/>
        <v>speeds bus</v>
      </c>
      <c r="D2705" s="5" t="str">
        <f t="shared" ca="1" si="434"/>
        <v>speeds_port_louis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speeds</v>
      </c>
      <c r="G2705" s="4" t="str" cm="1">
        <f t="array" aca="1" ref="G2705" ca="1">IF(AND(ISBLANK(INDIRECT(ADDRESS(B2705,3,1,1,"all_city_parameter_inputs"))),ISBLANK(INDIRECT(ADDRESS(B2705,2,1,1,"all_city_parameter_inputs")))),"",IF(ISBLANK(INDIRECT(ADDRESS(B2705,2,1,1,"all_city_parameter_inputs"))),"",INDIRECT(ADDRESS(B2705,2,1,1,"all_city_parameter_inputs"))))</f>
        <v>bus</v>
      </c>
      <c r="H2705" s="17" cm="1">
        <f t="array" aca="1" ref="H2705" ca="1">IF(ISBLANK(INDIRECT(ADDRESS(B2705,A2705,1,1,"all_city_parameter_inputs"))), "--",INDIRECT(ADDRESS(B2705,A2705,1,1,"all_city_parameter_inputs")))</f>
        <v>12</v>
      </c>
      <c r="I2705" s="17">
        <f ca="1">IF(OR(G2705="alpha",G2705="beta",G2705="sd",G2705="mean"),"--",VLOOKUP(C2705,Default!$B$5:$H$114,7,FALSE))</f>
        <v>8.1</v>
      </c>
      <c r="J2705" s="4" t="str">
        <f ca="1">VLOOKUP(F2705,Lookup!$C$5:$D$110,2, FALSE)</f>
        <v>Travel values</v>
      </c>
      <c r="K2705" s="4" t="str">
        <f ca="1">VLOOKUP(C2705,Default!$B$4:$E$114,4,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705" s="21" t="str" cm="1">
        <f t="array" aca="1" ref="L2705" ca="1">IF(ISNA(VLOOKUP($D2705,Grouped_Sources!$C:$C,1,FALSE)),"", INDIRECT(VLOOKUP($D2705,Grouped_Sources!$C:$I,5,FALSE)))</f>
        <v>VehicleSpeeds_Summary_vxxx.docx on OneDrive Ali Abbas - ITHIM Global\Methods and Processes\Input Parameters\VehicleSpeeds</v>
      </c>
      <c r="M2705" s="21" cm="1">
        <f t="array" aca="1" ref="M2705" ca="1">IF(ISNA(VLOOKUP($D2705,Grouped_Sources!$C:$C,1,FALSE)),"", INDIRECT(VLOOKUP($D2705,Grouped_Sources!$C:$I,6,FALSE)))</f>
        <v>0</v>
      </c>
      <c r="N2705" s="21" cm="1">
        <f t="array" aca="1" ref="N2705" ca="1">IF(ISNA(VLOOKUP($D2705,Grouped_Sources!$C:$C,1,FALSE)),"", INDIRECT(VLOOKUP($D2705,Grouped_Sources!$C:$I,7,FALSE)))</f>
        <v>0</v>
      </c>
    </row>
    <row r="2706" spans="1:14" hidden="1" x14ac:dyDescent="0.25">
      <c r="A2706" s="5">
        <f t="shared" si="432"/>
        <v>30</v>
      </c>
      <c r="B2706" s="5">
        <f t="shared" si="433"/>
        <v>4</v>
      </c>
      <c r="C2706" s="5" t="str">
        <f t="shared" ca="1" si="431"/>
        <v>speeds car</v>
      </c>
      <c r="D2706" s="5" t="str">
        <f t="shared" ca="1" si="434"/>
        <v>speeds_port_louis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speeds</v>
      </c>
      <c r="G2706" s="4" t="str" cm="1">
        <f t="array" aca="1" ref="G2706" ca="1">IF(AND(ISBLANK(INDIRECT(ADDRESS(B2706,3,1,1,"all_city_parameter_inputs"))),ISBLANK(INDIRECT(ADDRESS(B2706,2,1,1,"all_city_parameter_inputs")))),"",IF(ISBLANK(INDIRECT(ADDRESS(B2706,2,1,1,"all_city_parameter_inputs"))),"",INDIRECT(ADDRESS(B2706,2,1,1,"all_city_parameter_inputs"))))</f>
        <v>car</v>
      </c>
      <c r="H2706" s="17" cm="1">
        <f t="array" aca="1" ref="H2706" ca="1">IF(ISBLANK(INDIRECT(ADDRESS(B2706,A2706,1,1,"all_city_parameter_inputs"))), "--",INDIRECT(ADDRESS(B2706,A2706,1,1,"all_city_parameter_inputs")))</f>
        <v>15</v>
      </c>
      <c r="I2706" s="17">
        <f ca="1">IF(OR(G2706="alpha",G2706="beta",G2706="sd",G2706="mean"),"--",VLOOKUP(C2706,Default!$B$5:$H$114,7,FALSE))</f>
        <v>13.8</v>
      </c>
      <c r="J2706" s="4" t="str">
        <f ca="1">VLOOKUP(F2706,Lookup!$C$5:$D$110,2, FALSE)</f>
        <v>Travel values</v>
      </c>
      <c r="K2706" s="4">
        <f ca="1">VLOOKUP(C2706,Default!$B$4:$E$114,4, FALSE)</f>
        <v>0</v>
      </c>
      <c r="L2706" s="21" t="str" cm="1">
        <f t="array" aca="1" ref="L2706" ca="1">IF(ISNA(VLOOKUP($D2706,Grouped_Sources!$C:$C,1,FALSE)),"", INDIRECT(VLOOKUP($D2706,Grouped_Sources!$C:$I,5,FALSE)))</f>
        <v>VehicleSpeeds_Summary_vxxx.docx on OneDrive Ali Abbas - ITHIM Global\Methods and Processes\Input Parameters\VehicleSpeeds</v>
      </c>
      <c r="M2706" s="21" cm="1">
        <f t="array" aca="1" ref="M2706" ca="1">IF(ISNA(VLOOKUP($D2706,Grouped_Sources!$C:$C,1,FALSE)),"", INDIRECT(VLOOKUP($D2706,Grouped_Sources!$C:$I,6,FALSE)))</f>
        <v>0</v>
      </c>
      <c r="N2706" s="21" cm="1">
        <f t="array" aca="1" ref="N2706" ca="1">IF(ISNA(VLOOKUP($D2706,Grouped_Sources!$C:$C,1,FALSE)),"", INDIRECT(VLOOKUP($D2706,Grouped_Sources!$C:$I,7,FALSE)))</f>
        <v>0</v>
      </c>
    </row>
    <row r="2707" spans="1:14" hidden="1" x14ac:dyDescent="0.25">
      <c r="A2707" s="5">
        <f t="shared" si="432"/>
        <v>30</v>
      </c>
      <c r="B2707" s="5">
        <f t="shared" si="433"/>
        <v>5</v>
      </c>
      <c r="C2707" s="5" t="str">
        <f t="shared" ca="1" si="431"/>
        <v>speeds cycle</v>
      </c>
      <c r="D2707" s="5" t="str">
        <f t="shared" ca="1" si="434"/>
        <v>speeds_port_louis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speeds</v>
      </c>
      <c r="G2707" s="4" t="str" cm="1">
        <f t="array" aca="1" ref="G2707" ca="1">IF(AND(ISBLANK(INDIRECT(ADDRESS(B2707,3,1,1,"all_city_parameter_inputs"))),ISBLANK(INDIRECT(ADDRESS(B2707,2,1,1,"all_city_parameter_inputs")))),"",IF(ISBLANK(INDIRECT(ADDRESS(B2707,2,1,1,"all_city_parameter_inputs"))),"",INDIRECT(ADDRESS(B2707,2,1,1,"all_city_parameter_inputs"))))</f>
        <v>cycle</v>
      </c>
      <c r="H2707" s="17" cm="1">
        <f t="array" aca="1" ref="H2707" ca="1">IF(ISBLANK(INDIRECT(ADDRESS(B2707,A2707,1,1,"all_city_parameter_inputs"))), "--",INDIRECT(ADDRESS(B2707,A2707,1,1,"all_city_parameter_inputs")))</f>
        <v>6</v>
      </c>
      <c r="I2707" s="17">
        <f ca="1">IF(OR(G2707="alpha",G2707="beta",G2707="sd",G2707="mean"),"--",VLOOKUP(C2707,Default!$B$5:$H$114,7,FALSE))</f>
        <v>7.2</v>
      </c>
      <c r="J2707" s="4" t="str">
        <f ca="1">VLOOKUP(F2707,Lookup!$C$5:$D$110,2, FALSE)</f>
        <v>Travel values</v>
      </c>
      <c r="K2707" s="4">
        <f ca="1">VLOOKUP(C2707,Default!$B$4:$E$114,4, FALSE)</f>
        <v>0</v>
      </c>
      <c r="L2707" s="21" t="str" cm="1">
        <f t="array" aca="1" ref="L2707" ca="1">IF(ISNA(VLOOKUP($D2707,Grouped_Sources!$C:$C,1,FALSE)),"", INDIRECT(VLOOKUP($D2707,Grouped_Sources!$C:$I,5,FALSE)))</f>
        <v>VehicleSpeeds_Summary_vxxx.docx on OneDrive Ali Abbas - ITHIM Global\Methods and Processes\Input Parameters\VehicleSpeeds</v>
      </c>
      <c r="M2707" s="21" cm="1">
        <f t="array" aca="1" ref="M2707" ca="1">IF(ISNA(VLOOKUP($D2707,Grouped_Sources!$C:$C,1,FALSE)),"", INDIRECT(VLOOKUP($D2707,Grouped_Sources!$C:$I,6,FALSE)))</f>
        <v>0</v>
      </c>
      <c r="N2707" s="21" cm="1">
        <f t="array" aca="1" ref="N2707" ca="1">IF(ISNA(VLOOKUP($D2707,Grouped_Sources!$C:$C,1,FALSE)),"", INDIRECT(VLOOKUP($D2707,Grouped_Sources!$C:$I,7,FALSE)))</f>
        <v>0</v>
      </c>
    </row>
    <row r="2708" spans="1:14" hidden="1" x14ac:dyDescent="0.25">
      <c r="A2708" s="5">
        <f t="shared" si="432"/>
        <v>30</v>
      </c>
      <c r="B2708" s="5">
        <f t="shared" si="433"/>
        <v>6</v>
      </c>
      <c r="C2708" s="5" t="str">
        <f t="shared" ca="1" si="431"/>
        <v>speeds subway</v>
      </c>
      <c r="D2708" s="5" t="str">
        <f t="shared" ca="1" si="434"/>
        <v>speeds_port_louis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speeds</v>
      </c>
      <c r="G2708" s="4" t="str" cm="1">
        <f t="array" aca="1" ref="G2708" ca="1">IF(AND(ISBLANK(INDIRECT(ADDRESS(B2708,3,1,1,"all_city_parameter_inputs"))),ISBLANK(INDIRECT(ADDRESS(B2708,2,1,1,"all_city_parameter_inputs")))),"",IF(ISBLANK(INDIRECT(ADDRESS(B2708,2,1,1,"all_city_parameter_inputs"))),"",INDIRECT(ADDRESS(B2708,2,1,1,"all_city_parameter_inputs"))))</f>
        <v>subway</v>
      </c>
      <c r="H2708" s="17" t="str" cm="1">
        <f t="array" aca="1" ref="H2708" ca="1">IF(ISBLANK(INDIRECT(ADDRESS(B2708,A2708,1,1,"all_city_parameter_inputs"))), "--",INDIRECT(ADDRESS(B2708,A2708,1,1,"all_city_parameter_inputs")))</f>
        <v>--</v>
      </c>
      <c r="I2708" s="17">
        <f ca="1">IF(OR(G2708="alpha",G2708="beta",G2708="sd",G2708="mean"),"--",VLOOKUP(C2708,Default!$B$5:$H$114,7,FALSE))</f>
        <v>18.100000000000001</v>
      </c>
      <c r="J2708" s="4" t="str">
        <f ca="1">VLOOKUP(F2708,Lookup!$C$5:$D$110,2, FALSE)</f>
        <v>Travel values</v>
      </c>
      <c r="K2708" s="4">
        <f ca="1">VLOOKUP(C2708,Default!$B$4:$E$114,4, FALSE)</f>
        <v>0</v>
      </c>
      <c r="L2708" s="21" t="str" cm="1">
        <f t="array" aca="1" ref="L2708" ca="1">IF(ISNA(VLOOKUP($D2708,Grouped_Sources!$C:$C,1,FALSE)),"", INDIRECT(VLOOKUP($D2708,Grouped_Sources!$C:$I,5,FALSE)))</f>
        <v>VehicleSpeeds_Summary_vxxx.docx on OneDrive Ali Abbas - ITHIM Global\Methods and Processes\Input Parameters\VehicleSpeeds</v>
      </c>
      <c r="M2708" s="21" cm="1">
        <f t="array" aca="1" ref="M2708" ca="1">IF(ISNA(VLOOKUP($D2708,Grouped_Sources!$C:$C,1,FALSE)),"", INDIRECT(VLOOKUP($D2708,Grouped_Sources!$C:$I,6,FALSE)))</f>
        <v>0</v>
      </c>
      <c r="N2708" s="21" cm="1">
        <f t="array" aca="1" ref="N2708" ca="1">IF(ISNA(VLOOKUP($D2708,Grouped_Sources!$C:$C,1,FALSE)),"", INDIRECT(VLOOKUP($D2708,Grouped_Sources!$C:$I,7,FALSE)))</f>
        <v>0</v>
      </c>
    </row>
    <row r="2709" spans="1:14" hidden="1" x14ac:dyDescent="0.25">
      <c r="A2709" s="5">
        <f t="shared" si="432"/>
        <v>30</v>
      </c>
      <c r="B2709" s="5">
        <f t="shared" si="433"/>
        <v>7</v>
      </c>
      <c r="C2709" s="5" t="str">
        <f t="shared" ca="1" si="431"/>
        <v>speeds motorcycle</v>
      </c>
      <c r="D2709" s="5" t="str">
        <f t="shared" ca="1" si="434"/>
        <v>speeds_port_louis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speeds</v>
      </c>
      <c r="G2709" s="4" t="str" cm="1">
        <f t="array" aca="1" ref="G2709" ca="1">IF(AND(ISBLANK(INDIRECT(ADDRESS(B2709,3,1,1,"all_city_parameter_inputs"))),ISBLANK(INDIRECT(ADDRESS(B2709,2,1,1,"all_city_parameter_inputs")))),"",IF(ISBLANK(INDIRECT(ADDRESS(B2709,2,1,1,"all_city_parameter_inputs"))),"",INDIRECT(ADDRESS(B2709,2,1,1,"all_city_parameter_inputs"))))</f>
        <v>motorcycle</v>
      </c>
      <c r="H2709" s="17" cm="1">
        <f t="array" aca="1" ref="H2709" ca="1">IF(ISBLANK(INDIRECT(ADDRESS(B2709,A2709,1,1,"all_city_parameter_inputs"))), "--",INDIRECT(ADDRESS(B2709,A2709,1,1,"all_city_parameter_inputs")))</f>
        <v>15</v>
      </c>
      <c r="I2709" s="17">
        <f ca="1">IF(OR(G2709="alpha",G2709="beta",G2709="sd",G2709="mean"),"--",VLOOKUP(C2709,Default!$B$5:$H$114,7,FALSE))</f>
        <v>15.2</v>
      </c>
      <c r="J2709" s="4" t="str">
        <f ca="1">VLOOKUP(F2709,Lookup!$C$5:$D$110,2, FALSE)</f>
        <v>Travel values</v>
      </c>
      <c r="K2709" s="4">
        <f ca="1">VLOOKUP(C2709,Default!$B$4:$E$114,4, FALSE)</f>
        <v>0</v>
      </c>
      <c r="L2709" s="21" t="str" cm="1">
        <f t="array" aca="1" ref="L2709" ca="1">IF(ISNA(VLOOKUP($D2709,Grouped_Sources!$C:$C,1,FALSE)),"", INDIRECT(VLOOKUP($D2709,Grouped_Sources!$C:$I,5,FALSE)))</f>
        <v>VehicleSpeeds_Summary_vxxx.docx on OneDrive Ali Abbas - ITHIM Global\Methods and Processes\Input Parameters\VehicleSpeeds</v>
      </c>
      <c r="M2709" s="21" cm="1">
        <f t="array" aca="1" ref="M2709" ca="1">IF(ISNA(VLOOKUP($D2709,Grouped_Sources!$C:$C,1,FALSE)),"", INDIRECT(VLOOKUP($D2709,Grouped_Sources!$C:$I,6,FALSE)))</f>
        <v>0</v>
      </c>
      <c r="N2709" s="21" cm="1">
        <f t="array" aca="1" ref="N2709" ca="1">IF(ISNA(VLOOKUP($D2709,Grouped_Sources!$C:$C,1,FALSE)),"", INDIRECT(VLOOKUP($D2709,Grouped_Sources!$C:$I,7,FALSE)))</f>
        <v>0</v>
      </c>
    </row>
    <row r="2710" spans="1:14" hidden="1" x14ac:dyDescent="0.25">
      <c r="A2710" s="5">
        <f t="shared" si="432"/>
        <v>30</v>
      </c>
      <c r="B2710" s="5">
        <f t="shared" si="433"/>
        <v>8</v>
      </c>
      <c r="C2710" s="5" t="str">
        <f t="shared" ca="1" si="431"/>
        <v>speeds other</v>
      </c>
      <c r="D2710" s="5" t="str">
        <f t="shared" ca="1" si="434"/>
        <v>speeds_port_louis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speeds</v>
      </c>
      <c r="G2710" s="4" t="str" cm="1">
        <f t="array" aca="1" ref="G2710" ca="1">IF(AND(ISBLANK(INDIRECT(ADDRESS(B2710,3,1,1,"all_city_parameter_inputs"))),ISBLANK(INDIRECT(ADDRESS(B2710,2,1,1,"all_city_parameter_inputs")))),"",IF(ISBLANK(INDIRECT(ADDRESS(B2710,2,1,1,"all_city_parameter_inputs"))),"",INDIRECT(ADDRESS(B2710,2,1,1,"all_city_parameter_inputs"))))</f>
        <v>other</v>
      </c>
      <c r="H2710" s="17" t="str" cm="1">
        <f t="array" aca="1" ref="H2710" ca="1">IF(ISBLANK(INDIRECT(ADDRESS(B2710,A2710,1,1,"all_city_parameter_inputs"))), "--",INDIRECT(ADDRESS(B2710,A2710,1,1,"all_city_parameter_inputs")))</f>
        <v>--</v>
      </c>
      <c r="I2710" s="17">
        <f ca="1">IF(OR(G2710="alpha",G2710="beta",G2710="sd",G2710="mean"),"--",VLOOKUP(C2710,Default!$B$5:$H$114,7,FALSE))</f>
        <v>9.1</v>
      </c>
      <c r="J2710" s="4" t="str">
        <f ca="1">VLOOKUP(F2710,Lookup!$C$5:$D$110,2, FALSE)</f>
        <v>Travel values</v>
      </c>
      <c r="K2710" s="4">
        <f ca="1">VLOOKUP(C2710,Default!$B$4:$E$114,4, FALSE)</f>
        <v>0</v>
      </c>
      <c r="L2710" s="21" t="str" cm="1">
        <f t="array" aca="1" ref="L2710" ca="1">IF(ISNA(VLOOKUP($D2710,Grouped_Sources!$C:$C,1,FALSE)),"", INDIRECT(VLOOKUP($D2710,Grouped_Sources!$C:$I,5,FALSE)))</f>
        <v>VehicleSpeeds_Summary_vxxx.docx on OneDrive Ali Abbas - ITHIM Global\Methods and Processes\Input Parameters\VehicleSpeeds</v>
      </c>
      <c r="M2710" s="21" cm="1">
        <f t="array" aca="1" ref="M2710" ca="1">IF(ISNA(VLOOKUP($D2710,Grouped_Sources!$C:$C,1,FALSE)),"", INDIRECT(VLOOKUP($D2710,Grouped_Sources!$C:$I,6,FALSE)))</f>
        <v>0</v>
      </c>
      <c r="N2710" s="21" cm="1">
        <f t="array" aca="1" ref="N2710" ca="1">IF(ISNA(VLOOKUP($D2710,Grouped_Sources!$C:$C,1,FALSE)),"", INDIRECT(VLOOKUP($D2710,Grouped_Sources!$C:$I,7,FALSE)))</f>
        <v>0</v>
      </c>
    </row>
    <row r="2711" spans="1:14" hidden="1" x14ac:dyDescent="0.25">
      <c r="A2711" s="5">
        <f t="shared" si="432"/>
        <v>30</v>
      </c>
      <c r="B2711" s="5">
        <f t="shared" si="433"/>
        <v>9</v>
      </c>
      <c r="C2711" s="5" t="str">
        <f t="shared" ca="1" si="431"/>
        <v>speeds pedestrian</v>
      </c>
      <c r="D2711" s="5" t="str">
        <f t="shared" ca="1" si="434"/>
        <v>speeds_port_louis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speeds</v>
      </c>
      <c r="G2711" s="4" t="str" cm="1">
        <f t="array" aca="1" ref="G2711" ca="1">IF(AND(ISBLANK(INDIRECT(ADDRESS(B2711,3,1,1,"all_city_parameter_inputs"))),ISBLANK(INDIRECT(ADDRESS(B2711,2,1,1,"all_city_parameter_inputs")))),"",IF(ISBLANK(INDIRECT(ADDRESS(B2711,2,1,1,"all_city_parameter_inputs"))),"",INDIRECT(ADDRESS(B2711,2,1,1,"all_city_parameter_inputs"))))</f>
        <v>pedestrian</v>
      </c>
      <c r="H2711" s="17" cm="1">
        <f t="array" aca="1" ref="H2711" ca="1">IF(ISBLANK(INDIRECT(ADDRESS(B2711,A2711,1,1,"all_city_parameter_inputs"))), "--",INDIRECT(ADDRESS(B2711,A2711,1,1,"all_city_parameter_inputs")))</f>
        <v>2</v>
      </c>
      <c r="I2711" s="17">
        <f ca="1">IF(OR(G2711="alpha",G2711="beta",G2711="sd",G2711="mean"),"--",VLOOKUP(C2711,Default!$B$5:$H$114,7,FALSE))</f>
        <v>2.5</v>
      </c>
      <c r="J2711" s="4" t="str">
        <f ca="1">VLOOKUP(F2711,Lookup!$C$5:$D$110,2, FALSE)</f>
        <v>Travel values</v>
      </c>
      <c r="K2711" s="4">
        <f ca="1">VLOOKUP(C2711,Default!$B$4:$E$114,4, FALSE)</f>
        <v>0</v>
      </c>
      <c r="L2711" s="21" t="str" cm="1">
        <f t="array" aca="1" ref="L2711" ca="1">IF(ISNA(VLOOKUP($D2711,Grouped_Sources!$C:$C,1,FALSE)),"", INDIRECT(VLOOKUP($D2711,Grouped_Sources!$C:$I,5,FALSE)))</f>
        <v>VehicleSpeeds_Summary_vxxx.docx on OneDrive Ali Abbas - ITHIM Global\Methods and Processes\Input Parameters\VehicleSpeeds</v>
      </c>
      <c r="M2711" s="21" cm="1">
        <f t="array" aca="1" ref="M2711" ca="1">IF(ISNA(VLOOKUP($D2711,Grouped_Sources!$C:$C,1,FALSE)),"", INDIRECT(VLOOKUP($D2711,Grouped_Sources!$C:$I,6,FALSE)))</f>
        <v>0</v>
      </c>
      <c r="N2711" s="21" cm="1">
        <f t="array" aca="1" ref="N2711" ca="1">IF(ISNA(VLOOKUP($D2711,Grouped_Sources!$C:$C,1,FALSE)),"", INDIRECT(VLOOKUP($D2711,Grouped_Sources!$C:$I,7,FALSE)))</f>
        <v>0</v>
      </c>
    </row>
    <row r="2712" spans="1:14" hidden="1" x14ac:dyDescent="0.25">
      <c r="A2712" s="5">
        <f t="shared" si="432"/>
        <v>30</v>
      </c>
      <c r="B2712" s="5">
        <f t="shared" si="433"/>
        <v>10</v>
      </c>
      <c r="C2712" s="5" t="str">
        <f t="shared" ca="1" si="431"/>
        <v>speeds rail</v>
      </c>
      <c r="D2712" s="5" t="str">
        <f t="shared" ca="1" si="434"/>
        <v>speeds_port_louis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speeds</v>
      </c>
      <c r="G2712" s="4" t="str" cm="1">
        <f t="array" aca="1" ref="G2712" ca="1">IF(AND(ISBLANK(INDIRECT(ADDRESS(B2712,3,1,1,"all_city_parameter_inputs"))),ISBLANK(INDIRECT(ADDRESS(B2712,2,1,1,"all_city_parameter_inputs")))),"",IF(ISBLANK(INDIRECT(ADDRESS(B2712,2,1,1,"all_city_parameter_inputs"))),"",INDIRECT(ADDRESS(B2712,2,1,1,"all_city_parameter_inputs"))))</f>
        <v>rail</v>
      </c>
      <c r="H2712" s="17" cm="1">
        <f t="array" aca="1" ref="H2712" ca="1">IF(ISBLANK(INDIRECT(ADDRESS(B2712,A2712,1,1,"all_city_parameter_inputs"))), "--",INDIRECT(ADDRESS(B2712,A2712,1,1,"all_city_parameter_inputs")))</f>
        <v>20.6</v>
      </c>
      <c r="I2712" s="17">
        <f ca="1">IF(OR(G2712="alpha",G2712="beta",G2712="sd",G2712="mean"),"--",VLOOKUP(C2712,Default!$B$5:$H$114,7,FALSE))</f>
        <v>21.9</v>
      </c>
      <c r="J2712" s="4" t="str">
        <f ca="1">VLOOKUP(F2712,Lookup!$C$5:$D$110,2, FALSE)</f>
        <v>Travel values</v>
      </c>
      <c r="K2712" s="4">
        <f ca="1">VLOOKUP(C2712,Default!$B$4:$E$114,4, FALSE)</f>
        <v>0</v>
      </c>
      <c r="L2712" s="21" t="str" cm="1">
        <f t="array" aca="1" ref="L2712" ca="1">IF(ISNA(VLOOKUP($D2712,Grouped_Sources!$C:$C,1,FALSE)),"", INDIRECT(VLOOKUP($D2712,Grouped_Sources!$C:$I,5,FALSE)))</f>
        <v>VehicleSpeeds_Summary_vxxx.docx on OneDrive Ali Abbas - ITHIM Global\Methods and Processes\Input Parameters\VehicleSpeeds</v>
      </c>
      <c r="M2712" s="21" cm="1">
        <f t="array" aca="1" ref="M2712" ca="1">IF(ISNA(VLOOKUP($D2712,Grouped_Sources!$C:$C,1,FALSE)),"", INDIRECT(VLOOKUP($D2712,Grouped_Sources!$C:$I,6,FALSE)))</f>
        <v>0</v>
      </c>
      <c r="N2712" s="21" cm="1">
        <f t="array" aca="1" ref="N2712" ca="1">IF(ISNA(VLOOKUP($D2712,Grouped_Sources!$C:$C,1,FALSE)),"", INDIRECT(VLOOKUP($D2712,Grouped_Sources!$C:$I,7,FALSE)))</f>
        <v>0</v>
      </c>
    </row>
    <row r="2713" spans="1:14" hidden="1" x14ac:dyDescent="0.25">
      <c r="A2713" s="5">
        <f t="shared" si="432"/>
        <v>30</v>
      </c>
      <c r="B2713" s="5">
        <f t="shared" si="433"/>
        <v>11</v>
      </c>
      <c r="C2713" s="5" t="str">
        <f t="shared" ca="1" si="431"/>
        <v>speeds taxi</v>
      </c>
      <c r="D2713" s="5" t="str">
        <f t="shared" ca="1" si="434"/>
        <v>speeds_port_louis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speeds</v>
      </c>
      <c r="G2713" s="4" t="str" cm="1">
        <f t="array" aca="1" ref="G2713" ca="1">IF(AND(ISBLANK(INDIRECT(ADDRESS(B2713,3,1,1,"all_city_parameter_inputs"))),ISBLANK(INDIRECT(ADDRESS(B2713,2,1,1,"all_city_parameter_inputs")))),"",IF(ISBLANK(INDIRECT(ADDRESS(B2713,2,1,1,"all_city_parameter_inputs"))),"",INDIRECT(ADDRESS(B2713,2,1,1,"all_city_parameter_inputs"))))</f>
        <v>taxi</v>
      </c>
      <c r="H2713" s="17" cm="1">
        <f t="array" aca="1" ref="H2713" ca="1">IF(ISBLANK(INDIRECT(ADDRESS(B2713,A2713,1,1,"all_city_parameter_inputs"))), "--",INDIRECT(ADDRESS(B2713,A2713,1,1,"all_city_parameter_inputs")))</f>
        <v>12</v>
      </c>
      <c r="I2713" s="17">
        <f ca="1">IF(OR(G2713="alpha",G2713="beta",G2713="sd",G2713="mean"),"--",VLOOKUP(C2713,Default!$B$5:$H$114,7,FALSE))</f>
        <v>13.8</v>
      </c>
      <c r="J2713" s="4" t="str">
        <f ca="1">VLOOKUP(F2713,Lookup!$C$5:$D$110,2, FALSE)</f>
        <v>Travel values</v>
      </c>
      <c r="K2713" s="4">
        <f ca="1">VLOOKUP(C2713,Default!$B$4:$E$114,4, FALSE)</f>
        <v>0</v>
      </c>
      <c r="L2713" s="21" t="str" cm="1">
        <f t="array" aca="1" ref="L2713" ca="1">IF(ISNA(VLOOKUP($D2713,Grouped_Sources!$C:$C,1,FALSE)),"", INDIRECT(VLOOKUP($D2713,Grouped_Sources!$C:$I,5,FALSE)))</f>
        <v>VehicleSpeeds_Summary_vxxx.docx on OneDrive Ali Abbas - ITHIM Global\Methods and Processes\Input Parameters\VehicleSpeeds</v>
      </c>
      <c r="M2713" s="21" cm="1">
        <f t="array" aca="1" ref="M2713" ca="1">IF(ISNA(VLOOKUP($D2713,Grouped_Sources!$C:$C,1,FALSE)),"", INDIRECT(VLOOKUP($D2713,Grouped_Sources!$C:$I,6,FALSE)))</f>
        <v>0</v>
      </c>
      <c r="N2713" s="21" cm="1">
        <f t="array" aca="1" ref="N2713" ca="1">IF(ISNA(VLOOKUP($D2713,Grouped_Sources!$C:$C,1,FALSE)),"", INDIRECT(VLOOKUP($D2713,Grouped_Sources!$C:$I,7,FALSE)))</f>
        <v>0</v>
      </c>
    </row>
    <row r="2714" spans="1:14" hidden="1" x14ac:dyDescent="0.25">
      <c r="A2714" s="5">
        <f t="shared" si="432"/>
        <v>30</v>
      </c>
      <c r="B2714" s="5">
        <f t="shared" si="433"/>
        <v>12</v>
      </c>
      <c r="C2714" s="5" t="str">
        <f t="shared" ca="1" si="431"/>
        <v>speeds truck</v>
      </c>
      <c r="D2714" s="5" t="str">
        <f t="shared" ca="1" si="434"/>
        <v>speeds_port_louis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speeds</v>
      </c>
      <c r="G2714" s="4" t="str" cm="1">
        <f t="array" aca="1" ref="G2714" ca="1">IF(AND(ISBLANK(INDIRECT(ADDRESS(B2714,3,1,1,"all_city_parameter_inputs"))),ISBLANK(INDIRECT(ADDRESS(B2714,2,1,1,"all_city_parameter_inputs")))),"",IF(ISBLANK(INDIRECT(ADDRESS(B2714,2,1,1,"all_city_parameter_inputs"))),"",INDIRECT(ADDRESS(B2714,2,1,1,"all_city_parameter_inputs"))))</f>
        <v>truck</v>
      </c>
      <c r="H2714" s="17" cm="1">
        <f t="array" aca="1" ref="H2714" ca="1">IF(ISBLANK(INDIRECT(ADDRESS(B2714,A2714,1,1,"all_city_parameter_inputs"))), "--",INDIRECT(ADDRESS(B2714,A2714,1,1,"all_city_parameter_inputs")))</f>
        <v>12</v>
      </c>
      <c r="I2714" s="17">
        <f ca="1">IF(OR(G2714="alpha",G2714="beta",G2714="sd",G2714="mean"),"--",VLOOKUP(C2714,Default!$B$5:$H$114,7,FALSE))</f>
        <v>8.1</v>
      </c>
      <c r="J2714" s="4" t="str">
        <f ca="1">VLOOKUP(F2714,Lookup!$C$5:$D$110,2, FALSE)</f>
        <v>Travel values</v>
      </c>
      <c r="K2714" s="4">
        <f ca="1">VLOOKUP(C2714,Default!$B$4:$E$114,4, FALSE)</f>
        <v>0</v>
      </c>
      <c r="L2714" s="21" t="str" cm="1">
        <f t="array" aca="1" ref="L2714" ca="1">IF(ISNA(VLOOKUP($D2714,Grouped_Sources!$C:$C,1,FALSE)),"", INDIRECT(VLOOKUP($D2714,Grouped_Sources!$C:$I,5,FALSE)))</f>
        <v>VehicleSpeeds_Summary_vxxx.docx on OneDrive Ali Abbas - ITHIM Global\Methods and Processes\Input Parameters\VehicleSpeeds</v>
      </c>
      <c r="M2714" s="21" cm="1">
        <f t="array" aca="1" ref="M2714" ca="1">IF(ISNA(VLOOKUP($D2714,Grouped_Sources!$C:$C,1,FALSE)),"", INDIRECT(VLOOKUP($D2714,Grouped_Sources!$C:$I,6,FALSE)))</f>
        <v>0</v>
      </c>
      <c r="N2714" s="21" cm="1">
        <f t="array" aca="1" ref="N2714" ca="1">IF(ISNA(VLOOKUP($D2714,Grouped_Sources!$C:$C,1,FALSE)),"", INDIRECT(VLOOKUP($D2714,Grouped_Sources!$C:$I,7,FALSE)))</f>
        <v>0</v>
      </c>
    </row>
    <row r="2715" spans="1:14" hidden="1" x14ac:dyDescent="0.25">
      <c r="A2715" s="5">
        <f t="shared" si="432"/>
        <v>30</v>
      </c>
      <c r="B2715" s="5">
        <f t="shared" si="433"/>
        <v>13</v>
      </c>
      <c r="C2715" s="5" t="str">
        <f t="shared" ca="1" si="431"/>
        <v>speeds van</v>
      </c>
      <c r="D2715" s="5" t="str">
        <f t="shared" ca="1" si="434"/>
        <v>speeds_port_louis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speeds</v>
      </c>
      <c r="G2715" s="4" t="str" cm="1">
        <f t="array" aca="1" ref="G2715" ca="1">IF(AND(ISBLANK(INDIRECT(ADDRESS(B2715,3,1,1,"all_city_parameter_inputs"))),ISBLANK(INDIRECT(ADDRESS(B2715,2,1,1,"all_city_parameter_inputs")))),"",IF(ISBLANK(INDIRECT(ADDRESS(B2715,2,1,1,"all_city_parameter_inputs"))),"",INDIRECT(ADDRESS(B2715,2,1,1,"all_city_parameter_inputs"))))</f>
        <v>van</v>
      </c>
      <c r="H2715" s="17" cm="1">
        <f t="array" aca="1" ref="H2715" ca="1">IF(ISBLANK(INDIRECT(ADDRESS(B2715,A2715,1,1,"all_city_parameter_inputs"))), "--",INDIRECT(ADDRESS(B2715,A2715,1,1,"all_city_parameter_inputs")))</f>
        <v>15</v>
      </c>
      <c r="I2715" s="17">
        <f ca="1">IF(OR(G2715="alpha",G2715="beta",G2715="sd",G2715="mean"),"--",VLOOKUP(C2715,Default!$B$5:$H$114,7,FALSE))</f>
        <v>13.8</v>
      </c>
      <c r="J2715" s="4" t="str">
        <f ca="1">VLOOKUP(F2715,Lookup!$C$5:$D$110,2, FALSE)</f>
        <v>Travel values</v>
      </c>
      <c r="K2715" s="4">
        <f ca="1">VLOOKUP(C2715,Default!$B$4:$E$114,4, FALSE)</f>
        <v>0</v>
      </c>
      <c r="L2715" s="21" t="str" cm="1">
        <f t="array" aca="1" ref="L2715" ca="1">IF(ISNA(VLOOKUP($D2715,Grouped_Sources!$C:$C,1,FALSE)),"", INDIRECT(VLOOKUP($D2715,Grouped_Sources!$C:$I,5,FALSE)))</f>
        <v>VehicleSpeeds_Summary_vxxx.docx on OneDrive Ali Abbas - ITHIM Global\Methods and Processes\Input Parameters\VehicleSpeeds</v>
      </c>
      <c r="M2715" s="21" cm="1">
        <f t="array" aca="1" ref="M2715" ca="1">IF(ISNA(VLOOKUP($D2715,Grouped_Sources!$C:$C,1,FALSE)),"", INDIRECT(VLOOKUP($D2715,Grouped_Sources!$C:$I,6,FALSE)))</f>
        <v>0</v>
      </c>
      <c r="N2715" s="21" cm="1">
        <f t="array" aca="1" ref="N2715" ca="1">IF(ISNA(VLOOKUP($D2715,Grouped_Sources!$C:$C,1,FALSE)),"", INDIRECT(VLOOKUP($D2715,Grouped_Sources!$C:$I,7,FALSE)))</f>
        <v>0</v>
      </c>
    </row>
    <row r="2716" spans="1:14" hidden="1" x14ac:dyDescent="0.25">
      <c r="A2716" s="5">
        <f t="shared" si="432"/>
        <v>30</v>
      </c>
      <c r="B2716" s="5">
        <f t="shared" si="433"/>
        <v>14</v>
      </c>
      <c r="C2716" s="5" t="str">
        <f t="shared" ref="C2716:C2779" ca="1" si="441">IF(G2716 = "",F2716,IF(OR(G2716="alpha",G2716="beta",G2716="constant",G2716="sd",G2716="mean",G2716="sample"),F2716,F2716&amp;" "&amp;G2716))</f>
        <v>PM_emission_inventories motorcycle</v>
      </c>
      <c r="D2716" s="5" t="str">
        <f t="shared" ca="1" si="434"/>
        <v>PM_emission_inventories_port_louis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PM_emission_inventories</v>
      </c>
      <c r="G2716" s="4" t="str" cm="1">
        <f t="array" aca="1" ref="G2716" ca="1">IF(AND(ISBLANK(INDIRECT(ADDRESS(B2716,3,1,1,"all_city_parameter_inputs"))),ISBLANK(INDIRECT(ADDRESS(B2716,2,1,1,"all_city_parameter_inputs")))),"",IF(ISBLANK(INDIRECT(ADDRESS(B2716,2,1,1,"all_city_parameter_inputs"))),"",INDIRECT(ADDRESS(B2716,2,1,1,"all_city_parameter_inputs"))))</f>
        <v>motorcycle</v>
      </c>
      <c r="H2716" s="17" cm="1">
        <f t="array" aca="1" ref="H2716" ca="1">IF(ISBLANK(INDIRECT(ADDRESS(B2716,A2716,1,1,"all_city_parameter_inputs"))), "--",INDIRECT(ADDRESS(B2716,A2716,1,1,"all_city_parameter_inputs")))</f>
        <v>1.6757689999999999E-3</v>
      </c>
      <c r="I2716" s="17">
        <f ca="1">IF(OR(G2716="alpha",G2716="beta",G2716="sd",G2716="mean"),"--",VLOOKUP(C2716,Default!$B$5:$H$114,7,FALSE))</f>
        <v>2.3031654375338189E-3</v>
      </c>
      <c r="J2716" s="4" t="str">
        <f ca="1">VLOOKUP(F2716,Lookup!$C$5:$D$110,2, FALSE)</f>
        <v>Pollution values</v>
      </c>
      <c r="K2716" s="4" t="str">
        <f ca="1">VLOOKUP(C2716,Default!$B$4:$E$114,4,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716" s="29" t="str" cm="1">
        <f t="array" aca="1" ref="L2716" ca="1">IF(ISNA(VLOOKUP(D2716,Grouped_Sources!$C:$C,1,FALSE)),"", INDIRECT(VLOOKUP(D2716,Grouped_Sources!$C:$G,5,FALSE)))</f>
        <v/>
      </c>
      <c r="M2716" s="29"/>
      <c r="N2716" s="21"/>
    </row>
    <row r="2717" spans="1:14" hidden="1" x14ac:dyDescent="0.25">
      <c r="A2717" s="5">
        <f t="shared" si="432"/>
        <v>30</v>
      </c>
      <c r="B2717" s="5">
        <f t="shared" si="433"/>
        <v>15</v>
      </c>
      <c r="C2717" s="5" t="str">
        <f t="shared" ca="1" si="441"/>
        <v>PM_emission_inventories car</v>
      </c>
      <c r="D2717" s="5" t="str">
        <f t="shared" ca="1" si="434"/>
        <v>PM_emission_inventories_port_louis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PM_emission_inventories</v>
      </c>
      <c r="G2717" s="4" t="str" cm="1">
        <f t="array" aca="1" ref="G2717" ca="1">IF(AND(ISBLANK(INDIRECT(ADDRESS(B2717,3,1,1,"all_city_parameter_inputs"))),ISBLANK(INDIRECT(ADDRESS(B2717,2,1,1,"all_city_parameter_inputs")))),"",IF(ISBLANK(INDIRECT(ADDRESS(B2717,2,1,1,"all_city_parameter_inputs"))),"",INDIRECT(ADDRESS(B2717,2,1,1,"all_city_parameter_inputs"))))</f>
        <v>car</v>
      </c>
      <c r="H2717" s="17" cm="1">
        <f t="array" aca="1" ref="H2717" ca="1">IF(ISBLANK(INDIRECT(ADDRESS(B2717,A2717,1,1,"all_city_parameter_inputs"))), "--",INDIRECT(ADDRESS(B2717,A2717,1,1,"all_city_parameter_inputs")))</f>
        <v>0.4269001</v>
      </c>
      <c r="I2717" s="17">
        <f ca="1">IF(OR(G2717="alpha",G2717="beta",G2717="sd",G2717="mean"),"--",VLOOKUP(C2717,Default!$B$5:$H$114,7,FALSE))</f>
        <v>8.1980352806225759E-2</v>
      </c>
      <c r="J2717" s="4" t="str">
        <f ca="1">VLOOKUP(F2717,Lookup!$C$5:$D$110,2, FALSE)</f>
        <v>Pollution values</v>
      </c>
      <c r="K2717" s="4">
        <f ca="1">VLOOKUP(C2717,Default!$B$4:$E$114,4, FALSE)</f>
        <v>0</v>
      </c>
      <c r="L2717" s="29" t="str" cm="1">
        <f t="array" aca="1" ref="L2717" ca="1">IF(ISNA(VLOOKUP(D2717,Grouped_Sources!$C:$C,1,FALSE)),"", INDIRECT(VLOOKUP(D2717,Grouped_Sources!$C:$G,5,FALSE)))</f>
        <v/>
      </c>
      <c r="M2717" s="29"/>
      <c r="N2717" s="21"/>
    </row>
    <row r="2718" spans="1:14" hidden="1" x14ac:dyDescent="0.25">
      <c r="A2718" s="5">
        <f t="shared" si="432"/>
        <v>30</v>
      </c>
      <c r="B2718" s="5">
        <f t="shared" si="433"/>
        <v>16</v>
      </c>
      <c r="C2718" s="5" t="str">
        <f t="shared" ca="1" si="441"/>
        <v>PM_emission_inventories bus_driver</v>
      </c>
      <c r="D2718" s="5" t="str">
        <f t="shared" ca="1" si="434"/>
        <v>PM_emission_inventories_port_louis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PM_emission_inventories</v>
      </c>
      <c r="G2718" s="4" t="str" cm="1">
        <f t="array" aca="1" ref="G2718" ca="1">IF(AND(ISBLANK(INDIRECT(ADDRESS(B2718,3,1,1,"all_city_parameter_inputs"))),ISBLANK(INDIRECT(ADDRESS(B2718,2,1,1,"all_city_parameter_inputs")))),"",IF(ISBLANK(INDIRECT(ADDRESS(B2718,2,1,1,"all_city_parameter_inputs"))),"",INDIRECT(ADDRESS(B2718,2,1,1,"all_city_parameter_inputs"))))</f>
        <v>bus_driver</v>
      </c>
      <c r="H2718" s="17" cm="1">
        <f t="array" aca="1" ref="H2718" ca="1">IF(ISBLANK(INDIRECT(ADDRESS(B2718,A2718,1,1,"all_city_parameter_inputs"))), "--",INDIRECT(ADDRESS(B2718,A2718,1,1,"all_city_parameter_inputs")))</f>
        <v>7.1585549999999998E-2</v>
      </c>
      <c r="I2718" s="17">
        <f ca="1">IF(OR(G2718="alpha",G2718="beta",G2718="sd",G2718="mean"),"--",VLOOKUP(C2718,Default!$B$5:$H$114,7,FALSE))</f>
        <v>0.12246677425253254</v>
      </c>
      <c r="J2718" s="4" t="str">
        <f ca="1">VLOOKUP(F2718,Lookup!$C$5:$D$110,2, FALSE)</f>
        <v>Pollution values</v>
      </c>
      <c r="K2718" s="4">
        <f ca="1">VLOOKUP(C2718,Default!$B$4:$E$114,4, FALSE)</f>
        <v>0</v>
      </c>
      <c r="L2718" s="29" t="str" cm="1">
        <f t="array" aca="1" ref="L2718" ca="1">IF(ISNA(VLOOKUP(D2718,Grouped_Sources!$C:$C,1,FALSE)),"", INDIRECT(VLOOKUP(D2718,Grouped_Sources!$C:$G,5,FALSE)))</f>
        <v/>
      </c>
      <c r="M2718" s="29"/>
      <c r="N2718" s="21"/>
    </row>
    <row r="2719" spans="1:14" hidden="1" x14ac:dyDescent="0.25">
      <c r="A2719" s="5">
        <f t="shared" ref="A2719:A2782" si="442">A2619+1</f>
        <v>30</v>
      </c>
      <c r="B2719" s="5">
        <f t="shared" ref="B2719:B2782" si="443">B2619</f>
        <v>17</v>
      </c>
      <c r="C2719" s="5" t="str">
        <f t="shared" ca="1" si="441"/>
        <v>PM_emission_inventories heavy_truck</v>
      </c>
      <c r="D2719" s="5" t="str">
        <f t="shared" ca="1" si="434"/>
        <v>PM_emission_inventories_port_louis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PM_emission_inventories</v>
      </c>
      <c r="G2719" s="4" t="str" cm="1">
        <f t="array" aca="1" ref="G2719" ca="1">IF(AND(ISBLANK(INDIRECT(ADDRESS(B2719,3,1,1,"all_city_parameter_inputs"))),ISBLANK(INDIRECT(ADDRESS(B2719,2,1,1,"all_city_parameter_inputs")))),"",IF(ISBLANK(INDIRECT(ADDRESS(B2719,2,1,1,"all_city_parameter_inputs"))),"",INDIRECT(ADDRESS(B2719,2,1,1,"all_city_parameter_inputs"))))</f>
        <v>heavy_truck</v>
      </c>
      <c r="H2719" s="17" cm="1">
        <f t="array" aca="1" ref="H2719" ca="1">IF(ISBLANK(INDIRECT(ADDRESS(B2719,A2719,1,1,"all_city_parameter_inputs"))), "--",INDIRECT(ADDRESS(B2719,A2719,1,1,"all_city_parameter_inputs")))</f>
        <v>0.2627118</v>
      </c>
      <c r="I2719" s="17">
        <f ca="1">IF(OR(G2719="alpha",G2719="beta",G2719="sd",G2719="mean"),"--",VLOOKUP(C2719,Default!$B$5:$H$114,7,FALSE))</f>
        <v>0.45445403783708543</v>
      </c>
      <c r="J2719" s="4" t="str">
        <f ca="1">VLOOKUP(F2719,Lookup!$C$5:$D$110,2, FALSE)</f>
        <v>Pollution values</v>
      </c>
      <c r="K2719" s="4">
        <f ca="1">VLOOKUP(C2719,Default!$B$4:$E$114,4, FALSE)</f>
        <v>0</v>
      </c>
      <c r="L2719" s="29" t="str" cm="1">
        <f t="array" aca="1" ref="L2719" ca="1">IF(ISNA(VLOOKUP(D2719,Grouped_Sources!$C:$C,1,FALSE)),"", INDIRECT(VLOOKUP(D2719,Grouped_Sources!$C:$G,5,FALSE)))</f>
        <v/>
      </c>
      <c r="M2719" s="29"/>
      <c r="N2719" s="21"/>
    </row>
    <row r="2720" spans="1:14" hidden="1" x14ac:dyDescent="0.25">
      <c r="A2720" s="5">
        <f t="shared" si="442"/>
        <v>30</v>
      </c>
      <c r="B2720" s="5">
        <f t="shared" si="443"/>
        <v>18</v>
      </c>
      <c r="C2720" s="5" t="str">
        <f t="shared" ca="1" si="441"/>
        <v>PM_emission_inventories truck</v>
      </c>
      <c r="D2720" s="5" t="str">
        <f t="shared" ca="1" si="434"/>
        <v>PM_emission_inventories_port_louis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PM_emission_inventories</v>
      </c>
      <c r="G2720" s="4" t="str" cm="1">
        <f t="array" aca="1" ref="G2720" ca="1">IF(AND(ISBLANK(INDIRECT(ADDRESS(B2720,3,1,1,"all_city_parameter_inputs"))),ISBLANK(INDIRECT(ADDRESS(B2720,2,1,1,"all_city_parameter_inputs")))),"",IF(ISBLANK(INDIRECT(ADDRESS(B2720,2,1,1,"all_city_parameter_inputs"))),"",INDIRECT(ADDRESS(B2720,2,1,1,"all_city_parameter_inputs"))))</f>
        <v>truck</v>
      </c>
      <c r="H2720" s="17" cm="1">
        <f t="array" aca="1" ref="H2720" ca="1">IF(ISBLANK(INDIRECT(ADDRESS(B2720,A2720,1,1,"all_city_parameter_inputs"))), "--",INDIRECT(ADDRESS(B2720,A2720,1,1,"all_city_parameter_inputs")))</f>
        <v>0.23712675999999999</v>
      </c>
      <c r="I2720" s="17">
        <f ca="1">IF(OR(G2720="alpha",G2720="beta",G2720="sd",G2720="mean"),"--",VLOOKUP(C2720,Default!$B$5:$H$114,7,FALSE))</f>
        <v>0.33879566966662278</v>
      </c>
      <c r="J2720" s="4" t="str">
        <f ca="1">VLOOKUP(F2720,Lookup!$C$5:$D$110,2, FALSE)</f>
        <v>Pollution values</v>
      </c>
      <c r="K2720" s="4">
        <f ca="1">VLOOKUP(C2720,Default!$B$4:$E$114,4, FALSE)</f>
        <v>0</v>
      </c>
      <c r="L2720" s="29" t="str" cm="1">
        <f t="array" aca="1" ref="L2720" ca="1">IF(ISNA(VLOOKUP(D2720,Grouped_Sources!$C:$C,1,FALSE)),"", INDIRECT(VLOOKUP(D2720,Grouped_Sources!$C:$G,5,FALSE)))</f>
        <v/>
      </c>
      <c r="M2720" s="29"/>
      <c r="N2720" s="21"/>
    </row>
    <row r="2721" spans="1:14" hidden="1" x14ac:dyDescent="0.25">
      <c r="A2721" s="5">
        <f t="shared" si="442"/>
        <v>30</v>
      </c>
      <c r="B2721" s="5">
        <f t="shared" si="443"/>
        <v>19</v>
      </c>
      <c r="C2721" s="5" t="str">
        <f t="shared" ca="1" si="441"/>
        <v>PM_emission_inventories van</v>
      </c>
      <c r="D2721" s="5" t="str">
        <f t="shared" ca="1" si="434"/>
        <v>PM_emission_inventories_port_louis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PM_emission_inventories</v>
      </c>
      <c r="G2721" s="4" t="str" cm="1">
        <f t="array" aca="1" ref="G2721" ca="1">IF(AND(ISBLANK(INDIRECT(ADDRESS(B2721,3,1,1,"all_city_parameter_inputs"))),ISBLANK(INDIRECT(ADDRESS(B2721,2,1,1,"all_city_parameter_inputs")))),"",IF(ISBLANK(INDIRECT(ADDRESS(B2721,2,1,1,"all_city_parameter_inputs"))),"",INDIRECT(ADDRESS(B2721,2,1,1,"all_city_parameter_inputs"))))</f>
        <v>van</v>
      </c>
      <c r="H2721" s="17" cm="1">
        <f t="array" aca="1" ref="H2721" ca="1">IF(ISBLANK(INDIRECT(ADDRESS(B2721,A2721,1,1,"all_city_parameter_inputs"))), "--",INDIRECT(ADDRESS(B2721,A2721,1,1,"all_city_parameter_inputs")))</f>
        <v>0</v>
      </c>
      <c r="I2721" s="17">
        <f ca="1">IF(OR(G2721="alpha",G2721="beta",G2721="sd",G2721="mean"),"--",VLOOKUP(C2721,Default!$B$5:$H$114,7,FALSE))</f>
        <v>0</v>
      </c>
      <c r="J2721" s="4" t="str">
        <f ca="1">VLOOKUP(F2721,Lookup!$C$5:$D$110,2, FALSE)</f>
        <v>Pollution values</v>
      </c>
      <c r="K2721" s="4">
        <f ca="1">VLOOKUP(C2721,Default!$B$4:$E$114,4, FALSE)</f>
        <v>0</v>
      </c>
      <c r="L2721" s="29" t="str" cm="1">
        <f t="array" aca="1" ref="L2721" ca="1">IF(ISNA(VLOOKUP(D2721,Grouped_Sources!$C:$C,1,FALSE)),"", INDIRECT(VLOOKUP(D2721,Grouped_Sources!$C:$G,5,FALSE)))</f>
        <v/>
      </c>
      <c r="M2721" s="29"/>
      <c r="N2721" s="21"/>
    </row>
    <row r="2722" spans="1:14" hidden="1" x14ac:dyDescent="0.25">
      <c r="A2722" s="5">
        <f t="shared" si="442"/>
        <v>30</v>
      </c>
      <c r="B2722" s="5">
        <f t="shared" si="443"/>
        <v>20</v>
      </c>
      <c r="C2722" s="5" t="str">
        <f t="shared" ca="1" si="441"/>
        <v>PM_emission_inventories other</v>
      </c>
      <c r="D2722" s="5" t="str">
        <f t="shared" ca="1" si="434"/>
        <v>PM_emission_inventories_port_louis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PM_emission_inventories</v>
      </c>
      <c r="G2722" s="4" t="str" cm="1">
        <f t="array" aca="1" ref="G2722" ca="1">IF(AND(ISBLANK(INDIRECT(ADDRESS(B2722,3,1,1,"all_city_parameter_inputs"))),ISBLANK(INDIRECT(ADDRESS(B2722,2,1,1,"all_city_parameter_inputs")))),"",IF(ISBLANK(INDIRECT(ADDRESS(B2722,2,1,1,"all_city_parameter_inputs"))),"",INDIRECT(ADDRESS(B2722,2,1,1,"all_city_parameter_inputs"))))</f>
        <v>other</v>
      </c>
      <c r="H2722" s="17" cm="1">
        <f t="array" aca="1" ref="H2722" ca="1">IF(ISBLANK(INDIRECT(ADDRESS(B2722,A2722,1,1,"all_city_parameter_inputs"))), "--",INDIRECT(ADDRESS(B2722,A2722,1,1,"all_city_parameter_inputs")))</f>
        <v>0</v>
      </c>
      <c r="I2722" s="17">
        <f ca="1">IF(OR(G2722="alpha",G2722="beta",G2722="sd",G2722="mean"),"--",VLOOKUP(C2722,Default!$B$5:$H$114,7,FALSE))</f>
        <v>0</v>
      </c>
      <c r="J2722" s="4" t="str">
        <f ca="1">VLOOKUP(F2722,Lookup!$C$5:$D$110,2, FALSE)</f>
        <v>Pollution values</v>
      </c>
      <c r="K2722" s="4">
        <f ca="1">VLOOKUP(C2722,Default!$B$4:$E$114,4, FALSE)</f>
        <v>0</v>
      </c>
      <c r="L2722" s="29" t="str" cm="1">
        <f t="array" aca="1" ref="L2722" ca="1">IF(ISNA(VLOOKUP(D2722,Grouped_Sources!$C:$C,1,FALSE)),"", INDIRECT(VLOOKUP(D2722,Grouped_Sources!$C:$G,5,FALSE)))</f>
        <v/>
      </c>
      <c r="M2722" s="29"/>
      <c r="N2722" s="21"/>
    </row>
    <row r="2723" spans="1:14" hidden="1" x14ac:dyDescent="0.25">
      <c r="A2723" s="5">
        <f t="shared" si="442"/>
        <v>30</v>
      </c>
      <c r="B2723" s="5">
        <f t="shared" si="443"/>
        <v>21</v>
      </c>
      <c r="C2723" s="5" t="str">
        <f t="shared" ca="1" si="441"/>
        <v>PM_emission_inventories taxi</v>
      </c>
      <c r="D2723" s="5" t="str">
        <f t="shared" ca="1" si="434"/>
        <v>PM_emission_inventories_port_louis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PM_emission_inventories</v>
      </c>
      <c r="G2723" s="4" t="str" cm="1">
        <f t="array" aca="1" ref="G2723" ca="1">IF(AND(ISBLANK(INDIRECT(ADDRESS(B2723,3,1,1,"all_city_parameter_inputs"))),ISBLANK(INDIRECT(ADDRESS(B2723,2,1,1,"all_city_parameter_inputs")))),"",IF(ISBLANK(INDIRECT(ADDRESS(B2723,2,1,1,"all_city_parameter_inputs"))),"",INDIRECT(ADDRESS(B2723,2,1,1,"all_city_parameter_inputs"))))</f>
        <v>taxi</v>
      </c>
      <c r="H2723" s="17" cm="1">
        <f t="array" aca="1" ref="H2723" ca="1">IF(ISBLANK(INDIRECT(ADDRESS(B2723,A2723,1,1,"all_city_parameter_inputs"))), "--",INDIRECT(ADDRESS(B2723,A2723,1,1,"all_city_parameter_inputs")))</f>
        <v>0</v>
      </c>
      <c r="I2723" s="17">
        <f ca="1">IF(OR(G2723="alpha",G2723="beta",G2723="sd",G2723="mean"),"--",VLOOKUP(C2723,Default!$B$5:$H$114,7,FALSE))</f>
        <v>0</v>
      </c>
      <c r="J2723" s="4" t="str">
        <f ca="1">VLOOKUP(F2723,Lookup!$C$5:$D$110,2, FALSE)</f>
        <v>Pollution values</v>
      </c>
      <c r="K2723" s="4">
        <f ca="1">VLOOKUP(C2723,Default!$B$4:$E$114,4, FALSE)</f>
        <v>0</v>
      </c>
      <c r="L2723" s="29" t="str" cm="1">
        <f t="array" aca="1" ref="L2723" ca="1">IF(ISNA(VLOOKUP(D2723,Grouped_Sources!$C:$C,1,FALSE)),"", INDIRECT(VLOOKUP(D2723,Grouped_Sources!$C:$G,5,FALSE)))</f>
        <v/>
      </c>
      <c r="M2723" s="29"/>
      <c r="N2723" s="21"/>
    </row>
    <row r="2724" spans="1:14" hidden="1" x14ac:dyDescent="0.25">
      <c r="A2724" s="5">
        <f t="shared" si="442"/>
        <v>30</v>
      </c>
      <c r="B2724" s="5">
        <f t="shared" si="443"/>
        <v>22</v>
      </c>
      <c r="C2724" s="5" t="str">
        <f t="shared" ca="1" si="441"/>
        <v>PM_emission_inventories auto_rickshaw</v>
      </c>
      <c r="D2724" s="5" t="str">
        <f t="shared" ca="1" si="434"/>
        <v>PM_emission_inventories_port_louis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PM_emission_inventories</v>
      </c>
      <c r="G2724" s="4" t="str" cm="1">
        <f t="array" aca="1" ref="G2724" ca="1">IF(AND(ISBLANK(INDIRECT(ADDRESS(B2724,3,1,1,"all_city_parameter_inputs"))),ISBLANK(INDIRECT(ADDRESS(B2724,2,1,1,"all_city_parameter_inputs")))),"",IF(ISBLANK(INDIRECT(ADDRESS(B2724,2,1,1,"all_city_parameter_inputs"))),"",INDIRECT(ADDRESS(B2724,2,1,1,"all_city_parameter_inputs"))))</f>
        <v>auto_rickshaw</v>
      </c>
      <c r="H2724" s="17" cm="1">
        <f t="array" aca="1" ref="H2724" ca="1">IF(ISBLANK(INDIRECT(ADDRESS(B2724,A2724,1,1,"all_city_parameter_inputs"))), "--",INDIRECT(ADDRESS(B2724,A2724,1,1,"all_city_parameter_inputs")))</f>
        <v>0</v>
      </c>
      <c r="I2724" s="17">
        <f ca="1">IF(OR(G2724="alpha",G2724="beta",G2724="sd",G2724="mean"),"--",VLOOKUP(C2724,Default!$B$5:$H$114,7,FALSE))</f>
        <v>0</v>
      </c>
      <c r="J2724" s="4" t="str">
        <f ca="1">VLOOKUP(F2724,Lookup!$C$5:$D$110,2, FALSE)</f>
        <v>Pollution values</v>
      </c>
      <c r="K2724" s="4">
        <f ca="1">VLOOKUP(C2724,Default!$B$4:$E$114,4, FALSE)</f>
        <v>0</v>
      </c>
      <c r="L2724" s="29" t="str" cm="1">
        <f t="array" aca="1" ref="L2724" ca="1">IF(ISNA(VLOOKUP(D2724,Grouped_Sources!$C:$C,1,FALSE)),"", INDIRECT(VLOOKUP(D2724,Grouped_Sources!$C:$G,5,FALSE)))</f>
        <v/>
      </c>
      <c r="M2724" s="29"/>
      <c r="N2724" s="21"/>
    </row>
    <row r="2725" spans="1:14" hidden="1" x14ac:dyDescent="0.25">
      <c r="A2725" s="5">
        <f t="shared" si="442"/>
        <v>30</v>
      </c>
      <c r="B2725" s="5">
        <f t="shared" si="443"/>
        <v>23</v>
      </c>
      <c r="C2725" s="5" t="str">
        <f t="shared" ca="1" si="441"/>
        <v>injury_reporting_rate</v>
      </c>
      <c r="D2725" s="5" t="str">
        <f t="shared" ca="1" si="434"/>
        <v>injury_reporting_rate_port_louis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injury_reporting_rate</v>
      </c>
      <c r="G2725" s="4" t="str" cm="1">
        <f t="array" aca="1" ref="G2725" ca="1">IF(AND(ISBLANK(INDIRECT(ADDRESS(B2725,3,1,1,"all_city_parameter_inputs"))),ISBLANK(INDIRECT(ADDRESS(B2725,2,1,1,"all_city_parameter_inputs")))),"",IF(ISBLANK(INDIRECT(ADDRESS(B2725,2,1,1,"all_city_parameter_inputs"))),"",INDIRECT(ADDRESS(B2725,2,1,1,"all_city_parameter_inputs"))))</f>
        <v>constant</v>
      </c>
      <c r="H2725" s="17" cm="1">
        <f t="array" aca="1" ref="H2725" ca="1">IF(ISBLANK(INDIRECT(ADDRESS(B2725,A2725,1,1,"all_city_parameter_inputs"))), "--",INDIRECT(ADDRESS(B2725,A2725,1,1,"all_city_parameter_inputs")))</f>
        <v>0.61011661591027255</v>
      </c>
      <c r="I2725" s="17">
        <f ca="1">IF(OR(G2725="alpha",G2725="beta",G2725="sd",G2725="mean"),"--",VLOOKUP(C2725,Default!$B$5:$H$114,7,FALSE))</f>
        <v>1</v>
      </c>
      <c r="J2725" s="4" t="str">
        <f ca="1">VLOOKUP(F2725,Lookup!$C$5:$D$110,2, FALSE)</f>
        <v>Injury values</v>
      </c>
      <c r="K2725" s="4" t="str">
        <f ca="1">VLOOKUP(C2725,Default!$B$4:$E$114,4, FALSE)</f>
        <v>rate at which injuries are reported</v>
      </c>
      <c r="L2725" s="21" t="str" cm="1">
        <f t="array" aca="1" ref="L2725" ca="1">IF(ISNA(VLOOKUP($D2725,Grouped_Sources!$C:$C,1,FALSE)),"", INDIRECT(VLOOKUP($D2725,Grouped_Sources!$C:$I,5,FALSE)))</f>
        <v>InjuryReportingRate_WriteUp_vxx.docx on OneDrive Ali Abbas - ITHIM Global\Methods and Processes\Input Parameters\InjuryReportingRate</v>
      </c>
      <c r="M2725" s="21" cm="1">
        <f t="array" aca="1" ref="M2725" ca="1">IF(ISNA(VLOOKUP($D2725,Grouped_Sources!$C:$C,1,FALSE)),"", INDIRECT(VLOOKUP($D2725,Grouped_Sources!$C:$I,6,FALSE)))</f>
        <v>0</v>
      </c>
      <c r="N2725" s="21" cm="1">
        <f t="array" aca="1" ref="N2725" ca="1">IF(ISNA(VLOOKUP($D2725,Grouped_Sources!$C:$C,1,FALSE)),"", INDIRECT(VLOOKUP($D2725,Grouped_Sources!$C:$I,7,FALSE)))</f>
        <v>0</v>
      </c>
    </row>
    <row r="2726" spans="1:14" hidden="1" x14ac:dyDescent="0.25">
      <c r="A2726" s="5">
        <f t="shared" si="442"/>
        <v>30</v>
      </c>
      <c r="B2726" s="5">
        <f t="shared" si="443"/>
        <v>24</v>
      </c>
      <c r="C2726" s="5" t="str">
        <f t="shared" ca="1" si="441"/>
        <v>injury_reporting_rate</v>
      </c>
      <c r="D2726" s="5" t="str">
        <f t="shared" ca="1" si="434"/>
        <v>injury_reporting_rate_port_louis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injury_reporting_rate</v>
      </c>
      <c r="G2726" s="4" t="str" cm="1">
        <f t="array" aca="1" ref="G2726" ca="1">IF(AND(ISBLANK(INDIRECT(ADDRESS(B2726,3,1,1,"all_city_parameter_inputs"))),ISBLANK(INDIRECT(ADDRESS(B2726,2,1,1,"all_city_parameter_inputs")))),"",IF(ISBLANK(INDIRECT(ADDRESS(B2726,2,1,1,"all_city_parameter_inputs"))),"",INDIRECT(ADDRESS(B2726,2,1,1,"all_city_parameter_inputs"))))</f>
        <v>alpha</v>
      </c>
      <c r="H2726" s="17" cm="1">
        <f t="array" aca="1" ref="H2726" ca="1">IF(ISBLANK(INDIRECT(ADDRESS(B2726,A2726,1,1,"all_city_parameter_inputs"))), "--",INDIRECT(ADDRESS(B2726,A2726,1,1,"all_city_parameter_inputs")))</f>
        <v>3.0181604286125974</v>
      </c>
      <c r="I2726" s="17" t="str">
        <f ca="1">IF(OR(G2726="alpha",G2726="beta",G2726="sd",G2726="mean"),"--",VLOOKUP(C2726,Default!$B$5:$H$114,7,FALSE))</f>
        <v>--</v>
      </c>
      <c r="J2726" s="4" t="str">
        <f ca="1">VLOOKUP(F2726,Lookup!$C$5:$D$110,2, FALSE)</f>
        <v>Injury values</v>
      </c>
      <c r="K2726" s="4" t="str">
        <f ca="1">VLOOKUP(C2726,Default!$B$4:$E$114,4, FALSE)</f>
        <v>rate at which injuries are reported</v>
      </c>
      <c r="L2726" s="21" t="str" cm="1">
        <f t="array" aca="1" ref="L2726" ca="1">IF(ISNA(VLOOKUP($D2726,Grouped_Sources!$C:$C,1,FALSE)),"", INDIRECT(VLOOKUP($D2726,Grouped_Sources!$C:$I,5,FALSE)))</f>
        <v>InjuryReportingRate_WriteUp_vxx.docx on OneDrive Ali Abbas - ITHIM Global\Methods and Processes\Input Parameters\InjuryReportingRate</v>
      </c>
      <c r="M2726" s="21" cm="1">
        <f t="array" aca="1" ref="M2726" ca="1">IF(ISNA(VLOOKUP($D2726,Grouped_Sources!$C:$C,1,FALSE)),"", INDIRECT(VLOOKUP($D2726,Grouped_Sources!$C:$I,6,FALSE)))</f>
        <v>0</v>
      </c>
      <c r="N2726" s="21" cm="1">
        <f t="array" aca="1" ref="N2726" ca="1">IF(ISNA(VLOOKUP($D2726,Grouped_Sources!$C:$C,1,FALSE)),"", INDIRECT(VLOOKUP($D2726,Grouped_Sources!$C:$I,7,FALSE)))</f>
        <v>0</v>
      </c>
    </row>
    <row r="2727" spans="1:14" hidden="1" x14ac:dyDescent="0.25">
      <c r="A2727" s="5">
        <f t="shared" si="442"/>
        <v>30</v>
      </c>
      <c r="B2727" s="5">
        <f t="shared" si="443"/>
        <v>25</v>
      </c>
      <c r="C2727" s="5" t="str">
        <f t="shared" ca="1" si="441"/>
        <v>injury_reporting_rate</v>
      </c>
      <c r="D2727" s="5" t="str">
        <f t="shared" ca="1" si="434"/>
        <v>injury_reporting_rate_port_louis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injury_reporting_rate</v>
      </c>
      <c r="G2727" s="4" t="str" cm="1">
        <f t="array" aca="1" ref="G2727" ca="1">IF(AND(ISBLANK(INDIRECT(ADDRESS(B2727,3,1,1,"all_city_parameter_inputs"))),ISBLANK(INDIRECT(ADDRESS(B2727,2,1,1,"all_city_parameter_inputs")))),"",IF(ISBLANK(INDIRECT(ADDRESS(B2727,2,1,1,"all_city_parameter_inputs"))),"",INDIRECT(ADDRESS(B2727,2,1,1,"all_city_parameter_inputs"))))</f>
        <v>beta</v>
      </c>
      <c r="H2727" s="17" cm="1">
        <f t="array" aca="1" ref="H2727" ca="1">IF(ISBLANK(INDIRECT(ADDRESS(B2727,A2727,1,1,"all_city_parameter_inputs"))), "--",INDIRECT(ADDRESS(B2727,A2727,1,1,"all_city_parameter_inputs")))</f>
        <v>1.9286978438991389</v>
      </c>
      <c r="I2727" s="17" t="str">
        <f ca="1">IF(OR(G2727="alpha",G2727="beta",G2727="sd",G2727="mean"),"--",VLOOKUP(C2727,Default!$B$5:$H$114,7,FALSE))</f>
        <v>--</v>
      </c>
      <c r="J2727" s="4" t="str">
        <f ca="1">VLOOKUP(F2727,Lookup!$C$5:$D$110,2, FALSE)</f>
        <v>Injury values</v>
      </c>
      <c r="K2727" s="4" t="str">
        <f ca="1">VLOOKUP(C2727,Default!$B$4:$E$114,4, FALSE)</f>
        <v>rate at which injuries are reported</v>
      </c>
      <c r="L2727" s="21" t="str" cm="1">
        <f t="array" aca="1" ref="L2727" ca="1">IF(ISNA(VLOOKUP($D2727,Grouped_Sources!$C:$C,1,FALSE)),"", INDIRECT(VLOOKUP($D2727,Grouped_Sources!$C:$I,5,FALSE)))</f>
        <v>InjuryReportingRate_WriteUp_vxx.docx on OneDrive Ali Abbas - ITHIM Global\Methods and Processes\Input Parameters\InjuryReportingRate</v>
      </c>
      <c r="M2727" s="21" cm="1">
        <f t="array" aca="1" ref="M2727" ca="1">IF(ISNA(VLOOKUP($D2727,Grouped_Sources!$C:$C,1,FALSE)),"", INDIRECT(VLOOKUP($D2727,Grouped_Sources!$C:$I,6,FALSE)))</f>
        <v>0</v>
      </c>
      <c r="N2727" s="21" cm="1">
        <f t="array" aca="1" ref="N2727" ca="1">IF(ISNA(VLOOKUP($D2727,Grouped_Sources!$C:$C,1,FALSE)),"", INDIRECT(VLOOKUP($D2727,Grouped_Sources!$C:$I,7,FALSE)))</f>
        <v>0</v>
      </c>
    </row>
    <row r="2728" spans="1:14" hidden="1" x14ac:dyDescent="0.25">
      <c r="A2728" s="5">
        <f t="shared" si="442"/>
        <v>30</v>
      </c>
      <c r="B2728" s="5">
        <f t="shared" si="443"/>
        <v>26</v>
      </c>
      <c r="C2728" s="5" t="str">
        <f t="shared" ca="1" si="441"/>
        <v>chronic_disease_scalar</v>
      </c>
      <c r="D2728" s="5" t="str">
        <f t="shared" ca="1" si="434"/>
        <v>chronic_disease_scalar_port_louis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chronic_disease_scalar</v>
      </c>
      <c r="G2728" s="4" t="str" cm="1">
        <f t="array" aca="1" ref="G2728" ca="1">IF(AND(ISBLANK(INDIRECT(ADDRESS(B2728,3,1,1,"all_city_parameter_inputs"))),ISBLANK(INDIRECT(ADDRESS(B2728,2,1,1,"all_city_parameter_inputs")))),"",IF(ISBLANK(INDIRECT(ADDRESS(B2728,2,1,1,"all_city_parameter_inputs"))),"",INDIRECT(ADDRESS(B2728,2,1,1,"all_city_parameter_inputs"))))</f>
        <v>constant</v>
      </c>
      <c r="H2728" s="17" cm="1">
        <f t="array" aca="1" ref="H2728" ca="1">IF(ISBLANK(INDIRECT(ADDRESS(B2728,A2728,1,1,"all_city_parameter_inputs"))), "--",INDIRECT(ADDRESS(B2728,A2728,1,1,"all_city_parameter_inputs")))</f>
        <v>1</v>
      </c>
      <c r="I2728" s="17">
        <f ca="1">IF(OR(G2728="alpha",G2728="beta",G2728="sd",G2728="mean"),"--",VLOOKUP(C2728,Default!$B$5:$H$114,7,FALSE))</f>
        <v>1</v>
      </c>
      <c r="J2728" s="4" t="str">
        <f ca="1">VLOOKUP(F2728,Lookup!$C$5:$D$110,2, FALSE)</f>
        <v>Health values</v>
      </c>
      <c r="K2728" s="4" t="str">
        <f ca="1">VLOOKUP(C2728,Default!$B$4:$E$114,4, FALSE)</f>
        <v>scalar to deal with bias in GBD data</v>
      </c>
      <c r="L2728" s="21" t="str" cm="1">
        <f t="array" aca="1" ref="L2728" ca="1">IF(ISNA(VLOOKUP($D2728,Grouped_Sources!$C:$C,1,FALSE)),"", INDIRECT(VLOOKUP($D2728,Grouped_Sources!$C:$I,5,FALSE)))</f>
        <v>assumes no bias in the disease data, distribution values need updating</v>
      </c>
      <c r="M2728" s="21" cm="1">
        <f t="array" aca="1" ref="M2728" ca="1">IF(ISNA(VLOOKUP($D2728,Grouped_Sources!$C:$C,1,FALSE)),"", INDIRECT(VLOOKUP($D2728,Grouped_Sources!$C:$I,6,FALSE)))</f>
        <v>0</v>
      </c>
      <c r="N2728" s="21" cm="1">
        <f t="array" aca="1" ref="N2728" ca="1">IF(ISNA(VLOOKUP($D2728,Grouped_Sources!$C:$C,1,FALSE)),"", INDIRECT(VLOOKUP($D2728,Grouped_Sources!$C:$I,7,FALSE)))</f>
        <v>0</v>
      </c>
    </row>
    <row r="2729" spans="1:14" hidden="1" x14ac:dyDescent="0.25">
      <c r="A2729" s="5">
        <f t="shared" si="442"/>
        <v>30</v>
      </c>
      <c r="B2729" s="5">
        <f t="shared" si="443"/>
        <v>27</v>
      </c>
      <c r="C2729" s="5" t="str">
        <f t="shared" ca="1" si="441"/>
        <v>chronic_disease_scalar</v>
      </c>
      <c r="D2729" s="5" t="str">
        <f t="shared" ca="1" si="434"/>
        <v>chronic_disease_scalar_port_louis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chronic_disease_scalar</v>
      </c>
      <c r="G2729" s="4" t="str" cm="1">
        <f t="array" aca="1" ref="G2729" ca="1">IF(AND(ISBLANK(INDIRECT(ADDRESS(B2729,3,1,1,"all_city_parameter_inputs"))),ISBLANK(INDIRECT(ADDRESS(B2729,2,1,1,"all_city_parameter_inputs")))),"",IF(ISBLANK(INDIRECT(ADDRESS(B2729,2,1,1,"all_city_parameter_inputs"))),"",INDIRECT(ADDRESS(B2729,2,1,1,"all_city_parameter_inputs"))))</f>
        <v>mean</v>
      </c>
      <c r="H2729" s="17" cm="1">
        <f t="array" aca="1" ref="H2729" ca="1">IF(ISBLANK(INDIRECT(ADDRESS(B2729,A2729,1,1,"all_city_parameter_inputs"))), "--",INDIRECT(ADDRESS(B2729,A2729,1,1,"all_city_parameter_inputs")))</f>
        <v>1</v>
      </c>
      <c r="I2729" s="17" t="str">
        <f ca="1">IF(OR(G2729="alpha",G2729="beta",G2729="sd",G2729="mean"),"--",VLOOKUP(C2729,Default!$B$5:$H$114,7,FALSE))</f>
        <v>--</v>
      </c>
      <c r="J2729" s="4" t="str">
        <f ca="1">VLOOKUP(F2729,Lookup!$C$5:$D$110,2, FALSE)</f>
        <v>Health values</v>
      </c>
      <c r="K2729" s="4" t="str">
        <f ca="1">VLOOKUP(C2729,Default!$B$4:$E$114,4, FALSE)</f>
        <v>scalar to deal with bias in GBD data</v>
      </c>
      <c r="L2729" s="21" t="str" cm="1">
        <f t="array" aca="1" ref="L2729" ca="1">IF(ISNA(VLOOKUP($D2729,Grouped_Sources!$C:$C,1,FALSE)),"", INDIRECT(VLOOKUP($D2729,Grouped_Sources!$C:$I,5,FALSE)))</f>
        <v>assumes no bias in the disease data, distribution values need updating</v>
      </c>
      <c r="M2729" s="21" cm="1">
        <f t="array" aca="1" ref="M2729" ca="1">IF(ISNA(VLOOKUP($D2729,Grouped_Sources!$C:$C,1,FALSE)),"", INDIRECT(VLOOKUP($D2729,Grouped_Sources!$C:$I,6,FALSE)))</f>
        <v>0</v>
      </c>
      <c r="N2729" s="21" cm="1">
        <f t="array" aca="1" ref="N2729" ca="1">IF(ISNA(VLOOKUP($D2729,Grouped_Sources!$C:$C,1,FALSE)),"", INDIRECT(VLOOKUP($D2729,Grouped_Sources!$C:$I,7,FALSE)))</f>
        <v>0</v>
      </c>
    </row>
    <row r="2730" spans="1:14" hidden="1" x14ac:dyDescent="0.25">
      <c r="A2730" s="5">
        <f t="shared" si="442"/>
        <v>30</v>
      </c>
      <c r="B2730" s="5">
        <f t="shared" si="443"/>
        <v>28</v>
      </c>
      <c r="C2730" s="5" t="str">
        <f t="shared" ca="1" si="441"/>
        <v>chronic_disease_scalar</v>
      </c>
      <c r="D2730" s="5" t="str">
        <f t="shared" ca="1" si="434"/>
        <v>chronic_disease_scalar_port_louis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chronic_disease_scalar</v>
      </c>
      <c r="G2730" s="4" t="str" cm="1">
        <f t="array" aca="1" ref="G2730" ca="1">IF(AND(ISBLANK(INDIRECT(ADDRESS(B2730,3,1,1,"all_city_parameter_inputs"))),ISBLANK(INDIRECT(ADDRESS(B2730,2,1,1,"all_city_parameter_inputs")))),"",IF(ISBLANK(INDIRECT(ADDRESS(B2730,2,1,1,"all_city_parameter_inputs"))),"",INDIRECT(ADDRESS(B2730,2,1,1,"all_city_parameter_inputs"))))</f>
        <v>sd</v>
      </c>
      <c r="H2730" s="17" cm="1">
        <f t="array" aca="1" ref="H2730" ca="1">IF(ISBLANK(INDIRECT(ADDRESS(B2730,A2730,1,1,"all_city_parameter_inputs"))), "--",INDIRECT(ADDRESS(B2730,A2730,1,1,"all_city_parameter_inputs")))</f>
        <v>1.2</v>
      </c>
      <c r="I2730" s="17" t="str">
        <f ca="1">IF(OR(G2730="alpha",G2730="beta",G2730="sd",G2730="mean"),"--",VLOOKUP(C2730,Default!$B$5:$H$114,7,FALSE))</f>
        <v>--</v>
      </c>
      <c r="J2730" s="4" t="str">
        <f ca="1">VLOOKUP(F2730,Lookup!$C$5:$D$110,2, FALSE)</f>
        <v>Health values</v>
      </c>
      <c r="K2730" s="4" t="str">
        <f ca="1">VLOOKUP(C2730,Default!$B$4:$E$114,4, FALSE)</f>
        <v>scalar to deal with bias in GBD data</v>
      </c>
      <c r="L2730" s="21" t="str" cm="1">
        <f t="array" aca="1" ref="L2730" ca="1">IF(ISNA(VLOOKUP($D2730,Grouped_Sources!$C:$C,1,FALSE)),"", INDIRECT(VLOOKUP($D2730,Grouped_Sources!$C:$I,5,FALSE)))</f>
        <v>assumes no bias in the disease data, distribution values need updating</v>
      </c>
      <c r="M2730" s="21" cm="1">
        <f t="array" aca="1" ref="M2730" ca="1">IF(ISNA(VLOOKUP($D2730,Grouped_Sources!$C:$C,1,FALSE)),"", INDIRECT(VLOOKUP($D2730,Grouped_Sources!$C:$I,6,FALSE)))</f>
        <v>0</v>
      </c>
      <c r="N2730" s="21" cm="1">
        <f t="array" aca="1" ref="N2730" ca="1">IF(ISNA(VLOOKUP($D2730,Grouped_Sources!$C:$C,1,FALSE)),"", INDIRECT(VLOOKUP($D2730,Grouped_Sources!$C:$I,7,FALSE)))</f>
        <v>0</v>
      </c>
    </row>
    <row r="2731" spans="1:14" hidden="1" x14ac:dyDescent="0.25">
      <c r="A2731" s="5">
        <f t="shared" si="442"/>
        <v>30</v>
      </c>
      <c r="B2731" s="5">
        <f t="shared" si="443"/>
        <v>29</v>
      </c>
      <c r="C2731" s="5" t="str">
        <f t="shared" ca="1" si="441"/>
        <v>pm_conc_base</v>
      </c>
      <c r="D2731" s="5" t="str">
        <f t="shared" ca="1" si="434"/>
        <v>pm_conc_base_port_louis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pm_conc_base</v>
      </c>
      <c r="G2731" s="4" t="str" cm="1">
        <f t="array" aca="1" ref="G2731" ca="1">IF(AND(ISBLANK(INDIRECT(ADDRESS(B2731,3,1,1,"all_city_parameter_inputs"))),ISBLANK(INDIRECT(ADDRESS(B2731,2,1,1,"all_city_parameter_inputs")))),"",IF(ISBLANK(INDIRECT(ADDRESS(B2731,2,1,1,"all_city_parameter_inputs"))),"",INDIRECT(ADDRESS(B2731,2,1,1,"all_city_parameter_inputs"))))</f>
        <v>constant</v>
      </c>
      <c r="H2731" s="17" cm="1">
        <f t="array" aca="1" ref="H2731" ca="1">IF(ISBLANK(INDIRECT(ADDRESS(B2731,A2731,1,1,"all_city_parameter_inputs"))), "--",INDIRECT(ADDRESS(B2731,A2731,1,1,"all_city_parameter_inputs")))</f>
        <v>14</v>
      </c>
      <c r="I2731" s="17">
        <f ca="1">IF(OR(G2731="alpha",G2731="beta",G2731="sd",G2731="mean"),"--",VLOOKUP(C2731,Default!$B$5:$H$114,7,FALSE))</f>
        <v>12.69</v>
      </c>
      <c r="J2731" s="4" t="str">
        <f ca="1">VLOOKUP(F2731,Lookup!$C$5:$D$110,2, FALSE)</f>
        <v>Pollution values</v>
      </c>
      <c r="K2731" s="4" t="str">
        <f ca="1">VLOOKUP(C2731,Default!$B$4:$E$114,4, FALSE)</f>
        <v>background PM2.5 concentration</v>
      </c>
      <c r="L2731" s="29" t="str" cm="1">
        <f t="array" aca="1" ref="L2731" ca="1">IF(ISNA(VLOOKUP(D2731,Grouped_Sources!$C:$C,1,FALSE)),"", INDIRECT(VLOOKUP(D2731,Grouped_Sources!$C:$G,5,FALSE)))</f>
        <v/>
      </c>
      <c r="M2731" s="29"/>
      <c r="N2731" s="21"/>
    </row>
    <row r="2732" spans="1:14" hidden="1" x14ac:dyDescent="0.25">
      <c r="A2732" s="5">
        <f t="shared" si="442"/>
        <v>30</v>
      </c>
      <c r="B2732" s="5">
        <f t="shared" si="443"/>
        <v>30</v>
      </c>
      <c r="C2732" s="5" t="str">
        <f t="shared" ca="1" si="441"/>
        <v>pm_conc_base</v>
      </c>
      <c r="D2732" s="5" t="str">
        <f t="shared" ca="1" si="434"/>
        <v>pm_conc_base_port_louis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pm_conc_base</v>
      </c>
      <c r="G2732" s="4" t="str" cm="1">
        <f t="array" aca="1" ref="G2732" ca="1">IF(AND(ISBLANK(INDIRECT(ADDRESS(B2732,3,1,1,"all_city_parameter_inputs"))),ISBLANK(INDIRECT(ADDRESS(B2732,2,1,1,"all_city_parameter_inputs")))),"",IF(ISBLANK(INDIRECT(ADDRESS(B2732,2,1,1,"all_city_parameter_inputs"))),"",INDIRECT(ADDRESS(B2732,2,1,1,"all_city_parameter_inputs"))))</f>
        <v>mean</v>
      </c>
      <c r="H2732" s="17" t="str" cm="1">
        <f t="array" aca="1" ref="H2732" ca="1">IF(ISBLANK(INDIRECT(ADDRESS(B2732,A2732,1,1,"all_city_parameter_inputs"))), "--",INDIRECT(ADDRESS(B2732,A2732,1,1,"all_city_parameter_inputs")))</f>
        <v>--</v>
      </c>
      <c r="I2732" s="17" t="str">
        <f ca="1">IF(OR(G2732="alpha",G2732="beta",G2732="sd",G2732="mean"),"--",VLOOKUP(C2732,Default!$B$5:$H$114,7,FALSE))</f>
        <v>--</v>
      </c>
      <c r="J2732" s="4" t="str">
        <f ca="1">VLOOKUP(F2732,Lookup!$C$5:$D$110,2, FALSE)</f>
        <v>Pollution values</v>
      </c>
      <c r="K2732" s="4" t="str">
        <f ca="1">VLOOKUP(C2732,Default!$B$4:$E$114,4, FALSE)</f>
        <v>background PM2.5 concentration</v>
      </c>
      <c r="L2732" s="29" t="str" cm="1">
        <f t="array" aca="1" ref="L2732" ca="1">IF(ISNA(VLOOKUP(D2732,Grouped_Sources!$C:$C,1,FALSE)),"", INDIRECT(VLOOKUP(D2732,Grouped_Sources!$C:$G,5,FALSE)))</f>
        <v/>
      </c>
      <c r="M2732" s="29"/>
      <c r="N2732" s="21"/>
    </row>
    <row r="2733" spans="1:14" hidden="1" x14ac:dyDescent="0.25">
      <c r="A2733" s="5">
        <f t="shared" si="442"/>
        <v>30</v>
      </c>
      <c r="B2733" s="5">
        <f t="shared" si="443"/>
        <v>31</v>
      </c>
      <c r="C2733" s="5" t="str">
        <f t="shared" ca="1" si="441"/>
        <v>pm_conc_base</v>
      </c>
      <c r="D2733" s="5" t="str">
        <f t="shared" ca="1" si="434"/>
        <v>pm_conc_base_port_louis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pm_conc_base</v>
      </c>
      <c r="G2733" s="4" t="str" cm="1">
        <f t="array" aca="1" ref="G2733" ca="1">IF(AND(ISBLANK(INDIRECT(ADDRESS(B2733,3,1,1,"all_city_parameter_inputs"))),ISBLANK(INDIRECT(ADDRESS(B2733,2,1,1,"all_city_parameter_inputs")))),"",IF(ISBLANK(INDIRECT(ADDRESS(B2733,2,1,1,"all_city_parameter_inputs"))),"",INDIRECT(ADDRESS(B2733,2,1,1,"all_city_parameter_inputs"))))</f>
        <v>sd</v>
      </c>
      <c r="H2733" s="17" t="str" cm="1">
        <f t="array" aca="1" ref="H2733" ca="1">IF(ISBLANK(INDIRECT(ADDRESS(B2733,A2733,1,1,"all_city_parameter_inputs"))), "--",INDIRECT(ADDRESS(B2733,A2733,1,1,"all_city_parameter_inputs")))</f>
        <v>--</v>
      </c>
      <c r="I2733" s="17" t="str">
        <f ca="1">IF(OR(G2733="alpha",G2733="beta",G2733="sd",G2733="mean"),"--",VLOOKUP(C2733,Default!$B$5:$H$114,7,FALSE))</f>
        <v>--</v>
      </c>
      <c r="J2733" s="4" t="str">
        <f ca="1">VLOOKUP(F2733,Lookup!$C$5:$D$110,2, FALSE)</f>
        <v>Pollution values</v>
      </c>
      <c r="K2733" s="4" t="str">
        <f ca="1">VLOOKUP(C2733,Default!$B$4:$E$114,4, FALSE)</f>
        <v>background PM2.5 concentration</v>
      </c>
      <c r="L2733" s="29" t="str" cm="1">
        <f t="array" aca="1" ref="L2733" ca="1">IF(ISNA(VLOOKUP(D2733,Grouped_Sources!$C:$C,1,FALSE)),"", INDIRECT(VLOOKUP(D2733,Grouped_Sources!$C:$G,5,FALSE)))</f>
        <v/>
      </c>
      <c r="M2733" s="29"/>
      <c r="N2733" s="21"/>
    </row>
    <row r="2734" spans="1:14" hidden="1" x14ac:dyDescent="0.25">
      <c r="A2734" s="5">
        <f t="shared" si="442"/>
        <v>30</v>
      </c>
      <c r="B2734" s="5">
        <f t="shared" si="443"/>
        <v>32</v>
      </c>
      <c r="C2734" s="5" t="str">
        <f t="shared" ca="1" si="441"/>
        <v>pm_trans_share</v>
      </c>
      <c r="D2734" s="5" t="str">
        <f t="shared" ca="1" si="434"/>
        <v>pm_trans_share_port_louis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pm_trans_share</v>
      </c>
      <c r="G2734" s="4" t="str" cm="1">
        <f t="array" aca="1" ref="G2734" ca="1">IF(AND(ISBLANK(INDIRECT(ADDRESS(B2734,3,1,1,"all_city_parameter_inputs"))),ISBLANK(INDIRECT(ADDRESS(B2734,2,1,1,"all_city_parameter_inputs")))),"",IF(ISBLANK(INDIRECT(ADDRESS(B2734,2,1,1,"all_city_parameter_inputs"))),"",INDIRECT(ADDRESS(B2734,2,1,1,"all_city_parameter_inputs"))))</f>
        <v>constant</v>
      </c>
      <c r="H2734" s="17" cm="1">
        <f t="array" aca="1" ref="H2734" ca="1">IF(ISBLANK(INDIRECT(ADDRESS(B2734,A2734,1,1,"all_city_parameter_inputs"))), "--",INDIRECT(ADDRESS(B2734,A2734,1,1,"all_city_parameter_inputs")))</f>
        <v>0.22500000000000001</v>
      </c>
      <c r="I2734" s="17">
        <f ca="1">IF(OR(G2734="alpha",G2734="beta",G2734="sd",G2734="mean"),"--",VLOOKUP(C2734,Default!$B$5:$H$114,7,FALSE))</f>
        <v>0.42</v>
      </c>
      <c r="J2734" s="4" t="str">
        <f ca="1">VLOOKUP(F2734,Lookup!$C$5:$D$110,2, FALSE)</f>
        <v>Pollution values</v>
      </c>
      <c r="K2734" s="4" t="str">
        <f ca="1">VLOOKUP(C2734,Default!$B$4:$E$114,4, FALSE)</f>
        <v>proportion of background PM2.5 attributable to transport</v>
      </c>
      <c r="L2734" s="29" t="str" cm="1">
        <f t="array" aca="1" ref="L2734" ca="1">IF(ISNA(VLOOKUP(D2734,Grouped_Sources!$C:$C,1,FALSE)),"", INDIRECT(VLOOKUP(D2734,Grouped_Sources!$C:$G,5,FALSE)))</f>
        <v/>
      </c>
      <c r="M2734" s="29"/>
      <c r="N2734" s="21"/>
    </row>
    <row r="2735" spans="1:14" hidden="1" x14ac:dyDescent="0.25">
      <c r="A2735" s="5">
        <f t="shared" si="442"/>
        <v>30</v>
      </c>
      <c r="B2735" s="5">
        <f t="shared" si="443"/>
        <v>33</v>
      </c>
      <c r="C2735" s="5" t="str">
        <f t="shared" ca="1" si="441"/>
        <v>pm_trans_share</v>
      </c>
      <c r="D2735" s="5" t="str">
        <f t="shared" ca="1" si="434"/>
        <v>pm_trans_share_port_louis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pm_trans_share</v>
      </c>
      <c r="G2735" s="4" t="str" cm="1">
        <f t="array" aca="1" ref="G2735" ca="1">IF(AND(ISBLANK(INDIRECT(ADDRESS(B2735,3,1,1,"all_city_parameter_inputs"))),ISBLANK(INDIRECT(ADDRESS(B2735,2,1,1,"all_city_parameter_inputs")))),"",IF(ISBLANK(INDIRECT(ADDRESS(B2735,2,1,1,"all_city_parameter_inputs"))),"",INDIRECT(ADDRESS(B2735,2,1,1,"all_city_parameter_inputs"))))</f>
        <v>alpha</v>
      </c>
      <c r="H2735" s="17" t="str" cm="1">
        <f t="array" aca="1" ref="H2735" ca="1">IF(ISBLANK(INDIRECT(ADDRESS(B2735,A2735,1,1,"all_city_parameter_inputs"))), "--",INDIRECT(ADDRESS(B2735,A2735,1,1,"all_city_parameter_inputs")))</f>
        <v>--</v>
      </c>
      <c r="I2735" s="17" t="str">
        <f ca="1">IF(OR(G2735="alpha",G2735="beta",G2735="sd",G2735="mean"),"--",VLOOKUP(C2735,Default!$B$5:$H$114,7,FALSE))</f>
        <v>--</v>
      </c>
      <c r="J2735" s="4" t="str">
        <f ca="1">VLOOKUP(F2735,Lookup!$C$5:$D$110,2, FALSE)</f>
        <v>Pollution values</v>
      </c>
      <c r="K2735" s="4" t="str">
        <f ca="1">VLOOKUP(C2735,Default!$B$4:$E$114,4, FALSE)</f>
        <v>proportion of background PM2.5 attributable to transport</v>
      </c>
      <c r="L2735" s="29" t="str" cm="1">
        <f t="array" aca="1" ref="L2735" ca="1">IF(ISNA(VLOOKUP(D2735,Grouped_Sources!$C:$C,1,FALSE)),"", INDIRECT(VLOOKUP(D2735,Grouped_Sources!$C:$G,5,FALSE)))</f>
        <v/>
      </c>
      <c r="M2735" s="29"/>
      <c r="N2735" s="21"/>
    </row>
    <row r="2736" spans="1:14" hidden="1" x14ac:dyDescent="0.25">
      <c r="A2736" s="5">
        <f t="shared" si="442"/>
        <v>30</v>
      </c>
      <c r="B2736" s="5">
        <f t="shared" si="443"/>
        <v>34</v>
      </c>
      <c r="C2736" s="5" t="str">
        <f t="shared" ca="1" si="441"/>
        <v>pm_trans_share</v>
      </c>
      <c r="D2736" s="5" t="str">
        <f t="shared" ca="1" si="434"/>
        <v>pm_trans_share_port_louis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pm_trans_share</v>
      </c>
      <c r="G2736" s="4" t="str" cm="1">
        <f t="array" aca="1" ref="G2736" ca="1">IF(AND(ISBLANK(INDIRECT(ADDRESS(B2736,3,1,1,"all_city_parameter_inputs"))),ISBLANK(INDIRECT(ADDRESS(B2736,2,1,1,"all_city_parameter_inputs")))),"",IF(ISBLANK(INDIRECT(ADDRESS(B2736,2,1,1,"all_city_parameter_inputs"))),"",INDIRECT(ADDRESS(B2736,2,1,1,"all_city_parameter_inputs"))))</f>
        <v>beta</v>
      </c>
      <c r="H2736" s="17" t="str" cm="1">
        <f t="array" aca="1" ref="H2736" ca="1">IF(ISBLANK(INDIRECT(ADDRESS(B2736,A2736,1,1,"all_city_parameter_inputs"))), "--",INDIRECT(ADDRESS(B2736,A2736,1,1,"all_city_parameter_inputs")))</f>
        <v>--</v>
      </c>
      <c r="I2736" s="17" t="str">
        <f ca="1">IF(OR(G2736="alpha",G2736="beta",G2736="sd",G2736="mean"),"--",VLOOKUP(C2736,Default!$B$5:$H$114,7,FALSE))</f>
        <v>--</v>
      </c>
      <c r="J2736" s="4" t="str">
        <f ca="1">VLOOKUP(F2736,Lookup!$C$5:$D$110,2, FALSE)</f>
        <v>Pollution values</v>
      </c>
      <c r="K2736" s="4" t="str">
        <f ca="1">VLOOKUP(C2736,Default!$B$4:$E$114,4, FALSE)</f>
        <v>proportion of background PM2.5 attributable to transport</v>
      </c>
      <c r="L2736" s="29" t="str" cm="1">
        <f t="array" aca="1" ref="L2736" ca="1">IF(ISNA(VLOOKUP(D2736,Grouped_Sources!$C:$C,1,FALSE)),"", INDIRECT(VLOOKUP(D2736,Grouped_Sources!$C:$G,5,FALSE)))</f>
        <v/>
      </c>
      <c r="M2736" s="29"/>
      <c r="N2736" s="21"/>
    </row>
    <row r="2737" spans="1:14" hidden="1" x14ac:dyDescent="0.25">
      <c r="A2737" s="5">
        <f t="shared" si="442"/>
        <v>30</v>
      </c>
      <c r="B2737" s="5">
        <f t="shared" si="443"/>
        <v>35</v>
      </c>
      <c r="C2737" s="5" t="str">
        <f t="shared" ca="1" si="441"/>
        <v>background_pa_scalar</v>
      </c>
      <c r="D2737" s="5" t="str">
        <f t="shared" ca="1" si="434"/>
        <v>background_pa_scalar_port_louis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background_pa_scalar</v>
      </c>
      <c r="G2737" s="4" t="str" cm="1">
        <f t="array" aca="1" ref="G2737" ca="1">IF(AND(ISBLANK(INDIRECT(ADDRESS(B2737,3,1,1,"all_city_parameter_inputs"))),ISBLANK(INDIRECT(ADDRESS(B2737,2,1,1,"all_city_parameter_inputs")))),"",IF(ISBLANK(INDIRECT(ADDRESS(B2737,2,1,1,"all_city_parameter_inputs"))),"",INDIRECT(ADDRESS(B2737,2,1,1,"all_city_parameter_inputs"))))</f>
        <v>constant</v>
      </c>
      <c r="H2737" s="17" cm="1">
        <f t="array" aca="1" ref="H2737" ca="1">IF(ISBLANK(INDIRECT(ADDRESS(B2737,A2737,1,1,"all_city_parameter_inputs"))), "--",INDIRECT(ADDRESS(B2737,A2737,1,1,"all_city_parameter_inputs")))</f>
        <v>1</v>
      </c>
      <c r="I2737" s="17">
        <f ca="1">IF(OR(G2737="alpha",G2737="beta",G2737="sd",G2737="mean"),"--",VLOOKUP(C2737,Default!$B$5:$H$114,7,FALSE))</f>
        <v>1</v>
      </c>
      <c r="J2737" s="4" t="str">
        <f ca="1">VLOOKUP(F2737,Lookup!$C$5:$D$110,2, FALSE)</f>
        <v>PA values</v>
      </c>
      <c r="K2737" s="4" t="str">
        <f ca="1">VLOOKUP(C2737,Default!$B$4:$E$114,4, FALSE)</f>
        <v>scalar to deal with bias in MMET values from non-occupational physical activity survey</v>
      </c>
      <c r="L2737" s="21" t="str" cm="1">
        <f t="array" aca="1" ref="L2737" ca="1">IF(ISNA(VLOOKUP($D2737,Grouped_Sources!$C:$C,1,FALSE)),"", INDIRECT(VLOOKUP($D2737,Grouped_Sources!$C:$I,5,FALSE)))</f>
        <v>assumes no bias in PA data (could be improved by looking at PA surveys) - distribution parameters need updating</v>
      </c>
      <c r="M2737" s="21" cm="1">
        <f t="array" aca="1" ref="M2737" ca="1">IF(ISNA(VLOOKUP($D2737,Grouped_Sources!$C:$C,1,FALSE)),"", INDIRECT(VLOOKUP($D2737,Grouped_Sources!$C:$I,6,FALSE)))</f>
        <v>0</v>
      </c>
      <c r="N2737" s="21" cm="1">
        <f t="array" aca="1" ref="N2737" ca="1">IF(ISNA(VLOOKUP($D2737,Grouped_Sources!$C:$C,1,FALSE)),"", INDIRECT(VLOOKUP($D2737,Grouped_Sources!$C:$I,7,FALSE)))</f>
        <v>0</v>
      </c>
    </row>
    <row r="2738" spans="1:14" hidden="1" x14ac:dyDescent="0.25">
      <c r="A2738" s="5">
        <f t="shared" si="442"/>
        <v>30</v>
      </c>
      <c r="B2738" s="5">
        <f t="shared" si="443"/>
        <v>36</v>
      </c>
      <c r="C2738" s="5" t="str">
        <f t="shared" ca="1" si="441"/>
        <v>background_pa_scalar</v>
      </c>
      <c r="D2738" s="5" t="str">
        <f t="shared" ca="1" si="434"/>
        <v>background_pa_scalar_port_louis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background_pa_scalar</v>
      </c>
      <c r="G2738" s="4" t="str" cm="1">
        <f t="array" aca="1" ref="G2738" ca="1">IF(AND(ISBLANK(INDIRECT(ADDRESS(B2738,3,1,1,"all_city_parameter_inputs"))),ISBLANK(INDIRECT(ADDRESS(B2738,2,1,1,"all_city_parameter_inputs")))),"",IF(ISBLANK(INDIRECT(ADDRESS(B2738,2,1,1,"all_city_parameter_inputs"))),"",INDIRECT(ADDRESS(B2738,2,1,1,"all_city_parameter_inputs"))))</f>
        <v>mean</v>
      </c>
      <c r="H2738" s="17" cm="1">
        <f t="array" aca="1" ref="H2738" ca="1">IF(ISBLANK(INDIRECT(ADDRESS(B2738,A2738,1,1,"all_city_parameter_inputs"))), "--",INDIRECT(ADDRESS(B2738,A2738,1,1,"all_city_parameter_inputs")))</f>
        <v>1</v>
      </c>
      <c r="I2738" s="17" t="str">
        <f ca="1">IF(OR(G2738="alpha",G2738="beta",G2738="sd",G2738="mean"),"--",VLOOKUP(C2738,Default!$B$5:$H$114,7,FALSE))</f>
        <v>--</v>
      </c>
      <c r="J2738" s="4" t="str">
        <f ca="1">VLOOKUP(F2738,Lookup!$C$5:$D$110,2, FALSE)</f>
        <v>PA values</v>
      </c>
      <c r="K2738" s="4" t="str">
        <f ca="1">VLOOKUP(C2738,Default!$B$4:$E$114,4, FALSE)</f>
        <v>scalar to deal with bias in MMET values from non-occupational physical activity survey</v>
      </c>
      <c r="L2738" s="21" t="str" cm="1">
        <f t="array" aca="1" ref="L2738" ca="1">IF(ISNA(VLOOKUP($D2738,Grouped_Sources!$C:$C,1,FALSE)),"", INDIRECT(VLOOKUP($D2738,Grouped_Sources!$C:$I,5,FALSE)))</f>
        <v>assumes no bias in PA data (could be improved by looking at PA surveys) - distribution parameters need updating</v>
      </c>
      <c r="M2738" s="21" cm="1">
        <f t="array" aca="1" ref="M2738" ca="1">IF(ISNA(VLOOKUP($D2738,Grouped_Sources!$C:$C,1,FALSE)),"", INDIRECT(VLOOKUP($D2738,Grouped_Sources!$C:$I,6,FALSE)))</f>
        <v>0</v>
      </c>
      <c r="N2738" s="21" cm="1">
        <f t="array" aca="1" ref="N2738" ca="1">IF(ISNA(VLOOKUP($D2738,Grouped_Sources!$C:$C,1,FALSE)),"", INDIRECT(VLOOKUP($D2738,Grouped_Sources!$C:$I,7,FALSE)))</f>
        <v>0</v>
      </c>
    </row>
    <row r="2739" spans="1:14" hidden="1" x14ac:dyDescent="0.25">
      <c r="A2739" s="5">
        <f t="shared" si="442"/>
        <v>30</v>
      </c>
      <c r="B2739" s="5">
        <f t="shared" si="443"/>
        <v>37</v>
      </c>
      <c r="C2739" s="5" t="str">
        <f t="shared" ca="1" si="441"/>
        <v>background_pa_scalar</v>
      </c>
      <c r="D2739" s="5" t="str">
        <f t="shared" ca="1" si="434"/>
        <v>background_pa_scalar_port_louis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background_pa_scalar</v>
      </c>
      <c r="G2739" s="4" t="str" cm="1">
        <f t="array" aca="1" ref="G2739" ca="1">IF(AND(ISBLANK(INDIRECT(ADDRESS(B2739,3,1,1,"all_city_parameter_inputs"))),ISBLANK(INDIRECT(ADDRESS(B2739,2,1,1,"all_city_parameter_inputs")))),"",IF(ISBLANK(INDIRECT(ADDRESS(B2739,2,1,1,"all_city_parameter_inputs"))),"",INDIRECT(ADDRESS(B2739,2,1,1,"all_city_parameter_inputs"))))</f>
        <v>sd</v>
      </c>
      <c r="H2739" s="17" cm="1">
        <f t="array" aca="1" ref="H2739" ca="1">IF(ISBLANK(INDIRECT(ADDRESS(B2739,A2739,1,1,"all_city_parameter_inputs"))), "--",INDIRECT(ADDRESS(B2739,A2739,1,1,"all_city_parameter_inputs")))</f>
        <v>1.2</v>
      </c>
      <c r="I2739" s="17" t="str">
        <f ca="1">IF(OR(G2739="alpha",G2739="beta",G2739="sd",G2739="mean"),"--",VLOOKUP(C2739,Default!$B$5:$H$114,7,FALSE))</f>
        <v>--</v>
      </c>
      <c r="J2739" s="4" t="str">
        <f ca="1">VLOOKUP(F2739,Lookup!$C$5:$D$110,2, FALSE)</f>
        <v>PA values</v>
      </c>
      <c r="K2739" s="4" t="str">
        <f ca="1">VLOOKUP(C2739,Default!$B$4:$E$114,4, FALSE)</f>
        <v>scalar to deal with bias in MMET values from non-occupational physical activity survey</v>
      </c>
      <c r="L2739" s="21" t="str" cm="1">
        <f t="array" aca="1" ref="L2739" ca="1">IF(ISNA(VLOOKUP($D2739,Grouped_Sources!$C:$C,1,FALSE)),"", INDIRECT(VLOOKUP($D2739,Grouped_Sources!$C:$I,5,FALSE)))</f>
        <v>assumes no bias in PA data (could be improved by looking at PA surveys) - distribution parameters need updating</v>
      </c>
      <c r="M2739" s="21" cm="1">
        <f t="array" aca="1" ref="M2739" ca="1">IF(ISNA(VLOOKUP($D2739,Grouped_Sources!$C:$C,1,FALSE)),"", INDIRECT(VLOOKUP($D2739,Grouped_Sources!$C:$I,6,FALSE)))</f>
        <v>0</v>
      </c>
      <c r="N2739" s="21" cm="1">
        <f t="array" aca="1" ref="N2739" ca="1">IF(ISNA(VLOOKUP($D2739,Grouped_Sources!$C:$C,1,FALSE)),"", INDIRECT(VLOOKUP($D2739,Grouped_Sources!$C:$I,7,FALSE)))</f>
        <v>0</v>
      </c>
    </row>
    <row r="2740" spans="1:14" hidden="1" x14ac:dyDescent="0.25">
      <c r="A2740" s="5">
        <f t="shared" si="442"/>
        <v>30</v>
      </c>
      <c r="B2740" s="5">
        <f t="shared" si="443"/>
        <v>38</v>
      </c>
      <c r="C2740" s="5" t="str">
        <f t="shared" ca="1" si="441"/>
        <v>bus_walk_time</v>
      </c>
      <c r="D2740" s="5" t="str">
        <f t="shared" ca="1" si="434"/>
        <v>bus_walk_time_port_louis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bus_walk_time</v>
      </c>
      <c r="G2740" s="4" t="str" cm="1">
        <f t="array" aca="1" ref="G2740" ca="1">IF(AND(ISBLANK(INDIRECT(ADDRESS(B2740,3,1,1,"all_city_parameter_inputs"))),ISBLANK(INDIRECT(ADDRESS(B2740,2,1,1,"all_city_parameter_inputs")))),"",IF(ISBLANK(INDIRECT(ADDRESS(B2740,2,1,1,"all_city_parameter_inputs"))),"",INDIRECT(ADDRESS(B2740,2,1,1,"all_city_parameter_inputs"))))</f>
        <v>constant</v>
      </c>
      <c r="H2740" s="17" cm="1">
        <f t="array" aca="1" ref="H2740" ca="1">IF(ISBLANK(INDIRECT(ADDRESS(B2740,A2740,1,1,"all_city_parameter_inputs"))), "--",INDIRECT(ADDRESS(B2740,A2740,1,1,"all_city_parameter_inputs")))</f>
        <v>10</v>
      </c>
      <c r="I2740" s="17">
        <f ca="1">IF(OR(G2740="alpha",G2740="beta",G2740="sd",G2740="mean"),"--",VLOOKUP(C2740,Default!$B$5:$H$114,7,FALSE))</f>
        <v>16</v>
      </c>
      <c r="J2740" s="4" t="str">
        <f ca="1">VLOOKUP(F2740,Lookup!$C$5:$D$110,2, FALSE)</f>
        <v>Travel values</v>
      </c>
      <c r="K2740" s="4" t="str">
        <f ca="1">VLOOKUP(C2740,Default!$B$4:$E$114,4, FALSE)</f>
        <v>time taken to walk to bus stop, added to each trip with main mode bus unless there is already a walking component in the travel survey</v>
      </c>
      <c r="L2740" s="21" t="str" cm="1">
        <f t="array" aca="1" ref="L2740" ca="1">IF(ISNA(VLOOKUP($D2740,Grouped_Sources!$C:$C,1,FALSE)),"", INDIRECT(VLOOKUP($D2740,Grouped_Sources!$C:$I,5,FALSE)))</f>
        <v xml:space="preserve"> on OneDrive Ali Abbas - ITHIM Global\Methods and Processes\Input Parameters\Walk_to_PT</v>
      </c>
      <c r="M2740" s="21" cm="1">
        <f t="array" aca="1" ref="M2740" ca="1">IF(ISNA(VLOOKUP($D2740,Grouped_Sources!$C:$C,1,FALSE)),"", INDIRECT(VLOOKUP($D2740,Grouped_Sources!$C:$I,6,FALSE)))</f>
        <v>0</v>
      </c>
      <c r="N2740" s="21" cm="1">
        <f t="array" aca="1" ref="N2740" ca="1">IF(ISNA(VLOOKUP($D2740,Grouped_Sources!$C:$C,1,FALSE)),"", INDIRECT(VLOOKUP($D2740,Grouped_Sources!$C:$I,7,FALSE)))</f>
        <v>0</v>
      </c>
    </row>
    <row r="2741" spans="1:14" hidden="1" x14ac:dyDescent="0.25">
      <c r="A2741" s="5">
        <f t="shared" si="442"/>
        <v>30</v>
      </c>
      <c r="B2741" s="5">
        <f t="shared" si="443"/>
        <v>39</v>
      </c>
      <c r="C2741" s="5" t="str">
        <f t="shared" ca="1" si="441"/>
        <v>bus_walk_time</v>
      </c>
      <c r="D2741" s="5" t="str">
        <f t="shared" ca="1" si="434"/>
        <v>bus_walk_time_port_louis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bus_walk_time</v>
      </c>
      <c r="G2741" s="4" t="str" cm="1">
        <f t="array" aca="1" ref="G2741" ca="1">IF(AND(ISBLANK(INDIRECT(ADDRESS(B2741,3,1,1,"all_city_parameter_inputs"))),ISBLANK(INDIRECT(ADDRESS(B2741,2,1,1,"all_city_parameter_inputs")))),"",IF(ISBLANK(INDIRECT(ADDRESS(B2741,2,1,1,"all_city_parameter_inputs"))),"",INDIRECT(ADDRESS(B2741,2,1,1,"all_city_parameter_inputs"))))</f>
        <v>mean</v>
      </c>
      <c r="H2741" s="17" cm="1">
        <f t="array" aca="1" ref="H2741" ca="1">IF(ISBLANK(INDIRECT(ADDRESS(B2741,A2741,1,1,"all_city_parameter_inputs"))), "--",INDIRECT(ADDRESS(B2741,A2741,1,1,"all_city_parameter_inputs")))</f>
        <v>8.6806410772131386</v>
      </c>
      <c r="I2741" s="17" t="str">
        <f ca="1">IF(OR(G2741="alpha",G2741="beta",G2741="sd",G2741="mean"),"--",VLOOKUP(C2741,Default!$B$5:$H$114,7,FALSE))</f>
        <v>--</v>
      </c>
      <c r="J2741" s="4" t="str">
        <f ca="1">VLOOKUP(F2741,Lookup!$C$5:$D$110,2, FALSE)</f>
        <v>Travel values</v>
      </c>
      <c r="K2741" s="4" t="str">
        <f ca="1">VLOOKUP(C2741,Default!$B$4:$E$114,4, FALSE)</f>
        <v>time taken to walk to bus stop, added to each trip with main mode bus unless there is already a walking component in the travel survey</v>
      </c>
      <c r="L2741" s="21" t="str" cm="1">
        <f t="array" aca="1" ref="L2741" ca="1">IF(ISNA(VLOOKUP($D2741,Grouped_Sources!$C:$C,1,FALSE)),"", INDIRECT(VLOOKUP($D2741,Grouped_Sources!$C:$I,5,FALSE)))</f>
        <v xml:space="preserve"> on OneDrive Ali Abbas - ITHIM Global\Methods and Processes\Input Parameters\Walk_to_PT</v>
      </c>
      <c r="M2741" s="21" cm="1">
        <f t="array" aca="1" ref="M2741" ca="1">IF(ISNA(VLOOKUP($D2741,Grouped_Sources!$C:$C,1,FALSE)),"", INDIRECT(VLOOKUP($D2741,Grouped_Sources!$C:$I,6,FALSE)))</f>
        <v>0</v>
      </c>
      <c r="N2741" s="21" cm="1">
        <f t="array" aca="1" ref="N2741" ca="1">IF(ISNA(VLOOKUP($D2741,Grouped_Sources!$C:$C,1,FALSE)),"", INDIRECT(VLOOKUP($D2741,Grouped_Sources!$C:$I,7,FALSE)))</f>
        <v>0</v>
      </c>
    </row>
    <row r="2742" spans="1:14" hidden="1" x14ac:dyDescent="0.25">
      <c r="A2742" s="5">
        <f t="shared" si="442"/>
        <v>30</v>
      </c>
      <c r="B2742" s="5">
        <f t="shared" si="443"/>
        <v>40</v>
      </c>
      <c r="C2742" s="5" t="str">
        <f t="shared" ca="1" si="441"/>
        <v>bus_walk_time</v>
      </c>
      <c r="D2742" s="5" t="str">
        <f t="shared" ca="1" si="434"/>
        <v>bus_walk_time_port_louis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bus_walk_time</v>
      </c>
      <c r="G2742" s="4" t="str" cm="1">
        <f t="array" aca="1" ref="G2742" ca="1">IF(AND(ISBLANK(INDIRECT(ADDRESS(B2742,3,1,1,"all_city_parameter_inputs"))),ISBLANK(INDIRECT(ADDRESS(B2742,2,1,1,"all_city_parameter_inputs")))),"",IF(ISBLANK(INDIRECT(ADDRESS(B2742,2,1,1,"all_city_parameter_inputs"))),"",INDIRECT(ADDRESS(B2742,2,1,1,"all_city_parameter_inputs"))))</f>
        <v>sd</v>
      </c>
      <c r="H2742" s="17" cm="1">
        <f t="array" aca="1" ref="H2742" ca="1">IF(ISBLANK(INDIRECT(ADDRESS(B2742,A2742,1,1,"all_city_parameter_inputs"))), "--",INDIRECT(ADDRESS(B2742,A2742,1,1,"all_city_parameter_inputs")))</f>
        <v>1.7022622475626639</v>
      </c>
      <c r="I2742" s="17" t="str">
        <f ca="1">IF(OR(G2742="alpha",G2742="beta",G2742="sd",G2742="mean"),"--",VLOOKUP(C2742,Default!$B$5:$H$114,7,FALSE))</f>
        <v>--</v>
      </c>
      <c r="J2742" s="4" t="str">
        <f ca="1">VLOOKUP(F2742,Lookup!$C$5:$D$110,2, FALSE)</f>
        <v>Travel values</v>
      </c>
      <c r="K2742" s="4" t="str">
        <f ca="1">VLOOKUP(C2742,Default!$B$4:$E$114,4, FALSE)</f>
        <v>time taken to walk to bus stop, added to each trip with main mode bus unless there is already a walking component in the travel survey</v>
      </c>
      <c r="L2742" s="21" t="str" cm="1">
        <f t="array" aca="1" ref="L2742" ca="1">IF(ISNA(VLOOKUP($D2742,Grouped_Sources!$C:$C,1,FALSE)),"", INDIRECT(VLOOKUP($D2742,Grouped_Sources!$C:$I,5,FALSE)))</f>
        <v xml:space="preserve"> on OneDrive Ali Abbas - ITHIM Global\Methods and Processes\Input Parameters\Walk_to_PT</v>
      </c>
      <c r="M2742" s="21" cm="1">
        <f t="array" aca="1" ref="M2742" ca="1">IF(ISNA(VLOOKUP($D2742,Grouped_Sources!$C:$C,1,FALSE)),"", INDIRECT(VLOOKUP($D2742,Grouped_Sources!$C:$I,6,FALSE)))</f>
        <v>0</v>
      </c>
      <c r="N2742" s="21" cm="1">
        <f t="array" aca="1" ref="N2742" ca="1">IF(ISNA(VLOOKUP($D2742,Grouped_Sources!$C:$C,1,FALSE)),"", INDIRECT(VLOOKUP($D2742,Grouped_Sources!$C:$I,7,FALSE)))</f>
        <v>0</v>
      </c>
    </row>
    <row r="2743" spans="1:14" hidden="1" x14ac:dyDescent="0.25">
      <c r="A2743" s="5">
        <f t="shared" si="442"/>
        <v>30</v>
      </c>
      <c r="B2743" s="5">
        <f t="shared" si="443"/>
        <v>41</v>
      </c>
      <c r="C2743" s="5" t="str">
        <f t="shared" ca="1" si="441"/>
        <v>rail_walk_time</v>
      </c>
      <c r="D2743" s="5" t="str">
        <f t="shared" ca="1" si="434"/>
        <v>rail_walk_time_port_louis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rail_walk_time</v>
      </c>
      <c r="G2743" s="4" t="str" cm="1">
        <f t="array" aca="1" ref="G2743" ca="1">IF(AND(ISBLANK(INDIRECT(ADDRESS(B2743,3,1,1,"all_city_parameter_inputs"))),ISBLANK(INDIRECT(ADDRESS(B2743,2,1,1,"all_city_parameter_inputs")))),"",IF(ISBLANK(INDIRECT(ADDRESS(B2743,2,1,1,"all_city_parameter_inputs"))),"",INDIRECT(ADDRESS(B2743,2,1,1,"all_city_parameter_inputs"))))</f>
        <v>constant</v>
      </c>
      <c r="H2743" s="17" cm="1">
        <f t="array" aca="1" ref="H2743" ca="1">IF(ISBLANK(INDIRECT(ADDRESS(B2743,A2743,1,1,"all_city_parameter_inputs"))), "--",INDIRECT(ADDRESS(B2743,A2743,1,1,"all_city_parameter_inputs")))</f>
        <v>20</v>
      </c>
      <c r="I2743" s="17">
        <f ca="1">IF(OR(G2743="alpha",G2743="beta",G2743="sd",G2743="mean"),"--",VLOOKUP(C2743,Default!$B$5:$H$114,7,FALSE))</f>
        <v>12.5</v>
      </c>
      <c r="J2743" s="4" t="str">
        <f ca="1">VLOOKUP(F2743,Lookup!$C$5:$D$110,2, FALSE)</f>
        <v>Travel values</v>
      </c>
      <c r="K2743" s="4" t="str">
        <f ca="1">VLOOKUP(C2743,Default!$B$4:$E$114,4, FALSE)</f>
        <v>time taken to walk to train station</v>
      </c>
      <c r="L2743" s="21" t="str" cm="1">
        <f t="array" aca="1" ref="L2743" ca="1">IF(ISNA(VLOOKUP($D2743,Grouped_Sources!$C:$C,1,FALSE)),"", INDIRECT(VLOOKUP($D2743,Grouped_Sources!$C:$I,5,FALSE)))</f>
        <v xml:space="preserve"> on OneDrive Ali Abbas - ITHIM Global\Methods and Processes\Input Parameters\Walk_to_PT</v>
      </c>
      <c r="M2743" s="21" cm="1">
        <f t="array" aca="1" ref="M2743" ca="1">IF(ISNA(VLOOKUP($D2743,Grouped_Sources!$C:$C,1,FALSE)),"", INDIRECT(VLOOKUP($D2743,Grouped_Sources!$C:$I,6,FALSE)))</f>
        <v>0</v>
      </c>
      <c r="N2743" s="21" cm="1">
        <f t="array" aca="1" ref="N2743" ca="1">IF(ISNA(VLOOKUP($D2743,Grouped_Sources!$C:$C,1,FALSE)),"", INDIRECT(VLOOKUP($D2743,Grouped_Sources!$C:$I,7,FALSE)))</f>
        <v>0</v>
      </c>
    </row>
    <row r="2744" spans="1:14" hidden="1" x14ac:dyDescent="0.25">
      <c r="A2744" s="5">
        <f t="shared" si="442"/>
        <v>30</v>
      </c>
      <c r="B2744" s="5">
        <f t="shared" si="443"/>
        <v>42</v>
      </c>
      <c r="C2744" s="5" t="str">
        <f t="shared" ca="1" si="441"/>
        <v>rail_walk_time</v>
      </c>
      <c r="D2744" s="5" t="str">
        <f t="shared" ca="1" si="434"/>
        <v>rail_walk_time_port_louis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rail_walk_time</v>
      </c>
      <c r="G2744" s="4" t="str" cm="1">
        <f t="array" aca="1" ref="G2744" ca="1">IF(AND(ISBLANK(INDIRECT(ADDRESS(B2744,3,1,1,"all_city_parameter_inputs"))),ISBLANK(INDIRECT(ADDRESS(B2744,2,1,1,"all_city_parameter_inputs")))),"",IF(ISBLANK(INDIRECT(ADDRESS(B2744,2,1,1,"all_city_parameter_inputs"))),"",INDIRECT(ADDRESS(B2744,2,1,1,"all_city_parameter_inputs"))))</f>
        <v>mean</v>
      </c>
      <c r="H2744" s="17" cm="1">
        <f t="array" aca="1" ref="H2744" ca="1">IF(ISBLANK(INDIRECT(ADDRESS(B2744,A2744,1,1,"all_city_parameter_inputs"))), "--",INDIRECT(ADDRESS(B2744,A2744,1,1,"all_city_parameter_inputs")))</f>
        <v>12.62464845994775</v>
      </c>
      <c r="I2744" s="17" t="str">
        <f ca="1">IF(OR(G2744="alpha",G2744="beta",G2744="sd",G2744="mean"),"--",VLOOKUP(C2744,Default!$B$5:$H$114,7,FALSE))</f>
        <v>--</v>
      </c>
      <c r="J2744" s="4" t="str">
        <f ca="1">VLOOKUP(F2744,Lookup!$C$5:$D$110,2, FALSE)</f>
        <v>Travel values</v>
      </c>
      <c r="K2744" s="4" t="str">
        <f ca="1">VLOOKUP(C2744,Default!$B$4:$E$114,4, FALSE)</f>
        <v>time taken to walk to train station</v>
      </c>
      <c r="L2744" s="21" t="str" cm="1">
        <f t="array" aca="1" ref="L2744" ca="1">IF(ISNA(VLOOKUP($D2744,Grouped_Sources!$C:$C,1,FALSE)),"", INDIRECT(VLOOKUP($D2744,Grouped_Sources!$C:$I,5,FALSE)))</f>
        <v xml:space="preserve"> on OneDrive Ali Abbas - ITHIM Global\Methods and Processes\Input Parameters\Walk_to_PT</v>
      </c>
      <c r="M2744" s="21" cm="1">
        <f t="array" aca="1" ref="M2744" ca="1">IF(ISNA(VLOOKUP($D2744,Grouped_Sources!$C:$C,1,FALSE)),"", INDIRECT(VLOOKUP($D2744,Grouped_Sources!$C:$I,6,FALSE)))</f>
        <v>0</v>
      </c>
      <c r="N2744" s="21" cm="1">
        <f t="array" aca="1" ref="N2744" ca="1">IF(ISNA(VLOOKUP($D2744,Grouped_Sources!$C:$C,1,FALSE)),"", INDIRECT(VLOOKUP($D2744,Grouped_Sources!$C:$I,7,FALSE)))</f>
        <v>0</v>
      </c>
    </row>
    <row r="2745" spans="1:14" hidden="1" x14ac:dyDescent="0.25">
      <c r="A2745" s="5">
        <f t="shared" si="442"/>
        <v>30</v>
      </c>
      <c r="B2745" s="5">
        <f t="shared" si="443"/>
        <v>43</v>
      </c>
      <c r="C2745" s="5" t="str">
        <f t="shared" ca="1" si="441"/>
        <v>rail_walk_time</v>
      </c>
      <c r="D2745" s="5" t="str">
        <f t="shared" ca="1" si="434"/>
        <v>rail_walk_time_port_louis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rail_walk_time</v>
      </c>
      <c r="G2745" s="4" t="str" cm="1">
        <f t="array" aca="1" ref="G2745" ca="1">IF(AND(ISBLANK(INDIRECT(ADDRESS(B2745,3,1,1,"all_city_parameter_inputs"))),ISBLANK(INDIRECT(ADDRESS(B2745,2,1,1,"all_city_parameter_inputs")))),"",IF(ISBLANK(INDIRECT(ADDRESS(B2745,2,1,1,"all_city_parameter_inputs"))),"",INDIRECT(ADDRESS(B2745,2,1,1,"all_city_parameter_inputs"))))</f>
        <v>sd</v>
      </c>
      <c r="H2745" s="17" cm="1">
        <f t="array" aca="1" ref="H2745" ca="1">IF(ISBLANK(INDIRECT(ADDRESS(B2745,A2745,1,1,"all_city_parameter_inputs"))), "--",INDIRECT(ADDRESS(B2745,A2745,1,1,"all_city_parameter_inputs")))</f>
        <v>2.6097407813642466</v>
      </c>
      <c r="I2745" s="17" t="str">
        <f ca="1">IF(OR(G2745="alpha",G2745="beta",G2745="sd",G2745="mean"),"--",VLOOKUP(C2745,Default!$B$5:$H$114,7,FALSE))</f>
        <v>--</v>
      </c>
      <c r="J2745" s="4" t="str">
        <f ca="1">VLOOKUP(F2745,Lookup!$C$5:$D$110,2, FALSE)</f>
        <v>Travel values</v>
      </c>
      <c r="K2745" s="4" t="str">
        <f ca="1">VLOOKUP(C2745,Default!$B$4:$E$114,4, FALSE)</f>
        <v>time taken to walk to train station</v>
      </c>
      <c r="L2745" s="21" t="str" cm="1">
        <f t="array" aca="1" ref="L2745" ca="1">IF(ISNA(VLOOKUP($D2745,Grouped_Sources!$C:$C,1,FALSE)),"", INDIRECT(VLOOKUP($D2745,Grouped_Sources!$C:$I,5,FALSE)))</f>
        <v xml:space="preserve"> on OneDrive Ali Abbas - ITHIM Global\Methods and Processes\Input Parameters\Walk_to_PT</v>
      </c>
      <c r="M2745" s="21" cm="1">
        <f t="array" aca="1" ref="M2745" ca="1">IF(ISNA(VLOOKUP($D2745,Grouped_Sources!$C:$C,1,FALSE)),"", INDIRECT(VLOOKUP($D2745,Grouped_Sources!$C:$I,6,FALSE)))</f>
        <v>0</v>
      </c>
      <c r="N2745" s="21" cm="1">
        <f t="array" aca="1" ref="N2745" ca="1">IF(ISNA(VLOOKUP($D2745,Grouped_Sources!$C:$C,1,FALSE)),"", INDIRECT(VLOOKUP($D2745,Grouped_Sources!$C:$I,7,FALSE)))</f>
        <v>0</v>
      </c>
    </row>
    <row r="2746" spans="1:14" hidden="1" x14ac:dyDescent="0.25">
      <c r="A2746" s="5">
        <f t="shared" si="442"/>
        <v>30</v>
      </c>
      <c r="B2746" s="5">
        <f t="shared" si="443"/>
        <v>44</v>
      </c>
      <c r="C2746" s="5" t="str">
        <f t="shared" ca="1" si="441"/>
        <v>add_personal_motorcycle_trips</v>
      </c>
      <c r="D2746" s="5" t="str">
        <f t="shared" ca="1" si="434"/>
        <v>add_personal_motorcycle_trips_port_louis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add_personal_motorcycle_trips</v>
      </c>
      <c r="G2746" s="4" t="str" cm="1">
        <f t="array" aca="1" ref="G2746" ca="1">IF(AND(ISBLANK(INDIRECT(ADDRESS(B2746,3,1,1,"all_city_parameter_inputs"))),ISBLANK(INDIRECT(ADDRESS(B2746,2,1,1,"all_city_parameter_inputs")))),"",IF(ISBLANK(INDIRECT(ADDRESS(B2746,2,1,1,"all_city_parameter_inputs"))),"",INDIRECT(ADDRESS(B2746,2,1,1,"all_city_parameter_inputs"))))</f>
        <v/>
      </c>
      <c r="H2746" s="17" t="str" cm="1">
        <f t="array" aca="1" ref="H2746" ca="1">IF(ISBLANK(INDIRECT(ADDRESS(B2746,A2746,1,1,"all_city_parameter_inputs"))), "--",INDIRECT(ADDRESS(B2746,A2746,1,1,"all_city_parameter_inputs")))</f>
        <v>no</v>
      </c>
      <c r="I2746" s="17" t="str">
        <f ca="1">IF(OR(G2746="alpha",G2746="beta",G2746="sd",G2746="mean"),"--",VLOOKUP(C2746,Default!$B$5:$H$114,7,FALSE))</f>
        <v>no</v>
      </c>
      <c r="J2746" s="4" t="str">
        <f ca="1">VLOOKUP(F2746,Lookup!$C$5:$D$110,2, FALSE)</f>
        <v>Travel values</v>
      </c>
      <c r="K2746" s="4" t="str">
        <f ca="1">VLOOKUP(C2746,Default!$B$4:$E$114,4, FALSE)</f>
        <v>if set to 'no', does not add any personal journey motorcycle trip. If set to 'Chile' add motorcycle trips based on Chilean data. Used if no motorcycle trips exist in the travel survey at all</v>
      </c>
      <c r="L2746" s="21" t="str" cm="1">
        <f t="array" aca="1" ref="L2746" ca="1">IF(ISNA(VLOOKUP($D2746,Grouped_Sources!$C:$C,1,FALSE)),"", INDIRECT(VLOOKUP($D2746,Grouped_Sources!$C:$I,5,FALSE)))</f>
        <v xml:space="preserve"> on OneDrive Ali Abbas - ITHIM Global\Methods and Processes\Input Parameters\NewMotorcycleTrips</v>
      </c>
      <c r="M2746" s="21" cm="1">
        <f t="array" aca="1" ref="M2746" ca="1">IF(ISNA(VLOOKUP($D2746,Grouped_Sources!$C:$C,1,FALSE)),"", INDIRECT(VLOOKUP($D2746,Grouped_Sources!$C:$I,6,FALSE)))</f>
        <v>0</v>
      </c>
      <c r="N2746" s="21" cm="1">
        <f t="array" aca="1" ref="N2746" ca="1">IF(ISNA(VLOOKUP($D2746,Grouped_Sources!$C:$C,1,FALSE)),"", INDIRECT(VLOOKUP($D2746,Grouped_Sources!$C:$I,7,FALSE)))</f>
        <v>0</v>
      </c>
    </row>
    <row r="2747" spans="1:14" hidden="1" x14ac:dyDescent="0.25">
      <c r="A2747" s="5">
        <f t="shared" si="442"/>
        <v>30</v>
      </c>
      <c r="B2747" s="5">
        <f t="shared" si="443"/>
        <v>45</v>
      </c>
      <c r="C2747" s="5" t="str">
        <f t="shared" ca="1" si="441"/>
        <v>proportion_motorcycle_trips</v>
      </c>
      <c r="D2747" s="5" t="str">
        <f t="shared" ca="1" si="434"/>
        <v>proportion_motorcycle_trips_port_louis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proportion_motorcycle_trips</v>
      </c>
      <c r="G2747" s="4" t="str" cm="1">
        <f t="array" aca="1" ref="G2747" ca="1">IF(AND(ISBLANK(INDIRECT(ADDRESS(B2747,3,1,1,"all_city_parameter_inputs"))),ISBLANK(INDIRECT(ADDRESS(B2747,2,1,1,"all_city_parameter_inputs")))),"",IF(ISBLANK(INDIRECT(ADDRESS(B2747,2,1,1,"all_city_parameter_inputs"))),"",INDIRECT(ADDRESS(B2747,2,1,1,"all_city_parameter_inputs"))))</f>
        <v>constant</v>
      </c>
      <c r="H2747" s="17" cm="1">
        <f t="array" aca="1" ref="H2747" ca="1">IF(ISBLANK(INDIRECT(ADDRESS(B2747,A2747,1,1,"all_city_parameter_inputs"))), "--",INDIRECT(ADDRESS(B2747,A2747,1,1,"all_city_parameter_inputs")))</f>
        <v>0</v>
      </c>
      <c r="I2747" s="17">
        <f ca="1">IF(OR(G2747="alpha",G2747="beta",G2747="sd",G2747="mean"),"--",VLOOKUP(C2747,Default!$B$5:$H$114,7,FALSE))</f>
        <v>0</v>
      </c>
      <c r="J2747" s="4" t="str">
        <f ca="1">VLOOKUP(F2747,Lookup!$C$5:$D$110,2, FALSE)</f>
        <v>Travel values</v>
      </c>
      <c r="K2747" s="4" t="str">
        <f ca="1">VLOOKUP(C2747,Default!$B$4:$E$114,4, FALSE)</f>
        <v>proportion of travel survey trips that should be added as motorcycle trips</v>
      </c>
      <c r="L2747" s="21" t="str" cm="1">
        <f t="array" aca="1" ref="L2747" ca="1">IF(ISNA(VLOOKUP($D2747,Grouped_Sources!$C:$C,1,FALSE)),"", INDIRECT(VLOOKUP($D2747,Grouped_Sources!$C:$I,5,FALSE)))</f>
        <v xml:space="preserve"> on OneDrive Ali Abbas - ITHIM Global\Methods and Processes\Input Parameters\NewMotorcycleTrips</v>
      </c>
      <c r="M2747" s="21" cm="1">
        <f t="array" aca="1" ref="M2747" ca="1">IF(ISNA(VLOOKUP($D2747,Grouped_Sources!$C:$C,1,FALSE)),"", INDIRECT(VLOOKUP($D2747,Grouped_Sources!$C:$I,6,FALSE)))</f>
        <v>0</v>
      </c>
      <c r="N2747" s="21" cm="1">
        <f t="array" aca="1" ref="N2747" ca="1">IF(ISNA(VLOOKUP($D2747,Grouped_Sources!$C:$C,1,FALSE)),"", INDIRECT(VLOOKUP($D2747,Grouped_Sources!$C:$I,7,FALSE)))</f>
        <v>0</v>
      </c>
    </row>
    <row r="2748" spans="1:14" hidden="1" x14ac:dyDescent="0.25">
      <c r="A2748" s="5">
        <f t="shared" si="442"/>
        <v>30</v>
      </c>
      <c r="B2748" s="5">
        <f t="shared" si="443"/>
        <v>46</v>
      </c>
      <c r="C2748" s="5" t="str">
        <f t="shared" ca="1" si="441"/>
        <v>proportion_motorcycle_trips</v>
      </c>
      <c r="D2748" s="5" t="str">
        <f t="shared" ca="1" si="434"/>
        <v>proportion_motorcycle_trips_port_louis</v>
      </c>
      <c r="E2748" s="4" t="str" cm="1">
        <f t="array" aca="1" ref="E2748" ca="1">INDIRECT(ADDRESS(1,A2748,1,1,"all_city_parameter_inputs"))</f>
        <v>port_louis</v>
      </c>
      <c r="F2748" s="6" t="str" cm="1">
        <f t="array" aca="1" ref="F2748" ca="1">IF(AND(ISBLANK(INDIRECT(ADDRESS(B2748,2,1,1,"all_city_parameter_inputs"))), ISBLANK(INDIRECT(ADDRESS(B2748,1,1,1,"all_city_parameter_inputs")))), "", IF(ISBLANK(INDIRECT(ADDRESS(B2748,1,1,1,"all_city_parameter_inputs"))), All_city_list!F2747,INDIRECT(ADDRESS(B2748,1,1,1,"all_city_parameter_inputs"))))</f>
        <v>proportion_motorcycle_trips</v>
      </c>
      <c r="G2748" s="4" t="str" cm="1">
        <f t="array" aca="1" ref="G2748" ca="1">IF(AND(ISBLANK(INDIRECT(ADDRESS(B2748,3,1,1,"all_city_parameter_inputs"))),ISBLANK(INDIRECT(ADDRESS(B2748,2,1,1,"all_city_parameter_inputs")))),"",IF(ISBLANK(INDIRECT(ADDRESS(B2748,2,1,1,"all_city_parameter_inputs"))),"",INDIRECT(ADDRESS(B2748,2,1,1,"all_city_parameter_inputs"))))</f>
        <v>alpha</v>
      </c>
      <c r="H2748" s="17" t="str" cm="1">
        <f t="array" aca="1" ref="H2748" ca="1">IF(ISBLANK(INDIRECT(ADDRESS(B2748,A2748,1,1,"all_city_parameter_inputs"))), "--",INDIRECT(ADDRESS(B2748,A2748,1,1,"all_city_parameter_inputs")))</f>
        <v>--</v>
      </c>
      <c r="I2748" s="17" t="str">
        <f ca="1">IF(OR(G2748="alpha",G2748="beta",G2748="sd",G2748="mean"),"--",VLOOKUP(C2748,Default!$B$5:$H$114,7,FALSE))</f>
        <v>--</v>
      </c>
      <c r="J2748" s="4" t="str">
        <f ca="1">VLOOKUP(F2748,Lookup!$C$5:$D$110,2, FALSE)</f>
        <v>Travel values</v>
      </c>
      <c r="K2748" s="4" t="str">
        <f ca="1">VLOOKUP(C2748,Default!$B$4:$E$114,4, FALSE)</f>
        <v>proportion of travel survey trips that should be added as motorcycle trips</v>
      </c>
      <c r="L2748" s="21" t="str" cm="1">
        <f t="array" aca="1" ref="L2748" ca="1">IF(ISNA(VLOOKUP($D2748,Grouped_Sources!$C:$C,1,FALSE)),"", INDIRECT(VLOOKUP($D2748,Grouped_Sources!$C:$I,5,FALSE)))</f>
        <v xml:space="preserve"> on OneDrive Ali Abbas - ITHIM Global\Methods and Processes\Input Parameters\NewMotorcycleTrips</v>
      </c>
      <c r="M2748" s="21" cm="1">
        <f t="array" aca="1" ref="M2748" ca="1">IF(ISNA(VLOOKUP($D2748,Grouped_Sources!$C:$C,1,FALSE)),"", INDIRECT(VLOOKUP($D2748,Grouped_Sources!$C:$I,6,FALSE)))</f>
        <v>0</v>
      </c>
      <c r="N2748" s="21" cm="1">
        <f t="array" aca="1" ref="N2748" ca="1">IF(ISNA(VLOOKUP($D2748,Grouped_Sources!$C:$C,1,FALSE)),"", INDIRECT(VLOOKUP($D2748,Grouped_Sources!$C:$I,7,FALSE)))</f>
        <v>0</v>
      </c>
    </row>
    <row r="2749" spans="1:14" hidden="1" x14ac:dyDescent="0.25">
      <c r="A2749" s="5">
        <f t="shared" si="442"/>
        <v>30</v>
      </c>
      <c r="B2749" s="5">
        <f t="shared" si="443"/>
        <v>47</v>
      </c>
      <c r="C2749" s="5" t="str">
        <f t="shared" ca="1" si="441"/>
        <v>proportion_motorcycle_trips</v>
      </c>
      <c r="D2749" s="5" t="str">
        <f t="shared" ca="1" si="434"/>
        <v>proportion_motorcycle_trips_port_louis</v>
      </c>
      <c r="E2749" s="4" t="str" cm="1">
        <f t="array" aca="1" ref="E2749" ca="1">INDIRECT(ADDRESS(1,A2749,1,1,"all_city_parameter_inputs"))</f>
        <v>port_louis</v>
      </c>
      <c r="F2749" s="6" t="str" cm="1">
        <f t="array" aca="1" ref="F2749" ca="1">IF(AND(ISBLANK(INDIRECT(ADDRESS(B2749,2,1,1,"all_city_parameter_inputs"))), ISBLANK(INDIRECT(ADDRESS(B2749,1,1,1,"all_city_parameter_inputs")))), "", IF(ISBLANK(INDIRECT(ADDRESS(B2749,1,1,1,"all_city_parameter_inputs"))), All_city_list!F2748,INDIRECT(ADDRESS(B2749,1,1,1,"all_city_parameter_inputs"))))</f>
        <v>proportion_motorcycle_trips</v>
      </c>
      <c r="G2749" s="4" t="str" cm="1">
        <f t="array" aca="1" ref="G2749" ca="1">IF(AND(ISBLANK(INDIRECT(ADDRESS(B2749,3,1,1,"all_city_parameter_inputs"))),ISBLANK(INDIRECT(ADDRESS(B2749,2,1,1,"all_city_parameter_inputs")))),"",IF(ISBLANK(INDIRECT(ADDRESS(B2749,2,1,1,"all_city_parameter_inputs"))),"",INDIRECT(ADDRESS(B2749,2,1,1,"all_city_parameter_inputs"))))</f>
        <v>beta</v>
      </c>
      <c r="H2749" s="17" t="str" cm="1">
        <f t="array" aca="1" ref="H2749" ca="1">IF(ISBLANK(INDIRECT(ADDRESS(B2749,A2749,1,1,"all_city_parameter_inputs"))), "--",INDIRECT(ADDRESS(B2749,A2749,1,1,"all_city_parameter_inputs")))</f>
        <v>--</v>
      </c>
      <c r="I2749" s="17" t="str">
        <f ca="1">IF(OR(G2749="alpha",G2749="beta",G2749="sd",G2749="mean"),"--",VLOOKUP(C2749,Default!$B$5:$H$114,7,FALSE))</f>
        <v>--</v>
      </c>
      <c r="J2749" s="4" t="str">
        <f ca="1">VLOOKUP(F2749,Lookup!$C$5:$D$110,2, FALSE)</f>
        <v>Travel values</v>
      </c>
      <c r="K2749" s="4" t="str">
        <f ca="1">VLOOKUP(C2749,Default!$B$4:$E$114,4, FALSE)</f>
        <v>proportion of travel survey trips that should be added as motorcycle trips</v>
      </c>
      <c r="L2749" s="21" t="str" cm="1">
        <f t="array" aca="1" ref="L2749" ca="1">IF(ISNA(VLOOKUP($D2749,Grouped_Sources!$C:$C,1,FALSE)),"", INDIRECT(VLOOKUP($D2749,Grouped_Sources!$C:$I,5,FALSE)))</f>
        <v xml:space="preserve"> on OneDrive Ali Abbas - ITHIM Global\Methods and Processes\Input Parameters\NewMotorcycleTrips</v>
      </c>
      <c r="M2749" s="21" cm="1">
        <f t="array" aca="1" ref="M2749" ca="1">IF(ISNA(VLOOKUP($D2749,Grouped_Sources!$C:$C,1,FALSE)),"", INDIRECT(VLOOKUP($D2749,Grouped_Sources!$C:$I,6,FALSE)))</f>
        <v>0</v>
      </c>
      <c r="N2749" s="21" cm="1">
        <f t="array" aca="1" ref="N2749" ca="1">IF(ISNA(VLOOKUP($D2749,Grouped_Sources!$C:$C,1,FALSE)),"", INDIRECT(VLOOKUP($D2749,Grouped_Sources!$C:$I,7,FALSE)))</f>
        <v>0</v>
      </c>
    </row>
    <row r="2750" spans="1:14" hidden="1" x14ac:dyDescent="0.25">
      <c r="A2750" s="5">
        <f t="shared" si="442"/>
        <v>30</v>
      </c>
      <c r="B2750" s="5">
        <f t="shared" si="443"/>
        <v>48</v>
      </c>
      <c r="C2750" s="5" t="str">
        <f t="shared" ca="1" si="441"/>
        <v>add_motorcycle_fleet</v>
      </c>
      <c r="D2750" s="5" t="str">
        <f t="shared" ca="1" si="434"/>
        <v>add_motorcycle_fleet_port_louis</v>
      </c>
      <c r="E2750" s="4" t="str" cm="1">
        <f t="array" aca="1" ref="E2750" ca="1">INDIRECT(ADDRESS(1,A2750,1,1,"all_city_parameter_inputs"))</f>
        <v>port_louis</v>
      </c>
      <c r="F2750" s="6" t="str" cm="1">
        <f t="array" aca="1" ref="F2750" ca="1">IF(AND(ISBLANK(INDIRECT(ADDRESS(B2750,2,1,1,"all_city_parameter_inputs"))), ISBLANK(INDIRECT(ADDRESS(B2750,1,1,1,"all_city_parameter_inputs")))), "", IF(ISBLANK(INDIRECT(ADDRESS(B2750,1,1,1,"all_city_parameter_inputs"))), All_city_list!F2749,INDIRECT(ADDRESS(B2750,1,1,1,"all_city_parameter_inputs"))))</f>
        <v>add_motorcycle_fleet</v>
      </c>
      <c r="G2750" s="4" t="str" cm="1">
        <f t="array" aca="1" ref="G2750" ca="1">IF(AND(ISBLANK(INDIRECT(ADDRESS(B2750,3,1,1,"all_city_parameter_inputs"))),ISBLANK(INDIRECT(ADDRESS(B2750,2,1,1,"all_city_parameter_inputs")))),"",IF(ISBLANK(INDIRECT(ADDRESS(B2750,2,1,1,"all_city_parameter_inputs"))),"",INDIRECT(ADDRESS(B2750,2,1,1,"all_city_parameter_inputs"))))</f>
        <v/>
      </c>
      <c r="H2750" s="17" t="str" cm="1">
        <f t="array" aca="1" ref="H2750" ca="1">IF(ISBLANK(INDIRECT(ADDRESS(B2750,A2750,1,1,"all_city_parameter_inputs"))), "--",INDIRECT(ADDRESS(B2750,A2750,1,1,"all_city_parameter_inputs")))</f>
        <v>T</v>
      </c>
      <c r="I2750" s="17" t="str">
        <f ca="1">IF(OR(G2750="alpha",G2750="beta",G2750="sd",G2750="mean"),"--",VLOOKUP(C2750,Default!$B$5:$H$114,7,FALSE))</f>
        <v>T</v>
      </c>
      <c r="J2750" s="4" t="str">
        <f ca="1">VLOOKUP(F2750,Lookup!$C$5:$D$110,2, FALSE)</f>
        <v>Travel values</v>
      </c>
      <c r="K2750" s="4" t="str">
        <f ca="1">VLOOKUP(C2750,Default!$B$4:$E$114,4, FALSE)</f>
        <v>whether to add motorcylce ghost trips</v>
      </c>
      <c r="L2750" s="29" t="str" cm="1">
        <f t="array" aca="1" ref="L2750" ca="1">IF(ISNA(VLOOKUP(D2750,Grouped_Sources!$C:$C,1,FALSE)),"", INDIRECT(VLOOKUP(D2750,Grouped_Sources!$C:$G,5,FALSE)))</f>
        <v/>
      </c>
      <c r="M2750" s="29"/>
      <c r="N2750" s="21"/>
    </row>
    <row r="2751" spans="1:14" hidden="1" x14ac:dyDescent="0.25">
      <c r="A2751" s="5">
        <f t="shared" si="442"/>
        <v>30</v>
      </c>
      <c r="B2751" s="5">
        <f t="shared" si="443"/>
        <v>49</v>
      </c>
      <c r="C2751" s="5" t="str">
        <f t="shared" ca="1" si="441"/>
        <v>fleet_to_motorcycle_ratio</v>
      </c>
      <c r="D2751" s="5" t="str">
        <f t="shared" ca="1" si="434"/>
        <v>fleet_to_motorcycle_ratio_port_louis</v>
      </c>
      <c r="E2751" s="4" t="str" cm="1">
        <f t="array" aca="1" ref="E2751" ca="1">INDIRECT(ADDRESS(1,A2751,1,1,"all_city_parameter_inputs"))</f>
        <v>port_louis</v>
      </c>
      <c r="F2751" s="6" t="str" cm="1">
        <f t="array" aca="1" ref="F2751" ca="1">IF(AND(ISBLANK(INDIRECT(ADDRESS(B2751,2,1,1,"all_city_parameter_inputs"))), ISBLANK(INDIRECT(ADDRESS(B2751,1,1,1,"all_city_parameter_inputs")))), "", IF(ISBLANK(INDIRECT(ADDRESS(B2751,1,1,1,"all_city_parameter_inputs"))), All_city_list!F2750,INDIRECT(ADDRESS(B2751,1,1,1,"all_city_parameter_inputs"))))</f>
        <v>fleet_to_motorcycle_ratio</v>
      </c>
      <c r="G2751" s="4" t="str" cm="1">
        <f t="array" aca="1" ref="G2751" ca="1">IF(AND(ISBLANK(INDIRECT(ADDRESS(B2751,3,1,1,"all_city_parameter_inputs"))),ISBLANK(INDIRECT(ADDRESS(B2751,2,1,1,"all_city_parameter_inputs")))),"",IF(ISBLANK(INDIRECT(ADDRESS(B2751,2,1,1,"all_city_parameter_inputs"))),"",INDIRECT(ADDRESS(B2751,2,1,1,"all_city_parameter_inputs"))))</f>
        <v>constant</v>
      </c>
      <c r="H2751" s="17" cm="1">
        <f t="array" aca="1" ref="H2751" ca="1">IF(ISBLANK(INDIRECT(ADDRESS(B2751,A2751,1,1,"all_city_parameter_inputs"))), "--",INDIRECT(ADDRESS(B2751,A2751,1,1,"all_city_parameter_inputs")))</f>
        <v>0.2292838414576262</v>
      </c>
      <c r="I2751" s="17">
        <f ca="1">IF(OR(G2751="alpha",G2751="beta",G2751="sd",G2751="mean"),"--",VLOOKUP(C2751,Default!$B$5:$H$114,7,FALSE))</f>
        <v>0.441176470588235</v>
      </c>
      <c r="J2751" s="4" t="str">
        <f ca="1">VLOOKUP(F2751,Lookup!$C$5:$D$110,2, FALSE)</f>
        <v>Travel values</v>
      </c>
      <c r="K2751" s="4" t="str">
        <f ca="1">VLOOKUP(C2751,Default!$B$4:$E$114,4, FALSE)</f>
        <v xml:space="preserve">ratio of missing motorbike trips, e.g. if ratio = 0.6 and total trip distance in survey is 400, then want to add 600 km of motorbike trips. </v>
      </c>
      <c r="L2751" s="29" t="str" cm="1">
        <f t="array" aca="1" ref="L2751" ca="1">IF(ISNA(VLOOKUP(D2751,Grouped_Sources!$C:$C,1,FALSE)),"", INDIRECT(VLOOKUP(D2751,Grouped_Sources!$C:$G,5,FALSE)))</f>
        <v/>
      </c>
      <c r="M2751" s="29"/>
      <c r="N2751" s="21"/>
    </row>
    <row r="2752" spans="1:14" hidden="1" x14ac:dyDescent="0.25">
      <c r="A2752" s="5">
        <f t="shared" si="442"/>
        <v>30</v>
      </c>
      <c r="B2752" s="5">
        <f t="shared" si="443"/>
        <v>50</v>
      </c>
      <c r="C2752" s="5" t="str">
        <f t="shared" ca="1" si="441"/>
        <v>fleet_to_motorcycle_ratio</v>
      </c>
      <c r="D2752" s="5" t="str">
        <f t="shared" ca="1" si="434"/>
        <v>fleet_to_motorcycle_ratio_port_louis</v>
      </c>
      <c r="E2752" s="4" t="str" cm="1">
        <f t="array" aca="1" ref="E2752" ca="1">INDIRECT(ADDRESS(1,A2752,1,1,"all_city_parameter_inputs"))</f>
        <v>port_louis</v>
      </c>
      <c r="F2752" s="6" t="str" cm="1">
        <f t="array" aca="1" ref="F2752" ca="1">IF(AND(ISBLANK(INDIRECT(ADDRESS(B2752,2,1,1,"all_city_parameter_inputs"))), ISBLANK(INDIRECT(ADDRESS(B2752,1,1,1,"all_city_parameter_inputs")))), "", IF(ISBLANK(INDIRECT(ADDRESS(B2752,1,1,1,"all_city_parameter_inputs"))), All_city_list!F2751,INDIRECT(ADDRESS(B2752,1,1,1,"all_city_parameter_inputs"))))</f>
        <v>fleet_to_motorcycle_ratio</v>
      </c>
      <c r="G2752" s="4" t="str" cm="1">
        <f t="array" aca="1" ref="G2752" ca="1">IF(AND(ISBLANK(INDIRECT(ADDRESS(B2752,3,1,1,"all_city_parameter_inputs"))),ISBLANK(INDIRECT(ADDRESS(B2752,2,1,1,"all_city_parameter_inputs")))),"",IF(ISBLANK(INDIRECT(ADDRESS(B2752,2,1,1,"all_city_parameter_inputs"))),"",INDIRECT(ADDRESS(B2752,2,1,1,"all_city_parameter_inputs"))))</f>
        <v>alpha</v>
      </c>
      <c r="H2752" s="17" cm="1">
        <f t="array" aca="1" ref="H2752" ca="1">IF(ISBLANK(INDIRECT(ADDRESS(B2752,A2752,1,1,"all_city_parameter_inputs"))), "--",INDIRECT(ADDRESS(B2752,A2752,1,1,"all_city_parameter_inputs")))</f>
        <v>1.3892958504475237</v>
      </c>
      <c r="I2752" s="17" t="str">
        <f ca="1">IF(OR(G2752="alpha",G2752="beta",G2752="sd",G2752="mean"),"--",VLOOKUP(C2752,Default!$B$5:$H$114,7,FALSE))</f>
        <v>--</v>
      </c>
      <c r="J2752" s="4" t="str">
        <f ca="1">VLOOKUP(F2752,Lookup!$C$5:$D$110,2, FALSE)</f>
        <v>Travel values</v>
      </c>
      <c r="K2752" s="4" t="str">
        <f ca="1">VLOOKUP(C2752,Default!$B$4:$E$114,4, FALSE)</f>
        <v xml:space="preserve">ratio of missing motorbike trips, e.g. if ratio = 0.6 and total trip distance in survey is 400, then want to add 600 km of motorbike trips. </v>
      </c>
      <c r="L2752" s="29" t="str" cm="1">
        <f t="array" aca="1" ref="L2752" ca="1">IF(ISNA(VLOOKUP(D2752,Grouped_Sources!$C:$C,1,FALSE)),"", INDIRECT(VLOOKUP(D2752,Grouped_Sources!$C:$G,5,FALSE)))</f>
        <v/>
      </c>
      <c r="M2752" s="29"/>
      <c r="N2752" s="21"/>
    </row>
    <row r="2753" spans="1:15" hidden="1" x14ac:dyDescent="0.25">
      <c r="A2753" s="5">
        <f t="shared" si="442"/>
        <v>30</v>
      </c>
      <c r="B2753" s="5">
        <f t="shared" si="443"/>
        <v>51</v>
      </c>
      <c r="C2753" s="5" t="str">
        <f t="shared" ca="1" si="441"/>
        <v>fleet_to_motorcycle_ratio</v>
      </c>
      <c r="D2753" s="5" t="str">
        <f t="shared" ca="1" si="434"/>
        <v>fleet_to_motorcycle_ratio_port_louis</v>
      </c>
      <c r="E2753" s="4" t="str" cm="1">
        <f t="array" aca="1" ref="E2753" ca="1">INDIRECT(ADDRESS(1,A2753,1,1,"all_city_parameter_inputs"))</f>
        <v>port_louis</v>
      </c>
      <c r="F2753" s="6" t="str" cm="1">
        <f t="array" aca="1" ref="F2753" ca="1">IF(AND(ISBLANK(INDIRECT(ADDRESS(B2753,2,1,1,"all_city_parameter_inputs"))), ISBLANK(INDIRECT(ADDRESS(B2753,1,1,1,"all_city_parameter_inputs")))), "", IF(ISBLANK(INDIRECT(ADDRESS(B2753,1,1,1,"all_city_parameter_inputs"))), All_city_list!F2752,INDIRECT(ADDRESS(B2753,1,1,1,"all_city_parameter_inputs"))))</f>
        <v>fleet_to_motorcycle_ratio</v>
      </c>
      <c r="G2753" s="4" t="str" cm="1">
        <f t="array" aca="1" ref="G2753" ca="1">IF(AND(ISBLANK(INDIRECT(ADDRESS(B2753,3,1,1,"all_city_parameter_inputs"))),ISBLANK(INDIRECT(ADDRESS(B2753,2,1,1,"all_city_parameter_inputs")))),"",IF(ISBLANK(INDIRECT(ADDRESS(B2753,2,1,1,"all_city_parameter_inputs"))),"",INDIRECT(ADDRESS(B2753,2,1,1,"all_city_parameter_inputs"))))</f>
        <v>beta</v>
      </c>
      <c r="H2753" s="17" cm="1">
        <f t="array" aca="1" ref="H2753" ca="1">IF(ISBLANK(INDIRECT(ADDRESS(B2753,A2753,1,1,"all_city_parameter_inputs"))), "--",INDIRECT(ADDRESS(B2753,A2753,1,1,"all_city_parameter_inputs")))</f>
        <v>4.6699878810852038</v>
      </c>
      <c r="I2753" s="17" t="str">
        <f ca="1">IF(OR(G2753="alpha",G2753="beta",G2753="sd",G2753="mean"),"--",VLOOKUP(C2753,Default!$B$5:$H$114,7,FALSE))</f>
        <v>--</v>
      </c>
      <c r="J2753" s="4" t="str">
        <f ca="1">VLOOKUP(F2753,Lookup!$C$5:$D$110,2, FALSE)</f>
        <v>Travel values</v>
      </c>
      <c r="K2753" s="4" t="str">
        <f ca="1">VLOOKUP(C2753,Default!$B$4:$E$114,4, FALSE)</f>
        <v xml:space="preserve">ratio of missing motorbike trips, e.g. if ratio = 0.6 and total trip distance in survey is 400, then want to add 600 km of motorbike trips. </v>
      </c>
      <c r="L2753" s="29" t="str" cm="1">
        <f t="array" aca="1" ref="L2753" ca="1">IF(ISNA(VLOOKUP(D2753,Grouped_Sources!$C:$C,1,FALSE)),"", INDIRECT(VLOOKUP(D2753,Grouped_Sources!$C:$G,5,FALSE)))</f>
        <v/>
      </c>
      <c r="M2753" s="29"/>
      <c r="N2753" s="21"/>
    </row>
    <row r="2754" spans="1:15" hidden="1" x14ac:dyDescent="0.25">
      <c r="A2754" s="5">
        <f t="shared" si="442"/>
        <v>30</v>
      </c>
      <c r="B2754" s="5">
        <f t="shared" si="443"/>
        <v>52</v>
      </c>
      <c r="C2754" s="5" t="str">
        <f t="shared" ca="1" si="441"/>
        <v>background_pa_confidence</v>
      </c>
      <c r="D2754" s="5" t="str">
        <f t="shared" ca="1" si="434"/>
        <v>background_pa_confidence_port_louis</v>
      </c>
      <c r="E2754" s="4" t="str" cm="1">
        <f t="array" aca="1" ref="E2754" ca="1">INDIRECT(ADDRESS(1,A2754,1,1,"all_city_parameter_inputs"))</f>
        <v>port_louis</v>
      </c>
      <c r="F2754" s="6" t="str" cm="1">
        <f t="array" aca="1" ref="F2754" ca="1">IF(AND(ISBLANK(INDIRECT(ADDRESS(B2754,2,1,1,"all_city_parameter_inputs"))), ISBLANK(INDIRECT(ADDRESS(B2754,1,1,1,"all_city_parameter_inputs")))), "", IF(ISBLANK(INDIRECT(ADDRESS(B2754,1,1,1,"all_city_parameter_inputs"))), All_city_list!F2753,INDIRECT(ADDRESS(B2754,1,1,1,"all_city_parameter_inputs"))))</f>
        <v>background_pa_confidence</v>
      </c>
      <c r="G2754" s="4" t="str" cm="1">
        <f t="array" aca="1" ref="G2754" ca="1">IF(AND(ISBLANK(INDIRECT(ADDRESS(B2754,3,1,1,"all_city_parameter_inputs"))),ISBLANK(INDIRECT(ADDRESS(B2754,2,1,1,"all_city_parameter_inputs")))),"",IF(ISBLANK(INDIRECT(ADDRESS(B2754,2,1,1,"all_city_parameter_inputs"))),"",INDIRECT(ADDRESS(B2754,2,1,1,"all_city_parameter_inputs"))))</f>
        <v>sample</v>
      </c>
      <c r="H2754" s="17" cm="1">
        <f t="array" aca="1" ref="H2754" ca="1">IF(ISBLANK(INDIRECT(ADDRESS(B2754,A2754,1,1,"all_city_parameter_inputs"))), "--",INDIRECT(ADDRESS(B2754,A2754,1,1,"all_city_parameter_inputs")))</f>
        <v>0.5</v>
      </c>
      <c r="I2754" s="17">
        <f ca="1">IF(OR(G2754="alpha",G2754="beta",G2754="sd",G2754="mean"),"--",VLOOKUP(C2754,Default!$B$5:$H$114,7,FALSE))</f>
        <v>1</v>
      </c>
      <c r="J2754" s="4" t="str">
        <f ca="1">VLOOKUP(F2754,Lookup!$C$5:$D$110,2, FALSE)</f>
        <v>PA values</v>
      </c>
      <c r="K2754" s="4" t="str">
        <f ca="1">VLOOKUP(C2754,Default!$B$4:$E$114,4, FALSE)</f>
        <v>how confident we are in the PA survey (in terms of number of people who report zero PA)</v>
      </c>
      <c r="L2754" s="29" t="str" cm="1">
        <f t="array" aca="1" ref="L2754" ca="1">IF(ISNA(VLOOKUP(D2754,Grouped_Sources!$C:$C,1,FALSE)),"", INDIRECT(VLOOKUP(D2754,Grouped_Sources!$C:$G,5,FALSE)))</f>
        <v/>
      </c>
      <c r="M2754" s="29"/>
      <c r="N2754" s="21"/>
    </row>
    <row r="2755" spans="1:15" hidden="1" x14ac:dyDescent="0.25">
      <c r="A2755" s="5">
        <f t="shared" si="442"/>
        <v>30</v>
      </c>
      <c r="B2755" s="5">
        <f t="shared" si="443"/>
        <v>53</v>
      </c>
      <c r="C2755" s="5" t="str">
        <f t="shared" ca="1" si="441"/>
        <v>add_walk_to_pt_trips</v>
      </c>
      <c r="D2755" s="5" t="str">
        <f t="shared" ca="1" si="434"/>
        <v>add_walk_to_pt_trips_port_louis</v>
      </c>
      <c r="E2755" s="4" t="str" cm="1">
        <f t="array" aca="1" ref="E2755" ca="1">INDIRECT(ADDRESS(1,A2755,1,1,"all_city_parameter_inputs"))</f>
        <v>port_louis</v>
      </c>
      <c r="F2755" s="6" t="str" cm="1">
        <f t="array" aca="1" ref="F2755" ca="1">IF(AND(ISBLANK(INDIRECT(ADDRESS(B2755,2,1,1,"all_city_parameter_inputs"))), ISBLANK(INDIRECT(ADDRESS(B2755,1,1,1,"all_city_parameter_inputs")))), "", IF(ISBLANK(INDIRECT(ADDRESS(B2755,1,1,1,"all_city_parameter_inputs"))), All_city_list!F2754,INDIRECT(ADDRESS(B2755,1,1,1,"all_city_parameter_inputs"))))</f>
        <v>add_walk_to_pt_trips</v>
      </c>
      <c r="G2755" s="4" t="str" cm="1">
        <f t="array" aca="1" ref="G2755" ca="1">IF(AND(ISBLANK(INDIRECT(ADDRESS(B2755,3,1,1,"all_city_parameter_inputs"))),ISBLANK(INDIRECT(ADDRESS(B2755,2,1,1,"all_city_parameter_inputs")))),"",IF(ISBLANK(INDIRECT(ADDRESS(B2755,2,1,1,"all_city_parameter_inputs"))),"",INDIRECT(ADDRESS(B2755,2,1,1,"all_city_parameter_inputs"))))</f>
        <v/>
      </c>
      <c r="H2755" s="17" t="str" cm="1">
        <f t="array" aca="1" ref="H2755" ca="1">IF(ISBLANK(INDIRECT(ADDRESS(B2755,A2755,1,1,"all_city_parameter_inputs"))), "--",INDIRECT(ADDRESS(B2755,A2755,1,1,"all_city_parameter_inputs")))</f>
        <v>T</v>
      </c>
      <c r="I2755" s="17" t="str">
        <f ca="1">IF(OR(G2755="alpha",G2755="beta",G2755="sd",G2755="mean"),"--",VLOOKUP(C2755,Default!$B$5:$H$114,7,FALSE))</f>
        <v>T</v>
      </c>
      <c r="J2755" s="4" t="str">
        <f ca="1">VLOOKUP(F2755,Lookup!$C$5:$D$110,2, FALSE)</f>
        <v>Travel values</v>
      </c>
      <c r="K2755" s="4" t="str">
        <f ca="1">VLOOKUP(C2755,Default!$B$4:$E$114,4, FALSE)</f>
        <v>whether to add walk component to trips with main mode bus</v>
      </c>
      <c r="L2755" s="21" t="str" cm="1">
        <f t="array" aca="1" ref="L2755" ca="1">IF(ISNA(VLOOKUP($D2755,Grouped_Sources!$C:$C,1,FALSE)),"", INDIRECT(VLOOKUP($D2755,Grouped_Sources!$C:$I,5,FALSE)))</f>
        <v>usually set to T</v>
      </c>
      <c r="M2755" s="21" cm="1">
        <f t="array" aca="1" ref="M2755" ca="1">IF(ISNA(VLOOKUP($D2755,Grouped_Sources!$C:$C,1,FALSE)),"", INDIRECT(VLOOKUP($D2755,Grouped_Sources!$C:$I,6,FALSE)))</f>
        <v>0</v>
      </c>
      <c r="N2755" s="21" cm="1">
        <f t="array" aca="1" ref="N2755" ca="1">IF(ISNA(VLOOKUP($D2755,Grouped_Sources!$C:$C,1,FALSE)),"", INDIRECT(VLOOKUP($D2755,Grouped_Sources!$C:$I,7,FALSE)))</f>
        <v>0</v>
      </c>
    </row>
    <row r="2756" spans="1:15" hidden="1" x14ac:dyDescent="0.25">
      <c r="A2756" s="5">
        <f t="shared" si="442"/>
        <v>30</v>
      </c>
      <c r="B2756" s="5">
        <f t="shared" si="443"/>
        <v>54</v>
      </c>
      <c r="C2756" s="5" t="str">
        <f t="shared" ca="1" si="441"/>
        <v>bus_to_passenger_ratio</v>
      </c>
      <c r="D2756" s="5" t="str">
        <f t="shared" ca="1" si="434"/>
        <v>bus_to_passenger_ratio_port_louis</v>
      </c>
      <c r="E2756" s="4" t="str" cm="1">
        <f t="array" aca="1" ref="E2756" ca="1">INDIRECT(ADDRESS(1,A2756,1,1,"all_city_parameter_inputs"))</f>
        <v>port_louis</v>
      </c>
      <c r="F2756" s="6" t="str" cm="1">
        <f t="array" aca="1" ref="F2756" ca="1">IF(AND(ISBLANK(INDIRECT(ADDRESS(B2756,2,1,1,"all_city_parameter_inputs"))), ISBLANK(INDIRECT(ADDRESS(B2756,1,1,1,"all_city_parameter_inputs")))), "", IF(ISBLANK(INDIRECT(ADDRESS(B2756,1,1,1,"all_city_parameter_inputs"))), All_city_list!F2755,INDIRECT(ADDRESS(B2756,1,1,1,"all_city_parameter_inputs"))))</f>
        <v>bus_to_passenger_ratio</v>
      </c>
      <c r="G2756" s="4" t="str" cm="1">
        <f t="array" aca="1" ref="G2756" ca="1">IF(AND(ISBLANK(INDIRECT(ADDRESS(B2756,3,1,1,"all_city_parameter_inputs"))),ISBLANK(INDIRECT(ADDRESS(B2756,2,1,1,"all_city_parameter_inputs")))),"",IF(ISBLANK(INDIRECT(ADDRESS(B2756,2,1,1,"all_city_parameter_inputs"))),"",INDIRECT(ADDRESS(B2756,2,1,1,"all_city_parameter_inputs"))))</f>
        <v>constant</v>
      </c>
      <c r="H2756" s="17" cm="1">
        <f t="array" aca="1" ref="H2756" ca="1">IF(ISBLANK(INDIRECT(ADDRESS(B2756,A2756,1,1,"all_city_parameter_inputs"))), "--",INDIRECT(ADDRESS(B2756,A2756,1,1,"all_city_parameter_inputs")))</f>
        <v>0.05</v>
      </c>
      <c r="I2756" s="17">
        <f ca="1">IF(OR(G2756="alpha",G2756="beta",G2756="sd",G2756="mean"),"--",VLOOKUP(C2756,Default!$B$5:$H$114,7,FALSE))</f>
        <v>3.8910505836575897E-2</v>
      </c>
      <c r="J2756" s="4" t="str">
        <f ca="1">VLOOKUP(F2756,Lookup!$C$5:$D$110,2, FALSE)</f>
        <v>Travel values</v>
      </c>
      <c r="K2756" s="4" t="str">
        <f ca="1">VLOOKUP(C2756,Default!$B$4:$E$114,4, FALSE)</f>
        <v>number of buses per passenger</v>
      </c>
      <c r="L2756" s="21" t="str" cm="1">
        <f t="array" aca="1" ref="L2756" ca="1">IF(ISNA(VLOOKUP($D2756,Grouped_Sources!$C:$C,1,FALSE)),"", INDIRECT(VLOOKUP($D2756,Grouped_Sources!$C:$I,5,FALSE)))</f>
        <v>BusPassengerRatios_WriteUp_v.xx.docx on  on OneDrive Ali Abbas - ITHIM Global\Methods and Processes\Input Parameters\BusPassengerRatio</v>
      </c>
      <c r="M2756" s="21" cm="1">
        <f t="array" aca="1" ref="M2756" ca="1">IF(ISNA(VLOOKUP($D2756,Grouped_Sources!$C:$C,1,FALSE)),"", INDIRECT(VLOOKUP($D2756,Grouped_Sources!$C:$I,6,FALSE)))</f>
        <v>0</v>
      </c>
      <c r="N2756" s="21" cm="1">
        <f t="array" aca="1" ref="N2756" ca="1">IF(ISNA(VLOOKUP($D2756,Grouped_Sources!$C:$C,1,FALSE)),"", INDIRECT(VLOOKUP($D2756,Grouped_Sources!$C:$I,7,FALSE)))</f>
        <v>0</v>
      </c>
      <c r="O2756" s="21"/>
    </row>
    <row r="2757" spans="1:15" hidden="1" x14ac:dyDescent="0.25">
      <c r="A2757" s="5">
        <f t="shared" si="442"/>
        <v>30</v>
      </c>
      <c r="B2757" s="5">
        <f t="shared" si="443"/>
        <v>55</v>
      </c>
      <c r="C2757" s="5" t="str">
        <f t="shared" ca="1" si="441"/>
        <v>bus_to_passenger_ratio</v>
      </c>
      <c r="D2757" s="5" t="str">
        <f t="shared" ca="1" si="434"/>
        <v>bus_to_passenger_ratio_port_louis</v>
      </c>
      <c r="E2757" s="4" t="str" cm="1">
        <f t="array" aca="1" ref="E2757" ca="1">INDIRECT(ADDRESS(1,A2757,1,1,"all_city_parameter_inputs"))</f>
        <v>port_louis</v>
      </c>
      <c r="F2757" s="6" t="str" cm="1">
        <f t="array" aca="1" ref="F2757" ca="1">IF(AND(ISBLANK(INDIRECT(ADDRESS(B2757,2,1,1,"all_city_parameter_inputs"))), ISBLANK(INDIRECT(ADDRESS(B2757,1,1,1,"all_city_parameter_inputs")))), "", IF(ISBLANK(INDIRECT(ADDRESS(B2757,1,1,1,"all_city_parameter_inputs"))), All_city_list!F2756,INDIRECT(ADDRESS(B2757,1,1,1,"all_city_parameter_inputs"))))</f>
        <v>bus_to_passenger_ratio</v>
      </c>
      <c r="G2757" s="4" t="str" cm="1">
        <f t="array" aca="1" ref="G2757" ca="1">IF(AND(ISBLANK(INDIRECT(ADDRESS(B2757,3,1,1,"all_city_parameter_inputs"))),ISBLANK(INDIRECT(ADDRESS(B2757,2,1,1,"all_city_parameter_inputs")))),"",IF(ISBLANK(INDIRECT(ADDRESS(B2757,2,1,1,"all_city_parameter_inputs"))),"",INDIRECT(ADDRESS(B2757,2,1,1,"all_city_parameter_inputs"))))</f>
        <v>alpha</v>
      </c>
      <c r="H2757" s="17" cm="1">
        <f t="array" aca="1" ref="H2757" ca="1">IF(ISBLANK(INDIRECT(ADDRESS(B2757,A2757,1,1,"all_city_parameter_inputs"))), "--",INDIRECT(ADDRESS(B2757,A2757,1,1,"all_city_parameter_inputs")))</f>
        <v>12.262</v>
      </c>
      <c r="I2757" s="17" t="str">
        <f ca="1">IF(OR(G2757="alpha",G2757="beta",G2757="sd",G2757="mean"),"--",VLOOKUP(C2757,Default!$B$5:$H$114,7,FALSE))</f>
        <v>--</v>
      </c>
      <c r="J2757" s="4" t="str">
        <f ca="1">VLOOKUP(F2757,Lookup!$C$5:$D$110,2, FALSE)</f>
        <v>Travel values</v>
      </c>
      <c r="K2757" s="4" t="str">
        <f ca="1">VLOOKUP(C2757,Default!$B$4:$E$114,4, FALSE)</f>
        <v>number of buses per passenger</v>
      </c>
      <c r="L2757" s="21" t="str" cm="1">
        <f t="array" aca="1" ref="L2757" ca="1">IF(ISNA(VLOOKUP($D2757,Grouped_Sources!$C:$C,1,FALSE)),"", INDIRECT(VLOOKUP($D2757,Grouped_Sources!$C:$I,5,FALSE)))</f>
        <v>BusPassengerRatios_WriteUp_v.xx.docx on  on OneDrive Ali Abbas - ITHIM Global\Methods and Processes\Input Parameters\BusPassengerRatio</v>
      </c>
      <c r="M2757" s="21" cm="1">
        <f t="array" aca="1" ref="M2757" ca="1">IF(ISNA(VLOOKUP($D2757,Grouped_Sources!$C:$C,1,FALSE)),"", INDIRECT(VLOOKUP($D2757,Grouped_Sources!$C:$I,6,FALSE)))</f>
        <v>0</v>
      </c>
      <c r="N2757" s="21" cm="1">
        <f t="array" aca="1" ref="N2757" ca="1">IF(ISNA(VLOOKUP($D2757,Grouped_Sources!$C:$C,1,FALSE)),"", INDIRECT(VLOOKUP($D2757,Grouped_Sources!$C:$I,7,FALSE)))</f>
        <v>0</v>
      </c>
      <c r="O2757" s="21"/>
    </row>
    <row r="2758" spans="1:15" hidden="1" x14ac:dyDescent="0.25">
      <c r="A2758" s="5">
        <f t="shared" si="442"/>
        <v>30</v>
      </c>
      <c r="B2758" s="5">
        <f t="shared" si="443"/>
        <v>56</v>
      </c>
      <c r="C2758" s="5" t="str">
        <f t="shared" ca="1" si="441"/>
        <v>bus_to_passenger_ratio</v>
      </c>
      <c r="D2758" s="5" t="str">
        <f t="shared" ref="D2758:D2773" ca="1" si="444">F2758&amp;"_"&amp;E2758</f>
        <v>bus_to_passenger_ratio_port_louis</v>
      </c>
      <c r="E2758" s="4" t="str" cm="1">
        <f t="array" aca="1" ref="E2758" ca="1">INDIRECT(ADDRESS(1,A2758,1,1,"all_city_parameter_inputs"))</f>
        <v>port_louis</v>
      </c>
      <c r="F2758" s="6" t="str" cm="1">
        <f t="array" aca="1" ref="F2758" ca="1">IF(AND(ISBLANK(INDIRECT(ADDRESS(B2758,2,1,1,"all_city_parameter_inputs"))), ISBLANK(INDIRECT(ADDRESS(B2758,1,1,1,"all_city_parameter_inputs")))), "", IF(ISBLANK(INDIRECT(ADDRESS(B2758,1,1,1,"all_city_parameter_inputs"))), All_city_list!F2757,INDIRECT(ADDRESS(B2758,1,1,1,"all_city_parameter_inputs"))))</f>
        <v>bus_to_passenger_ratio</v>
      </c>
      <c r="G2758" s="4" t="str" cm="1">
        <f t="array" aca="1" ref="G2758" ca="1">IF(AND(ISBLANK(INDIRECT(ADDRESS(B2758,3,1,1,"all_city_parameter_inputs"))),ISBLANK(INDIRECT(ADDRESS(B2758,2,1,1,"all_city_parameter_inputs")))),"",IF(ISBLANK(INDIRECT(ADDRESS(B2758,2,1,1,"all_city_parameter_inputs"))),"",INDIRECT(ADDRESS(B2758,2,1,1,"all_city_parameter_inputs"))))</f>
        <v>beta</v>
      </c>
      <c r="H2758" s="17" cm="1">
        <f t="array" aca="1" ref="H2758" ca="1">IF(ISBLANK(INDIRECT(ADDRESS(B2758,A2758,1,1,"all_city_parameter_inputs"))), "--",INDIRECT(ADDRESS(B2758,A2758,1,1,"all_city_parameter_inputs")))</f>
        <v>232.97799999999998</v>
      </c>
      <c r="I2758" s="17" t="str">
        <f ca="1">IF(OR(G2758="alpha",G2758="beta",G2758="sd",G2758="mean"),"--",VLOOKUP(C2758,Default!$B$5:$H$114,7,FALSE))</f>
        <v>--</v>
      </c>
      <c r="J2758" s="4" t="str">
        <f ca="1">VLOOKUP(F2758,Lookup!$C$5:$D$110,2, FALSE)</f>
        <v>Travel values</v>
      </c>
      <c r="K2758" s="4" t="str">
        <f ca="1">VLOOKUP(C2758,Default!$B$4:$E$114,4, FALSE)</f>
        <v>number of buses per passenger</v>
      </c>
      <c r="L2758" s="21" t="str" cm="1">
        <f t="array" aca="1" ref="L2758" ca="1">IF(ISNA(VLOOKUP($D2758,Grouped_Sources!$C:$C,1,FALSE)),"", INDIRECT(VLOOKUP($D2758,Grouped_Sources!$C:$I,5,FALSE)))</f>
        <v>BusPassengerRatios_WriteUp_v.xx.docx on  on OneDrive Ali Abbas - ITHIM Global\Methods and Processes\Input Parameters\BusPassengerRatio</v>
      </c>
      <c r="M2758" s="21" cm="1">
        <f t="array" aca="1" ref="M2758" ca="1">IF(ISNA(VLOOKUP($D2758,Grouped_Sources!$C:$C,1,FALSE)),"", INDIRECT(VLOOKUP($D2758,Grouped_Sources!$C:$I,6,FALSE)))</f>
        <v>0</v>
      </c>
      <c r="N2758" s="21" cm="1">
        <f t="array" aca="1" ref="N2758" ca="1">IF(ISNA(VLOOKUP($D2758,Grouped_Sources!$C:$C,1,FALSE)),"", INDIRECT(VLOOKUP($D2758,Grouped_Sources!$C:$I,7,FALSE)))</f>
        <v>0</v>
      </c>
      <c r="O2758" s="21"/>
    </row>
    <row r="2759" spans="1:15" hidden="1" x14ac:dyDescent="0.25">
      <c r="A2759" s="5">
        <f t="shared" si="442"/>
        <v>30</v>
      </c>
      <c r="B2759" s="5">
        <f t="shared" si="443"/>
        <v>57</v>
      </c>
      <c r="C2759" s="5" t="str">
        <f t="shared" ca="1" si="441"/>
        <v>truck_to_car_ratio</v>
      </c>
      <c r="D2759" s="5" t="str">
        <f t="shared" ca="1" si="444"/>
        <v>truck_to_car_ratio_port_louis</v>
      </c>
      <c r="E2759" s="4" t="str" cm="1">
        <f t="array" aca="1" ref="E2759" ca="1">INDIRECT(ADDRESS(1,A2759,1,1,"all_city_parameter_inputs"))</f>
        <v>port_louis</v>
      </c>
      <c r="F2759" s="6" t="str" cm="1">
        <f t="array" aca="1" ref="F2759" ca="1">IF(AND(ISBLANK(INDIRECT(ADDRESS(B2759,2,1,1,"all_city_parameter_inputs"))), ISBLANK(INDIRECT(ADDRESS(B2759,1,1,1,"all_city_parameter_inputs")))), "", IF(ISBLANK(INDIRECT(ADDRESS(B2759,1,1,1,"all_city_parameter_inputs"))), All_city_list!F2758,INDIRECT(ADDRESS(B2759,1,1,1,"all_city_parameter_inputs"))))</f>
        <v>truck_to_car_ratio</v>
      </c>
      <c r="G2759" s="4" t="str" cm="1">
        <f t="array" aca="1" ref="G2759" ca="1">IF(AND(ISBLANK(INDIRECT(ADDRESS(B2759,3,1,1,"all_city_parameter_inputs"))),ISBLANK(INDIRECT(ADDRESS(B2759,2,1,1,"all_city_parameter_inputs")))),"",IF(ISBLANK(INDIRECT(ADDRESS(B2759,2,1,1,"all_city_parameter_inputs"))),"",INDIRECT(ADDRESS(B2759,2,1,1,"all_city_parameter_inputs"))))</f>
        <v>constant</v>
      </c>
      <c r="H2759" s="17" cm="1">
        <f t="array" aca="1" ref="H2759" ca="1">IF(ISBLANK(INDIRECT(ADDRESS(B2759,A2759,1,1,"all_city_parameter_inputs"))), "--",INDIRECT(ADDRESS(B2759,A2759,1,1,"all_city_parameter_inputs")))</f>
        <v>0.3</v>
      </c>
      <c r="I2759" s="17">
        <f ca="1">IF(OR(G2759="alpha",G2759="beta",G2759="sd",G2759="mean"),"--",VLOOKUP(C2759,Default!$B$5:$H$114,7,FALSE))</f>
        <v>0.3</v>
      </c>
      <c r="J2759" s="4" t="str">
        <f ca="1">VLOOKUP(F2759,Lookup!$C$5:$D$110,2, FALSE)</f>
        <v>Travel values</v>
      </c>
      <c r="K2759" s="4" t="str">
        <f ca="1">VLOOKUP(C2759,Default!$B$4:$E$114,4, FALSE)</f>
        <v>ratio of truck kilometers to car km travelled, used to add ghost trips that are not changed between the different scenarios</v>
      </c>
      <c r="L2759" s="21" t="str" cm="1">
        <f t="array" aca="1" ref="L2759" ca="1">IF(ISNA(VLOOKUP($D2759,Grouped_Sources!$C:$C,1,FALSE)),"", INDIRECT(VLOOKUP($D2759,Grouped_Sources!$C:$I,5,FALSE)))</f>
        <v>TruckCarRatio_WriteUp_v.xx.docx on  on OneDrive Ali Abbas - ITHIM Global\Methods and Processes\Input Parameters\TruckCarRatio</v>
      </c>
      <c r="M2759" s="21" cm="1">
        <f t="array" aca="1" ref="M2759" ca="1">IF(ISNA(VLOOKUP($D2759,Grouped_Sources!$C:$C,1,FALSE)),"", INDIRECT(VLOOKUP($D2759,Grouped_Sources!$C:$I,6,FALSE)))</f>
        <v>0</v>
      </c>
      <c r="N2759" s="21" cm="1">
        <f t="array" aca="1" ref="N2759" ca="1">IF(ISNA(VLOOKUP($D2759,Grouped_Sources!$C:$C,1,FALSE)),"", INDIRECT(VLOOKUP($D2759,Grouped_Sources!$C:$I,7,FALSE)))</f>
        <v>0</v>
      </c>
      <c r="O2759" s="21"/>
    </row>
    <row r="2760" spans="1:15" hidden="1" x14ac:dyDescent="0.25">
      <c r="A2760" s="5">
        <f t="shared" si="442"/>
        <v>30</v>
      </c>
      <c r="B2760" s="5">
        <f t="shared" si="443"/>
        <v>58</v>
      </c>
      <c r="C2760" s="5" t="str">
        <f t="shared" ca="1" si="441"/>
        <v>truck_to_car_ratio</v>
      </c>
      <c r="D2760" s="5" t="str">
        <f t="shared" ca="1" si="444"/>
        <v>truck_to_car_ratio_port_louis</v>
      </c>
      <c r="E2760" s="4" t="str" cm="1">
        <f t="array" aca="1" ref="E2760" ca="1">INDIRECT(ADDRESS(1,A2760,1,1,"all_city_parameter_inputs"))</f>
        <v>port_louis</v>
      </c>
      <c r="F2760" s="6" t="str" cm="1">
        <f t="array" aca="1" ref="F2760" ca="1">IF(AND(ISBLANK(INDIRECT(ADDRESS(B2760,2,1,1,"all_city_parameter_inputs"))), ISBLANK(INDIRECT(ADDRESS(B2760,1,1,1,"all_city_parameter_inputs")))), "", IF(ISBLANK(INDIRECT(ADDRESS(B2760,1,1,1,"all_city_parameter_inputs"))), All_city_list!F2759,INDIRECT(ADDRESS(B2760,1,1,1,"all_city_parameter_inputs"))))</f>
        <v>truck_to_car_ratio</v>
      </c>
      <c r="G2760" s="4" t="str" cm="1">
        <f t="array" aca="1" ref="G2760" ca="1">IF(AND(ISBLANK(INDIRECT(ADDRESS(B2760,3,1,1,"all_city_parameter_inputs"))),ISBLANK(INDIRECT(ADDRESS(B2760,2,1,1,"all_city_parameter_inputs")))),"",IF(ISBLANK(INDIRECT(ADDRESS(B2760,2,1,1,"all_city_parameter_inputs"))),"",INDIRECT(ADDRESS(B2760,2,1,1,"all_city_parameter_inputs"))))</f>
        <v>alpha</v>
      </c>
      <c r="H2760" s="17" cm="1">
        <f t="array" aca="1" ref="H2760" ca="1">IF(ISBLANK(INDIRECT(ADDRESS(B2760,A2760,1,1,"all_city_parameter_inputs"))), "--",INDIRECT(ADDRESS(B2760,A2760,1,1,"all_city_parameter_inputs")))</f>
        <v>3.731999999999998</v>
      </c>
      <c r="I2760" s="17" t="str">
        <f ca="1">IF(OR(G2760="alpha",G2760="beta",G2760="sd",G2760="mean"),"--",VLOOKUP(C2760,Default!$B$5:$H$114,7,FALSE))</f>
        <v>--</v>
      </c>
      <c r="J2760" s="4" t="str">
        <f ca="1">VLOOKUP(F2760,Lookup!$C$5:$D$110,2, FALSE)</f>
        <v>Travel values</v>
      </c>
      <c r="K2760" s="4" t="str">
        <f ca="1">VLOOKUP(C2760,Default!$B$4:$E$114,4, FALSE)</f>
        <v>ratio of truck kilometers to car km travelled, used to add ghost trips that are not changed between the different scenarios</v>
      </c>
      <c r="L2760" s="21" t="str" cm="1">
        <f t="array" aca="1" ref="L2760" ca="1">IF(ISNA(VLOOKUP($D2760,Grouped_Sources!$C:$C,1,FALSE)),"", INDIRECT(VLOOKUP($D2760,Grouped_Sources!$C:$I,5,FALSE)))</f>
        <v>TruckCarRatio_WriteUp_v.xx.docx on  on OneDrive Ali Abbas - ITHIM Global\Methods and Processes\Input Parameters\TruckCarRatio</v>
      </c>
      <c r="M2760" s="21" cm="1">
        <f t="array" aca="1" ref="M2760" ca="1">IF(ISNA(VLOOKUP($D2760,Grouped_Sources!$C:$C,1,FALSE)),"", INDIRECT(VLOOKUP($D2760,Grouped_Sources!$C:$I,6,FALSE)))</f>
        <v>0</v>
      </c>
      <c r="N2760" s="21" cm="1">
        <f t="array" aca="1" ref="N2760" ca="1">IF(ISNA(VLOOKUP($D2760,Grouped_Sources!$C:$C,1,FALSE)),"", INDIRECT(VLOOKUP($D2760,Grouped_Sources!$C:$I,7,FALSE)))</f>
        <v>0</v>
      </c>
      <c r="O2760" s="21"/>
    </row>
    <row r="2761" spans="1:15" hidden="1" x14ac:dyDescent="0.25">
      <c r="A2761" s="5">
        <f t="shared" si="442"/>
        <v>30</v>
      </c>
      <c r="B2761" s="5">
        <f t="shared" si="443"/>
        <v>59</v>
      </c>
      <c r="C2761" s="5" t="str">
        <f t="shared" ca="1" si="441"/>
        <v>truck_to_car_ratio</v>
      </c>
      <c r="D2761" s="5" t="str">
        <f t="shared" ca="1" si="444"/>
        <v>truck_to_car_ratio_port_louis</v>
      </c>
      <c r="E2761" s="4" t="str" cm="1">
        <f t="array" aca="1" ref="E2761" ca="1">INDIRECT(ADDRESS(1,A2761,1,1,"all_city_parameter_inputs"))</f>
        <v>port_louis</v>
      </c>
      <c r="F2761" s="6" t="str" cm="1">
        <f t="array" aca="1" ref="F2761" ca="1">IF(AND(ISBLANK(INDIRECT(ADDRESS(B2761,2,1,1,"all_city_parameter_inputs"))), ISBLANK(INDIRECT(ADDRESS(B2761,1,1,1,"all_city_parameter_inputs")))), "", IF(ISBLANK(INDIRECT(ADDRESS(B2761,1,1,1,"all_city_parameter_inputs"))), All_city_list!F2760,INDIRECT(ADDRESS(B2761,1,1,1,"all_city_parameter_inputs"))))</f>
        <v>truck_to_car_ratio</v>
      </c>
      <c r="G2761" s="4" t="str" cm="1">
        <f t="array" aca="1" ref="G2761" ca="1">IF(AND(ISBLANK(INDIRECT(ADDRESS(B2761,3,1,1,"all_city_parameter_inputs"))),ISBLANK(INDIRECT(ADDRESS(B2761,2,1,1,"all_city_parameter_inputs")))),"",IF(ISBLANK(INDIRECT(ADDRESS(B2761,2,1,1,"all_city_parameter_inputs"))),"",INDIRECT(ADDRESS(B2761,2,1,1,"all_city_parameter_inputs"))))</f>
        <v>beta</v>
      </c>
      <c r="H2761" s="17" cm="1">
        <f t="array" aca="1" ref="H2761" ca="1">IF(ISBLANK(INDIRECT(ADDRESS(B2761,A2761,1,1,"all_city_parameter_inputs"))), "--",INDIRECT(ADDRESS(B2761,A2761,1,1,"all_city_parameter_inputs")))</f>
        <v>8.7079999999999949</v>
      </c>
      <c r="I2761" s="17" t="str">
        <f ca="1">IF(OR(G2761="alpha",G2761="beta",G2761="sd",G2761="mean"),"--",VLOOKUP(C2761,Default!$B$5:$H$114,7,FALSE))</f>
        <v>--</v>
      </c>
      <c r="J2761" s="4" t="str">
        <f ca="1">VLOOKUP(F2761,Lookup!$C$5:$D$110,2, FALSE)</f>
        <v>Travel values</v>
      </c>
      <c r="K2761" s="4" t="str">
        <f ca="1">VLOOKUP(C2761,Default!$B$4:$E$114,4, FALSE)</f>
        <v>ratio of truck kilometers to car km travelled, used to add ghost trips that are not changed between the different scenarios</v>
      </c>
      <c r="L2761" s="21" t="str" cm="1">
        <f t="array" aca="1" ref="L2761" ca="1">IF(ISNA(VLOOKUP($D2761,Grouped_Sources!$C:$C,1,FALSE)),"", INDIRECT(VLOOKUP($D2761,Grouped_Sources!$C:$I,5,FALSE)))</f>
        <v>TruckCarRatio_WriteUp_v.xx.docx on  on OneDrive Ali Abbas - ITHIM Global\Methods and Processes\Input Parameters\TruckCarRatio</v>
      </c>
      <c r="M2761" s="21" cm="1">
        <f t="array" aca="1" ref="M2761" ca="1">IF(ISNA(VLOOKUP($D2761,Grouped_Sources!$C:$C,1,FALSE)),"", INDIRECT(VLOOKUP($D2761,Grouped_Sources!$C:$I,6,FALSE)))</f>
        <v>0</v>
      </c>
      <c r="N2761" s="21" cm="1">
        <f t="array" aca="1" ref="N2761" ca="1">IF(ISNA(VLOOKUP($D2761,Grouped_Sources!$C:$C,1,FALSE)),"", INDIRECT(VLOOKUP($D2761,Grouped_Sources!$C:$I,7,FALSE)))</f>
        <v>0</v>
      </c>
      <c r="O2761" s="21"/>
    </row>
    <row r="2762" spans="1:15" hidden="1" x14ac:dyDescent="0.25">
      <c r="A2762" s="5">
        <f t="shared" si="442"/>
        <v>30</v>
      </c>
      <c r="B2762" s="5">
        <f t="shared" si="443"/>
        <v>60</v>
      </c>
      <c r="C2762" s="5" t="str">
        <f t="shared" ca="1" si="441"/>
        <v>PM_emission_confidence</v>
      </c>
      <c r="D2762" s="5" t="str">
        <f t="shared" ca="1" si="444"/>
        <v>PM_emission_confidence_port_louis</v>
      </c>
      <c r="E2762" s="4" t="str" cm="1">
        <f t="array" aca="1" ref="E2762" ca="1">INDIRECT(ADDRESS(1,A2762,1,1,"all_city_parameter_inputs"))</f>
        <v>port_louis</v>
      </c>
      <c r="F2762" s="6" t="str" cm="1">
        <f t="array" aca="1" ref="F2762" ca="1">IF(AND(ISBLANK(INDIRECT(ADDRESS(B2762,2,1,1,"all_city_parameter_inputs"))), ISBLANK(INDIRECT(ADDRESS(B2762,1,1,1,"all_city_parameter_inputs")))), "", IF(ISBLANK(INDIRECT(ADDRESS(B2762,1,1,1,"all_city_parameter_inputs"))), All_city_list!F2761,INDIRECT(ADDRESS(B2762,1,1,1,"all_city_parameter_inputs"))))</f>
        <v>PM_emission_confidence</v>
      </c>
      <c r="G2762" s="4" t="str" cm="1">
        <f t="array" aca="1" ref="G2762" ca="1">IF(AND(ISBLANK(INDIRECT(ADDRESS(B2762,3,1,1,"all_city_parameter_inputs"))),ISBLANK(INDIRECT(ADDRESS(B2762,2,1,1,"all_city_parameter_inputs")))),"",IF(ISBLANK(INDIRECT(ADDRESS(B2762,2,1,1,"all_city_parameter_inputs"))),"",INDIRECT(ADDRESS(B2762,2,1,1,"all_city_parameter_inputs"))))</f>
        <v>sample</v>
      </c>
      <c r="H2762" s="17" cm="1">
        <f t="array" aca="1" ref="H2762" ca="1">IF(ISBLANK(INDIRECT(ADDRESS(B2762,A2762,1,1,"all_city_parameter_inputs"))), "--",INDIRECT(ADDRESS(B2762,A2762,1,1,"all_city_parameter_inputs")))</f>
        <v>0.5</v>
      </c>
      <c r="I2762" s="17">
        <f ca="1">IF(OR(G2762="alpha",G2762="beta",G2762="sd",G2762="mean"),"--",VLOOKUP(C2762,Default!$B$5:$H$114,7,FALSE))</f>
        <v>1</v>
      </c>
      <c r="J2762" s="4" t="str">
        <f ca="1">VLOOKUP(F2762,Lookup!$C$5:$D$110,2, FALSE)</f>
        <v>Pollution values</v>
      </c>
      <c r="K2762" s="4" t="str">
        <f ca="1">VLOOKUP(C2762,Default!$B$4:$E$114,4,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62" s="29" t="str" cm="1">
        <f t="array" aca="1" ref="L2762" ca="1">IF(ISNA(VLOOKUP(D2762,Grouped_Sources!$C:$C,1,FALSE)),"", INDIRECT(VLOOKUP(D2762,Grouped_Sources!$C:$G,5,FALSE)))</f>
        <v/>
      </c>
      <c r="M2762" s="29"/>
      <c r="N2762" s="21"/>
    </row>
    <row r="2763" spans="1:15" hidden="1" x14ac:dyDescent="0.25">
      <c r="A2763" s="5">
        <f t="shared" si="442"/>
        <v>30</v>
      </c>
      <c r="B2763" s="5">
        <f t="shared" si="443"/>
        <v>61</v>
      </c>
      <c r="C2763" s="5" t="str">
        <f t="shared" ca="1" si="441"/>
        <v>distance_scalar_car_taxi</v>
      </c>
      <c r="D2763" s="5" t="str">
        <f t="shared" ca="1" si="444"/>
        <v>distance_scalar_car_taxi_port_louis</v>
      </c>
      <c r="E2763" s="4" t="str" cm="1">
        <f t="array" aca="1" ref="E2763" ca="1">INDIRECT(ADDRESS(1,A2763,1,1,"all_city_parameter_inputs"))</f>
        <v>port_louis</v>
      </c>
      <c r="F2763" s="6" t="str" cm="1">
        <f t="array" aca="1" ref="F2763" ca="1">IF(AND(ISBLANK(INDIRECT(ADDRESS(B2763,2,1,1,"all_city_parameter_inputs"))), ISBLANK(INDIRECT(ADDRESS(B2763,1,1,1,"all_city_parameter_inputs")))), "", IF(ISBLANK(INDIRECT(ADDRESS(B2763,1,1,1,"all_city_parameter_inputs"))), All_city_list!F2762,INDIRECT(ADDRESS(B2763,1,1,1,"all_city_parameter_inputs"))))</f>
        <v>distance_scalar_car_taxi</v>
      </c>
      <c r="G2763" s="4" t="str" cm="1">
        <f t="array" aca="1" ref="G2763" ca="1">IF(AND(ISBLANK(INDIRECT(ADDRESS(B2763,3,1,1,"all_city_parameter_inputs"))),ISBLANK(INDIRECT(ADDRESS(B2763,2,1,1,"all_city_parameter_inputs")))),"",IF(ISBLANK(INDIRECT(ADDRESS(B2763,2,1,1,"all_city_parameter_inputs"))),"",INDIRECT(ADDRESS(B2763,2,1,1,"all_city_parameter_inputs"))))</f>
        <v>constant</v>
      </c>
      <c r="H2763" s="17" cm="1">
        <f t="array" aca="1" ref="H2763" ca="1">IF(ISBLANK(INDIRECT(ADDRESS(B2763,A2763,1,1,"all_city_parameter_inputs"))), "--",INDIRECT(ADDRESS(B2763,A2763,1,1,"all_city_parameter_inputs")))</f>
        <v>1</v>
      </c>
      <c r="I2763" s="17">
        <f ca="1">IF(OR(G2763="alpha",G2763="beta",G2763="sd",G2763="mean"),"--",VLOOKUP(C2763,Default!$B$5:$H$114,7,FALSE))</f>
        <v>1</v>
      </c>
      <c r="J2763" s="4" t="str">
        <f ca="1">VLOOKUP(F2763,Lookup!$C$5:$D$110,2, FALSE)</f>
        <v>Travel values</v>
      </c>
      <c r="K2763" s="4" t="str">
        <f ca="1">VLOOKUP(C2763,Default!$B$4:$E$114,4, FALSE)</f>
        <v>scalar for car/taxi distance, i.e. all car and taxi trips get scaled by this scalar</v>
      </c>
      <c r="L2763" s="21" t="str" cm="1">
        <f t="array" aca="1" ref="L2763" ca="1">IF(ISNA(VLOOKUP($D2763,Grouped_Sources!$C:$C,1,FALSE)),"", INDIRECT(VLOOKUP($D2763,Grouped_Sources!$C:$I,5,FALSE)))</f>
        <v xml:space="preserve"> on OneDrive Ali Abbas - ITHIM Global\Methods and Processes\Input Parameters\DistanceScalars</v>
      </c>
      <c r="M2763" s="21" cm="1">
        <f t="array" aca="1" ref="M2763" ca="1">IF(ISNA(VLOOKUP($D2763,Grouped_Sources!$C:$C,1,FALSE)),"", INDIRECT(VLOOKUP($D2763,Grouped_Sources!$C:$I,6,FALSE)))</f>
        <v>0</v>
      </c>
      <c r="N2763" s="21" cm="1">
        <f t="array" aca="1" ref="N2763" ca="1">IF(ISNA(VLOOKUP($D2763,Grouped_Sources!$C:$C,1,FALSE)),"", INDIRECT(VLOOKUP($D2763,Grouped_Sources!$C:$I,7,FALSE)))</f>
        <v>0</v>
      </c>
    </row>
    <row r="2764" spans="1:15" hidden="1" x14ac:dyDescent="0.25">
      <c r="A2764" s="5">
        <f t="shared" si="442"/>
        <v>30</v>
      </c>
      <c r="B2764" s="5">
        <f t="shared" si="443"/>
        <v>62</v>
      </c>
      <c r="C2764" s="5" t="str">
        <f t="shared" ca="1" si="441"/>
        <v>distance_scalar_car_taxi</v>
      </c>
      <c r="D2764" s="5" t="str">
        <f t="shared" ca="1" si="444"/>
        <v>distance_scalar_car_taxi_port_louis</v>
      </c>
      <c r="E2764" s="4" t="str" cm="1">
        <f t="array" aca="1" ref="E2764" ca="1">INDIRECT(ADDRESS(1,A2764,1,1,"all_city_parameter_inputs"))</f>
        <v>port_louis</v>
      </c>
      <c r="F2764" s="6" t="str" cm="1">
        <f t="array" aca="1" ref="F2764" ca="1">IF(AND(ISBLANK(INDIRECT(ADDRESS(B2764,2,1,1,"all_city_parameter_inputs"))), ISBLANK(INDIRECT(ADDRESS(B2764,1,1,1,"all_city_parameter_inputs")))), "", IF(ISBLANK(INDIRECT(ADDRESS(B2764,1,1,1,"all_city_parameter_inputs"))), All_city_list!F2763,INDIRECT(ADDRESS(B2764,1,1,1,"all_city_parameter_inputs"))))</f>
        <v>distance_scalar_car_taxi</v>
      </c>
      <c r="G2764" s="4" t="str" cm="1">
        <f t="array" aca="1" ref="G2764" ca="1">IF(AND(ISBLANK(INDIRECT(ADDRESS(B2764,3,1,1,"all_city_parameter_inputs"))),ISBLANK(INDIRECT(ADDRESS(B2764,2,1,1,"all_city_parameter_inputs")))),"",IF(ISBLANK(INDIRECT(ADDRESS(B2764,2,1,1,"all_city_parameter_inputs"))),"",INDIRECT(ADDRESS(B2764,2,1,1,"all_city_parameter_inputs"))))</f>
        <v>mean</v>
      </c>
      <c r="H2764" s="17" cm="1">
        <f t="array" aca="1" ref="H2764" ca="1">IF(ISBLANK(INDIRECT(ADDRESS(B2764,A2764,1,1,"all_city_parameter_inputs"))), "--",INDIRECT(ADDRESS(B2764,A2764,1,1,"all_city_parameter_inputs")))</f>
        <v>0.99863656371138698</v>
      </c>
      <c r="I2764" s="17" t="str">
        <f ca="1">IF(OR(G2764="alpha",G2764="beta",G2764="sd",G2764="mean"),"--",VLOOKUP(C2764,Default!$B$5:$H$114,7,FALSE))</f>
        <v>--</v>
      </c>
      <c r="J2764" s="4" t="str">
        <f ca="1">VLOOKUP(F2764,Lookup!$C$5:$D$110,2, FALSE)</f>
        <v>Travel values</v>
      </c>
      <c r="K2764" s="4" t="str">
        <f ca="1">VLOOKUP(C2764,Default!$B$4:$E$114,4, FALSE)</f>
        <v>scalar for car/taxi distance, i.e. all car and taxi trips get scaled by this scalar</v>
      </c>
      <c r="L2764" s="21" t="str" cm="1">
        <f t="array" aca="1" ref="L2764" ca="1">IF(ISNA(VLOOKUP($D2764,Grouped_Sources!$C:$C,1,FALSE)),"", INDIRECT(VLOOKUP($D2764,Grouped_Sources!$C:$I,5,FALSE)))</f>
        <v xml:space="preserve"> on OneDrive Ali Abbas - ITHIM Global\Methods and Processes\Input Parameters\DistanceScalars</v>
      </c>
      <c r="M2764" s="21" cm="1">
        <f t="array" aca="1" ref="M2764" ca="1">IF(ISNA(VLOOKUP($D2764,Grouped_Sources!$C:$C,1,FALSE)),"", INDIRECT(VLOOKUP($D2764,Grouped_Sources!$C:$I,6,FALSE)))</f>
        <v>0</v>
      </c>
      <c r="N2764" s="21" cm="1">
        <f t="array" aca="1" ref="N2764" ca="1">IF(ISNA(VLOOKUP($D2764,Grouped_Sources!$C:$C,1,FALSE)),"", INDIRECT(VLOOKUP($D2764,Grouped_Sources!$C:$I,7,FALSE)))</f>
        <v>0</v>
      </c>
    </row>
    <row r="2765" spans="1:15" hidden="1" x14ac:dyDescent="0.25">
      <c r="A2765" s="5">
        <f t="shared" si="442"/>
        <v>30</v>
      </c>
      <c r="B2765" s="5">
        <f t="shared" si="443"/>
        <v>63</v>
      </c>
      <c r="C2765" s="5" t="str">
        <f t="shared" ca="1" si="441"/>
        <v>distance_scalar_car_taxi</v>
      </c>
      <c r="D2765" s="5" t="str">
        <f t="shared" ca="1" si="444"/>
        <v>distance_scalar_car_taxi_port_louis</v>
      </c>
      <c r="E2765" s="4" t="str" cm="1">
        <f t="array" aca="1" ref="E2765" ca="1">INDIRECT(ADDRESS(1,A2765,1,1,"all_city_parameter_inputs"))</f>
        <v>port_louis</v>
      </c>
      <c r="F2765" s="6" t="str" cm="1">
        <f t="array" aca="1" ref="F2765" ca="1">IF(AND(ISBLANK(INDIRECT(ADDRESS(B2765,2,1,1,"all_city_parameter_inputs"))), ISBLANK(INDIRECT(ADDRESS(B2765,1,1,1,"all_city_parameter_inputs")))), "", IF(ISBLANK(INDIRECT(ADDRESS(B2765,1,1,1,"all_city_parameter_inputs"))), All_city_list!F2764,INDIRECT(ADDRESS(B2765,1,1,1,"all_city_parameter_inputs"))))</f>
        <v>distance_scalar_car_taxi</v>
      </c>
      <c r="G2765" s="4" t="str" cm="1">
        <f t="array" aca="1" ref="G2765" ca="1">IF(AND(ISBLANK(INDIRECT(ADDRESS(B2765,3,1,1,"all_city_parameter_inputs"))),ISBLANK(INDIRECT(ADDRESS(B2765,2,1,1,"all_city_parameter_inputs")))),"",IF(ISBLANK(INDIRECT(ADDRESS(B2765,2,1,1,"all_city_parameter_inputs"))),"",INDIRECT(ADDRESS(B2765,2,1,1,"all_city_parameter_inputs"))))</f>
        <v>sd</v>
      </c>
      <c r="H2765" s="17" cm="1">
        <f t="array" aca="1" ref="H2765" ca="1">IF(ISBLANK(INDIRECT(ADDRESS(B2765,A2765,1,1,"all_city_parameter_inputs"))), "--",INDIRECT(ADDRESS(B2765,A2765,1,1,"all_city_parameter_inputs")))</f>
        <v>1.05362571520268</v>
      </c>
      <c r="I2765" s="17" t="str">
        <f ca="1">IF(OR(G2765="alpha",G2765="beta",G2765="sd",G2765="mean"),"--",VLOOKUP(C2765,Default!$B$5:$H$114,7,FALSE))</f>
        <v>--</v>
      </c>
      <c r="J2765" s="4" t="str">
        <f ca="1">VLOOKUP(F2765,Lookup!$C$5:$D$110,2, FALSE)</f>
        <v>Travel values</v>
      </c>
      <c r="K2765" s="4" t="str">
        <f ca="1">VLOOKUP(C2765,Default!$B$4:$E$114,4, FALSE)</f>
        <v>scalar for car/taxi distance, i.e. all car and taxi trips get scaled by this scalar</v>
      </c>
      <c r="L2765" s="21" t="str" cm="1">
        <f t="array" aca="1" ref="L2765" ca="1">IF(ISNA(VLOOKUP($D2765,Grouped_Sources!$C:$C,1,FALSE)),"", INDIRECT(VLOOKUP($D2765,Grouped_Sources!$C:$I,5,FALSE)))</f>
        <v xml:space="preserve"> on OneDrive Ali Abbas - ITHIM Global\Methods and Processes\Input Parameters\DistanceScalars</v>
      </c>
      <c r="M2765" s="21" cm="1">
        <f t="array" aca="1" ref="M2765" ca="1">IF(ISNA(VLOOKUP($D2765,Grouped_Sources!$C:$C,1,FALSE)),"", INDIRECT(VLOOKUP($D2765,Grouped_Sources!$C:$I,6,FALSE)))</f>
        <v>0</v>
      </c>
      <c r="N2765" s="21" cm="1">
        <f t="array" aca="1" ref="N2765" ca="1">IF(ISNA(VLOOKUP($D2765,Grouped_Sources!$C:$C,1,FALSE)),"", INDIRECT(VLOOKUP($D2765,Grouped_Sources!$C:$I,7,FALSE)))</f>
        <v>0</v>
      </c>
    </row>
    <row r="2766" spans="1:15" hidden="1" x14ac:dyDescent="0.25">
      <c r="A2766" s="5">
        <f t="shared" si="442"/>
        <v>30</v>
      </c>
      <c r="B2766" s="5">
        <f t="shared" si="443"/>
        <v>64</v>
      </c>
      <c r="C2766" s="5" t="str">
        <f t="shared" ca="1" si="441"/>
        <v>distance_scalar_motorcycle</v>
      </c>
      <c r="D2766" s="5" t="str">
        <f t="shared" ca="1" si="444"/>
        <v>distance_scalar_motorcycle_port_louis</v>
      </c>
      <c r="E2766" s="4" t="str" cm="1">
        <f t="array" aca="1" ref="E2766" ca="1">INDIRECT(ADDRESS(1,A2766,1,1,"all_city_parameter_inputs"))</f>
        <v>port_louis</v>
      </c>
      <c r="F2766" s="6" t="str" cm="1">
        <f t="array" aca="1" ref="F2766" ca="1">IF(AND(ISBLANK(INDIRECT(ADDRESS(B2766,2,1,1,"all_city_parameter_inputs"))), ISBLANK(INDIRECT(ADDRESS(B2766,1,1,1,"all_city_parameter_inputs")))), "", IF(ISBLANK(INDIRECT(ADDRESS(B2766,1,1,1,"all_city_parameter_inputs"))), All_city_list!F2765,INDIRECT(ADDRESS(B2766,1,1,1,"all_city_parameter_inputs"))))</f>
        <v>distance_scalar_motorcycle</v>
      </c>
      <c r="G2766" s="4" t="str" cm="1">
        <f t="array" aca="1" ref="G2766" ca="1">IF(AND(ISBLANK(INDIRECT(ADDRESS(B2766,3,1,1,"all_city_parameter_inputs"))),ISBLANK(INDIRECT(ADDRESS(B2766,2,1,1,"all_city_parameter_inputs")))),"",IF(ISBLANK(INDIRECT(ADDRESS(B2766,2,1,1,"all_city_parameter_inputs"))),"",INDIRECT(ADDRESS(B2766,2,1,1,"all_city_parameter_inputs"))))</f>
        <v>constant</v>
      </c>
      <c r="H2766" s="17" cm="1">
        <f t="array" aca="1" ref="H2766" ca="1">IF(ISBLANK(INDIRECT(ADDRESS(B2766,A2766,1,1,"all_city_parameter_inputs"))), "--",INDIRECT(ADDRESS(B2766,A2766,1,1,"all_city_parameter_inputs")))</f>
        <v>1</v>
      </c>
      <c r="I2766" s="17">
        <f ca="1">IF(OR(G2766="alpha",G2766="beta",G2766="sd",G2766="mean"),"--",VLOOKUP(C2766,Default!$B$5:$H$114,7,FALSE))</f>
        <v>1</v>
      </c>
      <c r="J2766" s="4" t="str">
        <f ca="1">VLOOKUP(F2766,Lookup!$C$5:$D$110,2, FALSE)</f>
        <v>Travel values</v>
      </c>
      <c r="K2766" s="4" t="str">
        <f ca="1">VLOOKUP(C2766,Default!$B$4:$E$114,4, FALSE)</f>
        <v>scalar for motorcycle distance, i.e. all motorbike trips are scaled by this scalar</v>
      </c>
      <c r="L2766" s="21" t="str" cm="1">
        <f t="array" aca="1" ref="L2766" ca="1">IF(ISNA(VLOOKUP($D2766,Grouped_Sources!$C:$C,1,FALSE)),"", INDIRECT(VLOOKUP($D2766,Grouped_Sources!$C:$I,5,FALSE)))</f>
        <v xml:space="preserve"> on OneDrive Ali Abbas - ITHIM Global\Methods and Processes\Input Parameters\DistanceScalars</v>
      </c>
      <c r="M2766" s="21" cm="1">
        <f t="array" aca="1" ref="M2766" ca="1">IF(ISNA(VLOOKUP($D2766,Grouped_Sources!$C:$C,1,FALSE)),"", INDIRECT(VLOOKUP($D2766,Grouped_Sources!$C:$I,6,FALSE)))</f>
        <v>0</v>
      </c>
      <c r="N2766" s="21" cm="1">
        <f t="array" aca="1" ref="N2766" ca="1">IF(ISNA(VLOOKUP($D2766,Grouped_Sources!$C:$C,1,FALSE)),"", INDIRECT(VLOOKUP($D2766,Grouped_Sources!$C:$I,7,FALSE)))</f>
        <v>0</v>
      </c>
    </row>
    <row r="2767" spans="1:15" hidden="1" x14ac:dyDescent="0.25">
      <c r="A2767" s="5">
        <f t="shared" si="442"/>
        <v>30</v>
      </c>
      <c r="B2767" s="5">
        <f t="shared" si="443"/>
        <v>65</v>
      </c>
      <c r="C2767" s="5" t="str">
        <f t="shared" ca="1" si="441"/>
        <v>distance_scalar_motorcycle</v>
      </c>
      <c r="D2767" s="5" t="str">
        <f t="shared" ca="1" si="444"/>
        <v>distance_scalar_motorcycle_port_louis</v>
      </c>
      <c r="E2767" s="4" t="str" cm="1">
        <f t="array" aca="1" ref="E2767" ca="1">INDIRECT(ADDRESS(1,A2767,1,1,"all_city_parameter_inputs"))</f>
        <v>port_louis</v>
      </c>
      <c r="F2767" s="6" t="str" cm="1">
        <f t="array" aca="1" ref="F2767" ca="1">IF(AND(ISBLANK(INDIRECT(ADDRESS(B2767,2,1,1,"all_city_parameter_inputs"))), ISBLANK(INDIRECT(ADDRESS(B2767,1,1,1,"all_city_parameter_inputs")))), "", IF(ISBLANK(INDIRECT(ADDRESS(B2767,1,1,1,"all_city_parameter_inputs"))), All_city_list!F2766,INDIRECT(ADDRESS(B2767,1,1,1,"all_city_parameter_inputs"))))</f>
        <v>distance_scalar_motorcycle</v>
      </c>
      <c r="G2767" s="4" t="str" cm="1">
        <f t="array" aca="1" ref="G2767" ca="1">IF(AND(ISBLANK(INDIRECT(ADDRESS(B2767,3,1,1,"all_city_parameter_inputs"))),ISBLANK(INDIRECT(ADDRESS(B2767,2,1,1,"all_city_parameter_inputs")))),"",IF(ISBLANK(INDIRECT(ADDRESS(B2767,2,1,1,"all_city_parameter_inputs"))),"",INDIRECT(ADDRESS(B2767,2,1,1,"all_city_parameter_inputs"))))</f>
        <v>mean</v>
      </c>
      <c r="H2767" s="17" cm="1">
        <f t="array" aca="1" ref="H2767" ca="1">IF(ISBLANK(INDIRECT(ADDRESS(B2767,A2767,1,1,"all_city_parameter_inputs"))), "--",INDIRECT(ADDRESS(B2767,A2767,1,1,"all_city_parameter_inputs")))</f>
        <v>0.99815300922899097</v>
      </c>
      <c r="I2767" s="17" t="str">
        <f ca="1">IF(OR(G2767="alpha",G2767="beta",G2767="sd",G2767="mean"),"--",VLOOKUP(C2767,Default!$B$5:$H$114,7,FALSE))</f>
        <v>--</v>
      </c>
      <c r="J2767" s="4" t="str">
        <f ca="1">VLOOKUP(F2767,Lookup!$C$5:$D$110,2, FALSE)</f>
        <v>Travel values</v>
      </c>
      <c r="K2767" s="4" t="str">
        <f ca="1">VLOOKUP(C2767,Default!$B$4:$E$114,4, FALSE)</f>
        <v>scalar for motorcycle distance, i.e. all motorbike trips are scaled by this scalar</v>
      </c>
      <c r="L2767" s="21" t="str" cm="1">
        <f t="array" aca="1" ref="L2767" ca="1">IF(ISNA(VLOOKUP($D2767,Grouped_Sources!$C:$C,1,FALSE)),"", INDIRECT(VLOOKUP($D2767,Grouped_Sources!$C:$I,5,FALSE)))</f>
        <v xml:space="preserve"> on OneDrive Ali Abbas - ITHIM Global\Methods and Processes\Input Parameters\DistanceScalars</v>
      </c>
      <c r="M2767" s="21" cm="1">
        <f t="array" aca="1" ref="M2767" ca="1">IF(ISNA(VLOOKUP($D2767,Grouped_Sources!$C:$C,1,FALSE)),"", INDIRECT(VLOOKUP($D2767,Grouped_Sources!$C:$I,6,FALSE)))</f>
        <v>0</v>
      </c>
      <c r="N2767" s="21" cm="1">
        <f t="array" aca="1" ref="N2767" ca="1">IF(ISNA(VLOOKUP($D2767,Grouped_Sources!$C:$C,1,FALSE)),"", INDIRECT(VLOOKUP($D2767,Grouped_Sources!$C:$I,7,FALSE)))</f>
        <v>0</v>
      </c>
    </row>
    <row r="2768" spans="1:15" hidden="1" x14ac:dyDescent="0.25">
      <c r="A2768" s="5">
        <f t="shared" si="442"/>
        <v>30</v>
      </c>
      <c r="B2768" s="5">
        <f t="shared" si="443"/>
        <v>66</v>
      </c>
      <c r="C2768" s="5" t="str">
        <f t="shared" ca="1" si="441"/>
        <v>distance_scalar_motorcycle</v>
      </c>
      <c r="D2768" s="5" t="str">
        <f t="shared" ca="1" si="444"/>
        <v>distance_scalar_motorcycle_port_louis</v>
      </c>
      <c r="E2768" s="4" t="str" cm="1">
        <f t="array" aca="1" ref="E2768" ca="1">INDIRECT(ADDRESS(1,A2768,1,1,"all_city_parameter_inputs"))</f>
        <v>port_louis</v>
      </c>
      <c r="F2768" s="6" t="str" cm="1">
        <f t="array" aca="1" ref="F2768" ca="1">IF(AND(ISBLANK(INDIRECT(ADDRESS(B2768,2,1,1,"all_city_parameter_inputs"))), ISBLANK(INDIRECT(ADDRESS(B2768,1,1,1,"all_city_parameter_inputs")))), "", IF(ISBLANK(INDIRECT(ADDRESS(B2768,1,1,1,"all_city_parameter_inputs"))), All_city_list!F2767,INDIRECT(ADDRESS(B2768,1,1,1,"all_city_parameter_inputs"))))</f>
        <v>distance_scalar_motorcycle</v>
      </c>
      <c r="G2768" s="4" t="str" cm="1">
        <f t="array" aca="1" ref="G2768" ca="1">IF(AND(ISBLANK(INDIRECT(ADDRESS(B2768,3,1,1,"all_city_parameter_inputs"))),ISBLANK(INDIRECT(ADDRESS(B2768,2,1,1,"all_city_parameter_inputs")))),"",IF(ISBLANK(INDIRECT(ADDRESS(B2768,2,1,1,"all_city_parameter_inputs"))),"",INDIRECT(ADDRESS(B2768,2,1,1,"all_city_parameter_inputs"))))</f>
        <v>sd</v>
      </c>
      <c r="H2768" s="17" cm="1">
        <f t="array" aca="1" ref="H2768" ca="1">IF(ISBLANK(INDIRECT(ADDRESS(B2768,A2768,1,1,"all_city_parameter_inputs"))), "--",INDIRECT(ADDRESS(B2768,A2768,1,1,"all_city_parameter_inputs")))</f>
        <v>1.06269297199219</v>
      </c>
      <c r="I2768" s="17" t="str">
        <f ca="1">IF(OR(G2768="alpha",G2768="beta",G2768="sd",G2768="mean"),"--",VLOOKUP(C2768,Default!$B$5:$H$114,7,FALSE))</f>
        <v>--</v>
      </c>
      <c r="J2768" s="4" t="str">
        <f ca="1">VLOOKUP(F2768,Lookup!$C$5:$D$110,2, FALSE)</f>
        <v>Travel values</v>
      </c>
      <c r="K2768" s="4" t="str">
        <f ca="1">VLOOKUP(C2768,Default!$B$4:$E$114,4, FALSE)</f>
        <v>scalar for motorcycle distance, i.e. all motorbike trips are scaled by this scalar</v>
      </c>
      <c r="L2768" s="21" t="str" cm="1">
        <f t="array" aca="1" ref="L2768" ca="1">IF(ISNA(VLOOKUP($D2768,Grouped_Sources!$C:$C,1,FALSE)),"", INDIRECT(VLOOKUP($D2768,Grouped_Sources!$C:$I,5,FALSE)))</f>
        <v xml:space="preserve"> on OneDrive Ali Abbas - ITHIM Global\Methods and Processes\Input Parameters\DistanceScalars</v>
      </c>
      <c r="M2768" s="21" cm="1">
        <f t="array" aca="1" ref="M2768" ca="1">IF(ISNA(VLOOKUP($D2768,Grouped_Sources!$C:$C,1,FALSE)),"", INDIRECT(VLOOKUP($D2768,Grouped_Sources!$C:$I,6,FALSE)))</f>
        <v>0</v>
      </c>
      <c r="N2768" s="21" cm="1">
        <f t="array" aca="1" ref="N2768" ca="1">IF(ISNA(VLOOKUP($D2768,Grouped_Sources!$C:$C,1,FALSE)),"", INDIRECT(VLOOKUP($D2768,Grouped_Sources!$C:$I,7,FALSE)))</f>
        <v>0</v>
      </c>
    </row>
    <row r="2769" spans="1:14" hidden="1" x14ac:dyDescent="0.25">
      <c r="A2769" s="5">
        <f t="shared" si="442"/>
        <v>30</v>
      </c>
      <c r="B2769" s="5">
        <f t="shared" si="443"/>
        <v>67</v>
      </c>
      <c r="C2769" s="5" t="str">
        <f t="shared" ca="1" si="441"/>
        <v>distance_scalar_pt</v>
      </c>
      <c r="D2769" s="5" t="str">
        <f t="shared" ca="1" si="444"/>
        <v>distance_scalar_pt_port_louis</v>
      </c>
      <c r="E2769" s="4" t="str" cm="1">
        <f t="array" aca="1" ref="E2769" ca="1">INDIRECT(ADDRESS(1,A2769,1,1,"all_city_parameter_inputs"))</f>
        <v>port_louis</v>
      </c>
      <c r="F2769" s="6" t="str" cm="1">
        <f t="array" aca="1" ref="F2769" ca="1">IF(AND(ISBLANK(INDIRECT(ADDRESS(B2769,2,1,1,"all_city_parameter_inputs"))), ISBLANK(INDIRECT(ADDRESS(B2769,1,1,1,"all_city_parameter_inputs")))), "", IF(ISBLANK(INDIRECT(ADDRESS(B2769,1,1,1,"all_city_parameter_inputs"))), All_city_list!F2768,INDIRECT(ADDRESS(B2769,1,1,1,"all_city_parameter_inputs"))))</f>
        <v>distance_scalar_pt</v>
      </c>
      <c r="G2769" s="4" t="str" cm="1">
        <f t="array" aca="1" ref="G2769" ca="1">IF(AND(ISBLANK(INDIRECT(ADDRESS(B2769,3,1,1,"all_city_parameter_inputs"))),ISBLANK(INDIRECT(ADDRESS(B2769,2,1,1,"all_city_parameter_inputs")))),"",IF(ISBLANK(INDIRECT(ADDRESS(B2769,2,1,1,"all_city_parameter_inputs"))),"",INDIRECT(ADDRESS(B2769,2,1,1,"all_city_parameter_inputs"))))</f>
        <v>constant</v>
      </c>
      <c r="H2769" s="17" cm="1">
        <f t="array" aca="1" ref="H2769" ca="1">IF(ISBLANK(INDIRECT(ADDRESS(B2769,A2769,1,1,"all_city_parameter_inputs"))), "--",INDIRECT(ADDRESS(B2769,A2769,1,1,"all_city_parameter_inputs")))</f>
        <v>1</v>
      </c>
      <c r="I2769" s="17">
        <f ca="1">IF(OR(G2769="alpha",G2769="beta",G2769="sd",G2769="mean"),"--",VLOOKUP(C2769,Default!$B$5:$H$114,7,FALSE))</f>
        <v>1</v>
      </c>
      <c r="J2769" s="4" t="str">
        <f ca="1">VLOOKUP(F2769,Lookup!$C$5:$D$110,2, FALSE)</f>
        <v>Travel values</v>
      </c>
      <c r="K2769" s="4" t="str">
        <f ca="1">VLOOKUP(C2769,Default!$B$4:$E$114,4, FALSE)</f>
        <v>scalar for PT distance, i.e. all public transport journey (incl bus driver if added) are scaled by this scalar</v>
      </c>
      <c r="L2769" s="21" t="str" cm="1">
        <f t="array" aca="1" ref="L2769" ca="1">IF(ISNA(VLOOKUP($D2769,Grouped_Sources!$C:$C,1,FALSE)),"", INDIRECT(VLOOKUP($D2769,Grouped_Sources!$C:$I,5,FALSE)))</f>
        <v xml:space="preserve"> on OneDrive Ali Abbas - ITHIM Global\Methods and Processes\Input Parameters\DistanceScalars</v>
      </c>
      <c r="M2769" s="21" cm="1">
        <f t="array" aca="1" ref="M2769" ca="1">IF(ISNA(VLOOKUP($D2769,Grouped_Sources!$C:$C,1,FALSE)),"", INDIRECT(VLOOKUP($D2769,Grouped_Sources!$C:$I,6,FALSE)))</f>
        <v>0</v>
      </c>
      <c r="N2769" s="21" cm="1">
        <f t="array" aca="1" ref="N2769" ca="1">IF(ISNA(VLOOKUP($D2769,Grouped_Sources!$C:$C,1,FALSE)),"", INDIRECT(VLOOKUP($D2769,Grouped_Sources!$C:$I,7,FALSE)))</f>
        <v>0</v>
      </c>
    </row>
    <row r="2770" spans="1:14" hidden="1" x14ac:dyDescent="0.25">
      <c r="A2770" s="5">
        <f t="shared" si="442"/>
        <v>30</v>
      </c>
      <c r="B2770" s="5">
        <f t="shared" si="443"/>
        <v>68</v>
      </c>
      <c r="C2770" s="5" t="str">
        <f t="shared" ca="1" si="441"/>
        <v>distance_scalar_pt</v>
      </c>
      <c r="D2770" s="5" t="str">
        <f t="shared" ca="1" si="444"/>
        <v>distance_scalar_pt_port_louis</v>
      </c>
      <c r="E2770" s="4" t="str" cm="1">
        <f t="array" aca="1" ref="E2770" ca="1">INDIRECT(ADDRESS(1,A2770,1,1,"all_city_parameter_inputs"))</f>
        <v>port_louis</v>
      </c>
      <c r="F2770" s="6" t="str" cm="1">
        <f t="array" aca="1" ref="F2770" ca="1">IF(AND(ISBLANK(INDIRECT(ADDRESS(B2770,2,1,1,"all_city_parameter_inputs"))), ISBLANK(INDIRECT(ADDRESS(B2770,1,1,1,"all_city_parameter_inputs")))), "", IF(ISBLANK(INDIRECT(ADDRESS(B2770,1,1,1,"all_city_parameter_inputs"))), All_city_list!F2769,INDIRECT(ADDRESS(B2770,1,1,1,"all_city_parameter_inputs"))))</f>
        <v>distance_scalar_pt</v>
      </c>
      <c r="G2770" s="4" t="str" cm="1">
        <f t="array" aca="1" ref="G2770" ca="1">IF(AND(ISBLANK(INDIRECT(ADDRESS(B2770,3,1,1,"all_city_parameter_inputs"))),ISBLANK(INDIRECT(ADDRESS(B2770,2,1,1,"all_city_parameter_inputs")))),"",IF(ISBLANK(INDIRECT(ADDRESS(B2770,2,1,1,"all_city_parameter_inputs"))),"",INDIRECT(ADDRESS(B2770,2,1,1,"all_city_parameter_inputs"))))</f>
        <v>mean</v>
      </c>
      <c r="H2770" s="17" cm="1">
        <f t="array" aca="1" ref="H2770" ca="1">IF(ISBLANK(INDIRECT(ADDRESS(B2770,A2770,1,1,"all_city_parameter_inputs"))), "--",INDIRECT(ADDRESS(B2770,A2770,1,1,"all_city_parameter_inputs")))</f>
        <v>0.99853830843487401</v>
      </c>
      <c r="I2770" s="17" t="str">
        <f ca="1">IF(OR(G2770="alpha",G2770="beta",G2770="sd",G2770="mean"),"--",VLOOKUP(C2770,Default!$B$5:$H$114,7,FALSE))</f>
        <v>--</v>
      </c>
      <c r="J2770" s="4" t="str">
        <f ca="1">VLOOKUP(F2770,Lookup!$C$5:$D$110,2, FALSE)</f>
        <v>Travel values</v>
      </c>
      <c r="K2770" s="4" t="str">
        <f ca="1">VLOOKUP(C2770,Default!$B$4:$E$114,4, FALSE)</f>
        <v>scalar for PT distance, i.e. all public transport journey (incl bus driver if added) are scaled by this scalar</v>
      </c>
      <c r="L2770" s="21" t="str" cm="1">
        <f t="array" aca="1" ref="L2770" ca="1">IF(ISNA(VLOOKUP($D2770,Grouped_Sources!$C:$C,1,FALSE)),"", INDIRECT(VLOOKUP($D2770,Grouped_Sources!$C:$I,5,FALSE)))</f>
        <v xml:space="preserve"> on OneDrive Ali Abbas - ITHIM Global\Methods and Processes\Input Parameters\DistanceScalars</v>
      </c>
      <c r="M2770" s="21" cm="1">
        <f t="array" aca="1" ref="M2770" ca="1">IF(ISNA(VLOOKUP($D2770,Grouped_Sources!$C:$C,1,FALSE)),"", INDIRECT(VLOOKUP($D2770,Grouped_Sources!$C:$I,6,FALSE)))</f>
        <v>0</v>
      </c>
      <c r="N2770" s="21" cm="1">
        <f t="array" aca="1" ref="N2770" ca="1">IF(ISNA(VLOOKUP($D2770,Grouped_Sources!$C:$C,1,FALSE)),"", INDIRECT(VLOOKUP($D2770,Grouped_Sources!$C:$I,7,FALSE)))</f>
        <v>0</v>
      </c>
    </row>
    <row r="2771" spans="1:14" hidden="1" x14ac:dyDescent="0.25">
      <c r="A2771" s="5">
        <f t="shared" si="442"/>
        <v>30</v>
      </c>
      <c r="B2771" s="5">
        <f t="shared" si="443"/>
        <v>69</v>
      </c>
      <c r="C2771" s="5" t="str">
        <f t="shared" ca="1" si="441"/>
        <v>distance_scalar_pt</v>
      </c>
      <c r="D2771" s="5" t="str">
        <f t="shared" ca="1" si="444"/>
        <v>distance_scalar_pt_port_louis</v>
      </c>
      <c r="E2771" s="4" t="str" cm="1">
        <f t="array" aca="1" ref="E2771" ca="1">INDIRECT(ADDRESS(1,A2771,1,1,"all_city_parameter_inputs"))</f>
        <v>port_louis</v>
      </c>
      <c r="F2771" s="6" t="str" cm="1">
        <f t="array" aca="1" ref="F2771" ca="1">IF(AND(ISBLANK(INDIRECT(ADDRESS(B2771,2,1,1,"all_city_parameter_inputs"))), ISBLANK(INDIRECT(ADDRESS(B2771,1,1,1,"all_city_parameter_inputs")))), "", IF(ISBLANK(INDIRECT(ADDRESS(B2771,1,1,1,"all_city_parameter_inputs"))), All_city_list!F2770,INDIRECT(ADDRESS(B2771,1,1,1,"all_city_parameter_inputs"))))</f>
        <v>distance_scalar_pt</v>
      </c>
      <c r="G2771" s="4" t="str" cm="1">
        <f t="array" aca="1" ref="G2771" ca="1">IF(AND(ISBLANK(INDIRECT(ADDRESS(B2771,3,1,1,"all_city_parameter_inputs"))),ISBLANK(INDIRECT(ADDRESS(B2771,2,1,1,"all_city_parameter_inputs")))),"",IF(ISBLANK(INDIRECT(ADDRESS(B2771,2,1,1,"all_city_parameter_inputs"))),"",INDIRECT(ADDRESS(B2771,2,1,1,"all_city_parameter_inputs"))))</f>
        <v>sd</v>
      </c>
      <c r="H2771" s="17" cm="1">
        <f t="array" aca="1" ref="H2771" ca="1">IF(ISBLANK(INDIRECT(ADDRESS(B2771,A2771,1,1,"all_city_parameter_inputs"))), "--",INDIRECT(ADDRESS(B2771,A2771,1,1,"all_city_parameter_inputs")))</f>
        <v>1.05557758659096</v>
      </c>
      <c r="I2771" s="17" t="str">
        <f ca="1">IF(OR(G2771="alpha",G2771="beta",G2771="sd",G2771="mean"),"--",VLOOKUP(C2771,Default!$B$5:$H$114,7,FALSE))</f>
        <v>--</v>
      </c>
      <c r="J2771" s="4" t="str">
        <f ca="1">VLOOKUP(F2771,Lookup!$C$5:$D$110,2, FALSE)</f>
        <v>Travel values</v>
      </c>
      <c r="K2771" s="4" t="str">
        <f ca="1">VLOOKUP(C2771,Default!$B$4:$E$114,4, FALSE)</f>
        <v>scalar for PT distance, i.e. all public transport journey (incl bus driver if added) are scaled by this scalar</v>
      </c>
      <c r="L2771" s="21" t="str" cm="1">
        <f t="array" aca="1" ref="L2771" ca="1">IF(ISNA(VLOOKUP($D2771,Grouped_Sources!$C:$C,1,FALSE)),"", INDIRECT(VLOOKUP($D2771,Grouped_Sources!$C:$I,5,FALSE)))</f>
        <v xml:space="preserve"> on OneDrive Ali Abbas - ITHIM Global\Methods and Processes\Input Parameters\DistanceScalars</v>
      </c>
      <c r="M2771" s="21" cm="1">
        <f t="array" aca="1" ref="M2771" ca="1">IF(ISNA(VLOOKUP($D2771,Grouped_Sources!$C:$C,1,FALSE)),"", INDIRECT(VLOOKUP($D2771,Grouped_Sources!$C:$I,6,FALSE)))</f>
        <v>0</v>
      </c>
      <c r="N2771" s="21" cm="1">
        <f t="array" aca="1" ref="N2771" ca="1">IF(ISNA(VLOOKUP($D2771,Grouped_Sources!$C:$C,1,FALSE)),"", INDIRECT(VLOOKUP($D2771,Grouped_Sources!$C:$I,7,FALSE)))</f>
        <v>0</v>
      </c>
    </row>
    <row r="2772" spans="1:14" hidden="1" x14ac:dyDescent="0.25">
      <c r="A2772" s="5">
        <f t="shared" si="442"/>
        <v>30</v>
      </c>
      <c r="B2772" s="5">
        <f t="shared" si="443"/>
        <v>70</v>
      </c>
      <c r="C2772" s="5" t="str">
        <f t="shared" ca="1" si="441"/>
        <v>distance_scalar_walking</v>
      </c>
      <c r="D2772" s="5" t="str">
        <f t="shared" ca="1" si="444"/>
        <v>distance_scalar_walking_port_louis</v>
      </c>
      <c r="E2772" s="4" t="str" cm="1">
        <f t="array" aca="1" ref="E2772" ca="1">INDIRECT(ADDRESS(1,A2772,1,1,"all_city_parameter_inputs"))</f>
        <v>port_louis</v>
      </c>
      <c r="F2772" s="6" t="str" cm="1">
        <f t="array" aca="1" ref="F2772" ca="1">IF(AND(ISBLANK(INDIRECT(ADDRESS(B2772,2,1,1,"all_city_parameter_inputs"))), ISBLANK(INDIRECT(ADDRESS(B2772,1,1,1,"all_city_parameter_inputs")))), "", IF(ISBLANK(INDIRECT(ADDRESS(B2772,1,1,1,"all_city_parameter_inputs"))), All_city_list!F2771,INDIRECT(ADDRESS(B2772,1,1,1,"all_city_parameter_inputs"))))</f>
        <v>distance_scalar_walking</v>
      </c>
      <c r="G2772" s="4" t="str" cm="1">
        <f t="array" aca="1" ref="G2772" ca="1">IF(AND(ISBLANK(INDIRECT(ADDRESS(B2772,3,1,1,"all_city_parameter_inputs"))),ISBLANK(INDIRECT(ADDRESS(B2772,2,1,1,"all_city_parameter_inputs")))),"",IF(ISBLANK(INDIRECT(ADDRESS(B2772,2,1,1,"all_city_parameter_inputs"))),"",INDIRECT(ADDRESS(B2772,2,1,1,"all_city_parameter_inputs"))))</f>
        <v>constant</v>
      </c>
      <c r="H2772" s="17" cm="1">
        <f t="array" aca="1" ref="H2772" ca="1">IF(ISBLANK(INDIRECT(ADDRESS(B2772,A2772,1,1,"all_city_parameter_inputs"))), "--",INDIRECT(ADDRESS(B2772,A2772,1,1,"all_city_parameter_inputs")))</f>
        <v>1</v>
      </c>
      <c r="I2772" s="17">
        <f ca="1">IF(OR(G2772="alpha",G2772="beta",G2772="sd",G2772="mean"),"--",VLOOKUP(C2772,Default!$B$5:$H$114,7,FALSE))</f>
        <v>1</v>
      </c>
      <c r="J2772" s="4" t="str">
        <f ca="1">VLOOKUP(F2772,Lookup!$C$5:$D$110,2, FALSE)</f>
        <v>Travel values</v>
      </c>
      <c r="K2772" s="4" t="str">
        <f ca="1">VLOOKUP(C2772,Default!$B$4:$E$114,4, FALSE)</f>
        <v>scalar for walking distance, i.e. all walking trips are scaled by this scalar</v>
      </c>
      <c r="L2772" s="21" t="str" cm="1">
        <f t="array" aca="1" ref="L2772" ca="1">IF(ISNA(VLOOKUP($D2772,Grouped_Sources!$C:$C,1,FALSE)),"", INDIRECT(VLOOKUP($D2772,Grouped_Sources!$C:$I,5,FALSE)))</f>
        <v xml:space="preserve"> on OneDrive Ali Abbas - ITHIM Global\Methods and Processes\Input Parameters\DistanceScalars</v>
      </c>
      <c r="M2772" s="21" cm="1">
        <f t="array" aca="1" ref="M2772" ca="1">IF(ISNA(VLOOKUP($D2772,Grouped_Sources!$C:$C,1,FALSE)),"", INDIRECT(VLOOKUP($D2772,Grouped_Sources!$C:$I,6,FALSE)))</f>
        <v>0</v>
      </c>
      <c r="N2772" s="21" cm="1">
        <f t="array" aca="1" ref="N2772" ca="1">IF(ISNA(VLOOKUP($D2772,Grouped_Sources!$C:$C,1,FALSE)),"", INDIRECT(VLOOKUP($D2772,Grouped_Sources!$C:$I,7,FALSE)))</f>
        <v>0</v>
      </c>
    </row>
    <row r="2773" spans="1:14" hidden="1" x14ac:dyDescent="0.25">
      <c r="A2773" s="5">
        <f t="shared" si="442"/>
        <v>30</v>
      </c>
      <c r="B2773" s="5">
        <f t="shared" si="443"/>
        <v>71</v>
      </c>
      <c r="C2773" s="5" t="str">
        <f t="shared" ca="1" si="441"/>
        <v>distance_scalar_walking</v>
      </c>
      <c r="D2773" s="5" t="str">
        <f t="shared" ca="1" si="444"/>
        <v>distance_scalar_walking_port_louis</v>
      </c>
      <c r="E2773" s="4" t="str" cm="1">
        <f t="array" aca="1" ref="E2773" ca="1">INDIRECT(ADDRESS(1,A2773,1,1,"all_city_parameter_inputs"))</f>
        <v>port_louis</v>
      </c>
      <c r="F2773" s="6" t="str" cm="1">
        <f t="array" aca="1" ref="F2773" ca="1">IF(AND(ISBLANK(INDIRECT(ADDRESS(B2773,2,1,1,"all_city_parameter_inputs"))), ISBLANK(INDIRECT(ADDRESS(B2773,1,1,1,"all_city_parameter_inputs")))), "", IF(ISBLANK(INDIRECT(ADDRESS(B2773,1,1,1,"all_city_parameter_inputs"))), All_city_list!F2772,INDIRECT(ADDRESS(B2773,1,1,1,"all_city_parameter_inputs"))))</f>
        <v>distance_scalar_walking</v>
      </c>
      <c r="G2773" s="4" t="str" cm="1">
        <f t="array" aca="1" ref="G2773" ca="1">IF(AND(ISBLANK(INDIRECT(ADDRESS(B2773,3,1,1,"all_city_parameter_inputs"))),ISBLANK(INDIRECT(ADDRESS(B2773,2,1,1,"all_city_parameter_inputs")))),"",IF(ISBLANK(INDIRECT(ADDRESS(B2773,2,1,1,"all_city_parameter_inputs"))),"",INDIRECT(ADDRESS(B2773,2,1,1,"all_city_parameter_inputs"))))</f>
        <v>mean</v>
      </c>
      <c r="H2773" s="17" cm="1">
        <f t="array" aca="1" ref="H2773" ca="1">IF(ISBLANK(INDIRECT(ADDRESS(B2773,A2773,1,1,"all_city_parameter_inputs"))), "--",INDIRECT(ADDRESS(B2773,A2773,1,1,"all_city_parameter_inputs")))</f>
        <v>0.99956000677262902</v>
      </c>
      <c r="I2773" s="17" t="str">
        <f ca="1">IF(OR(G2773="alpha",G2773="beta",G2773="sd",G2773="mean"),"--",VLOOKUP(C2773,Default!$B$5:$H$114,7,FALSE))</f>
        <v>--</v>
      </c>
      <c r="J2773" s="4" t="str">
        <f ca="1">VLOOKUP(F2773,Lookup!$C$5:$D$110,2, FALSE)</f>
        <v>Travel values</v>
      </c>
      <c r="K2773" s="4" t="str">
        <f ca="1">VLOOKUP(C2773,Default!$B$4:$E$114,4, FALSE)</f>
        <v>scalar for walking distance, i.e. all walking trips are scaled by this scalar</v>
      </c>
      <c r="L2773" s="21" t="str" cm="1">
        <f t="array" aca="1" ref="L2773" ca="1">IF(ISNA(VLOOKUP($D2773,Grouped_Sources!$C:$C,1,FALSE)),"", INDIRECT(VLOOKUP($D2773,Grouped_Sources!$C:$I,5,FALSE)))</f>
        <v xml:space="preserve"> on OneDrive Ali Abbas - ITHIM Global\Methods and Processes\Input Parameters\DistanceScalars</v>
      </c>
      <c r="M2773" s="21" cm="1">
        <f t="array" aca="1" ref="M2773" ca="1">IF(ISNA(VLOOKUP($D2773,Grouped_Sources!$C:$C,1,FALSE)),"", INDIRECT(VLOOKUP($D2773,Grouped_Sources!$C:$I,6,FALSE)))</f>
        <v>0</v>
      </c>
      <c r="N2773" s="21" cm="1">
        <f t="array" aca="1" ref="N2773" ca="1">IF(ISNA(VLOOKUP($D2773,Grouped_Sources!$C:$C,1,FALSE)),"", INDIRECT(VLOOKUP($D2773,Grouped_Sources!$C:$I,7,FALSE)))</f>
        <v>0</v>
      </c>
    </row>
    <row r="2774" spans="1:14" hidden="1" x14ac:dyDescent="0.25">
      <c r="A2774" s="5">
        <f t="shared" si="442"/>
        <v>30</v>
      </c>
      <c r="B2774" s="5">
        <f t="shared" si="443"/>
        <v>72</v>
      </c>
      <c r="C2774" s="5" t="str">
        <f t="shared" ca="1" si="441"/>
        <v>distance_scalar_walking</v>
      </c>
      <c r="D2774" s="5" t="str">
        <f t="shared" ref="D2774:D2788" ca="1" si="445">F2774&amp;"_"&amp;E2774</f>
        <v>distance_scalar_walking_port_louis</v>
      </c>
      <c r="E2774" s="4" t="str" cm="1">
        <f t="array" aca="1" ref="E2774" ca="1">INDIRECT(ADDRESS(1,A2774,1,1,"all_city_parameter_inputs"))</f>
        <v>port_louis</v>
      </c>
      <c r="F2774" s="6" t="str" cm="1">
        <f t="array" aca="1" ref="F2774" ca="1">IF(AND(ISBLANK(INDIRECT(ADDRESS(B2774,2,1,1,"all_city_parameter_inputs"))), ISBLANK(INDIRECT(ADDRESS(B2774,1,1,1,"all_city_parameter_inputs")))), "", IF(ISBLANK(INDIRECT(ADDRESS(B2774,1,1,1,"all_city_parameter_inputs"))), All_city_list!F2773,INDIRECT(ADDRESS(B2774,1,1,1,"all_city_parameter_inputs"))))</f>
        <v>distance_scalar_walking</v>
      </c>
      <c r="G2774" s="4" t="str" cm="1">
        <f t="array" aca="1" ref="G2774" ca="1">IF(AND(ISBLANK(INDIRECT(ADDRESS(B2774,3,1,1,"all_city_parameter_inputs"))),ISBLANK(INDIRECT(ADDRESS(B2774,2,1,1,"all_city_parameter_inputs")))),"",IF(ISBLANK(INDIRECT(ADDRESS(B2774,2,1,1,"all_city_parameter_inputs"))),"",INDIRECT(ADDRESS(B2774,2,1,1,"all_city_parameter_inputs"))))</f>
        <v>sd</v>
      </c>
      <c r="H2774" s="17" cm="1">
        <f t="array" aca="1" ref="H2774" ca="1">IF(ISBLANK(INDIRECT(ADDRESS(B2774,A2774,1,1,"all_city_parameter_inputs"))), "--",INDIRECT(ADDRESS(B2774,A2774,1,1,"all_city_parameter_inputs")))</f>
        <v>1.0301123041695099</v>
      </c>
      <c r="I2774" s="17" t="str">
        <f ca="1">IF(OR(G2774="alpha",G2774="beta",G2774="sd",G2774="mean"),"--",VLOOKUP(C2774,Default!$B$5:$H$114,7,FALSE))</f>
        <v>--</v>
      </c>
      <c r="J2774" s="4" t="str">
        <f ca="1">VLOOKUP(F2774,Lookup!$C$5:$D$110,2, FALSE)</f>
        <v>Travel values</v>
      </c>
      <c r="K2774" s="4" t="str">
        <f ca="1">VLOOKUP(C2774,Default!$B$4:$E$114,4, FALSE)</f>
        <v>scalar for walking distance, i.e. all walking trips are scaled by this scalar</v>
      </c>
      <c r="L2774" s="21" t="str" cm="1">
        <f t="array" aca="1" ref="L2774" ca="1">IF(ISNA(VLOOKUP($D2774,Grouped_Sources!$C:$C,1,FALSE)),"", INDIRECT(VLOOKUP($D2774,Grouped_Sources!$C:$I,5,FALSE)))</f>
        <v xml:space="preserve"> on OneDrive Ali Abbas - ITHIM Global\Methods and Processes\Input Parameters\DistanceScalars</v>
      </c>
      <c r="M2774" s="21" cm="1">
        <f t="array" aca="1" ref="M2774" ca="1">IF(ISNA(VLOOKUP($D2774,Grouped_Sources!$C:$C,1,FALSE)),"", INDIRECT(VLOOKUP($D2774,Grouped_Sources!$C:$I,6,FALSE)))</f>
        <v>0</v>
      </c>
      <c r="N2774" s="21" cm="1">
        <f t="array" aca="1" ref="N2774" ca="1">IF(ISNA(VLOOKUP($D2774,Grouped_Sources!$C:$C,1,FALSE)),"", INDIRECT(VLOOKUP($D2774,Grouped_Sources!$C:$I,7,FALSE)))</f>
        <v>0</v>
      </c>
    </row>
    <row r="2775" spans="1:14" hidden="1" x14ac:dyDescent="0.25">
      <c r="A2775" s="5">
        <f t="shared" si="442"/>
        <v>30</v>
      </c>
      <c r="B2775" s="5">
        <f t="shared" si="443"/>
        <v>73</v>
      </c>
      <c r="C2775" s="5" t="str">
        <f t="shared" ca="1" si="441"/>
        <v>distance_scalar_cycling</v>
      </c>
      <c r="D2775" s="5" t="str">
        <f t="shared" ca="1" si="445"/>
        <v>distance_scalar_cycling_port_louis</v>
      </c>
      <c r="E2775" s="4" t="str" cm="1">
        <f t="array" aca="1" ref="E2775" ca="1">INDIRECT(ADDRESS(1,A2775,1,1,"all_city_parameter_inputs"))</f>
        <v>port_louis</v>
      </c>
      <c r="F2775" s="6" t="str" cm="1">
        <f t="array" aca="1" ref="F2775" ca="1">IF(AND(ISBLANK(INDIRECT(ADDRESS(B2775,2,1,1,"all_city_parameter_inputs"))), ISBLANK(INDIRECT(ADDRESS(B2775,1,1,1,"all_city_parameter_inputs")))), "", IF(ISBLANK(INDIRECT(ADDRESS(B2775,1,1,1,"all_city_parameter_inputs"))), All_city_list!F2774,INDIRECT(ADDRESS(B2775,1,1,1,"all_city_parameter_inputs"))))</f>
        <v>distance_scalar_cycling</v>
      </c>
      <c r="G2775" s="4" t="str" cm="1">
        <f t="array" aca="1" ref="G2775" ca="1">IF(AND(ISBLANK(INDIRECT(ADDRESS(B2775,3,1,1,"all_city_parameter_inputs"))),ISBLANK(INDIRECT(ADDRESS(B2775,2,1,1,"all_city_parameter_inputs")))),"",IF(ISBLANK(INDIRECT(ADDRESS(B2775,2,1,1,"all_city_parameter_inputs"))),"",INDIRECT(ADDRESS(B2775,2,1,1,"all_city_parameter_inputs"))))</f>
        <v>constant</v>
      </c>
      <c r="H2775" s="17" cm="1">
        <f t="array" aca="1" ref="H2775" ca="1">IF(ISBLANK(INDIRECT(ADDRESS(B2775,A2775,1,1,"all_city_parameter_inputs"))), "--",INDIRECT(ADDRESS(B2775,A2775,1,1,"all_city_parameter_inputs")))</f>
        <v>1</v>
      </c>
      <c r="I2775" s="17">
        <f ca="1">IF(OR(G2775="alpha",G2775="beta",G2775="sd",G2775="mean"),"--",VLOOKUP(C2775,Default!$B$5:$H$114,7,FALSE))</f>
        <v>1</v>
      </c>
      <c r="J2775" s="4" t="str">
        <f ca="1">VLOOKUP(F2775,Lookup!$C$5:$D$110,2, FALSE)</f>
        <v>Travel values</v>
      </c>
      <c r="K2775" s="4" t="str">
        <f ca="1">VLOOKUP(C2775,Default!$B$4:$E$114,4, FALSE)</f>
        <v>scalar for cycling distance, i.e. all cycling trips are scaled by this scalar</v>
      </c>
      <c r="L2775" s="21" t="str" cm="1">
        <f t="array" aca="1" ref="L2775" ca="1">IF(ISNA(VLOOKUP($D2775,Grouped_Sources!$C:$C,1,FALSE)),"", INDIRECT(VLOOKUP($D2775,Grouped_Sources!$C:$I,5,FALSE)))</f>
        <v xml:space="preserve"> on OneDrive Ali Abbas - ITHIM Global\Methods and Processes\Input Parameters\DistanceScalars</v>
      </c>
      <c r="M2775" s="21" cm="1">
        <f t="array" aca="1" ref="M2775" ca="1">IF(ISNA(VLOOKUP($D2775,Grouped_Sources!$C:$C,1,FALSE)),"", INDIRECT(VLOOKUP($D2775,Grouped_Sources!$C:$I,6,FALSE)))</f>
        <v>0</v>
      </c>
      <c r="N2775" s="21" cm="1">
        <f t="array" aca="1" ref="N2775" ca="1">IF(ISNA(VLOOKUP($D2775,Grouped_Sources!$C:$C,1,FALSE)),"", INDIRECT(VLOOKUP($D2775,Grouped_Sources!$C:$I,7,FALSE)))</f>
        <v>0</v>
      </c>
    </row>
    <row r="2776" spans="1:14" hidden="1" x14ac:dyDescent="0.25">
      <c r="A2776" s="5">
        <f t="shared" si="442"/>
        <v>30</v>
      </c>
      <c r="B2776" s="5">
        <f t="shared" si="443"/>
        <v>74</v>
      </c>
      <c r="C2776" s="5" t="str">
        <f t="shared" ca="1" si="441"/>
        <v>distance_scalar_cycling</v>
      </c>
      <c r="D2776" s="5" t="str">
        <f t="shared" ca="1" si="445"/>
        <v>distance_scalar_cycling_port_louis</v>
      </c>
      <c r="E2776" s="4" t="str" cm="1">
        <f t="array" aca="1" ref="E2776" ca="1">INDIRECT(ADDRESS(1,A2776,1,1,"all_city_parameter_inputs"))</f>
        <v>port_louis</v>
      </c>
      <c r="F2776" s="6" t="str" cm="1">
        <f t="array" aca="1" ref="F2776" ca="1">IF(AND(ISBLANK(INDIRECT(ADDRESS(B2776,2,1,1,"all_city_parameter_inputs"))), ISBLANK(INDIRECT(ADDRESS(B2776,1,1,1,"all_city_parameter_inputs")))), "", IF(ISBLANK(INDIRECT(ADDRESS(B2776,1,1,1,"all_city_parameter_inputs"))), All_city_list!F2775,INDIRECT(ADDRESS(B2776,1,1,1,"all_city_parameter_inputs"))))</f>
        <v>distance_scalar_cycling</v>
      </c>
      <c r="G2776" s="4" t="str" cm="1">
        <f t="array" aca="1" ref="G2776" ca="1">IF(AND(ISBLANK(INDIRECT(ADDRESS(B2776,3,1,1,"all_city_parameter_inputs"))),ISBLANK(INDIRECT(ADDRESS(B2776,2,1,1,"all_city_parameter_inputs")))),"",IF(ISBLANK(INDIRECT(ADDRESS(B2776,2,1,1,"all_city_parameter_inputs"))),"",INDIRECT(ADDRESS(B2776,2,1,1,"all_city_parameter_inputs"))))</f>
        <v>mean</v>
      </c>
      <c r="H2776" s="17" cm="1">
        <f t="array" aca="1" ref="H2776" ca="1">IF(ISBLANK(INDIRECT(ADDRESS(B2776,A2776,1,1,"all_city_parameter_inputs"))), "--",INDIRECT(ADDRESS(B2776,A2776,1,1,"all_city_parameter_inputs")))</f>
        <v>0.98210256703273702</v>
      </c>
      <c r="I2776" s="17" t="str">
        <f ca="1">IF(OR(G2776="alpha",G2776="beta",G2776="sd",G2776="mean"),"--",VLOOKUP(C2776,Default!$B$5:$H$114,7,FALSE))</f>
        <v>--</v>
      </c>
      <c r="J2776" s="4" t="str">
        <f ca="1">VLOOKUP(F2776,Lookup!$C$5:$D$110,2, FALSE)</f>
        <v>Travel values</v>
      </c>
      <c r="K2776" s="4" t="str">
        <f ca="1">VLOOKUP(C2776,Default!$B$4:$E$114,4, FALSE)</f>
        <v>scalar for cycling distance, i.e. all cycling trips are scaled by this scalar</v>
      </c>
      <c r="L2776" s="21" t="str" cm="1">
        <f t="array" aca="1" ref="L2776" ca="1">IF(ISNA(VLOOKUP($D2776,Grouped_Sources!$C:$C,1,FALSE)),"", INDIRECT(VLOOKUP($D2776,Grouped_Sources!$C:$I,5,FALSE)))</f>
        <v xml:space="preserve"> on OneDrive Ali Abbas - ITHIM Global\Methods and Processes\Input Parameters\DistanceScalars</v>
      </c>
      <c r="M2776" s="21" cm="1">
        <f t="array" aca="1" ref="M2776" ca="1">IF(ISNA(VLOOKUP($D2776,Grouped_Sources!$C:$C,1,FALSE)),"", INDIRECT(VLOOKUP($D2776,Grouped_Sources!$C:$I,6,FALSE)))</f>
        <v>0</v>
      </c>
      <c r="N2776" s="21" cm="1">
        <f t="array" aca="1" ref="N2776" ca="1">IF(ISNA(VLOOKUP($D2776,Grouped_Sources!$C:$C,1,FALSE)),"", INDIRECT(VLOOKUP($D2776,Grouped_Sources!$C:$I,7,FALSE)))</f>
        <v>0</v>
      </c>
    </row>
    <row r="2777" spans="1:14" hidden="1" x14ac:dyDescent="0.25">
      <c r="A2777" s="5">
        <f t="shared" si="442"/>
        <v>30</v>
      </c>
      <c r="B2777" s="5">
        <f t="shared" si="443"/>
        <v>75</v>
      </c>
      <c r="C2777" s="5" t="str">
        <f t="shared" ca="1" si="441"/>
        <v>distance_scalar_cycling</v>
      </c>
      <c r="D2777" s="5" t="str">
        <f t="shared" ca="1" si="445"/>
        <v>distance_scalar_cycling_port_louis</v>
      </c>
      <c r="E2777" s="4" t="str" cm="1">
        <f t="array" aca="1" ref="E2777" ca="1">INDIRECT(ADDRESS(1,A2777,1,1,"all_city_parameter_inputs"))</f>
        <v>port_louis</v>
      </c>
      <c r="F2777" s="6" t="str" cm="1">
        <f t="array" aca="1" ref="F2777" ca="1">IF(AND(ISBLANK(INDIRECT(ADDRESS(B2777,2,1,1,"all_city_parameter_inputs"))), ISBLANK(INDIRECT(ADDRESS(B2777,1,1,1,"all_city_parameter_inputs")))), "", IF(ISBLANK(INDIRECT(ADDRESS(B2777,1,1,1,"all_city_parameter_inputs"))), All_city_list!F2776,INDIRECT(ADDRESS(B2777,1,1,1,"all_city_parameter_inputs"))))</f>
        <v>distance_scalar_cycling</v>
      </c>
      <c r="G2777" s="4" t="str" cm="1">
        <f t="array" aca="1" ref="G2777" ca="1">IF(AND(ISBLANK(INDIRECT(ADDRESS(B2777,3,1,1,"all_city_parameter_inputs"))),ISBLANK(INDIRECT(ADDRESS(B2777,2,1,1,"all_city_parameter_inputs")))),"",IF(ISBLANK(INDIRECT(ADDRESS(B2777,2,1,1,"all_city_parameter_inputs"))),"",INDIRECT(ADDRESS(B2777,2,1,1,"all_city_parameter_inputs"))))</f>
        <v>sd</v>
      </c>
      <c r="H2777" s="17" cm="1">
        <f t="array" aca="1" ref="H2777" ca="1">IF(ISBLANK(INDIRECT(ADDRESS(B2777,A2777,1,1,"all_city_parameter_inputs"))), "--",INDIRECT(ADDRESS(B2777,A2777,1,1,"all_city_parameter_inputs")))</f>
        <v>1.2093102382359799</v>
      </c>
      <c r="I2777" s="17" t="str">
        <f ca="1">IF(OR(G2777="alpha",G2777="beta",G2777="sd",G2777="mean"),"--",VLOOKUP(C2777,Default!$B$5:$H$114,7,FALSE))</f>
        <v>--</v>
      </c>
      <c r="J2777" s="4" t="str">
        <f ca="1">VLOOKUP(F2777,Lookup!$C$5:$D$110,2, FALSE)</f>
        <v>Travel values</v>
      </c>
      <c r="K2777" s="4" t="str">
        <f ca="1">VLOOKUP(C2777,Default!$B$4:$E$114,4, FALSE)</f>
        <v>scalar for cycling distance, i.e. all cycling trips are scaled by this scalar</v>
      </c>
      <c r="L2777" s="21" t="str" cm="1">
        <f t="array" aca="1" ref="L2777" ca="1">IF(ISNA(VLOOKUP($D2777,Grouped_Sources!$C:$C,1,FALSE)),"", INDIRECT(VLOOKUP($D2777,Grouped_Sources!$C:$I,5,FALSE)))</f>
        <v xml:space="preserve"> on OneDrive Ali Abbas - ITHIM Global\Methods and Processes\Input Parameters\DistanceScalars</v>
      </c>
      <c r="M2777" s="21" cm="1">
        <f t="array" aca="1" ref="M2777" ca="1">IF(ISNA(VLOOKUP($D2777,Grouped_Sources!$C:$C,1,FALSE)),"", INDIRECT(VLOOKUP($D2777,Grouped_Sources!$C:$I,6,FALSE)))</f>
        <v>0</v>
      </c>
      <c r="N2777" s="21" cm="1">
        <f t="array" aca="1" ref="N2777" ca="1">IF(ISNA(VLOOKUP($D2777,Grouped_Sources!$C:$C,1,FALSE)),"", INDIRECT(VLOOKUP($D2777,Grouped_Sources!$C:$I,7,FALSE)))</f>
        <v>0</v>
      </c>
    </row>
    <row r="2778" spans="1:14" hidden="1" x14ac:dyDescent="0.25">
      <c r="A2778" s="5">
        <f t="shared" si="442"/>
        <v>30</v>
      </c>
      <c r="B2778" s="5">
        <f t="shared" si="443"/>
        <v>76</v>
      </c>
      <c r="C2778" s="5" t="str">
        <f t="shared" ca="1" si="441"/>
        <v>CO2_emission_inventories motorcycle</v>
      </c>
      <c r="D2778" s="5" t="str">
        <f t="shared" ca="1" si="445"/>
        <v>CO2_emission_inventories_port_louis</v>
      </c>
      <c r="E2778" s="4" t="str" cm="1">
        <f t="array" aca="1" ref="E2778" ca="1">INDIRECT(ADDRESS(1,A2778,1,1,"all_city_parameter_inputs"))</f>
        <v>port_louis</v>
      </c>
      <c r="F2778" s="6" t="str" cm="1">
        <f t="array" aca="1" ref="F2778" ca="1">IF(AND(ISBLANK(INDIRECT(ADDRESS(B2778,2,1,1,"all_city_parameter_inputs"))), ISBLANK(INDIRECT(ADDRESS(B2778,1,1,1,"all_city_parameter_inputs")))), "", IF(ISBLANK(INDIRECT(ADDRESS(B2778,1,1,1,"all_city_parameter_inputs"))), All_city_list!F2777,INDIRECT(ADDRESS(B2778,1,1,1,"all_city_parameter_inputs"))))</f>
        <v>CO2_emission_inventories</v>
      </c>
      <c r="G2778" s="4" t="str" cm="1">
        <f t="array" aca="1" ref="G2778" ca="1">IF(AND(ISBLANK(INDIRECT(ADDRESS(B2778,3,1,1,"all_city_parameter_inputs"))),ISBLANK(INDIRECT(ADDRESS(B2778,2,1,1,"all_city_parameter_inputs")))),"",IF(ISBLANK(INDIRECT(ADDRESS(B2778,2,1,1,"all_city_parameter_inputs"))),"",INDIRECT(ADDRESS(B2778,2,1,1,"all_city_parameter_inputs"))))</f>
        <v>motorcycle</v>
      </c>
      <c r="H2778" s="17" cm="1">
        <f t="array" aca="1" ref="H2778" ca="1">IF(ISBLANK(INDIRECT(ADDRESS(B2778,A2778,1,1,"all_city_parameter_inputs"))), "--",INDIRECT(ADDRESS(B2778,A2778,1,1,"all_city_parameter_inputs")))</f>
        <v>1523</v>
      </c>
      <c r="I2778" s="17">
        <f ca="1">IF(OR(G2778="alpha",G2778="beta",G2778="sd",G2778="mean"),"--",VLOOKUP(C2778,Default!$B$5:$H$114,7,FALSE))</f>
        <v>30033.571810000001</v>
      </c>
      <c r="J2778" s="4" t="str">
        <f ca="1">VLOOKUP(F2778,Lookup!$C$5:$D$110,2, FALSE)</f>
        <v>Pollution values</v>
      </c>
      <c r="K2778" s="4" t="str">
        <f ca="1">VLOOKUP(C2778,Default!$B$4:$E$114,4, FALSE)</f>
        <v>- used to estimate the CO2 for scenarios (function "scenario_co2_calculations").
- used to create the VEHICLE_INVENTORY, with speeds, PM and CO2 emissions (function "set_vehicle_inventory").</v>
      </c>
      <c r="L2778" s="29" t="str" cm="1">
        <f t="array" aca="1" ref="L2778" ca="1">IF(ISNA(VLOOKUP(D2778,Grouped_Sources!$C:$C,1,FALSE)),"", INDIRECT(VLOOKUP(D2778,Grouped_Sources!$C:$G,5,FALSE)))</f>
        <v/>
      </c>
      <c r="M2778" s="29"/>
      <c r="N2778" s="21"/>
    </row>
    <row r="2779" spans="1:14" hidden="1" x14ac:dyDescent="0.25">
      <c r="A2779" s="5">
        <f t="shared" si="442"/>
        <v>30</v>
      </c>
      <c r="B2779" s="5">
        <f t="shared" si="443"/>
        <v>77</v>
      </c>
      <c r="C2779" s="5" t="str">
        <f t="shared" ca="1" si="441"/>
        <v>CO2_emission_inventories car</v>
      </c>
      <c r="D2779" s="5" t="str">
        <f t="shared" ca="1" si="445"/>
        <v>CO2_emission_inventories_port_louis</v>
      </c>
      <c r="E2779" s="4" t="str" cm="1">
        <f t="array" aca="1" ref="E2779" ca="1">INDIRECT(ADDRESS(1,A2779,1,1,"all_city_parameter_inputs"))</f>
        <v>port_louis</v>
      </c>
      <c r="F2779" s="6" t="str" cm="1">
        <f t="array" aca="1" ref="F2779" ca="1">IF(AND(ISBLANK(INDIRECT(ADDRESS(B2779,2,1,1,"all_city_parameter_inputs"))), ISBLANK(INDIRECT(ADDRESS(B2779,1,1,1,"all_city_parameter_inputs")))), "", IF(ISBLANK(INDIRECT(ADDRESS(B2779,1,1,1,"all_city_parameter_inputs"))), All_city_list!F2778,INDIRECT(ADDRESS(B2779,1,1,1,"all_city_parameter_inputs"))))</f>
        <v>CO2_emission_inventories</v>
      </c>
      <c r="G2779" s="4" t="str" cm="1">
        <f t="array" aca="1" ref="G2779" ca="1">IF(AND(ISBLANK(INDIRECT(ADDRESS(B2779,3,1,1,"all_city_parameter_inputs"))),ISBLANK(INDIRECT(ADDRESS(B2779,2,1,1,"all_city_parameter_inputs")))),"",IF(ISBLANK(INDIRECT(ADDRESS(B2779,2,1,1,"all_city_parameter_inputs"))),"",INDIRECT(ADDRESS(B2779,2,1,1,"all_city_parameter_inputs"))))</f>
        <v>car</v>
      </c>
      <c r="H2779" s="17" cm="1">
        <f t="array" aca="1" ref="H2779" ca="1">IF(ISBLANK(INDIRECT(ADDRESS(B2779,A2779,1,1,"all_city_parameter_inputs"))), "--",INDIRECT(ADDRESS(B2779,A2779,1,1,"all_city_parameter_inputs")))</f>
        <v>167643</v>
      </c>
      <c r="I2779" s="17">
        <f ca="1">IF(OR(G2779="alpha",G2779="beta",G2779="sd",G2779="mean"),"--",VLOOKUP(C2779,Default!$B$5:$H$114,7,FALSE))</f>
        <v>1033377.341</v>
      </c>
      <c r="J2779" s="4" t="str">
        <f ca="1">VLOOKUP(F2779,Lookup!$C$5:$D$110,2, FALSE)</f>
        <v>Pollution values</v>
      </c>
      <c r="K2779" s="4">
        <f ca="1">VLOOKUP(C2779,Default!$B$4:$E$114,4, FALSE)</f>
        <v>0</v>
      </c>
      <c r="L2779" s="29" t="str" cm="1">
        <f t="array" aca="1" ref="L2779" ca="1">IF(ISNA(VLOOKUP(D2779,Grouped_Sources!$C:$C,1,FALSE)),"", INDIRECT(VLOOKUP(D2779,Grouped_Sources!$C:$G,5,FALSE)))</f>
        <v/>
      </c>
      <c r="M2779" s="29"/>
      <c r="N2779" s="21"/>
    </row>
    <row r="2780" spans="1:14" hidden="1" x14ac:dyDescent="0.25">
      <c r="A2780" s="5">
        <f t="shared" si="442"/>
        <v>30</v>
      </c>
      <c r="B2780" s="5">
        <f t="shared" si="443"/>
        <v>78</v>
      </c>
      <c r="C2780" s="5" t="str">
        <f t="shared" ref="C2780:C2792" ca="1" si="446">IF(G2780 = "",F2780,IF(OR(G2780="alpha",G2780="beta",G2780="constant",G2780="sd",G2780="mean",G2780="sample"),F2780,F2780&amp;" "&amp;G2780))</f>
        <v>CO2_emission_inventories bus_driver</v>
      </c>
      <c r="D2780" s="5" t="str">
        <f t="shared" ca="1" si="445"/>
        <v>CO2_emission_inventories_port_louis</v>
      </c>
      <c r="E2780" s="4" t="str" cm="1">
        <f t="array" aca="1" ref="E2780" ca="1">INDIRECT(ADDRESS(1,A2780,1,1,"all_city_parameter_inputs"))</f>
        <v>port_louis</v>
      </c>
      <c r="F2780" s="6" t="str" cm="1">
        <f t="array" aca="1" ref="F2780" ca="1">IF(AND(ISBLANK(INDIRECT(ADDRESS(B2780,2,1,1,"all_city_parameter_inputs"))), ISBLANK(INDIRECT(ADDRESS(B2780,1,1,1,"all_city_parameter_inputs")))), "", IF(ISBLANK(INDIRECT(ADDRESS(B2780,1,1,1,"all_city_parameter_inputs"))), All_city_list!F2779,INDIRECT(ADDRESS(B2780,1,1,1,"all_city_parameter_inputs"))))</f>
        <v>CO2_emission_inventories</v>
      </c>
      <c r="G2780" s="4" t="str" cm="1">
        <f t="array" aca="1" ref="G2780" ca="1">IF(AND(ISBLANK(INDIRECT(ADDRESS(B2780,3,1,1,"all_city_parameter_inputs"))),ISBLANK(INDIRECT(ADDRESS(B2780,2,1,1,"all_city_parameter_inputs")))),"",IF(ISBLANK(INDIRECT(ADDRESS(B2780,2,1,1,"all_city_parameter_inputs"))),"",INDIRECT(ADDRESS(B2780,2,1,1,"all_city_parameter_inputs"))))</f>
        <v>bus_driver</v>
      </c>
      <c r="H2780" s="17" cm="1">
        <f t="array" aca="1" ref="H2780" ca="1">IF(ISBLANK(INDIRECT(ADDRESS(B2780,A2780,1,1,"all_city_parameter_inputs"))), "--",INDIRECT(ADDRESS(B2780,A2780,1,1,"all_city_parameter_inputs")))</f>
        <v>24033</v>
      </c>
      <c r="I2780" s="17">
        <f ca="1">IF(OR(G2780="alpha",G2780="beta",G2780="sd",G2780="mean"),"--",VLOOKUP(C2780,Default!$B$5:$H$114,7,FALSE))</f>
        <v>100429.7216</v>
      </c>
      <c r="J2780" s="4" t="str">
        <f ca="1">VLOOKUP(F2780,Lookup!$C$5:$D$110,2, FALSE)</f>
        <v>Pollution values</v>
      </c>
      <c r="K2780" s="4">
        <f ca="1">VLOOKUP(C2780,Default!$B$4:$E$114,4, FALSE)</f>
        <v>0</v>
      </c>
      <c r="L2780" s="29" t="str" cm="1">
        <f t="array" aca="1" ref="L2780" ca="1">IF(ISNA(VLOOKUP(D2780,Grouped_Sources!$C:$C,1,FALSE)),"", INDIRECT(VLOOKUP(D2780,Grouped_Sources!$C:$G,5,FALSE)))</f>
        <v/>
      </c>
      <c r="M2780" s="29"/>
      <c r="N2780" s="21"/>
    </row>
    <row r="2781" spans="1:14" hidden="1" x14ac:dyDescent="0.25">
      <c r="A2781" s="5">
        <f t="shared" si="442"/>
        <v>30</v>
      </c>
      <c r="B2781" s="5">
        <f t="shared" si="443"/>
        <v>79</v>
      </c>
      <c r="C2781" s="5" t="str">
        <f t="shared" ca="1" si="446"/>
        <v>CO2_emission_inventories heavy_truck</v>
      </c>
      <c r="D2781" s="5" t="str">
        <f t="shared" ca="1" si="445"/>
        <v>CO2_emission_inventories_port_louis</v>
      </c>
      <c r="E2781" s="4" t="str" cm="1">
        <f t="array" aca="1" ref="E2781" ca="1">INDIRECT(ADDRESS(1,A2781,1,1,"all_city_parameter_inputs"))</f>
        <v>port_louis</v>
      </c>
      <c r="F2781" s="6" t="str" cm="1">
        <f t="array" aca="1" ref="F2781" ca="1">IF(AND(ISBLANK(INDIRECT(ADDRESS(B2781,2,1,1,"all_city_parameter_inputs"))), ISBLANK(INDIRECT(ADDRESS(B2781,1,1,1,"all_city_parameter_inputs")))), "", IF(ISBLANK(INDIRECT(ADDRESS(B2781,1,1,1,"all_city_parameter_inputs"))), All_city_list!F2780,INDIRECT(ADDRESS(B2781,1,1,1,"all_city_parameter_inputs"))))</f>
        <v>CO2_emission_inventories</v>
      </c>
      <c r="G2781" s="4" t="str" cm="1">
        <f t="array" aca="1" ref="G2781" ca="1">IF(AND(ISBLANK(INDIRECT(ADDRESS(B2781,3,1,1,"all_city_parameter_inputs"))),ISBLANK(INDIRECT(ADDRESS(B2781,2,1,1,"all_city_parameter_inputs")))),"",IF(ISBLANK(INDIRECT(ADDRESS(B2781,2,1,1,"all_city_parameter_inputs"))),"",INDIRECT(ADDRESS(B2781,2,1,1,"all_city_parameter_inputs"))))</f>
        <v>heavy_truck</v>
      </c>
      <c r="H2781" s="17" cm="1">
        <f t="array" aca="1" ref="H2781" ca="1">IF(ISBLANK(INDIRECT(ADDRESS(B2781,A2781,1,1,"all_city_parameter_inputs"))), "--",INDIRECT(ADDRESS(B2781,A2781,1,1,"all_city_parameter_inputs")))</f>
        <v>157499</v>
      </c>
      <c r="I2781" s="17">
        <f ca="1">IF(OR(G2781="alpha",G2781="beta",G2781="sd",G2781="mean"),"--",VLOOKUP(C2781,Default!$B$5:$H$114,7,FALSE))</f>
        <v>259655.32449999999</v>
      </c>
      <c r="J2781" s="4" t="str">
        <f ca="1">VLOOKUP(F2781,Lookup!$C$5:$D$110,2, FALSE)</f>
        <v>Pollution values</v>
      </c>
      <c r="K2781" s="4">
        <f ca="1">VLOOKUP(C2781,Default!$B$4:$E$114,4, FALSE)</f>
        <v>0</v>
      </c>
      <c r="L2781" s="29" t="str" cm="1">
        <f t="array" aca="1" ref="L2781" ca="1">IF(ISNA(VLOOKUP(D2781,Grouped_Sources!$C:$C,1,FALSE)),"", INDIRECT(VLOOKUP(D2781,Grouped_Sources!$C:$G,5,FALSE)))</f>
        <v/>
      </c>
      <c r="M2781" s="29"/>
      <c r="N2781" s="21"/>
    </row>
    <row r="2782" spans="1:14" hidden="1" x14ac:dyDescent="0.25">
      <c r="A2782" s="5">
        <f t="shared" si="442"/>
        <v>30</v>
      </c>
      <c r="B2782" s="5">
        <f t="shared" si="443"/>
        <v>80</v>
      </c>
      <c r="C2782" s="5" t="str">
        <f t="shared" ca="1" si="446"/>
        <v>CO2_emission_inventories truck</v>
      </c>
      <c r="D2782" s="5" t="str">
        <f t="shared" ca="1" si="445"/>
        <v>CO2_emission_inventories_port_louis</v>
      </c>
      <c r="E2782" s="4" t="str" cm="1">
        <f t="array" aca="1" ref="E2782" ca="1">INDIRECT(ADDRESS(1,A2782,1,1,"all_city_parameter_inputs"))</f>
        <v>port_louis</v>
      </c>
      <c r="F2782" s="6" t="str" cm="1">
        <f t="array" aca="1" ref="F2782" ca="1">IF(AND(ISBLANK(INDIRECT(ADDRESS(B2782,2,1,1,"all_city_parameter_inputs"))), ISBLANK(INDIRECT(ADDRESS(B2782,1,1,1,"all_city_parameter_inputs")))), "", IF(ISBLANK(INDIRECT(ADDRESS(B2782,1,1,1,"all_city_parameter_inputs"))), All_city_list!F2781,INDIRECT(ADDRESS(B2782,1,1,1,"all_city_parameter_inputs"))))</f>
        <v>CO2_emission_inventories</v>
      </c>
      <c r="G2782" s="4" t="str" cm="1">
        <f t="array" aca="1" ref="G2782" ca="1">IF(AND(ISBLANK(INDIRECT(ADDRESS(B2782,3,1,1,"all_city_parameter_inputs"))),ISBLANK(INDIRECT(ADDRESS(B2782,2,1,1,"all_city_parameter_inputs")))),"",IF(ISBLANK(INDIRECT(ADDRESS(B2782,2,1,1,"all_city_parameter_inputs"))),"",INDIRECT(ADDRESS(B2782,2,1,1,"all_city_parameter_inputs"))))</f>
        <v>truck</v>
      </c>
      <c r="H2782" s="17" cm="1">
        <f t="array" aca="1" ref="H2782" ca="1">IF(ISBLANK(INDIRECT(ADDRESS(B2782,A2782,1,1,"all_city_parameter_inputs"))), "--",INDIRECT(ADDRESS(B2782,A2782,1,1,"all_city_parameter_inputs")))</f>
        <v>62313</v>
      </c>
      <c r="I2782" s="17">
        <f ca="1">IF(OR(G2782="alpha",G2782="beta",G2782="sd",G2782="mean"),"--",VLOOKUP(C2782,Default!$B$5:$H$114,7,FALSE))</f>
        <v>163516.11319999999</v>
      </c>
      <c r="J2782" s="4" t="str">
        <f ca="1">VLOOKUP(F2782,Lookup!$C$5:$D$110,2, FALSE)</f>
        <v>Pollution values</v>
      </c>
      <c r="K2782" s="4">
        <f ca="1">VLOOKUP(C2782,Default!$B$4:$E$114,4, FALSE)</f>
        <v>0</v>
      </c>
      <c r="L2782" s="29" t="str" cm="1">
        <f t="array" aca="1" ref="L2782" ca="1">IF(ISNA(VLOOKUP(D2782,Grouped_Sources!$C:$C,1,FALSE)),"", INDIRECT(VLOOKUP(D2782,Grouped_Sources!$C:$G,5,FALSE)))</f>
        <v/>
      </c>
      <c r="M2782" s="29"/>
      <c r="N2782" s="21"/>
    </row>
    <row r="2783" spans="1:14" hidden="1" x14ac:dyDescent="0.25">
      <c r="A2783" s="5">
        <f t="shared" ref="A2783:A2803" si="447">A2683+1</f>
        <v>30</v>
      </c>
      <c r="B2783" s="5">
        <f t="shared" ref="B2783:B2803" si="448">B2683</f>
        <v>81</v>
      </c>
      <c r="C2783" s="5" t="str">
        <f t="shared" ca="1" si="446"/>
        <v>CO2_emission_inventories van</v>
      </c>
      <c r="D2783" s="5" t="str">
        <f t="shared" ca="1" si="445"/>
        <v>CO2_emission_inventories_port_louis</v>
      </c>
      <c r="E2783" s="4" t="str" cm="1">
        <f t="array" aca="1" ref="E2783" ca="1">INDIRECT(ADDRESS(1,A2783,1,1,"all_city_parameter_inputs"))</f>
        <v>port_louis</v>
      </c>
      <c r="F2783" s="6" t="str" cm="1">
        <f t="array" aca="1" ref="F2783" ca="1">IF(AND(ISBLANK(INDIRECT(ADDRESS(B2783,2,1,1,"all_city_parameter_inputs"))), ISBLANK(INDIRECT(ADDRESS(B2783,1,1,1,"all_city_parameter_inputs")))), "", IF(ISBLANK(INDIRECT(ADDRESS(B2783,1,1,1,"all_city_parameter_inputs"))), All_city_list!F2782,INDIRECT(ADDRESS(B2783,1,1,1,"all_city_parameter_inputs"))))</f>
        <v>CO2_emission_inventories</v>
      </c>
      <c r="G2783" s="4" t="str" cm="1">
        <f t="array" aca="1" ref="G2783" ca="1">IF(AND(ISBLANK(INDIRECT(ADDRESS(B2783,3,1,1,"all_city_parameter_inputs"))),ISBLANK(INDIRECT(ADDRESS(B2783,2,1,1,"all_city_parameter_inputs")))),"",IF(ISBLANK(INDIRECT(ADDRESS(B2783,2,1,1,"all_city_parameter_inputs"))),"",INDIRECT(ADDRESS(B2783,2,1,1,"all_city_parameter_inputs"))))</f>
        <v>van</v>
      </c>
      <c r="H2783" s="17" t="str" cm="1">
        <f t="array" aca="1" ref="H2783" ca="1">IF(ISBLANK(INDIRECT(ADDRESS(B2783,A2783,1,1,"all_city_parameter_inputs"))), "--",INDIRECT(ADDRESS(B2783,A2783,1,1,"all_city_parameter_inputs")))</f>
        <v>--</v>
      </c>
      <c r="I2783" s="17">
        <f ca="1">IF(OR(G2783="alpha",G2783="beta",G2783="sd",G2783="mean"),"--",VLOOKUP(C2783,Default!$B$5:$H$114,7,FALSE))</f>
        <v>0</v>
      </c>
      <c r="J2783" s="4" t="str">
        <f ca="1">VLOOKUP(F2783,Lookup!$C$5:$D$110,2, FALSE)</f>
        <v>Pollution values</v>
      </c>
      <c r="K2783" s="4">
        <f ca="1">VLOOKUP(C2783,Default!$B$4:$E$114,4, FALSE)</f>
        <v>0</v>
      </c>
      <c r="L2783" s="29" t="str" cm="1">
        <f t="array" aca="1" ref="L2783" ca="1">IF(ISNA(VLOOKUP(D2783,Grouped_Sources!$C:$C,1,FALSE)),"", INDIRECT(VLOOKUP(D2783,Grouped_Sources!$C:$G,5,FALSE)))</f>
        <v/>
      </c>
      <c r="M2783" s="29"/>
      <c r="N2783" s="21"/>
    </row>
    <row r="2784" spans="1:14" hidden="1" x14ac:dyDescent="0.25">
      <c r="A2784" s="5">
        <f t="shared" si="447"/>
        <v>30</v>
      </c>
      <c r="B2784" s="5">
        <f t="shared" si="448"/>
        <v>82</v>
      </c>
      <c r="C2784" s="5" t="str">
        <f t="shared" ca="1" si="446"/>
        <v>CO2_emission_inventories other</v>
      </c>
      <c r="D2784" s="5" t="str">
        <f t="shared" ca="1" si="445"/>
        <v>CO2_emission_inventories_port_louis</v>
      </c>
      <c r="E2784" s="4" t="str" cm="1">
        <f t="array" aca="1" ref="E2784" ca="1">INDIRECT(ADDRESS(1,A2784,1,1,"all_city_parameter_inputs"))</f>
        <v>port_louis</v>
      </c>
      <c r="F2784" s="6" t="str" cm="1">
        <f t="array" aca="1" ref="F2784" ca="1">IF(AND(ISBLANK(INDIRECT(ADDRESS(B2784,2,1,1,"all_city_parameter_inputs"))), ISBLANK(INDIRECT(ADDRESS(B2784,1,1,1,"all_city_parameter_inputs")))), "", IF(ISBLANK(INDIRECT(ADDRESS(B2784,1,1,1,"all_city_parameter_inputs"))), All_city_list!F2783,INDIRECT(ADDRESS(B2784,1,1,1,"all_city_parameter_inputs"))))</f>
        <v>CO2_emission_inventories</v>
      </c>
      <c r="G2784" s="4" t="str" cm="1">
        <f t="array" aca="1" ref="G2784" ca="1">IF(AND(ISBLANK(INDIRECT(ADDRESS(B2784,3,1,1,"all_city_parameter_inputs"))),ISBLANK(INDIRECT(ADDRESS(B2784,2,1,1,"all_city_parameter_inputs")))),"",IF(ISBLANK(INDIRECT(ADDRESS(B2784,2,1,1,"all_city_parameter_inputs"))),"",INDIRECT(ADDRESS(B2784,2,1,1,"all_city_parameter_inputs"))))</f>
        <v>other</v>
      </c>
      <c r="H2784" s="17" cm="1">
        <f t="array" aca="1" ref="H2784" ca="1">IF(ISBLANK(INDIRECT(ADDRESS(B2784,A2784,1,1,"all_city_parameter_inputs"))), "--",INDIRECT(ADDRESS(B2784,A2784,1,1,"all_city_parameter_inputs")))</f>
        <v>0</v>
      </c>
      <c r="I2784" s="17">
        <f ca="1">IF(OR(G2784="alpha",G2784="beta",G2784="sd",G2784="mean"),"--",VLOOKUP(C2784,Default!$B$5:$H$114,7,FALSE))</f>
        <v>1906.893448</v>
      </c>
      <c r="J2784" s="4" t="str">
        <f ca="1">VLOOKUP(F2784,Lookup!$C$5:$D$110,2, FALSE)</f>
        <v>Pollution values</v>
      </c>
      <c r="K2784" s="4">
        <f ca="1">VLOOKUP(C2784,Default!$B$4:$E$114,4, FALSE)</f>
        <v>0</v>
      </c>
      <c r="L2784" s="29" t="str" cm="1">
        <f t="array" aca="1" ref="L2784" ca="1">IF(ISNA(VLOOKUP(D2784,Grouped_Sources!$C:$C,1,FALSE)),"", INDIRECT(VLOOKUP(D2784,Grouped_Sources!$C:$G,5,FALSE)))</f>
        <v/>
      </c>
      <c r="M2784" s="29"/>
      <c r="N2784" s="21"/>
    </row>
    <row r="2785" spans="1:14" hidden="1" x14ac:dyDescent="0.25">
      <c r="A2785" s="5">
        <f t="shared" si="447"/>
        <v>30</v>
      </c>
      <c r="B2785" s="5">
        <f t="shared" si="448"/>
        <v>83</v>
      </c>
      <c r="C2785" s="5" t="str">
        <f t="shared" ca="1" si="446"/>
        <v>CO2_emission_inventories taxi</v>
      </c>
      <c r="D2785" s="5" t="str">
        <f t="shared" ca="1" si="445"/>
        <v>CO2_emission_inventories_port_louis</v>
      </c>
      <c r="E2785" s="4" t="str" cm="1">
        <f t="array" aca="1" ref="E2785" ca="1">INDIRECT(ADDRESS(1,A2785,1,1,"all_city_parameter_inputs"))</f>
        <v>port_louis</v>
      </c>
      <c r="F2785" s="6" t="str" cm="1">
        <f t="array" aca="1" ref="F2785" ca="1">IF(AND(ISBLANK(INDIRECT(ADDRESS(B2785,2,1,1,"all_city_parameter_inputs"))), ISBLANK(INDIRECT(ADDRESS(B2785,1,1,1,"all_city_parameter_inputs")))), "", IF(ISBLANK(INDIRECT(ADDRESS(B2785,1,1,1,"all_city_parameter_inputs"))), All_city_list!F2784,INDIRECT(ADDRESS(B2785,1,1,1,"all_city_parameter_inputs"))))</f>
        <v>CO2_emission_inventories</v>
      </c>
      <c r="G2785" s="4" t="str" cm="1">
        <f t="array" aca="1" ref="G2785" ca="1">IF(AND(ISBLANK(INDIRECT(ADDRESS(B2785,3,1,1,"all_city_parameter_inputs"))),ISBLANK(INDIRECT(ADDRESS(B2785,2,1,1,"all_city_parameter_inputs")))),"",IF(ISBLANK(INDIRECT(ADDRESS(B2785,2,1,1,"all_city_parameter_inputs"))),"",INDIRECT(ADDRESS(B2785,2,1,1,"all_city_parameter_inputs"))))</f>
        <v>taxi</v>
      </c>
      <c r="H2785" s="17" t="str" cm="1">
        <f t="array" aca="1" ref="H2785" ca="1">IF(ISBLANK(INDIRECT(ADDRESS(B2785,A2785,1,1,"all_city_parameter_inputs"))), "--",INDIRECT(ADDRESS(B2785,A2785,1,1,"all_city_parameter_inputs")))</f>
        <v>--</v>
      </c>
      <c r="I2785" s="17">
        <f ca="1">IF(OR(G2785="alpha",G2785="beta",G2785="sd",G2785="mean"),"--",VLOOKUP(C2785,Default!$B$5:$H$114,7,FALSE))</f>
        <v>0</v>
      </c>
      <c r="J2785" s="4" t="str">
        <f ca="1">VLOOKUP(F2785,Lookup!$C$5:$D$110,2, FALSE)</f>
        <v>Pollution values</v>
      </c>
      <c r="K2785" s="4">
        <f ca="1">VLOOKUP(C2785,Default!$B$4:$E$114,4, FALSE)</f>
        <v>0</v>
      </c>
      <c r="L2785" s="29" t="str" cm="1">
        <f t="array" aca="1" ref="L2785" ca="1">IF(ISNA(VLOOKUP(D2785,Grouped_Sources!$C:$C,1,FALSE)),"", INDIRECT(VLOOKUP(D2785,Grouped_Sources!$C:$G,5,FALSE)))</f>
        <v/>
      </c>
      <c r="M2785" s="29"/>
      <c r="N2785" s="21"/>
    </row>
    <row r="2786" spans="1:14" hidden="1" x14ac:dyDescent="0.25">
      <c r="A2786" s="5">
        <f t="shared" si="447"/>
        <v>30</v>
      </c>
      <c r="B2786" s="5">
        <f t="shared" si="448"/>
        <v>84</v>
      </c>
      <c r="C2786" s="5" t="str">
        <f t="shared" ca="1" si="446"/>
        <v>CO2_emission_inventories auto_rickshaw</v>
      </c>
      <c r="D2786" s="5" t="str">
        <f t="shared" ca="1" si="445"/>
        <v>CO2_emission_inventories_port_louis</v>
      </c>
      <c r="E2786" s="4" t="str" cm="1">
        <f t="array" aca="1" ref="E2786" ca="1">INDIRECT(ADDRESS(1,A2786,1,1,"all_city_parameter_inputs"))</f>
        <v>port_louis</v>
      </c>
      <c r="F2786" s="6" t="str" cm="1">
        <f t="array" aca="1" ref="F2786" ca="1">IF(AND(ISBLANK(INDIRECT(ADDRESS(B2786,2,1,1,"all_city_parameter_inputs"))), ISBLANK(INDIRECT(ADDRESS(B2786,1,1,1,"all_city_parameter_inputs")))), "", IF(ISBLANK(INDIRECT(ADDRESS(B2786,1,1,1,"all_city_parameter_inputs"))), All_city_list!F2785,INDIRECT(ADDRESS(B2786,1,1,1,"all_city_parameter_inputs"))))</f>
        <v>CO2_emission_inventories</v>
      </c>
      <c r="G2786" s="4" t="str" cm="1">
        <f t="array" aca="1" ref="G2786" ca="1">IF(AND(ISBLANK(INDIRECT(ADDRESS(B2786,3,1,1,"all_city_parameter_inputs"))),ISBLANK(INDIRECT(ADDRESS(B2786,2,1,1,"all_city_parameter_inputs")))),"",IF(ISBLANK(INDIRECT(ADDRESS(B2786,2,1,1,"all_city_parameter_inputs"))),"",INDIRECT(ADDRESS(B2786,2,1,1,"all_city_parameter_inputs"))))</f>
        <v>auto_rickshaw</v>
      </c>
      <c r="H2786" s="17" t="str" cm="1">
        <f t="array" aca="1" ref="H2786" ca="1">IF(ISBLANK(INDIRECT(ADDRESS(B2786,A2786,1,1,"all_city_parameter_inputs"))), "--",INDIRECT(ADDRESS(B2786,A2786,1,1,"all_city_parameter_inputs")))</f>
        <v>--</v>
      </c>
      <c r="I2786" s="17">
        <f ca="1">IF(OR(G2786="alpha",G2786="beta",G2786="sd",G2786="mean"),"--",VLOOKUP(C2786,Default!$B$5:$H$114,7,FALSE))</f>
        <v>0</v>
      </c>
      <c r="J2786" s="4" t="str">
        <f ca="1">VLOOKUP(F2786,Lookup!$C$5:$D$110,2, FALSE)</f>
        <v>Pollution values</v>
      </c>
      <c r="K2786" s="4">
        <f ca="1">VLOOKUP(C2786,Default!$B$4:$E$114,4, FALSE)</f>
        <v>0</v>
      </c>
      <c r="L2786" s="29" t="str" cm="1">
        <f t="array" aca="1" ref="L2786" ca="1">IF(ISNA(VLOOKUP(D2786,Grouped_Sources!$C:$C,1,FALSE)),"", INDIRECT(VLOOKUP(D2786,Grouped_Sources!$C:$G,5,FALSE)))</f>
        <v/>
      </c>
      <c r="M2786" s="29"/>
      <c r="N2786" s="21"/>
    </row>
    <row r="2787" spans="1:14" hidden="1" x14ac:dyDescent="0.25">
      <c r="A2787" s="5">
        <f t="shared" si="447"/>
        <v>30</v>
      </c>
      <c r="B2787" s="5">
        <f t="shared" si="448"/>
        <v>85</v>
      </c>
      <c r="C2787" s="5" t="str">
        <f t="shared" ca="1" si="446"/>
        <v>CO2_emission_confidence</v>
      </c>
      <c r="D2787" s="5" t="str">
        <f t="shared" ca="1" si="445"/>
        <v>CO2_emission_confidence_port_louis</v>
      </c>
      <c r="E2787" s="4" t="str" cm="1">
        <f t="array" aca="1" ref="E2787" ca="1">INDIRECT(ADDRESS(1,A2787,1,1,"all_city_parameter_inputs"))</f>
        <v>port_louis</v>
      </c>
      <c r="F2787" s="6" t="str" cm="1">
        <f t="array" aca="1" ref="F2787" ca="1">IF(AND(ISBLANK(INDIRECT(ADDRESS(B2787,2,1,1,"all_city_parameter_inputs"))), ISBLANK(INDIRECT(ADDRESS(B2787,1,1,1,"all_city_parameter_inputs")))), "", IF(ISBLANK(INDIRECT(ADDRESS(B2787,1,1,1,"all_city_parameter_inputs"))), All_city_list!F2786,INDIRECT(ADDRESS(B2787,1,1,1,"all_city_parameter_inputs"))))</f>
        <v>CO2_emission_confidence</v>
      </c>
      <c r="G2787" s="4" t="str" cm="1">
        <f t="array" aca="1" ref="G2787" ca="1">IF(AND(ISBLANK(INDIRECT(ADDRESS(B2787,3,1,1,"all_city_parameter_inputs"))),ISBLANK(INDIRECT(ADDRESS(B2787,2,1,1,"all_city_parameter_inputs")))),"",IF(ISBLANK(INDIRECT(ADDRESS(B2787,2,1,1,"all_city_parameter_inputs"))),"",INDIRECT(ADDRESS(B2787,2,1,1,"all_city_parameter_inputs"))))</f>
        <v>sample</v>
      </c>
      <c r="H2787" s="17" cm="1">
        <f t="array" aca="1" ref="H2787" ca="1">IF(ISBLANK(INDIRECT(ADDRESS(B2787,A2787,1,1,"all_city_parameter_inputs"))), "--",INDIRECT(ADDRESS(B2787,A2787,1,1,"all_city_parameter_inputs")))</f>
        <v>0.8</v>
      </c>
      <c r="I2787" s="17">
        <f ca="1">IF(OR(G2787="alpha",G2787="beta",G2787="sd",G2787="mean"),"--",VLOOKUP(C2787,Default!$B$5:$H$114,7,FALSE))</f>
        <v>1</v>
      </c>
      <c r="J2787" s="4" t="str">
        <f ca="1">VLOOKUP(F2787,Lookup!$C$5:$D$110,2, FALSE)</f>
        <v>Pollution values</v>
      </c>
      <c r="K2787" s="4" t="str">
        <f ca="1">VLOOKUP(C2787,Default!$B$4:$E$114,4, FALSE)</f>
        <v>how confident we are about the CO2 emissions inventory (equivalent to PM_EMISSION_INVENTORY_CONFIDENCE)</v>
      </c>
      <c r="L2787" s="29" t="str" cm="1">
        <f t="array" aca="1" ref="L2787" ca="1">IF(ISNA(VLOOKUP(D2787,Grouped_Sources!$C:$C,1,FALSE)),"", INDIRECT(VLOOKUP(D2787,Grouped_Sources!$C:$G,5,FALSE)))</f>
        <v/>
      </c>
      <c r="M2787" s="29"/>
      <c r="N2787" s="21"/>
    </row>
    <row r="2788" spans="1:14" hidden="1" x14ac:dyDescent="0.25">
      <c r="A2788" s="5">
        <f t="shared" si="447"/>
        <v>30</v>
      </c>
      <c r="B2788" s="5">
        <f t="shared" si="448"/>
        <v>86</v>
      </c>
      <c r="C2788" s="5" t="str">
        <f t="shared" ca="1" si="446"/>
        <v>car_occupancy_ratio</v>
      </c>
      <c r="D2788" s="5" t="str">
        <f t="shared" ca="1" si="445"/>
        <v>car_occupancy_ratio_port_louis</v>
      </c>
      <c r="E2788" s="4" t="str" cm="1">
        <f t="array" aca="1" ref="E2788" ca="1">INDIRECT(ADDRESS(1,A2788,1,1,"all_city_parameter_inputs"))</f>
        <v>port_louis</v>
      </c>
      <c r="F2788" s="6" t="str" cm="1">
        <f t="array" aca="1" ref="F2788" ca="1">IF(AND(ISBLANK(INDIRECT(ADDRESS(B2788,2,1,1,"all_city_parameter_inputs"))), ISBLANK(INDIRECT(ADDRESS(B2788,1,1,1,"all_city_parameter_inputs")))), "", IF(ISBLANK(INDIRECT(ADDRESS(B2788,1,1,1,"all_city_parameter_inputs"))), All_city_list!F2787,INDIRECT(ADDRESS(B2788,1,1,1,"all_city_parameter_inputs"))))</f>
        <v>car_occupancy_ratio</v>
      </c>
      <c r="G2788" s="4" t="str" cm="1">
        <f t="array" aca="1" ref="G2788" ca="1">IF(AND(ISBLANK(INDIRECT(ADDRESS(B2788,3,1,1,"all_city_parameter_inputs"))),ISBLANK(INDIRECT(ADDRESS(B2788,2,1,1,"all_city_parameter_inputs")))),"",IF(ISBLANK(INDIRECT(ADDRESS(B2788,2,1,1,"all_city_parameter_inputs"))),"",INDIRECT(ADDRESS(B2788,2,1,1,"all_city_parameter_inputs"))))</f>
        <v>constant</v>
      </c>
      <c r="H2788" s="17" cm="1">
        <f t="array" aca="1" ref="H2788" ca="1">IF(ISBLANK(INDIRECT(ADDRESS(B2788,A2788,1,1,"all_city_parameter_inputs"))), "--",INDIRECT(ADDRESS(B2788,A2788,1,1,"all_city_parameter_inputs")))</f>
        <v>0.5524861878453039</v>
      </c>
      <c r="I2788" s="17">
        <f ca="1">IF(OR(G2788="alpha",G2788="beta",G2788="sd",G2788="mean"),"--",VLOOKUP(C2788,Default!$B$5:$H$114,7,FALSE))</f>
        <v>0.625</v>
      </c>
      <c r="J2788" s="4" t="str">
        <f ca="1">VLOOKUP(F2788,Lookup!$C$5:$D$110,2, FALSE)</f>
        <v>Travel values</v>
      </c>
      <c r="K2788" s="4" t="str">
        <f ca="1">VLOOKUP(C2788,Default!$B$4:$E$114,4, FALSE)</f>
        <v>ratio of cars to passengers (incl driver)</v>
      </c>
      <c r="L2788" s="21" t="str" cm="1">
        <f t="array" aca="1" ref="L2788" ca="1">IF(ISNA(VLOOKUP($D2788,Grouped_Sources!$C:$C,1,FALSE)),"", INDIRECT(VLOOKUP($D2788,Grouped_Sources!$C:$I,5,FALSE)))</f>
        <v>CarOccupancyRatio_vxx.docx on on OneDrive Ali Abbas - ITHIM Global\Methods and Processes\Input Parameters\CarOccupancyRate</v>
      </c>
      <c r="M2788" s="21" cm="1">
        <f t="array" aca="1" ref="M2788" ca="1">IF(ISNA(VLOOKUP($D2788,Grouped_Sources!$C:$C,1,FALSE)),"", INDIRECT(VLOOKUP($D2788,Grouped_Sources!$C:$I,6,FALSE)))</f>
        <v>0</v>
      </c>
      <c r="N2788" s="21" cm="1">
        <f t="array" aca="1" ref="N2788" ca="1">IF(ISNA(VLOOKUP($D2788,Grouped_Sources!$C:$C,1,FALSE)),"", INDIRECT(VLOOKUP($D2788,Grouped_Sources!$C:$I,7,FALSE)))</f>
        <v>0</v>
      </c>
    </row>
    <row r="2789" spans="1:14" hidden="1" x14ac:dyDescent="0.25">
      <c r="A2789" s="5">
        <f t="shared" si="447"/>
        <v>30</v>
      </c>
      <c r="B2789" s="5">
        <f t="shared" si="448"/>
        <v>87</v>
      </c>
      <c r="C2789" s="5" t="str">
        <f t="shared" ca="1" si="446"/>
        <v>car_occupancy_ratio</v>
      </c>
      <c r="D2789" s="5" t="str">
        <f t="shared" ref="D2789:D2794" ca="1" si="449">F2789&amp;"_"&amp;E2789</f>
        <v>car_occupancy_ratio_port_louis</v>
      </c>
      <c r="E2789" s="4" t="str" cm="1">
        <f t="array" aca="1" ref="E2789" ca="1">INDIRECT(ADDRESS(1,A2789,1,1,"all_city_parameter_inputs"))</f>
        <v>port_louis</v>
      </c>
      <c r="F2789" s="6" t="str" cm="1">
        <f t="array" aca="1" ref="F2789" ca="1">IF(AND(ISBLANK(INDIRECT(ADDRESS(B2789,2,1,1,"all_city_parameter_inputs"))), ISBLANK(INDIRECT(ADDRESS(B2789,1,1,1,"all_city_parameter_inputs")))), "", IF(ISBLANK(INDIRECT(ADDRESS(B2789,1,1,1,"all_city_parameter_inputs"))), All_city_list!F2788,INDIRECT(ADDRESS(B2789,1,1,1,"all_city_parameter_inputs"))))</f>
        <v>car_occupancy_ratio</v>
      </c>
      <c r="G2789" s="4" t="str" cm="1">
        <f t="array" aca="1" ref="G2789" ca="1">IF(AND(ISBLANK(INDIRECT(ADDRESS(B2789,3,1,1,"all_city_parameter_inputs"))),ISBLANK(INDIRECT(ADDRESS(B2789,2,1,1,"all_city_parameter_inputs")))),"",IF(ISBLANK(INDIRECT(ADDRESS(B2789,2,1,1,"all_city_parameter_inputs"))),"",INDIRECT(ADDRESS(B2789,2,1,1,"all_city_parameter_inputs"))))</f>
        <v>alpha</v>
      </c>
      <c r="H2789" s="17" cm="1">
        <f t="array" aca="1" ref="H2789" ca="1">IF(ISBLANK(INDIRECT(ADDRESS(B2789,A2789,1,1,"all_city_parameter_inputs"))), "--",INDIRECT(ADDRESS(B2789,A2789,1,1,"all_city_parameter_inputs")))</f>
        <v>10.710069060773478</v>
      </c>
      <c r="I2789" s="17" t="str">
        <f ca="1">IF(OR(G2789="alpha",G2789="beta",G2789="sd",G2789="mean"),"--",VLOOKUP(C2789,Default!$B$5:$H$114,7,FALSE))</f>
        <v>--</v>
      </c>
      <c r="J2789" s="4" t="str">
        <f ca="1">VLOOKUP(F2789,Lookup!$C$5:$D$110,2, FALSE)</f>
        <v>Travel values</v>
      </c>
      <c r="K2789" s="4" t="str">
        <f ca="1">VLOOKUP(C2789,Default!$B$4:$E$114,4, FALSE)</f>
        <v>ratio of cars to passengers (incl driver)</v>
      </c>
      <c r="L2789" s="21" t="str" cm="1">
        <f t="array" aca="1" ref="L2789" ca="1">IF(ISNA(VLOOKUP($D2789,Grouped_Sources!$C:$C,1,FALSE)),"", INDIRECT(VLOOKUP($D2789,Grouped_Sources!$C:$I,5,FALSE)))</f>
        <v>CarOccupancyRatio_vxx.docx on on OneDrive Ali Abbas - ITHIM Global\Methods and Processes\Input Parameters\CarOccupancyRate</v>
      </c>
      <c r="M2789" s="21" cm="1">
        <f t="array" aca="1" ref="M2789" ca="1">IF(ISNA(VLOOKUP($D2789,Grouped_Sources!$C:$C,1,FALSE)),"", INDIRECT(VLOOKUP($D2789,Grouped_Sources!$C:$I,6,FALSE)))</f>
        <v>0</v>
      </c>
      <c r="N2789" s="21" cm="1">
        <f t="array" aca="1" ref="N2789" ca="1">IF(ISNA(VLOOKUP($D2789,Grouped_Sources!$C:$C,1,FALSE)),"", INDIRECT(VLOOKUP($D2789,Grouped_Sources!$C:$I,7,FALSE)))</f>
        <v>0</v>
      </c>
    </row>
    <row r="2790" spans="1:14" hidden="1" x14ac:dyDescent="0.25">
      <c r="A2790" s="5">
        <f t="shared" si="447"/>
        <v>30</v>
      </c>
      <c r="B2790" s="5">
        <f t="shared" si="448"/>
        <v>88</v>
      </c>
      <c r="C2790" s="5" t="str">
        <f t="shared" ca="1" si="446"/>
        <v>car_occupancy_ratio</v>
      </c>
      <c r="D2790" s="5" t="str">
        <f t="shared" ca="1" si="449"/>
        <v>car_occupancy_ratio_port_louis</v>
      </c>
      <c r="E2790" s="4" t="str" cm="1">
        <f t="array" aca="1" ref="E2790" ca="1">INDIRECT(ADDRESS(1,A2790,1,1,"all_city_parameter_inputs"))</f>
        <v>port_louis</v>
      </c>
      <c r="F2790" s="6" t="str" cm="1">
        <f t="array" aca="1" ref="F2790" ca="1">IF(AND(ISBLANK(INDIRECT(ADDRESS(B2790,2,1,1,"all_city_parameter_inputs"))), ISBLANK(INDIRECT(ADDRESS(B2790,1,1,1,"all_city_parameter_inputs")))), "", IF(ISBLANK(INDIRECT(ADDRESS(B2790,1,1,1,"all_city_parameter_inputs"))), All_city_list!F2789,INDIRECT(ADDRESS(B2790,1,1,1,"all_city_parameter_inputs"))))</f>
        <v>car_occupancy_ratio</v>
      </c>
      <c r="G2790" s="4" t="str" cm="1">
        <f t="array" aca="1" ref="G2790" ca="1">IF(AND(ISBLANK(INDIRECT(ADDRESS(B2790,3,1,1,"all_city_parameter_inputs"))),ISBLANK(INDIRECT(ADDRESS(B2790,2,1,1,"all_city_parameter_inputs")))),"",IF(ISBLANK(INDIRECT(ADDRESS(B2790,2,1,1,"all_city_parameter_inputs"))),"",INDIRECT(ADDRESS(B2790,2,1,1,"all_city_parameter_inputs"))))</f>
        <v>beta</v>
      </c>
      <c r="H2790" s="17" cm="1">
        <f t="array" aca="1" ref="H2790" ca="1">IF(ISBLANK(INDIRECT(ADDRESS(B2790,A2790,1,1,"all_city_parameter_inputs"))), "--",INDIRECT(ADDRESS(B2790,A2790,1,1,"all_city_parameter_inputs")))</f>
        <v>8.6751559392265172</v>
      </c>
      <c r="I2790" s="17" t="str">
        <f ca="1">IF(OR(G2790="alpha",G2790="beta",G2790="sd",G2790="mean"),"--",VLOOKUP(C2790,Default!$B$5:$H$114,7,FALSE))</f>
        <v>--</v>
      </c>
      <c r="J2790" s="4" t="str">
        <f ca="1">VLOOKUP(F2790,Lookup!$C$5:$D$110,2, FALSE)</f>
        <v>Travel values</v>
      </c>
      <c r="K2790" s="4" t="str">
        <f ca="1">VLOOKUP(C2790,Default!$B$4:$E$114,4, FALSE)</f>
        <v>ratio of cars to passengers (incl driver)</v>
      </c>
      <c r="L2790" s="21" t="str" cm="1">
        <f t="array" aca="1" ref="L2790" ca="1">IF(ISNA(VLOOKUP($D2790,Grouped_Sources!$C:$C,1,FALSE)),"", INDIRECT(VLOOKUP($D2790,Grouped_Sources!$C:$I,5,FALSE)))</f>
        <v>CarOccupancyRatio_vxx.docx on on OneDrive Ali Abbas - ITHIM Global\Methods and Processes\Input Parameters\CarOccupancyRate</v>
      </c>
      <c r="M2790" s="21" cm="1">
        <f t="array" aca="1" ref="M2790" ca="1">IF(ISNA(VLOOKUP($D2790,Grouped_Sources!$C:$C,1,FALSE)),"", INDIRECT(VLOOKUP($D2790,Grouped_Sources!$C:$I,6,FALSE)))</f>
        <v>0</v>
      </c>
      <c r="N2790" s="21" cm="1">
        <f t="array" aca="1" ref="N2790" ca="1">IF(ISNA(VLOOKUP($D2790,Grouped_Sources!$C:$C,1,FALSE)),"", INDIRECT(VLOOKUP($D2790,Grouped_Sources!$C:$I,7,FALSE)))</f>
        <v>0</v>
      </c>
    </row>
    <row r="2791" spans="1:14" hidden="1" x14ac:dyDescent="0.25">
      <c r="A2791" s="5">
        <f t="shared" si="447"/>
        <v>30</v>
      </c>
      <c r="B2791" s="5">
        <f t="shared" si="448"/>
        <v>89</v>
      </c>
      <c r="C2791" s="5" t="str">
        <f t="shared" ca="1" si="446"/>
        <v>country</v>
      </c>
      <c r="D2791" s="5" t="str">
        <f t="shared" ca="1" si="449"/>
        <v>country_port_louis</v>
      </c>
      <c r="E2791" s="4" t="str" cm="1">
        <f t="array" aca="1" ref="E2791" ca="1">INDIRECT(ADDRESS(1,A2791,1,1,"all_city_parameter_inputs"))</f>
        <v>port_louis</v>
      </c>
      <c r="F2791" s="6" t="str" cm="1">
        <f t="array" aca="1" ref="F2791" ca="1">IF(AND(ISBLANK(INDIRECT(ADDRESS(B2791,2,1,1,"all_city_parameter_inputs"))), ISBLANK(INDIRECT(ADDRESS(B2791,1,1,1,"all_city_parameter_inputs")))), "", IF(ISBLANK(INDIRECT(ADDRESS(B2791,1,1,1,"all_city_parameter_inputs"))), All_city_list!F2790,INDIRECT(ADDRESS(B2791,1,1,1,"all_city_parameter_inputs"))))</f>
        <v>country</v>
      </c>
      <c r="G2791" s="4" t="str" cm="1">
        <f t="array" aca="1" ref="G2791" ca="1">IF(AND(ISBLANK(INDIRECT(ADDRESS(B2791,3,1,1,"all_city_parameter_inputs"))),ISBLANK(INDIRECT(ADDRESS(B2791,2,1,1,"all_city_parameter_inputs")))),"",IF(ISBLANK(INDIRECT(ADDRESS(B2791,2,1,1,"all_city_parameter_inputs"))),"",INDIRECT(ADDRESS(B2791,2,1,1,"all_city_parameter_inputs"))))</f>
        <v/>
      </c>
      <c r="H2791" s="17" t="str" cm="1">
        <f t="array" aca="1" ref="H2791" ca="1">IF(ISBLANK(INDIRECT(ADDRESS(B2791,A2791,1,1,"all_city_parameter_inputs"))), "--",INDIRECT(ADDRESS(B2791,A2791,1,1,"all_city_parameter_inputs")))</f>
        <v>Mauritius</v>
      </c>
      <c r="I2791" s="17" t="str">
        <f ca="1">IF(OR(G2791="alpha",G2791="beta",G2791="sd",G2791="mean"),"--",VLOOKUP(C2791,Default!$B$5:$H$114,7,FALSE))</f>
        <v>Colombia</v>
      </c>
      <c r="J2791" s="4" t="str">
        <f ca="1">VLOOKUP(F2791,Lookup!$C$5:$D$110,2, FALSE)</f>
        <v>Miscellaneous</v>
      </c>
      <c r="K2791" s="4" t="str">
        <f ca="1">VLOOKUP(C2791,Default!$B$4:$E$114,4, FALSE)</f>
        <v>country where city lies in</v>
      </c>
      <c r="L2791" s="21" t="str" cm="1">
        <f t="array" aca="1" ref="L2791" ca="1">IF(ISNA(VLOOKUP($D2791,Grouped_Sources!$C:$C,1,FALSE)),"", INDIRECT(VLOOKUP($D2791,Grouped_Sources!$C:$I,5,FALSE)))</f>
        <v/>
      </c>
      <c r="M2791" s="21" t="str" cm="1">
        <f t="array" aca="1" ref="M2791" ca="1">IF(ISNA(VLOOKUP($D2791,Grouped_Sources!$C:$C,1,FALSE)),"", INDIRECT(VLOOKUP($D2791,Grouped_Sources!$C:$I,6,FALSE)))</f>
        <v/>
      </c>
      <c r="N2791" s="21" t="str" cm="1">
        <f t="array" aca="1" ref="N2791" ca="1">IF(ISNA(VLOOKUP($D2791,Grouped_Sources!$C:$C,1,FALSE)),"", INDIRECT(VLOOKUP($D2791,Grouped_Sources!$C:$I,7,FALSE)))</f>
        <v/>
      </c>
    </row>
    <row r="2792" spans="1:14" hidden="1" x14ac:dyDescent="0.25">
      <c r="A2792" s="5">
        <f t="shared" si="447"/>
        <v>30</v>
      </c>
      <c r="B2792" s="5">
        <f t="shared" si="448"/>
        <v>90</v>
      </c>
      <c r="C2792" s="5" t="str">
        <f t="shared" ca="1" si="446"/>
        <v>continent</v>
      </c>
      <c r="D2792" s="5" t="str">
        <f t="shared" ca="1" si="449"/>
        <v>continent_port_louis</v>
      </c>
      <c r="E2792" s="4" t="str" cm="1">
        <f t="array" aca="1" ref="E2792" ca="1">INDIRECT(ADDRESS(1,A2792,1,1,"all_city_parameter_inputs"))</f>
        <v>port_louis</v>
      </c>
      <c r="F2792" s="6" t="str" cm="1">
        <f t="array" aca="1" ref="F2792" ca="1">IF(AND(ISBLANK(INDIRECT(ADDRESS(B2792,2,1,1,"all_city_parameter_inputs"))), ISBLANK(INDIRECT(ADDRESS(B2792,1,1,1,"all_city_parameter_inputs")))), "", IF(ISBLANK(INDIRECT(ADDRESS(B2792,1,1,1,"all_city_parameter_inputs"))), All_city_list!F2791,INDIRECT(ADDRESS(B2792,1,1,1,"all_city_parameter_inputs"))))</f>
        <v>continent</v>
      </c>
      <c r="G2792" s="4" t="str" cm="1">
        <f t="array" aca="1" ref="G2792" ca="1">IF(AND(ISBLANK(INDIRECT(ADDRESS(B2792,3,1,1,"all_city_parameter_inputs"))),ISBLANK(INDIRECT(ADDRESS(B2792,2,1,1,"all_city_parameter_inputs")))),"",IF(ISBLANK(INDIRECT(ADDRESS(B2792,2,1,1,"all_city_parameter_inputs"))),"",INDIRECT(ADDRESS(B2792,2,1,1,"all_city_parameter_inputs"))))</f>
        <v/>
      </c>
      <c r="H2792" s="17" t="str" cm="1">
        <f t="array" aca="1" ref="H2792" ca="1">IF(ISBLANK(INDIRECT(ADDRESS(B2792,A2792,1,1,"all_city_parameter_inputs"))), "--",INDIRECT(ADDRESS(B2792,A2792,1,1,"all_city_parameter_inputs")))</f>
        <v>Africa</v>
      </c>
      <c r="I2792" s="17" t="str">
        <f ca="1">IF(OR(G2792="alpha",G2792="beta",G2792="sd",G2792="mean"),"--",VLOOKUP(C2792,Default!$B$5:$H$114,7,FALSE))</f>
        <v>Latin_America</v>
      </c>
      <c r="J2792" s="4" t="str">
        <f ca="1">VLOOKUP(F2792,Lookup!$C$5:$D$110,2, FALSE)</f>
        <v>Miscellaneous</v>
      </c>
      <c r="K2792" s="4" t="str">
        <f ca="1">VLOOKUP(C2792,Default!$B$4:$E$114,4, FALSE)</f>
        <v>continent</v>
      </c>
      <c r="L2792" s="21" t="str" cm="1">
        <f t="array" aca="1" ref="L2792" ca="1">IF(ISNA(VLOOKUP($D2792,Grouped_Sources!$C:$C,1,FALSE)),"", INDIRECT(VLOOKUP($D2792,Grouped_Sources!$C:$I,5,FALSE)))</f>
        <v/>
      </c>
      <c r="M2792" s="21" t="str" cm="1">
        <f t="array" aca="1" ref="M2792" ca="1">IF(ISNA(VLOOKUP($D2792,Grouped_Sources!$C:$C,1,FALSE)),"", INDIRECT(VLOOKUP($D2792,Grouped_Sources!$C:$I,6,FALSE)))</f>
        <v/>
      </c>
      <c r="N2792" s="21" t="str" cm="1">
        <f t="array" aca="1" ref="N2792" ca="1">IF(ISNA(VLOOKUP($D2792,Grouped_Sources!$C:$C,1,FALSE)),"", INDIRECT(VLOOKUP($D2792,Grouped_Sources!$C:$I,7,FALSE)))</f>
        <v/>
      </c>
    </row>
    <row r="2793" spans="1:14" hidden="1" x14ac:dyDescent="0.25">
      <c r="A2793" s="5">
        <f t="shared" si="447"/>
        <v>30</v>
      </c>
      <c r="B2793" s="5">
        <f t="shared" si="448"/>
        <v>91</v>
      </c>
      <c r="C2793" s="5" t="str">
        <f t="shared" ref="C2793:C2801" ca="1" si="450">IF(G2793 = "",F2793,IF(OR(G2793="alpha",G2793="beta",G2793="constant",G2793="sd",G2793="mean",G2793="sample"),F2793,F2793&amp;" "&amp;G2793))</f>
        <v>bus_driver_prop_male</v>
      </c>
      <c r="D2793" s="5" t="str">
        <f t="shared" ca="1" si="449"/>
        <v>bus_driver_prop_male_port_louis</v>
      </c>
      <c r="E2793" s="4" t="str" cm="1">
        <f t="array" aca="1" ref="E2793" ca="1">INDIRECT(ADDRESS(1,A2793,1,1,"all_city_parameter_inputs"))</f>
        <v>port_louis</v>
      </c>
      <c r="F2793" s="6" t="str" cm="1">
        <f t="array" aca="1" ref="F2793" ca="1">IF(AND(ISBLANK(INDIRECT(ADDRESS(B2793,2,1,1,"all_city_parameter_inputs"))), ISBLANK(INDIRECT(ADDRESS(B2793,1,1,1,"all_city_parameter_inputs")))), "", IF(ISBLANK(INDIRECT(ADDRESS(B2793,1,1,1,"all_city_parameter_inputs"))), All_city_list!F2792,INDIRECT(ADDRESS(B2793,1,1,1,"all_city_parameter_inputs"))))</f>
        <v>bus_driver_prop_male</v>
      </c>
      <c r="G2793" s="4" t="str" cm="1">
        <f t="array" aca="1" ref="G2793" ca="1">IF(AND(ISBLANK(INDIRECT(ADDRESS(B2793,3,1,1,"all_city_parameter_inputs"))),ISBLANK(INDIRECT(ADDRESS(B2793,2,1,1,"all_city_parameter_inputs")))),"",IF(ISBLANK(INDIRECT(ADDRESS(B2793,2,1,1,"all_city_parameter_inputs"))),"",INDIRECT(ADDRESS(B2793,2,1,1,"all_city_parameter_inputs"))))</f>
        <v/>
      </c>
      <c r="H2793" s="17" cm="1">
        <f t="array" aca="1" ref="H2793" ca="1">IF(ISBLANK(INDIRECT(ADDRESS(B2793,A2793,1,1,"all_city_parameter_inputs"))), "--",INDIRECT(ADDRESS(B2793,A2793,1,1,"all_city_parameter_inputs")))</f>
        <v>1</v>
      </c>
      <c r="I2793" s="17">
        <f ca="1">IF(OR(G2793="alpha",G2793="beta",G2793="sd",G2793="mean"),"--",VLOOKUP(C2793,Default!$B$5:$H$114,7,FALSE))</f>
        <v>0.98</v>
      </c>
      <c r="J2793" s="4" t="str">
        <f ca="1">VLOOKUP(F2793,Lookup!$C$5:$D$110,2, FALSE)</f>
        <v>Travel values</v>
      </c>
      <c r="K2793" s="4" t="str">
        <f ca="1">VLOOKUP(C2793,Default!$B$4:$E$114,4, FALSE)</f>
        <v>proportion of bus drivers that are male</v>
      </c>
      <c r="L2793" s="21" t="str" cm="1">
        <f t="array" aca="1" ref="L2793" ca="1">IF(ISNA(VLOOKUP($D2793,Grouped_Sources!$C:$C,1,FALSE)),"", INDIRECT(VLOOKUP($D2793,Grouped_Sources!$C:$I,5,FALSE)))</f>
        <v>on OneDrive Ali Abbas - ITHIM Global\Methods and Processes\Input Parameters\GhostTrip_demographics</v>
      </c>
      <c r="M2793" s="21" cm="1">
        <f t="array" aca="1" ref="M2793" ca="1">IF(ISNA(VLOOKUP($D2793,Grouped_Sources!$C:$C,1,FALSE)),"", INDIRECT(VLOOKUP($D2793,Grouped_Sources!$C:$I,6,FALSE)))</f>
        <v>0</v>
      </c>
      <c r="N2793" s="21" cm="1">
        <f t="array" aca="1" ref="N2793" ca="1">IF(ISNA(VLOOKUP($D2793,Grouped_Sources!$C:$C,1,FALSE)),"", INDIRECT(VLOOKUP($D2793,Grouped_Sources!$C:$I,7,FALSE)))</f>
        <v>0</v>
      </c>
    </row>
    <row r="2794" spans="1:14" hidden="1" x14ac:dyDescent="0.25">
      <c r="A2794" s="5">
        <f t="shared" si="447"/>
        <v>30</v>
      </c>
      <c r="B2794" s="5">
        <f t="shared" si="448"/>
        <v>92</v>
      </c>
      <c r="C2794" s="5" t="str">
        <f t="shared" ca="1" si="450"/>
        <v>bus_driver_male_agerange</v>
      </c>
      <c r="D2794" s="5" t="str">
        <f t="shared" ca="1" si="449"/>
        <v>bus_driver_male_agerange_port_louis</v>
      </c>
      <c r="E2794" s="4" t="str" cm="1">
        <f t="array" aca="1" ref="E2794" ca="1">INDIRECT(ADDRESS(1,A2794,1,1,"all_city_parameter_inputs"))</f>
        <v>port_louis</v>
      </c>
      <c r="F2794" s="6" t="str" cm="1">
        <f t="array" aca="1" ref="F2794" ca="1">IF(AND(ISBLANK(INDIRECT(ADDRESS(B2794,2,1,1,"all_city_parameter_inputs"))), ISBLANK(INDIRECT(ADDRESS(B2794,1,1,1,"all_city_parameter_inputs")))), "", IF(ISBLANK(INDIRECT(ADDRESS(B2794,1,1,1,"all_city_parameter_inputs"))), All_city_list!F2793,INDIRECT(ADDRESS(B2794,1,1,1,"all_city_parameter_inputs"))))</f>
        <v>bus_driver_male_agerange</v>
      </c>
      <c r="G2794" s="4" t="str" cm="1">
        <f t="array" aca="1" ref="G2794" ca="1">IF(AND(ISBLANK(INDIRECT(ADDRESS(B2794,3,1,1,"all_city_parameter_inputs"))),ISBLANK(INDIRECT(ADDRESS(B2794,2,1,1,"all_city_parameter_inputs")))),"",IF(ISBLANK(INDIRECT(ADDRESS(B2794,2,1,1,"all_city_parameter_inputs"))),"",INDIRECT(ADDRESS(B2794,2,1,1,"all_city_parameter_inputs"))))</f>
        <v/>
      </c>
      <c r="H2794" s="17" t="str" cm="1">
        <f t="array" aca="1" ref="H2794" ca="1">IF(ISBLANK(INDIRECT(ADDRESS(B2794,A2794,1,1,"all_city_parameter_inputs"))), "--",INDIRECT(ADDRESS(B2794,A2794,1,1,"all_city_parameter_inputs")))</f>
        <v>18, 60</v>
      </c>
      <c r="I2794" s="17" t="str">
        <f ca="1">IF(OR(G2794="alpha",G2794="beta",G2794="sd",G2794="mean"),"--",VLOOKUP(C2794,Default!$B$5:$H$114,7,FALSE))</f>
        <v>19, 65</v>
      </c>
      <c r="J2794" s="4" t="str">
        <f ca="1">VLOOKUP(F2794,Lookup!$C$5:$D$110,2, FALSE)</f>
        <v>Travel values</v>
      </c>
      <c r="K2794" s="4" t="str">
        <f ca="1">VLOOKUP(C2794,Default!$B$4:$E$114,4, FALSE)</f>
        <v>age range of male bus drivers</v>
      </c>
      <c r="L2794" s="21" t="str" cm="1">
        <f t="array" aca="1" ref="L2794" ca="1">IF(ISNA(VLOOKUP($D2794,Grouped_Sources!$C:$C,1,FALSE)),"", INDIRECT(VLOOKUP($D2794,Grouped_Sources!$C:$I,5,FALSE)))</f>
        <v>on OneDrive Ali Abbas - ITHIM Global\Methods and Processes\Input Parameters\GhostTrip_demographics</v>
      </c>
      <c r="M2794" s="21" cm="1">
        <f t="array" aca="1" ref="M2794" ca="1">IF(ISNA(VLOOKUP($D2794,Grouped_Sources!$C:$C,1,FALSE)),"", INDIRECT(VLOOKUP($D2794,Grouped_Sources!$C:$I,6,FALSE)))</f>
        <v>0</v>
      </c>
      <c r="N2794" s="21" cm="1">
        <f t="array" aca="1" ref="N2794" ca="1">IF(ISNA(VLOOKUP($D2794,Grouped_Sources!$C:$C,1,FALSE)),"", INDIRECT(VLOOKUP($D2794,Grouped_Sources!$C:$I,7,FALSE)))</f>
        <v>0</v>
      </c>
    </row>
    <row r="2795" spans="1:14" hidden="1" x14ac:dyDescent="0.25">
      <c r="A2795" s="5">
        <f t="shared" si="447"/>
        <v>30</v>
      </c>
      <c r="B2795" s="5">
        <f t="shared" si="448"/>
        <v>93</v>
      </c>
      <c r="C2795" s="5" t="str">
        <f t="shared" ca="1" si="450"/>
        <v>bus_driver_female_agerange</v>
      </c>
      <c r="D2795" s="5" t="str">
        <f t="shared" ref="D2795:D2801" ca="1" si="451">F2795&amp;"_"&amp;E2795</f>
        <v>bus_driver_female_agerange_port_louis</v>
      </c>
      <c r="E2795" s="4" t="str" cm="1">
        <f t="array" aca="1" ref="E2795" ca="1">INDIRECT(ADDRESS(1,A2795,1,1,"all_city_parameter_inputs"))</f>
        <v>port_louis</v>
      </c>
      <c r="F2795" s="6" t="str" cm="1">
        <f t="array" aca="1" ref="F2795" ca="1">IF(AND(ISBLANK(INDIRECT(ADDRESS(B2795,2,1,1,"all_city_parameter_inputs"))), ISBLANK(INDIRECT(ADDRESS(B2795,1,1,1,"all_city_parameter_inputs")))), "", IF(ISBLANK(INDIRECT(ADDRESS(B2795,1,1,1,"all_city_parameter_inputs"))), All_city_list!F2794,INDIRECT(ADDRESS(B2795,1,1,1,"all_city_parameter_inputs"))))</f>
        <v>bus_driver_female_agerange</v>
      </c>
      <c r="G2795" s="4" t="str" cm="1">
        <f t="array" aca="1" ref="G2795" ca="1">IF(AND(ISBLANK(INDIRECT(ADDRESS(B2795,3,1,1,"all_city_parameter_inputs"))),ISBLANK(INDIRECT(ADDRESS(B2795,2,1,1,"all_city_parameter_inputs")))),"",IF(ISBLANK(INDIRECT(ADDRESS(B2795,2,1,1,"all_city_parameter_inputs"))),"",INDIRECT(ADDRESS(B2795,2,1,1,"all_city_parameter_inputs"))))</f>
        <v/>
      </c>
      <c r="H2795" s="17" t="str" cm="1">
        <f t="array" aca="1" ref="H2795" ca="1">IF(ISBLANK(INDIRECT(ADDRESS(B2795,A2795,1,1,"all_city_parameter_inputs"))), "--",INDIRECT(ADDRESS(B2795,A2795,1,1,"all_city_parameter_inputs")))</f>
        <v>18, 60</v>
      </c>
      <c r="I2795" s="17" t="str">
        <f ca="1">IF(OR(G2795="alpha",G2795="beta",G2795="sd",G2795="mean"),"--",VLOOKUP(C2795,Default!$B$5:$H$114,7,FALSE))</f>
        <v>19, 65</v>
      </c>
      <c r="J2795" s="4" t="str">
        <f ca="1">VLOOKUP(F2795,Lookup!$C$5:$D$110,2, FALSE)</f>
        <v>Travel values</v>
      </c>
      <c r="K2795" s="4" t="str">
        <f ca="1">VLOOKUP(C2795,Default!$B$4:$E$114,4, FALSE)</f>
        <v>age range of female bus drivers</v>
      </c>
      <c r="L2795" s="21" t="str" cm="1">
        <f t="array" aca="1" ref="L2795" ca="1">IF(ISNA(VLOOKUP($D2795,Grouped_Sources!$C:$C,1,FALSE)),"", INDIRECT(VLOOKUP($D2795,Grouped_Sources!$C:$I,5,FALSE)))</f>
        <v>on OneDrive Ali Abbas - ITHIM Global\Methods and Processes\Input Parameters\GhostTrip_demographics</v>
      </c>
      <c r="M2795" s="21" cm="1">
        <f t="array" aca="1" ref="M2795" ca="1">IF(ISNA(VLOOKUP($D2795,Grouped_Sources!$C:$C,1,FALSE)),"", INDIRECT(VLOOKUP($D2795,Grouped_Sources!$C:$I,6,FALSE)))</f>
        <v>0</v>
      </c>
      <c r="N2795" s="21" cm="1">
        <f t="array" aca="1" ref="N2795" ca="1">IF(ISNA(VLOOKUP($D2795,Grouped_Sources!$C:$C,1,FALSE)),"", INDIRECT(VLOOKUP($D2795,Grouped_Sources!$C:$I,7,FALSE)))</f>
        <v>0</v>
      </c>
    </row>
    <row r="2796" spans="1:14" hidden="1" x14ac:dyDescent="0.25">
      <c r="A2796" s="5">
        <f t="shared" si="447"/>
        <v>30</v>
      </c>
      <c r="B2796" s="5">
        <f t="shared" si="448"/>
        <v>94</v>
      </c>
      <c r="C2796" s="5" t="str">
        <f t="shared" ca="1" si="450"/>
        <v>truck_driver_prop_male</v>
      </c>
      <c r="D2796" s="5" t="str">
        <f t="shared" ca="1" si="451"/>
        <v>truck_driver_prop_male_port_louis</v>
      </c>
      <c r="E2796" s="4" t="str" cm="1">
        <f t="array" aca="1" ref="E2796" ca="1">INDIRECT(ADDRESS(1,A2796,1,1,"all_city_parameter_inputs"))</f>
        <v>port_louis</v>
      </c>
      <c r="F2796" s="6" t="str" cm="1">
        <f t="array" aca="1" ref="F2796" ca="1">IF(AND(ISBLANK(INDIRECT(ADDRESS(B2796,2,1,1,"all_city_parameter_inputs"))), ISBLANK(INDIRECT(ADDRESS(B2796,1,1,1,"all_city_parameter_inputs")))), "", IF(ISBLANK(INDIRECT(ADDRESS(B2796,1,1,1,"all_city_parameter_inputs"))), All_city_list!F2795,INDIRECT(ADDRESS(B2796,1,1,1,"all_city_parameter_inputs"))))</f>
        <v>truck_driver_prop_male</v>
      </c>
      <c r="G2796" s="4" t="str" cm="1">
        <f t="array" aca="1" ref="G2796" ca="1">IF(AND(ISBLANK(INDIRECT(ADDRESS(B2796,3,1,1,"all_city_parameter_inputs"))),ISBLANK(INDIRECT(ADDRESS(B2796,2,1,1,"all_city_parameter_inputs")))),"",IF(ISBLANK(INDIRECT(ADDRESS(B2796,2,1,1,"all_city_parameter_inputs"))),"",INDIRECT(ADDRESS(B2796,2,1,1,"all_city_parameter_inputs"))))</f>
        <v/>
      </c>
      <c r="H2796" s="17" cm="1">
        <f t="array" aca="1" ref="H2796" ca="1">IF(ISBLANK(INDIRECT(ADDRESS(B2796,A2796,1,1,"all_city_parameter_inputs"))), "--",INDIRECT(ADDRESS(B2796,A2796,1,1,"all_city_parameter_inputs")))</f>
        <v>1</v>
      </c>
      <c r="I2796" s="17">
        <f ca="1">IF(OR(G2796="alpha",G2796="beta",G2796="sd",G2796="mean"),"--",VLOOKUP(C2796,Default!$B$5:$H$114,7,FALSE))</f>
        <v>0.98</v>
      </c>
      <c r="J2796" s="4" t="str">
        <f ca="1">VLOOKUP(F2796,Lookup!$C$5:$D$110,2, FALSE)</f>
        <v>Travel values</v>
      </c>
      <c r="K2796" s="4" t="str">
        <f ca="1">VLOOKUP(C2796,Default!$B$4:$E$114,4, FALSE)</f>
        <v>proportion of male truck drivers</v>
      </c>
      <c r="L2796" s="21" t="str" cm="1">
        <f t="array" aca="1" ref="L2796" ca="1">IF(ISNA(VLOOKUP($D2796,Grouped_Sources!$C:$C,1,FALSE)),"", INDIRECT(VLOOKUP($D2796,Grouped_Sources!$C:$I,5,FALSE)))</f>
        <v>on OneDrive Ali Abbas - ITHIM Global\Methods and Processes\Input Parameters\GhostTrip_demographics</v>
      </c>
      <c r="M2796" s="21" cm="1">
        <f t="array" aca="1" ref="M2796" ca="1">IF(ISNA(VLOOKUP($D2796,Grouped_Sources!$C:$C,1,FALSE)),"", INDIRECT(VLOOKUP($D2796,Grouped_Sources!$C:$I,6,FALSE)))</f>
        <v>0</v>
      </c>
      <c r="N2796" s="21" cm="1">
        <f t="array" aca="1" ref="N2796" ca="1">IF(ISNA(VLOOKUP($D2796,Grouped_Sources!$C:$C,1,FALSE)),"", INDIRECT(VLOOKUP($D2796,Grouped_Sources!$C:$I,7,FALSE)))</f>
        <v>0</v>
      </c>
    </row>
    <row r="2797" spans="1:14" hidden="1" x14ac:dyDescent="0.25">
      <c r="A2797" s="5">
        <f t="shared" si="447"/>
        <v>30</v>
      </c>
      <c r="B2797" s="5">
        <f t="shared" si="448"/>
        <v>95</v>
      </c>
      <c r="C2797" s="5" t="str">
        <f t="shared" ca="1" si="450"/>
        <v>truck_driver_male_agerange</v>
      </c>
      <c r="D2797" s="5" t="str">
        <f t="shared" ca="1" si="451"/>
        <v>truck_driver_male_agerange_port_louis</v>
      </c>
      <c r="E2797" s="4" t="str" cm="1">
        <f t="array" aca="1" ref="E2797" ca="1">INDIRECT(ADDRESS(1,A2797,1,1,"all_city_parameter_inputs"))</f>
        <v>port_louis</v>
      </c>
      <c r="F2797" s="6" t="str" cm="1">
        <f t="array" aca="1" ref="F2797" ca="1">IF(AND(ISBLANK(INDIRECT(ADDRESS(B2797,2,1,1,"all_city_parameter_inputs"))), ISBLANK(INDIRECT(ADDRESS(B2797,1,1,1,"all_city_parameter_inputs")))), "", IF(ISBLANK(INDIRECT(ADDRESS(B2797,1,1,1,"all_city_parameter_inputs"))), All_city_list!F2796,INDIRECT(ADDRESS(B2797,1,1,1,"all_city_parameter_inputs"))))</f>
        <v>truck_driver_male_agerange</v>
      </c>
      <c r="G2797" s="4" t="str" cm="1">
        <f t="array" aca="1" ref="G2797" ca="1">IF(AND(ISBLANK(INDIRECT(ADDRESS(B2797,3,1,1,"all_city_parameter_inputs"))),ISBLANK(INDIRECT(ADDRESS(B2797,2,1,1,"all_city_parameter_inputs")))),"",IF(ISBLANK(INDIRECT(ADDRESS(B2797,2,1,1,"all_city_parameter_inputs"))),"",INDIRECT(ADDRESS(B2797,2,1,1,"all_city_parameter_inputs"))))</f>
        <v/>
      </c>
      <c r="H2797" s="17" t="str" cm="1">
        <f t="array" aca="1" ref="H2797" ca="1">IF(ISBLANK(INDIRECT(ADDRESS(B2797,A2797,1,1,"all_city_parameter_inputs"))), "--",INDIRECT(ADDRESS(B2797,A2797,1,1,"all_city_parameter_inputs")))</f>
        <v>18, 60</v>
      </c>
      <c r="I2797" s="17" t="str">
        <f ca="1">IF(OR(G2797="alpha",G2797="beta",G2797="sd",G2797="mean"),"--",VLOOKUP(C2797,Default!$B$5:$H$114,7,FALSE))</f>
        <v>18, 65</v>
      </c>
      <c r="J2797" s="4" t="str">
        <f ca="1">VLOOKUP(F2797,Lookup!$C$5:$D$110,2, FALSE)</f>
        <v>Travel values</v>
      </c>
      <c r="K2797" s="4" t="str">
        <f ca="1">VLOOKUP(C2797,Default!$B$4:$E$114,4, FALSE)</f>
        <v>age range of male truck drivers</v>
      </c>
      <c r="L2797" s="21" t="str" cm="1">
        <f t="array" aca="1" ref="L2797" ca="1">IF(ISNA(VLOOKUP($D2797,Grouped_Sources!$C:$C,1,FALSE)),"", INDIRECT(VLOOKUP($D2797,Grouped_Sources!$C:$I,5,FALSE)))</f>
        <v>on OneDrive Ali Abbas - ITHIM Global\Methods and Processes\Input Parameters\GhostTrip_demographics</v>
      </c>
      <c r="M2797" s="21" cm="1">
        <f t="array" aca="1" ref="M2797" ca="1">IF(ISNA(VLOOKUP($D2797,Grouped_Sources!$C:$C,1,FALSE)),"", INDIRECT(VLOOKUP($D2797,Grouped_Sources!$C:$I,6,FALSE)))</f>
        <v>0</v>
      </c>
      <c r="N2797" s="21" cm="1">
        <f t="array" aca="1" ref="N2797" ca="1">IF(ISNA(VLOOKUP($D2797,Grouped_Sources!$C:$C,1,FALSE)),"", INDIRECT(VLOOKUP($D2797,Grouped_Sources!$C:$I,7,FALSE)))</f>
        <v>0</v>
      </c>
    </row>
    <row r="2798" spans="1:14" hidden="1" x14ac:dyDescent="0.25">
      <c r="A2798" s="5">
        <f t="shared" si="447"/>
        <v>30</v>
      </c>
      <c r="B2798" s="5">
        <f t="shared" si="448"/>
        <v>96</v>
      </c>
      <c r="C2798" s="5" t="str">
        <f t="shared" ca="1" si="450"/>
        <v>truck_driver_female_agerange</v>
      </c>
      <c r="D2798" s="5" t="str">
        <f t="shared" ca="1" si="451"/>
        <v>truck_driver_female_agerange_port_louis</v>
      </c>
      <c r="E2798" s="4" t="str" cm="1">
        <f t="array" aca="1" ref="E2798" ca="1">INDIRECT(ADDRESS(1,A2798,1,1,"all_city_parameter_inputs"))</f>
        <v>port_louis</v>
      </c>
      <c r="F2798" s="6" t="str" cm="1">
        <f t="array" aca="1" ref="F2798" ca="1">IF(AND(ISBLANK(INDIRECT(ADDRESS(B2798,2,1,1,"all_city_parameter_inputs"))), ISBLANK(INDIRECT(ADDRESS(B2798,1,1,1,"all_city_parameter_inputs")))), "", IF(ISBLANK(INDIRECT(ADDRESS(B2798,1,1,1,"all_city_parameter_inputs"))), All_city_list!F2797,INDIRECT(ADDRESS(B2798,1,1,1,"all_city_parameter_inputs"))))</f>
        <v>truck_driver_female_agerange</v>
      </c>
      <c r="G2798" s="4" t="str" cm="1">
        <f t="array" aca="1" ref="G2798" ca="1">IF(AND(ISBLANK(INDIRECT(ADDRESS(B2798,3,1,1,"all_city_parameter_inputs"))),ISBLANK(INDIRECT(ADDRESS(B2798,2,1,1,"all_city_parameter_inputs")))),"",IF(ISBLANK(INDIRECT(ADDRESS(B2798,2,1,1,"all_city_parameter_inputs"))),"",INDIRECT(ADDRESS(B2798,2,1,1,"all_city_parameter_inputs"))))</f>
        <v/>
      </c>
      <c r="H2798" s="17" t="str" cm="1">
        <f t="array" aca="1" ref="H2798" ca="1">IF(ISBLANK(INDIRECT(ADDRESS(B2798,A2798,1,1,"all_city_parameter_inputs"))), "--",INDIRECT(ADDRESS(B2798,A2798,1,1,"all_city_parameter_inputs")))</f>
        <v>18, 60</v>
      </c>
      <c r="I2798" s="17" t="str">
        <f ca="1">IF(OR(G2798="alpha",G2798="beta",G2798="sd",G2798="mean"),"--",VLOOKUP(C2798,Default!$B$5:$H$114,7,FALSE))</f>
        <v>18, 65</v>
      </c>
      <c r="J2798" s="4" t="str">
        <f ca="1">VLOOKUP(F2798,Lookup!$C$5:$D$110,2, FALSE)</f>
        <v>Travel values</v>
      </c>
      <c r="K2798" s="4" t="str">
        <f ca="1">VLOOKUP(C2798,Default!$B$4:$E$114,4, FALSE)</f>
        <v>age range of female truck drivers</v>
      </c>
      <c r="L2798" s="21" t="str" cm="1">
        <f t="array" aca="1" ref="L2798" ca="1">IF(ISNA(VLOOKUP($D2798,Grouped_Sources!$C:$C,1,FALSE)),"", INDIRECT(VLOOKUP($D2798,Grouped_Sources!$C:$I,5,FALSE)))</f>
        <v>on OneDrive Ali Abbas - ITHIM Global\Methods and Processes\Input Parameters\GhostTrip_demographics</v>
      </c>
      <c r="M2798" s="21" cm="1">
        <f t="array" aca="1" ref="M2798" ca="1">IF(ISNA(VLOOKUP($D2798,Grouped_Sources!$C:$C,1,FALSE)),"", INDIRECT(VLOOKUP($D2798,Grouped_Sources!$C:$I,6,FALSE)))</f>
        <v>0</v>
      </c>
      <c r="N2798" s="21" cm="1">
        <f t="array" aca="1" ref="N2798" ca="1">IF(ISNA(VLOOKUP($D2798,Grouped_Sources!$C:$C,1,FALSE)),"", INDIRECT(VLOOKUP($D2798,Grouped_Sources!$C:$I,7,FALSE)))</f>
        <v>0</v>
      </c>
    </row>
    <row r="2799" spans="1:14" hidden="1" x14ac:dyDescent="0.25">
      <c r="A2799" s="5">
        <f t="shared" si="447"/>
        <v>30</v>
      </c>
      <c r="B2799" s="5">
        <f t="shared" si="448"/>
        <v>97</v>
      </c>
      <c r="C2799" s="5" t="str">
        <f t="shared" ca="1" si="450"/>
        <v>commerical_mbike_prop_male</v>
      </c>
      <c r="D2799" s="5" t="str">
        <f t="shared" ca="1" si="451"/>
        <v>commerical_mbike_prop_male_port_louis</v>
      </c>
      <c r="E2799" s="4" t="str" cm="1">
        <f t="array" aca="1" ref="E2799" ca="1">INDIRECT(ADDRESS(1,A2799,1,1,"all_city_parameter_inputs"))</f>
        <v>port_louis</v>
      </c>
      <c r="F2799" s="6" t="str" cm="1">
        <f t="array" aca="1" ref="F2799" ca="1">IF(AND(ISBLANK(INDIRECT(ADDRESS(B2799,2,1,1,"all_city_parameter_inputs"))), ISBLANK(INDIRECT(ADDRESS(B2799,1,1,1,"all_city_parameter_inputs")))), "", IF(ISBLANK(INDIRECT(ADDRESS(B2799,1,1,1,"all_city_parameter_inputs"))), All_city_list!F2798,INDIRECT(ADDRESS(B2799,1,1,1,"all_city_parameter_inputs"))))</f>
        <v>commerical_mbike_prop_male</v>
      </c>
      <c r="G2799" s="4" t="str" cm="1">
        <f t="array" aca="1" ref="G2799" ca="1">IF(AND(ISBLANK(INDIRECT(ADDRESS(B2799,3,1,1,"all_city_parameter_inputs"))),ISBLANK(INDIRECT(ADDRESS(B2799,2,1,1,"all_city_parameter_inputs")))),"",IF(ISBLANK(INDIRECT(ADDRESS(B2799,2,1,1,"all_city_parameter_inputs"))),"",INDIRECT(ADDRESS(B2799,2,1,1,"all_city_parameter_inputs"))))</f>
        <v/>
      </c>
      <c r="H2799" s="17" cm="1">
        <f t="array" aca="1" ref="H2799" ca="1">IF(ISBLANK(INDIRECT(ADDRESS(B2799,A2799,1,1,"all_city_parameter_inputs"))), "--",INDIRECT(ADDRESS(B2799,A2799,1,1,"all_city_parameter_inputs")))</f>
        <v>1</v>
      </c>
      <c r="I2799" s="17">
        <f ca="1">IF(OR(G2799="alpha",G2799="beta",G2799="sd",G2799="mean"),"--",VLOOKUP(C2799,Default!$B$5:$H$114,7,FALSE))</f>
        <v>0.99</v>
      </c>
      <c r="J2799" s="4" t="str">
        <f ca="1">VLOOKUP(F2799,Lookup!$C$5:$D$110,2, FALSE)</f>
        <v>Travel values</v>
      </c>
      <c r="K2799" s="4" t="str">
        <f ca="1">VLOOKUP(C2799,Default!$B$4:$E$114,4, FALSE)</f>
        <v>proportion of male commercial motorcycle drivers</v>
      </c>
      <c r="L2799" s="21" t="str" cm="1">
        <f t="array" aca="1" ref="L2799" ca="1">IF(ISNA(VLOOKUP($D2799,Grouped_Sources!$C:$C,1,FALSE)),"", INDIRECT(VLOOKUP($D2799,Grouped_Sources!$C:$I,5,FALSE)))</f>
        <v>on OneDrive Ali Abbas - ITHIM Global\Methods and Processes\Input Parameters\GhostTrip_demographics</v>
      </c>
      <c r="M2799" s="21" cm="1">
        <f t="array" aca="1" ref="M2799" ca="1">IF(ISNA(VLOOKUP($D2799,Grouped_Sources!$C:$C,1,FALSE)),"", INDIRECT(VLOOKUP($D2799,Grouped_Sources!$C:$I,6,FALSE)))</f>
        <v>0</v>
      </c>
      <c r="N2799" s="21" cm="1">
        <f t="array" aca="1" ref="N2799" ca="1">IF(ISNA(VLOOKUP($D2799,Grouped_Sources!$C:$C,1,FALSE)),"", INDIRECT(VLOOKUP($D2799,Grouped_Sources!$C:$I,7,FALSE)))</f>
        <v>0</v>
      </c>
    </row>
    <row r="2800" spans="1:14" hidden="1" x14ac:dyDescent="0.25">
      <c r="A2800" s="5">
        <f t="shared" si="447"/>
        <v>30</v>
      </c>
      <c r="B2800" s="5">
        <f t="shared" si="448"/>
        <v>98</v>
      </c>
      <c r="C2800" s="5" t="str">
        <f t="shared" ca="1" si="450"/>
        <v>commerical_mbike_male_agerange</v>
      </c>
      <c r="D2800" s="5" t="str">
        <f t="shared" ca="1" si="451"/>
        <v>commerical_mbike_male_agerange_port_louis</v>
      </c>
      <c r="E2800" s="4" t="str" cm="1">
        <f t="array" aca="1" ref="E2800" ca="1">INDIRECT(ADDRESS(1,A2800,1,1,"all_city_parameter_inputs"))</f>
        <v>port_louis</v>
      </c>
      <c r="F2800" s="6" t="str" cm="1">
        <f t="array" aca="1" ref="F2800" ca="1">IF(AND(ISBLANK(INDIRECT(ADDRESS(B2800,2,1,1,"all_city_parameter_inputs"))), ISBLANK(INDIRECT(ADDRESS(B2800,1,1,1,"all_city_parameter_inputs")))), "", IF(ISBLANK(INDIRECT(ADDRESS(B2800,1,1,1,"all_city_parameter_inputs"))), All_city_list!F2799,INDIRECT(ADDRESS(B2800,1,1,1,"all_city_parameter_inputs"))))</f>
        <v>commerical_mbike_male_agerange</v>
      </c>
      <c r="G2800" s="4" t="str" cm="1">
        <f t="array" aca="1" ref="G2800" ca="1">IF(AND(ISBLANK(INDIRECT(ADDRESS(B2800,3,1,1,"all_city_parameter_inputs"))),ISBLANK(INDIRECT(ADDRESS(B2800,2,1,1,"all_city_parameter_inputs")))),"",IF(ISBLANK(INDIRECT(ADDRESS(B2800,2,1,1,"all_city_parameter_inputs"))),"",INDIRECT(ADDRESS(B2800,2,1,1,"all_city_parameter_inputs"))))</f>
        <v/>
      </c>
      <c r="H2800" s="17" t="str" cm="1">
        <f t="array" aca="1" ref="H2800" ca="1">IF(ISBLANK(INDIRECT(ADDRESS(B2800,A2800,1,1,"all_city_parameter_inputs"))), "--",INDIRECT(ADDRESS(B2800,A2800,1,1,"all_city_parameter_inputs")))</f>
        <v>17, 60</v>
      </c>
      <c r="I2800" s="17" t="str">
        <f ca="1">IF(OR(G2800="alpha",G2800="beta",G2800="sd",G2800="mean"),"--",VLOOKUP(C2800,Default!$B$5:$H$114,7,FALSE))</f>
        <v>18, 65</v>
      </c>
      <c r="J2800" s="4" t="str">
        <f ca="1">VLOOKUP(F2800,Lookup!$C$5:$D$110,2, FALSE)</f>
        <v>Travel values</v>
      </c>
      <c r="K2800" s="4" t="str">
        <f ca="1">VLOOKUP(C2800,Default!$B$4:$E$114,4, FALSE)</f>
        <v>age range of male commercial motorcycle drivers</v>
      </c>
      <c r="L2800" s="21" t="str" cm="1">
        <f t="array" aca="1" ref="L2800" ca="1">IF(ISNA(VLOOKUP($D2800,Grouped_Sources!$C:$C,1,FALSE)),"", INDIRECT(VLOOKUP($D2800,Grouped_Sources!$C:$I,5,FALSE)))</f>
        <v>on OneDrive Ali Abbas - ITHIM Global\Methods and Processes\Input Parameters\GhostTrip_demographics</v>
      </c>
      <c r="M2800" s="21" cm="1">
        <f t="array" aca="1" ref="M2800" ca="1">IF(ISNA(VLOOKUP($D2800,Grouped_Sources!$C:$C,1,FALSE)),"", INDIRECT(VLOOKUP($D2800,Grouped_Sources!$C:$I,6,FALSE)))</f>
        <v>0</v>
      </c>
      <c r="N2800" s="21" cm="1">
        <f t="array" aca="1" ref="N2800" ca="1">IF(ISNA(VLOOKUP($D2800,Grouped_Sources!$C:$C,1,FALSE)),"", INDIRECT(VLOOKUP($D2800,Grouped_Sources!$C:$I,7,FALSE)))</f>
        <v>0</v>
      </c>
    </row>
    <row r="2801" spans="1:14" hidden="1" x14ac:dyDescent="0.25">
      <c r="A2801" s="5">
        <f t="shared" si="447"/>
        <v>30</v>
      </c>
      <c r="B2801" s="5">
        <f t="shared" si="448"/>
        <v>99</v>
      </c>
      <c r="C2801" s="5" t="str">
        <f t="shared" ca="1" si="450"/>
        <v>commerical_mbike_female_agerange</v>
      </c>
      <c r="D2801" s="5" t="str">
        <f t="shared" ca="1" si="451"/>
        <v>commerical_mbike_female_agerange_port_louis</v>
      </c>
      <c r="E2801" s="4" t="str" cm="1">
        <f t="array" aca="1" ref="E2801" ca="1">INDIRECT(ADDRESS(1,A2801,1,1,"all_city_parameter_inputs"))</f>
        <v>port_louis</v>
      </c>
      <c r="F2801" s="6" t="str" cm="1">
        <f t="array" aca="1" ref="F2801" ca="1">IF(AND(ISBLANK(INDIRECT(ADDRESS(B2801,2,1,1,"all_city_parameter_inputs"))), ISBLANK(INDIRECT(ADDRESS(B2801,1,1,1,"all_city_parameter_inputs")))), "", IF(ISBLANK(INDIRECT(ADDRESS(B2801,1,1,1,"all_city_parameter_inputs"))), All_city_list!F2800,INDIRECT(ADDRESS(B2801,1,1,1,"all_city_parameter_inputs"))))</f>
        <v>commerical_mbike_female_agerange</v>
      </c>
      <c r="G2801" s="4" t="str" cm="1">
        <f t="array" aca="1" ref="G2801" ca="1">IF(AND(ISBLANK(INDIRECT(ADDRESS(B2801,3,1,1,"all_city_parameter_inputs"))),ISBLANK(INDIRECT(ADDRESS(B2801,2,1,1,"all_city_parameter_inputs")))),"",IF(ISBLANK(INDIRECT(ADDRESS(B2801,2,1,1,"all_city_parameter_inputs"))),"",INDIRECT(ADDRESS(B2801,2,1,1,"all_city_parameter_inputs"))))</f>
        <v/>
      </c>
      <c r="H2801" s="17" t="str" cm="1">
        <f t="array" aca="1" ref="H2801" ca="1">IF(ISBLANK(INDIRECT(ADDRESS(B2801,A2801,1,1,"all_city_parameter_inputs"))), "--",INDIRECT(ADDRESS(B2801,A2801,1,1,"all_city_parameter_inputs")))</f>
        <v>17, 60</v>
      </c>
      <c r="I2801" s="17" t="str">
        <f ca="1">IF(OR(G2801="alpha",G2801="beta",G2801="sd",G2801="mean"),"--",VLOOKUP(C2801,Default!$B$5:$H$114,7,FALSE))</f>
        <v>18, 65</v>
      </c>
      <c r="J2801" s="4" t="str">
        <f ca="1">VLOOKUP(F2801,Lookup!$C$5:$D$110,2, FALSE)</f>
        <v>Travel values</v>
      </c>
      <c r="K2801" s="4" t="str">
        <f ca="1">VLOOKUP(C2801,Default!$B$4:$E$114,4, FALSE)</f>
        <v>age range of female commercial motorcycle drivers</v>
      </c>
      <c r="L2801" s="21" t="str" cm="1">
        <f t="array" aca="1" ref="L2801" ca="1">IF(ISNA(VLOOKUP($D2801,Grouped_Sources!$C:$C,1,FALSE)),"", INDIRECT(VLOOKUP($D2801,Grouped_Sources!$C:$I,5,FALSE)))</f>
        <v>on OneDrive Ali Abbas - ITHIM Global\Methods and Processes\Input Parameters\GhostTrip_demographics</v>
      </c>
      <c r="M2801" s="21" cm="1">
        <f t="array" aca="1" ref="M2801" ca="1">IF(ISNA(VLOOKUP($D2801,Grouped_Sources!$C:$C,1,FALSE)),"", INDIRECT(VLOOKUP($D2801,Grouped_Sources!$C:$I,6,FALSE)))</f>
        <v>0</v>
      </c>
      <c r="N2801" s="21" cm="1">
        <f t="array" aca="1" ref="N2801" ca="1">IF(ISNA(VLOOKUP($D2801,Grouped_Sources!$C:$C,1,FALSE)),"", INDIRECT(VLOOKUP($D2801,Grouped_Sources!$C:$I,7,FALSE)))</f>
        <v>0</v>
      </c>
    </row>
    <row r="2802" spans="1:14" hidden="1" x14ac:dyDescent="0.25">
      <c r="A2802" s="5">
        <f t="shared" si="447"/>
        <v>30</v>
      </c>
      <c r="B2802" s="5">
        <f t="shared" si="448"/>
        <v>100</v>
      </c>
      <c r="C2802" s="5" t="str">
        <f t="shared" ref="C2802" ca="1" si="452">IF(G2802 = "",F2802,IF(OR(G2802="alpha",G2802="beta",G2802="constant",G2802="sd",G2802="mean",G2802="sample"),F2802,F2802&amp;" "&amp;G2802))</f>
        <v>day_to_week_scalar</v>
      </c>
      <c r="D2802" s="5" t="str">
        <f t="shared" ref="D2802" ca="1" si="453">F2802&amp;"_"&amp;E2802</f>
        <v>day_to_week_scalar_port_louis</v>
      </c>
      <c r="E2802" s="4" t="str" cm="1">
        <f t="array" aca="1" ref="E2802" ca="1">INDIRECT(ADDRESS(1,A2802,1,1,"all_city_parameter_inputs"))</f>
        <v>port_louis</v>
      </c>
      <c r="F2802" s="6" t="str" cm="1">
        <f t="array" aca="1" ref="F2802" ca="1">IF(AND(ISBLANK(INDIRECT(ADDRESS(B2802,2,1,1,"all_city_parameter_inputs"))), ISBLANK(INDIRECT(ADDRESS(B2802,1,1,1,"all_city_parameter_inputs")))), "", IF(ISBLANK(INDIRECT(ADDRESS(B2802,1,1,1,"all_city_parameter_inputs"))), All_city_list!F2801,INDIRECT(ADDRESS(B2802,1,1,1,"all_city_parameter_inputs"))))</f>
        <v>day_to_week_scalar</v>
      </c>
      <c r="G2802" s="4" t="str" cm="1">
        <f t="array" aca="1" ref="G2802" ca="1">IF(AND(ISBLANK(INDIRECT(ADDRESS(B2802,3,1,1,"all_city_parameter_inputs"))),ISBLANK(INDIRECT(ADDRESS(B2802,2,1,1,"all_city_parameter_inputs")))),"",IF(ISBLANK(INDIRECT(ADDRESS(B2802,2,1,1,"all_city_parameter_inputs"))),"",INDIRECT(ADDRESS(B2802,2,1,1,"all_city_parameter_inputs"))))</f>
        <v/>
      </c>
      <c r="H2802" s="17" cm="1">
        <f t="array" aca="1" ref="H2802" ca="1">IF(ISBLANK(INDIRECT(ADDRESS(B2802,A2802,1,1,"all_city_parameter_inputs"))), "--",INDIRECT(ADDRESS(B2802,A2802,1,1,"all_city_parameter_inputs")))</f>
        <v>7</v>
      </c>
      <c r="I2802" s="17">
        <f ca="1">IF(OR(G2802="alpha",G2802="beta",G2802="sd",G2802="mean"),"--",VLOOKUP(C2802,Default!$B$5:$H$114,7,FALSE))</f>
        <v>7</v>
      </c>
      <c r="J2802" s="4" t="str">
        <f ca="1">VLOOKUP(F2802,Lookup!$C$5:$D$110,2, FALSE)</f>
        <v>Travel values</v>
      </c>
      <c r="K2802" s="4" t="str">
        <f ca="1">VLOOKUP(C2802,Default!$B$4:$E$114,4, FALSE)</f>
        <v>how daily travel scales to a week</v>
      </c>
      <c r="L2802" s="37" t="s">
        <v>298</v>
      </c>
      <c r="M2802" s="21"/>
      <c r="N2802" s="21"/>
    </row>
    <row r="2803" spans="1:14" hidden="1" x14ac:dyDescent="0.25">
      <c r="A2803" s="5">
        <f t="shared" si="447"/>
        <v>30</v>
      </c>
      <c r="B2803" s="5">
        <f t="shared" si="448"/>
        <v>101</v>
      </c>
      <c r="C2803" s="5" t="str">
        <f t="shared" ref="C2803" ca="1" si="454">IF(G2803 = "",F2803,IF(OR(G2803="alpha",G2803="beta",G2803="constant",G2803="sd",G2803="mean",G2803="sample"),F2803,F2803&amp;" "&amp;G2803))</f>
        <v>treat_taxi_as_car</v>
      </c>
      <c r="D2803" s="5" t="str">
        <f t="shared" ref="D2803" ca="1" si="455">F2803&amp;"_"&amp;E2803</f>
        <v>treat_taxi_as_car_port_louis</v>
      </c>
      <c r="E2803" s="4" t="str" cm="1">
        <f t="array" aca="1" ref="E2803" ca="1">INDIRECT(ADDRESS(1,A2803,1,1,"all_city_parameter_inputs"))</f>
        <v>port_louis</v>
      </c>
      <c r="F2803" s="6" t="str" cm="1">
        <f t="array" aca="1" ref="F2803" ca="1">IF(AND(ISBLANK(INDIRECT(ADDRESS(B2803,2,1,1,"all_city_parameter_inputs"))), ISBLANK(INDIRECT(ADDRESS(B2803,1,1,1,"all_city_parameter_inputs")))), "", IF(ISBLANK(INDIRECT(ADDRESS(B2803,1,1,1,"all_city_parameter_inputs"))), All_city_list!F2802,INDIRECT(ADDRESS(B2803,1,1,1,"all_city_parameter_inputs"))))</f>
        <v>treat_taxi_as_car</v>
      </c>
      <c r="G2803" s="4" t="str" cm="1">
        <f t="array" aca="1" ref="G2803" ca="1">IF(AND(ISBLANK(INDIRECT(ADDRESS(B2803,3,1,1,"all_city_parameter_inputs"))),ISBLANK(INDIRECT(ADDRESS(B2803,2,1,1,"all_city_parameter_inputs")))),"",IF(ISBLANK(INDIRECT(ADDRESS(B2803,2,1,1,"all_city_parameter_inputs"))),"",INDIRECT(ADDRESS(B2803,2,1,1,"all_city_parameter_inputs"))))</f>
        <v/>
      </c>
      <c r="H2803" s="17" t="str" cm="1">
        <f t="array" aca="1" ref="H2803" ca="1">IF(ISBLANK(INDIRECT(ADDRESS(B2803,A2803,1,1,"all_city_parameter_inputs"))), "--",INDIRECT(ADDRESS(B2803,A2803,1,1,"all_city_parameter_inputs")))</f>
        <v>F</v>
      </c>
      <c r="I2803" s="17" t="str">
        <f ca="1">IF(OR(G2803="alpha",G2803="beta",G2803="sd",G2803="mean"),"--",VLOOKUP(C2803,Default!$B$5:$H$114,7,FALSE))</f>
        <v>F</v>
      </c>
      <c r="J2803" s="4" t="str">
        <f ca="1">VLOOKUP(F2803,Lookup!$C$5:$D$110,2, FALSE)</f>
        <v>Pollution values</v>
      </c>
      <c r="K2803" s="4" t="str">
        <f ca="1">VLOOKUP(C2803,Default!$B$4:$E$114,4, FALSE)</f>
        <v>If set to false do not add taxi km when calculating car emission factors</v>
      </c>
      <c r="L2803" s="37"/>
      <c r="M2803" s="21"/>
      <c r="N2803" s="21"/>
    </row>
  </sheetData>
  <autoFilter ref="A3:R2803" xr:uid="{00000000-0009-0000-0000-000002000000}">
    <filterColumn colId="4">
      <filters>
        <filter val="bogota"/>
      </filters>
    </filterColumn>
  </autoFilter>
  <hyperlinks>
    <hyperlink ref="L16" r:id="rId1" display="https://www.dropbox.com/home/ITHIM Global/Methods and Processes/Air Pollution/Emissions and air pollution calculations - Rahul %26 Haneen?preview=air+pollution+and+CO2+write-up_only+table_V4.docx"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69"/>
  <sheetViews>
    <sheetView tabSelected="1" topLeftCell="A7" workbookViewId="0">
      <selection activeCell="C27" sqref="C27:C28"/>
    </sheetView>
  </sheetViews>
  <sheetFormatPr defaultRowHeight="15" x14ac:dyDescent="0.25"/>
  <cols>
    <col min="1" max="1" width="29.28515625" style="1" bestFit="1" customWidth="1"/>
    <col min="3" max="3" width="19" bestFit="1" customWidth="1"/>
  </cols>
  <sheetData>
    <row r="1" spans="1:10" x14ac:dyDescent="0.25">
      <c r="A1" s="1" t="s">
        <v>136</v>
      </c>
      <c r="B1" s="1" t="s">
        <v>137</v>
      </c>
      <c r="C1" s="1" t="s">
        <v>299</v>
      </c>
    </row>
    <row r="2" spans="1:10" x14ac:dyDescent="0.25">
      <c r="A2" s="1" t="s">
        <v>965</v>
      </c>
      <c r="B2" t="s">
        <v>183</v>
      </c>
      <c r="C2">
        <v>5.8</v>
      </c>
    </row>
    <row r="3" spans="1:10" x14ac:dyDescent="0.25">
      <c r="B3" t="s">
        <v>187</v>
      </c>
      <c r="C3" s="65">
        <v>5.638077</v>
      </c>
    </row>
    <row r="4" spans="1:10" x14ac:dyDescent="0.25">
      <c r="B4" t="s">
        <v>188</v>
      </c>
      <c r="C4" s="65">
        <v>1.2686710000000001</v>
      </c>
    </row>
    <row r="5" spans="1:10" x14ac:dyDescent="0.25">
      <c r="A5" s="1" t="s">
        <v>966</v>
      </c>
      <c r="B5" t="s">
        <v>183</v>
      </c>
      <c r="C5" s="65">
        <v>2.5</v>
      </c>
    </row>
    <row r="6" spans="1:10" x14ac:dyDescent="0.25">
      <c r="B6" t="s">
        <v>187</v>
      </c>
      <c r="C6" s="65">
        <v>2.482192</v>
      </c>
      <c r="J6" s="56"/>
    </row>
    <row r="7" spans="1:10" x14ac:dyDescent="0.25">
      <c r="B7" t="s">
        <v>188</v>
      </c>
      <c r="C7" s="65">
        <v>1.127014</v>
      </c>
      <c r="J7" s="56"/>
    </row>
    <row r="8" spans="1:10" x14ac:dyDescent="0.25">
      <c r="A8" s="1" t="s">
        <v>967</v>
      </c>
      <c r="B8" t="s">
        <v>183</v>
      </c>
      <c r="C8" s="56">
        <v>0.3</v>
      </c>
      <c r="J8" s="56"/>
    </row>
    <row r="9" spans="1:10" x14ac:dyDescent="0.25">
      <c r="B9" t="s">
        <v>187</v>
      </c>
      <c r="C9" s="65">
        <v>0.23046639999999999</v>
      </c>
      <c r="J9" s="56"/>
    </row>
    <row r="10" spans="1:10" x14ac:dyDescent="0.25">
      <c r="B10" t="s">
        <v>188</v>
      </c>
      <c r="C10" s="65">
        <v>2.0671940000000002</v>
      </c>
      <c r="J10" s="56"/>
    </row>
    <row r="11" spans="1:10" x14ac:dyDescent="0.25">
      <c r="A11" s="1" t="s">
        <v>968</v>
      </c>
      <c r="B11" t="s">
        <v>183</v>
      </c>
      <c r="C11" s="56">
        <v>1.5</v>
      </c>
      <c r="J11" s="56"/>
    </row>
    <row r="12" spans="1:10" x14ac:dyDescent="0.25">
      <c r="B12" t="s">
        <v>187</v>
      </c>
      <c r="C12" s="65">
        <v>1.498129</v>
      </c>
    </row>
    <row r="13" spans="1:10" x14ac:dyDescent="0.25">
      <c r="B13" t="s">
        <v>188</v>
      </c>
      <c r="C13" s="65">
        <v>1.0512379999999999</v>
      </c>
    </row>
    <row r="14" spans="1:10" x14ac:dyDescent="0.25">
      <c r="A14" s="1" t="s">
        <v>969</v>
      </c>
      <c r="B14" t="s">
        <v>183</v>
      </c>
      <c r="C14" s="56">
        <v>1.8</v>
      </c>
    </row>
    <row r="15" spans="1:10" x14ac:dyDescent="0.25">
      <c r="B15" t="s">
        <v>187</v>
      </c>
      <c r="C15" s="65">
        <v>1.788991</v>
      </c>
    </row>
    <row r="16" spans="1:10" x14ac:dyDescent="0.25">
      <c r="B16" t="s">
        <v>188</v>
      </c>
      <c r="C16" s="65">
        <v>1.117138</v>
      </c>
    </row>
    <row r="17" spans="1:3" x14ac:dyDescent="0.25">
      <c r="A17" s="1" t="s">
        <v>970</v>
      </c>
      <c r="B17" t="s">
        <v>183</v>
      </c>
      <c r="C17" s="56">
        <v>0.3</v>
      </c>
    </row>
    <row r="18" spans="1:3" x14ac:dyDescent="0.25">
      <c r="B18" t="s">
        <v>187</v>
      </c>
      <c r="C18" s="65">
        <v>0.26832820000000002</v>
      </c>
    </row>
    <row r="19" spans="1:3" x14ac:dyDescent="0.25">
      <c r="B19" t="s">
        <v>188</v>
      </c>
      <c r="C19" s="65">
        <v>1.6038079999999999</v>
      </c>
    </row>
    <row r="20" spans="1:3" x14ac:dyDescent="0.25">
      <c r="A20" s="1" t="s">
        <v>971</v>
      </c>
      <c r="B20" t="s">
        <v>183</v>
      </c>
      <c r="C20" s="56">
        <v>1</v>
      </c>
    </row>
    <row r="21" spans="1:3" x14ac:dyDescent="0.25">
      <c r="B21" t="s">
        <v>187</v>
      </c>
      <c r="C21" s="65">
        <v>0.89442719999999998</v>
      </c>
    </row>
    <row r="22" spans="1:3" x14ac:dyDescent="0.25">
      <c r="B22" t="s">
        <v>188</v>
      </c>
      <c r="C22" s="65">
        <v>1.6038079999999999</v>
      </c>
    </row>
    <row r="23" spans="1:3" x14ac:dyDescent="0.25">
      <c r="A23" s="1" t="s">
        <v>972</v>
      </c>
      <c r="B23" t="s">
        <v>183</v>
      </c>
      <c r="C23" s="56">
        <v>3</v>
      </c>
    </row>
    <row r="24" spans="1:3" x14ac:dyDescent="0.25">
      <c r="B24" t="s">
        <v>187</v>
      </c>
      <c r="C24" s="65">
        <v>2.9591820000000002</v>
      </c>
    </row>
    <row r="25" spans="1:3" x14ac:dyDescent="0.25">
      <c r="B25" t="s">
        <v>188</v>
      </c>
      <c r="C25" s="65">
        <v>1.1800139999999999</v>
      </c>
    </row>
    <row r="26" spans="1:3" x14ac:dyDescent="0.25">
      <c r="A26" s="1" t="s">
        <v>973</v>
      </c>
      <c r="B26" t="s">
        <v>183</v>
      </c>
      <c r="C26" s="56">
        <v>7</v>
      </c>
    </row>
    <row r="27" spans="1:3" x14ac:dyDescent="0.25">
      <c r="B27" t="s">
        <v>187</v>
      </c>
      <c r="C27" s="65">
        <v>6.999841</v>
      </c>
    </row>
    <row r="28" spans="1:3" x14ac:dyDescent="0.25">
      <c r="B28" t="s">
        <v>188</v>
      </c>
      <c r="C28" s="65">
        <v>1.499746</v>
      </c>
    </row>
    <row r="29" spans="1:3" x14ac:dyDescent="0.25">
      <c r="A29" s="1" t="s">
        <v>300</v>
      </c>
      <c r="B29" t="s">
        <v>183</v>
      </c>
    </row>
    <row r="30" spans="1:3" x14ac:dyDescent="0.25">
      <c r="B30" t="s">
        <v>187</v>
      </c>
    </row>
    <row r="31" spans="1:3" x14ac:dyDescent="0.25">
      <c r="B31" t="s">
        <v>188</v>
      </c>
    </row>
    <row r="32" spans="1:3" x14ac:dyDescent="0.25">
      <c r="A32" s="1" t="s">
        <v>301</v>
      </c>
      <c r="B32" t="s">
        <v>183</v>
      </c>
      <c r="C32">
        <v>0.5</v>
      </c>
    </row>
    <row r="33" spans="1:3" x14ac:dyDescent="0.25">
      <c r="B33" t="s">
        <v>184</v>
      </c>
    </row>
    <row r="34" spans="1:3" x14ac:dyDescent="0.25">
      <c r="B34" t="s">
        <v>185</v>
      </c>
    </row>
    <row r="35" spans="1:3" x14ac:dyDescent="0.25">
      <c r="A35" s="1" t="s">
        <v>302</v>
      </c>
      <c r="B35" t="s">
        <v>183</v>
      </c>
      <c r="C35">
        <v>0.8</v>
      </c>
    </row>
    <row r="36" spans="1:3" x14ac:dyDescent="0.25">
      <c r="B36" t="s">
        <v>187</v>
      </c>
    </row>
    <row r="37" spans="1:3" x14ac:dyDescent="0.25">
      <c r="B37" t="s">
        <v>188</v>
      </c>
    </row>
    <row r="38" spans="1:3" x14ac:dyDescent="0.25">
      <c r="A38" s="1" t="s">
        <v>303</v>
      </c>
      <c r="B38" t="s">
        <v>183</v>
      </c>
      <c r="C38">
        <v>0.8</v>
      </c>
    </row>
    <row r="39" spans="1:3" x14ac:dyDescent="0.25">
      <c r="B39" t="s">
        <v>187</v>
      </c>
    </row>
    <row r="40" spans="1:3" x14ac:dyDescent="0.25">
      <c r="B40" t="s">
        <v>188</v>
      </c>
    </row>
    <row r="41" spans="1:3" x14ac:dyDescent="0.25">
      <c r="A41" s="1" t="s">
        <v>304</v>
      </c>
      <c r="B41" t="s">
        <v>183</v>
      </c>
      <c r="C41">
        <v>0.5</v>
      </c>
    </row>
    <row r="42" spans="1:3" x14ac:dyDescent="0.25">
      <c r="B42" t="s">
        <v>184</v>
      </c>
    </row>
    <row r="43" spans="1:3" x14ac:dyDescent="0.25">
      <c r="B43" t="s">
        <v>185</v>
      </c>
    </row>
    <row r="44" spans="1:3" x14ac:dyDescent="0.25">
      <c r="A44" s="1" t="s">
        <v>305</v>
      </c>
      <c r="B44" t="s">
        <v>183</v>
      </c>
      <c r="C44">
        <v>0.85</v>
      </c>
    </row>
    <row r="45" spans="1:3" x14ac:dyDescent="0.25">
      <c r="B45" t="s">
        <v>187</v>
      </c>
    </row>
    <row r="46" spans="1:3" x14ac:dyDescent="0.25">
      <c r="B46" t="s">
        <v>188</v>
      </c>
    </row>
    <row r="47" spans="1:3" x14ac:dyDescent="0.25">
      <c r="A47" s="1" t="s">
        <v>306</v>
      </c>
      <c r="B47" t="s">
        <v>183</v>
      </c>
      <c r="C47">
        <f>0.45/0.85</f>
        <v>0.52941176470588236</v>
      </c>
    </row>
    <row r="48" spans="1:3" x14ac:dyDescent="0.25">
      <c r="B48" t="s">
        <v>184</v>
      </c>
    </row>
    <row r="49" spans="1:3" x14ac:dyDescent="0.25">
      <c r="B49" t="s">
        <v>185</v>
      </c>
    </row>
    <row r="50" spans="1:3" x14ac:dyDescent="0.25">
      <c r="A50" s="1" t="s">
        <v>307</v>
      </c>
      <c r="B50" t="s">
        <v>183</v>
      </c>
      <c r="C50">
        <v>1.05</v>
      </c>
    </row>
    <row r="51" spans="1:3" x14ac:dyDescent="0.25">
      <c r="B51" t="s">
        <v>187</v>
      </c>
    </row>
    <row r="52" spans="1:3" x14ac:dyDescent="0.25">
      <c r="B52" t="s">
        <v>188</v>
      </c>
    </row>
    <row r="53" spans="1:3" x14ac:dyDescent="0.25">
      <c r="A53" s="1" t="s">
        <v>308</v>
      </c>
      <c r="B53" t="s">
        <v>183</v>
      </c>
      <c r="C53">
        <v>0.5</v>
      </c>
    </row>
    <row r="54" spans="1:3" x14ac:dyDescent="0.25">
      <c r="B54" t="s">
        <v>184</v>
      </c>
    </row>
    <row r="55" spans="1:3" x14ac:dyDescent="0.25">
      <c r="B55" t="s">
        <v>185</v>
      </c>
    </row>
    <row r="56" spans="1:3" x14ac:dyDescent="0.25">
      <c r="A56" s="1" t="s">
        <v>309</v>
      </c>
      <c r="C56" t="s">
        <v>200</v>
      </c>
    </row>
    <row r="57" spans="1:3" x14ac:dyDescent="0.25">
      <c r="A57" s="3" t="s">
        <v>310</v>
      </c>
      <c r="C57" t="s">
        <v>200</v>
      </c>
    </row>
    <row r="58" spans="1:3" x14ac:dyDescent="0.25">
      <c r="A58" s="3" t="s">
        <v>311</v>
      </c>
      <c r="C58" t="s">
        <v>200</v>
      </c>
    </row>
    <row r="59" spans="1:3" x14ac:dyDescent="0.25">
      <c r="A59" s="3" t="s">
        <v>312</v>
      </c>
      <c r="C59" t="s">
        <v>200</v>
      </c>
    </row>
    <row r="60" spans="1:3" x14ac:dyDescent="0.25">
      <c r="A60" s="3" t="s">
        <v>313</v>
      </c>
      <c r="C60" t="s">
        <v>200</v>
      </c>
    </row>
    <row r="61" spans="1:3" x14ac:dyDescent="0.25">
      <c r="A61" s="3" t="s">
        <v>314</v>
      </c>
      <c r="C61" t="s">
        <v>200</v>
      </c>
    </row>
    <row r="62" spans="1:3" x14ac:dyDescent="0.25">
      <c r="A62" s="3" t="s">
        <v>315</v>
      </c>
      <c r="C62">
        <v>15</v>
      </c>
    </row>
    <row r="63" spans="1:3" x14ac:dyDescent="0.25">
      <c r="A63" s="3" t="s">
        <v>316</v>
      </c>
      <c r="C63">
        <v>69</v>
      </c>
    </row>
    <row r="64" spans="1:3" x14ac:dyDescent="0.25">
      <c r="A64" s="3" t="s">
        <v>317</v>
      </c>
      <c r="C64" t="s">
        <v>318</v>
      </c>
    </row>
    <row r="65" spans="1:3" x14ac:dyDescent="0.25">
      <c r="A65" s="3" t="s">
        <v>319</v>
      </c>
      <c r="C65" t="s">
        <v>320</v>
      </c>
    </row>
    <row r="66" spans="1:3" x14ac:dyDescent="0.25">
      <c r="A66" s="3" t="s">
        <v>321</v>
      </c>
      <c r="C66" t="s">
        <v>322</v>
      </c>
    </row>
    <row r="67" spans="1:3" x14ac:dyDescent="0.25">
      <c r="A67" s="3" t="s">
        <v>323</v>
      </c>
      <c r="C67" t="s">
        <v>324</v>
      </c>
    </row>
    <row r="68" spans="1:3" x14ac:dyDescent="0.25">
      <c r="A68" s="1" t="s">
        <v>325</v>
      </c>
      <c r="C68">
        <v>5</v>
      </c>
    </row>
    <row r="69" spans="1:3" x14ac:dyDescent="0.25">
      <c r="A69" s="1" t="s">
        <v>326</v>
      </c>
      <c r="C69">
        <v>0.5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72"/>
  <sheetViews>
    <sheetView workbookViewId="0">
      <selection activeCell="C14" sqref="C14"/>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269</v>
      </c>
      <c r="C4" s="32" t="s">
        <v>272</v>
      </c>
      <c r="D4" s="32" t="s">
        <v>273</v>
      </c>
      <c r="E4" s="32" t="s">
        <v>274</v>
      </c>
      <c r="F4" s="32" t="s">
        <v>275</v>
      </c>
      <c r="G4" s="32" t="s">
        <v>276</v>
      </c>
      <c r="H4" s="32" t="s">
        <v>6</v>
      </c>
      <c r="I4" s="1" t="s">
        <v>277</v>
      </c>
      <c r="J4" s="1" t="s">
        <v>278</v>
      </c>
      <c r="K4" s="1" t="s">
        <v>279</v>
      </c>
    </row>
    <row r="5" spans="2:11" x14ac:dyDescent="0.25">
      <c r="B5" s="18" t="s">
        <v>965</v>
      </c>
      <c r="C5" s="33" t="str">
        <f>IF(all_global_parameter_inputs!A2="",All_global_list!C4,all_global_parameter_inputs!A2)</f>
        <v>cycling_mmet</v>
      </c>
      <c r="D5" s="33" t="str">
        <f>IF(all_global_parameter_inputs!B2="","",all_global_parameter_inputs!B2)</f>
        <v>constant</v>
      </c>
      <c r="E5" s="33">
        <f>all_global_parameter_inputs!C2</f>
        <v>5.8</v>
      </c>
      <c r="F5" s="33">
        <f>IF(OR(D5="alpha",D5="beta",D5="sd",D5="mean"),"--",VLOOKUP(B5,Default!$B:$H,7,FALSE))</f>
        <v>5.8</v>
      </c>
      <c r="G5" s="33" t="str">
        <f>VLOOKUP(B5,Lookup!$C:$D,2, FALSE)</f>
        <v>PA values</v>
      </c>
      <c r="H5" s="33" t="str">
        <f>VLOOKUP(B5,Default!$B:$E,4, FALSE)</f>
        <v>marginal MET value associated with cycling</v>
      </c>
      <c r="I5" t="s">
        <v>952</v>
      </c>
    </row>
    <row r="6" spans="2:11" x14ac:dyDescent="0.25">
      <c r="B6" s="18" t="s">
        <v>965</v>
      </c>
      <c r="C6" s="33" t="str">
        <f>IF(all_global_parameter_inputs!A3="",All_global_list!C5,all_global_parameter_inputs!A3)</f>
        <v>cycling_mmet</v>
      </c>
      <c r="D6" s="33" t="str">
        <f>IF(all_global_parameter_inputs!B3="","",all_global_parameter_inputs!B3)</f>
        <v>mean</v>
      </c>
      <c r="E6" s="33">
        <f>all_global_parameter_inputs!C3</f>
        <v>5.638077</v>
      </c>
      <c r="F6" s="33" t="str">
        <f>IF(OR(D6="alpha",D6="beta",D6="sd",D6="mean"),"--",VLOOKUP(B6,Default!$B:$H,7,FALSE))</f>
        <v>--</v>
      </c>
      <c r="G6" s="33" t="str">
        <f>VLOOKUP(B6,Lookup!$C:$D,2, FALSE)</f>
        <v>PA values</v>
      </c>
      <c r="H6" s="33" t="str">
        <f>VLOOKUP(B6,Default!$B:$E,4, FALSE)</f>
        <v>marginal MET value associated with cycling</v>
      </c>
      <c r="I6" s="52"/>
    </row>
    <row r="7" spans="2:11" x14ac:dyDescent="0.25">
      <c r="B7" s="18" t="s">
        <v>965</v>
      </c>
      <c r="C7" s="33" t="str">
        <f>IF(all_global_parameter_inputs!A4="",All_global_list!C6,all_global_parameter_inputs!A4)</f>
        <v>cycling_mmet</v>
      </c>
      <c r="D7" s="33" t="str">
        <f>IF(all_global_parameter_inputs!B4="","",all_global_parameter_inputs!B4)</f>
        <v>sd</v>
      </c>
      <c r="E7" s="33">
        <f>all_global_parameter_inputs!C4</f>
        <v>1.2686710000000001</v>
      </c>
      <c r="F7" s="33" t="str">
        <f>IF(OR(D7="alpha",D7="beta",D7="sd",D7="mean"),"--",VLOOKUP(B7,Default!$B:$H,7,FALSE))</f>
        <v>--</v>
      </c>
      <c r="G7" s="33" t="str">
        <f>VLOOKUP(B7,Lookup!$C:$D,2, FALSE)</f>
        <v>PA values</v>
      </c>
      <c r="H7" s="33" t="str">
        <f>VLOOKUP(B7,Default!$B:$E,4, FALSE)</f>
        <v>marginal MET value associated with cycling</v>
      </c>
      <c r="I7" s="52"/>
    </row>
    <row r="8" spans="2:11" x14ac:dyDescent="0.25">
      <c r="B8" s="18" t="s">
        <v>966</v>
      </c>
      <c r="C8" s="33" t="str">
        <f>IF(all_global_parameter_inputs!A5="",All_global_list!C7,all_global_parameter_inputs!A5)</f>
        <v>walking_mmet</v>
      </c>
      <c r="D8" s="33" t="str">
        <f>IF(all_global_parameter_inputs!B5="","",all_global_parameter_inputs!B5)</f>
        <v>constant</v>
      </c>
      <c r="E8" s="33">
        <f>all_global_parameter_inputs!C5</f>
        <v>2.5</v>
      </c>
      <c r="F8" s="33">
        <f>IF(OR(D8="alpha",D8="beta",D8="sd",D8="mean"),"--",VLOOKUP(B8,Default!$B:$H,7,FALSE))</f>
        <v>2.5</v>
      </c>
      <c r="G8" s="33" t="str">
        <f>VLOOKUP(B8,Lookup!$C:$D,2, FALSE)</f>
        <v>PA values</v>
      </c>
      <c r="H8" s="33" t="str">
        <f>VLOOKUP(B8,Default!$B:$E,4, FALSE)</f>
        <v>marginal MET value associated with walking</v>
      </c>
      <c r="I8" t="s">
        <v>327</v>
      </c>
    </row>
    <row r="9" spans="2:11" x14ac:dyDescent="0.25">
      <c r="B9" s="18" t="s">
        <v>966</v>
      </c>
      <c r="C9" s="33" t="str">
        <f>IF(all_global_parameter_inputs!A6="",All_global_list!C8,all_global_parameter_inputs!A6)</f>
        <v>walking_mmet</v>
      </c>
      <c r="D9" s="33" t="str">
        <f>IF(all_global_parameter_inputs!B6="","",all_global_parameter_inputs!B6)</f>
        <v>mean</v>
      </c>
      <c r="E9" s="33">
        <f>all_global_parameter_inputs!C6</f>
        <v>2.482192</v>
      </c>
      <c r="F9" s="33" t="str">
        <f>IF(OR(D9="alpha",D9="beta",D9="sd",D9="mean"),"--",VLOOKUP(B9,Default!$B:$H,7,FALSE))</f>
        <v>--</v>
      </c>
      <c r="G9" s="33" t="str">
        <f>VLOOKUP(B9,Lookup!$C:$D,2, FALSE)</f>
        <v>PA values</v>
      </c>
      <c r="H9" s="33" t="str">
        <f>VLOOKUP(B9,Default!$B:$E,4, FALSE)</f>
        <v>marginal MET value associated with walking</v>
      </c>
      <c r="I9" s="52"/>
    </row>
    <row r="10" spans="2:11" x14ac:dyDescent="0.25">
      <c r="B10" s="18" t="s">
        <v>966</v>
      </c>
      <c r="C10" s="33" t="str">
        <f>IF(all_global_parameter_inputs!A7="",All_global_list!C9,all_global_parameter_inputs!A7)</f>
        <v>walking_mmet</v>
      </c>
      <c r="D10" s="33" t="str">
        <f>IF(all_global_parameter_inputs!B7="","",all_global_parameter_inputs!B7)</f>
        <v>sd</v>
      </c>
      <c r="E10" s="33">
        <f>all_global_parameter_inputs!C7</f>
        <v>1.127014</v>
      </c>
      <c r="F10" s="33" t="str">
        <f>IF(OR(D10="alpha",D10="beta",D10="sd",D10="mean"),"--",VLOOKUP(B10,Default!$B:$H,7,FALSE))</f>
        <v>--</v>
      </c>
      <c r="G10" s="33" t="str">
        <f>VLOOKUP(B10,Lookup!$C:$D,2, FALSE)</f>
        <v>PA values</v>
      </c>
      <c r="H10" s="33" t="str">
        <f>VLOOKUP(B10,Default!$B:$E,4, FALSE)</f>
        <v>marginal MET value associated with walking</v>
      </c>
      <c r="I10" s="52"/>
    </row>
    <row r="11" spans="2:11" x14ac:dyDescent="0.25">
      <c r="B11" s="18" t="s">
        <v>967</v>
      </c>
      <c r="C11" s="33" t="str">
        <f>IF(all_global_parameter_inputs!A8="",All_global_list!C10,all_global_parameter_inputs!A8)</f>
        <v>passenger_mmet</v>
      </c>
      <c r="D11" s="33" t="str">
        <f>IF(all_global_parameter_inputs!B8="","",all_global_parameter_inputs!B8)</f>
        <v>constant</v>
      </c>
      <c r="E11" s="33">
        <f>all_global_parameter_inputs!C8</f>
        <v>0.3</v>
      </c>
      <c r="F11" s="33">
        <f>IF(OR(D11="alpha",D11="beta",D11="sd",D11="mean"),"--",VLOOKUP(B11,Default!$B:$H,7,FALSE))</f>
        <v>0.3</v>
      </c>
      <c r="G11" s="33" t="str">
        <f>VLOOKUP(B11,Lookup!$C:$D,2, FALSE)</f>
        <v>PA values</v>
      </c>
      <c r="H11" s="33" t="str">
        <f>VLOOKUP(B11,Default!$B:$E,4, FALSE)</f>
        <v>marginal MET value associated with being a passenger on public transport</v>
      </c>
      <c r="I11" t="s">
        <v>328</v>
      </c>
    </row>
    <row r="12" spans="2:11" x14ac:dyDescent="0.25">
      <c r="B12" s="18" t="s">
        <v>967</v>
      </c>
      <c r="C12" s="33" t="str">
        <f>IF(all_global_parameter_inputs!A9="",All_global_list!C11,all_global_parameter_inputs!A9)</f>
        <v>passenger_mmet</v>
      </c>
      <c r="D12" s="33" t="str">
        <f>IF(all_global_parameter_inputs!B9="","",all_global_parameter_inputs!B9)</f>
        <v>mean</v>
      </c>
      <c r="E12" s="33">
        <f>all_global_parameter_inputs!C9</f>
        <v>0.23046639999999999</v>
      </c>
      <c r="F12" s="33" t="str">
        <f>IF(OR(D12="alpha",D12="beta",D12="sd",D12="mean"),"--",VLOOKUP(B12,Default!$B:$H,7,FALSE))</f>
        <v>--</v>
      </c>
      <c r="G12" s="33" t="str">
        <f>VLOOKUP(B12,Lookup!$C:$D,2, FALSE)</f>
        <v>PA values</v>
      </c>
      <c r="H12" s="33" t="str">
        <f>VLOOKUP(B12,Default!$B:$E,4, FALSE)</f>
        <v>marginal MET value associated with being a passenger on public transport</v>
      </c>
    </row>
    <row r="13" spans="2:11" x14ac:dyDescent="0.25">
      <c r="B13" s="18" t="s">
        <v>967</v>
      </c>
      <c r="C13" s="33" t="str">
        <f>IF(all_global_parameter_inputs!A10="",All_global_list!C12,all_global_parameter_inputs!A10)</f>
        <v>passenger_mmet</v>
      </c>
      <c r="D13" s="33" t="str">
        <f>IF(all_global_parameter_inputs!B10="","",all_global_parameter_inputs!B10)</f>
        <v>sd</v>
      </c>
      <c r="E13" s="33">
        <f>all_global_parameter_inputs!C10</f>
        <v>2.0671940000000002</v>
      </c>
      <c r="F13" s="33" t="str">
        <f>IF(OR(D13="alpha",D13="beta",D13="sd",D13="mean"),"--",VLOOKUP(B13,Default!$B:$H,7,FALSE))</f>
        <v>--</v>
      </c>
      <c r="G13" s="33" t="str">
        <f>VLOOKUP(B13,Lookup!$C:$D,2, FALSE)</f>
        <v>PA values</v>
      </c>
      <c r="H13" s="33" t="str">
        <f>VLOOKUP(B13,Default!$B:$E,4, FALSE)</f>
        <v>marginal MET value associated with being a passenger on public transport</v>
      </c>
    </row>
    <row r="14" spans="2:11" x14ac:dyDescent="0.25">
      <c r="B14" s="18" t="s">
        <v>968</v>
      </c>
      <c r="C14" s="33" t="str">
        <f>IF(all_global_parameter_inputs!A11="",All_global_list!C13,all_global_parameter_inputs!A11)</f>
        <v>car_driver_mmet</v>
      </c>
      <c r="D14" s="33" t="str">
        <f>IF(all_global_parameter_inputs!B11="","",all_global_parameter_inputs!B11)</f>
        <v>constant</v>
      </c>
      <c r="E14" s="33">
        <f>all_global_parameter_inputs!C11</f>
        <v>1.5</v>
      </c>
      <c r="F14" s="33">
        <f>IF(OR(D14="alpha",D14="beta",D14="sd",D14="mean"),"--",VLOOKUP(B14,Default!$B:$H,7,FALSE))</f>
        <v>1.5</v>
      </c>
      <c r="G14" s="33" t="str">
        <f>VLOOKUP(B14,Lookup!$C:$D,2, FALSE)</f>
        <v>PA values</v>
      </c>
      <c r="H14" s="33" t="str">
        <f>VLOOKUP(B14,Default!$B:$E,4, FALSE)</f>
        <v>marginal MET value associated with being a car driver or passenger</v>
      </c>
      <c r="I14" t="s">
        <v>329</v>
      </c>
    </row>
    <row r="15" spans="2:11" x14ac:dyDescent="0.25">
      <c r="B15" s="18" t="s">
        <v>968</v>
      </c>
      <c r="C15" s="33" t="str">
        <f>IF(all_global_parameter_inputs!A12="",All_global_list!C14,all_global_parameter_inputs!A12)</f>
        <v>car_driver_mmet</v>
      </c>
      <c r="D15" s="33" t="str">
        <f>IF(all_global_parameter_inputs!B12="","",all_global_parameter_inputs!B12)</f>
        <v>mean</v>
      </c>
      <c r="E15" s="33">
        <f>all_global_parameter_inputs!C12</f>
        <v>1.498129</v>
      </c>
      <c r="F15" s="33" t="str">
        <f>IF(OR(D15="alpha",D15="beta",D15="sd",D15="mean"),"--",VLOOKUP(B15,Default!$B:$H,7,FALSE))</f>
        <v>--</v>
      </c>
      <c r="G15" s="33" t="str">
        <f>VLOOKUP(B15,Lookup!$C:$D,2, FALSE)</f>
        <v>PA values</v>
      </c>
      <c r="H15" s="33" t="str">
        <f>VLOOKUP(B15,Default!$B:$E,4, FALSE)</f>
        <v>marginal MET value associated with being a car driver or passenger</v>
      </c>
    </row>
    <row r="16" spans="2:11" x14ac:dyDescent="0.25">
      <c r="B16" s="18" t="s">
        <v>968</v>
      </c>
      <c r="C16" s="33" t="str">
        <f>IF(all_global_parameter_inputs!A13="",All_global_list!C15,all_global_parameter_inputs!A13)</f>
        <v>car_driver_mmet</v>
      </c>
      <c r="D16" s="33" t="str">
        <f>IF(all_global_parameter_inputs!B13="","",all_global_parameter_inputs!B13)</f>
        <v>sd</v>
      </c>
      <c r="E16" s="33">
        <f>all_global_parameter_inputs!C13</f>
        <v>1.0512379999999999</v>
      </c>
      <c r="F16" s="33" t="str">
        <f>IF(OR(D16="alpha",D16="beta",D16="sd",D16="mean"),"--",VLOOKUP(B16,Default!$B:$H,7,FALSE))</f>
        <v>--</v>
      </c>
      <c r="G16" s="33" t="str">
        <f>VLOOKUP(B16,Lookup!$C:$D,2, FALSE)</f>
        <v>PA values</v>
      </c>
      <c r="H16" s="33" t="str">
        <f>VLOOKUP(B16,Default!$B:$E,4, FALSE)</f>
        <v>marginal MET value associated with being a car driver or passenger</v>
      </c>
    </row>
    <row r="17" spans="2:9" x14ac:dyDescent="0.25">
      <c r="B17" s="18" t="s">
        <v>969</v>
      </c>
      <c r="C17" s="33" t="str">
        <f>IF(all_global_parameter_inputs!A14="",All_global_list!C16,all_global_parameter_inputs!A14)</f>
        <v>motorcyclist_mmet</v>
      </c>
      <c r="D17" s="33" t="str">
        <f>IF(all_global_parameter_inputs!B14="","",all_global_parameter_inputs!B14)</f>
        <v>constant</v>
      </c>
      <c r="E17" s="33">
        <f>all_global_parameter_inputs!C14</f>
        <v>1.8</v>
      </c>
      <c r="F17" s="33">
        <f>IF(OR(D17="alpha",D17="beta",D17="sd",D17="mean"),"--",VLOOKUP(B17,Default!$B:$H,7,FALSE))</f>
        <v>1.8</v>
      </c>
      <c r="G17" s="33" t="str">
        <f>VLOOKUP(B17,Lookup!$C:$D,2, FALSE)</f>
        <v>PA values</v>
      </c>
      <c r="H17" s="33" t="str">
        <f>VLOOKUP(B17,Default!$B:$E,4, FALSE)</f>
        <v>marginal MET value associated with being a motorcyclist</v>
      </c>
      <c r="I17" t="s">
        <v>330</v>
      </c>
    </row>
    <row r="18" spans="2:9" x14ac:dyDescent="0.25">
      <c r="B18" s="18" t="s">
        <v>969</v>
      </c>
      <c r="C18" s="33" t="str">
        <f>IF(all_global_parameter_inputs!A15="",All_global_list!C17,all_global_parameter_inputs!A15)</f>
        <v>motorcyclist_mmet</v>
      </c>
      <c r="D18" s="33" t="str">
        <f>IF(all_global_parameter_inputs!B15="","",all_global_parameter_inputs!B15)</f>
        <v>mean</v>
      </c>
      <c r="E18" s="33">
        <f>all_global_parameter_inputs!C15</f>
        <v>1.788991</v>
      </c>
      <c r="F18" s="33" t="str">
        <f>IF(OR(D18="alpha",D18="beta",D18="sd",D18="mean"),"--",VLOOKUP(B18,Default!$B:$H,7,FALSE))</f>
        <v>--</v>
      </c>
      <c r="G18" s="33" t="str">
        <f>VLOOKUP(B18,Lookup!$C:$D,2, FALSE)</f>
        <v>PA values</v>
      </c>
      <c r="H18" s="33" t="str">
        <f>VLOOKUP(B18,Default!$B:$E,4, FALSE)</f>
        <v>marginal MET value associated with being a motorcyclist</v>
      </c>
    </row>
    <row r="19" spans="2:9" x14ac:dyDescent="0.25">
      <c r="B19" s="18" t="s">
        <v>969</v>
      </c>
      <c r="C19" s="33" t="str">
        <f>IF(all_global_parameter_inputs!A16="",All_global_list!C18,all_global_parameter_inputs!A16)</f>
        <v>motorcyclist_mmet</v>
      </c>
      <c r="D19" s="33" t="str">
        <f>IF(all_global_parameter_inputs!B16="","",all_global_parameter_inputs!B16)</f>
        <v>sd</v>
      </c>
      <c r="E19" s="33">
        <f>all_global_parameter_inputs!C16</f>
        <v>1.117138</v>
      </c>
      <c r="F19" s="33" t="str">
        <f>IF(OR(D19="alpha",D19="beta",D19="sd",D19="mean"),"--",VLOOKUP(B19,Default!$B:$H,7,FALSE))</f>
        <v>--</v>
      </c>
      <c r="G19" s="33" t="str">
        <f>VLOOKUP(B19,Lookup!$C:$D,2, FALSE)</f>
        <v>PA values</v>
      </c>
      <c r="H19" s="33" t="str">
        <f>VLOOKUP(B19,Default!$B:$E,4, FALSE)</f>
        <v>marginal MET value associated with being a motorcyclist</v>
      </c>
    </row>
    <row r="20" spans="2:9" x14ac:dyDescent="0.25">
      <c r="B20" s="18" t="s">
        <v>970</v>
      </c>
      <c r="C20" s="33" t="str">
        <f>IF(all_global_parameter_inputs!A17="",All_global_list!C19,all_global_parameter_inputs!A17)</f>
        <v>sedentary_activity_mmet</v>
      </c>
      <c r="D20" s="33" t="str">
        <f>IF(all_global_parameter_inputs!B17="","",all_global_parameter_inputs!B17)</f>
        <v>constant</v>
      </c>
      <c r="E20" s="33">
        <f>all_global_parameter_inputs!C17</f>
        <v>0.3</v>
      </c>
      <c r="F20" s="33">
        <f>IF(OR(D20="alpha",D20="beta",D20="sd",D20="mean"),"--",VLOOKUP(B20,Default!$B:$H,7,FALSE))</f>
        <v>0.3</v>
      </c>
      <c r="G20" s="33" t="str">
        <f>VLOOKUP(B20,Lookup!$C:$D,2, FALSE)</f>
        <v>PA values</v>
      </c>
      <c r="H20" s="33" t="str">
        <f>VLOOKUP(B20,Default!$B:$E,4, FALSE)</f>
        <v>marginal MET value associated with sedentary activity</v>
      </c>
      <c r="I20" t="s">
        <v>331</v>
      </c>
    </row>
    <row r="21" spans="2:9" x14ac:dyDescent="0.25">
      <c r="B21" s="18" t="s">
        <v>970</v>
      </c>
      <c r="C21" s="33" t="str">
        <f>IF(all_global_parameter_inputs!A18="",All_global_list!C20,all_global_parameter_inputs!A18)</f>
        <v>sedentary_activity_mmet</v>
      </c>
      <c r="D21" s="33" t="str">
        <f>IF(all_global_parameter_inputs!B18="","",all_global_parameter_inputs!B18)</f>
        <v>mean</v>
      </c>
      <c r="E21" s="33">
        <f>all_global_parameter_inputs!C18</f>
        <v>0.26832820000000002</v>
      </c>
      <c r="F21" s="33" t="str">
        <f>IF(OR(D21="alpha",D21="beta",D21="sd",D21="mean"),"--",VLOOKUP(B21,Default!$B:$H,7,FALSE))</f>
        <v>--</v>
      </c>
      <c r="G21" s="33" t="str">
        <f>VLOOKUP(B21,Lookup!$C:$D,2, FALSE)</f>
        <v>PA values</v>
      </c>
      <c r="H21" s="33" t="str">
        <f>VLOOKUP(B21,Default!$B:$E,4, FALSE)</f>
        <v>marginal MET value associated with sedentary activity</v>
      </c>
      <c r="I21" s="52"/>
    </row>
    <row r="22" spans="2:9" x14ac:dyDescent="0.25">
      <c r="B22" s="18" t="s">
        <v>970</v>
      </c>
      <c r="C22" s="33" t="str">
        <f>IF(all_global_parameter_inputs!A19="",All_global_list!C21,all_global_parameter_inputs!A19)</f>
        <v>sedentary_activity_mmet</v>
      </c>
      <c r="D22" s="33" t="str">
        <f>IF(all_global_parameter_inputs!B19="","",all_global_parameter_inputs!B19)</f>
        <v>sd</v>
      </c>
      <c r="E22" s="33">
        <f>all_global_parameter_inputs!C19</f>
        <v>1.6038079999999999</v>
      </c>
      <c r="F22" s="33" t="str">
        <f>IF(OR(D22="alpha",D22="beta",D22="sd",D22="mean"),"--",VLOOKUP(B22,Default!$B:$H,7,FALSE))</f>
        <v>--</v>
      </c>
      <c r="G22" s="33" t="str">
        <f>VLOOKUP(B22,Lookup!$C:$D,2, FALSE)</f>
        <v>PA values</v>
      </c>
      <c r="H22" s="33" t="str">
        <f>VLOOKUP(B22,Default!$B:$E,4, FALSE)</f>
        <v>marginal MET value associated with sedentary activity</v>
      </c>
      <c r="I22" s="52"/>
    </row>
    <row r="23" spans="2:9" x14ac:dyDescent="0.25">
      <c r="B23" s="18" t="s">
        <v>971</v>
      </c>
      <c r="C23" s="33" t="str">
        <f>IF(all_global_parameter_inputs!A20="",All_global_list!C22,all_global_parameter_inputs!A20)</f>
        <v>light_activity_mmet</v>
      </c>
      <c r="D23" s="33" t="str">
        <f>IF(all_global_parameter_inputs!B20="","",all_global_parameter_inputs!B20)</f>
        <v>constant</v>
      </c>
      <c r="E23" s="33">
        <f>all_global_parameter_inputs!C20</f>
        <v>1</v>
      </c>
      <c r="F23" s="33">
        <f>IF(OR(D23="alpha",D23="beta",D23="sd",D23="mean"),"--",VLOOKUP(B23,Default!$B:$H,7,FALSE))</f>
        <v>1</v>
      </c>
      <c r="G23" s="33" t="str">
        <f>VLOOKUP(B23,Lookup!$C:$D,2, FALSE)</f>
        <v>PA values</v>
      </c>
      <c r="H23" s="33" t="str">
        <f>VLOOKUP(B23,Default!$B:$E,4, FALSE)</f>
        <v>marginal MET value associated with light activity</v>
      </c>
      <c r="I23" t="s">
        <v>953</v>
      </c>
    </row>
    <row r="24" spans="2:9" x14ac:dyDescent="0.25">
      <c r="B24" s="18" t="s">
        <v>971</v>
      </c>
      <c r="C24" s="33" t="str">
        <f>IF(all_global_parameter_inputs!A21="",All_global_list!C23,all_global_parameter_inputs!A21)</f>
        <v>light_activity_mmet</v>
      </c>
      <c r="D24" s="33" t="str">
        <f>IF(all_global_parameter_inputs!B21="","",all_global_parameter_inputs!B21)</f>
        <v>mean</v>
      </c>
      <c r="E24" s="33">
        <f>all_global_parameter_inputs!C21</f>
        <v>0.89442719999999998</v>
      </c>
      <c r="F24" s="33" t="str">
        <f>IF(OR(D24="alpha",D24="beta",D24="sd",D24="mean"),"--",VLOOKUP(B24,Default!$B:$H,7,FALSE))</f>
        <v>--</v>
      </c>
      <c r="G24" s="33" t="str">
        <f>VLOOKUP(B24,Lookup!$C:$D,2, FALSE)</f>
        <v>PA values</v>
      </c>
      <c r="H24" s="33" t="str">
        <f>VLOOKUP(B24,Default!$B:$E,4, FALSE)</f>
        <v>marginal MET value associated with light activity</v>
      </c>
      <c r="I24" s="52"/>
    </row>
    <row r="25" spans="2:9" x14ac:dyDescent="0.25">
      <c r="B25" s="18" t="s">
        <v>971</v>
      </c>
      <c r="C25" s="33" t="str">
        <f>IF(all_global_parameter_inputs!A22="",All_global_list!C24,all_global_parameter_inputs!A22)</f>
        <v>light_activity_mmet</v>
      </c>
      <c r="D25" s="33" t="str">
        <f>IF(all_global_parameter_inputs!B22="","",all_global_parameter_inputs!B22)</f>
        <v>sd</v>
      </c>
      <c r="E25" s="33">
        <f>all_global_parameter_inputs!C22</f>
        <v>1.6038079999999999</v>
      </c>
      <c r="F25" s="33" t="str">
        <f>IF(OR(D25="alpha",D25="beta",D25="sd",D25="mean"),"--",VLOOKUP(B25,Default!$B:$H,7,FALSE))</f>
        <v>--</v>
      </c>
      <c r="G25" s="33" t="str">
        <f>VLOOKUP(B25,Lookup!$C:$D,2, FALSE)</f>
        <v>PA values</v>
      </c>
      <c r="H25" s="33" t="str">
        <f>VLOOKUP(B25,Default!$B:$E,4, FALSE)</f>
        <v>marginal MET value associated with light activity</v>
      </c>
      <c r="I25" s="52"/>
    </row>
    <row r="26" spans="2:9" x14ac:dyDescent="0.25">
      <c r="B26" s="18" t="s">
        <v>972</v>
      </c>
      <c r="C26" s="33" t="str">
        <f>IF(all_global_parameter_inputs!A23="",All_global_list!C25,all_global_parameter_inputs!A23)</f>
        <v>moderate_pa_mmet</v>
      </c>
      <c r="D26" s="33" t="str">
        <f>IF(all_global_parameter_inputs!B23="","",all_global_parameter_inputs!B23)</f>
        <v>constant</v>
      </c>
      <c r="E26" s="33">
        <f>all_global_parameter_inputs!C23</f>
        <v>3</v>
      </c>
      <c r="F26" s="33">
        <f>IF(OR(D26="alpha",D26="beta",D26="sd",D26="mean"),"--",VLOOKUP(B26,Default!$B:$H,7,FALSE))</f>
        <v>3</v>
      </c>
      <c r="G26" s="33" t="str">
        <f>VLOOKUP(B26,Lookup!$C:$D,2, FALSE)</f>
        <v>PA values</v>
      </c>
      <c r="H26" s="33" t="str">
        <f>VLOOKUP(B26,Default!$B:$E,4, FALSE)</f>
        <v>marginal MET value associated with moderate activity</v>
      </c>
      <c r="I26" t="s">
        <v>954</v>
      </c>
    </row>
    <row r="27" spans="2:9" x14ac:dyDescent="0.25">
      <c r="B27" s="18" t="s">
        <v>972</v>
      </c>
      <c r="C27" s="33" t="str">
        <f>IF(all_global_parameter_inputs!A24="",All_global_list!C26,all_global_parameter_inputs!A24)</f>
        <v>moderate_pa_mmet</v>
      </c>
      <c r="D27" s="33" t="str">
        <f>IF(all_global_parameter_inputs!B24="","",all_global_parameter_inputs!B24)</f>
        <v>mean</v>
      </c>
      <c r="E27" s="33">
        <f>all_global_parameter_inputs!C24</f>
        <v>2.9591820000000002</v>
      </c>
      <c r="F27" s="33" t="str">
        <f>IF(OR(D27="alpha",D27="beta",D27="sd",D27="mean"),"--",VLOOKUP(B27,Default!$B:$H,7,FALSE))</f>
        <v>--</v>
      </c>
      <c r="G27" s="33" t="str">
        <f>VLOOKUP(B27,Lookup!$C:$D,2, FALSE)</f>
        <v>PA values</v>
      </c>
      <c r="H27" s="33" t="str">
        <f>VLOOKUP(B27,Default!$B:$E,4, FALSE)</f>
        <v>marginal MET value associated with moderate activity</v>
      </c>
      <c r="I27" s="52"/>
    </row>
    <row r="28" spans="2:9" x14ac:dyDescent="0.25">
      <c r="B28" s="18" t="s">
        <v>972</v>
      </c>
      <c r="C28" s="33" t="str">
        <f>IF(all_global_parameter_inputs!A25="",All_global_list!C27,all_global_parameter_inputs!A25)</f>
        <v>moderate_pa_mmet</v>
      </c>
      <c r="D28" s="33" t="str">
        <f>IF(all_global_parameter_inputs!B25="","",all_global_parameter_inputs!B25)</f>
        <v>sd</v>
      </c>
      <c r="E28" s="33">
        <f>all_global_parameter_inputs!C25</f>
        <v>1.1800139999999999</v>
      </c>
      <c r="F28" s="33" t="str">
        <f>IF(OR(D28="alpha",D28="beta",D28="sd",D28="mean"),"--",VLOOKUP(B28,Default!$B:$H,7,FALSE))</f>
        <v>--</v>
      </c>
      <c r="G28" s="33" t="str">
        <f>VLOOKUP(B28,Lookup!$C:$D,2, FALSE)</f>
        <v>PA values</v>
      </c>
      <c r="H28" s="33" t="str">
        <f>VLOOKUP(B28,Default!$B:$E,4, FALSE)</f>
        <v>marginal MET value associated with moderate activity</v>
      </c>
      <c r="I28" s="52"/>
    </row>
    <row r="29" spans="2:9" x14ac:dyDescent="0.25">
      <c r="B29" s="18" t="s">
        <v>973</v>
      </c>
      <c r="C29" s="33" t="str">
        <f>IF(all_global_parameter_inputs!A26="",All_global_list!C28,all_global_parameter_inputs!A26)</f>
        <v>vigorous_pa_mmet</v>
      </c>
      <c r="D29" s="33" t="str">
        <f>IF(all_global_parameter_inputs!B26="","",all_global_parameter_inputs!B26)</f>
        <v>constant</v>
      </c>
      <c r="E29" s="33">
        <f>all_global_parameter_inputs!C26</f>
        <v>7</v>
      </c>
      <c r="F29" s="33">
        <f>IF(OR(D29="alpha",D29="beta",D29="sd",D29="mean"),"--",VLOOKUP(B29,Default!$B:$H,7,FALSE))</f>
        <v>7</v>
      </c>
      <c r="G29" s="33" t="str">
        <f>VLOOKUP(B29,Lookup!$C:$D,2, FALSE)</f>
        <v>PA values</v>
      </c>
      <c r="H29" s="33" t="str">
        <f>VLOOKUP(B29,Default!$B:$E,4, FALSE)</f>
        <v>marginal MET value associated with vigorous activity</v>
      </c>
      <c r="I29" t="s">
        <v>954</v>
      </c>
    </row>
    <row r="30" spans="2:9" x14ac:dyDescent="0.25">
      <c r="B30" s="18" t="s">
        <v>973</v>
      </c>
      <c r="C30" s="33" t="str">
        <f>IF(all_global_parameter_inputs!A27="",All_global_list!C29,all_global_parameter_inputs!A27)</f>
        <v>vigorous_pa_mmet</v>
      </c>
      <c r="D30" s="33" t="str">
        <f>IF(all_global_parameter_inputs!B27="","",all_global_parameter_inputs!B27)</f>
        <v>mean</v>
      </c>
      <c r="E30" s="33">
        <f>all_global_parameter_inputs!C27</f>
        <v>6.999841</v>
      </c>
      <c r="F30" s="33" t="str">
        <f>IF(OR(D30="alpha",D30="beta",D30="sd",D30="mean"),"--",VLOOKUP(B30,Default!$B:$H,7,FALSE))</f>
        <v>--</v>
      </c>
      <c r="G30" s="33" t="str">
        <f>VLOOKUP(B30,Lookup!$C:$D,2, FALSE)</f>
        <v>PA values</v>
      </c>
      <c r="H30" s="33" t="str">
        <f>VLOOKUP(B30,Default!$B:$E,4, FALSE)</f>
        <v>marginal MET value associated with vigorous activity</v>
      </c>
      <c r="I30" s="52"/>
    </row>
    <row r="31" spans="2:9" x14ac:dyDescent="0.25">
      <c r="B31" s="18" t="s">
        <v>973</v>
      </c>
      <c r="C31" s="33" t="str">
        <f>IF(all_global_parameter_inputs!A28="",All_global_list!C30,all_global_parameter_inputs!A28)</f>
        <v>vigorous_pa_mmet</v>
      </c>
      <c r="D31" s="33" t="str">
        <f>IF(all_global_parameter_inputs!B28="","",all_global_parameter_inputs!B28)</f>
        <v>sd</v>
      </c>
      <c r="E31" s="33">
        <f>all_global_parameter_inputs!C28</f>
        <v>1.499746</v>
      </c>
      <c r="F31" s="33" t="str">
        <f>IF(OR(D31="alpha",D31="beta",D31="sd",D31="mean"),"--",VLOOKUP(B31,Default!$B:$H,7,FALSE))</f>
        <v>--</v>
      </c>
      <c r="G31" s="33" t="str">
        <f>VLOOKUP(B31,Lookup!$C:$D,2, FALSE)</f>
        <v>PA values</v>
      </c>
      <c r="H31" s="33" t="str">
        <f>VLOOKUP(B31,Default!$B:$E,4, FALSE)</f>
        <v>marginal MET value associated with vigorous activity</v>
      </c>
      <c r="I31" s="52"/>
    </row>
    <row r="32" spans="2:9" x14ac:dyDescent="0.25">
      <c r="B32" s="18" t="s">
        <v>300</v>
      </c>
      <c r="C32" s="33" t="str">
        <f>IF(all_global_parameter_inputs!A29="",All_global_list!C10,all_global_parameter_inputs!A29)</f>
        <v>sin_exponent_sum</v>
      </c>
      <c r="D32" s="33" t="str">
        <f>IF(all_global_parameter_inputs!B29="","",all_global_parameter_inputs!B29)</f>
        <v>constant</v>
      </c>
      <c r="E32" s="33">
        <f>all_global_parameter_inputs!C29</f>
        <v>0</v>
      </c>
      <c r="F32" s="33">
        <f>IF(OR(D32="alpha",D32="beta",D32="sd",D32="mean"),"--",VLOOKUP(B32,Default!$B:$H,7,FALSE))</f>
        <v>2</v>
      </c>
      <c r="G32" s="33" t="str">
        <f>VLOOKUP(B32,Lookup!$C:$D,2, FALSE)</f>
        <v>Injury values</v>
      </c>
      <c r="H32" s="33" t="str">
        <f>VLOOKUP(B32,Default!$B:$E,4, FALSE)</f>
        <v>linearity of injuries with respect to two modes. SIN_EXPONENT_SUM=2 means no safety in numbers</v>
      </c>
      <c r="I32" t="s">
        <v>332</v>
      </c>
    </row>
    <row r="33" spans="2:9" x14ac:dyDescent="0.25">
      <c r="B33" s="18" t="s">
        <v>300</v>
      </c>
      <c r="C33" s="33" t="str">
        <f>IF(all_global_parameter_inputs!A30="",All_global_list!C32,all_global_parameter_inputs!A30)</f>
        <v>sin_exponent_sum</v>
      </c>
      <c r="D33" s="33" t="str">
        <f>IF(all_global_parameter_inputs!B30="","",all_global_parameter_inputs!B30)</f>
        <v>mean</v>
      </c>
      <c r="E33" s="33">
        <f>all_global_parameter_inputs!C30</f>
        <v>0</v>
      </c>
      <c r="F33" s="33" t="str">
        <f>IF(OR(D33="alpha",D33="beta",D33="sd",D33="mean"),"--",VLOOKUP(B33,Default!$B:$H,7,FALSE))</f>
        <v>--</v>
      </c>
      <c r="G33" s="33" t="str">
        <f>VLOOKUP(B33,Lookup!$C:$D,2, FALSE)</f>
        <v>Injury values</v>
      </c>
      <c r="H33" s="33" t="str">
        <f>VLOOKUP(B33,Default!$B:$E,4, FALSE)</f>
        <v>linearity of injuries with respect to two modes. SIN_EXPONENT_SUM=2 means no safety in numbers</v>
      </c>
      <c r="I33" t="s">
        <v>332</v>
      </c>
    </row>
    <row r="34" spans="2:9" x14ac:dyDescent="0.25">
      <c r="B34" s="18" t="s">
        <v>300</v>
      </c>
      <c r="C34" s="33" t="str">
        <f>IF(all_global_parameter_inputs!A31="",All_global_list!C33,all_global_parameter_inputs!A31)</f>
        <v>sin_exponent_sum</v>
      </c>
      <c r="D34" s="33" t="str">
        <f>IF(all_global_parameter_inputs!B31="","",all_global_parameter_inputs!B31)</f>
        <v>sd</v>
      </c>
      <c r="E34" s="33">
        <f>all_global_parameter_inputs!C31</f>
        <v>0</v>
      </c>
      <c r="F34" s="33" t="str">
        <f>IF(OR(D34="alpha",D34="beta",D34="sd",D34="mean"),"--",VLOOKUP(B34,Default!$B:$H,7,FALSE))</f>
        <v>--</v>
      </c>
      <c r="G34" s="33" t="str">
        <f>VLOOKUP(B34,Lookup!$C:$D,2, FALSE)</f>
        <v>Injury values</v>
      </c>
      <c r="H34" s="33" t="str">
        <f>VLOOKUP(B34,Default!$B:$E,4, FALSE)</f>
        <v>linearity of injuries with respect to two modes. SIN_EXPONENT_SUM=2 means no safety in numbers</v>
      </c>
      <c r="I34" t="s">
        <v>332</v>
      </c>
    </row>
    <row r="35" spans="2:9" x14ac:dyDescent="0.25">
      <c r="B35" s="18" t="s">
        <v>301</v>
      </c>
      <c r="C35" s="33" t="str">
        <f>IF(all_global_parameter_inputs!A32="",All_global_list!C34,all_global_parameter_inputs!A32)</f>
        <v>casualty_exponent_fraction</v>
      </c>
      <c r="D35" s="33" t="str">
        <f>IF(all_global_parameter_inputs!B32="","",all_global_parameter_inputs!B32)</f>
        <v>constant</v>
      </c>
      <c r="E35" s="33">
        <f>all_global_parameter_inputs!C32</f>
        <v>0.5</v>
      </c>
      <c r="F35" s="33">
        <f>IF(OR(D35="alpha",D35="beta",D35="sd",D35="mean"),"--",VLOOKUP(B35,Default!$B:$H,7,FALSE))</f>
        <v>0.5</v>
      </c>
      <c r="G35" s="33" t="str">
        <f>VLOOKUP(B35,Lookup!$C:$D,2, FALSE)</f>
        <v>Injury values</v>
      </c>
      <c r="H35" s="33" t="str">
        <f>VLOOKUP(B35,Default!$B:$E,4, FALSE)</f>
        <v>fraction of SIN_EXPONENT_SUM attributed to casualy mode</v>
      </c>
      <c r="I35" t="s">
        <v>332</v>
      </c>
    </row>
    <row r="36" spans="2:9" x14ac:dyDescent="0.25">
      <c r="B36" s="18" t="s">
        <v>301</v>
      </c>
      <c r="C36" s="33" t="str">
        <f>IF(all_global_parameter_inputs!A33="",All_global_list!C35,all_global_parameter_inputs!A33)</f>
        <v>casualty_exponent_fraction</v>
      </c>
      <c r="D36" s="33" t="str">
        <f>IF(all_global_parameter_inputs!B33="","",all_global_parameter_inputs!B33)</f>
        <v>alpha</v>
      </c>
      <c r="E36" s="33">
        <f>all_global_parameter_inputs!C33</f>
        <v>0</v>
      </c>
      <c r="F36" s="33" t="str">
        <f>IF(OR(D36="alpha",D36="beta",D36="sd",D36="mean"),"--",VLOOKUP(B36,Default!$B:$H,7,FALSE))</f>
        <v>--</v>
      </c>
      <c r="G36" s="33" t="str">
        <f>VLOOKUP(B36,Lookup!$C:$D,2, FALSE)</f>
        <v>Injury values</v>
      </c>
      <c r="H36" s="33" t="str">
        <f>VLOOKUP(B36,Default!$B:$E,4, FALSE)</f>
        <v>fraction of SIN_EXPONENT_SUM attributed to casualy mode</v>
      </c>
      <c r="I36" t="s">
        <v>332</v>
      </c>
    </row>
    <row r="37" spans="2:9" x14ac:dyDescent="0.25">
      <c r="B37" s="18" t="s">
        <v>301</v>
      </c>
      <c r="C37" s="33" t="str">
        <f>IF(all_global_parameter_inputs!A34="",All_global_list!C36,all_global_parameter_inputs!A34)</f>
        <v>casualty_exponent_fraction</v>
      </c>
      <c r="D37" s="33" t="str">
        <f>IF(all_global_parameter_inputs!B34="","",all_global_parameter_inputs!B34)</f>
        <v>beta</v>
      </c>
      <c r="E37" s="33">
        <f>all_global_parameter_inputs!C34</f>
        <v>0</v>
      </c>
      <c r="F37" s="33" t="str">
        <f>IF(OR(D37="alpha",D37="beta",D37="sd",D37="mean"),"--",VLOOKUP(B37,Default!$B:$H,7,FALSE))</f>
        <v>--</v>
      </c>
      <c r="G37" s="33" t="str">
        <f>VLOOKUP(B37,Lookup!$C:$D,2, FALSE)</f>
        <v>Injury values</v>
      </c>
      <c r="H37" s="33" t="str">
        <f>VLOOKUP(B37,Default!$B:$E,4, FALSE)</f>
        <v>fraction of SIN_EXPONENT_SUM attributed to casualy mode</v>
      </c>
      <c r="I37" t="s">
        <v>332</v>
      </c>
    </row>
    <row r="38" spans="2:9" x14ac:dyDescent="0.25">
      <c r="B38" s="18" t="s">
        <v>302</v>
      </c>
      <c r="C38" s="33" t="str">
        <f>IF(all_global_parameter_inputs!A35="",All_global_list!C37,all_global_parameter_inputs!A35)</f>
        <v>sin_exponent_sum_nov</v>
      </c>
      <c r="D38" s="33" t="str">
        <f>IF(all_global_parameter_inputs!B35="","",all_global_parameter_inputs!B35)</f>
        <v>constant</v>
      </c>
      <c r="E38" s="33">
        <f>all_global_parameter_inputs!C35</f>
        <v>0.8</v>
      </c>
      <c r="F38" s="33">
        <f>IF(OR(D38="alpha",D38="beta",D38="sd",D38="mean"),"--",VLOOKUP(B38,Default!$B:$H,7,FALSE))</f>
        <v>1</v>
      </c>
      <c r="G38" s="33" t="str">
        <f>VLOOKUP(B38,Lookup!$C:$D,2, FALSE)</f>
        <v>Injury values</v>
      </c>
      <c r="H38" s="33" t="str">
        <f>VLOOKUP(B38,Default!$B:$E,4, FALSE)</f>
        <v>same as global SIN_EXPONENT_SUM but only applies to NOV fatalities which means that this coefficient is only relevant for casualty mode and does not get split between cas and str modes.</v>
      </c>
      <c r="I38" t="s">
        <v>332</v>
      </c>
    </row>
    <row r="39" spans="2:9" x14ac:dyDescent="0.25">
      <c r="B39" s="18" t="s">
        <v>302</v>
      </c>
      <c r="C39" s="33" t="str">
        <f>IF(all_global_parameter_inputs!A36="",All_global_list!C38,all_global_parameter_inputs!A36)</f>
        <v>sin_exponent_sum_nov</v>
      </c>
      <c r="D39" s="33" t="str">
        <f>IF(all_global_parameter_inputs!B36="","",all_global_parameter_inputs!B36)</f>
        <v>mean</v>
      </c>
      <c r="E39" s="33">
        <f>all_global_parameter_inputs!C36</f>
        <v>0</v>
      </c>
      <c r="F39" s="33" t="str">
        <f>IF(OR(D39="alpha",D39="beta",D39="sd",D39="mean"),"--",VLOOKUP(B39,Default!$B:$H,7,FALSE))</f>
        <v>--</v>
      </c>
      <c r="G39" s="33" t="str">
        <f>VLOOKUP(B39,Lookup!$C:$D,2, FALSE)</f>
        <v>Injury values</v>
      </c>
      <c r="H39" s="33" t="str">
        <f>VLOOKUP(B39,Default!$B:$E,4, FALSE)</f>
        <v>same as global SIN_EXPONENT_SUM but only applies to NOV fatalities which means that this coefficient is only relevant for casualty mode and does not get split between cas and str modes.</v>
      </c>
      <c r="I39" t="s">
        <v>332</v>
      </c>
    </row>
    <row r="40" spans="2:9" x14ac:dyDescent="0.25">
      <c r="B40" s="18" t="s">
        <v>302</v>
      </c>
      <c r="C40" s="33" t="str">
        <f>IF(all_global_parameter_inputs!A37="",All_global_list!C39,all_global_parameter_inputs!A37)</f>
        <v>sin_exponent_sum_nov</v>
      </c>
      <c r="D40" s="33" t="str">
        <f>IF(all_global_parameter_inputs!B37="","",all_global_parameter_inputs!B37)</f>
        <v>sd</v>
      </c>
      <c r="E40" s="33">
        <f>all_global_parameter_inputs!C37</f>
        <v>0</v>
      </c>
      <c r="F40" s="33" t="str">
        <f>IF(OR(D40="alpha",D40="beta",D40="sd",D40="mean"),"--",VLOOKUP(B40,Default!$B:$H,7,FALSE))</f>
        <v>--</v>
      </c>
      <c r="G40" s="33" t="str">
        <f>VLOOKUP(B40,Lookup!$C:$D,2, FALSE)</f>
        <v>Injury values</v>
      </c>
      <c r="H40" s="33" t="str">
        <f>VLOOKUP(B40,Default!$B:$E,4, FALSE)</f>
        <v>same as global SIN_EXPONENT_SUM but only applies to NOV fatalities which means that this coefficient is only relevant for casualty mode and does not get split between cas and str modes.</v>
      </c>
      <c r="I40" t="s">
        <v>332</v>
      </c>
    </row>
    <row r="41" spans="2:9" x14ac:dyDescent="0.25">
      <c r="B41" s="18" t="s">
        <v>303</v>
      </c>
      <c r="C41" s="33" t="str">
        <f>IF(all_global_parameter_inputs!A38="",All_global_list!#REF!,all_global_parameter_inputs!A38)</f>
        <v>sin_exponent_sum_cycle</v>
      </c>
      <c r="D41" s="33" t="str">
        <f>IF(all_global_parameter_inputs!B38="","",all_global_parameter_inputs!B38)</f>
        <v>constant</v>
      </c>
      <c r="E41" s="33">
        <f>all_global_parameter_inputs!C38</f>
        <v>0.8</v>
      </c>
      <c r="F41" s="33">
        <f>IF(OR(D41="alpha",D41="beta",D41="sd",D41="mean"),"--",VLOOKUP(B41,Default!$B:$H,7,FALSE))</f>
        <v>2</v>
      </c>
      <c r="G41" s="33" t="str">
        <f>VLOOKUP(B41,Lookup!$C:$D,2, FALSE)</f>
        <v>Injury values</v>
      </c>
      <c r="H41" s="33" t="str">
        <f>VLOOKUP(B41,Default!$B:$E,4, FALSE)</f>
        <v>same as global SIN_EXPONENT_SUM but only applies to cycle fatalities</v>
      </c>
      <c r="I41" t="s">
        <v>332</v>
      </c>
    </row>
    <row r="42" spans="2:9" x14ac:dyDescent="0.25">
      <c r="B42" s="18" t="s">
        <v>303</v>
      </c>
      <c r="C42" s="33" t="str">
        <f>IF(all_global_parameter_inputs!A39="",All_global_list!C41,all_global_parameter_inputs!A39)</f>
        <v>sin_exponent_sum_cycle</v>
      </c>
      <c r="D42" s="33" t="str">
        <f>IF(all_global_parameter_inputs!B39="","",all_global_parameter_inputs!B39)</f>
        <v>mean</v>
      </c>
      <c r="E42" s="33">
        <f>all_global_parameter_inputs!C39</f>
        <v>0</v>
      </c>
      <c r="F42" s="33" t="str">
        <f>IF(OR(D42="alpha",D42="beta",D42="sd",D42="mean"),"--",VLOOKUP(B42,Default!$B:$H,7,FALSE))</f>
        <v>--</v>
      </c>
      <c r="G42" s="33" t="str">
        <f>VLOOKUP(B42,Lookup!$C:$D,2, FALSE)</f>
        <v>Injury values</v>
      </c>
      <c r="H42" s="33" t="str">
        <f>VLOOKUP(B42,Default!$B:$E,4, FALSE)</f>
        <v>same as global SIN_EXPONENT_SUM but only applies to cycle fatalities</v>
      </c>
      <c r="I42" t="s">
        <v>332</v>
      </c>
    </row>
    <row r="43" spans="2:9" x14ac:dyDescent="0.25">
      <c r="B43" s="18" t="s">
        <v>303</v>
      </c>
      <c r="C43" s="33" t="str">
        <f>IF(all_global_parameter_inputs!A40="",All_global_list!C42,all_global_parameter_inputs!A40)</f>
        <v>sin_exponent_sum_cycle</v>
      </c>
      <c r="D43" s="33" t="str">
        <f>IF(all_global_parameter_inputs!B40="","",all_global_parameter_inputs!B40)</f>
        <v>sd</v>
      </c>
      <c r="E43" s="33">
        <f>all_global_parameter_inputs!C40</f>
        <v>0</v>
      </c>
      <c r="F43" s="33" t="str">
        <f>IF(OR(D43="alpha",D43="beta",D43="sd",D43="mean"),"--",VLOOKUP(B43,Default!$B:$H,7,FALSE))</f>
        <v>--</v>
      </c>
      <c r="G43" s="33" t="str">
        <f>VLOOKUP(B43,Lookup!$C:$D,2, FALSE)</f>
        <v>Injury values</v>
      </c>
      <c r="H43" s="33" t="str">
        <f>VLOOKUP(B43,Default!$B:$E,4, FALSE)</f>
        <v>same as global SIN_EXPONENT_SUM but only applies to cycle fatalities</v>
      </c>
      <c r="I43" t="s">
        <v>332</v>
      </c>
    </row>
    <row r="44" spans="2:9" x14ac:dyDescent="0.25">
      <c r="B44" s="18" t="s">
        <v>304</v>
      </c>
      <c r="C44" s="33" t="str">
        <f>IF(all_global_parameter_inputs!A41="",All_global_list!C43,all_global_parameter_inputs!A41)</f>
        <v>casualty_exponent_fraction_cycle</v>
      </c>
      <c r="D44" s="33" t="str">
        <f>IF(all_global_parameter_inputs!B41="","",all_global_parameter_inputs!B41)</f>
        <v>constant</v>
      </c>
      <c r="E44" s="33">
        <f>all_global_parameter_inputs!C41</f>
        <v>0.5</v>
      </c>
      <c r="F44" s="33">
        <f>IF(OR(D44="alpha",D44="beta",D44="sd",D44="mean"),"--",VLOOKUP(B44,Default!$B:$H,7,FALSE))</f>
        <v>0.5</v>
      </c>
      <c r="G44" s="33" t="str">
        <f>VLOOKUP(B44,Lookup!$C:$D,2, FALSE)</f>
        <v>Injury values</v>
      </c>
      <c r="H44" s="33" t="str">
        <f>VLOOKUP(B44,Default!$B:$E,4, FALSE)</f>
        <v>same as global CASUALTY_EXPONENT_FRACTION but only applies to cycle fatalities</v>
      </c>
      <c r="I44" t="s">
        <v>332</v>
      </c>
    </row>
    <row r="45" spans="2:9" x14ac:dyDescent="0.25">
      <c r="B45" s="18" t="s">
        <v>304</v>
      </c>
      <c r="C45" s="33" t="str">
        <f>IF(all_global_parameter_inputs!A42="",All_global_list!C44,all_global_parameter_inputs!A42)</f>
        <v>casualty_exponent_fraction_cycle</v>
      </c>
      <c r="D45" s="33" t="str">
        <f>IF(all_global_parameter_inputs!B42="","",all_global_parameter_inputs!B42)</f>
        <v>alpha</v>
      </c>
      <c r="E45" s="33">
        <f>all_global_parameter_inputs!C42</f>
        <v>0</v>
      </c>
      <c r="F45" s="33" t="str">
        <f>IF(OR(D45="alpha",D45="beta",D45="sd",D45="mean"),"--",VLOOKUP(B45,Default!$B:$H,7,FALSE))</f>
        <v>--</v>
      </c>
      <c r="G45" s="33" t="str">
        <f>VLOOKUP(B45,Lookup!$C:$D,2, FALSE)</f>
        <v>Injury values</v>
      </c>
      <c r="H45" s="33" t="str">
        <f>VLOOKUP(B45,Default!$B:$E,4, FALSE)</f>
        <v>same as global CASUALTY_EXPONENT_FRACTION but only applies to cycle fatalities</v>
      </c>
      <c r="I45" t="s">
        <v>332</v>
      </c>
    </row>
    <row r="46" spans="2:9" x14ac:dyDescent="0.25">
      <c r="B46" s="18" t="s">
        <v>304</v>
      </c>
      <c r="C46" s="33" t="str">
        <f>IF(all_global_parameter_inputs!A43="",All_global_list!C45,all_global_parameter_inputs!A43)</f>
        <v>casualty_exponent_fraction_cycle</v>
      </c>
      <c r="D46" s="33" t="str">
        <f>IF(all_global_parameter_inputs!B43="","",all_global_parameter_inputs!B43)</f>
        <v>beta</v>
      </c>
      <c r="E46" s="33">
        <f>all_global_parameter_inputs!C43</f>
        <v>0</v>
      </c>
      <c r="F46" s="33" t="str">
        <f>IF(OR(D46="alpha",D46="beta",D46="sd",D46="mean"),"--",VLOOKUP(B46,Default!$B:$H,7,FALSE))</f>
        <v>--</v>
      </c>
      <c r="G46" s="33" t="str">
        <f>VLOOKUP(B46,Lookup!$C:$D,2, FALSE)</f>
        <v>Injury values</v>
      </c>
      <c r="H46" s="33" t="str">
        <f>VLOOKUP(B46,Default!$B:$E,4, FALSE)</f>
        <v>same as global CASUALTY_EXPONENT_FRACTION but only applies to cycle fatalities</v>
      </c>
      <c r="I46" t="s">
        <v>332</v>
      </c>
    </row>
    <row r="47" spans="2:9" x14ac:dyDescent="0.25">
      <c r="B47" s="18" t="s">
        <v>305</v>
      </c>
      <c r="C47" s="33" t="str">
        <f>IF(all_global_parameter_inputs!A44="",All_global_list!C46,all_global_parameter_inputs!A44)</f>
        <v>sin_exponent_sum_ped</v>
      </c>
      <c r="D47" s="33" t="str">
        <f>IF(all_global_parameter_inputs!B44="","",all_global_parameter_inputs!B44)</f>
        <v>constant</v>
      </c>
      <c r="E47" s="33">
        <f>all_global_parameter_inputs!C44</f>
        <v>0.85</v>
      </c>
      <c r="F47" s="33">
        <f>IF(OR(D47="alpha",D47="beta",D47="sd",D47="mean"),"--",VLOOKUP(B47,Default!$B:$H,7,FALSE))</f>
        <v>2</v>
      </c>
      <c r="G47" s="33" t="str">
        <f>VLOOKUP(B47,Lookup!$C:$D,2, FALSE)</f>
        <v>Injury values</v>
      </c>
      <c r="H47" s="33" t="str">
        <f>VLOOKUP(B47,Default!$B:$E,4, FALSE)</f>
        <v>same as global SIN_EXPONENT_SUM but only applies to pedestrian fatalities</v>
      </c>
      <c r="I47" t="s">
        <v>332</v>
      </c>
    </row>
    <row r="48" spans="2:9" x14ac:dyDescent="0.25">
      <c r="B48" s="18" t="s">
        <v>305</v>
      </c>
      <c r="C48" s="33" t="str">
        <f>IF(all_global_parameter_inputs!A45="",All_global_list!C47,all_global_parameter_inputs!A45)</f>
        <v>sin_exponent_sum_ped</v>
      </c>
      <c r="D48" s="33" t="str">
        <f>IF(all_global_parameter_inputs!B45="","",all_global_parameter_inputs!B45)</f>
        <v>mean</v>
      </c>
      <c r="E48" s="33">
        <f>all_global_parameter_inputs!C45</f>
        <v>0</v>
      </c>
      <c r="F48" s="33" t="str">
        <f>IF(OR(D48="alpha",D48="beta",D48="sd",D48="mean"),"--",VLOOKUP(B48,Default!$B:$H,7,FALSE))</f>
        <v>--</v>
      </c>
      <c r="G48" s="33" t="str">
        <f>VLOOKUP(B48,Lookup!$C:$D,2, FALSE)</f>
        <v>Injury values</v>
      </c>
      <c r="H48" s="33" t="str">
        <f>VLOOKUP(B48,Default!$B:$E,4, FALSE)</f>
        <v>same as global SIN_EXPONENT_SUM but only applies to pedestrian fatalities</v>
      </c>
      <c r="I48" t="s">
        <v>332</v>
      </c>
    </row>
    <row r="49" spans="2:9" x14ac:dyDescent="0.25">
      <c r="B49" s="18" t="s">
        <v>305</v>
      </c>
      <c r="C49" s="33" t="str">
        <f>IF(all_global_parameter_inputs!A46="",All_global_list!C48,all_global_parameter_inputs!A46)</f>
        <v>sin_exponent_sum_ped</v>
      </c>
      <c r="D49" s="33" t="str">
        <f>IF(all_global_parameter_inputs!B46="","",all_global_parameter_inputs!B46)</f>
        <v>sd</v>
      </c>
      <c r="E49" s="33">
        <f>all_global_parameter_inputs!C46</f>
        <v>0</v>
      </c>
      <c r="F49" s="33" t="str">
        <f>IF(OR(D49="alpha",D49="beta",D49="sd",D49="mean"),"--",VLOOKUP(B49,Default!$B:$H,7,FALSE))</f>
        <v>--</v>
      </c>
      <c r="G49" s="33" t="str">
        <f>VLOOKUP(B49,Lookup!$C:$D,2, FALSE)</f>
        <v>Injury values</v>
      </c>
      <c r="H49" s="33" t="str">
        <f>VLOOKUP(B49,Default!$B:$E,4, FALSE)</f>
        <v>same as global SIN_EXPONENT_SUM but only applies to pedestrian fatalities</v>
      </c>
      <c r="I49" t="s">
        <v>332</v>
      </c>
    </row>
    <row r="50" spans="2:9" x14ac:dyDescent="0.25">
      <c r="B50" s="18" t="s">
        <v>306</v>
      </c>
      <c r="C50" s="33" t="str">
        <f>IF(all_global_parameter_inputs!A47="",All_global_list!C49,all_global_parameter_inputs!A47)</f>
        <v>casualty_exponent_fraction_ped</v>
      </c>
      <c r="D50" s="33" t="str">
        <f>IF(all_global_parameter_inputs!B47="","",all_global_parameter_inputs!B47)</f>
        <v>constant</v>
      </c>
      <c r="E50" s="33">
        <f>all_global_parameter_inputs!C47</f>
        <v>0.52941176470588236</v>
      </c>
      <c r="F50" s="33">
        <f>IF(OR(D50="alpha",D50="beta",D50="sd",D50="mean"),"--",VLOOKUP(B50,Default!$B:$H,7,FALSE))</f>
        <v>0.5</v>
      </c>
      <c r="G50" s="33" t="str">
        <f>VLOOKUP(B50,Lookup!$C:$D,2, FALSE)</f>
        <v>Injury values</v>
      </c>
      <c r="H50" s="33" t="str">
        <f>VLOOKUP(B50,Default!$B:$E,4, FALSE)</f>
        <v>same as global CASUALTY_EXPONENT_FRACTION but only applies to pedestrian fatalities</v>
      </c>
      <c r="I50" t="s">
        <v>332</v>
      </c>
    </row>
    <row r="51" spans="2:9" x14ac:dyDescent="0.25">
      <c r="B51" s="18" t="s">
        <v>306</v>
      </c>
      <c r="C51" s="33" t="str">
        <f>IF(all_global_parameter_inputs!A48="",All_global_list!C50,all_global_parameter_inputs!A48)</f>
        <v>casualty_exponent_fraction_ped</v>
      </c>
      <c r="D51" s="33" t="str">
        <f>IF(all_global_parameter_inputs!B48="","",all_global_parameter_inputs!B48)</f>
        <v>alpha</v>
      </c>
      <c r="E51" s="33">
        <f>all_global_parameter_inputs!C48</f>
        <v>0</v>
      </c>
      <c r="F51" s="33" t="str">
        <f>IF(OR(D51="alpha",D51="beta",D51="sd",D51="mean"),"--",VLOOKUP(B51,Default!$B:$H,7,FALSE))</f>
        <v>--</v>
      </c>
      <c r="G51" s="33" t="str">
        <f>VLOOKUP(B51,Lookup!$C:$D,2, FALSE)</f>
        <v>Injury values</v>
      </c>
      <c r="H51" s="33" t="str">
        <f>VLOOKUP(B51,Default!$B:$E,4, FALSE)</f>
        <v>same as global CASUALTY_EXPONENT_FRACTION but only applies to pedestrian fatalities</v>
      </c>
      <c r="I51" t="s">
        <v>332</v>
      </c>
    </row>
    <row r="52" spans="2:9" x14ac:dyDescent="0.25">
      <c r="B52" s="18" t="s">
        <v>306</v>
      </c>
      <c r="C52" s="33" t="str">
        <f>IF(all_global_parameter_inputs!A49="",All_global_list!C51,all_global_parameter_inputs!A49)</f>
        <v>casualty_exponent_fraction_ped</v>
      </c>
      <c r="D52" s="33" t="str">
        <f>IF(all_global_parameter_inputs!B49="","",all_global_parameter_inputs!B49)</f>
        <v>beta</v>
      </c>
      <c r="E52" s="33">
        <f>all_global_parameter_inputs!C49</f>
        <v>0</v>
      </c>
      <c r="F52" s="33" t="str">
        <f>IF(OR(D52="alpha",D52="beta",D52="sd",D52="mean"),"--",VLOOKUP(B52,Default!$B:$H,7,FALSE))</f>
        <v>--</v>
      </c>
      <c r="G52" s="33" t="str">
        <f>VLOOKUP(B52,Lookup!$C:$D,2, FALSE)</f>
        <v>Injury values</v>
      </c>
      <c r="H52" s="33" t="str">
        <f>VLOOKUP(B52,Default!$B:$E,4, FALSE)</f>
        <v>same as global CASUALTY_EXPONENT_FRACTION but only applies to pedestrian fatalities</v>
      </c>
      <c r="I52" t="s">
        <v>332</v>
      </c>
    </row>
    <row r="53" spans="2:9" x14ac:dyDescent="0.25">
      <c r="B53" s="18" t="s">
        <v>307</v>
      </c>
      <c r="C53" s="33" t="str">
        <f>IF(all_global_parameter_inputs!A50="",All_global_list!C52,all_global_parameter_inputs!A50)</f>
        <v>sin_exponent_sum_veh</v>
      </c>
      <c r="D53" s="33" t="str">
        <f>IF(all_global_parameter_inputs!B50="","",all_global_parameter_inputs!B50)</f>
        <v>constant</v>
      </c>
      <c r="E53" s="33">
        <f>all_global_parameter_inputs!C50</f>
        <v>1.05</v>
      </c>
      <c r="F53" s="33">
        <f>IF(OR(D53="alpha",D53="beta",D53="sd",D53="mean"),"--",VLOOKUP(B53,Default!$B:$H,7,FALSE))</f>
        <v>2</v>
      </c>
      <c r="G53" s="33" t="str">
        <f>VLOOKUP(B53,Lookup!$C:$D,2, FALSE)</f>
        <v>Injury values</v>
      </c>
      <c r="H53" s="33" t="str">
        <f>VLOOKUP(B53,Default!$B:$E,4, FALSE)</f>
        <v>same as global SIN_EXPONENT_SUM but only applies to vehicle fatalities</v>
      </c>
      <c r="I53" t="s">
        <v>332</v>
      </c>
    </row>
    <row r="54" spans="2:9" x14ac:dyDescent="0.25">
      <c r="B54" s="18" t="s">
        <v>307</v>
      </c>
      <c r="C54" s="33" t="str">
        <f>IF(all_global_parameter_inputs!A51="",All_global_list!C53,all_global_parameter_inputs!A51)</f>
        <v>sin_exponent_sum_veh</v>
      </c>
      <c r="D54" s="33" t="str">
        <f>IF(all_global_parameter_inputs!B51="","",all_global_parameter_inputs!B51)</f>
        <v>mean</v>
      </c>
      <c r="E54" s="33">
        <f>all_global_parameter_inputs!C51</f>
        <v>0</v>
      </c>
      <c r="F54" s="33" t="str">
        <f>IF(OR(D54="alpha",D54="beta",D54="sd",D54="mean"),"--",VLOOKUP(B54,Default!$B:$H,7,FALSE))</f>
        <v>--</v>
      </c>
      <c r="G54" s="33" t="str">
        <f>VLOOKUP(B54,Lookup!$C:$D,2, FALSE)</f>
        <v>Injury values</v>
      </c>
      <c r="H54" s="33" t="str">
        <f>VLOOKUP(B54,Default!$B:$E,4, FALSE)</f>
        <v>same as global SIN_EXPONENT_SUM but only applies to vehicle fatalities</v>
      </c>
      <c r="I54" t="s">
        <v>332</v>
      </c>
    </row>
    <row r="55" spans="2:9" x14ac:dyDescent="0.25">
      <c r="B55" s="18" t="s">
        <v>307</v>
      </c>
      <c r="C55" s="33" t="str">
        <f>IF(all_global_parameter_inputs!A52="",All_global_list!C54,all_global_parameter_inputs!A52)</f>
        <v>sin_exponent_sum_veh</v>
      </c>
      <c r="D55" s="33" t="str">
        <f>IF(all_global_parameter_inputs!B52="","",all_global_parameter_inputs!B52)</f>
        <v>sd</v>
      </c>
      <c r="E55" s="33">
        <f>all_global_parameter_inputs!C52</f>
        <v>0</v>
      </c>
      <c r="F55" s="33" t="str">
        <f>IF(OR(D55="alpha",D55="beta",D55="sd",D55="mean"),"--",VLOOKUP(B55,Default!$B:$H,7,FALSE))</f>
        <v>--</v>
      </c>
      <c r="G55" s="33" t="str">
        <f>VLOOKUP(B55,Lookup!$C:$D,2, FALSE)</f>
        <v>Injury values</v>
      </c>
      <c r="H55" s="33" t="str">
        <f>VLOOKUP(B55,Default!$B:$E,4, FALSE)</f>
        <v>same as global SIN_EXPONENT_SUM but only applies to vehicle fatalities</v>
      </c>
      <c r="I55" t="s">
        <v>332</v>
      </c>
    </row>
    <row r="56" spans="2:9" x14ac:dyDescent="0.25">
      <c r="B56" s="18" t="s">
        <v>308</v>
      </c>
      <c r="C56" s="33" t="str">
        <f>IF(all_global_parameter_inputs!A53="",All_global_list!C55,all_global_parameter_inputs!A53)</f>
        <v>casualty_exponent_fraction_veh</v>
      </c>
      <c r="D56" s="33" t="str">
        <f>IF(all_global_parameter_inputs!B53="","",all_global_parameter_inputs!B53)</f>
        <v>constant</v>
      </c>
      <c r="E56" s="33">
        <f>all_global_parameter_inputs!C53</f>
        <v>0.5</v>
      </c>
      <c r="F56" s="33">
        <f>IF(OR(D56="alpha",D56="beta",D56="sd",D56="mean"),"--",VLOOKUP(B56,Default!$B:$H,7,FALSE))</f>
        <v>0.5</v>
      </c>
      <c r="G56" s="33" t="str">
        <f>VLOOKUP(B56,Lookup!$C:$D,2, FALSE)</f>
        <v>Injury values</v>
      </c>
      <c r="H56" s="33" t="str">
        <f>VLOOKUP(B56,Default!$B:$E,4, FALSE)</f>
        <v>same as global CASUALTY_EXPONENT_FRACTION but only applies vehicle fatalities</v>
      </c>
      <c r="I56" t="s">
        <v>332</v>
      </c>
    </row>
    <row r="57" spans="2:9" x14ac:dyDescent="0.25">
      <c r="B57" s="18" t="s">
        <v>308</v>
      </c>
      <c r="C57" s="33" t="str">
        <f>IF(all_global_parameter_inputs!A54="",All_global_list!C56,all_global_parameter_inputs!A54)</f>
        <v>casualty_exponent_fraction_veh</v>
      </c>
      <c r="D57" s="33" t="str">
        <f>IF(all_global_parameter_inputs!B54="","",all_global_parameter_inputs!B54)</f>
        <v>alpha</v>
      </c>
      <c r="E57" s="33">
        <f>all_global_parameter_inputs!C54</f>
        <v>0</v>
      </c>
      <c r="F57" s="33" t="str">
        <f>IF(OR(D57="alpha",D57="beta",D57="sd",D57="mean"),"--",VLOOKUP(B57,Default!$B:$H,7,FALSE))</f>
        <v>--</v>
      </c>
      <c r="G57" s="33" t="str">
        <f>VLOOKUP(B57,Lookup!$C:$D,2, FALSE)</f>
        <v>Injury values</v>
      </c>
      <c r="H57" s="33" t="str">
        <f>VLOOKUP(B57,Default!$B:$E,4, FALSE)</f>
        <v>same as global CASUALTY_EXPONENT_FRACTION but only applies vehicle fatalities</v>
      </c>
      <c r="I57" t="s">
        <v>332</v>
      </c>
    </row>
    <row r="58" spans="2:9" x14ac:dyDescent="0.25">
      <c r="B58" s="18" t="s">
        <v>308</v>
      </c>
      <c r="C58" s="33" t="str">
        <f>IF(all_global_parameter_inputs!A55="",All_global_list!C57,all_global_parameter_inputs!A55)</f>
        <v>casualty_exponent_fraction_veh</v>
      </c>
      <c r="D58" s="33" t="str">
        <f>IF(all_global_parameter_inputs!B55="","",all_global_parameter_inputs!B55)</f>
        <v>beta</v>
      </c>
      <c r="E58" s="33">
        <f>all_global_parameter_inputs!C55</f>
        <v>0</v>
      </c>
      <c r="F58" s="33" t="str">
        <f>IF(OR(D58="alpha",D58="beta",D58="sd",D58="mean"),"--",VLOOKUP(B58,Default!$B:$H,7,FALSE))</f>
        <v>--</v>
      </c>
      <c r="G58" s="33" t="str">
        <f>VLOOKUP(B58,Lookup!$C:$D,2, FALSE)</f>
        <v>Injury values</v>
      </c>
      <c r="H58" s="33" t="str">
        <f>VLOOKUP(B58,Default!$B:$E,4, FALSE)</f>
        <v>same as global CASUALTY_EXPONENT_FRACTION but only applies vehicle fatalities</v>
      </c>
      <c r="I58" t="s">
        <v>332</v>
      </c>
    </row>
    <row r="59" spans="2:9" x14ac:dyDescent="0.25">
      <c r="B59" s="18" t="s">
        <v>309</v>
      </c>
      <c r="C59" s="33" t="str">
        <f>IF(all_global_parameter_inputs!A56="",All_global_list!C58,all_global_parameter_inputs!A56)</f>
        <v>call_individual_sin</v>
      </c>
      <c r="D59" s="33" t="str">
        <f>IF(all_global_parameter_inputs!B56="","",all_global_parameter_inputs!B56)</f>
        <v/>
      </c>
      <c r="E59" s="33" t="str">
        <f>all_global_parameter_inputs!C56</f>
        <v>T</v>
      </c>
      <c r="F59" s="33" t="str">
        <f>IF(OR(D59="alpha",D59="beta",D59="sd",D59="mean"),"--",VLOOKUP(B59,Default!$B:$H,7,FALSE))</f>
        <v>F</v>
      </c>
      <c r="G59" s="33" t="str">
        <f>VLOOKUP(B59,Lookup!$C:$D,2, FALSE)</f>
        <v>Injury values</v>
      </c>
      <c r="H59" s="33" t="str">
        <f>VLOOKUP(B59,Default!$B:$E,4, FALSE)</f>
        <v>flag as to whether to use the overall safety in number parameters or, if if set to TRUE, call the safety in number exponents for different victim modes</v>
      </c>
      <c r="I59" t="s">
        <v>332</v>
      </c>
    </row>
    <row r="60" spans="2:9" x14ac:dyDescent="0.25">
      <c r="B60" s="18" t="s">
        <v>310</v>
      </c>
      <c r="C60" s="33" t="str">
        <f>IF(all_global_parameter_inputs!A57="",All_global_list!#REF!,all_global_parameter_inputs!A57)</f>
        <v>add_truck_drivers</v>
      </c>
      <c r="D60" s="33" t="str">
        <f>IF(all_global_parameter_inputs!B57="","",all_global_parameter_inputs!B57)</f>
        <v/>
      </c>
      <c r="E60" s="33" t="str">
        <f>all_global_parameter_inputs!C57</f>
        <v>T</v>
      </c>
      <c r="F60" s="33" t="str">
        <f>IF(OR(D60="alpha",D60="beta",D60="sd",D60="mean"),"--",VLOOKUP(B60,Default!$B:$H,7,FALSE))</f>
        <v>T</v>
      </c>
      <c r="G60" s="33" t="str">
        <f>VLOOKUP(B60,Lookup!$C:$D,2, FALSE)</f>
        <v>Travel values</v>
      </c>
      <c r="H60" s="33" t="str">
        <f>VLOOKUP(B60,Default!$B:$E,4, FALSE)</f>
        <v>whether to add truck drivers as ghost trips based on the TRUCK_TO_CAR_RATIO</v>
      </c>
      <c r="I60" t="s">
        <v>333</v>
      </c>
    </row>
    <row r="61" spans="2:9" x14ac:dyDescent="0.25">
      <c r="B61" s="18" t="s">
        <v>311</v>
      </c>
      <c r="C61" s="33" t="str">
        <f>IF(all_global_parameter_inputs!A58="",All_global_list!C60,all_global_parameter_inputs!A58)</f>
        <v>add_bus_drivers</v>
      </c>
      <c r="D61" s="33" t="str">
        <f>IF(all_global_parameter_inputs!B58="","",all_global_parameter_inputs!B58)</f>
        <v/>
      </c>
      <c r="E61" s="33" t="str">
        <f>all_global_parameter_inputs!C58</f>
        <v>T</v>
      </c>
      <c r="F61" s="33" t="str">
        <f>IF(OR(D61="alpha",D61="beta",D61="sd",D61="mean"),"--",VLOOKUP(B61,Default!$B:$H,7,FALSE))</f>
        <v>T</v>
      </c>
      <c r="G61" s="33" t="str">
        <f>VLOOKUP(B61,Lookup!$C:$D,2, FALSE)</f>
        <v>Travel values</v>
      </c>
      <c r="H61" s="33" t="str">
        <f>VLOOKUP(B61,Default!$B:$E,4, FALSE)</f>
        <v>whether to add bus drivers, if set to T adds ghost trips, i.e. trips not taken by any participant, using the bus_to_passenger_ratio</v>
      </c>
      <c r="I61" t="s">
        <v>333</v>
      </c>
    </row>
    <row r="62" spans="2:9" x14ac:dyDescent="0.25">
      <c r="B62" s="18" t="s">
        <v>312</v>
      </c>
      <c r="C62" s="33" t="str">
        <f>IF(all_global_parameter_inputs!A59="",All_global_list!C61,all_global_parameter_inputs!A59)</f>
        <v>add_car_drivers</v>
      </c>
      <c r="D62" s="33" t="str">
        <f>IF(all_global_parameter_inputs!B59="","",all_global_parameter_inputs!B59)</f>
        <v/>
      </c>
      <c r="E62" s="33" t="str">
        <f>all_global_parameter_inputs!C59</f>
        <v>T</v>
      </c>
      <c r="F62" s="33" t="str">
        <f>IF(OR(D62="alpha",D62="beta",D62="sd",D62="mean"),"--",VLOOKUP(B62,Default!$B:$H,7,FALSE))</f>
        <v>T</v>
      </c>
      <c r="G62" s="33" t="str">
        <f>VLOOKUP(B62,Lookup!$C:$D,2, FALSE)</f>
        <v>Travel values</v>
      </c>
      <c r="H62" s="33" t="str">
        <f>VLOOKUP(B62,Default!$B:$E,4, FALSE)</f>
        <v>whether or not to add car drivers (or rather look at car numbers). Individual cars are calculated by multiplying total passenger car km by the car_occupancy_ratio</v>
      </c>
      <c r="I62" t="s">
        <v>333</v>
      </c>
    </row>
    <row r="63" spans="2:9" x14ac:dyDescent="0.25">
      <c r="B63" s="18" t="s">
        <v>334</v>
      </c>
      <c r="C63" s="33" t="str">
        <f>IF(all_global_parameter_inputs!A60="",All_global_list!C61,all_global_parameter_inputs!A60)</f>
        <v>pa_dr_quantile_city1</v>
      </c>
      <c r="D63" s="33" t="str">
        <f>IF(all_global_parameter_inputs!B60="","",all_global_parameter_inputs!B60)</f>
        <v/>
      </c>
      <c r="E63" s="33" t="str">
        <f>all_global_parameter_inputs!C60</f>
        <v>T</v>
      </c>
      <c r="F63" s="33" t="str">
        <f>IF(OR(D63="alpha",D63="beta",D63="sd",D63="mean"),"--",VLOOKUP(B63,Default!$B:$H,7,FALSE))</f>
        <v>F</v>
      </c>
      <c r="G63" s="33" t="str">
        <f>VLOOKUP(B63,Lookup!$C:$D,2, FALSE)</f>
        <v>Health values</v>
      </c>
      <c r="H63" s="34" t="s">
        <v>335</v>
      </c>
      <c r="I63" t="s">
        <v>336</v>
      </c>
    </row>
    <row r="64" spans="2:9" x14ac:dyDescent="0.25">
      <c r="B64" s="18" t="s">
        <v>337</v>
      </c>
      <c r="C64" s="33" t="str">
        <f>IF(all_global_parameter_inputs!A61="",All_global_list!C63,all_global_parameter_inputs!A61)</f>
        <v>ap_dr_quantile_city1</v>
      </c>
      <c r="D64" s="33" t="str">
        <f>IF(all_global_parameter_inputs!B61="","",all_global_parameter_inputs!B61)</f>
        <v/>
      </c>
      <c r="E64" s="33" t="str">
        <f>all_global_parameter_inputs!C61</f>
        <v>T</v>
      </c>
      <c r="F64" s="33" t="str">
        <f>IF(OR(D64="alpha",D64="beta",D64="sd",D64="mean"),"--",VLOOKUP(B64,Default!$B:$H,7,FALSE))</f>
        <v>F</v>
      </c>
      <c r="G64" s="33" t="str">
        <f>VLOOKUP(B64,Lookup!$C:$D,2, FALSE)</f>
        <v>Health values</v>
      </c>
      <c r="H64" s="33" t="str">
        <f>VLOOKUP(B64,Default!$B:$E,4, FALSE)</f>
        <v>whether or not to sample from dose response curves</v>
      </c>
      <c r="I64" t="s">
        <v>336</v>
      </c>
    </row>
    <row r="65" spans="2:9" ht="14.65" customHeight="1" x14ac:dyDescent="0.25">
      <c r="B65" s="18" t="s">
        <v>338</v>
      </c>
      <c r="C65" s="33" t="str">
        <f>IF(all_global_parameter_inputs!A62="",All_global_list!C64,all_global_parameter_inputs!A62)</f>
        <v>min_age</v>
      </c>
      <c r="D65" s="33" t="str">
        <f>IF(all_global_parameter_inputs!B62="","",all_global_parameter_inputs!B62)</f>
        <v/>
      </c>
      <c r="E65" s="33">
        <f>all_global_parameter_inputs!C62</f>
        <v>15</v>
      </c>
      <c r="F65" s="33" t="str">
        <f>IF(OR(D65="alpha",D65="beta",D65="sd",D65="mean"),"--",VLOOKUP(B65,Default!$B:$H,7,FALSE))</f>
        <v>c(15,69)</v>
      </c>
      <c r="G65" s="33" t="str">
        <f>VLOOKUP(B65,Lookup!$C:$D,2, FALSE)</f>
        <v>Miscellaneous</v>
      </c>
      <c r="H65" s="33" t="str">
        <f>VLOOKUP(B65,Default!$B:$E,4, FALSE)</f>
        <v>age range considered</v>
      </c>
      <c r="I65" t="s">
        <v>339</v>
      </c>
    </row>
    <row r="66" spans="2:9" x14ac:dyDescent="0.25">
      <c r="B66" s="18" t="s">
        <v>338</v>
      </c>
      <c r="C66" s="33" t="str">
        <f>IF(all_global_parameter_inputs!A63="",All_global_list!C65,all_global_parameter_inputs!A63)</f>
        <v>max_age</v>
      </c>
      <c r="D66" s="33" t="str">
        <f>IF(all_global_parameter_inputs!B63="","",all_global_parameter_inputs!B63)</f>
        <v/>
      </c>
      <c r="E66" s="33">
        <f>all_global_parameter_inputs!C63</f>
        <v>69</v>
      </c>
      <c r="F66" s="33" t="str">
        <f>IF(OR(D66="alpha",D66="beta",D66="sd",D66="mean"),"--",VLOOKUP(B66,Default!$B:$H,7,FALSE))</f>
        <v>c(15,69)</v>
      </c>
      <c r="G66" s="33" t="str">
        <f>VLOOKUP(B66,Lookup!$C:$D,2, FALSE)</f>
        <v>Miscellaneous</v>
      </c>
      <c r="H66" s="33" t="str">
        <f>VLOOKUP(B66,Default!$B:$E,4, FALSE)</f>
        <v>age range considered</v>
      </c>
      <c r="I66" t="s">
        <v>340</v>
      </c>
    </row>
    <row r="67" spans="2:9" x14ac:dyDescent="0.25">
      <c r="B67" s="18" t="s">
        <v>317</v>
      </c>
      <c r="C67" s="33" t="str">
        <f>IF(all_global_parameter_inputs!A64="",All_global_list!C66,all_global_parameter_inputs!A64)</f>
        <v>dist_cat</v>
      </c>
      <c r="D67" s="33" t="str">
        <f>IF(all_global_parameter_inputs!B64="","",all_global_parameter_inputs!B64)</f>
        <v/>
      </c>
      <c r="E67" s="33" t="str">
        <f>all_global_parameter_inputs!C64</f>
        <v>0-2 km, 2-6 km, 6+ km</v>
      </c>
      <c r="F67" s="33" t="str">
        <f>IF(OR(D67="alpha",D67="beta",D67="sd",D67="mean"),"--",VLOOKUP(B67,Default!$B:$H,7,FALSE))</f>
        <v>c("0-2 km", "2-6 km", "6+ km")</v>
      </c>
      <c r="G67" s="33" t="str">
        <f>VLOOKUP(B67,Lookup!$C:$D,2, FALSE)</f>
        <v>Miscellaneous</v>
      </c>
      <c r="H67" s="33" t="str">
        <f>VLOOKUP(B67,Default!$B:$E,4, FALSE)</f>
        <v>distance categories for trip lengths</v>
      </c>
      <c r="I67" t="s">
        <v>341</v>
      </c>
    </row>
    <row r="68" spans="2:9" x14ac:dyDescent="0.25">
      <c r="C68" s="33" t="str">
        <f>IF(all_global_parameter_inputs!A65="",All_global_list!C67,all_global_parameter_inputs!A65)</f>
        <v>outcome_age_min</v>
      </c>
      <c r="D68" s="33" t="str">
        <f>IF(all_global_parameter_inputs!B65="","",all_global_parameter_inputs!B65)</f>
        <v/>
      </c>
      <c r="E68" s="33" t="str">
        <f>all_global_parameter_inputs!C65</f>
        <v>15, 50</v>
      </c>
      <c r="F68" s="34" t="s">
        <v>342</v>
      </c>
      <c r="G68" s="34" t="s">
        <v>343</v>
      </c>
      <c r="H68" s="34" t="s">
        <v>344</v>
      </c>
      <c r="I68" t="s">
        <v>341</v>
      </c>
    </row>
    <row r="69" spans="2:9" x14ac:dyDescent="0.25">
      <c r="C69" s="33" t="str">
        <f>IF(all_global_parameter_inputs!A66="",All_global_list!C68,all_global_parameter_inputs!A66)</f>
        <v>outcome_age_max</v>
      </c>
      <c r="D69" s="33" t="str">
        <f>IF(all_global_parameter_inputs!B66="","",all_global_parameter_inputs!B66)</f>
        <v/>
      </c>
      <c r="E69" s="33" t="str">
        <f>all_global_parameter_inputs!C66</f>
        <v>49, 69</v>
      </c>
      <c r="F69" s="34" t="s">
        <v>342</v>
      </c>
      <c r="G69" s="34" t="s">
        <v>343</v>
      </c>
      <c r="H69" s="34" t="s">
        <v>344</v>
      </c>
      <c r="I69" t="s">
        <v>341</v>
      </c>
    </row>
    <row r="70" spans="2:9" x14ac:dyDescent="0.25">
      <c r="C70" s="33" t="str">
        <f>IF(all_global_parameter_inputs!A67="",All_global_list!C69,all_global_parameter_inputs!A67)</f>
        <v>outcome_age_groups</v>
      </c>
      <c r="D70" s="33" t="str">
        <f>IF(all_global_parameter_inputs!B67="","",all_global_parameter_inputs!B67)</f>
        <v/>
      </c>
      <c r="E70" s="33" t="str">
        <f>all_global_parameter_inputs!C67</f>
        <v>15-49, 50-69</v>
      </c>
      <c r="F70" s="34" t="s">
        <v>342</v>
      </c>
      <c r="G70" s="34" t="s">
        <v>343</v>
      </c>
      <c r="H70" s="34" t="s">
        <v>344</v>
      </c>
      <c r="I70" t="s">
        <v>341</v>
      </c>
    </row>
    <row r="71" spans="2:9" x14ac:dyDescent="0.25">
      <c r="B71" s="18" t="s">
        <v>325</v>
      </c>
      <c r="C71" s="33" t="str">
        <f>IF(all_global_parameter_inputs!A68="",All_global_list!C70,all_global_parameter_inputs!A68)</f>
        <v>minimum_pt_time</v>
      </c>
      <c r="D71" s="33" t="str">
        <f>IF(all_global_parameter_inputs!B68="","",all_global_parameter_inputs!B68)</f>
        <v/>
      </c>
      <c r="E71" s="33">
        <f>all_global_parameter_inputs!C68</f>
        <v>5</v>
      </c>
      <c r="F71" s="33">
        <f>IF(OR(D71="alpha",D71="beta",D71="sd",D71="mean"),"--",VLOOKUP(B71,Default!$B:$H,7,FALSE))</f>
        <v>3</v>
      </c>
      <c r="G71" s="33" t="str">
        <f>VLOOKUP(B71,Lookup!$C:$D,2, FALSE)</f>
        <v>Travel values</v>
      </c>
      <c r="H71" s="33" t="str">
        <f>VLOOKUP(B71,Default!$B:$E,4, FALSE)</f>
        <v>minimum time spent on public transport when adding walking component to public transport trip</v>
      </c>
      <c r="I71" t="s">
        <v>341</v>
      </c>
    </row>
    <row r="72" spans="2:9" x14ac:dyDescent="0.25">
      <c r="B72" s="18" t="s">
        <v>326</v>
      </c>
      <c r="C72" s="33" t="str">
        <f>IF(all_global_parameter_inputs!A69="",All_global_list!C71,all_global_parameter_inputs!A69)</f>
        <v>moderate_pa_contribution</v>
      </c>
      <c r="D72" s="33" t="str">
        <f>IF(all_global_parameter_inputs!B69="","",all_global_parameter_inputs!B69)</f>
        <v/>
      </c>
      <c r="E72" s="33">
        <f>all_global_parameter_inputs!C69</f>
        <v>0.5</v>
      </c>
      <c r="F72" s="33">
        <f>IF(OR(D72="alpha",D72="beta",D72="sd",D72="mean"),"--",VLOOKUP(B72,Default!$B:$H,7,FALSE))</f>
        <v>0.5</v>
      </c>
      <c r="G72" s="33" t="str">
        <f>VLOOKUP(B72,Lookup!$C:$D,2, FALSE)</f>
        <v>Health values</v>
      </c>
      <c r="H72" s="33" t="str">
        <f>VLOOKUP(B72,Default!$B:$E,4, FALSE)</f>
        <v>To reverse  time spent in moderate and vigorous activities from mmet values</v>
      </c>
      <c r="I72" t="s">
        <v>341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P138"/>
  <sheetViews>
    <sheetView topLeftCell="A27" zoomScale="104" workbookViewId="0">
      <selection activeCell="M39" sqref="M39"/>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6" x14ac:dyDescent="0.25">
      <c r="F2" s="28" t="s">
        <v>345</v>
      </c>
      <c r="G2" s="29"/>
      <c r="H2" s="29"/>
      <c r="I2" s="29"/>
      <c r="J2" s="29"/>
      <c r="K2" s="29"/>
      <c r="L2" s="29"/>
      <c r="M2" s="29"/>
      <c r="N2" s="29"/>
      <c r="O2" s="29"/>
      <c r="P2" s="29"/>
    </row>
    <row r="3" spans="2:16" x14ac:dyDescent="0.25">
      <c r="B3" s="18" t="s">
        <v>346</v>
      </c>
    </row>
    <row r="4" spans="2:16" x14ac:dyDescent="0.25">
      <c r="B4" s="1" t="s">
        <v>347</v>
      </c>
      <c r="C4" s="3" t="s">
        <v>276</v>
      </c>
      <c r="D4" s="1" t="s">
        <v>272</v>
      </c>
      <c r="E4" s="27" t="s">
        <v>6</v>
      </c>
      <c r="F4" s="1" t="s">
        <v>348</v>
      </c>
      <c r="G4" s="1" t="s">
        <v>349</v>
      </c>
      <c r="H4" s="1" t="s">
        <v>350</v>
      </c>
      <c r="I4" s="1" t="s">
        <v>351</v>
      </c>
      <c r="J4" s="1" t="s">
        <v>277</v>
      </c>
      <c r="K4" s="1" t="s">
        <v>278</v>
      </c>
      <c r="L4" s="1" t="s">
        <v>279</v>
      </c>
    </row>
    <row r="5" spans="2:16" ht="27" customHeight="1" x14ac:dyDescent="0.25">
      <c r="B5" s="19" t="str">
        <f>VLOOKUP(D5,[1]Lookup!$B$5:$C$78,2,FALSE)</f>
        <v>pm_conc_base</v>
      </c>
      <c r="C5" s="66" t="s">
        <v>352</v>
      </c>
      <c r="D5" s="2" t="s">
        <v>353</v>
      </c>
      <c r="E5" s="26" t="s">
        <v>354</v>
      </c>
      <c r="F5" t="s">
        <v>355</v>
      </c>
      <c r="G5" t="s">
        <v>356</v>
      </c>
      <c r="H5" s="54">
        <v>12.69</v>
      </c>
      <c r="I5" t="s">
        <v>357</v>
      </c>
      <c r="J5" s="58" t="s">
        <v>358</v>
      </c>
      <c r="K5" s="21" t="s">
        <v>359</v>
      </c>
      <c r="L5" s="21" t="s">
        <v>360</v>
      </c>
    </row>
    <row r="6" spans="2:16" ht="43.9" customHeight="1" x14ac:dyDescent="0.25">
      <c r="B6" s="19" t="str">
        <f>VLOOKUP(D6,[1]Lookup!$B$5:$C$78,2,FALSE)</f>
        <v>pm_trans_share</v>
      </c>
      <c r="C6" s="66"/>
      <c r="D6" s="2" t="s">
        <v>361</v>
      </c>
      <c r="E6" s="26" t="s">
        <v>362</v>
      </c>
      <c r="F6" t="s">
        <v>355</v>
      </c>
      <c r="G6" t="s">
        <v>363</v>
      </c>
      <c r="H6" s="49">
        <v>0.42</v>
      </c>
      <c r="I6" t="s">
        <v>364</v>
      </c>
      <c r="J6" s="59" t="s">
        <v>365</v>
      </c>
      <c r="K6" s="21" t="s">
        <v>366</v>
      </c>
      <c r="L6" s="21" t="s">
        <v>360</v>
      </c>
    </row>
    <row r="7" spans="2:16" ht="43.15" customHeight="1" x14ac:dyDescent="0.25">
      <c r="B7" s="19" t="str">
        <f>VLOOKUP(D7,[1]Lookup!$B$5:$C$78,2,FALSE)</f>
        <v>PM_emission_confidence</v>
      </c>
      <c r="C7" s="66"/>
      <c r="D7" t="s">
        <v>367</v>
      </c>
      <c r="E7" s="26" t="s">
        <v>368</v>
      </c>
      <c r="F7" t="s">
        <v>355</v>
      </c>
      <c r="G7" t="s">
        <v>369</v>
      </c>
      <c r="H7">
        <v>1</v>
      </c>
      <c r="I7" t="s">
        <v>364</v>
      </c>
      <c r="J7" s="21" t="s">
        <v>370</v>
      </c>
      <c r="K7" s="22"/>
      <c r="L7" s="21"/>
    </row>
    <row r="8" spans="2:16" ht="14.45" customHeight="1" x14ac:dyDescent="0.25">
      <c r="B8" s="18" t="s">
        <v>371</v>
      </c>
      <c r="C8" s="66"/>
      <c r="D8" t="s">
        <v>372</v>
      </c>
      <c r="E8" s="67" t="s">
        <v>373</v>
      </c>
      <c r="F8" s="69" t="s">
        <v>374</v>
      </c>
      <c r="G8" t="s">
        <v>369</v>
      </c>
      <c r="H8" s="49">
        <v>2.3031654375338189E-3</v>
      </c>
      <c r="I8" t="s">
        <v>364</v>
      </c>
      <c r="J8" s="60" t="s">
        <v>375</v>
      </c>
      <c r="K8" s="21" t="s">
        <v>376</v>
      </c>
      <c r="L8" s="21" t="s">
        <v>360</v>
      </c>
    </row>
    <row r="9" spans="2:16" x14ac:dyDescent="0.25">
      <c r="B9" s="18" t="s">
        <v>377</v>
      </c>
      <c r="C9" s="66"/>
      <c r="D9" t="s">
        <v>378</v>
      </c>
      <c r="E9" s="67"/>
      <c r="F9" s="69"/>
      <c r="G9" t="s">
        <v>369</v>
      </c>
      <c r="H9" s="49">
        <v>8.1980352806225759E-2</v>
      </c>
      <c r="I9" t="s">
        <v>364</v>
      </c>
      <c r="J9" s="60" t="s">
        <v>375</v>
      </c>
      <c r="K9" s="21" t="s">
        <v>376</v>
      </c>
      <c r="L9" s="21" t="s">
        <v>360</v>
      </c>
    </row>
    <row r="10" spans="2:16" x14ac:dyDescent="0.25">
      <c r="B10" s="18" t="s">
        <v>379</v>
      </c>
      <c r="C10" s="66"/>
      <c r="D10" t="s">
        <v>380</v>
      </c>
      <c r="E10" s="67"/>
      <c r="F10" s="69"/>
      <c r="G10" t="s">
        <v>369</v>
      </c>
      <c r="H10" s="49">
        <v>0.12246677425253254</v>
      </c>
      <c r="I10" t="s">
        <v>364</v>
      </c>
      <c r="J10" s="60" t="s">
        <v>375</v>
      </c>
      <c r="K10" s="21" t="s">
        <v>376</v>
      </c>
      <c r="L10" s="21" t="s">
        <v>360</v>
      </c>
    </row>
    <row r="11" spans="2:16" x14ac:dyDescent="0.25">
      <c r="B11" s="18" t="s">
        <v>956</v>
      </c>
      <c r="C11" s="66"/>
      <c r="D11" t="s">
        <v>957</v>
      </c>
      <c r="E11" s="67"/>
      <c r="F11" s="69"/>
      <c r="G11" t="s">
        <v>369</v>
      </c>
      <c r="H11" s="49">
        <v>0.45445403783708543</v>
      </c>
      <c r="I11" t="s">
        <v>364</v>
      </c>
      <c r="J11" s="60" t="s">
        <v>375</v>
      </c>
      <c r="K11" s="21" t="s">
        <v>376</v>
      </c>
      <c r="L11" s="21" t="s">
        <v>360</v>
      </c>
    </row>
    <row r="12" spans="2:16" x14ac:dyDescent="0.25">
      <c r="B12" s="18" t="s">
        <v>381</v>
      </c>
      <c r="C12" s="66"/>
      <c r="D12" t="s">
        <v>382</v>
      </c>
      <c r="E12" s="67"/>
      <c r="F12" s="69"/>
      <c r="G12" t="s">
        <v>369</v>
      </c>
      <c r="H12" s="49">
        <v>0.33879566966662278</v>
      </c>
      <c r="I12" t="s">
        <v>364</v>
      </c>
      <c r="J12" s="60" t="s">
        <v>375</v>
      </c>
      <c r="K12" s="21" t="s">
        <v>376</v>
      </c>
      <c r="L12" s="21" t="s">
        <v>360</v>
      </c>
    </row>
    <row r="13" spans="2:16" x14ac:dyDescent="0.25">
      <c r="B13" s="18" t="s">
        <v>383</v>
      </c>
      <c r="C13" s="66"/>
      <c r="D13" t="s">
        <v>384</v>
      </c>
      <c r="E13" s="67"/>
      <c r="F13" s="69"/>
      <c r="G13" t="s">
        <v>369</v>
      </c>
      <c r="H13" s="49">
        <v>0</v>
      </c>
      <c r="I13" t="s">
        <v>364</v>
      </c>
      <c r="J13" s="60" t="s">
        <v>375</v>
      </c>
      <c r="K13" s="21" t="s">
        <v>376</v>
      </c>
      <c r="L13" s="21" t="s">
        <v>360</v>
      </c>
    </row>
    <row r="14" spans="2:16" x14ac:dyDescent="0.25">
      <c r="B14" s="18" t="s">
        <v>385</v>
      </c>
      <c r="C14" s="66"/>
      <c r="D14" t="s">
        <v>386</v>
      </c>
      <c r="E14" s="67"/>
      <c r="F14" s="69"/>
      <c r="G14" t="s">
        <v>369</v>
      </c>
      <c r="H14" s="49">
        <v>0</v>
      </c>
      <c r="I14" t="s">
        <v>364</v>
      </c>
      <c r="J14" s="60" t="s">
        <v>375</v>
      </c>
      <c r="K14" s="21" t="s">
        <v>376</v>
      </c>
      <c r="L14" s="21" t="s">
        <v>360</v>
      </c>
    </row>
    <row r="15" spans="2:16" x14ac:dyDescent="0.25">
      <c r="B15" s="18" t="s">
        <v>387</v>
      </c>
      <c r="C15" s="66"/>
      <c r="D15" t="s">
        <v>388</v>
      </c>
      <c r="E15" s="67"/>
      <c r="F15" s="69"/>
      <c r="G15" t="s">
        <v>369</v>
      </c>
      <c r="H15" s="49">
        <v>0</v>
      </c>
      <c r="I15" t="s">
        <v>364</v>
      </c>
      <c r="J15" s="60" t="s">
        <v>375</v>
      </c>
      <c r="K15" s="21" t="s">
        <v>376</v>
      </c>
      <c r="L15" s="21" t="s">
        <v>360</v>
      </c>
    </row>
    <row r="16" spans="2:16" x14ac:dyDescent="0.25">
      <c r="B16" s="18" t="s">
        <v>389</v>
      </c>
      <c r="C16" s="66"/>
      <c r="D16" t="s">
        <v>390</v>
      </c>
      <c r="E16" s="67"/>
      <c r="F16" s="69"/>
      <c r="G16" t="s">
        <v>369</v>
      </c>
      <c r="H16" s="49">
        <v>0</v>
      </c>
      <c r="I16" t="s">
        <v>364</v>
      </c>
      <c r="J16" s="60" t="s">
        <v>375</v>
      </c>
      <c r="K16" s="21" t="s">
        <v>376</v>
      </c>
      <c r="L16" s="21" t="s">
        <v>360</v>
      </c>
    </row>
    <row r="17" spans="2:12" ht="52.15" customHeight="1" x14ac:dyDescent="0.25">
      <c r="B17" s="19" t="str">
        <f>VLOOKUP(D17,[1]Lookup!$B$5:$C$78,2,FALSE)</f>
        <v>CO2_emission_confidence</v>
      </c>
      <c r="C17" s="66"/>
      <c r="D17" t="s">
        <v>391</v>
      </c>
      <c r="E17" s="26" t="s">
        <v>392</v>
      </c>
      <c r="F17" t="s">
        <v>355</v>
      </c>
      <c r="G17" t="s">
        <v>369</v>
      </c>
      <c r="H17">
        <v>1</v>
      </c>
      <c r="I17" t="s">
        <v>364</v>
      </c>
      <c r="J17" s="21" t="s">
        <v>370</v>
      </c>
      <c r="K17" s="22"/>
      <c r="L17" s="21"/>
    </row>
    <row r="18" spans="2:12" ht="14.45" customHeight="1" x14ac:dyDescent="0.25">
      <c r="B18" s="18" t="s">
        <v>393</v>
      </c>
      <c r="C18" s="66"/>
      <c r="D18" t="s">
        <v>394</v>
      </c>
      <c r="E18" s="67" t="s">
        <v>395</v>
      </c>
      <c r="F18" s="69" t="s">
        <v>374</v>
      </c>
      <c r="G18" t="s">
        <v>369</v>
      </c>
      <c r="H18" s="49">
        <v>30033.571810000001</v>
      </c>
      <c r="I18" t="s">
        <v>364</v>
      </c>
      <c r="J18" s="60" t="s">
        <v>375</v>
      </c>
      <c r="K18" s="21" t="s">
        <v>376</v>
      </c>
      <c r="L18" s="21" t="s">
        <v>360</v>
      </c>
    </row>
    <row r="19" spans="2:12" x14ac:dyDescent="0.25">
      <c r="B19" s="18" t="s">
        <v>396</v>
      </c>
      <c r="C19" s="66"/>
      <c r="D19" t="s">
        <v>397</v>
      </c>
      <c r="E19" s="67"/>
      <c r="F19" s="69"/>
      <c r="G19" t="s">
        <v>369</v>
      </c>
      <c r="H19" s="49">
        <v>1033377.341</v>
      </c>
      <c r="I19" t="s">
        <v>364</v>
      </c>
      <c r="J19" s="60" t="s">
        <v>375</v>
      </c>
      <c r="K19" s="21" t="s">
        <v>376</v>
      </c>
      <c r="L19" s="21" t="s">
        <v>360</v>
      </c>
    </row>
    <row r="20" spans="2:12" x14ac:dyDescent="0.25">
      <c r="B20" s="18" t="s">
        <v>398</v>
      </c>
      <c r="C20" s="66"/>
      <c r="D20" t="s">
        <v>399</v>
      </c>
      <c r="E20" s="67"/>
      <c r="F20" s="69"/>
      <c r="G20" t="s">
        <v>369</v>
      </c>
      <c r="H20" s="49">
        <v>100429.7216</v>
      </c>
      <c r="I20" t="s">
        <v>364</v>
      </c>
      <c r="J20" s="60" t="s">
        <v>375</v>
      </c>
      <c r="K20" s="21" t="s">
        <v>376</v>
      </c>
      <c r="L20" s="21" t="s">
        <v>360</v>
      </c>
    </row>
    <row r="21" spans="2:12" x14ac:dyDescent="0.25">
      <c r="B21" s="18" t="s">
        <v>958</v>
      </c>
      <c r="C21" s="66"/>
      <c r="D21" t="s">
        <v>959</v>
      </c>
      <c r="E21" s="67"/>
      <c r="F21" s="69"/>
      <c r="G21" t="s">
        <v>369</v>
      </c>
      <c r="H21" s="49">
        <v>259655.32449999999</v>
      </c>
      <c r="I21" t="s">
        <v>364</v>
      </c>
      <c r="J21" s="60" t="s">
        <v>375</v>
      </c>
      <c r="K21" s="21" t="s">
        <v>376</v>
      </c>
      <c r="L21" s="21" t="s">
        <v>360</v>
      </c>
    </row>
    <row r="22" spans="2:12" x14ac:dyDescent="0.25">
      <c r="B22" s="18" t="s">
        <v>400</v>
      </c>
      <c r="C22" s="66"/>
      <c r="D22" t="s">
        <v>401</v>
      </c>
      <c r="E22" s="67"/>
      <c r="F22" s="69"/>
      <c r="G22" t="s">
        <v>369</v>
      </c>
      <c r="H22" s="49">
        <v>163516.11319999999</v>
      </c>
      <c r="I22" t="s">
        <v>364</v>
      </c>
      <c r="J22" s="60" t="s">
        <v>375</v>
      </c>
      <c r="K22" s="21" t="s">
        <v>376</v>
      </c>
      <c r="L22" s="21" t="s">
        <v>360</v>
      </c>
    </row>
    <row r="23" spans="2:12" x14ac:dyDescent="0.25">
      <c r="B23" s="18" t="s">
        <v>402</v>
      </c>
      <c r="C23" s="66"/>
      <c r="D23" t="s">
        <v>403</v>
      </c>
      <c r="E23" s="67"/>
      <c r="F23" s="69"/>
      <c r="G23" t="s">
        <v>369</v>
      </c>
      <c r="H23" s="49">
        <v>0</v>
      </c>
      <c r="I23" t="s">
        <v>364</v>
      </c>
      <c r="J23" s="60" t="s">
        <v>375</v>
      </c>
      <c r="K23" s="21" t="s">
        <v>376</v>
      </c>
      <c r="L23" s="21" t="s">
        <v>360</v>
      </c>
    </row>
    <row r="24" spans="2:12" x14ac:dyDescent="0.25">
      <c r="B24" s="18" t="s">
        <v>404</v>
      </c>
      <c r="C24" s="66"/>
      <c r="D24" t="s">
        <v>405</v>
      </c>
      <c r="E24" s="67"/>
      <c r="F24" s="69"/>
      <c r="G24" t="s">
        <v>369</v>
      </c>
      <c r="H24" s="49">
        <v>1906.893448</v>
      </c>
      <c r="I24" t="s">
        <v>364</v>
      </c>
      <c r="J24" s="60" t="s">
        <v>375</v>
      </c>
      <c r="K24" s="21" t="s">
        <v>376</v>
      </c>
      <c r="L24" s="21" t="s">
        <v>360</v>
      </c>
    </row>
    <row r="25" spans="2:12" x14ac:dyDescent="0.25">
      <c r="B25" s="18" t="s">
        <v>406</v>
      </c>
      <c r="C25" s="66"/>
      <c r="D25" t="s">
        <v>407</v>
      </c>
      <c r="E25" s="67"/>
      <c r="F25" s="69"/>
      <c r="G25" t="s">
        <v>369</v>
      </c>
      <c r="H25" s="49">
        <v>0</v>
      </c>
      <c r="I25" t="s">
        <v>364</v>
      </c>
      <c r="J25" s="60" t="s">
        <v>375</v>
      </c>
      <c r="K25" s="21" t="s">
        <v>376</v>
      </c>
      <c r="L25" s="21" t="s">
        <v>360</v>
      </c>
    </row>
    <row r="26" spans="2:12" x14ac:dyDescent="0.25">
      <c r="B26" s="18" t="s">
        <v>408</v>
      </c>
      <c r="C26" s="66"/>
      <c r="D26" t="s">
        <v>409</v>
      </c>
      <c r="E26" s="67"/>
      <c r="F26" s="69"/>
      <c r="G26" t="s">
        <v>369</v>
      </c>
      <c r="H26" s="49">
        <v>0</v>
      </c>
      <c r="I26" t="s">
        <v>364</v>
      </c>
      <c r="J26" s="60" t="s">
        <v>375</v>
      </c>
      <c r="K26" s="21" t="s">
        <v>376</v>
      </c>
      <c r="L26" s="21" t="s">
        <v>360</v>
      </c>
    </row>
    <row r="27" spans="2:12" ht="105" x14ac:dyDescent="0.25">
      <c r="B27" s="19" t="str">
        <f>VLOOKUP(D27,[1]Lookup!$B$5:$C$78,2,FALSE)</f>
        <v>treat_taxi_as_car</v>
      </c>
      <c r="C27" s="66"/>
      <c r="D27" t="s">
        <v>960</v>
      </c>
      <c r="E27" s="63" t="s">
        <v>961</v>
      </c>
      <c r="F27" s="64" t="s">
        <v>962</v>
      </c>
      <c r="G27" t="s">
        <v>478</v>
      </c>
      <c r="H27" s="49" t="s">
        <v>199</v>
      </c>
      <c r="I27" t="s">
        <v>364</v>
      </c>
      <c r="J27" s="60"/>
      <c r="K27" s="21"/>
      <c r="L27" s="21"/>
    </row>
    <row r="28" spans="2:12" x14ac:dyDescent="0.25">
      <c r="C28" s="2"/>
      <c r="J28" s="21"/>
      <c r="K28" s="21"/>
      <c r="L28" s="21"/>
    </row>
    <row r="29" spans="2:12" ht="37.15" customHeight="1" x14ac:dyDescent="0.25">
      <c r="B29" s="19" t="str">
        <f>VLOOKUP(D29,Lookup!$B$5:$C$78,2,FALSE)</f>
        <v>background_pa_confidence</v>
      </c>
      <c r="C29" s="66" t="s">
        <v>410</v>
      </c>
      <c r="D29" s="2" t="s">
        <v>411</v>
      </c>
      <c r="E29" s="26" t="s">
        <v>412</v>
      </c>
      <c r="F29" t="s">
        <v>374</v>
      </c>
      <c r="G29" t="s">
        <v>413</v>
      </c>
      <c r="H29">
        <v>1</v>
      </c>
      <c r="I29" t="s">
        <v>364</v>
      </c>
      <c r="J29" s="21" t="s">
        <v>414</v>
      </c>
      <c r="K29" s="21"/>
      <c r="L29" s="21"/>
    </row>
    <row r="30" spans="2:12" ht="22.9" customHeight="1" x14ac:dyDescent="0.25">
      <c r="B30" s="19" t="str">
        <f>VLOOKUP(D30,Lookup!$B$5:$C$78,2,FALSE)</f>
        <v>background_pa_scalar</v>
      </c>
      <c r="C30" s="66"/>
      <c r="D30" s="2" t="s">
        <v>415</v>
      </c>
      <c r="E30" s="26" t="s">
        <v>416</v>
      </c>
      <c r="F30" t="s">
        <v>374</v>
      </c>
      <c r="G30" t="s">
        <v>356</v>
      </c>
      <c r="H30">
        <v>1</v>
      </c>
      <c r="I30" t="s">
        <v>364</v>
      </c>
      <c r="J30" s="21" t="s">
        <v>417</v>
      </c>
      <c r="K30" s="21"/>
      <c r="L30" s="21"/>
    </row>
    <row r="31" spans="2:12" ht="30" customHeight="1" x14ac:dyDescent="0.25">
      <c r="B31" s="19" t="str">
        <f>VLOOKUP(D31,Lookup!$B$5:$C$78,2,FALSE)</f>
        <v>cycling_mmet</v>
      </c>
      <c r="C31" s="66"/>
      <c r="D31" s="2" t="s">
        <v>974</v>
      </c>
      <c r="E31" s="26" t="s">
        <v>983</v>
      </c>
      <c r="F31" t="s">
        <v>418</v>
      </c>
      <c r="G31" t="s">
        <v>356</v>
      </c>
      <c r="H31">
        <v>5.8</v>
      </c>
      <c r="I31" t="s">
        <v>419</v>
      </c>
      <c r="J31" s="21" t="s">
        <v>420</v>
      </c>
      <c r="K31" s="21" t="s">
        <v>421</v>
      </c>
      <c r="L31" s="21"/>
    </row>
    <row r="32" spans="2:12" ht="16.899999999999999" customHeight="1" x14ac:dyDescent="0.25">
      <c r="B32" s="19" t="str">
        <f>VLOOKUP(D32,Lookup!$B$5:$C$78,2,FALSE)</f>
        <v>walking_mmet</v>
      </c>
      <c r="C32" s="66"/>
      <c r="D32" s="2" t="s">
        <v>975</v>
      </c>
      <c r="E32" s="26" t="s">
        <v>984</v>
      </c>
      <c r="F32" t="s">
        <v>418</v>
      </c>
      <c r="G32" t="s">
        <v>356</v>
      </c>
      <c r="H32">
        <v>2.5</v>
      </c>
      <c r="I32" t="s">
        <v>419</v>
      </c>
      <c r="J32" s="21" t="s">
        <v>422</v>
      </c>
      <c r="K32" s="21" t="s">
        <v>423</v>
      </c>
      <c r="L32" s="21"/>
    </row>
    <row r="33" spans="2:12" ht="16.899999999999999" customHeight="1" x14ac:dyDescent="0.25">
      <c r="B33" s="19" t="str">
        <f>VLOOKUP(D33,Lookup!$B$5:$C$78,2,FALSE)</f>
        <v>passenger_mmet</v>
      </c>
      <c r="C33" s="66"/>
      <c r="D33" s="2" t="s">
        <v>976</v>
      </c>
      <c r="E33" s="26" t="s">
        <v>985</v>
      </c>
      <c r="F33" t="s">
        <v>418</v>
      </c>
      <c r="G33" t="s">
        <v>356</v>
      </c>
      <c r="H33">
        <v>0.3</v>
      </c>
      <c r="I33" t="s">
        <v>419</v>
      </c>
      <c r="J33" s="21" t="s">
        <v>424</v>
      </c>
      <c r="K33" s="21" t="s">
        <v>425</v>
      </c>
      <c r="L33" s="21"/>
    </row>
    <row r="34" spans="2:12" ht="16.899999999999999" customHeight="1" x14ac:dyDescent="0.25">
      <c r="B34" s="19" t="str">
        <f>VLOOKUP(D34,Lookup!$B$5:$C$78,2,FALSE)</f>
        <v>car_driver_mmet</v>
      </c>
      <c r="C34" s="66"/>
      <c r="D34" s="2" t="s">
        <v>977</v>
      </c>
      <c r="E34" s="26" t="s">
        <v>986</v>
      </c>
      <c r="F34" t="s">
        <v>418</v>
      </c>
      <c r="G34" t="s">
        <v>356</v>
      </c>
      <c r="H34">
        <v>1.5</v>
      </c>
      <c r="I34" t="s">
        <v>419</v>
      </c>
      <c r="J34" s="21" t="s">
        <v>426</v>
      </c>
      <c r="K34" s="21" t="s">
        <v>427</v>
      </c>
      <c r="L34" s="21"/>
    </row>
    <row r="35" spans="2:12" ht="16.899999999999999" customHeight="1" x14ac:dyDescent="0.25">
      <c r="B35" s="19" t="str">
        <f>VLOOKUP(D35,Lookup!$B$5:$C$78,2,FALSE)</f>
        <v>motorcyclist_mmet</v>
      </c>
      <c r="C35" s="66"/>
      <c r="D35" s="2" t="s">
        <v>978</v>
      </c>
      <c r="E35" s="26" t="s">
        <v>987</v>
      </c>
      <c r="F35" t="s">
        <v>418</v>
      </c>
      <c r="G35" t="s">
        <v>356</v>
      </c>
      <c r="H35">
        <v>1.8</v>
      </c>
      <c r="I35" t="s">
        <v>419</v>
      </c>
      <c r="J35" s="21" t="s">
        <v>428</v>
      </c>
      <c r="K35" s="21" t="s">
        <v>429</v>
      </c>
      <c r="L35" s="21"/>
    </row>
    <row r="36" spans="2:12" ht="16.899999999999999" customHeight="1" x14ac:dyDescent="0.25">
      <c r="B36" s="19" t="str">
        <f>VLOOKUP(D36,Lookup!$B$5:$C$78,2,FALSE)</f>
        <v>sedentary_activity_mmet</v>
      </c>
      <c r="C36" s="66"/>
      <c r="D36" s="2" t="s">
        <v>979</v>
      </c>
      <c r="E36" s="26" t="s">
        <v>988</v>
      </c>
      <c r="F36" t="s">
        <v>418</v>
      </c>
      <c r="G36" t="s">
        <v>356</v>
      </c>
      <c r="H36">
        <v>0.3</v>
      </c>
      <c r="I36" t="s">
        <v>419</v>
      </c>
      <c r="J36" s="21" t="s">
        <v>430</v>
      </c>
      <c r="K36" s="21" t="s">
        <v>431</v>
      </c>
      <c r="L36" s="21"/>
    </row>
    <row r="37" spans="2:12" ht="16.899999999999999" customHeight="1" x14ac:dyDescent="0.25">
      <c r="B37" s="19" t="str">
        <f>VLOOKUP(D37,Lookup!$B$5:$C$78,2,FALSE)</f>
        <v>light_activity_mmet</v>
      </c>
      <c r="C37" s="66"/>
      <c r="D37" s="2" t="s">
        <v>980</v>
      </c>
      <c r="E37" s="26" t="s">
        <v>989</v>
      </c>
      <c r="F37" t="s">
        <v>418</v>
      </c>
      <c r="G37" t="s">
        <v>356</v>
      </c>
      <c r="H37">
        <v>1</v>
      </c>
      <c r="I37" t="s">
        <v>419</v>
      </c>
      <c r="J37" s="21" t="s">
        <v>432</v>
      </c>
      <c r="K37" s="21" t="s">
        <v>992</v>
      </c>
      <c r="L37" s="21"/>
    </row>
    <row r="38" spans="2:12" ht="16.899999999999999" customHeight="1" x14ac:dyDescent="0.25">
      <c r="B38" s="19" t="str">
        <f>VLOOKUP(D38,Lookup!$B$5:$C$78,2,FALSE)</f>
        <v>moderate_pa_mmet</v>
      </c>
      <c r="C38" s="66"/>
      <c r="D38" s="2" t="s">
        <v>981</v>
      </c>
      <c r="E38" s="26" t="s">
        <v>990</v>
      </c>
      <c r="F38" t="s">
        <v>418</v>
      </c>
      <c r="G38" t="s">
        <v>356</v>
      </c>
      <c r="H38">
        <v>3</v>
      </c>
      <c r="I38" t="s">
        <v>419</v>
      </c>
      <c r="J38" s="21" t="s">
        <v>433</v>
      </c>
      <c r="K38" s="21" t="s">
        <v>434</v>
      </c>
      <c r="L38" s="21"/>
    </row>
    <row r="39" spans="2:12" ht="16.899999999999999" customHeight="1" x14ac:dyDescent="0.25">
      <c r="B39" s="19" t="str">
        <f>VLOOKUP(D39,Lookup!$B$5:$C$78,2,FALSE)</f>
        <v>vigorous_pa_mmet</v>
      </c>
      <c r="C39" s="66"/>
      <c r="D39" s="2" t="s">
        <v>982</v>
      </c>
      <c r="E39" s="26" t="s">
        <v>991</v>
      </c>
      <c r="F39" t="s">
        <v>418</v>
      </c>
      <c r="G39" t="s">
        <v>356</v>
      </c>
      <c r="H39">
        <v>7</v>
      </c>
      <c r="I39" t="s">
        <v>419</v>
      </c>
      <c r="J39" s="21" t="s">
        <v>433</v>
      </c>
      <c r="K39" s="21" t="s">
        <v>434</v>
      </c>
      <c r="L39" s="21"/>
    </row>
    <row r="40" spans="2:12" ht="16.899999999999999" customHeight="1" x14ac:dyDescent="0.25">
      <c r="B40" s="19" t="str">
        <f>VLOOKUP(D40,Lookup!$B$5:$C$78,2,FALSE)</f>
        <v>moderate_pa_contribution</v>
      </c>
      <c r="C40" s="66"/>
      <c r="D40" t="s">
        <v>435</v>
      </c>
      <c r="E40" s="56" t="s">
        <v>436</v>
      </c>
      <c r="F40" t="s">
        <v>418</v>
      </c>
      <c r="G40" t="s">
        <v>437</v>
      </c>
      <c r="H40">
        <v>0.5</v>
      </c>
      <c r="I40" t="s">
        <v>299</v>
      </c>
      <c r="J40" s="21" t="s">
        <v>438</v>
      </c>
      <c r="K40" s="21"/>
      <c r="L40" s="21" t="s">
        <v>439</v>
      </c>
    </row>
    <row r="41" spans="2:12" ht="16.899999999999999" customHeight="1" x14ac:dyDescent="0.25">
      <c r="B41" s="19"/>
      <c r="C41" s="57"/>
      <c r="D41" s="2"/>
      <c r="J41" s="21"/>
      <c r="K41" s="21"/>
      <c r="L41" s="21"/>
    </row>
    <row r="42" spans="2:12" ht="47.65" customHeight="1" x14ac:dyDescent="0.25">
      <c r="B42" s="19" t="str">
        <f>VLOOKUP(D42,Lookup!$B$5:$C$78,2,FALSE)</f>
        <v>bus_walk_time</v>
      </c>
      <c r="C42" s="66" t="s">
        <v>440</v>
      </c>
      <c r="D42" s="2" t="s">
        <v>441</v>
      </c>
      <c r="E42" s="26" t="s">
        <v>442</v>
      </c>
      <c r="F42" t="s">
        <v>443</v>
      </c>
      <c r="G42" t="s">
        <v>356</v>
      </c>
      <c r="H42">
        <v>16</v>
      </c>
      <c r="I42" t="s">
        <v>364</v>
      </c>
      <c r="J42" s="21" t="s">
        <v>444</v>
      </c>
      <c r="K42" s="21" t="s">
        <v>445</v>
      </c>
      <c r="L42" s="21" t="s">
        <v>360</v>
      </c>
    </row>
    <row r="43" spans="2:12" ht="22.15" customHeight="1" x14ac:dyDescent="0.25">
      <c r="B43" s="19" t="str">
        <f>VLOOKUP(D43,Lookup!$B$5:$C$78,2,FALSE)</f>
        <v>rail_walk_time</v>
      </c>
      <c r="C43" s="66"/>
      <c r="D43" t="s">
        <v>446</v>
      </c>
      <c r="E43" s="26" t="s">
        <v>447</v>
      </c>
      <c r="F43" t="s">
        <v>443</v>
      </c>
      <c r="G43" t="s">
        <v>356</v>
      </c>
      <c r="H43">
        <v>12.5</v>
      </c>
      <c r="I43" t="s">
        <v>364</v>
      </c>
      <c r="J43" s="61" t="s">
        <v>448</v>
      </c>
      <c r="K43" s="21" t="s">
        <v>449</v>
      </c>
      <c r="L43" s="21" t="s">
        <v>360</v>
      </c>
    </row>
    <row r="44" spans="2:12" ht="23.65" customHeight="1" x14ac:dyDescent="0.25">
      <c r="B44" s="19" t="str">
        <f>VLOOKUP(D44,Lookup!$B$5:$C$78,2,FALSE)</f>
        <v>day_to_week_scalar</v>
      </c>
      <c r="C44" s="66"/>
      <c r="D44" t="s">
        <v>450</v>
      </c>
      <c r="E44" s="26" t="s">
        <v>451</v>
      </c>
      <c r="F44" t="s">
        <v>418</v>
      </c>
      <c r="G44" t="s">
        <v>369</v>
      </c>
      <c r="H44">
        <v>7</v>
      </c>
      <c r="I44" t="s">
        <v>364</v>
      </c>
      <c r="J44" s="21" t="s">
        <v>452</v>
      </c>
      <c r="K44" s="21"/>
      <c r="L44" s="21"/>
    </row>
    <row r="45" spans="2:12" ht="23.65" customHeight="1" x14ac:dyDescent="0.25">
      <c r="B45" s="19" t="str">
        <f>VLOOKUP(D45,Lookup!$B$5:$C$78,2,FALSE)</f>
        <v>bus_to_passenger_ratio</v>
      </c>
      <c r="C45" s="66"/>
      <c r="D45" s="2" t="s">
        <v>453</v>
      </c>
      <c r="E45" s="26" t="s">
        <v>454</v>
      </c>
      <c r="F45" t="s">
        <v>374</v>
      </c>
      <c r="G45" t="s">
        <v>363</v>
      </c>
      <c r="H45" s="49">
        <v>3.8910505836575897E-2</v>
      </c>
      <c r="I45" t="s">
        <v>364</v>
      </c>
      <c r="J45" s="61" t="s">
        <v>455</v>
      </c>
      <c r="K45" s="62" t="s">
        <v>456</v>
      </c>
      <c r="L45" s="21" t="s">
        <v>360</v>
      </c>
    </row>
    <row r="46" spans="2:12" ht="24" customHeight="1" x14ac:dyDescent="0.25">
      <c r="B46" s="19" t="s">
        <v>215</v>
      </c>
      <c r="C46" s="66"/>
      <c r="D46" s="2" t="s">
        <v>457</v>
      </c>
      <c r="E46" s="26" t="s">
        <v>458</v>
      </c>
      <c r="F46" t="s">
        <v>374</v>
      </c>
      <c r="G46" t="s">
        <v>363</v>
      </c>
      <c r="H46" s="49">
        <v>0.625</v>
      </c>
      <c r="I46" t="s">
        <v>364</v>
      </c>
      <c r="J46" s="58" t="s">
        <v>459</v>
      </c>
      <c r="K46" s="21" t="s">
        <v>460</v>
      </c>
      <c r="L46" s="21" t="s">
        <v>360</v>
      </c>
    </row>
    <row r="47" spans="2:12" ht="28.9" customHeight="1" x14ac:dyDescent="0.25">
      <c r="B47" s="19" t="str">
        <f>VLOOKUP(D47,Lookup!$B$5:$C$78,2,FALSE)</f>
        <v>truck_to_car_ratio</v>
      </c>
      <c r="C47" s="66"/>
      <c r="D47" s="2" t="s">
        <v>461</v>
      </c>
      <c r="E47" s="26" t="s">
        <v>462</v>
      </c>
      <c r="F47" t="s">
        <v>374</v>
      </c>
      <c r="G47" t="s">
        <v>363</v>
      </c>
      <c r="H47">
        <v>0.3</v>
      </c>
      <c r="I47" t="s">
        <v>364</v>
      </c>
      <c r="J47" s="61" t="s">
        <v>463</v>
      </c>
      <c r="K47" s="21" t="s">
        <v>464</v>
      </c>
      <c r="L47" s="21" t="s">
        <v>360</v>
      </c>
    </row>
    <row r="48" spans="2:12" ht="26.65" customHeight="1" x14ac:dyDescent="0.25">
      <c r="B48" s="19" t="str">
        <f>VLOOKUP(D48,Lookup!$B$5:$C$78,2,FALSE)</f>
        <v>distance_scalar_car_taxi</v>
      </c>
      <c r="C48" s="66"/>
      <c r="D48" s="2" t="s">
        <v>465</v>
      </c>
      <c r="E48" s="26" t="s">
        <v>466</v>
      </c>
      <c r="F48" t="s">
        <v>374</v>
      </c>
      <c r="G48" t="s">
        <v>356</v>
      </c>
      <c r="H48">
        <v>1</v>
      </c>
      <c r="I48" t="s">
        <v>364</v>
      </c>
      <c r="J48" s="21" t="s">
        <v>467</v>
      </c>
      <c r="K48" s="22"/>
      <c r="L48" s="21"/>
    </row>
    <row r="49" spans="2:12" ht="27.6" customHeight="1" x14ac:dyDescent="0.25">
      <c r="B49" s="19" t="str">
        <f>VLOOKUP(D49,Lookup!$B$5:$C$78,2,FALSE)</f>
        <v>distance_scalar_walking</v>
      </c>
      <c r="C49" s="66"/>
      <c r="D49" s="2" t="s">
        <v>468</v>
      </c>
      <c r="E49" s="26" t="s">
        <v>469</v>
      </c>
      <c r="F49" t="s">
        <v>374</v>
      </c>
      <c r="G49" t="s">
        <v>356</v>
      </c>
      <c r="H49">
        <v>1</v>
      </c>
      <c r="I49" t="s">
        <v>364</v>
      </c>
      <c r="J49" s="21" t="s">
        <v>467</v>
      </c>
      <c r="K49" s="21"/>
      <c r="L49" s="21"/>
    </row>
    <row r="50" spans="2:12" ht="23.65" customHeight="1" x14ac:dyDescent="0.25">
      <c r="B50" s="19" t="str">
        <f>VLOOKUP(D50,Lookup!$B$5:$C$78,2,FALSE)</f>
        <v>distance_scalar_pt</v>
      </c>
      <c r="C50" s="66"/>
      <c r="D50" s="2" t="s">
        <v>470</v>
      </c>
      <c r="E50" s="26" t="s">
        <v>471</v>
      </c>
      <c r="F50" t="s">
        <v>374</v>
      </c>
      <c r="G50" t="s">
        <v>356</v>
      </c>
      <c r="H50">
        <v>1</v>
      </c>
      <c r="I50" t="s">
        <v>364</v>
      </c>
      <c r="J50" s="21" t="s">
        <v>467</v>
      </c>
      <c r="K50" s="21"/>
      <c r="L50" s="21"/>
    </row>
    <row r="51" spans="2:12" ht="27" customHeight="1" x14ac:dyDescent="0.25">
      <c r="B51" s="19" t="str">
        <f>VLOOKUP(D51,Lookup!$B$5:$C$78,2,FALSE)</f>
        <v>distance_scalar_cycling</v>
      </c>
      <c r="C51" s="66"/>
      <c r="D51" s="2" t="s">
        <v>472</v>
      </c>
      <c r="E51" s="26" t="s">
        <v>473</v>
      </c>
      <c r="F51" t="s">
        <v>374</v>
      </c>
      <c r="G51" t="s">
        <v>356</v>
      </c>
      <c r="H51">
        <v>1</v>
      </c>
      <c r="I51" t="s">
        <v>364</v>
      </c>
      <c r="J51" s="21" t="s">
        <v>467</v>
      </c>
      <c r="K51" s="21"/>
      <c r="L51" s="21"/>
    </row>
    <row r="52" spans="2:12" ht="23.65" customHeight="1" x14ac:dyDescent="0.25">
      <c r="B52" s="19" t="str">
        <f>VLOOKUP(D52,Lookup!$B$5:$C$78,2,FALSE)</f>
        <v>distance_scalar_motorcycle</v>
      </c>
      <c r="C52" s="66"/>
      <c r="D52" s="2" t="s">
        <v>474</v>
      </c>
      <c r="E52" s="26" t="s">
        <v>475</v>
      </c>
      <c r="F52" t="s">
        <v>374</v>
      </c>
      <c r="G52" t="s">
        <v>356</v>
      </c>
      <c r="H52">
        <v>1</v>
      </c>
      <c r="I52" t="s">
        <v>364</v>
      </c>
      <c r="J52" s="21" t="s">
        <v>467</v>
      </c>
      <c r="K52" s="21"/>
      <c r="L52" s="21"/>
    </row>
    <row r="53" spans="2:12" ht="24.6" customHeight="1" x14ac:dyDescent="0.25">
      <c r="B53" s="19" t="str">
        <f>VLOOKUP(D53,Lookup!$B$5:$C$78,2,FALSE)</f>
        <v>add_truck_drivers</v>
      </c>
      <c r="C53" s="66"/>
      <c r="D53" s="2" t="s">
        <v>476</v>
      </c>
      <c r="E53" s="26" t="s">
        <v>477</v>
      </c>
      <c r="F53" t="s">
        <v>418</v>
      </c>
      <c r="G53" t="s">
        <v>478</v>
      </c>
      <c r="H53" t="s">
        <v>200</v>
      </c>
      <c r="I53" t="s">
        <v>419</v>
      </c>
      <c r="J53" s="23" t="s">
        <v>479</v>
      </c>
      <c r="K53" s="21"/>
      <c r="L53" s="21"/>
    </row>
    <row r="54" spans="2:12" ht="19.149999999999999" customHeight="1" x14ac:dyDescent="0.25">
      <c r="B54" s="19" t="str">
        <f>VLOOKUP(D54,Lookup!$B$5:$C$78,2,FALSE)</f>
        <v>add_bus_drivers</v>
      </c>
      <c r="C54" s="66"/>
      <c r="D54" s="2" t="s">
        <v>480</v>
      </c>
      <c r="E54" s="26" t="s">
        <v>481</v>
      </c>
      <c r="F54" t="s">
        <v>418</v>
      </c>
      <c r="G54" t="s">
        <v>478</v>
      </c>
      <c r="H54" t="s">
        <v>200</v>
      </c>
      <c r="I54" t="s">
        <v>419</v>
      </c>
      <c r="J54" s="23" t="s">
        <v>479</v>
      </c>
      <c r="K54" s="21"/>
      <c r="L54" s="21"/>
    </row>
    <row r="55" spans="2:12" ht="22.15" customHeight="1" x14ac:dyDescent="0.25">
      <c r="B55" s="19" t="str">
        <f>VLOOKUP(D55,Lookup!$B$5:$C$78,2,FALSE)</f>
        <v>add_car_drivers</v>
      </c>
      <c r="C55" s="66"/>
      <c r="D55" s="2" t="s">
        <v>482</v>
      </c>
      <c r="E55" s="26" t="s">
        <v>483</v>
      </c>
      <c r="F55" t="s">
        <v>418</v>
      </c>
      <c r="G55" t="s">
        <v>478</v>
      </c>
      <c r="H55" t="s">
        <v>200</v>
      </c>
      <c r="I55" t="s">
        <v>419</v>
      </c>
      <c r="J55" s="23" t="s">
        <v>484</v>
      </c>
      <c r="K55" s="21"/>
      <c r="L55" s="21"/>
    </row>
    <row r="56" spans="2:12" ht="32.65" customHeight="1" x14ac:dyDescent="0.25">
      <c r="B56" s="19" t="str">
        <f>VLOOKUP(D56,Lookup!$B$5:$C$78,2,FALSE)</f>
        <v>add_walk_to_pt_trips</v>
      </c>
      <c r="C56" s="66"/>
      <c r="D56" s="2" t="s">
        <v>485</v>
      </c>
      <c r="E56" s="26" t="s">
        <v>486</v>
      </c>
      <c r="F56" t="s">
        <v>374</v>
      </c>
      <c r="G56" t="s">
        <v>487</v>
      </c>
      <c r="H56" t="s">
        <v>200</v>
      </c>
      <c r="I56" t="s">
        <v>364</v>
      </c>
      <c r="J56" s="21" t="s">
        <v>488</v>
      </c>
      <c r="K56" s="21"/>
      <c r="L56" s="21"/>
    </row>
    <row r="57" spans="2:12" ht="49.9" customHeight="1" x14ac:dyDescent="0.25">
      <c r="B57" s="19" t="str">
        <f>VLOOKUP(D57,Lookup!$B$5:$C$78,2,FALSE)</f>
        <v>add_personal_motorcycle_trips</v>
      </c>
      <c r="C57" s="66"/>
      <c r="D57" s="2" t="s">
        <v>489</v>
      </c>
      <c r="E57" s="26" t="s">
        <v>490</v>
      </c>
      <c r="G57" t="s">
        <v>491</v>
      </c>
      <c r="H57" t="s">
        <v>195</v>
      </c>
      <c r="I57" t="s">
        <v>364</v>
      </c>
      <c r="J57" s="21" t="s">
        <v>492</v>
      </c>
      <c r="K57" s="21"/>
      <c r="L57" s="21"/>
    </row>
    <row r="58" spans="2:12" ht="31.9" customHeight="1" x14ac:dyDescent="0.25">
      <c r="B58" s="19" t="str">
        <f>VLOOKUP(D58,Lookup!$B$5:$C$78,2,FALSE)</f>
        <v>proportion_motorcycle_trips</v>
      </c>
      <c r="C58" s="66"/>
      <c r="D58" s="2" t="s">
        <v>493</v>
      </c>
      <c r="E58" s="26" t="s">
        <v>494</v>
      </c>
      <c r="G58" t="s">
        <v>363</v>
      </c>
      <c r="H58">
        <v>0</v>
      </c>
      <c r="I58" t="s">
        <v>364</v>
      </c>
      <c r="J58" s="21" t="s">
        <v>495</v>
      </c>
      <c r="K58" s="21"/>
      <c r="L58" s="21"/>
    </row>
    <row r="59" spans="2:12" ht="30" customHeight="1" x14ac:dyDescent="0.25">
      <c r="B59" s="19" t="str">
        <f>VLOOKUP(D59,Lookup!$B$5:$C$78,2,FALSE)</f>
        <v>add_motorcycle_fleet</v>
      </c>
      <c r="C59" s="66"/>
      <c r="D59" s="2" t="s">
        <v>496</v>
      </c>
      <c r="E59" s="26" t="s">
        <v>497</v>
      </c>
      <c r="F59" t="s">
        <v>374</v>
      </c>
      <c r="G59" t="s">
        <v>478</v>
      </c>
      <c r="H59" t="s">
        <v>200</v>
      </c>
      <c r="I59" t="s">
        <v>364</v>
      </c>
      <c r="J59" s="21" t="s">
        <v>498</v>
      </c>
      <c r="K59" s="21"/>
      <c r="L59" s="21"/>
    </row>
    <row r="60" spans="2:12" ht="38.65" customHeight="1" x14ac:dyDescent="0.25">
      <c r="B60" s="19" t="str">
        <f>VLOOKUP(D60,Lookup!$B$5:$C$78,2,FALSE)</f>
        <v>fleet_to_motorcycle_ratio</v>
      </c>
      <c r="C60" s="66"/>
      <c r="D60" s="2" t="s">
        <v>499</v>
      </c>
      <c r="E60" s="26" t="s">
        <v>500</v>
      </c>
      <c r="F60" t="s">
        <v>374</v>
      </c>
      <c r="G60" t="s">
        <v>363</v>
      </c>
      <c r="H60" s="49">
        <v>0.441176470588235</v>
      </c>
      <c r="I60" t="s">
        <v>364</v>
      </c>
      <c r="J60" s="58" t="s">
        <v>501</v>
      </c>
      <c r="K60" s="21" t="s">
        <v>502</v>
      </c>
      <c r="L60" s="21" t="s">
        <v>360</v>
      </c>
    </row>
    <row r="61" spans="2:12" ht="38.65" customHeight="1" x14ac:dyDescent="0.25">
      <c r="B61" s="19" t="s">
        <v>231</v>
      </c>
      <c r="C61" s="66"/>
      <c r="D61" s="2" t="s">
        <v>503</v>
      </c>
      <c r="E61" s="26" t="s">
        <v>504</v>
      </c>
      <c r="F61" t="s">
        <v>374</v>
      </c>
      <c r="G61" t="s">
        <v>505</v>
      </c>
      <c r="H61">
        <v>0.98</v>
      </c>
      <c r="I61" t="s">
        <v>364</v>
      </c>
      <c r="J61" s="58" t="s">
        <v>506</v>
      </c>
      <c r="K61" s="62" t="s">
        <v>507</v>
      </c>
      <c r="L61" s="21" t="s">
        <v>360</v>
      </c>
    </row>
    <row r="62" spans="2:12" ht="38.65" customHeight="1" x14ac:dyDescent="0.25">
      <c r="B62" s="19" t="s">
        <v>232</v>
      </c>
      <c r="C62" s="66"/>
      <c r="D62" s="2" t="s">
        <v>508</v>
      </c>
      <c r="E62" s="26" t="s">
        <v>509</v>
      </c>
      <c r="F62" t="s">
        <v>374</v>
      </c>
      <c r="G62" t="s">
        <v>491</v>
      </c>
      <c r="H62" t="s">
        <v>239</v>
      </c>
      <c r="I62" t="s">
        <v>364</v>
      </c>
      <c r="J62" s="58" t="s">
        <v>510</v>
      </c>
      <c r="K62" s="62" t="s">
        <v>511</v>
      </c>
      <c r="L62" s="21" t="s">
        <v>360</v>
      </c>
    </row>
    <row r="63" spans="2:12" ht="38.65" customHeight="1" x14ac:dyDescent="0.25">
      <c r="B63" s="19" t="s">
        <v>242</v>
      </c>
      <c r="C63" s="66"/>
      <c r="D63" s="2" t="s">
        <v>512</v>
      </c>
      <c r="E63" s="26" t="s">
        <v>513</v>
      </c>
      <c r="F63" t="s">
        <v>374</v>
      </c>
      <c r="G63" t="s">
        <v>491</v>
      </c>
      <c r="H63" t="s">
        <v>239</v>
      </c>
      <c r="I63" t="s">
        <v>364</v>
      </c>
      <c r="J63" s="58" t="s">
        <v>510</v>
      </c>
      <c r="K63" s="62" t="s">
        <v>511</v>
      </c>
      <c r="L63" s="21" t="s">
        <v>360</v>
      </c>
    </row>
    <row r="64" spans="2:12" ht="38.65" customHeight="1" x14ac:dyDescent="0.25">
      <c r="B64" s="19" t="s">
        <v>246</v>
      </c>
      <c r="C64" s="66"/>
      <c r="D64" s="2" t="s">
        <v>514</v>
      </c>
      <c r="E64" s="26" t="s">
        <v>515</v>
      </c>
      <c r="F64" t="s">
        <v>374</v>
      </c>
      <c r="G64" t="s">
        <v>505</v>
      </c>
      <c r="H64">
        <v>0.98</v>
      </c>
      <c r="I64" t="s">
        <v>364</v>
      </c>
      <c r="J64" s="21" t="s">
        <v>516</v>
      </c>
      <c r="K64" s="21"/>
      <c r="L64" s="21" t="s">
        <v>360</v>
      </c>
    </row>
    <row r="65" spans="2:14" ht="38.65" customHeight="1" x14ac:dyDescent="0.25">
      <c r="B65" s="19" t="s">
        <v>247</v>
      </c>
      <c r="C65" s="66"/>
      <c r="D65" s="2" t="s">
        <v>517</v>
      </c>
      <c r="E65" s="26" t="s">
        <v>518</v>
      </c>
      <c r="F65" t="s">
        <v>374</v>
      </c>
      <c r="G65" t="s">
        <v>491</v>
      </c>
      <c r="H65" t="s">
        <v>249</v>
      </c>
      <c r="I65" t="s">
        <v>364</v>
      </c>
      <c r="J65" s="21" t="s">
        <v>519</v>
      </c>
      <c r="K65" s="21"/>
      <c r="L65" s="21" t="s">
        <v>360</v>
      </c>
    </row>
    <row r="66" spans="2:14" ht="38.65" customHeight="1" x14ac:dyDescent="0.25">
      <c r="B66" s="19" t="s">
        <v>252</v>
      </c>
      <c r="C66" s="66"/>
      <c r="D66" s="2" t="s">
        <v>520</v>
      </c>
      <c r="E66" s="26" t="s">
        <v>521</v>
      </c>
      <c r="F66" t="s">
        <v>374</v>
      </c>
      <c r="G66" t="s">
        <v>491</v>
      </c>
      <c r="H66" t="s">
        <v>249</v>
      </c>
      <c r="I66" t="s">
        <v>364</v>
      </c>
      <c r="J66" s="21" t="s">
        <v>522</v>
      </c>
      <c r="K66" s="21"/>
      <c r="L66" s="21" t="s">
        <v>360</v>
      </c>
    </row>
    <row r="67" spans="2:14" ht="38.65" customHeight="1" x14ac:dyDescent="0.25">
      <c r="B67" s="19" t="s">
        <v>254</v>
      </c>
      <c r="C67" s="66"/>
      <c r="D67" s="2" t="s">
        <v>523</v>
      </c>
      <c r="E67" s="26" t="s">
        <v>524</v>
      </c>
      <c r="F67" t="s">
        <v>374</v>
      </c>
      <c r="G67" t="s">
        <v>505</v>
      </c>
      <c r="H67">
        <v>0.99</v>
      </c>
      <c r="I67" t="s">
        <v>364</v>
      </c>
      <c r="J67" s="58" t="s">
        <v>501</v>
      </c>
      <c r="K67" s="21" t="s">
        <v>502</v>
      </c>
      <c r="L67" s="21" t="s">
        <v>360</v>
      </c>
    </row>
    <row r="68" spans="2:14" ht="38.65" customHeight="1" x14ac:dyDescent="0.25">
      <c r="B68" s="19" t="s">
        <v>255</v>
      </c>
      <c r="C68" s="66"/>
      <c r="D68" s="2" t="s">
        <v>525</v>
      </c>
      <c r="E68" s="26" t="s">
        <v>526</v>
      </c>
      <c r="F68" t="s">
        <v>374</v>
      </c>
      <c r="G68" t="s">
        <v>491</v>
      </c>
      <c r="H68" t="s">
        <v>249</v>
      </c>
      <c r="I68" t="s">
        <v>364</v>
      </c>
      <c r="J68" s="58" t="s">
        <v>501</v>
      </c>
      <c r="K68" s="21" t="s">
        <v>527</v>
      </c>
      <c r="L68" s="21" t="s">
        <v>360</v>
      </c>
    </row>
    <row r="69" spans="2:14" ht="38.65" customHeight="1" x14ac:dyDescent="0.25">
      <c r="B69" s="19" t="s">
        <v>261</v>
      </c>
      <c r="C69" s="66"/>
      <c r="D69" s="2" t="s">
        <v>528</v>
      </c>
      <c r="E69" s="26" t="s">
        <v>529</v>
      </c>
      <c r="F69" t="s">
        <v>374</v>
      </c>
      <c r="G69" t="s">
        <v>491</v>
      </c>
      <c r="H69" t="s">
        <v>249</v>
      </c>
      <c r="I69" t="s">
        <v>364</v>
      </c>
      <c r="J69" s="58" t="s">
        <v>501</v>
      </c>
      <c r="K69" s="21" t="s">
        <v>530</v>
      </c>
      <c r="L69" s="21" t="s">
        <v>360</v>
      </c>
    </row>
    <row r="70" spans="2:14" ht="38.65" customHeight="1" x14ac:dyDescent="0.25">
      <c r="B70" s="19" t="s">
        <v>325</v>
      </c>
      <c r="C70" s="66"/>
      <c r="D70" s="2" t="s">
        <v>531</v>
      </c>
      <c r="E70" s="26" t="s">
        <v>532</v>
      </c>
      <c r="F70" t="s">
        <v>418</v>
      </c>
      <c r="G70" t="s">
        <v>505</v>
      </c>
      <c r="H70">
        <v>3</v>
      </c>
      <c r="I70" t="s">
        <v>419</v>
      </c>
      <c r="J70" s="21" t="s">
        <v>533</v>
      </c>
      <c r="K70" s="21"/>
      <c r="L70" s="21"/>
    </row>
    <row r="71" spans="2:14" x14ac:dyDescent="0.25">
      <c r="B71" s="19" t="s">
        <v>534</v>
      </c>
      <c r="C71" s="66"/>
      <c r="D71" s="2" t="s">
        <v>534</v>
      </c>
      <c r="E71" s="67" t="s">
        <v>535</v>
      </c>
      <c r="F71" s="70" t="s">
        <v>374</v>
      </c>
      <c r="G71" t="s">
        <v>369</v>
      </c>
      <c r="H71" s="49">
        <v>8.1</v>
      </c>
      <c r="I71" s="70" t="s">
        <v>364</v>
      </c>
      <c r="J71" s="29"/>
      <c r="K71" s="23" t="s">
        <v>536</v>
      </c>
      <c r="L71" s="21" t="s">
        <v>360</v>
      </c>
      <c r="N71" s="49"/>
    </row>
    <row r="72" spans="2:14" x14ac:dyDescent="0.25">
      <c r="B72" s="19" t="s">
        <v>537</v>
      </c>
      <c r="C72" s="66"/>
      <c r="D72" s="2" t="s">
        <v>537</v>
      </c>
      <c r="E72" s="68"/>
      <c r="F72" s="70"/>
      <c r="G72" t="s">
        <v>369</v>
      </c>
      <c r="H72" s="49">
        <v>8.1</v>
      </c>
      <c r="I72" s="70"/>
      <c r="J72" s="21"/>
      <c r="K72" s="21"/>
      <c r="L72" s="21" t="s">
        <v>538</v>
      </c>
      <c r="N72" s="49"/>
    </row>
    <row r="73" spans="2:14" x14ac:dyDescent="0.25">
      <c r="B73" s="19" t="s">
        <v>539</v>
      </c>
      <c r="C73" s="66"/>
      <c r="D73" s="2" t="s">
        <v>539</v>
      </c>
      <c r="E73" s="68"/>
      <c r="F73" s="70"/>
      <c r="G73" t="s">
        <v>369</v>
      </c>
      <c r="H73" s="49">
        <v>8.1</v>
      </c>
      <c r="I73" s="70"/>
      <c r="J73" s="21"/>
      <c r="K73" s="21"/>
      <c r="L73" s="21" t="s">
        <v>538</v>
      </c>
      <c r="N73" s="49"/>
    </row>
    <row r="74" spans="2:14" x14ac:dyDescent="0.25">
      <c r="B74" s="19" t="s">
        <v>540</v>
      </c>
      <c r="C74" s="66"/>
      <c r="D74" s="2" t="s">
        <v>540</v>
      </c>
      <c r="E74" s="68"/>
      <c r="F74" s="70"/>
      <c r="G74" t="s">
        <v>369</v>
      </c>
      <c r="H74" s="49">
        <v>8.1</v>
      </c>
      <c r="I74" s="70"/>
      <c r="J74" s="21"/>
      <c r="K74" s="21"/>
      <c r="L74" s="21" t="s">
        <v>538</v>
      </c>
      <c r="N74" s="49"/>
    </row>
    <row r="75" spans="2:14" x14ac:dyDescent="0.25">
      <c r="B75" s="19" t="s">
        <v>541</v>
      </c>
      <c r="C75" s="66"/>
      <c r="D75" s="2" t="s">
        <v>541</v>
      </c>
      <c r="E75" s="68"/>
      <c r="F75" s="70"/>
      <c r="G75" t="s">
        <v>369</v>
      </c>
      <c r="H75" s="49">
        <v>13.8</v>
      </c>
      <c r="I75" s="70"/>
      <c r="J75" s="29"/>
      <c r="K75" s="23" t="s">
        <v>536</v>
      </c>
      <c r="L75" s="21" t="s">
        <v>360</v>
      </c>
      <c r="N75" s="49"/>
    </row>
    <row r="76" spans="2:14" x14ac:dyDescent="0.25">
      <c r="B76" s="19" t="s">
        <v>542</v>
      </c>
      <c r="C76" s="66"/>
      <c r="D76" s="2" t="s">
        <v>542</v>
      </c>
      <c r="E76" s="68"/>
      <c r="F76" s="70"/>
      <c r="G76" t="s">
        <v>369</v>
      </c>
      <c r="H76" s="49">
        <v>13.8</v>
      </c>
      <c r="I76" s="70"/>
      <c r="J76" s="21"/>
      <c r="K76" s="21"/>
      <c r="L76" s="21" t="s">
        <v>543</v>
      </c>
      <c r="N76" s="49"/>
    </row>
    <row r="77" spans="2:14" x14ac:dyDescent="0.25">
      <c r="B77" s="19" t="s">
        <v>544</v>
      </c>
      <c r="C77" s="66"/>
      <c r="D77" s="2" t="s">
        <v>544</v>
      </c>
      <c r="E77" s="68"/>
      <c r="F77" s="70"/>
      <c r="G77" t="s">
        <v>369</v>
      </c>
      <c r="H77" s="49">
        <v>13.8</v>
      </c>
      <c r="I77" s="70"/>
      <c r="J77" s="21"/>
      <c r="K77" s="21"/>
      <c r="L77" s="21" t="s">
        <v>543</v>
      </c>
      <c r="N77" s="49"/>
    </row>
    <row r="78" spans="2:14" x14ac:dyDescent="0.25">
      <c r="B78" s="19" t="s">
        <v>545</v>
      </c>
      <c r="C78" s="66"/>
      <c r="D78" s="2" t="s">
        <v>545</v>
      </c>
      <c r="E78" s="68"/>
      <c r="F78" s="70"/>
      <c r="G78" t="s">
        <v>369</v>
      </c>
      <c r="H78" s="2">
        <v>2.5</v>
      </c>
      <c r="I78" s="70"/>
      <c r="J78" s="29"/>
      <c r="K78" s="23" t="s">
        <v>536</v>
      </c>
      <c r="L78" s="21" t="s">
        <v>360</v>
      </c>
      <c r="N78" s="49"/>
    </row>
    <row r="79" spans="2:14" x14ac:dyDescent="0.25">
      <c r="B79" s="19" t="s">
        <v>546</v>
      </c>
      <c r="C79" s="66"/>
      <c r="D79" s="2" t="s">
        <v>546</v>
      </c>
      <c r="E79" s="68"/>
      <c r="F79" s="70"/>
      <c r="G79" t="s">
        <v>369</v>
      </c>
      <c r="H79" s="2">
        <v>2.5</v>
      </c>
      <c r="I79" s="70"/>
      <c r="J79" s="21"/>
      <c r="K79" s="21"/>
      <c r="L79" s="21" t="s">
        <v>547</v>
      </c>
      <c r="N79" s="49"/>
    </row>
    <row r="80" spans="2:14" x14ac:dyDescent="0.25">
      <c r="B80" s="19" t="s">
        <v>548</v>
      </c>
      <c r="C80" s="66"/>
      <c r="D80" s="2" t="s">
        <v>548</v>
      </c>
      <c r="E80" s="68"/>
      <c r="F80" s="70"/>
      <c r="G80" t="s">
        <v>369</v>
      </c>
      <c r="H80" s="49">
        <v>7.2</v>
      </c>
      <c r="I80" s="70"/>
      <c r="J80" s="29"/>
      <c r="K80" s="23" t="s">
        <v>536</v>
      </c>
      <c r="L80" s="21" t="s">
        <v>549</v>
      </c>
      <c r="N80" s="49"/>
    </row>
    <row r="81" spans="2:14" x14ac:dyDescent="0.25">
      <c r="B81" s="19" t="s">
        <v>550</v>
      </c>
      <c r="C81" s="66"/>
      <c r="D81" s="2" t="s">
        <v>550</v>
      </c>
      <c r="E81" s="68"/>
      <c r="F81" s="70"/>
      <c r="G81" t="s">
        <v>369</v>
      </c>
      <c r="H81" s="49">
        <v>15.2</v>
      </c>
      <c r="I81" s="70"/>
      <c r="J81" s="29"/>
      <c r="K81" s="23" t="s">
        <v>536</v>
      </c>
      <c r="L81" s="21" t="s">
        <v>549</v>
      </c>
      <c r="N81" s="49"/>
    </row>
    <row r="82" spans="2:14" x14ac:dyDescent="0.25">
      <c r="B82" s="19" t="s">
        <v>551</v>
      </c>
      <c r="C82" s="66"/>
      <c r="D82" s="2" t="s">
        <v>551</v>
      </c>
      <c r="E82" s="68"/>
      <c r="F82" s="70"/>
      <c r="G82" t="s">
        <v>369</v>
      </c>
      <c r="H82" s="49">
        <v>8.1</v>
      </c>
      <c r="I82" s="70"/>
      <c r="J82" s="21"/>
      <c r="K82" s="21"/>
      <c r="L82" s="21" t="s">
        <v>538</v>
      </c>
      <c r="N82" s="49"/>
    </row>
    <row r="83" spans="2:14" x14ac:dyDescent="0.25">
      <c r="B83" s="19" t="s">
        <v>552</v>
      </c>
      <c r="C83" s="66"/>
      <c r="D83" s="2" t="s">
        <v>552</v>
      </c>
      <c r="E83" s="68"/>
      <c r="F83" s="70"/>
      <c r="G83" t="s">
        <v>369</v>
      </c>
      <c r="H83" s="2">
        <v>13.8</v>
      </c>
      <c r="I83" s="70"/>
      <c r="J83" s="21"/>
      <c r="K83" s="21"/>
      <c r="L83" s="21" t="s">
        <v>543</v>
      </c>
    </row>
    <row r="84" spans="2:14" x14ac:dyDescent="0.25">
      <c r="B84" s="19" t="s">
        <v>553</v>
      </c>
      <c r="C84" s="66"/>
      <c r="D84" s="2" t="s">
        <v>553</v>
      </c>
      <c r="E84" s="68"/>
      <c r="F84" s="70"/>
      <c r="G84" t="s">
        <v>369</v>
      </c>
      <c r="H84" s="49">
        <v>18.100000000000001</v>
      </c>
      <c r="I84" s="70"/>
      <c r="J84" s="29"/>
      <c r="K84" s="23" t="s">
        <v>536</v>
      </c>
      <c r="L84" s="21" t="s">
        <v>360</v>
      </c>
    </row>
    <row r="85" spans="2:14" x14ac:dyDescent="0.25">
      <c r="B85" s="19" t="s">
        <v>554</v>
      </c>
      <c r="C85" s="66"/>
      <c r="D85" s="2" t="s">
        <v>554</v>
      </c>
      <c r="E85" s="68"/>
      <c r="F85" s="70"/>
      <c r="G85" t="s">
        <v>369</v>
      </c>
      <c r="H85" s="49">
        <v>21.9</v>
      </c>
      <c r="I85" s="70"/>
      <c r="J85" s="29"/>
      <c r="K85" s="23" t="s">
        <v>536</v>
      </c>
      <c r="L85" s="21" t="s">
        <v>360</v>
      </c>
    </row>
    <row r="86" spans="2:14" x14ac:dyDescent="0.25">
      <c r="B86" s="19" t="s">
        <v>555</v>
      </c>
      <c r="C86" s="66"/>
      <c r="D86" s="2" t="s">
        <v>555</v>
      </c>
      <c r="E86" s="68"/>
      <c r="F86" s="70"/>
      <c r="G86" t="s">
        <v>369</v>
      </c>
      <c r="H86" s="2">
        <v>4</v>
      </c>
      <c r="I86" s="70"/>
      <c r="J86" s="29"/>
      <c r="K86" s="23" t="s">
        <v>556</v>
      </c>
      <c r="L86" s="21" t="s">
        <v>557</v>
      </c>
    </row>
    <row r="87" spans="2:14" x14ac:dyDescent="0.25">
      <c r="B87" s="19" t="s">
        <v>558</v>
      </c>
      <c r="C87" s="66"/>
      <c r="D87" s="2" t="s">
        <v>558</v>
      </c>
      <c r="E87" s="68"/>
      <c r="F87" s="70"/>
      <c r="G87" t="s">
        <v>369</v>
      </c>
      <c r="H87" s="49">
        <v>13.8</v>
      </c>
      <c r="I87" s="70"/>
      <c r="J87" s="21"/>
      <c r="K87" s="21"/>
      <c r="L87" s="21" t="s">
        <v>543</v>
      </c>
    </row>
    <row r="88" spans="2:14" x14ac:dyDescent="0.25">
      <c r="B88" s="19" t="s">
        <v>559</v>
      </c>
      <c r="C88" s="66"/>
      <c r="D88" s="2" t="s">
        <v>559</v>
      </c>
      <c r="E88" s="68"/>
      <c r="F88" s="70"/>
      <c r="G88" t="s">
        <v>369</v>
      </c>
      <c r="H88" s="49">
        <v>13.8</v>
      </c>
      <c r="I88" s="70"/>
      <c r="J88" s="21"/>
      <c r="K88" s="21"/>
      <c r="L88" s="21" t="s">
        <v>543</v>
      </c>
    </row>
    <row r="89" spans="2:14" x14ac:dyDescent="0.25">
      <c r="B89" s="19" t="s">
        <v>560</v>
      </c>
      <c r="C89" s="66"/>
      <c r="D89" s="2" t="s">
        <v>560</v>
      </c>
      <c r="E89" s="68"/>
      <c r="F89" s="70"/>
      <c r="G89" t="s">
        <v>369</v>
      </c>
      <c r="H89" s="2">
        <v>4</v>
      </c>
      <c r="I89" s="70"/>
      <c r="J89" s="29"/>
      <c r="K89" s="23"/>
      <c r="L89" s="21" t="s">
        <v>561</v>
      </c>
    </row>
    <row r="90" spans="2:14" x14ac:dyDescent="0.25">
      <c r="B90" s="19" t="s">
        <v>562</v>
      </c>
      <c r="C90" s="66"/>
      <c r="D90" s="2" t="s">
        <v>562</v>
      </c>
      <c r="E90" s="68"/>
      <c r="F90" s="70"/>
      <c r="G90" t="s">
        <v>369</v>
      </c>
      <c r="H90" s="49">
        <v>9.1</v>
      </c>
      <c r="J90" s="29"/>
      <c r="K90" s="23" t="s">
        <v>536</v>
      </c>
      <c r="L90" s="21" t="s">
        <v>360</v>
      </c>
    </row>
    <row r="91" spans="2:14" x14ac:dyDescent="0.25">
      <c r="B91" s="20"/>
      <c r="C91" s="3"/>
      <c r="D91" s="1"/>
      <c r="E91" s="27"/>
      <c r="F91" s="1"/>
      <c r="G91" s="1"/>
      <c r="I91" s="1"/>
      <c r="J91" s="21"/>
      <c r="K91" s="22"/>
      <c r="L91" s="21"/>
    </row>
    <row r="92" spans="2:14" ht="90" x14ac:dyDescent="0.25">
      <c r="B92" s="19" t="str">
        <f>VLOOKUP(D92,Lookup!$B$5:$C$78,2,FALSE)</f>
        <v>pa_dose_response_quantile</v>
      </c>
      <c r="C92" s="66" t="s">
        <v>563</v>
      </c>
      <c r="D92" s="2" t="s">
        <v>564</v>
      </c>
      <c r="E92" s="26" t="s">
        <v>565</v>
      </c>
      <c r="F92" t="s">
        <v>418</v>
      </c>
      <c r="G92" t="s">
        <v>487</v>
      </c>
      <c r="H92" t="s">
        <v>199</v>
      </c>
      <c r="I92" t="s">
        <v>419</v>
      </c>
      <c r="J92" s="21" t="s">
        <v>566</v>
      </c>
      <c r="K92" s="22"/>
      <c r="L92" s="21"/>
    </row>
    <row r="93" spans="2:14" ht="90" x14ac:dyDescent="0.25">
      <c r="B93" s="19" t="str">
        <f>VLOOKUP(D93,Lookup!$B$5:$C$78,2,FALSE)</f>
        <v>ap_dose_response_quantile</v>
      </c>
      <c r="C93" s="66"/>
      <c r="D93" s="2" t="s">
        <v>567</v>
      </c>
      <c r="E93" s="26" t="s">
        <v>565</v>
      </c>
      <c r="F93" t="s">
        <v>418</v>
      </c>
      <c r="G93" t="s">
        <v>487</v>
      </c>
      <c r="H93" t="s">
        <v>199</v>
      </c>
      <c r="I93" t="s">
        <v>419</v>
      </c>
      <c r="J93" s="21" t="s">
        <v>566</v>
      </c>
      <c r="K93" s="21"/>
      <c r="L93" s="21"/>
    </row>
    <row r="94" spans="2:14" ht="60" x14ac:dyDescent="0.25">
      <c r="B94" s="19" t="str">
        <f>VLOOKUP(D94,Lookup!$B$5:$C$78,2,FALSE)</f>
        <v>chronic_disease_scalar</v>
      </c>
      <c r="C94" s="66"/>
      <c r="D94" s="2" t="s">
        <v>568</v>
      </c>
      <c r="E94" s="26" t="s">
        <v>569</v>
      </c>
      <c r="F94" t="s">
        <v>374</v>
      </c>
      <c r="G94" t="s">
        <v>356</v>
      </c>
      <c r="H94">
        <v>1</v>
      </c>
      <c r="I94" t="s">
        <v>364</v>
      </c>
      <c r="J94" s="23" t="s">
        <v>570</v>
      </c>
      <c r="K94" s="21"/>
      <c r="L94" s="21"/>
    </row>
    <row r="95" spans="2:14" x14ac:dyDescent="0.25">
      <c r="B95" s="19"/>
      <c r="C95" s="3"/>
      <c r="D95" s="1"/>
      <c r="E95" s="27"/>
      <c r="F95" s="1"/>
      <c r="G95" s="1"/>
      <c r="I95" s="1"/>
      <c r="J95" s="23"/>
      <c r="K95" s="21"/>
      <c r="L95" s="21"/>
    </row>
    <row r="96" spans="2:14" ht="60" x14ac:dyDescent="0.25">
      <c r="B96" s="19" t="str">
        <f>VLOOKUP(D96,Lookup!$B$5:$C$78,2,FALSE)</f>
        <v>injury_reporting_rate</v>
      </c>
      <c r="C96" s="66" t="s">
        <v>571</v>
      </c>
      <c r="D96" s="2" t="s">
        <v>572</v>
      </c>
      <c r="E96" s="26" t="s">
        <v>573</v>
      </c>
      <c r="F96" t="s">
        <v>374</v>
      </c>
      <c r="G96" t="s">
        <v>363</v>
      </c>
      <c r="H96">
        <v>1</v>
      </c>
      <c r="I96" t="s">
        <v>364</v>
      </c>
      <c r="J96" s="23" t="s">
        <v>574</v>
      </c>
      <c r="K96" s="21"/>
      <c r="L96" s="21"/>
    </row>
    <row r="97" spans="2:12" ht="135" x14ac:dyDescent="0.25">
      <c r="B97" s="19" t="str">
        <f>VLOOKUP(D97,Lookup!$B$5:$C$78,2,FALSE)</f>
        <v>sin_exponent_sum</v>
      </c>
      <c r="C97" s="66"/>
      <c r="D97" s="2" t="s">
        <v>575</v>
      </c>
      <c r="E97" s="26" t="s">
        <v>576</v>
      </c>
      <c r="F97" t="s">
        <v>418</v>
      </c>
      <c r="G97" t="s">
        <v>356</v>
      </c>
      <c r="H97">
        <v>2</v>
      </c>
      <c r="I97" t="s">
        <v>419</v>
      </c>
      <c r="J97" s="23" t="s">
        <v>577</v>
      </c>
      <c r="K97" s="23"/>
      <c r="L97" s="21"/>
    </row>
    <row r="98" spans="2:12" ht="90" x14ac:dyDescent="0.25">
      <c r="B98" s="19" t="str">
        <f>VLOOKUP(D98,Lookup!$B$5:$C$78,2,FALSE)</f>
        <v>casualty_exponent_fraction</v>
      </c>
      <c r="C98" s="66"/>
      <c r="D98" s="2" t="s">
        <v>578</v>
      </c>
      <c r="E98" s="26" t="s">
        <v>579</v>
      </c>
      <c r="F98" t="s">
        <v>418</v>
      </c>
      <c r="G98" t="s">
        <v>363</v>
      </c>
      <c r="H98">
        <v>0.5</v>
      </c>
      <c r="I98" t="s">
        <v>419</v>
      </c>
      <c r="J98" s="23" t="s">
        <v>580</v>
      </c>
      <c r="K98" s="21"/>
      <c r="L98" s="21"/>
    </row>
    <row r="99" spans="2:12" ht="48" customHeight="1" x14ac:dyDescent="0.25">
      <c r="B99" s="19" t="str">
        <f>VLOOKUP(D99,Lookup!$B$5:$C$78,2,FALSE)</f>
        <v>sin_exponent_sum_nov</v>
      </c>
      <c r="C99" s="66"/>
      <c r="D99" s="2" t="s">
        <v>581</v>
      </c>
      <c r="E99" s="26" t="s">
        <v>582</v>
      </c>
      <c r="F99" t="s">
        <v>418</v>
      </c>
      <c r="G99" t="s">
        <v>356</v>
      </c>
      <c r="H99">
        <v>1</v>
      </c>
      <c r="I99" t="s">
        <v>419</v>
      </c>
      <c r="J99" s="23" t="s">
        <v>583</v>
      </c>
      <c r="K99" s="21"/>
      <c r="L99" s="21"/>
    </row>
    <row r="100" spans="2:12" ht="44.65" customHeight="1" x14ac:dyDescent="0.25">
      <c r="B100" s="19" t="str">
        <f>VLOOKUP(D100,Lookup!$B$5:$C$78,2,FALSE)</f>
        <v>sin_exponent_sum_cycle</v>
      </c>
      <c r="C100" s="66"/>
      <c r="D100" s="2" t="s">
        <v>584</v>
      </c>
      <c r="E100" s="26" t="s">
        <v>585</v>
      </c>
      <c r="F100" t="s">
        <v>418</v>
      </c>
      <c r="G100" t="s">
        <v>356</v>
      </c>
      <c r="H100">
        <v>2</v>
      </c>
      <c r="I100" t="s">
        <v>419</v>
      </c>
      <c r="J100" s="23" t="s">
        <v>577</v>
      </c>
      <c r="K100" s="21"/>
      <c r="L100" s="21"/>
    </row>
    <row r="101" spans="2:12" ht="39" customHeight="1" x14ac:dyDescent="0.25">
      <c r="B101" s="19" t="str">
        <f>VLOOKUP(D101,Lookup!$B$5:$C$78,2,FALSE)</f>
        <v>casualty_exponent_fraction_cycle</v>
      </c>
      <c r="C101" s="66"/>
      <c r="D101" s="2" t="s">
        <v>586</v>
      </c>
      <c r="E101" s="26" t="s">
        <v>587</v>
      </c>
      <c r="F101" t="s">
        <v>418</v>
      </c>
      <c r="G101" t="s">
        <v>363</v>
      </c>
      <c r="H101">
        <v>0.5</v>
      </c>
      <c r="I101" t="s">
        <v>419</v>
      </c>
      <c r="J101" s="23" t="s">
        <v>580</v>
      </c>
      <c r="K101" s="21"/>
      <c r="L101" s="21"/>
    </row>
    <row r="102" spans="2:12" ht="30" customHeight="1" x14ac:dyDescent="0.25">
      <c r="B102" s="19" t="str">
        <f>VLOOKUP(D102,Lookup!$B$5:$C$78,2,FALSE)</f>
        <v>sin_exponent_sum_ped</v>
      </c>
      <c r="C102" s="66"/>
      <c r="D102" s="2" t="s">
        <v>588</v>
      </c>
      <c r="E102" s="26" t="s">
        <v>589</v>
      </c>
      <c r="F102" t="s">
        <v>418</v>
      </c>
      <c r="G102" t="s">
        <v>356</v>
      </c>
      <c r="H102">
        <v>2</v>
      </c>
      <c r="I102" t="s">
        <v>419</v>
      </c>
      <c r="J102" s="23" t="s">
        <v>577</v>
      </c>
      <c r="K102" s="21"/>
      <c r="L102" s="21"/>
    </row>
    <row r="103" spans="2:12" ht="39.6" customHeight="1" x14ac:dyDescent="0.25">
      <c r="B103" s="19" t="str">
        <f>VLOOKUP(D103,Lookup!$B$5:$C$78,2,FALSE)</f>
        <v>casualty_exponent_fraction_ped</v>
      </c>
      <c r="C103" s="66"/>
      <c r="D103" s="2" t="s">
        <v>590</v>
      </c>
      <c r="E103" s="26" t="s">
        <v>591</v>
      </c>
      <c r="F103" t="s">
        <v>418</v>
      </c>
      <c r="G103" t="s">
        <v>363</v>
      </c>
      <c r="H103">
        <v>0.5</v>
      </c>
      <c r="I103" t="s">
        <v>419</v>
      </c>
      <c r="J103" s="23" t="s">
        <v>580</v>
      </c>
      <c r="K103" s="21"/>
      <c r="L103" s="21"/>
    </row>
    <row r="104" spans="2:12" ht="32.65" customHeight="1" x14ac:dyDescent="0.25">
      <c r="B104" s="19" t="str">
        <f>VLOOKUP(D104,Lookup!$B$5:$C$78,2,FALSE)</f>
        <v>sin_exponent_sum_veh</v>
      </c>
      <c r="C104" s="66"/>
      <c r="D104" s="2" t="s">
        <v>592</v>
      </c>
      <c r="E104" s="26" t="s">
        <v>593</v>
      </c>
      <c r="F104" t="s">
        <v>418</v>
      </c>
      <c r="G104" t="s">
        <v>356</v>
      </c>
      <c r="H104">
        <v>2</v>
      </c>
      <c r="I104" t="s">
        <v>419</v>
      </c>
      <c r="J104" s="23" t="s">
        <v>577</v>
      </c>
      <c r="K104" s="21"/>
      <c r="L104" s="21"/>
    </row>
    <row r="105" spans="2:12" ht="31.15" customHeight="1" x14ac:dyDescent="0.25">
      <c r="B105" s="19" t="str">
        <f>VLOOKUP(D105,Lookup!$B$5:$C$78,2,FALSE)</f>
        <v>casualty_exponent_fraction_veh</v>
      </c>
      <c r="C105" s="66"/>
      <c r="D105" s="2" t="s">
        <v>594</v>
      </c>
      <c r="E105" s="26" t="s">
        <v>595</v>
      </c>
      <c r="F105" t="s">
        <v>418</v>
      </c>
      <c r="G105" t="s">
        <v>363</v>
      </c>
      <c r="H105">
        <v>0.5</v>
      </c>
      <c r="I105" t="s">
        <v>419</v>
      </c>
      <c r="J105" s="23" t="s">
        <v>580</v>
      </c>
      <c r="K105" s="21"/>
      <c r="L105" s="21"/>
    </row>
    <row r="106" spans="2:12" ht="31.15" customHeight="1" x14ac:dyDescent="0.25">
      <c r="B106" s="19" t="str">
        <f>VLOOKUP(D106,Lookup!$B$5:$C$78,2,FALSE)</f>
        <v>call_individual_sin</v>
      </c>
      <c r="C106" s="66"/>
      <c r="D106" s="2" t="s">
        <v>596</v>
      </c>
      <c r="E106" s="26" t="s">
        <v>597</v>
      </c>
      <c r="F106" t="s">
        <v>418</v>
      </c>
      <c r="G106" t="s">
        <v>487</v>
      </c>
      <c r="H106" t="s">
        <v>199</v>
      </c>
      <c r="I106" t="s">
        <v>419</v>
      </c>
      <c r="J106" s="21" t="s">
        <v>598</v>
      </c>
      <c r="K106" s="21"/>
      <c r="L106" s="21"/>
    </row>
    <row r="107" spans="2:12" x14ac:dyDescent="0.25">
      <c r="C107" s="3"/>
      <c r="D107" s="1"/>
      <c r="E107" s="27"/>
      <c r="F107" s="1"/>
      <c r="G107" s="1"/>
      <c r="I107" s="1"/>
      <c r="J107" s="21"/>
      <c r="K107" s="21"/>
      <c r="L107" s="21"/>
    </row>
    <row r="108" spans="2:12" ht="66.599999999999994" customHeight="1" x14ac:dyDescent="0.25">
      <c r="B108" s="19" t="str">
        <f>VLOOKUP(D108,Lookup!$B$5:$C$78,2,FALSE)</f>
        <v>scenario_name</v>
      </c>
      <c r="C108" s="66" t="s">
        <v>599</v>
      </c>
      <c r="D108" s="2" t="s">
        <v>600</v>
      </c>
      <c r="E108" s="26" t="s">
        <v>601</v>
      </c>
      <c r="F108" t="s">
        <v>602</v>
      </c>
      <c r="G108" t="s">
        <v>487</v>
      </c>
      <c r="H108" t="s">
        <v>603</v>
      </c>
      <c r="I108" t="s">
        <v>419</v>
      </c>
      <c r="J108" s="21" t="s">
        <v>604</v>
      </c>
      <c r="K108" s="21"/>
      <c r="L108" s="21"/>
    </row>
    <row r="109" spans="2:12" ht="240" x14ac:dyDescent="0.25">
      <c r="B109" s="19" t="str">
        <f>VLOOKUP(D109,Lookup!$B$5:$C$78,2,FALSE)</f>
        <v>reference_scenario</v>
      </c>
      <c r="C109" s="66"/>
      <c r="D109" s="2" t="s">
        <v>605</v>
      </c>
      <c r="E109" s="26" t="s">
        <v>606</v>
      </c>
      <c r="F109" t="s">
        <v>607</v>
      </c>
      <c r="G109" t="s">
        <v>608</v>
      </c>
      <c r="H109" s="7" t="s">
        <v>609</v>
      </c>
      <c r="I109" t="s">
        <v>419</v>
      </c>
      <c r="J109" s="21" t="s">
        <v>610</v>
      </c>
      <c r="K109" s="21"/>
      <c r="L109" s="21"/>
    </row>
    <row r="110" spans="2:12" x14ac:dyDescent="0.25">
      <c r="C110" s="3"/>
      <c r="D110" s="1"/>
      <c r="E110" s="27"/>
      <c r="F110" s="1"/>
      <c r="G110" s="1"/>
      <c r="I110" s="1"/>
      <c r="J110" s="21"/>
      <c r="K110" s="21"/>
      <c r="L110" s="21"/>
    </row>
    <row r="111" spans="2:12" ht="30" customHeight="1" x14ac:dyDescent="0.25">
      <c r="B111" s="19" t="str">
        <f>VLOOKUP(D111,Lookup!$B$5:$C$78,2,FALSE)</f>
        <v>country</v>
      </c>
      <c r="C111" s="66" t="s">
        <v>611</v>
      </c>
      <c r="D111" s="2" t="s">
        <v>612</v>
      </c>
      <c r="E111" s="26" t="s">
        <v>613</v>
      </c>
      <c r="F111" t="s">
        <v>614</v>
      </c>
      <c r="G111" t="s">
        <v>608</v>
      </c>
      <c r="H111" s="7" t="s">
        <v>220</v>
      </c>
      <c r="I111" t="s">
        <v>615</v>
      </c>
      <c r="J111" s="21" t="s">
        <v>616</v>
      </c>
      <c r="K111" s="21"/>
      <c r="L111" s="21"/>
    </row>
    <row r="112" spans="2:12" x14ac:dyDescent="0.25">
      <c r="B112" s="19" t="str">
        <f>VLOOKUP(D112,Lookup!$B$5:$C$78,2,FALSE)</f>
        <v>continent</v>
      </c>
      <c r="C112" s="66"/>
      <c r="D112" s="2" t="s">
        <v>617</v>
      </c>
      <c r="E112" s="26" t="s">
        <v>227</v>
      </c>
      <c r="F112" t="s">
        <v>614</v>
      </c>
      <c r="G112" t="s">
        <v>608</v>
      </c>
      <c r="H112" s="49" t="s">
        <v>229</v>
      </c>
      <c r="I112" t="s">
        <v>615</v>
      </c>
      <c r="J112" s="21" t="s">
        <v>616</v>
      </c>
      <c r="K112" s="21"/>
      <c r="L112" s="21"/>
    </row>
    <row r="113" spans="2:12" ht="60" x14ac:dyDescent="0.25">
      <c r="B113" s="19" t="str">
        <f>VLOOKUP(D113,Lookup!$B$5:$C$78,2,FALSE)</f>
        <v>dist_cat</v>
      </c>
      <c r="C113" s="66"/>
      <c r="D113" s="2" t="s">
        <v>618</v>
      </c>
      <c r="E113" s="26" t="s">
        <v>619</v>
      </c>
      <c r="F113" t="s">
        <v>418</v>
      </c>
      <c r="G113" t="s">
        <v>620</v>
      </c>
      <c r="H113" s="2" t="s">
        <v>621</v>
      </c>
      <c r="I113" t="s">
        <v>419</v>
      </c>
      <c r="J113" s="21" t="s">
        <v>622</v>
      </c>
      <c r="K113" s="21"/>
      <c r="L113" s="21"/>
    </row>
    <row r="114" spans="2:12" ht="30" x14ac:dyDescent="0.25">
      <c r="B114" s="19" t="str">
        <f>VLOOKUP(D114,Lookup!$B$5:$C$78,2,FALSE)</f>
        <v>age_range</v>
      </c>
      <c r="C114" s="66"/>
      <c r="D114" s="2" t="s">
        <v>623</v>
      </c>
      <c r="E114" s="26" t="s">
        <v>624</v>
      </c>
      <c r="F114" t="s">
        <v>418</v>
      </c>
      <c r="G114" t="s">
        <v>620</v>
      </c>
      <c r="H114" t="s">
        <v>625</v>
      </c>
      <c r="I114" t="s">
        <v>419</v>
      </c>
      <c r="J114" s="21" t="s">
        <v>626</v>
      </c>
      <c r="K114" s="21"/>
      <c r="L114" s="21"/>
    </row>
    <row r="115" spans="2:12" x14ac:dyDescent="0.25">
      <c r="C115" s="2"/>
      <c r="D115" s="2"/>
      <c r="F115" s="2"/>
    </row>
    <row r="116" spans="2:12" x14ac:dyDescent="0.25">
      <c r="B116"/>
      <c r="C116" s="2"/>
    </row>
    <row r="117" spans="2:12" x14ac:dyDescent="0.25">
      <c r="B117"/>
    </row>
    <row r="118" spans="2:12" x14ac:dyDescent="0.25">
      <c r="B118"/>
    </row>
    <row r="119" spans="2:12" x14ac:dyDescent="0.25">
      <c r="B119"/>
    </row>
    <row r="120" spans="2:12" x14ac:dyDescent="0.25">
      <c r="B120"/>
    </row>
    <row r="121" spans="2:12" x14ac:dyDescent="0.25">
      <c r="B121"/>
    </row>
    <row r="122" spans="2:12" x14ac:dyDescent="0.25">
      <c r="B122"/>
    </row>
    <row r="123" spans="2:12" x14ac:dyDescent="0.25">
      <c r="B123"/>
    </row>
    <row r="124" spans="2:12" x14ac:dyDescent="0.25">
      <c r="B124"/>
    </row>
    <row r="125" spans="2:12" x14ac:dyDescent="0.25">
      <c r="B125"/>
    </row>
    <row r="126" spans="2:12" x14ac:dyDescent="0.25">
      <c r="B126"/>
    </row>
    <row r="127" spans="2:12" x14ac:dyDescent="0.25">
      <c r="B127"/>
    </row>
    <row r="135" spans="2:2" x14ac:dyDescent="0.25">
      <c r="B135"/>
    </row>
    <row r="136" spans="2:2" x14ac:dyDescent="0.25">
      <c r="B136"/>
    </row>
    <row r="137" spans="2:2" x14ac:dyDescent="0.25">
      <c r="B137"/>
    </row>
    <row r="138" spans="2:2" x14ac:dyDescent="0.25">
      <c r="B138"/>
    </row>
  </sheetData>
  <mergeCells count="14">
    <mergeCell ref="F8:F16"/>
    <mergeCell ref="F18:F26"/>
    <mergeCell ref="F71:F90"/>
    <mergeCell ref="I71:I89"/>
    <mergeCell ref="C96:C106"/>
    <mergeCell ref="C29:C40"/>
    <mergeCell ref="C111:C114"/>
    <mergeCell ref="C108:C109"/>
    <mergeCell ref="E71:E90"/>
    <mergeCell ref="E8:E16"/>
    <mergeCell ref="E18:E26"/>
    <mergeCell ref="C42:C90"/>
    <mergeCell ref="C92:C94"/>
    <mergeCell ref="C5:C27"/>
  </mergeCells>
  <phoneticPr fontId="8" type="noConversion"/>
  <hyperlinks>
    <hyperlink ref="J5" r:id="rId1" display="https://www.who.int/publications/m/item/who-air-quality-database-2022" xr:uid="{ABBAEEA6-3646-42F8-992C-A3F92DC50D89}"/>
    <hyperlink ref="J8" r:id="rId2" xr:uid="{C786A505-D4E8-43A8-88E0-F4EAFE0C2193}"/>
    <hyperlink ref="J46" r:id="rId3" display="https://www.autofact.com.co/blog/mi-carro/actividades/carpooling-colombia" xr:uid="{0FA2DE4C-DCAC-487D-8470-D0FD5229C31F}"/>
    <hyperlink ref="J60" r:id="rId4" display="https://scioteca.caf.com/bitstream/handle/123456789/754/CAF LIBRO motos digital.pdf?sequence=1&amp;isAllowed=y" xr:uid="{0002A529-A4FC-4368-8ACE-B3637613E243}"/>
    <hyperlink ref="J67" r:id="rId5" display="https://scioteca.caf.com/bitstream/handle/123456789/754/CAF LIBRO motos digital.pdf?sequence=1&amp;isAllowed=y" xr:uid="{BF8E8939-F8AB-4EA2-A50D-94BEA3DCA361}"/>
    <hyperlink ref="J68" r:id="rId6" display="https://scioteca.caf.com/bitstream/handle/123456789/754/CAF LIBRO motos digital.pdf?sequence=1&amp;isAllowed=y" xr:uid="{FABBC8DB-66A5-41C6-95D2-F4CCBE562462}"/>
    <hyperlink ref="J69" r:id="rId7" display="https://scioteca.caf.com/bitstream/handle/123456789/754/CAF LIBRO motos digital.pdf?sequence=1&amp;isAllowed=y" xr:uid="{257937B7-F74E-4B5C-A9A3-487A2841D523}"/>
    <hyperlink ref="J61" r:id="rId8" display="http://www.despacio.org/hacemos" xr:uid="{207D3284-89F0-482A-B3FE-8AB549511AE2}"/>
    <hyperlink ref="J62" r:id="rId9" xr:uid="{C9E250C3-846D-4C5F-B558-3EDB4F55655A}"/>
    <hyperlink ref="J63" r:id="rId10" xr:uid="{2521201A-7EC8-4929-95D1-7C781C15657B}"/>
    <hyperlink ref="J9" r:id="rId11" xr:uid="{A9DA6AB7-AA31-4819-B4F5-2521A75D8579}"/>
    <hyperlink ref="J10" r:id="rId12" xr:uid="{62D9C452-CC6D-41D4-9A23-ED4FEFDEC719}"/>
    <hyperlink ref="J11" r:id="rId13" xr:uid="{077D29C7-6B29-4083-A4EF-E541B072A8FD}"/>
    <hyperlink ref="J12" r:id="rId14" xr:uid="{7E00AEBA-856E-40DF-BEDA-839542BA764B}"/>
    <hyperlink ref="J13" r:id="rId15" xr:uid="{9C0E9E44-ACE4-47F5-B0CD-9570559BF541}"/>
    <hyperlink ref="J14" r:id="rId16" xr:uid="{508B00EF-9111-4287-B058-A11690E193B8}"/>
    <hyperlink ref="J15" r:id="rId17" xr:uid="{2B1CBF3A-986F-4551-8F32-5E688B7FB924}"/>
    <hyperlink ref="J16" r:id="rId18" xr:uid="{BCA68E87-F188-4963-B357-B33B3E1BEFA0}"/>
    <hyperlink ref="J18" r:id="rId19" xr:uid="{1BC8B851-4FE6-4F3A-AE0F-0789B736B29D}"/>
    <hyperlink ref="J19" r:id="rId20" xr:uid="{35FA430C-FC03-42E8-A115-95C547022780}"/>
    <hyperlink ref="J20" r:id="rId21" xr:uid="{79E48D49-C666-4984-B006-398201E5CA5E}"/>
    <hyperlink ref="J21" r:id="rId22" xr:uid="{BABAD669-DB50-4327-A86C-D8998B9EEC88}"/>
    <hyperlink ref="J22" r:id="rId23" xr:uid="{80C9FDDD-A7E6-4C81-B673-50FA42747F8E}"/>
    <hyperlink ref="J23" r:id="rId24" xr:uid="{71543784-4CD1-42DA-852D-AD351E68BFB1}"/>
    <hyperlink ref="J24" r:id="rId25" xr:uid="{69A931F2-3BC3-4BFD-888C-4C3056BD1C89}"/>
    <hyperlink ref="J25" r:id="rId26" xr:uid="{4A1D5102-5C9D-48B1-BB54-7FCF7C15DE81}"/>
    <hyperlink ref="J26" r:id="rId27" xr:uid="{CD4857BD-096B-4D0D-8008-31770D6AE3FF}"/>
  </hyperlinks>
  <pageMargins left="0.7" right="0.7" top="0.75" bottom="0.75" header="0.3" footer="0.3"/>
  <pageSetup orientation="portrait" r:id="rId2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M34" sqref="M34"/>
    </sheetView>
  </sheetViews>
  <sheetFormatPr defaultRowHeight="15" x14ac:dyDescent="0.25"/>
  <sheetData>
    <row r="4" spans="2:12" x14ac:dyDescent="0.25">
      <c r="B4" s="1" t="s">
        <v>627</v>
      </c>
    </row>
    <row r="7" spans="2:12" x14ac:dyDescent="0.25">
      <c r="B7" t="s">
        <v>628</v>
      </c>
      <c r="L7" s="35" t="s">
        <v>629</v>
      </c>
    </row>
    <row r="11" spans="2:12" x14ac:dyDescent="0.25">
      <c r="B11" s="1" t="s">
        <v>419</v>
      </c>
    </row>
    <row r="13" spans="2:12" x14ac:dyDescent="0.25">
      <c r="B13" t="s">
        <v>630</v>
      </c>
      <c r="E13" t="s">
        <v>631</v>
      </c>
      <c r="K13" t="s">
        <v>632</v>
      </c>
    </row>
    <row r="16" spans="2:12" x14ac:dyDescent="0.25">
      <c r="B16" s="1" t="s">
        <v>633</v>
      </c>
    </row>
    <row r="18" spans="2:11" x14ac:dyDescent="0.25">
      <c r="B18" t="s">
        <v>634</v>
      </c>
      <c r="E18" t="s">
        <v>635</v>
      </c>
      <c r="K18" t="s">
        <v>636</v>
      </c>
    </row>
    <row r="20" spans="2:11" x14ac:dyDescent="0.25">
      <c r="B20" t="s">
        <v>637</v>
      </c>
      <c r="E20" t="s">
        <v>638</v>
      </c>
    </row>
    <row r="22" spans="2:11" x14ac:dyDescent="0.25">
      <c r="B22" t="s">
        <v>639</v>
      </c>
      <c r="E22" t="s">
        <v>640</v>
      </c>
    </row>
    <row r="24" spans="2:11" x14ac:dyDescent="0.25">
      <c r="B24" t="s">
        <v>641</v>
      </c>
      <c r="E24" t="s">
        <v>642</v>
      </c>
    </row>
    <row r="26" spans="2:11" x14ac:dyDescent="0.25">
      <c r="B26" t="s">
        <v>643</v>
      </c>
      <c r="E26" t="s">
        <v>644</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3"/>
  <sheetViews>
    <sheetView topLeftCell="A848" workbookViewId="0">
      <selection activeCell="K864" sqref="K864"/>
    </sheetView>
  </sheetViews>
  <sheetFormatPr defaultRowHeight="15" x14ac:dyDescent="0.25"/>
  <cols>
    <col min="4" max="4" width="22.140625" bestFit="1" customWidth="1"/>
    <col min="5" max="5" width="19.28515625" customWidth="1"/>
    <col min="6" max="6" width="4.28515625" customWidth="1"/>
    <col min="7" max="7" width="17.28515625" customWidth="1"/>
    <col min="8" max="8" width="15.7109375" bestFit="1" customWidth="1"/>
  </cols>
  <sheetData>
    <row r="2" spans="2:11" x14ac:dyDescent="0.25">
      <c r="B2" t="s">
        <v>645</v>
      </c>
    </row>
    <row r="3" spans="2:11" x14ac:dyDescent="0.25">
      <c r="B3" t="s">
        <v>646</v>
      </c>
    </row>
    <row r="4" spans="2:11" x14ac:dyDescent="0.25">
      <c r="B4" t="s">
        <v>647</v>
      </c>
    </row>
    <row r="5" spans="2:11" x14ac:dyDescent="0.25">
      <c r="E5" s="1"/>
      <c r="F5" s="1"/>
    </row>
    <row r="6" spans="2:11" x14ac:dyDescent="0.25">
      <c r="C6" s="1" t="s">
        <v>648</v>
      </c>
      <c r="D6" s="1" t="s">
        <v>272</v>
      </c>
      <c r="E6" s="1" t="s">
        <v>615</v>
      </c>
      <c r="F6" s="1" t="s">
        <v>649</v>
      </c>
      <c r="G6" s="1" t="s">
        <v>650</v>
      </c>
    </row>
    <row r="7" spans="2:11" x14ac:dyDescent="0.25">
      <c r="C7" s="5" t="str">
        <f t="shared" ref="C7:C73" si="0">D7&amp;"_"&amp;E7</f>
        <v>PM_emission_inventories_accra</v>
      </c>
      <c r="D7" s="36" t="s">
        <v>179</v>
      </c>
      <c r="E7" s="28" t="s">
        <v>138</v>
      </c>
      <c r="F7" s="28">
        <f ca="1">MATCH(C7,All_city_list!$D:$D,0)</f>
        <v>16</v>
      </c>
      <c r="G7" s="4" t="str">
        <f ca="1">"All_city_list!L"&amp;$F7</f>
        <v>All_city_list!L16</v>
      </c>
      <c r="H7" s="4" t="str">
        <f ca="1">"All_city_list!M"&amp;$F7</f>
        <v>All_city_list!M16</v>
      </c>
      <c r="I7" s="4" t="str">
        <f ca="1">"All_city_list!N"&amp;$F7</f>
        <v>All_city_list!N16</v>
      </c>
      <c r="K7" t="s">
        <v>651</v>
      </c>
    </row>
    <row r="8" spans="2:11" x14ac:dyDescent="0.25">
      <c r="C8" s="5" t="str">
        <f t="shared" si="0"/>
        <v>PM_emission_inventories_sao_paulo</v>
      </c>
      <c r="D8" s="7" t="s">
        <v>179</v>
      </c>
      <c r="E8" t="s">
        <v>139</v>
      </c>
      <c r="G8" t="str">
        <f ca="1">G7</f>
        <v>All_city_list!L16</v>
      </c>
      <c r="H8" t="str">
        <f t="shared" ref="H8:I8" ca="1" si="1">H7</f>
        <v>All_city_list!M16</v>
      </c>
      <c r="I8" t="str">
        <f t="shared" ca="1" si="1"/>
        <v>All_city_list!N16</v>
      </c>
    </row>
    <row r="9" spans="2:11" x14ac:dyDescent="0.25">
      <c r="C9" s="5" t="str">
        <f t="shared" si="0"/>
        <v>PM_emission_inventories_delhi</v>
      </c>
      <c r="D9" s="7" t="s">
        <v>179</v>
      </c>
      <c r="E9" t="s">
        <v>140</v>
      </c>
      <c r="G9" t="str">
        <f t="shared" ref="G9:G31" ca="1" si="2">G8</f>
        <v>All_city_list!L16</v>
      </c>
      <c r="H9" t="str">
        <f t="shared" ref="H9:H31" ca="1" si="3">H8</f>
        <v>All_city_list!M16</v>
      </c>
      <c r="I9" t="str">
        <f t="shared" ref="I9:I31" ca="1" si="4">I8</f>
        <v>All_city_list!N16</v>
      </c>
    </row>
    <row r="10" spans="2:11" x14ac:dyDescent="0.25">
      <c r="C10" s="5" t="str">
        <f t="shared" si="0"/>
        <v>PM_emission_inventories_bangalore</v>
      </c>
      <c r="D10" s="7" t="s">
        <v>179</v>
      </c>
      <c r="E10" t="s">
        <v>141</v>
      </c>
      <c r="G10" t="str">
        <f t="shared" ca="1" si="2"/>
        <v>All_city_list!L16</v>
      </c>
      <c r="H10" t="str">
        <f t="shared" ca="1" si="3"/>
        <v>All_city_list!M16</v>
      </c>
      <c r="I10" t="str">
        <f t="shared" ca="1" si="4"/>
        <v>All_city_list!N16</v>
      </c>
    </row>
    <row r="11" spans="2:11" x14ac:dyDescent="0.25">
      <c r="C11" s="5" t="str">
        <f t="shared" si="0"/>
        <v>PM_emission_inventories_vizag</v>
      </c>
      <c r="D11" s="7" t="s">
        <v>179</v>
      </c>
      <c r="E11" t="s">
        <v>142</v>
      </c>
      <c r="G11" t="str">
        <f ca="1">G10</f>
        <v>All_city_list!L16</v>
      </c>
      <c r="H11" t="str">
        <f t="shared" ca="1" si="3"/>
        <v>All_city_list!M16</v>
      </c>
      <c r="I11" t="str">
        <f t="shared" ca="1" si="4"/>
        <v>All_city_list!N16</v>
      </c>
    </row>
    <row r="12" spans="2:11" x14ac:dyDescent="0.25">
      <c r="C12" s="5" t="str">
        <f t="shared" si="0"/>
        <v>PM_emission_inventories_belo_horizonte</v>
      </c>
      <c r="D12" s="7" t="s">
        <v>179</v>
      </c>
      <c r="E12" t="s">
        <v>143</v>
      </c>
      <c r="G12" t="str">
        <f t="shared" ca="1" si="2"/>
        <v>All_city_list!L16</v>
      </c>
      <c r="H12" t="str">
        <f t="shared" ca="1" si="3"/>
        <v>All_city_list!M16</v>
      </c>
      <c r="I12" t="str">
        <f t="shared" ca="1" si="4"/>
        <v>All_city_list!N16</v>
      </c>
    </row>
    <row r="13" spans="2:11" x14ac:dyDescent="0.25">
      <c r="C13" s="5" t="str">
        <f t="shared" si="0"/>
        <v>PM_emission_inventories_bogota</v>
      </c>
      <c r="D13" s="7" t="s">
        <v>179</v>
      </c>
      <c r="E13" t="s">
        <v>144</v>
      </c>
      <c r="G13" t="str">
        <f t="shared" ca="1" si="2"/>
        <v>All_city_list!L16</v>
      </c>
      <c r="H13" t="str">
        <f t="shared" ca="1" si="3"/>
        <v>All_city_list!M16</v>
      </c>
      <c r="I13" t="str">
        <f t="shared" ca="1" si="4"/>
        <v>All_city_list!N16</v>
      </c>
    </row>
    <row r="14" spans="2:11" x14ac:dyDescent="0.25">
      <c r="C14" s="5" t="str">
        <f t="shared" si="0"/>
        <v>PM_emission_inventories_santiago</v>
      </c>
      <c r="D14" s="7" t="s">
        <v>179</v>
      </c>
      <c r="E14" t="s">
        <v>145</v>
      </c>
      <c r="G14" t="str">
        <f t="shared" ca="1" si="2"/>
        <v>All_city_list!L16</v>
      </c>
      <c r="H14" t="str">
        <f t="shared" ca="1" si="3"/>
        <v>All_city_list!M16</v>
      </c>
      <c r="I14" t="str">
        <f t="shared" ca="1" si="4"/>
        <v>All_city_list!N16</v>
      </c>
    </row>
    <row r="15" spans="2:11" x14ac:dyDescent="0.25">
      <c r="C15" s="5" t="str">
        <f t="shared" si="0"/>
        <v>PM_emission_inventories_mexico_city</v>
      </c>
      <c r="D15" s="7" t="s">
        <v>179</v>
      </c>
      <c r="E15" t="s">
        <v>146</v>
      </c>
      <c r="G15" t="str">
        <f t="shared" ca="1" si="2"/>
        <v>All_city_list!L16</v>
      </c>
      <c r="H15" t="str">
        <f t="shared" ca="1" si="3"/>
        <v>All_city_list!M16</v>
      </c>
      <c r="I15" t="str">
        <f t="shared" ca="1" si="4"/>
        <v>All_city_list!N16</v>
      </c>
    </row>
    <row r="16" spans="2:11" x14ac:dyDescent="0.25">
      <c r="C16" s="5" t="str">
        <f t="shared" si="0"/>
        <v>PM_emission_inventories_buenos_aires</v>
      </c>
      <c r="D16" s="7" t="s">
        <v>179</v>
      </c>
      <c r="E16" t="s">
        <v>147</v>
      </c>
      <c r="G16" t="str">
        <f t="shared" ca="1" si="2"/>
        <v>All_city_list!L16</v>
      </c>
      <c r="H16" t="str">
        <f t="shared" ca="1" si="3"/>
        <v>All_city_list!M16</v>
      </c>
      <c r="I16" t="str">
        <f t="shared" ca="1" si="4"/>
        <v>All_city_list!N16</v>
      </c>
    </row>
    <row r="17" spans="3:9" x14ac:dyDescent="0.25">
      <c r="C17" s="5" t="str">
        <f t="shared" si="0"/>
        <v>PM_emission_inventories_cape_town</v>
      </c>
      <c r="D17" s="7" t="s">
        <v>179</v>
      </c>
      <c r="E17" t="s">
        <v>148</v>
      </c>
      <c r="G17" t="str">
        <f t="shared" ca="1" si="2"/>
        <v>All_city_list!L16</v>
      </c>
      <c r="H17" t="str">
        <f t="shared" ca="1" si="3"/>
        <v>All_city_list!M16</v>
      </c>
      <c r="I17" t="str">
        <f t="shared" ca="1" si="4"/>
        <v>All_city_list!N16</v>
      </c>
    </row>
    <row r="18" spans="3:9" x14ac:dyDescent="0.25">
      <c r="C18" s="5" t="str">
        <f t="shared" si="0"/>
        <v>PM_emission_inventories_medellin</v>
      </c>
      <c r="D18" s="7" t="s">
        <v>179</v>
      </c>
      <c r="E18" t="s">
        <v>149</v>
      </c>
      <c r="G18" t="str">
        <f t="shared" ca="1" si="2"/>
        <v>All_city_list!L16</v>
      </c>
      <c r="H18" t="str">
        <f t="shared" ca="1" si="3"/>
        <v>All_city_list!M16</v>
      </c>
      <c r="I18" t="str">
        <f t="shared" ca="1" si="4"/>
        <v>All_city_list!N16</v>
      </c>
    </row>
    <row r="19" spans="3:9" x14ac:dyDescent="0.25">
      <c r="C19" s="5" t="str">
        <f t="shared" si="0"/>
        <v>PM_emission_inventories_cali</v>
      </c>
      <c r="D19" s="7" t="s">
        <v>179</v>
      </c>
      <c r="E19" t="s">
        <v>150</v>
      </c>
      <c r="G19" t="str">
        <f t="shared" ca="1" si="2"/>
        <v>All_city_list!L16</v>
      </c>
      <c r="H19" t="str">
        <f t="shared" ca="1" si="3"/>
        <v>All_city_list!M16</v>
      </c>
      <c r="I19" t="str">
        <f t="shared" ca="1" si="4"/>
        <v>All_city_list!N16</v>
      </c>
    </row>
    <row r="20" spans="3:9" x14ac:dyDescent="0.25">
      <c r="C20" s="5" t="str">
        <f t="shared" si="0"/>
        <v>PM_emission_inventories_montevideo</v>
      </c>
      <c r="D20" s="7" t="s">
        <v>179</v>
      </c>
      <c r="E20" t="s">
        <v>151</v>
      </c>
      <c r="G20" t="str">
        <f t="shared" ca="1" si="2"/>
        <v>All_city_list!L16</v>
      </c>
      <c r="H20" t="str">
        <f t="shared" ca="1" si="3"/>
        <v>All_city_list!M16</v>
      </c>
      <c r="I20" t="str">
        <f t="shared" ca="1" si="4"/>
        <v>All_city_list!N16</v>
      </c>
    </row>
    <row r="21" spans="3:9" x14ac:dyDescent="0.25">
      <c r="C21" s="5" t="str">
        <f t="shared" si="0"/>
        <v>PM_emission_inventories_antofagasta</v>
      </c>
      <c r="D21" s="7" t="s">
        <v>179</v>
      </c>
      <c r="E21" t="s">
        <v>152</v>
      </c>
      <c r="G21" t="str">
        <f t="shared" ca="1" si="2"/>
        <v>All_city_list!L16</v>
      </c>
      <c r="H21" t="str">
        <f t="shared" ca="1" si="3"/>
        <v>All_city_list!M16</v>
      </c>
      <c r="I21" t="str">
        <f t="shared" ca="1" si="4"/>
        <v>All_city_list!N16</v>
      </c>
    </row>
    <row r="22" spans="3:9" x14ac:dyDescent="0.25">
      <c r="C22" s="5" t="str">
        <f t="shared" si="0"/>
        <v>PM_emission_inventories_arica</v>
      </c>
      <c r="D22" s="7" t="s">
        <v>179</v>
      </c>
      <c r="E22" t="s">
        <v>153</v>
      </c>
      <c r="G22" t="str">
        <f t="shared" ca="1" si="2"/>
        <v>All_city_list!L16</v>
      </c>
      <c r="H22" t="str">
        <f t="shared" ca="1" si="3"/>
        <v>All_city_list!M16</v>
      </c>
      <c r="I22" t="str">
        <f t="shared" ca="1" si="4"/>
        <v>All_city_list!N16</v>
      </c>
    </row>
    <row r="23" spans="3:9" x14ac:dyDescent="0.25">
      <c r="C23" s="5" t="str">
        <f t="shared" si="0"/>
        <v>PM_emission_inventories_copiapo</v>
      </c>
      <c r="D23" s="7" t="s">
        <v>179</v>
      </c>
      <c r="E23" t="s">
        <v>154</v>
      </c>
      <c r="G23" t="str">
        <f t="shared" ca="1" si="2"/>
        <v>All_city_list!L16</v>
      </c>
      <c r="H23" t="str">
        <f t="shared" ca="1" si="3"/>
        <v>All_city_list!M16</v>
      </c>
      <c r="I23" t="str">
        <f t="shared" ca="1" si="4"/>
        <v>All_city_list!N16</v>
      </c>
    </row>
    <row r="24" spans="3:9" x14ac:dyDescent="0.25">
      <c r="C24" s="5" t="str">
        <f t="shared" si="0"/>
        <v>PM_emission_inventories_coquimbo_laserena</v>
      </c>
      <c r="D24" s="7" t="s">
        <v>179</v>
      </c>
      <c r="E24" t="s">
        <v>155</v>
      </c>
      <c r="G24" t="str">
        <f t="shared" ca="1" si="2"/>
        <v>All_city_list!L16</v>
      </c>
      <c r="H24" t="str">
        <f t="shared" ca="1" si="3"/>
        <v>All_city_list!M16</v>
      </c>
      <c r="I24" t="str">
        <f t="shared" ca="1" si="4"/>
        <v>All_city_list!N16</v>
      </c>
    </row>
    <row r="25" spans="3:9" x14ac:dyDescent="0.25">
      <c r="C25" s="5" t="str">
        <f t="shared" si="0"/>
        <v>PM_emission_inventories_iquique_altohospicio</v>
      </c>
      <c r="D25" s="7" t="s">
        <v>179</v>
      </c>
      <c r="E25" t="s">
        <v>156</v>
      </c>
      <c r="G25" t="str">
        <f t="shared" ca="1" si="2"/>
        <v>All_city_list!L16</v>
      </c>
      <c r="H25" t="str">
        <f t="shared" ca="1" si="3"/>
        <v>All_city_list!M16</v>
      </c>
      <c r="I25" t="str">
        <f t="shared" ca="1" si="4"/>
        <v>All_city_list!N16</v>
      </c>
    </row>
    <row r="26" spans="3:9" x14ac:dyDescent="0.25">
      <c r="C26" s="5" t="str">
        <f t="shared" si="0"/>
        <v>PM_emission_inventories_osorno</v>
      </c>
      <c r="D26" s="7" t="s">
        <v>179</v>
      </c>
      <c r="E26" t="s">
        <v>157</v>
      </c>
      <c r="G26" t="str">
        <f t="shared" ca="1" si="2"/>
        <v>All_city_list!L16</v>
      </c>
      <c r="H26" t="str">
        <f t="shared" ca="1" si="3"/>
        <v>All_city_list!M16</v>
      </c>
      <c r="I26" t="str">
        <f t="shared" ca="1" si="4"/>
        <v>All_city_list!N16</v>
      </c>
    </row>
    <row r="27" spans="3:9" x14ac:dyDescent="0.25">
      <c r="C27" s="5" t="str">
        <f t="shared" si="0"/>
        <v>PM_emission_inventories_puerto_montt</v>
      </c>
      <c r="D27" s="7" t="s">
        <v>179</v>
      </c>
      <c r="E27" t="s">
        <v>158</v>
      </c>
      <c r="G27" t="str">
        <f t="shared" ca="1" si="2"/>
        <v>All_city_list!L16</v>
      </c>
      <c r="H27" t="str">
        <f t="shared" ca="1" si="3"/>
        <v>All_city_list!M16</v>
      </c>
      <c r="I27" t="str">
        <f t="shared" ca="1" si="4"/>
        <v>All_city_list!N16</v>
      </c>
    </row>
    <row r="28" spans="3:9" x14ac:dyDescent="0.25">
      <c r="C28" s="5" t="str">
        <f t="shared" si="0"/>
        <v>PM_emission_inventories_san_antonio</v>
      </c>
      <c r="D28" s="7" t="s">
        <v>179</v>
      </c>
      <c r="E28" t="s">
        <v>159</v>
      </c>
      <c r="G28" t="str">
        <f t="shared" ca="1" si="2"/>
        <v>All_city_list!L16</v>
      </c>
      <c r="H28" t="str">
        <f t="shared" ca="1" si="3"/>
        <v>All_city_list!M16</v>
      </c>
      <c r="I28" t="str">
        <f t="shared" ca="1" si="4"/>
        <v>All_city_list!N16</v>
      </c>
    </row>
    <row r="29" spans="3:9" x14ac:dyDescent="0.25">
      <c r="C29" s="5" t="str">
        <f t="shared" si="0"/>
        <v>PM_emission_inventories_temuco_padrelascasas</v>
      </c>
      <c r="D29" s="7" t="s">
        <v>179</v>
      </c>
      <c r="E29" t="s">
        <v>160</v>
      </c>
      <c r="G29" t="str">
        <f t="shared" ca="1" si="2"/>
        <v>All_city_list!L16</v>
      </c>
      <c r="H29" t="str">
        <f t="shared" ca="1" si="3"/>
        <v>All_city_list!M16</v>
      </c>
      <c r="I29" t="str">
        <f t="shared" ca="1" si="4"/>
        <v>All_city_list!N16</v>
      </c>
    </row>
    <row r="30" spans="3:9" x14ac:dyDescent="0.25">
      <c r="C30" s="5" t="str">
        <f t="shared" si="0"/>
        <v>PM_emission_inventories_valdivia</v>
      </c>
      <c r="D30" s="7" t="s">
        <v>179</v>
      </c>
      <c r="E30" t="s">
        <v>161</v>
      </c>
      <c r="G30" t="str">
        <f t="shared" ca="1" si="2"/>
        <v>All_city_list!L16</v>
      </c>
      <c r="H30" t="str">
        <f t="shared" ca="1" si="3"/>
        <v>All_city_list!M16</v>
      </c>
      <c r="I30" t="str">
        <f t="shared" ca="1" si="4"/>
        <v>All_city_list!N16</v>
      </c>
    </row>
    <row r="31" spans="3:9" x14ac:dyDescent="0.25">
      <c r="C31" s="5" t="str">
        <f t="shared" si="0"/>
        <v>PM_emission_inventories_gran_valparaiso</v>
      </c>
      <c r="D31" s="7" t="s">
        <v>179</v>
      </c>
      <c r="E31" t="s">
        <v>162</v>
      </c>
      <c r="G31" t="str">
        <f t="shared" ca="1" si="2"/>
        <v>All_city_list!L16</v>
      </c>
      <c r="H31" t="str">
        <f t="shared" ca="1" si="3"/>
        <v>All_city_list!M16</v>
      </c>
      <c r="I31" t="str">
        <f t="shared" ca="1" si="4"/>
        <v>All_city_list!N16</v>
      </c>
    </row>
    <row r="32" spans="3:9" x14ac:dyDescent="0.25">
      <c r="C32" s="5" t="str">
        <f t="shared" si="0"/>
        <v>chronic_disease_scalar_accra</v>
      </c>
      <c r="D32" s="28" t="s">
        <v>186</v>
      </c>
      <c r="E32" s="28" t="s">
        <v>138</v>
      </c>
      <c r="F32" s="28">
        <f ca="1">MATCH(C32,All_city_list!$D:$D,0)</f>
        <v>28</v>
      </c>
      <c r="G32" s="4" t="str">
        <f t="shared" ref="G32" ca="1" si="5">"All_city_list!L"&amp;F32</f>
        <v>All_city_list!L28</v>
      </c>
      <c r="H32" s="4" t="str">
        <f ca="1">"All_city_list!M"&amp;$F32</f>
        <v>All_city_list!M28</v>
      </c>
      <c r="I32" s="4" t="str">
        <f ca="1">"All_city_list!N"&amp;$F32</f>
        <v>All_city_list!N28</v>
      </c>
    </row>
    <row r="33" spans="3:9" x14ac:dyDescent="0.25">
      <c r="C33" s="5" t="str">
        <f t="shared" si="0"/>
        <v>chronic_disease_scalar_sao_paulo</v>
      </c>
      <c r="D33" t="s">
        <v>186</v>
      </c>
      <c r="E33" t="s">
        <v>139</v>
      </c>
      <c r="G33" t="str">
        <f t="shared" ref="G33:G99" ca="1" si="6">G32</f>
        <v>All_city_list!L28</v>
      </c>
      <c r="H33" t="str">
        <f t="shared" ref="H33:H56" ca="1" si="7">H32</f>
        <v>All_city_list!M28</v>
      </c>
      <c r="I33" t="str">
        <f t="shared" ref="I33:I56" ca="1" si="8">I32</f>
        <v>All_city_list!N28</v>
      </c>
    </row>
    <row r="34" spans="3:9" x14ac:dyDescent="0.25">
      <c r="C34" s="5" t="str">
        <f t="shared" si="0"/>
        <v>chronic_disease_scalar_delhi</v>
      </c>
      <c r="D34" t="s">
        <v>186</v>
      </c>
      <c r="E34" t="s">
        <v>140</v>
      </c>
      <c r="G34" t="str">
        <f t="shared" ca="1" si="6"/>
        <v>All_city_list!L28</v>
      </c>
      <c r="H34" t="str">
        <f t="shared" ca="1" si="7"/>
        <v>All_city_list!M28</v>
      </c>
      <c r="I34" t="str">
        <f t="shared" ca="1" si="8"/>
        <v>All_city_list!N28</v>
      </c>
    </row>
    <row r="35" spans="3:9" x14ac:dyDescent="0.25">
      <c r="C35" s="5" t="str">
        <f t="shared" si="0"/>
        <v>chronic_disease_scalar_bangalore</v>
      </c>
      <c r="D35" t="s">
        <v>186</v>
      </c>
      <c r="E35" t="s">
        <v>141</v>
      </c>
      <c r="G35" t="str">
        <f t="shared" ca="1" si="6"/>
        <v>All_city_list!L28</v>
      </c>
      <c r="H35" t="str">
        <f t="shared" ca="1" si="7"/>
        <v>All_city_list!M28</v>
      </c>
      <c r="I35" t="str">
        <f t="shared" ca="1" si="8"/>
        <v>All_city_list!N28</v>
      </c>
    </row>
    <row r="36" spans="3:9" x14ac:dyDescent="0.25">
      <c r="C36" s="5" t="str">
        <f t="shared" si="0"/>
        <v>chronic_disease_scalar_vizag</v>
      </c>
      <c r="D36" t="s">
        <v>186</v>
      </c>
      <c r="E36" t="s">
        <v>142</v>
      </c>
      <c r="G36" t="str">
        <f t="shared" ca="1" si="6"/>
        <v>All_city_list!L28</v>
      </c>
      <c r="H36" t="str">
        <f t="shared" ca="1" si="7"/>
        <v>All_city_list!M28</v>
      </c>
      <c r="I36" t="str">
        <f t="shared" ca="1" si="8"/>
        <v>All_city_list!N28</v>
      </c>
    </row>
    <row r="37" spans="3:9" x14ac:dyDescent="0.25">
      <c r="C37" s="5" t="str">
        <f t="shared" si="0"/>
        <v>chronic_disease_scalar_belo_horizonte</v>
      </c>
      <c r="D37" t="s">
        <v>186</v>
      </c>
      <c r="E37" t="s">
        <v>143</v>
      </c>
      <c r="G37" t="str">
        <f t="shared" ca="1" si="6"/>
        <v>All_city_list!L28</v>
      </c>
      <c r="H37" t="str">
        <f t="shared" ca="1" si="7"/>
        <v>All_city_list!M28</v>
      </c>
      <c r="I37" t="str">
        <f t="shared" ca="1" si="8"/>
        <v>All_city_list!N28</v>
      </c>
    </row>
    <row r="38" spans="3:9" x14ac:dyDescent="0.25">
      <c r="C38" s="5" t="str">
        <f t="shared" si="0"/>
        <v>chronic_disease_scalar_bogota</v>
      </c>
      <c r="D38" t="s">
        <v>186</v>
      </c>
      <c r="E38" t="s">
        <v>144</v>
      </c>
      <c r="G38" t="str">
        <f t="shared" ca="1" si="6"/>
        <v>All_city_list!L28</v>
      </c>
      <c r="H38" t="str">
        <f t="shared" ca="1" si="7"/>
        <v>All_city_list!M28</v>
      </c>
      <c r="I38" t="str">
        <f t="shared" ca="1" si="8"/>
        <v>All_city_list!N28</v>
      </c>
    </row>
    <row r="39" spans="3:9" x14ac:dyDescent="0.25">
      <c r="C39" s="5" t="str">
        <f t="shared" si="0"/>
        <v>chronic_disease_scalar_santiago</v>
      </c>
      <c r="D39" t="s">
        <v>186</v>
      </c>
      <c r="E39" t="s">
        <v>145</v>
      </c>
      <c r="G39" t="str">
        <f t="shared" ca="1" si="6"/>
        <v>All_city_list!L28</v>
      </c>
      <c r="H39" t="str">
        <f t="shared" ca="1" si="7"/>
        <v>All_city_list!M28</v>
      </c>
      <c r="I39" t="str">
        <f t="shared" ca="1" si="8"/>
        <v>All_city_list!N28</v>
      </c>
    </row>
    <row r="40" spans="3:9" x14ac:dyDescent="0.25">
      <c r="C40" s="5" t="str">
        <f t="shared" si="0"/>
        <v>chronic_disease_scalar_mexico_city</v>
      </c>
      <c r="D40" t="s">
        <v>186</v>
      </c>
      <c r="E40" t="s">
        <v>146</v>
      </c>
      <c r="G40" t="str">
        <f t="shared" ca="1" si="6"/>
        <v>All_city_list!L28</v>
      </c>
      <c r="H40" t="str">
        <f t="shared" ca="1" si="7"/>
        <v>All_city_list!M28</v>
      </c>
      <c r="I40" t="str">
        <f t="shared" ca="1" si="8"/>
        <v>All_city_list!N28</v>
      </c>
    </row>
    <row r="41" spans="3:9" x14ac:dyDescent="0.25">
      <c r="C41" s="5" t="str">
        <f t="shared" si="0"/>
        <v>chronic_disease_scalar_buenos_aires</v>
      </c>
      <c r="D41" t="s">
        <v>186</v>
      </c>
      <c r="E41" t="s">
        <v>147</v>
      </c>
      <c r="G41" t="str">
        <f t="shared" ca="1" si="6"/>
        <v>All_city_list!L28</v>
      </c>
      <c r="H41" t="str">
        <f t="shared" ca="1" si="7"/>
        <v>All_city_list!M28</v>
      </c>
      <c r="I41" t="str">
        <f t="shared" ca="1" si="8"/>
        <v>All_city_list!N28</v>
      </c>
    </row>
    <row r="42" spans="3:9" x14ac:dyDescent="0.25">
      <c r="C42" s="5" t="str">
        <f t="shared" si="0"/>
        <v>chronic_disease_scalar_cape_town</v>
      </c>
      <c r="D42" t="s">
        <v>186</v>
      </c>
      <c r="E42" t="s">
        <v>148</v>
      </c>
      <c r="G42" t="str">
        <f t="shared" ca="1" si="6"/>
        <v>All_city_list!L28</v>
      </c>
      <c r="H42" t="str">
        <f t="shared" ca="1" si="7"/>
        <v>All_city_list!M28</v>
      </c>
      <c r="I42" t="str">
        <f t="shared" ca="1" si="8"/>
        <v>All_city_list!N28</v>
      </c>
    </row>
    <row r="43" spans="3:9" x14ac:dyDescent="0.25">
      <c r="C43" s="5" t="str">
        <f t="shared" si="0"/>
        <v>chronic_disease_scalar_medellin</v>
      </c>
      <c r="D43" t="s">
        <v>186</v>
      </c>
      <c r="E43" t="s">
        <v>149</v>
      </c>
      <c r="G43" t="str">
        <f t="shared" ca="1" si="6"/>
        <v>All_city_list!L28</v>
      </c>
      <c r="H43" t="str">
        <f t="shared" ca="1" si="7"/>
        <v>All_city_list!M28</v>
      </c>
      <c r="I43" t="str">
        <f t="shared" ca="1" si="8"/>
        <v>All_city_list!N28</v>
      </c>
    </row>
    <row r="44" spans="3:9" x14ac:dyDescent="0.25">
      <c r="C44" s="5" t="str">
        <f t="shared" si="0"/>
        <v>chronic_disease_scalar_cali</v>
      </c>
      <c r="D44" t="s">
        <v>186</v>
      </c>
      <c r="E44" t="s">
        <v>150</v>
      </c>
      <c r="G44" t="str">
        <f t="shared" ca="1" si="6"/>
        <v>All_city_list!L28</v>
      </c>
      <c r="H44" t="str">
        <f t="shared" ca="1" si="7"/>
        <v>All_city_list!M28</v>
      </c>
      <c r="I44" t="str">
        <f t="shared" ca="1" si="8"/>
        <v>All_city_list!N28</v>
      </c>
    </row>
    <row r="45" spans="3:9" x14ac:dyDescent="0.25">
      <c r="C45" s="5" t="str">
        <f t="shared" si="0"/>
        <v>chronic_disease_scalar_montevideo</v>
      </c>
      <c r="D45" t="s">
        <v>186</v>
      </c>
      <c r="E45" t="s">
        <v>151</v>
      </c>
      <c r="G45" t="str">
        <f t="shared" ca="1" si="6"/>
        <v>All_city_list!L28</v>
      </c>
      <c r="H45" t="str">
        <f t="shared" ca="1" si="7"/>
        <v>All_city_list!M28</v>
      </c>
      <c r="I45" t="str">
        <f t="shared" ca="1" si="8"/>
        <v>All_city_list!N28</v>
      </c>
    </row>
    <row r="46" spans="3:9" x14ac:dyDescent="0.25">
      <c r="C46" s="5" t="str">
        <f t="shared" si="0"/>
        <v>chronic_disease_scalar_antofagasta</v>
      </c>
      <c r="D46" t="s">
        <v>186</v>
      </c>
      <c r="E46" t="s">
        <v>152</v>
      </c>
      <c r="G46" t="str">
        <f t="shared" ca="1" si="6"/>
        <v>All_city_list!L28</v>
      </c>
      <c r="H46" t="str">
        <f t="shared" ca="1" si="7"/>
        <v>All_city_list!M28</v>
      </c>
      <c r="I46" t="str">
        <f t="shared" ca="1" si="8"/>
        <v>All_city_list!N28</v>
      </c>
    </row>
    <row r="47" spans="3:9" x14ac:dyDescent="0.25">
      <c r="C47" s="5" t="str">
        <f t="shared" si="0"/>
        <v>chronic_disease_scalar_arica</v>
      </c>
      <c r="D47" t="s">
        <v>186</v>
      </c>
      <c r="E47" t="s">
        <v>153</v>
      </c>
      <c r="G47" t="str">
        <f t="shared" ca="1" si="6"/>
        <v>All_city_list!L28</v>
      </c>
      <c r="H47" t="str">
        <f t="shared" ca="1" si="7"/>
        <v>All_city_list!M28</v>
      </c>
      <c r="I47" t="str">
        <f t="shared" ca="1" si="8"/>
        <v>All_city_list!N28</v>
      </c>
    </row>
    <row r="48" spans="3:9" x14ac:dyDescent="0.25">
      <c r="C48" s="5" t="str">
        <f t="shared" si="0"/>
        <v>chronic_disease_scalar_copiapo</v>
      </c>
      <c r="D48" t="s">
        <v>186</v>
      </c>
      <c r="E48" t="s">
        <v>154</v>
      </c>
      <c r="G48" t="str">
        <f t="shared" ca="1" si="6"/>
        <v>All_city_list!L28</v>
      </c>
      <c r="H48" t="str">
        <f t="shared" ca="1" si="7"/>
        <v>All_city_list!M28</v>
      </c>
      <c r="I48" t="str">
        <f t="shared" ca="1" si="8"/>
        <v>All_city_list!N28</v>
      </c>
    </row>
    <row r="49" spans="3:9" x14ac:dyDescent="0.25">
      <c r="C49" s="5" t="str">
        <f t="shared" si="0"/>
        <v>chronic_disease_scalar_coquimbo_laserena</v>
      </c>
      <c r="D49" t="s">
        <v>186</v>
      </c>
      <c r="E49" t="s">
        <v>155</v>
      </c>
      <c r="G49" t="str">
        <f t="shared" ca="1" si="6"/>
        <v>All_city_list!L28</v>
      </c>
      <c r="H49" t="str">
        <f t="shared" ca="1" si="7"/>
        <v>All_city_list!M28</v>
      </c>
      <c r="I49" t="str">
        <f t="shared" ca="1" si="8"/>
        <v>All_city_list!N28</v>
      </c>
    </row>
    <row r="50" spans="3:9" x14ac:dyDescent="0.25">
      <c r="C50" s="5" t="str">
        <f t="shared" si="0"/>
        <v>chronic_disease_scalar_iquique_altohospicio</v>
      </c>
      <c r="D50" t="s">
        <v>186</v>
      </c>
      <c r="E50" t="s">
        <v>156</v>
      </c>
      <c r="G50" t="str">
        <f t="shared" ca="1" si="6"/>
        <v>All_city_list!L28</v>
      </c>
      <c r="H50" t="str">
        <f t="shared" ca="1" si="7"/>
        <v>All_city_list!M28</v>
      </c>
      <c r="I50" t="str">
        <f t="shared" ca="1" si="8"/>
        <v>All_city_list!N28</v>
      </c>
    </row>
    <row r="51" spans="3:9" x14ac:dyDescent="0.25">
      <c r="C51" s="5" t="str">
        <f t="shared" si="0"/>
        <v>chronic_disease_scalar_osorno</v>
      </c>
      <c r="D51" t="s">
        <v>186</v>
      </c>
      <c r="E51" t="s">
        <v>157</v>
      </c>
      <c r="G51" t="str">
        <f t="shared" ca="1" si="6"/>
        <v>All_city_list!L28</v>
      </c>
      <c r="H51" t="str">
        <f t="shared" ca="1" si="7"/>
        <v>All_city_list!M28</v>
      </c>
      <c r="I51" t="str">
        <f t="shared" ca="1" si="8"/>
        <v>All_city_list!N28</v>
      </c>
    </row>
    <row r="52" spans="3:9" x14ac:dyDescent="0.25">
      <c r="C52" s="5" t="str">
        <f t="shared" si="0"/>
        <v>chronic_disease_scalar_puerto_montt</v>
      </c>
      <c r="D52" t="s">
        <v>186</v>
      </c>
      <c r="E52" t="s">
        <v>158</v>
      </c>
      <c r="G52" t="str">
        <f t="shared" ca="1" si="6"/>
        <v>All_city_list!L28</v>
      </c>
      <c r="H52" t="str">
        <f t="shared" ca="1" si="7"/>
        <v>All_city_list!M28</v>
      </c>
      <c r="I52" t="str">
        <f t="shared" ca="1" si="8"/>
        <v>All_city_list!N28</v>
      </c>
    </row>
    <row r="53" spans="3:9" x14ac:dyDescent="0.25">
      <c r="C53" s="5" t="str">
        <f t="shared" si="0"/>
        <v>chronic_disease_scalar_san_antonio</v>
      </c>
      <c r="D53" t="s">
        <v>186</v>
      </c>
      <c r="E53" t="s">
        <v>159</v>
      </c>
      <c r="G53" t="str">
        <f t="shared" ca="1" si="6"/>
        <v>All_city_list!L28</v>
      </c>
      <c r="H53" t="str">
        <f t="shared" ca="1" si="7"/>
        <v>All_city_list!M28</v>
      </c>
      <c r="I53" t="str">
        <f t="shared" ca="1" si="8"/>
        <v>All_city_list!N28</v>
      </c>
    </row>
    <row r="54" spans="3:9" x14ac:dyDescent="0.25">
      <c r="C54" s="5" t="str">
        <f t="shared" si="0"/>
        <v>chronic_disease_scalar_temuco_padrelascasas</v>
      </c>
      <c r="D54" t="s">
        <v>186</v>
      </c>
      <c r="E54" t="s">
        <v>160</v>
      </c>
      <c r="G54" t="str">
        <f t="shared" ca="1" si="6"/>
        <v>All_city_list!L28</v>
      </c>
      <c r="H54" t="str">
        <f t="shared" ca="1" si="7"/>
        <v>All_city_list!M28</v>
      </c>
      <c r="I54" t="str">
        <f t="shared" ca="1" si="8"/>
        <v>All_city_list!N28</v>
      </c>
    </row>
    <row r="55" spans="3:9" x14ac:dyDescent="0.25">
      <c r="C55" s="5" t="str">
        <f t="shared" si="0"/>
        <v>chronic_disease_scalar_valdivia</v>
      </c>
      <c r="D55" t="s">
        <v>186</v>
      </c>
      <c r="E55" t="s">
        <v>161</v>
      </c>
      <c r="G55" t="str">
        <f t="shared" ca="1" si="6"/>
        <v>All_city_list!L28</v>
      </c>
      <c r="H55" t="str">
        <f t="shared" ca="1" si="7"/>
        <v>All_city_list!M28</v>
      </c>
      <c r="I55" t="str">
        <f t="shared" ca="1" si="8"/>
        <v>All_city_list!N28</v>
      </c>
    </row>
    <row r="56" spans="3:9" x14ac:dyDescent="0.25">
      <c r="C56" s="5" t="str">
        <f t="shared" si="0"/>
        <v>chronic_disease_scalar_gran_valparaiso</v>
      </c>
      <c r="D56" t="s">
        <v>186</v>
      </c>
      <c r="E56" t="s">
        <v>162</v>
      </c>
      <c r="G56" t="str">
        <f t="shared" ca="1" si="6"/>
        <v>All_city_list!L28</v>
      </c>
      <c r="H56" t="str">
        <f t="shared" ca="1" si="7"/>
        <v>All_city_list!M28</v>
      </c>
      <c r="I56" t="str">
        <f t="shared" ca="1" si="8"/>
        <v>All_city_list!N28</v>
      </c>
    </row>
    <row r="57" spans="3:9" x14ac:dyDescent="0.25">
      <c r="C57" s="5" t="str">
        <f t="shared" ref="C57:C59" si="9">D57&amp;"_"&amp;E57</f>
        <v>chronic_disease_scalar_kisumu</v>
      </c>
      <c r="D57" t="s">
        <v>186</v>
      </c>
      <c r="E57" t="s">
        <v>164</v>
      </c>
      <c r="G57" t="str">
        <f t="shared" ca="1" si="6"/>
        <v>All_city_list!L28</v>
      </c>
      <c r="H57" t="str">
        <f t="shared" ref="H57:H59" ca="1" si="10">H56</f>
        <v>All_city_list!M28</v>
      </c>
      <c r="I57" t="str">
        <f t="shared" ref="I57:I59" ca="1" si="11">I56</f>
        <v>All_city_list!N28</v>
      </c>
    </row>
    <row r="58" spans="3:9" x14ac:dyDescent="0.25">
      <c r="C58" s="5" t="str">
        <f t="shared" si="9"/>
        <v>chronic_disease_scalar_nairobi</v>
      </c>
      <c r="D58" t="s">
        <v>186</v>
      </c>
      <c r="E58" t="s">
        <v>163</v>
      </c>
      <c r="G58" t="str">
        <f t="shared" ca="1" si="6"/>
        <v>All_city_list!L28</v>
      </c>
      <c r="H58" t="str">
        <f t="shared" ca="1" si="10"/>
        <v>All_city_list!M28</v>
      </c>
      <c r="I58" t="str">
        <f t="shared" ca="1" si="11"/>
        <v>All_city_list!N28</v>
      </c>
    </row>
    <row r="59" spans="3:9" x14ac:dyDescent="0.25">
      <c r="C59" s="5" t="str">
        <f t="shared" si="9"/>
        <v>chronic_disease_scalar_port_louis</v>
      </c>
      <c r="D59" t="s">
        <v>186</v>
      </c>
      <c r="E59" t="s">
        <v>165</v>
      </c>
      <c r="G59" t="str">
        <f t="shared" ca="1" si="6"/>
        <v>All_city_list!L28</v>
      </c>
      <c r="H59" t="str">
        <f t="shared" ca="1" si="10"/>
        <v>All_city_list!M28</v>
      </c>
      <c r="I59" t="str">
        <f t="shared" ca="1" si="11"/>
        <v>All_city_list!N28</v>
      </c>
    </row>
    <row r="60" spans="3:9" x14ac:dyDescent="0.25">
      <c r="C60" s="5" t="str">
        <f t="shared" si="0"/>
        <v>pm_conc_base_accra</v>
      </c>
      <c r="D60" s="28" t="s">
        <v>189</v>
      </c>
      <c r="E60" s="28" t="s">
        <v>138</v>
      </c>
      <c r="F60" s="28">
        <f ca="1">MATCH(C60,All_city_list!$D:$D,0)</f>
        <v>31</v>
      </c>
      <c r="G60" s="4" t="str">
        <f t="shared" ref="G60" ca="1" si="12">"All_city_list!L"&amp;F60</f>
        <v>All_city_list!L31</v>
      </c>
      <c r="H60" s="4" t="str">
        <f ca="1">"All_city_list!M"&amp;$F60</f>
        <v>All_city_list!M31</v>
      </c>
      <c r="I60" s="4" t="str">
        <f ca="1">"All_city_list!N"&amp;$F60</f>
        <v>All_city_list!N31</v>
      </c>
    </row>
    <row r="61" spans="3:9" x14ac:dyDescent="0.25">
      <c r="C61" s="5" t="str">
        <f t="shared" si="0"/>
        <v>pm_conc_base_sao_paulo</v>
      </c>
      <c r="D61" t="s">
        <v>189</v>
      </c>
      <c r="E61" t="s">
        <v>139</v>
      </c>
      <c r="G61" t="str">
        <f t="shared" ref="G61" ca="1" si="13">G60</f>
        <v>All_city_list!L31</v>
      </c>
      <c r="H61" t="str">
        <f t="shared" ref="H61:H84" ca="1" si="14">H60</f>
        <v>All_city_list!M31</v>
      </c>
      <c r="I61" t="str">
        <f t="shared" ref="I61:I84" ca="1" si="15">I60</f>
        <v>All_city_list!N31</v>
      </c>
    </row>
    <row r="62" spans="3:9" x14ac:dyDescent="0.25">
      <c r="C62" s="5" t="str">
        <f t="shared" si="0"/>
        <v>pm_conc_base_delhi</v>
      </c>
      <c r="D62" t="s">
        <v>189</v>
      </c>
      <c r="E62" t="s">
        <v>140</v>
      </c>
      <c r="G62" t="str">
        <f t="shared" ca="1" si="6"/>
        <v>All_city_list!L31</v>
      </c>
      <c r="H62" t="str">
        <f t="shared" ca="1" si="14"/>
        <v>All_city_list!M31</v>
      </c>
      <c r="I62" t="str">
        <f t="shared" ca="1" si="15"/>
        <v>All_city_list!N31</v>
      </c>
    </row>
    <row r="63" spans="3:9" x14ac:dyDescent="0.25">
      <c r="C63" s="5" t="str">
        <f t="shared" si="0"/>
        <v>pm_conc_base_bangalore</v>
      </c>
      <c r="D63" t="s">
        <v>189</v>
      </c>
      <c r="E63" t="s">
        <v>141</v>
      </c>
      <c r="G63" t="str">
        <f t="shared" ca="1" si="6"/>
        <v>All_city_list!L31</v>
      </c>
      <c r="H63" t="str">
        <f t="shared" ca="1" si="14"/>
        <v>All_city_list!M31</v>
      </c>
      <c r="I63" t="str">
        <f t="shared" ca="1" si="15"/>
        <v>All_city_list!N31</v>
      </c>
    </row>
    <row r="64" spans="3:9" x14ac:dyDescent="0.25">
      <c r="C64" s="5" t="str">
        <f t="shared" si="0"/>
        <v>pm_conc_base_vizag</v>
      </c>
      <c r="D64" t="s">
        <v>189</v>
      </c>
      <c r="E64" t="s">
        <v>142</v>
      </c>
      <c r="G64" t="str">
        <f t="shared" ca="1" si="6"/>
        <v>All_city_list!L31</v>
      </c>
      <c r="H64" t="str">
        <f t="shared" ca="1" si="14"/>
        <v>All_city_list!M31</v>
      </c>
      <c r="I64" t="str">
        <f t="shared" ca="1" si="15"/>
        <v>All_city_list!N31</v>
      </c>
    </row>
    <row r="65" spans="3:9" x14ac:dyDescent="0.25">
      <c r="C65" s="5" t="str">
        <f t="shared" si="0"/>
        <v>pm_conc_base_belo_horizonte</v>
      </c>
      <c r="D65" t="s">
        <v>189</v>
      </c>
      <c r="E65" t="s">
        <v>143</v>
      </c>
      <c r="G65" t="str">
        <f t="shared" ca="1" si="6"/>
        <v>All_city_list!L31</v>
      </c>
      <c r="H65" t="str">
        <f t="shared" ca="1" si="14"/>
        <v>All_city_list!M31</v>
      </c>
      <c r="I65" t="str">
        <f t="shared" ca="1" si="15"/>
        <v>All_city_list!N31</v>
      </c>
    </row>
    <row r="66" spans="3:9" x14ac:dyDescent="0.25">
      <c r="C66" s="5" t="str">
        <f t="shared" si="0"/>
        <v>pm_conc_base_bogota</v>
      </c>
      <c r="D66" t="s">
        <v>189</v>
      </c>
      <c r="E66" t="s">
        <v>144</v>
      </c>
      <c r="G66" t="str">
        <f t="shared" ca="1" si="6"/>
        <v>All_city_list!L31</v>
      </c>
      <c r="H66" t="str">
        <f t="shared" ca="1" si="14"/>
        <v>All_city_list!M31</v>
      </c>
      <c r="I66" t="str">
        <f t="shared" ca="1" si="15"/>
        <v>All_city_list!N31</v>
      </c>
    </row>
    <row r="67" spans="3:9" x14ac:dyDescent="0.25">
      <c r="C67" s="5" t="str">
        <f t="shared" si="0"/>
        <v>pm_conc_base_santiago</v>
      </c>
      <c r="D67" t="s">
        <v>189</v>
      </c>
      <c r="E67" t="s">
        <v>145</v>
      </c>
      <c r="G67" t="str">
        <f t="shared" ca="1" si="6"/>
        <v>All_city_list!L31</v>
      </c>
      <c r="H67" t="str">
        <f t="shared" ca="1" si="14"/>
        <v>All_city_list!M31</v>
      </c>
      <c r="I67" t="str">
        <f t="shared" ca="1" si="15"/>
        <v>All_city_list!N31</v>
      </c>
    </row>
    <row r="68" spans="3:9" x14ac:dyDescent="0.25">
      <c r="C68" s="5" t="str">
        <f t="shared" si="0"/>
        <v>pm_conc_base_mexico_city</v>
      </c>
      <c r="D68" t="s">
        <v>189</v>
      </c>
      <c r="E68" t="s">
        <v>146</v>
      </c>
      <c r="G68" t="str">
        <f t="shared" ca="1" si="6"/>
        <v>All_city_list!L31</v>
      </c>
      <c r="H68" t="str">
        <f t="shared" ca="1" si="14"/>
        <v>All_city_list!M31</v>
      </c>
      <c r="I68" t="str">
        <f t="shared" ca="1" si="15"/>
        <v>All_city_list!N31</v>
      </c>
    </row>
    <row r="69" spans="3:9" x14ac:dyDescent="0.25">
      <c r="C69" s="5" t="str">
        <f t="shared" si="0"/>
        <v>pm_conc_base_buenos_aires</v>
      </c>
      <c r="D69" t="s">
        <v>189</v>
      </c>
      <c r="E69" t="s">
        <v>147</v>
      </c>
      <c r="G69" t="str">
        <f t="shared" ca="1" si="6"/>
        <v>All_city_list!L31</v>
      </c>
      <c r="H69" t="str">
        <f t="shared" ca="1" si="14"/>
        <v>All_city_list!M31</v>
      </c>
      <c r="I69" t="str">
        <f t="shared" ca="1" si="15"/>
        <v>All_city_list!N31</v>
      </c>
    </row>
    <row r="70" spans="3:9" x14ac:dyDescent="0.25">
      <c r="C70" s="5" t="str">
        <f t="shared" si="0"/>
        <v>pm_conc_base_cape_town</v>
      </c>
      <c r="D70" t="s">
        <v>189</v>
      </c>
      <c r="E70" t="s">
        <v>148</v>
      </c>
      <c r="G70" t="str">
        <f t="shared" ca="1" si="6"/>
        <v>All_city_list!L31</v>
      </c>
      <c r="H70" t="str">
        <f t="shared" ca="1" si="14"/>
        <v>All_city_list!M31</v>
      </c>
      <c r="I70" t="str">
        <f t="shared" ca="1" si="15"/>
        <v>All_city_list!N31</v>
      </c>
    </row>
    <row r="71" spans="3:9" x14ac:dyDescent="0.25">
      <c r="C71" s="5" t="str">
        <f t="shared" si="0"/>
        <v>pm_conc_base_medellin</v>
      </c>
      <c r="D71" t="s">
        <v>189</v>
      </c>
      <c r="E71" t="s">
        <v>149</v>
      </c>
      <c r="G71" t="str">
        <f t="shared" ca="1" si="6"/>
        <v>All_city_list!L31</v>
      </c>
      <c r="H71" t="str">
        <f t="shared" ca="1" si="14"/>
        <v>All_city_list!M31</v>
      </c>
      <c r="I71" t="str">
        <f t="shared" ca="1" si="15"/>
        <v>All_city_list!N31</v>
      </c>
    </row>
    <row r="72" spans="3:9" x14ac:dyDescent="0.25">
      <c r="C72" s="5" t="str">
        <f t="shared" si="0"/>
        <v>pm_conc_base_cali</v>
      </c>
      <c r="D72" t="s">
        <v>189</v>
      </c>
      <c r="E72" t="s">
        <v>150</v>
      </c>
      <c r="G72" t="str">
        <f t="shared" ca="1" si="6"/>
        <v>All_city_list!L31</v>
      </c>
      <c r="H72" t="str">
        <f t="shared" ca="1" si="14"/>
        <v>All_city_list!M31</v>
      </c>
      <c r="I72" t="str">
        <f t="shared" ca="1" si="15"/>
        <v>All_city_list!N31</v>
      </c>
    </row>
    <row r="73" spans="3:9" x14ac:dyDescent="0.25">
      <c r="C73" s="5" t="str">
        <f t="shared" si="0"/>
        <v>pm_conc_base_montevideo</v>
      </c>
      <c r="D73" t="s">
        <v>189</v>
      </c>
      <c r="E73" t="s">
        <v>151</v>
      </c>
      <c r="G73" t="str">
        <f t="shared" ca="1" si="6"/>
        <v>All_city_list!L31</v>
      </c>
      <c r="H73" t="str">
        <f t="shared" ca="1" si="14"/>
        <v>All_city_list!M31</v>
      </c>
      <c r="I73" t="str">
        <f t="shared" ca="1" si="15"/>
        <v>All_city_list!N31</v>
      </c>
    </row>
    <row r="74" spans="3:9" x14ac:dyDescent="0.25">
      <c r="C74" s="5" t="str">
        <f t="shared" ref="C74:C140" si="16">D74&amp;"_"&amp;E74</f>
        <v>pm_conc_base_antofagasta</v>
      </c>
      <c r="D74" t="s">
        <v>189</v>
      </c>
      <c r="E74" t="s">
        <v>152</v>
      </c>
      <c r="G74" t="str">
        <f t="shared" ca="1" si="6"/>
        <v>All_city_list!L31</v>
      </c>
      <c r="H74" t="str">
        <f t="shared" ca="1" si="14"/>
        <v>All_city_list!M31</v>
      </c>
      <c r="I74" t="str">
        <f t="shared" ca="1" si="15"/>
        <v>All_city_list!N31</v>
      </c>
    </row>
    <row r="75" spans="3:9" x14ac:dyDescent="0.25">
      <c r="C75" s="5" t="str">
        <f t="shared" si="16"/>
        <v>pm_conc_base_arica</v>
      </c>
      <c r="D75" t="s">
        <v>189</v>
      </c>
      <c r="E75" t="s">
        <v>153</v>
      </c>
      <c r="G75" t="str">
        <f t="shared" ca="1" si="6"/>
        <v>All_city_list!L31</v>
      </c>
      <c r="H75" t="str">
        <f t="shared" ca="1" si="14"/>
        <v>All_city_list!M31</v>
      </c>
      <c r="I75" t="str">
        <f t="shared" ca="1" si="15"/>
        <v>All_city_list!N31</v>
      </c>
    </row>
    <row r="76" spans="3:9" x14ac:dyDescent="0.25">
      <c r="C76" s="5" t="str">
        <f t="shared" si="16"/>
        <v>pm_conc_base_copiapo</v>
      </c>
      <c r="D76" t="s">
        <v>189</v>
      </c>
      <c r="E76" t="s">
        <v>154</v>
      </c>
      <c r="G76" t="str">
        <f t="shared" ca="1" si="6"/>
        <v>All_city_list!L31</v>
      </c>
      <c r="H76" t="str">
        <f t="shared" ca="1" si="14"/>
        <v>All_city_list!M31</v>
      </c>
      <c r="I76" t="str">
        <f t="shared" ca="1" si="15"/>
        <v>All_city_list!N31</v>
      </c>
    </row>
    <row r="77" spans="3:9" x14ac:dyDescent="0.25">
      <c r="C77" s="5" t="str">
        <f t="shared" si="16"/>
        <v>pm_conc_base_coquimbo_laserena</v>
      </c>
      <c r="D77" t="s">
        <v>189</v>
      </c>
      <c r="E77" t="s">
        <v>155</v>
      </c>
      <c r="G77" t="str">
        <f t="shared" ca="1" si="6"/>
        <v>All_city_list!L31</v>
      </c>
      <c r="H77" t="str">
        <f t="shared" ca="1" si="14"/>
        <v>All_city_list!M31</v>
      </c>
      <c r="I77" t="str">
        <f t="shared" ca="1" si="15"/>
        <v>All_city_list!N31</v>
      </c>
    </row>
    <row r="78" spans="3:9" x14ac:dyDescent="0.25">
      <c r="C78" s="5" t="str">
        <f t="shared" si="16"/>
        <v>pm_conc_base_iquique_altohospicio</v>
      </c>
      <c r="D78" t="s">
        <v>189</v>
      </c>
      <c r="E78" t="s">
        <v>156</v>
      </c>
      <c r="G78" t="str">
        <f t="shared" ca="1" si="6"/>
        <v>All_city_list!L31</v>
      </c>
      <c r="H78" t="str">
        <f t="shared" ca="1" si="14"/>
        <v>All_city_list!M31</v>
      </c>
      <c r="I78" t="str">
        <f t="shared" ca="1" si="15"/>
        <v>All_city_list!N31</v>
      </c>
    </row>
    <row r="79" spans="3:9" x14ac:dyDescent="0.25">
      <c r="C79" s="5" t="str">
        <f t="shared" si="16"/>
        <v>pm_conc_base_osorno</v>
      </c>
      <c r="D79" t="s">
        <v>189</v>
      </c>
      <c r="E79" t="s">
        <v>157</v>
      </c>
      <c r="G79" t="str">
        <f t="shared" ca="1" si="6"/>
        <v>All_city_list!L31</v>
      </c>
      <c r="H79" t="str">
        <f t="shared" ca="1" si="14"/>
        <v>All_city_list!M31</v>
      </c>
      <c r="I79" t="str">
        <f t="shared" ca="1" si="15"/>
        <v>All_city_list!N31</v>
      </c>
    </row>
    <row r="80" spans="3:9" x14ac:dyDescent="0.25">
      <c r="C80" s="5" t="str">
        <f t="shared" si="16"/>
        <v>pm_conc_base_puerto_montt</v>
      </c>
      <c r="D80" t="s">
        <v>189</v>
      </c>
      <c r="E80" t="s">
        <v>158</v>
      </c>
      <c r="G80" t="str">
        <f t="shared" ca="1" si="6"/>
        <v>All_city_list!L31</v>
      </c>
      <c r="H80" t="str">
        <f t="shared" ca="1" si="14"/>
        <v>All_city_list!M31</v>
      </c>
      <c r="I80" t="str">
        <f t="shared" ca="1" si="15"/>
        <v>All_city_list!N31</v>
      </c>
    </row>
    <row r="81" spans="3:9" x14ac:dyDescent="0.25">
      <c r="C81" s="5" t="str">
        <f t="shared" si="16"/>
        <v>pm_conc_base_san_antonio</v>
      </c>
      <c r="D81" t="s">
        <v>189</v>
      </c>
      <c r="E81" t="s">
        <v>159</v>
      </c>
      <c r="G81" t="str">
        <f t="shared" ca="1" si="6"/>
        <v>All_city_list!L31</v>
      </c>
      <c r="H81" t="str">
        <f t="shared" ca="1" si="14"/>
        <v>All_city_list!M31</v>
      </c>
      <c r="I81" t="str">
        <f t="shared" ca="1" si="15"/>
        <v>All_city_list!N31</v>
      </c>
    </row>
    <row r="82" spans="3:9" x14ac:dyDescent="0.25">
      <c r="C82" s="5" t="str">
        <f t="shared" si="16"/>
        <v>pm_conc_base_temuco_padrelascasas</v>
      </c>
      <c r="D82" t="s">
        <v>189</v>
      </c>
      <c r="E82" t="s">
        <v>160</v>
      </c>
      <c r="G82" t="str">
        <f t="shared" ca="1" si="6"/>
        <v>All_city_list!L31</v>
      </c>
      <c r="H82" t="str">
        <f t="shared" ca="1" si="14"/>
        <v>All_city_list!M31</v>
      </c>
      <c r="I82" t="str">
        <f t="shared" ca="1" si="15"/>
        <v>All_city_list!N31</v>
      </c>
    </row>
    <row r="83" spans="3:9" x14ac:dyDescent="0.25">
      <c r="C83" s="5" t="str">
        <f t="shared" si="16"/>
        <v>pm_conc_base_valdivia</v>
      </c>
      <c r="D83" t="s">
        <v>189</v>
      </c>
      <c r="E83" t="s">
        <v>161</v>
      </c>
      <c r="G83" t="str">
        <f t="shared" ca="1" si="6"/>
        <v>All_city_list!L31</v>
      </c>
      <c r="H83" t="str">
        <f t="shared" ca="1" si="14"/>
        <v>All_city_list!M31</v>
      </c>
      <c r="I83" t="str">
        <f t="shared" ca="1" si="15"/>
        <v>All_city_list!N31</v>
      </c>
    </row>
    <row r="84" spans="3:9" x14ac:dyDescent="0.25">
      <c r="C84" s="5" t="str">
        <f t="shared" si="16"/>
        <v>pm_conc_base_gran_valparaiso</v>
      </c>
      <c r="D84" t="s">
        <v>189</v>
      </c>
      <c r="E84" t="s">
        <v>162</v>
      </c>
      <c r="G84" t="str">
        <f t="shared" ca="1" si="6"/>
        <v>All_city_list!L31</v>
      </c>
      <c r="H84" t="str">
        <f t="shared" ca="1" si="14"/>
        <v>All_city_list!M31</v>
      </c>
      <c r="I84" t="str">
        <f t="shared" ca="1" si="15"/>
        <v>All_city_list!N31</v>
      </c>
    </row>
    <row r="85" spans="3:9" x14ac:dyDescent="0.25">
      <c r="C85" s="5" t="str">
        <f t="shared" si="16"/>
        <v>pm_trans_share_accra</v>
      </c>
      <c r="D85" s="28" t="s">
        <v>190</v>
      </c>
      <c r="E85" s="28" t="s">
        <v>138</v>
      </c>
      <c r="F85" s="28">
        <f ca="1">MATCH(C85,All_city_list!$D:$D,0)</f>
        <v>34</v>
      </c>
      <c r="G85" s="4" t="str">
        <f t="shared" ref="G85" ca="1" si="17">"All_city_list!L"&amp;F85</f>
        <v>All_city_list!L34</v>
      </c>
      <c r="H85" s="4" t="str">
        <f ca="1">"All_city_list!M"&amp;$F85</f>
        <v>All_city_list!M34</v>
      </c>
      <c r="I85" s="4" t="str">
        <f ca="1">"All_city_list!N"&amp;$F85</f>
        <v>All_city_list!N34</v>
      </c>
    </row>
    <row r="86" spans="3:9" x14ac:dyDescent="0.25">
      <c r="C86" s="5" t="str">
        <f t="shared" si="16"/>
        <v>pm_trans_share_sao_paulo</v>
      </c>
      <c r="D86" t="s">
        <v>190</v>
      </c>
      <c r="E86" t="s">
        <v>139</v>
      </c>
      <c r="G86" t="str">
        <f t="shared" ref="G86" ca="1" si="18">G85</f>
        <v>All_city_list!L34</v>
      </c>
      <c r="H86" t="str">
        <f t="shared" ref="H86:H109" ca="1" si="19">H85</f>
        <v>All_city_list!M34</v>
      </c>
      <c r="I86" t="str">
        <f t="shared" ref="I86:I109" ca="1" si="20">I85</f>
        <v>All_city_list!N34</v>
      </c>
    </row>
    <row r="87" spans="3:9" x14ac:dyDescent="0.25">
      <c r="C87" s="5" t="str">
        <f t="shared" si="16"/>
        <v>pm_trans_share_delhi</v>
      </c>
      <c r="D87" t="s">
        <v>190</v>
      </c>
      <c r="E87" t="s">
        <v>140</v>
      </c>
      <c r="G87" t="str">
        <f t="shared" ca="1" si="6"/>
        <v>All_city_list!L34</v>
      </c>
      <c r="H87" t="str">
        <f t="shared" ca="1" si="19"/>
        <v>All_city_list!M34</v>
      </c>
      <c r="I87" t="str">
        <f t="shared" ca="1" si="20"/>
        <v>All_city_list!N34</v>
      </c>
    </row>
    <row r="88" spans="3:9" x14ac:dyDescent="0.25">
      <c r="C88" s="5" t="str">
        <f t="shared" si="16"/>
        <v>pm_trans_share_bangalore</v>
      </c>
      <c r="D88" t="s">
        <v>190</v>
      </c>
      <c r="E88" t="s">
        <v>141</v>
      </c>
      <c r="G88" t="str">
        <f t="shared" ca="1" si="6"/>
        <v>All_city_list!L34</v>
      </c>
      <c r="H88" t="str">
        <f t="shared" ca="1" si="19"/>
        <v>All_city_list!M34</v>
      </c>
      <c r="I88" t="str">
        <f t="shared" ca="1" si="20"/>
        <v>All_city_list!N34</v>
      </c>
    </row>
    <row r="89" spans="3:9" x14ac:dyDescent="0.25">
      <c r="C89" s="5" t="str">
        <f t="shared" si="16"/>
        <v>pm_trans_share_vizag</v>
      </c>
      <c r="D89" t="s">
        <v>190</v>
      </c>
      <c r="E89" t="s">
        <v>142</v>
      </c>
      <c r="G89" t="str">
        <f t="shared" ca="1" si="6"/>
        <v>All_city_list!L34</v>
      </c>
      <c r="H89" t="str">
        <f t="shared" ca="1" si="19"/>
        <v>All_city_list!M34</v>
      </c>
      <c r="I89" t="str">
        <f t="shared" ca="1" si="20"/>
        <v>All_city_list!N34</v>
      </c>
    </row>
    <row r="90" spans="3:9" x14ac:dyDescent="0.25">
      <c r="C90" s="5" t="str">
        <f t="shared" si="16"/>
        <v>pm_trans_share_belo_horizonte</v>
      </c>
      <c r="D90" t="s">
        <v>190</v>
      </c>
      <c r="E90" t="s">
        <v>143</v>
      </c>
      <c r="G90" t="str">
        <f t="shared" ca="1" si="6"/>
        <v>All_city_list!L34</v>
      </c>
      <c r="H90" t="str">
        <f t="shared" ca="1" si="19"/>
        <v>All_city_list!M34</v>
      </c>
      <c r="I90" t="str">
        <f t="shared" ca="1" si="20"/>
        <v>All_city_list!N34</v>
      </c>
    </row>
    <row r="91" spans="3:9" x14ac:dyDescent="0.25">
      <c r="C91" s="5" t="str">
        <f t="shared" si="16"/>
        <v>pm_trans_share_bogota</v>
      </c>
      <c r="D91" t="s">
        <v>190</v>
      </c>
      <c r="E91" t="s">
        <v>144</v>
      </c>
      <c r="G91" t="str">
        <f t="shared" ca="1" si="6"/>
        <v>All_city_list!L34</v>
      </c>
      <c r="H91" t="str">
        <f t="shared" ca="1" si="19"/>
        <v>All_city_list!M34</v>
      </c>
      <c r="I91" t="str">
        <f t="shared" ca="1" si="20"/>
        <v>All_city_list!N34</v>
      </c>
    </row>
    <row r="92" spans="3:9" x14ac:dyDescent="0.25">
      <c r="C92" s="5" t="str">
        <f t="shared" si="16"/>
        <v>pm_trans_share_santiago</v>
      </c>
      <c r="D92" t="s">
        <v>190</v>
      </c>
      <c r="E92" t="s">
        <v>145</v>
      </c>
      <c r="G92" t="str">
        <f t="shared" ca="1" si="6"/>
        <v>All_city_list!L34</v>
      </c>
      <c r="H92" t="str">
        <f t="shared" ca="1" si="19"/>
        <v>All_city_list!M34</v>
      </c>
      <c r="I92" t="str">
        <f t="shared" ca="1" si="20"/>
        <v>All_city_list!N34</v>
      </c>
    </row>
    <row r="93" spans="3:9" x14ac:dyDescent="0.25">
      <c r="C93" s="5" t="str">
        <f t="shared" si="16"/>
        <v>pm_trans_share_mexico_city</v>
      </c>
      <c r="D93" t="s">
        <v>190</v>
      </c>
      <c r="E93" t="s">
        <v>146</v>
      </c>
      <c r="G93" t="str">
        <f t="shared" ca="1" si="6"/>
        <v>All_city_list!L34</v>
      </c>
      <c r="H93" t="str">
        <f t="shared" ca="1" si="19"/>
        <v>All_city_list!M34</v>
      </c>
      <c r="I93" t="str">
        <f t="shared" ca="1" si="20"/>
        <v>All_city_list!N34</v>
      </c>
    </row>
    <row r="94" spans="3:9" x14ac:dyDescent="0.25">
      <c r="C94" s="5" t="str">
        <f t="shared" si="16"/>
        <v>pm_trans_share_buenos_aires</v>
      </c>
      <c r="D94" t="s">
        <v>190</v>
      </c>
      <c r="E94" t="s">
        <v>147</v>
      </c>
      <c r="G94" t="str">
        <f t="shared" ca="1" si="6"/>
        <v>All_city_list!L34</v>
      </c>
      <c r="H94" t="str">
        <f t="shared" ca="1" si="19"/>
        <v>All_city_list!M34</v>
      </c>
      <c r="I94" t="str">
        <f t="shared" ca="1" si="20"/>
        <v>All_city_list!N34</v>
      </c>
    </row>
    <row r="95" spans="3:9" x14ac:dyDescent="0.25">
      <c r="C95" s="5" t="str">
        <f t="shared" si="16"/>
        <v>pm_trans_share_cape_town</v>
      </c>
      <c r="D95" t="s">
        <v>190</v>
      </c>
      <c r="E95" t="s">
        <v>148</v>
      </c>
      <c r="G95" t="str">
        <f t="shared" ca="1" si="6"/>
        <v>All_city_list!L34</v>
      </c>
      <c r="H95" t="str">
        <f t="shared" ca="1" si="19"/>
        <v>All_city_list!M34</v>
      </c>
      <c r="I95" t="str">
        <f t="shared" ca="1" si="20"/>
        <v>All_city_list!N34</v>
      </c>
    </row>
    <row r="96" spans="3:9" x14ac:dyDescent="0.25">
      <c r="C96" s="5" t="str">
        <f t="shared" si="16"/>
        <v>pm_trans_share_medellin</v>
      </c>
      <c r="D96" t="s">
        <v>190</v>
      </c>
      <c r="E96" t="s">
        <v>149</v>
      </c>
      <c r="G96" t="str">
        <f t="shared" ca="1" si="6"/>
        <v>All_city_list!L34</v>
      </c>
      <c r="H96" t="str">
        <f t="shared" ca="1" si="19"/>
        <v>All_city_list!M34</v>
      </c>
      <c r="I96" t="str">
        <f t="shared" ca="1" si="20"/>
        <v>All_city_list!N34</v>
      </c>
    </row>
    <row r="97" spans="3:9" x14ac:dyDescent="0.25">
      <c r="C97" s="5" t="str">
        <f t="shared" si="16"/>
        <v>pm_trans_share_cali</v>
      </c>
      <c r="D97" t="s">
        <v>190</v>
      </c>
      <c r="E97" t="s">
        <v>150</v>
      </c>
      <c r="G97" t="str">
        <f t="shared" ca="1" si="6"/>
        <v>All_city_list!L34</v>
      </c>
      <c r="H97" t="str">
        <f t="shared" ca="1" si="19"/>
        <v>All_city_list!M34</v>
      </c>
      <c r="I97" t="str">
        <f t="shared" ca="1" si="20"/>
        <v>All_city_list!N34</v>
      </c>
    </row>
    <row r="98" spans="3:9" x14ac:dyDescent="0.25">
      <c r="C98" s="5" t="str">
        <f t="shared" si="16"/>
        <v>pm_trans_share_montevideo</v>
      </c>
      <c r="D98" t="s">
        <v>190</v>
      </c>
      <c r="E98" t="s">
        <v>151</v>
      </c>
      <c r="G98" t="str">
        <f t="shared" ca="1" si="6"/>
        <v>All_city_list!L34</v>
      </c>
      <c r="H98" t="str">
        <f t="shared" ca="1" si="19"/>
        <v>All_city_list!M34</v>
      </c>
      <c r="I98" t="str">
        <f t="shared" ca="1" si="20"/>
        <v>All_city_list!N34</v>
      </c>
    </row>
    <row r="99" spans="3:9" x14ac:dyDescent="0.25">
      <c r="C99" s="5" t="str">
        <f t="shared" si="16"/>
        <v>pm_trans_share_antofagasta</v>
      </c>
      <c r="D99" t="s">
        <v>190</v>
      </c>
      <c r="E99" t="s">
        <v>152</v>
      </c>
      <c r="G99" t="str">
        <f t="shared" ca="1" si="6"/>
        <v>All_city_list!L34</v>
      </c>
      <c r="H99" t="str">
        <f t="shared" ca="1" si="19"/>
        <v>All_city_list!M34</v>
      </c>
      <c r="I99" t="str">
        <f t="shared" ca="1" si="20"/>
        <v>All_city_list!N34</v>
      </c>
    </row>
    <row r="100" spans="3:9" x14ac:dyDescent="0.25">
      <c r="C100" s="5" t="str">
        <f t="shared" si="16"/>
        <v>pm_trans_share_arica</v>
      </c>
      <c r="D100" t="s">
        <v>190</v>
      </c>
      <c r="E100" t="s">
        <v>153</v>
      </c>
      <c r="G100" t="str">
        <f t="shared" ref="G100:G169" ca="1" si="21">G99</f>
        <v>All_city_list!L34</v>
      </c>
      <c r="H100" t="str">
        <f t="shared" ca="1" si="19"/>
        <v>All_city_list!M34</v>
      </c>
      <c r="I100" t="str">
        <f t="shared" ca="1" si="20"/>
        <v>All_city_list!N34</v>
      </c>
    </row>
    <row r="101" spans="3:9" x14ac:dyDescent="0.25">
      <c r="C101" s="5" t="str">
        <f t="shared" si="16"/>
        <v>pm_trans_share_copiapo</v>
      </c>
      <c r="D101" t="s">
        <v>190</v>
      </c>
      <c r="E101" t="s">
        <v>154</v>
      </c>
      <c r="G101" t="str">
        <f t="shared" ca="1" si="21"/>
        <v>All_city_list!L34</v>
      </c>
      <c r="H101" t="str">
        <f t="shared" ca="1" si="19"/>
        <v>All_city_list!M34</v>
      </c>
      <c r="I101" t="str">
        <f t="shared" ca="1" si="20"/>
        <v>All_city_list!N34</v>
      </c>
    </row>
    <row r="102" spans="3:9" x14ac:dyDescent="0.25">
      <c r="C102" s="5" t="str">
        <f t="shared" si="16"/>
        <v>pm_trans_share_coquimbo_laserena</v>
      </c>
      <c r="D102" t="s">
        <v>190</v>
      </c>
      <c r="E102" t="s">
        <v>155</v>
      </c>
      <c r="G102" t="str">
        <f t="shared" ca="1" si="21"/>
        <v>All_city_list!L34</v>
      </c>
      <c r="H102" t="str">
        <f t="shared" ca="1" si="19"/>
        <v>All_city_list!M34</v>
      </c>
      <c r="I102" t="str">
        <f t="shared" ca="1" si="20"/>
        <v>All_city_list!N34</v>
      </c>
    </row>
    <row r="103" spans="3:9" x14ac:dyDescent="0.25">
      <c r="C103" s="5" t="str">
        <f t="shared" si="16"/>
        <v>pm_trans_share_iquique_altohospicio</v>
      </c>
      <c r="D103" t="s">
        <v>190</v>
      </c>
      <c r="E103" t="s">
        <v>156</v>
      </c>
      <c r="G103" t="str">
        <f t="shared" ca="1" si="21"/>
        <v>All_city_list!L34</v>
      </c>
      <c r="H103" t="str">
        <f t="shared" ca="1" si="19"/>
        <v>All_city_list!M34</v>
      </c>
      <c r="I103" t="str">
        <f t="shared" ca="1" si="20"/>
        <v>All_city_list!N34</v>
      </c>
    </row>
    <row r="104" spans="3:9" x14ac:dyDescent="0.25">
      <c r="C104" s="5" t="str">
        <f t="shared" si="16"/>
        <v>pm_trans_share_osorno</v>
      </c>
      <c r="D104" t="s">
        <v>190</v>
      </c>
      <c r="E104" t="s">
        <v>157</v>
      </c>
      <c r="G104" t="str">
        <f t="shared" ca="1" si="21"/>
        <v>All_city_list!L34</v>
      </c>
      <c r="H104" t="str">
        <f t="shared" ca="1" si="19"/>
        <v>All_city_list!M34</v>
      </c>
      <c r="I104" t="str">
        <f t="shared" ca="1" si="20"/>
        <v>All_city_list!N34</v>
      </c>
    </row>
    <row r="105" spans="3:9" x14ac:dyDescent="0.25">
      <c r="C105" s="5" t="str">
        <f t="shared" si="16"/>
        <v>pm_trans_share_puerto_montt</v>
      </c>
      <c r="D105" t="s">
        <v>190</v>
      </c>
      <c r="E105" t="s">
        <v>158</v>
      </c>
      <c r="G105" t="str">
        <f t="shared" ca="1" si="21"/>
        <v>All_city_list!L34</v>
      </c>
      <c r="H105" t="str">
        <f t="shared" ca="1" si="19"/>
        <v>All_city_list!M34</v>
      </c>
      <c r="I105" t="str">
        <f t="shared" ca="1" si="20"/>
        <v>All_city_list!N34</v>
      </c>
    </row>
    <row r="106" spans="3:9" x14ac:dyDescent="0.25">
      <c r="C106" s="5" t="str">
        <f t="shared" si="16"/>
        <v>pm_trans_share_san_antonio</v>
      </c>
      <c r="D106" t="s">
        <v>190</v>
      </c>
      <c r="E106" t="s">
        <v>159</v>
      </c>
      <c r="G106" t="str">
        <f t="shared" ca="1" si="21"/>
        <v>All_city_list!L34</v>
      </c>
      <c r="H106" t="str">
        <f t="shared" ca="1" si="19"/>
        <v>All_city_list!M34</v>
      </c>
      <c r="I106" t="str">
        <f t="shared" ca="1" si="20"/>
        <v>All_city_list!N34</v>
      </c>
    </row>
    <row r="107" spans="3:9" x14ac:dyDescent="0.25">
      <c r="C107" s="5" t="str">
        <f t="shared" si="16"/>
        <v>pm_trans_share_temuco_padrelascasas</v>
      </c>
      <c r="D107" t="s">
        <v>190</v>
      </c>
      <c r="E107" t="s">
        <v>160</v>
      </c>
      <c r="G107" t="str">
        <f t="shared" ca="1" si="21"/>
        <v>All_city_list!L34</v>
      </c>
      <c r="H107" t="str">
        <f t="shared" ca="1" si="19"/>
        <v>All_city_list!M34</v>
      </c>
      <c r="I107" t="str">
        <f t="shared" ca="1" si="20"/>
        <v>All_city_list!N34</v>
      </c>
    </row>
    <row r="108" spans="3:9" x14ac:dyDescent="0.25">
      <c r="C108" s="5" t="str">
        <f t="shared" si="16"/>
        <v>pm_trans_share_valdivia</v>
      </c>
      <c r="D108" t="s">
        <v>190</v>
      </c>
      <c r="E108" t="s">
        <v>161</v>
      </c>
      <c r="G108" t="str">
        <f t="shared" ca="1" si="21"/>
        <v>All_city_list!L34</v>
      </c>
      <c r="H108" t="str">
        <f t="shared" ca="1" si="19"/>
        <v>All_city_list!M34</v>
      </c>
      <c r="I108" t="str">
        <f t="shared" ca="1" si="20"/>
        <v>All_city_list!N34</v>
      </c>
    </row>
    <row r="109" spans="3:9" x14ac:dyDescent="0.25">
      <c r="C109" s="5" t="str">
        <f t="shared" si="16"/>
        <v>pm_trans_share_gran_valparaiso</v>
      </c>
      <c r="D109" t="s">
        <v>190</v>
      </c>
      <c r="E109" t="s">
        <v>162</v>
      </c>
      <c r="G109" t="str">
        <f t="shared" ca="1" si="21"/>
        <v>All_city_list!L34</v>
      </c>
      <c r="H109" t="str">
        <f t="shared" ca="1" si="19"/>
        <v>All_city_list!M34</v>
      </c>
      <c r="I109" t="str">
        <f t="shared" ca="1" si="20"/>
        <v>All_city_list!N34</v>
      </c>
    </row>
    <row r="110" spans="3:9" x14ac:dyDescent="0.25">
      <c r="C110" s="5" t="str">
        <f t="shared" si="16"/>
        <v>background_pa_scalar_accra</v>
      </c>
      <c r="D110" s="28" t="s">
        <v>191</v>
      </c>
      <c r="E110" s="28" t="s">
        <v>138</v>
      </c>
      <c r="F110" s="28">
        <f ca="1">MATCH(C110,All_city_list!$D:$D,0)</f>
        <v>37</v>
      </c>
      <c r="G110" s="4" t="str">
        <f t="shared" ref="G110" ca="1" si="22">"All_city_list!L"&amp;F110</f>
        <v>All_city_list!L37</v>
      </c>
      <c r="H110" s="4" t="str">
        <f ca="1">"All_city_list!M"&amp;$F110</f>
        <v>All_city_list!M37</v>
      </c>
      <c r="I110" s="4" t="str">
        <f ca="1">"All_city_list!N"&amp;$F110</f>
        <v>All_city_list!N37</v>
      </c>
    </row>
    <row r="111" spans="3:9" x14ac:dyDescent="0.25">
      <c r="C111" s="5" t="str">
        <f t="shared" si="16"/>
        <v>background_pa_scalar_sao_paulo</v>
      </c>
      <c r="D111" t="s">
        <v>191</v>
      </c>
      <c r="E111" t="s">
        <v>139</v>
      </c>
      <c r="G111" t="str">
        <f t="shared" ref="G111" ca="1" si="23">G110</f>
        <v>All_city_list!L37</v>
      </c>
      <c r="H111" t="str">
        <f t="shared" ref="H111:H134" ca="1" si="24">H110</f>
        <v>All_city_list!M37</v>
      </c>
      <c r="I111" t="str">
        <f t="shared" ref="I111:I134" ca="1" si="25">I110</f>
        <v>All_city_list!N37</v>
      </c>
    </row>
    <row r="112" spans="3:9" x14ac:dyDescent="0.25">
      <c r="C112" s="5" t="str">
        <f t="shared" si="16"/>
        <v>background_pa_scalar_delhi</v>
      </c>
      <c r="D112" t="s">
        <v>191</v>
      </c>
      <c r="E112" t="s">
        <v>140</v>
      </c>
      <c r="G112" t="str">
        <f t="shared" ca="1" si="21"/>
        <v>All_city_list!L37</v>
      </c>
      <c r="H112" t="str">
        <f t="shared" ca="1" si="24"/>
        <v>All_city_list!M37</v>
      </c>
      <c r="I112" t="str">
        <f t="shared" ca="1" si="25"/>
        <v>All_city_list!N37</v>
      </c>
    </row>
    <row r="113" spans="3:9" x14ac:dyDescent="0.25">
      <c r="C113" s="5" t="str">
        <f t="shared" si="16"/>
        <v>background_pa_scalar_bangalore</v>
      </c>
      <c r="D113" t="s">
        <v>191</v>
      </c>
      <c r="E113" t="s">
        <v>141</v>
      </c>
      <c r="G113" t="str">
        <f t="shared" ca="1" si="21"/>
        <v>All_city_list!L37</v>
      </c>
      <c r="H113" t="str">
        <f t="shared" ca="1" si="24"/>
        <v>All_city_list!M37</v>
      </c>
      <c r="I113" t="str">
        <f t="shared" ca="1" si="25"/>
        <v>All_city_list!N37</v>
      </c>
    </row>
    <row r="114" spans="3:9" x14ac:dyDescent="0.25">
      <c r="C114" s="5" t="str">
        <f t="shared" si="16"/>
        <v>background_pa_scalar_vizag</v>
      </c>
      <c r="D114" t="s">
        <v>191</v>
      </c>
      <c r="E114" t="s">
        <v>142</v>
      </c>
      <c r="G114" t="str">
        <f t="shared" ca="1" si="21"/>
        <v>All_city_list!L37</v>
      </c>
      <c r="H114" t="str">
        <f t="shared" ca="1" si="24"/>
        <v>All_city_list!M37</v>
      </c>
      <c r="I114" t="str">
        <f t="shared" ca="1" si="25"/>
        <v>All_city_list!N37</v>
      </c>
    </row>
    <row r="115" spans="3:9" x14ac:dyDescent="0.25">
      <c r="C115" s="5" t="str">
        <f t="shared" si="16"/>
        <v>background_pa_scalar_belo_horizonte</v>
      </c>
      <c r="D115" t="s">
        <v>191</v>
      </c>
      <c r="E115" t="s">
        <v>143</v>
      </c>
      <c r="G115" t="str">
        <f t="shared" ca="1" si="21"/>
        <v>All_city_list!L37</v>
      </c>
      <c r="H115" t="str">
        <f t="shared" ca="1" si="24"/>
        <v>All_city_list!M37</v>
      </c>
      <c r="I115" t="str">
        <f t="shared" ca="1" si="25"/>
        <v>All_city_list!N37</v>
      </c>
    </row>
    <row r="116" spans="3:9" x14ac:dyDescent="0.25">
      <c r="C116" s="5" t="str">
        <f t="shared" si="16"/>
        <v>background_pa_scalar_bogota</v>
      </c>
      <c r="D116" t="s">
        <v>191</v>
      </c>
      <c r="E116" t="s">
        <v>144</v>
      </c>
      <c r="G116" t="str">
        <f t="shared" ca="1" si="21"/>
        <v>All_city_list!L37</v>
      </c>
      <c r="H116" t="str">
        <f t="shared" ca="1" si="24"/>
        <v>All_city_list!M37</v>
      </c>
      <c r="I116" t="str">
        <f t="shared" ca="1" si="25"/>
        <v>All_city_list!N37</v>
      </c>
    </row>
    <row r="117" spans="3:9" x14ac:dyDescent="0.25">
      <c r="C117" s="5" t="str">
        <f t="shared" si="16"/>
        <v>background_pa_scalar_santiago</v>
      </c>
      <c r="D117" t="s">
        <v>191</v>
      </c>
      <c r="E117" t="s">
        <v>145</v>
      </c>
      <c r="G117" t="str">
        <f t="shared" ca="1" si="21"/>
        <v>All_city_list!L37</v>
      </c>
      <c r="H117" t="str">
        <f t="shared" ca="1" si="24"/>
        <v>All_city_list!M37</v>
      </c>
      <c r="I117" t="str">
        <f t="shared" ca="1" si="25"/>
        <v>All_city_list!N37</v>
      </c>
    </row>
    <row r="118" spans="3:9" x14ac:dyDescent="0.25">
      <c r="C118" s="5" t="str">
        <f t="shared" si="16"/>
        <v>background_pa_scalar_mexico_city</v>
      </c>
      <c r="D118" t="s">
        <v>191</v>
      </c>
      <c r="E118" t="s">
        <v>146</v>
      </c>
      <c r="G118" t="str">
        <f t="shared" ca="1" si="21"/>
        <v>All_city_list!L37</v>
      </c>
      <c r="H118" t="str">
        <f t="shared" ca="1" si="24"/>
        <v>All_city_list!M37</v>
      </c>
      <c r="I118" t="str">
        <f t="shared" ca="1" si="25"/>
        <v>All_city_list!N37</v>
      </c>
    </row>
    <row r="119" spans="3:9" x14ac:dyDescent="0.25">
      <c r="C119" s="5" t="str">
        <f t="shared" si="16"/>
        <v>background_pa_scalar_buenos_aires</v>
      </c>
      <c r="D119" t="s">
        <v>191</v>
      </c>
      <c r="E119" t="s">
        <v>147</v>
      </c>
      <c r="G119" t="str">
        <f t="shared" ca="1" si="21"/>
        <v>All_city_list!L37</v>
      </c>
      <c r="H119" t="str">
        <f t="shared" ca="1" si="24"/>
        <v>All_city_list!M37</v>
      </c>
      <c r="I119" t="str">
        <f t="shared" ca="1" si="25"/>
        <v>All_city_list!N37</v>
      </c>
    </row>
    <row r="120" spans="3:9" x14ac:dyDescent="0.25">
      <c r="C120" s="5" t="str">
        <f t="shared" si="16"/>
        <v>background_pa_scalar_cape_town</v>
      </c>
      <c r="D120" t="s">
        <v>191</v>
      </c>
      <c r="E120" t="s">
        <v>148</v>
      </c>
      <c r="G120" t="str">
        <f t="shared" ca="1" si="21"/>
        <v>All_city_list!L37</v>
      </c>
      <c r="H120" t="str">
        <f t="shared" ca="1" si="24"/>
        <v>All_city_list!M37</v>
      </c>
      <c r="I120" t="str">
        <f t="shared" ca="1" si="25"/>
        <v>All_city_list!N37</v>
      </c>
    </row>
    <row r="121" spans="3:9" x14ac:dyDescent="0.25">
      <c r="C121" s="5" t="str">
        <f t="shared" si="16"/>
        <v>background_pa_scalar_medellin</v>
      </c>
      <c r="D121" t="s">
        <v>191</v>
      </c>
      <c r="E121" t="s">
        <v>149</v>
      </c>
      <c r="G121" t="str">
        <f t="shared" ca="1" si="21"/>
        <v>All_city_list!L37</v>
      </c>
      <c r="H121" t="str">
        <f t="shared" ca="1" si="24"/>
        <v>All_city_list!M37</v>
      </c>
      <c r="I121" t="str">
        <f t="shared" ca="1" si="25"/>
        <v>All_city_list!N37</v>
      </c>
    </row>
    <row r="122" spans="3:9" x14ac:dyDescent="0.25">
      <c r="C122" s="5" t="str">
        <f t="shared" si="16"/>
        <v>background_pa_scalar_cali</v>
      </c>
      <c r="D122" t="s">
        <v>191</v>
      </c>
      <c r="E122" t="s">
        <v>150</v>
      </c>
      <c r="G122" t="str">
        <f t="shared" ca="1" si="21"/>
        <v>All_city_list!L37</v>
      </c>
      <c r="H122" t="str">
        <f t="shared" ca="1" si="24"/>
        <v>All_city_list!M37</v>
      </c>
      <c r="I122" t="str">
        <f t="shared" ca="1" si="25"/>
        <v>All_city_list!N37</v>
      </c>
    </row>
    <row r="123" spans="3:9" x14ac:dyDescent="0.25">
      <c r="C123" s="5" t="str">
        <f t="shared" si="16"/>
        <v>background_pa_scalar_montevideo</v>
      </c>
      <c r="D123" t="s">
        <v>191</v>
      </c>
      <c r="E123" t="s">
        <v>151</v>
      </c>
      <c r="G123" t="str">
        <f t="shared" ca="1" si="21"/>
        <v>All_city_list!L37</v>
      </c>
      <c r="H123" t="str">
        <f t="shared" ca="1" si="24"/>
        <v>All_city_list!M37</v>
      </c>
      <c r="I123" t="str">
        <f t="shared" ca="1" si="25"/>
        <v>All_city_list!N37</v>
      </c>
    </row>
    <row r="124" spans="3:9" x14ac:dyDescent="0.25">
      <c r="C124" s="5" t="str">
        <f t="shared" si="16"/>
        <v>background_pa_scalar_antofagasta</v>
      </c>
      <c r="D124" t="s">
        <v>191</v>
      </c>
      <c r="E124" t="s">
        <v>152</v>
      </c>
      <c r="G124" t="str">
        <f t="shared" ca="1" si="21"/>
        <v>All_city_list!L37</v>
      </c>
      <c r="H124" t="str">
        <f t="shared" ca="1" si="24"/>
        <v>All_city_list!M37</v>
      </c>
      <c r="I124" t="str">
        <f t="shared" ca="1" si="25"/>
        <v>All_city_list!N37</v>
      </c>
    </row>
    <row r="125" spans="3:9" x14ac:dyDescent="0.25">
      <c r="C125" s="5" t="str">
        <f t="shared" si="16"/>
        <v>background_pa_scalar_arica</v>
      </c>
      <c r="D125" t="s">
        <v>191</v>
      </c>
      <c r="E125" t="s">
        <v>153</v>
      </c>
      <c r="G125" t="str">
        <f t="shared" ca="1" si="21"/>
        <v>All_city_list!L37</v>
      </c>
      <c r="H125" t="str">
        <f t="shared" ca="1" si="24"/>
        <v>All_city_list!M37</v>
      </c>
      <c r="I125" t="str">
        <f t="shared" ca="1" si="25"/>
        <v>All_city_list!N37</v>
      </c>
    </row>
    <row r="126" spans="3:9" x14ac:dyDescent="0.25">
      <c r="C126" s="5" t="str">
        <f t="shared" si="16"/>
        <v>background_pa_scalar_copiapo</v>
      </c>
      <c r="D126" t="s">
        <v>191</v>
      </c>
      <c r="E126" t="s">
        <v>154</v>
      </c>
      <c r="G126" t="str">
        <f t="shared" ca="1" si="21"/>
        <v>All_city_list!L37</v>
      </c>
      <c r="H126" t="str">
        <f t="shared" ca="1" si="24"/>
        <v>All_city_list!M37</v>
      </c>
      <c r="I126" t="str">
        <f t="shared" ca="1" si="25"/>
        <v>All_city_list!N37</v>
      </c>
    </row>
    <row r="127" spans="3:9" x14ac:dyDescent="0.25">
      <c r="C127" s="5" t="str">
        <f t="shared" si="16"/>
        <v>background_pa_scalar_coquimbo_laserena</v>
      </c>
      <c r="D127" t="s">
        <v>191</v>
      </c>
      <c r="E127" t="s">
        <v>155</v>
      </c>
      <c r="G127" t="str">
        <f t="shared" ca="1" si="21"/>
        <v>All_city_list!L37</v>
      </c>
      <c r="H127" t="str">
        <f t="shared" ca="1" si="24"/>
        <v>All_city_list!M37</v>
      </c>
      <c r="I127" t="str">
        <f t="shared" ca="1" si="25"/>
        <v>All_city_list!N37</v>
      </c>
    </row>
    <row r="128" spans="3:9" x14ac:dyDescent="0.25">
      <c r="C128" s="5" t="str">
        <f t="shared" si="16"/>
        <v>background_pa_scalar_iquique_altohospicio</v>
      </c>
      <c r="D128" t="s">
        <v>191</v>
      </c>
      <c r="E128" t="s">
        <v>156</v>
      </c>
      <c r="G128" t="str">
        <f t="shared" ca="1" si="21"/>
        <v>All_city_list!L37</v>
      </c>
      <c r="H128" t="str">
        <f t="shared" ca="1" si="24"/>
        <v>All_city_list!M37</v>
      </c>
      <c r="I128" t="str">
        <f t="shared" ca="1" si="25"/>
        <v>All_city_list!N37</v>
      </c>
    </row>
    <row r="129" spans="3:9" x14ac:dyDescent="0.25">
      <c r="C129" s="5" t="str">
        <f t="shared" si="16"/>
        <v>background_pa_scalar_osorno</v>
      </c>
      <c r="D129" t="s">
        <v>191</v>
      </c>
      <c r="E129" t="s">
        <v>157</v>
      </c>
      <c r="G129" t="str">
        <f t="shared" ca="1" si="21"/>
        <v>All_city_list!L37</v>
      </c>
      <c r="H129" t="str">
        <f t="shared" ca="1" si="24"/>
        <v>All_city_list!M37</v>
      </c>
      <c r="I129" t="str">
        <f t="shared" ca="1" si="25"/>
        <v>All_city_list!N37</v>
      </c>
    </row>
    <row r="130" spans="3:9" x14ac:dyDescent="0.25">
      <c r="C130" s="5" t="str">
        <f t="shared" si="16"/>
        <v>background_pa_scalar_puerto_montt</v>
      </c>
      <c r="D130" t="s">
        <v>191</v>
      </c>
      <c r="E130" t="s">
        <v>158</v>
      </c>
      <c r="G130" t="str">
        <f t="shared" ca="1" si="21"/>
        <v>All_city_list!L37</v>
      </c>
      <c r="H130" t="str">
        <f t="shared" ca="1" si="24"/>
        <v>All_city_list!M37</v>
      </c>
      <c r="I130" t="str">
        <f t="shared" ca="1" si="25"/>
        <v>All_city_list!N37</v>
      </c>
    </row>
    <row r="131" spans="3:9" x14ac:dyDescent="0.25">
      <c r="C131" s="5" t="str">
        <f t="shared" si="16"/>
        <v>background_pa_scalar_san_antonio</v>
      </c>
      <c r="D131" t="s">
        <v>191</v>
      </c>
      <c r="E131" t="s">
        <v>159</v>
      </c>
      <c r="G131" t="str">
        <f t="shared" ca="1" si="21"/>
        <v>All_city_list!L37</v>
      </c>
      <c r="H131" t="str">
        <f t="shared" ca="1" si="24"/>
        <v>All_city_list!M37</v>
      </c>
      <c r="I131" t="str">
        <f t="shared" ca="1" si="25"/>
        <v>All_city_list!N37</v>
      </c>
    </row>
    <row r="132" spans="3:9" x14ac:dyDescent="0.25">
      <c r="C132" s="5" t="str">
        <f t="shared" si="16"/>
        <v>background_pa_scalar_temuco_padrelascasas</v>
      </c>
      <c r="D132" t="s">
        <v>191</v>
      </c>
      <c r="E132" t="s">
        <v>160</v>
      </c>
      <c r="G132" t="str">
        <f t="shared" ca="1" si="21"/>
        <v>All_city_list!L37</v>
      </c>
      <c r="H132" t="str">
        <f t="shared" ca="1" si="24"/>
        <v>All_city_list!M37</v>
      </c>
      <c r="I132" t="str">
        <f t="shared" ca="1" si="25"/>
        <v>All_city_list!N37</v>
      </c>
    </row>
    <row r="133" spans="3:9" x14ac:dyDescent="0.25">
      <c r="C133" s="5" t="str">
        <f t="shared" si="16"/>
        <v>background_pa_scalar_valdivia</v>
      </c>
      <c r="D133" t="s">
        <v>191</v>
      </c>
      <c r="E133" t="s">
        <v>161</v>
      </c>
      <c r="G133" t="str">
        <f t="shared" ca="1" si="21"/>
        <v>All_city_list!L37</v>
      </c>
      <c r="H133" t="str">
        <f t="shared" ca="1" si="24"/>
        <v>All_city_list!M37</v>
      </c>
      <c r="I133" t="str">
        <f t="shared" ca="1" si="25"/>
        <v>All_city_list!N37</v>
      </c>
    </row>
    <row r="134" spans="3:9" x14ac:dyDescent="0.25">
      <c r="C134" s="5" t="str">
        <f t="shared" si="16"/>
        <v>background_pa_scalar_gran_valparaiso</v>
      </c>
      <c r="D134" t="s">
        <v>191</v>
      </c>
      <c r="E134" t="s">
        <v>162</v>
      </c>
      <c r="G134" t="str">
        <f t="shared" ca="1" si="21"/>
        <v>All_city_list!L37</v>
      </c>
      <c r="H134" t="str">
        <f t="shared" ca="1" si="24"/>
        <v>All_city_list!M37</v>
      </c>
      <c r="I134" t="str">
        <f t="shared" ca="1" si="25"/>
        <v>All_city_list!N37</v>
      </c>
    </row>
    <row r="135" spans="3:9" x14ac:dyDescent="0.25">
      <c r="C135" s="5" t="str">
        <f t="shared" ref="C135:C137" si="26">D135&amp;"_"&amp;E135</f>
        <v>background_pa_scalar_kisumu</v>
      </c>
      <c r="D135" t="s">
        <v>191</v>
      </c>
      <c r="E135" t="s">
        <v>164</v>
      </c>
      <c r="G135" t="str">
        <f t="shared" ca="1" si="21"/>
        <v>All_city_list!L37</v>
      </c>
      <c r="H135" t="str">
        <f t="shared" ref="H135:H137" ca="1" si="27">H134</f>
        <v>All_city_list!M37</v>
      </c>
      <c r="I135" t="str">
        <f t="shared" ref="I135:I137" ca="1" si="28">I134</f>
        <v>All_city_list!N37</v>
      </c>
    </row>
    <row r="136" spans="3:9" x14ac:dyDescent="0.25">
      <c r="C136" s="5" t="str">
        <f t="shared" si="26"/>
        <v>background_pa_scalar_nairobi</v>
      </c>
      <c r="D136" t="s">
        <v>191</v>
      </c>
      <c r="E136" t="s">
        <v>163</v>
      </c>
      <c r="G136" t="str">
        <f t="shared" ca="1" si="21"/>
        <v>All_city_list!L37</v>
      </c>
      <c r="H136" t="str">
        <f t="shared" ca="1" si="27"/>
        <v>All_city_list!M37</v>
      </c>
      <c r="I136" t="str">
        <f t="shared" ca="1" si="28"/>
        <v>All_city_list!N37</v>
      </c>
    </row>
    <row r="137" spans="3:9" x14ac:dyDescent="0.25">
      <c r="C137" s="5" t="str">
        <f t="shared" si="26"/>
        <v>background_pa_scalar_port_louis</v>
      </c>
      <c r="D137" t="s">
        <v>191</v>
      </c>
      <c r="E137" t="s">
        <v>165</v>
      </c>
      <c r="G137" t="str">
        <f t="shared" ca="1" si="21"/>
        <v>All_city_list!L37</v>
      </c>
      <c r="H137" t="str">
        <f t="shared" ca="1" si="27"/>
        <v>All_city_list!M37</v>
      </c>
      <c r="I137" t="str">
        <f t="shared" ca="1" si="28"/>
        <v>All_city_list!N37</v>
      </c>
    </row>
    <row r="138" spans="3:9" x14ac:dyDescent="0.25">
      <c r="C138" s="5" t="str">
        <f>D138&amp;"_"&amp;E138</f>
        <v>bus_to_passenger_ratio_accra</v>
      </c>
      <c r="D138" s="28" t="s">
        <v>205</v>
      </c>
      <c r="E138" s="28" t="s">
        <v>138</v>
      </c>
      <c r="F138" s="28">
        <f ca="1">MATCH(C138,All_city_list!$D:$D,0)</f>
        <v>56</v>
      </c>
      <c r="G138" s="4" t="str">
        <f t="shared" ref="G138" ca="1" si="29">"All_city_list!L"&amp;F138</f>
        <v>All_city_list!L56</v>
      </c>
      <c r="H138" s="4" t="str">
        <f ca="1">"All_city_list!M"&amp;$F138</f>
        <v>All_city_list!M56</v>
      </c>
      <c r="I138" s="4" t="str">
        <f ca="1">"All_city_list!N"&amp;$F138</f>
        <v>All_city_list!N56</v>
      </c>
    </row>
    <row r="139" spans="3:9" x14ac:dyDescent="0.25">
      <c r="C139" s="5" t="str">
        <f t="shared" si="16"/>
        <v>bus_to_passenger_ratio_sao_paulo</v>
      </c>
      <c r="D139" t="s">
        <v>205</v>
      </c>
      <c r="E139" t="s">
        <v>139</v>
      </c>
      <c r="G139" t="str">
        <f t="shared" ref="G139" ca="1" si="30">G138</f>
        <v>All_city_list!L56</v>
      </c>
      <c r="H139" t="str">
        <f t="shared" ref="H139:H162" ca="1" si="31">H138</f>
        <v>All_city_list!M56</v>
      </c>
      <c r="I139" t="str">
        <f t="shared" ref="I139:I162" ca="1" si="32">I138</f>
        <v>All_city_list!N56</v>
      </c>
    </row>
    <row r="140" spans="3:9" x14ac:dyDescent="0.25">
      <c r="C140" s="5" t="str">
        <f t="shared" si="16"/>
        <v>bus_to_passenger_ratio_delhi</v>
      </c>
      <c r="D140" t="s">
        <v>205</v>
      </c>
      <c r="E140" t="s">
        <v>140</v>
      </c>
      <c r="G140" t="str">
        <f t="shared" ca="1" si="21"/>
        <v>All_city_list!L56</v>
      </c>
      <c r="H140" t="str">
        <f t="shared" ca="1" si="31"/>
        <v>All_city_list!M56</v>
      </c>
      <c r="I140" t="str">
        <f t="shared" ca="1" si="32"/>
        <v>All_city_list!N56</v>
      </c>
    </row>
    <row r="141" spans="3:9" x14ac:dyDescent="0.25">
      <c r="C141" s="5" t="str">
        <f t="shared" ref="C141:C210" si="33">D141&amp;"_"&amp;E141</f>
        <v>bus_to_passenger_ratio_bangalore</v>
      </c>
      <c r="D141" t="s">
        <v>205</v>
      </c>
      <c r="E141" t="s">
        <v>141</v>
      </c>
      <c r="G141" t="str">
        <f t="shared" ca="1" si="21"/>
        <v>All_city_list!L56</v>
      </c>
      <c r="H141" t="str">
        <f t="shared" ca="1" si="31"/>
        <v>All_city_list!M56</v>
      </c>
      <c r="I141" t="str">
        <f t="shared" ca="1" si="32"/>
        <v>All_city_list!N56</v>
      </c>
    </row>
    <row r="142" spans="3:9" x14ac:dyDescent="0.25">
      <c r="C142" s="5" t="str">
        <f t="shared" si="33"/>
        <v>bus_to_passenger_ratio_vizag</v>
      </c>
      <c r="D142" t="s">
        <v>205</v>
      </c>
      <c r="E142" t="s">
        <v>142</v>
      </c>
      <c r="G142" t="str">
        <f t="shared" ca="1" si="21"/>
        <v>All_city_list!L56</v>
      </c>
      <c r="H142" t="str">
        <f t="shared" ca="1" si="31"/>
        <v>All_city_list!M56</v>
      </c>
      <c r="I142" t="str">
        <f t="shared" ca="1" si="32"/>
        <v>All_city_list!N56</v>
      </c>
    </row>
    <row r="143" spans="3:9" x14ac:dyDescent="0.25">
      <c r="C143" s="5" t="str">
        <f t="shared" si="33"/>
        <v>bus_to_passenger_ratio_belo_horizonte</v>
      </c>
      <c r="D143" t="s">
        <v>205</v>
      </c>
      <c r="E143" t="s">
        <v>143</v>
      </c>
      <c r="G143" t="str">
        <f t="shared" ca="1" si="21"/>
        <v>All_city_list!L56</v>
      </c>
      <c r="H143" t="str">
        <f t="shared" ca="1" si="31"/>
        <v>All_city_list!M56</v>
      </c>
      <c r="I143" t="str">
        <f t="shared" ca="1" si="32"/>
        <v>All_city_list!N56</v>
      </c>
    </row>
    <row r="144" spans="3:9" x14ac:dyDescent="0.25">
      <c r="C144" s="5" t="str">
        <f t="shared" si="33"/>
        <v>bus_to_passenger_ratio_bogota</v>
      </c>
      <c r="D144" t="s">
        <v>205</v>
      </c>
      <c r="E144" t="s">
        <v>144</v>
      </c>
      <c r="G144" t="str">
        <f t="shared" ca="1" si="21"/>
        <v>All_city_list!L56</v>
      </c>
      <c r="H144" t="str">
        <f t="shared" ca="1" si="31"/>
        <v>All_city_list!M56</v>
      </c>
      <c r="I144" t="str">
        <f t="shared" ca="1" si="32"/>
        <v>All_city_list!N56</v>
      </c>
    </row>
    <row r="145" spans="3:9" x14ac:dyDescent="0.25">
      <c r="C145" s="5" t="str">
        <f t="shared" si="33"/>
        <v>bus_to_passenger_ratio_santiago</v>
      </c>
      <c r="D145" t="s">
        <v>205</v>
      </c>
      <c r="E145" t="s">
        <v>145</v>
      </c>
      <c r="G145" t="str">
        <f t="shared" ca="1" si="21"/>
        <v>All_city_list!L56</v>
      </c>
      <c r="H145" t="str">
        <f t="shared" ca="1" si="31"/>
        <v>All_city_list!M56</v>
      </c>
      <c r="I145" t="str">
        <f t="shared" ca="1" si="32"/>
        <v>All_city_list!N56</v>
      </c>
    </row>
    <row r="146" spans="3:9" x14ac:dyDescent="0.25">
      <c r="C146" s="5" t="str">
        <f t="shared" si="33"/>
        <v>bus_to_passenger_ratio_mexico_city</v>
      </c>
      <c r="D146" t="s">
        <v>205</v>
      </c>
      <c r="E146" t="s">
        <v>146</v>
      </c>
      <c r="G146" t="str">
        <f t="shared" ca="1" si="21"/>
        <v>All_city_list!L56</v>
      </c>
      <c r="H146" t="str">
        <f t="shared" ca="1" si="31"/>
        <v>All_city_list!M56</v>
      </c>
      <c r="I146" t="str">
        <f t="shared" ca="1" si="32"/>
        <v>All_city_list!N56</v>
      </c>
    </row>
    <row r="147" spans="3:9" x14ac:dyDescent="0.25">
      <c r="C147" s="5" t="str">
        <f t="shared" si="33"/>
        <v>bus_to_passenger_ratio_buenos_aires</v>
      </c>
      <c r="D147" t="s">
        <v>205</v>
      </c>
      <c r="E147" t="s">
        <v>147</v>
      </c>
      <c r="G147" t="str">
        <f t="shared" ca="1" si="21"/>
        <v>All_city_list!L56</v>
      </c>
      <c r="H147" t="str">
        <f t="shared" ca="1" si="31"/>
        <v>All_city_list!M56</v>
      </c>
      <c r="I147" t="str">
        <f t="shared" ca="1" si="32"/>
        <v>All_city_list!N56</v>
      </c>
    </row>
    <row r="148" spans="3:9" x14ac:dyDescent="0.25">
      <c r="C148" s="5" t="str">
        <f t="shared" si="33"/>
        <v>bus_to_passenger_ratio_cape_town</v>
      </c>
      <c r="D148" t="s">
        <v>205</v>
      </c>
      <c r="E148" t="s">
        <v>148</v>
      </c>
      <c r="G148" t="str">
        <f t="shared" ca="1" si="21"/>
        <v>All_city_list!L56</v>
      </c>
      <c r="H148" t="str">
        <f t="shared" ca="1" si="31"/>
        <v>All_city_list!M56</v>
      </c>
      <c r="I148" t="str">
        <f t="shared" ca="1" si="32"/>
        <v>All_city_list!N56</v>
      </c>
    </row>
    <row r="149" spans="3:9" x14ac:dyDescent="0.25">
      <c r="C149" s="5" t="str">
        <f t="shared" si="33"/>
        <v>bus_to_passenger_ratio_medellin</v>
      </c>
      <c r="D149" t="s">
        <v>205</v>
      </c>
      <c r="E149" t="s">
        <v>149</v>
      </c>
      <c r="G149" t="str">
        <f t="shared" ca="1" si="21"/>
        <v>All_city_list!L56</v>
      </c>
      <c r="H149" t="str">
        <f t="shared" ca="1" si="31"/>
        <v>All_city_list!M56</v>
      </c>
      <c r="I149" t="str">
        <f t="shared" ca="1" si="32"/>
        <v>All_city_list!N56</v>
      </c>
    </row>
    <row r="150" spans="3:9" x14ac:dyDescent="0.25">
      <c r="C150" s="5" t="str">
        <f t="shared" si="33"/>
        <v>bus_to_passenger_ratio_cali</v>
      </c>
      <c r="D150" t="s">
        <v>205</v>
      </c>
      <c r="E150" t="s">
        <v>150</v>
      </c>
      <c r="G150" t="str">
        <f t="shared" ca="1" si="21"/>
        <v>All_city_list!L56</v>
      </c>
      <c r="H150" t="str">
        <f t="shared" ca="1" si="31"/>
        <v>All_city_list!M56</v>
      </c>
      <c r="I150" t="str">
        <f t="shared" ca="1" si="32"/>
        <v>All_city_list!N56</v>
      </c>
    </row>
    <row r="151" spans="3:9" x14ac:dyDescent="0.25">
      <c r="C151" s="5" t="str">
        <f t="shared" si="33"/>
        <v>bus_to_passenger_ratio_montevideo</v>
      </c>
      <c r="D151" t="s">
        <v>205</v>
      </c>
      <c r="E151" t="s">
        <v>151</v>
      </c>
      <c r="G151" t="str">
        <f t="shared" ca="1" si="21"/>
        <v>All_city_list!L56</v>
      </c>
      <c r="H151" t="str">
        <f t="shared" ca="1" si="31"/>
        <v>All_city_list!M56</v>
      </c>
      <c r="I151" t="str">
        <f t="shared" ca="1" si="32"/>
        <v>All_city_list!N56</v>
      </c>
    </row>
    <row r="152" spans="3:9" x14ac:dyDescent="0.25">
      <c r="C152" s="5" t="str">
        <f t="shared" si="33"/>
        <v>bus_to_passenger_ratio_antofagasta</v>
      </c>
      <c r="D152" t="s">
        <v>205</v>
      </c>
      <c r="E152" t="s">
        <v>152</v>
      </c>
      <c r="G152" t="str">
        <f t="shared" ca="1" si="21"/>
        <v>All_city_list!L56</v>
      </c>
      <c r="H152" t="str">
        <f t="shared" ca="1" si="31"/>
        <v>All_city_list!M56</v>
      </c>
      <c r="I152" t="str">
        <f t="shared" ca="1" si="32"/>
        <v>All_city_list!N56</v>
      </c>
    </row>
    <row r="153" spans="3:9" x14ac:dyDescent="0.25">
      <c r="C153" s="5" t="str">
        <f t="shared" si="33"/>
        <v>bus_to_passenger_ratio_arica</v>
      </c>
      <c r="D153" t="s">
        <v>205</v>
      </c>
      <c r="E153" t="s">
        <v>153</v>
      </c>
      <c r="G153" t="str">
        <f t="shared" ca="1" si="21"/>
        <v>All_city_list!L56</v>
      </c>
      <c r="H153" t="str">
        <f t="shared" ca="1" si="31"/>
        <v>All_city_list!M56</v>
      </c>
      <c r="I153" t="str">
        <f t="shared" ca="1" si="32"/>
        <v>All_city_list!N56</v>
      </c>
    </row>
    <row r="154" spans="3:9" x14ac:dyDescent="0.25">
      <c r="C154" s="5" t="str">
        <f t="shared" si="33"/>
        <v>bus_to_passenger_ratio_copiapo</v>
      </c>
      <c r="D154" t="s">
        <v>205</v>
      </c>
      <c r="E154" t="s">
        <v>154</v>
      </c>
      <c r="G154" t="str">
        <f t="shared" ca="1" si="21"/>
        <v>All_city_list!L56</v>
      </c>
      <c r="H154" t="str">
        <f t="shared" ca="1" si="31"/>
        <v>All_city_list!M56</v>
      </c>
      <c r="I154" t="str">
        <f t="shared" ca="1" si="32"/>
        <v>All_city_list!N56</v>
      </c>
    </row>
    <row r="155" spans="3:9" x14ac:dyDescent="0.25">
      <c r="C155" s="5" t="str">
        <f t="shared" si="33"/>
        <v>bus_to_passenger_ratio_coquimbo_laserena</v>
      </c>
      <c r="D155" t="s">
        <v>205</v>
      </c>
      <c r="E155" t="s">
        <v>155</v>
      </c>
      <c r="G155" t="str">
        <f t="shared" ca="1" si="21"/>
        <v>All_city_list!L56</v>
      </c>
      <c r="H155" t="str">
        <f t="shared" ca="1" si="31"/>
        <v>All_city_list!M56</v>
      </c>
      <c r="I155" t="str">
        <f t="shared" ca="1" si="32"/>
        <v>All_city_list!N56</v>
      </c>
    </row>
    <row r="156" spans="3:9" x14ac:dyDescent="0.25">
      <c r="C156" s="5" t="str">
        <f t="shared" si="33"/>
        <v>bus_to_passenger_ratio_iquique_altohospicio</v>
      </c>
      <c r="D156" t="s">
        <v>205</v>
      </c>
      <c r="E156" t="s">
        <v>156</v>
      </c>
      <c r="G156" t="str">
        <f t="shared" ca="1" si="21"/>
        <v>All_city_list!L56</v>
      </c>
      <c r="H156" t="str">
        <f t="shared" ca="1" si="31"/>
        <v>All_city_list!M56</v>
      </c>
      <c r="I156" t="str">
        <f t="shared" ca="1" si="32"/>
        <v>All_city_list!N56</v>
      </c>
    </row>
    <row r="157" spans="3:9" x14ac:dyDescent="0.25">
      <c r="C157" s="5" t="str">
        <f t="shared" si="33"/>
        <v>bus_to_passenger_ratio_osorno</v>
      </c>
      <c r="D157" t="s">
        <v>205</v>
      </c>
      <c r="E157" t="s">
        <v>157</v>
      </c>
      <c r="G157" t="str">
        <f t="shared" ca="1" si="21"/>
        <v>All_city_list!L56</v>
      </c>
      <c r="H157" t="str">
        <f t="shared" ca="1" si="31"/>
        <v>All_city_list!M56</v>
      </c>
      <c r="I157" t="str">
        <f t="shared" ca="1" si="32"/>
        <v>All_city_list!N56</v>
      </c>
    </row>
    <row r="158" spans="3:9" x14ac:dyDescent="0.25">
      <c r="C158" s="5" t="str">
        <f t="shared" si="33"/>
        <v>bus_to_passenger_ratio_puerto_montt</v>
      </c>
      <c r="D158" t="s">
        <v>205</v>
      </c>
      <c r="E158" t="s">
        <v>158</v>
      </c>
      <c r="G158" t="str">
        <f t="shared" ca="1" si="21"/>
        <v>All_city_list!L56</v>
      </c>
      <c r="H158" t="str">
        <f t="shared" ca="1" si="31"/>
        <v>All_city_list!M56</v>
      </c>
      <c r="I158" t="str">
        <f t="shared" ca="1" si="32"/>
        <v>All_city_list!N56</v>
      </c>
    </row>
    <row r="159" spans="3:9" x14ac:dyDescent="0.25">
      <c r="C159" s="5" t="str">
        <f t="shared" si="33"/>
        <v>bus_to_passenger_ratio_san_antonio</v>
      </c>
      <c r="D159" t="s">
        <v>205</v>
      </c>
      <c r="E159" t="s">
        <v>159</v>
      </c>
      <c r="G159" t="str">
        <f t="shared" ca="1" si="21"/>
        <v>All_city_list!L56</v>
      </c>
      <c r="H159" t="str">
        <f t="shared" ca="1" si="31"/>
        <v>All_city_list!M56</v>
      </c>
      <c r="I159" t="str">
        <f t="shared" ca="1" si="32"/>
        <v>All_city_list!N56</v>
      </c>
    </row>
    <row r="160" spans="3:9" x14ac:dyDescent="0.25">
      <c r="C160" s="5" t="str">
        <f t="shared" si="33"/>
        <v>bus_to_passenger_ratio_temuco_padrelascasas</v>
      </c>
      <c r="D160" t="s">
        <v>205</v>
      </c>
      <c r="E160" t="s">
        <v>160</v>
      </c>
      <c r="G160" t="str">
        <f t="shared" ca="1" si="21"/>
        <v>All_city_list!L56</v>
      </c>
      <c r="H160" t="str">
        <f t="shared" ca="1" si="31"/>
        <v>All_city_list!M56</v>
      </c>
      <c r="I160" t="str">
        <f t="shared" ca="1" si="32"/>
        <v>All_city_list!N56</v>
      </c>
    </row>
    <row r="161" spans="3:9" x14ac:dyDescent="0.25">
      <c r="C161" s="5" t="str">
        <f t="shared" si="33"/>
        <v>bus_to_passenger_ratio_valdivia</v>
      </c>
      <c r="D161" t="s">
        <v>205</v>
      </c>
      <c r="E161" t="s">
        <v>161</v>
      </c>
      <c r="G161" t="str">
        <f t="shared" ca="1" si="21"/>
        <v>All_city_list!L56</v>
      </c>
      <c r="H161" t="str">
        <f t="shared" ca="1" si="31"/>
        <v>All_city_list!M56</v>
      </c>
      <c r="I161" t="str">
        <f t="shared" ca="1" si="32"/>
        <v>All_city_list!N56</v>
      </c>
    </row>
    <row r="162" spans="3:9" x14ac:dyDescent="0.25">
      <c r="C162" s="5" t="str">
        <f t="shared" si="33"/>
        <v>bus_to_passenger_ratio_gran_valparaiso</v>
      </c>
      <c r="D162" t="s">
        <v>205</v>
      </c>
      <c r="E162" t="s">
        <v>162</v>
      </c>
      <c r="G162" t="str">
        <f t="shared" ca="1" si="21"/>
        <v>All_city_list!L56</v>
      </c>
      <c r="H162" t="str">
        <f t="shared" ca="1" si="31"/>
        <v>All_city_list!M56</v>
      </c>
      <c r="I162" t="str">
        <f t="shared" ca="1" si="32"/>
        <v>All_city_list!N56</v>
      </c>
    </row>
    <row r="163" spans="3:9" x14ac:dyDescent="0.25">
      <c r="C163" s="5" t="str">
        <f t="shared" ref="C163:C165" si="34">D163&amp;"_"&amp;E163</f>
        <v>bus_to_passenger_ratio_kisumu</v>
      </c>
      <c r="D163" t="s">
        <v>205</v>
      </c>
      <c r="E163" t="s">
        <v>164</v>
      </c>
      <c r="G163" t="str">
        <f t="shared" ca="1" si="21"/>
        <v>All_city_list!L56</v>
      </c>
      <c r="H163" t="str">
        <f t="shared" ref="H163:H165" ca="1" si="35">H162</f>
        <v>All_city_list!M56</v>
      </c>
      <c r="I163" t="str">
        <f t="shared" ref="I163:I165" ca="1" si="36">I162</f>
        <v>All_city_list!N56</v>
      </c>
    </row>
    <row r="164" spans="3:9" x14ac:dyDescent="0.25">
      <c r="C164" s="5" t="str">
        <f t="shared" si="34"/>
        <v>bus_to_passenger_ratio_nairobi</v>
      </c>
      <c r="D164" t="s">
        <v>205</v>
      </c>
      <c r="E164" t="s">
        <v>163</v>
      </c>
      <c r="G164" t="str">
        <f t="shared" ca="1" si="21"/>
        <v>All_city_list!L56</v>
      </c>
      <c r="H164" t="str">
        <f t="shared" ca="1" si="35"/>
        <v>All_city_list!M56</v>
      </c>
      <c r="I164" t="str">
        <f t="shared" ca="1" si="36"/>
        <v>All_city_list!N56</v>
      </c>
    </row>
    <row r="165" spans="3:9" x14ac:dyDescent="0.25">
      <c r="C165" s="5" t="str">
        <f t="shared" si="34"/>
        <v>bus_to_passenger_ratio_port_louis</v>
      </c>
      <c r="D165" t="s">
        <v>205</v>
      </c>
      <c r="E165" t="s">
        <v>165</v>
      </c>
      <c r="G165" t="str">
        <f t="shared" ca="1" si="21"/>
        <v>All_city_list!L56</v>
      </c>
      <c r="H165" t="str">
        <f t="shared" ca="1" si="35"/>
        <v>All_city_list!M56</v>
      </c>
      <c r="I165" t="str">
        <f t="shared" ca="1" si="36"/>
        <v>All_city_list!N56</v>
      </c>
    </row>
    <row r="166" spans="3:9" x14ac:dyDescent="0.25">
      <c r="C166" s="5" t="str">
        <f t="shared" si="33"/>
        <v>truck_to_car_ratio_accra</v>
      </c>
      <c r="D166" s="28" t="s">
        <v>206</v>
      </c>
      <c r="E166" s="28" t="s">
        <v>138</v>
      </c>
      <c r="F166" s="28">
        <f ca="1">MATCH(C166,All_city_list!$D:$D,0)</f>
        <v>59</v>
      </c>
      <c r="G166" s="4" t="str">
        <f t="shared" ref="G166" ca="1" si="37">"All_city_list!L"&amp;F166</f>
        <v>All_city_list!L59</v>
      </c>
      <c r="H166" s="4" t="str">
        <f ca="1">"All_city_list!M"&amp;$F166</f>
        <v>All_city_list!M59</v>
      </c>
      <c r="I166" s="4" t="str">
        <f ca="1">"All_city_list!N"&amp;$F166</f>
        <v>All_city_list!N59</v>
      </c>
    </row>
    <row r="167" spans="3:9" x14ac:dyDescent="0.25">
      <c r="C167" s="5" t="str">
        <f t="shared" si="33"/>
        <v>truck_to_car_ratio_sao_paulo</v>
      </c>
      <c r="D167" t="s">
        <v>206</v>
      </c>
      <c r="E167" t="s">
        <v>139</v>
      </c>
      <c r="G167" t="str">
        <f t="shared" ref="G167" ca="1" si="38">G166</f>
        <v>All_city_list!L59</v>
      </c>
      <c r="H167" t="str">
        <f t="shared" ref="H167:H190" ca="1" si="39">H166</f>
        <v>All_city_list!M59</v>
      </c>
      <c r="I167" t="str">
        <f t="shared" ref="I167:I190" ca="1" si="40">I166</f>
        <v>All_city_list!N59</v>
      </c>
    </row>
    <row r="168" spans="3:9" x14ac:dyDescent="0.25">
      <c r="C168" s="5" t="str">
        <f t="shared" si="33"/>
        <v>truck_to_car_ratio_delhi</v>
      </c>
      <c r="D168" t="s">
        <v>206</v>
      </c>
      <c r="E168" t="s">
        <v>140</v>
      </c>
      <c r="G168" t="str">
        <f t="shared" ca="1" si="21"/>
        <v>All_city_list!L59</v>
      </c>
      <c r="H168" t="str">
        <f t="shared" ca="1" si="39"/>
        <v>All_city_list!M59</v>
      </c>
      <c r="I168" t="str">
        <f t="shared" ca="1" si="40"/>
        <v>All_city_list!N59</v>
      </c>
    </row>
    <row r="169" spans="3:9" x14ac:dyDescent="0.25">
      <c r="C169" s="5" t="str">
        <f t="shared" si="33"/>
        <v>truck_to_car_ratio_bangalore</v>
      </c>
      <c r="D169" t="s">
        <v>206</v>
      </c>
      <c r="E169" t="s">
        <v>141</v>
      </c>
      <c r="G169" t="str">
        <f t="shared" ca="1" si="21"/>
        <v>All_city_list!L59</v>
      </c>
      <c r="H169" t="str">
        <f t="shared" ca="1" si="39"/>
        <v>All_city_list!M59</v>
      </c>
      <c r="I169" t="str">
        <f t="shared" ca="1" si="40"/>
        <v>All_city_list!N59</v>
      </c>
    </row>
    <row r="170" spans="3:9" x14ac:dyDescent="0.25">
      <c r="C170" s="5" t="str">
        <f t="shared" si="33"/>
        <v>truck_to_car_ratio_vizag</v>
      </c>
      <c r="D170" t="s">
        <v>206</v>
      </c>
      <c r="E170" t="s">
        <v>142</v>
      </c>
      <c r="G170" t="str">
        <f t="shared" ref="G170:G239" ca="1" si="41">G169</f>
        <v>All_city_list!L59</v>
      </c>
      <c r="H170" t="str">
        <f t="shared" ca="1" si="39"/>
        <v>All_city_list!M59</v>
      </c>
      <c r="I170" t="str">
        <f t="shared" ca="1" si="40"/>
        <v>All_city_list!N59</v>
      </c>
    </row>
    <row r="171" spans="3:9" x14ac:dyDescent="0.25">
      <c r="C171" s="5" t="str">
        <f t="shared" si="33"/>
        <v>truck_to_car_ratio_belo_horizonte</v>
      </c>
      <c r="D171" t="s">
        <v>206</v>
      </c>
      <c r="E171" t="s">
        <v>143</v>
      </c>
      <c r="G171" t="str">
        <f t="shared" ca="1" si="41"/>
        <v>All_city_list!L59</v>
      </c>
      <c r="H171" t="str">
        <f t="shared" ca="1" si="39"/>
        <v>All_city_list!M59</v>
      </c>
      <c r="I171" t="str">
        <f t="shared" ca="1" si="40"/>
        <v>All_city_list!N59</v>
      </c>
    </row>
    <row r="172" spans="3:9" x14ac:dyDescent="0.25">
      <c r="C172" s="5" t="str">
        <f t="shared" si="33"/>
        <v>truck_to_car_ratio_bogota</v>
      </c>
      <c r="D172" t="s">
        <v>206</v>
      </c>
      <c r="E172" t="s">
        <v>144</v>
      </c>
      <c r="G172" t="str">
        <f t="shared" ca="1" si="41"/>
        <v>All_city_list!L59</v>
      </c>
      <c r="H172" t="str">
        <f t="shared" ca="1" si="39"/>
        <v>All_city_list!M59</v>
      </c>
      <c r="I172" t="str">
        <f t="shared" ca="1" si="40"/>
        <v>All_city_list!N59</v>
      </c>
    </row>
    <row r="173" spans="3:9" x14ac:dyDescent="0.25">
      <c r="C173" s="5" t="str">
        <f t="shared" si="33"/>
        <v>truck_to_car_ratio_santiago</v>
      </c>
      <c r="D173" t="s">
        <v>206</v>
      </c>
      <c r="E173" t="s">
        <v>145</v>
      </c>
      <c r="G173" t="str">
        <f t="shared" ca="1" si="41"/>
        <v>All_city_list!L59</v>
      </c>
      <c r="H173" t="str">
        <f t="shared" ca="1" si="39"/>
        <v>All_city_list!M59</v>
      </c>
      <c r="I173" t="str">
        <f t="shared" ca="1" si="40"/>
        <v>All_city_list!N59</v>
      </c>
    </row>
    <row r="174" spans="3:9" x14ac:dyDescent="0.25">
      <c r="C174" s="5" t="str">
        <f t="shared" si="33"/>
        <v>truck_to_car_ratio_mexico_city</v>
      </c>
      <c r="D174" t="s">
        <v>206</v>
      </c>
      <c r="E174" t="s">
        <v>146</v>
      </c>
      <c r="G174" t="str">
        <f t="shared" ca="1" si="41"/>
        <v>All_city_list!L59</v>
      </c>
      <c r="H174" t="str">
        <f t="shared" ca="1" si="39"/>
        <v>All_city_list!M59</v>
      </c>
      <c r="I174" t="str">
        <f t="shared" ca="1" si="40"/>
        <v>All_city_list!N59</v>
      </c>
    </row>
    <row r="175" spans="3:9" x14ac:dyDescent="0.25">
      <c r="C175" s="5" t="str">
        <f t="shared" si="33"/>
        <v>truck_to_car_ratio_buenos_aires</v>
      </c>
      <c r="D175" t="s">
        <v>206</v>
      </c>
      <c r="E175" t="s">
        <v>147</v>
      </c>
      <c r="G175" t="str">
        <f t="shared" ca="1" si="41"/>
        <v>All_city_list!L59</v>
      </c>
      <c r="H175" t="str">
        <f t="shared" ca="1" si="39"/>
        <v>All_city_list!M59</v>
      </c>
      <c r="I175" t="str">
        <f t="shared" ca="1" si="40"/>
        <v>All_city_list!N59</v>
      </c>
    </row>
    <row r="176" spans="3:9" x14ac:dyDescent="0.25">
      <c r="C176" s="5" t="str">
        <f t="shared" si="33"/>
        <v>truck_to_car_ratio_cape_town</v>
      </c>
      <c r="D176" t="s">
        <v>206</v>
      </c>
      <c r="E176" t="s">
        <v>148</v>
      </c>
      <c r="G176" t="str">
        <f t="shared" ca="1" si="41"/>
        <v>All_city_list!L59</v>
      </c>
      <c r="H176" t="str">
        <f t="shared" ca="1" si="39"/>
        <v>All_city_list!M59</v>
      </c>
      <c r="I176" t="str">
        <f t="shared" ca="1" si="40"/>
        <v>All_city_list!N59</v>
      </c>
    </row>
    <row r="177" spans="3:9" x14ac:dyDescent="0.25">
      <c r="C177" s="5" t="str">
        <f t="shared" si="33"/>
        <v>truck_to_car_ratio_medellin</v>
      </c>
      <c r="D177" t="s">
        <v>206</v>
      </c>
      <c r="E177" t="s">
        <v>149</v>
      </c>
      <c r="G177" t="str">
        <f t="shared" ca="1" si="41"/>
        <v>All_city_list!L59</v>
      </c>
      <c r="H177" t="str">
        <f t="shared" ca="1" si="39"/>
        <v>All_city_list!M59</v>
      </c>
      <c r="I177" t="str">
        <f t="shared" ca="1" si="40"/>
        <v>All_city_list!N59</v>
      </c>
    </row>
    <row r="178" spans="3:9" x14ac:dyDescent="0.25">
      <c r="C178" s="5" t="str">
        <f t="shared" si="33"/>
        <v>truck_to_car_ratio_cali</v>
      </c>
      <c r="D178" t="s">
        <v>206</v>
      </c>
      <c r="E178" t="s">
        <v>150</v>
      </c>
      <c r="G178" t="str">
        <f t="shared" ca="1" si="41"/>
        <v>All_city_list!L59</v>
      </c>
      <c r="H178" t="str">
        <f t="shared" ca="1" si="39"/>
        <v>All_city_list!M59</v>
      </c>
      <c r="I178" t="str">
        <f t="shared" ca="1" si="40"/>
        <v>All_city_list!N59</v>
      </c>
    </row>
    <row r="179" spans="3:9" x14ac:dyDescent="0.25">
      <c r="C179" s="5" t="str">
        <f t="shared" si="33"/>
        <v>truck_to_car_ratio_montevideo</v>
      </c>
      <c r="D179" t="s">
        <v>206</v>
      </c>
      <c r="E179" t="s">
        <v>151</v>
      </c>
      <c r="G179" t="str">
        <f t="shared" ca="1" si="41"/>
        <v>All_city_list!L59</v>
      </c>
      <c r="H179" t="str">
        <f t="shared" ca="1" si="39"/>
        <v>All_city_list!M59</v>
      </c>
      <c r="I179" t="str">
        <f t="shared" ca="1" si="40"/>
        <v>All_city_list!N59</v>
      </c>
    </row>
    <row r="180" spans="3:9" x14ac:dyDescent="0.25">
      <c r="C180" s="5" t="str">
        <f t="shared" si="33"/>
        <v>truck_to_car_ratio_antofagasta</v>
      </c>
      <c r="D180" t="s">
        <v>206</v>
      </c>
      <c r="E180" t="s">
        <v>152</v>
      </c>
      <c r="G180" t="str">
        <f t="shared" ca="1" si="41"/>
        <v>All_city_list!L59</v>
      </c>
      <c r="H180" t="str">
        <f t="shared" ca="1" si="39"/>
        <v>All_city_list!M59</v>
      </c>
      <c r="I180" t="str">
        <f t="shared" ca="1" si="40"/>
        <v>All_city_list!N59</v>
      </c>
    </row>
    <row r="181" spans="3:9" x14ac:dyDescent="0.25">
      <c r="C181" s="5" t="str">
        <f t="shared" si="33"/>
        <v>truck_to_car_ratio_arica</v>
      </c>
      <c r="D181" t="s">
        <v>206</v>
      </c>
      <c r="E181" t="s">
        <v>153</v>
      </c>
      <c r="G181" t="str">
        <f t="shared" ca="1" si="41"/>
        <v>All_city_list!L59</v>
      </c>
      <c r="H181" t="str">
        <f t="shared" ca="1" si="39"/>
        <v>All_city_list!M59</v>
      </c>
      <c r="I181" t="str">
        <f t="shared" ca="1" si="40"/>
        <v>All_city_list!N59</v>
      </c>
    </row>
    <row r="182" spans="3:9" x14ac:dyDescent="0.25">
      <c r="C182" s="5" t="str">
        <f t="shared" si="33"/>
        <v>truck_to_car_ratio_copiapo</v>
      </c>
      <c r="D182" t="s">
        <v>206</v>
      </c>
      <c r="E182" t="s">
        <v>154</v>
      </c>
      <c r="G182" t="str">
        <f t="shared" ca="1" si="41"/>
        <v>All_city_list!L59</v>
      </c>
      <c r="H182" t="str">
        <f t="shared" ca="1" si="39"/>
        <v>All_city_list!M59</v>
      </c>
      <c r="I182" t="str">
        <f t="shared" ca="1" si="40"/>
        <v>All_city_list!N59</v>
      </c>
    </row>
    <row r="183" spans="3:9" x14ac:dyDescent="0.25">
      <c r="C183" s="5" t="str">
        <f t="shared" si="33"/>
        <v>truck_to_car_ratio_coquimbo_laserena</v>
      </c>
      <c r="D183" t="s">
        <v>206</v>
      </c>
      <c r="E183" t="s">
        <v>155</v>
      </c>
      <c r="G183" t="str">
        <f t="shared" ca="1" si="41"/>
        <v>All_city_list!L59</v>
      </c>
      <c r="H183" t="str">
        <f t="shared" ca="1" si="39"/>
        <v>All_city_list!M59</v>
      </c>
      <c r="I183" t="str">
        <f t="shared" ca="1" si="40"/>
        <v>All_city_list!N59</v>
      </c>
    </row>
    <row r="184" spans="3:9" x14ac:dyDescent="0.25">
      <c r="C184" s="5" t="str">
        <f t="shared" si="33"/>
        <v>truck_to_car_ratio_iquique_altohospicio</v>
      </c>
      <c r="D184" t="s">
        <v>206</v>
      </c>
      <c r="E184" t="s">
        <v>156</v>
      </c>
      <c r="G184" t="str">
        <f t="shared" ca="1" si="41"/>
        <v>All_city_list!L59</v>
      </c>
      <c r="H184" t="str">
        <f t="shared" ca="1" si="39"/>
        <v>All_city_list!M59</v>
      </c>
      <c r="I184" t="str">
        <f t="shared" ca="1" si="40"/>
        <v>All_city_list!N59</v>
      </c>
    </row>
    <row r="185" spans="3:9" x14ac:dyDescent="0.25">
      <c r="C185" s="5" t="str">
        <f t="shared" si="33"/>
        <v>truck_to_car_ratio_osorno</v>
      </c>
      <c r="D185" t="s">
        <v>206</v>
      </c>
      <c r="E185" t="s">
        <v>157</v>
      </c>
      <c r="G185" t="str">
        <f t="shared" ca="1" si="41"/>
        <v>All_city_list!L59</v>
      </c>
      <c r="H185" t="str">
        <f t="shared" ca="1" si="39"/>
        <v>All_city_list!M59</v>
      </c>
      <c r="I185" t="str">
        <f t="shared" ca="1" si="40"/>
        <v>All_city_list!N59</v>
      </c>
    </row>
    <row r="186" spans="3:9" x14ac:dyDescent="0.25">
      <c r="C186" s="5" t="str">
        <f t="shared" si="33"/>
        <v>truck_to_car_ratio_puerto_montt</v>
      </c>
      <c r="D186" t="s">
        <v>206</v>
      </c>
      <c r="E186" t="s">
        <v>158</v>
      </c>
      <c r="G186" t="str">
        <f t="shared" ca="1" si="41"/>
        <v>All_city_list!L59</v>
      </c>
      <c r="H186" t="str">
        <f t="shared" ca="1" si="39"/>
        <v>All_city_list!M59</v>
      </c>
      <c r="I186" t="str">
        <f t="shared" ca="1" si="40"/>
        <v>All_city_list!N59</v>
      </c>
    </row>
    <row r="187" spans="3:9" x14ac:dyDescent="0.25">
      <c r="C187" s="5" t="str">
        <f t="shared" si="33"/>
        <v>truck_to_car_ratio_san_antonio</v>
      </c>
      <c r="D187" t="s">
        <v>206</v>
      </c>
      <c r="E187" t="s">
        <v>159</v>
      </c>
      <c r="G187" t="str">
        <f t="shared" ca="1" si="41"/>
        <v>All_city_list!L59</v>
      </c>
      <c r="H187" t="str">
        <f t="shared" ca="1" si="39"/>
        <v>All_city_list!M59</v>
      </c>
      <c r="I187" t="str">
        <f t="shared" ca="1" si="40"/>
        <v>All_city_list!N59</v>
      </c>
    </row>
    <row r="188" spans="3:9" x14ac:dyDescent="0.25">
      <c r="C188" s="5" t="str">
        <f t="shared" si="33"/>
        <v>truck_to_car_ratio_temuco_padrelascasas</v>
      </c>
      <c r="D188" t="s">
        <v>206</v>
      </c>
      <c r="E188" t="s">
        <v>160</v>
      </c>
      <c r="G188" t="str">
        <f t="shared" ca="1" si="41"/>
        <v>All_city_list!L59</v>
      </c>
      <c r="H188" t="str">
        <f t="shared" ca="1" si="39"/>
        <v>All_city_list!M59</v>
      </c>
      <c r="I188" t="str">
        <f t="shared" ca="1" si="40"/>
        <v>All_city_list!N59</v>
      </c>
    </row>
    <row r="189" spans="3:9" x14ac:dyDescent="0.25">
      <c r="C189" s="5" t="str">
        <f t="shared" si="33"/>
        <v>truck_to_car_ratio_valdivia</v>
      </c>
      <c r="D189" t="s">
        <v>206</v>
      </c>
      <c r="E189" t="s">
        <v>161</v>
      </c>
      <c r="G189" t="str">
        <f t="shared" ca="1" si="41"/>
        <v>All_city_list!L59</v>
      </c>
      <c r="H189" t="str">
        <f t="shared" ca="1" si="39"/>
        <v>All_city_list!M59</v>
      </c>
      <c r="I189" t="str">
        <f t="shared" ca="1" si="40"/>
        <v>All_city_list!N59</v>
      </c>
    </row>
    <row r="190" spans="3:9" x14ac:dyDescent="0.25">
      <c r="C190" s="5" t="str">
        <f t="shared" si="33"/>
        <v>truck_to_car_ratio_gran_valparaiso</v>
      </c>
      <c r="D190" t="s">
        <v>206</v>
      </c>
      <c r="E190" t="s">
        <v>162</v>
      </c>
      <c r="G190" t="str">
        <f t="shared" ca="1" si="41"/>
        <v>All_city_list!L59</v>
      </c>
      <c r="H190" t="str">
        <f t="shared" ca="1" si="39"/>
        <v>All_city_list!M59</v>
      </c>
      <c r="I190" t="str">
        <f t="shared" ca="1" si="40"/>
        <v>All_city_list!N59</v>
      </c>
    </row>
    <row r="191" spans="3:9" x14ac:dyDescent="0.25">
      <c r="C191" s="5" t="str">
        <f t="shared" ref="C191:C193" si="42">D191&amp;"_"&amp;E191</f>
        <v>truck_to_car_ratio_kisumu</v>
      </c>
      <c r="D191" t="s">
        <v>206</v>
      </c>
      <c r="E191" t="s">
        <v>164</v>
      </c>
      <c r="G191" t="str">
        <f t="shared" ca="1" si="41"/>
        <v>All_city_list!L59</v>
      </c>
      <c r="H191" t="str">
        <f t="shared" ref="H191:H193" ca="1" si="43">H190</f>
        <v>All_city_list!M59</v>
      </c>
      <c r="I191" t="str">
        <f t="shared" ref="I191:I193" ca="1" si="44">I190</f>
        <v>All_city_list!N59</v>
      </c>
    </row>
    <row r="192" spans="3:9" x14ac:dyDescent="0.25">
      <c r="C192" s="5" t="str">
        <f t="shared" si="42"/>
        <v>truck_to_car_ratio_nairobi</v>
      </c>
      <c r="D192" t="s">
        <v>206</v>
      </c>
      <c r="E192" t="s">
        <v>163</v>
      </c>
      <c r="G192" t="str">
        <f t="shared" ca="1" si="41"/>
        <v>All_city_list!L59</v>
      </c>
      <c r="H192" t="str">
        <f t="shared" ca="1" si="43"/>
        <v>All_city_list!M59</v>
      </c>
      <c r="I192" t="str">
        <f t="shared" ca="1" si="44"/>
        <v>All_city_list!N59</v>
      </c>
    </row>
    <row r="193" spans="3:9" x14ac:dyDescent="0.25">
      <c r="C193" s="5" t="str">
        <f t="shared" si="42"/>
        <v>truck_to_car_ratio_port_louis</v>
      </c>
      <c r="D193" t="s">
        <v>206</v>
      </c>
      <c r="E193" t="s">
        <v>165</v>
      </c>
      <c r="G193" t="str">
        <f t="shared" ca="1" si="41"/>
        <v>All_city_list!L59</v>
      </c>
      <c r="H193" t="str">
        <f t="shared" ca="1" si="43"/>
        <v>All_city_list!M59</v>
      </c>
      <c r="I193" t="str">
        <f t="shared" ca="1" si="44"/>
        <v>All_city_list!N59</v>
      </c>
    </row>
    <row r="194" spans="3:9" x14ac:dyDescent="0.25">
      <c r="C194" s="5" t="str">
        <f t="shared" si="33"/>
        <v>distance_scalar_car_taxi_accra</v>
      </c>
      <c r="D194" s="28" t="s">
        <v>208</v>
      </c>
      <c r="E194" s="28" t="s">
        <v>138</v>
      </c>
      <c r="F194" s="28">
        <f ca="1">MATCH(C194,All_city_list!$D:$D,0)</f>
        <v>63</v>
      </c>
      <c r="G194" s="4" t="str">
        <f t="shared" ref="G194" ca="1" si="45">"All_city_list!L"&amp;F194</f>
        <v>All_city_list!L63</v>
      </c>
      <c r="H194" s="4" t="str">
        <f ca="1">"All_city_list!M"&amp;$F194</f>
        <v>All_city_list!M63</v>
      </c>
      <c r="I194" s="4" t="str">
        <f ca="1">"All_city_list!N"&amp;$F194</f>
        <v>All_city_list!N63</v>
      </c>
    </row>
    <row r="195" spans="3:9" x14ac:dyDescent="0.25">
      <c r="C195" s="5" t="str">
        <f t="shared" si="33"/>
        <v>distance_scalar_car_taxi_sao_paulo</v>
      </c>
      <c r="D195" s="7" t="s">
        <v>208</v>
      </c>
      <c r="E195" t="s">
        <v>139</v>
      </c>
      <c r="G195" t="str">
        <f t="shared" ref="G195" ca="1" si="46">G194</f>
        <v>All_city_list!L63</v>
      </c>
      <c r="H195" t="str">
        <f t="shared" ref="H195:H218" ca="1" si="47">H194</f>
        <v>All_city_list!M63</v>
      </c>
      <c r="I195" t="str">
        <f t="shared" ref="I195:I218" ca="1" si="48">I194</f>
        <v>All_city_list!N63</v>
      </c>
    </row>
    <row r="196" spans="3:9" x14ac:dyDescent="0.25">
      <c r="C196" s="5" t="str">
        <f t="shared" si="33"/>
        <v>distance_scalar_car_taxi_delhi</v>
      </c>
      <c r="D196" s="7" t="s">
        <v>208</v>
      </c>
      <c r="E196" t="s">
        <v>140</v>
      </c>
      <c r="G196" t="str">
        <f t="shared" ca="1" si="41"/>
        <v>All_city_list!L63</v>
      </c>
      <c r="H196" t="str">
        <f t="shared" ca="1" si="47"/>
        <v>All_city_list!M63</v>
      </c>
      <c r="I196" t="str">
        <f t="shared" ca="1" si="48"/>
        <v>All_city_list!N63</v>
      </c>
    </row>
    <row r="197" spans="3:9" x14ac:dyDescent="0.25">
      <c r="C197" s="5" t="str">
        <f t="shared" si="33"/>
        <v>distance_scalar_car_taxi_bangalore</v>
      </c>
      <c r="D197" s="7" t="s">
        <v>208</v>
      </c>
      <c r="E197" t="s">
        <v>141</v>
      </c>
      <c r="G197" t="str">
        <f t="shared" ca="1" si="41"/>
        <v>All_city_list!L63</v>
      </c>
      <c r="H197" t="str">
        <f t="shared" ca="1" si="47"/>
        <v>All_city_list!M63</v>
      </c>
      <c r="I197" t="str">
        <f t="shared" ca="1" si="48"/>
        <v>All_city_list!N63</v>
      </c>
    </row>
    <row r="198" spans="3:9" x14ac:dyDescent="0.25">
      <c r="C198" s="5" t="str">
        <f t="shared" si="33"/>
        <v>distance_scalar_car_taxi_vizag</v>
      </c>
      <c r="D198" s="7" t="s">
        <v>208</v>
      </c>
      <c r="E198" t="s">
        <v>142</v>
      </c>
      <c r="G198" t="str">
        <f t="shared" ca="1" si="41"/>
        <v>All_city_list!L63</v>
      </c>
      <c r="H198" t="str">
        <f t="shared" ca="1" si="47"/>
        <v>All_city_list!M63</v>
      </c>
      <c r="I198" t="str">
        <f t="shared" ca="1" si="48"/>
        <v>All_city_list!N63</v>
      </c>
    </row>
    <row r="199" spans="3:9" x14ac:dyDescent="0.25">
      <c r="C199" s="5" t="str">
        <f t="shared" si="33"/>
        <v>distance_scalar_car_taxi_belo_horizonte</v>
      </c>
      <c r="D199" s="7" t="s">
        <v>208</v>
      </c>
      <c r="E199" t="s">
        <v>143</v>
      </c>
      <c r="G199" t="str">
        <f t="shared" ca="1" si="41"/>
        <v>All_city_list!L63</v>
      </c>
      <c r="H199" t="str">
        <f t="shared" ca="1" si="47"/>
        <v>All_city_list!M63</v>
      </c>
      <c r="I199" t="str">
        <f t="shared" ca="1" si="48"/>
        <v>All_city_list!N63</v>
      </c>
    </row>
    <row r="200" spans="3:9" x14ac:dyDescent="0.25">
      <c r="C200" s="5" t="str">
        <f t="shared" si="33"/>
        <v>distance_scalar_car_taxi_bogota</v>
      </c>
      <c r="D200" s="7" t="s">
        <v>208</v>
      </c>
      <c r="E200" t="s">
        <v>144</v>
      </c>
      <c r="G200" t="str">
        <f t="shared" ca="1" si="41"/>
        <v>All_city_list!L63</v>
      </c>
      <c r="H200" t="str">
        <f t="shared" ca="1" si="47"/>
        <v>All_city_list!M63</v>
      </c>
      <c r="I200" t="str">
        <f t="shared" ca="1" si="48"/>
        <v>All_city_list!N63</v>
      </c>
    </row>
    <row r="201" spans="3:9" x14ac:dyDescent="0.25">
      <c r="C201" s="5" t="str">
        <f t="shared" si="33"/>
        <v>distance_scalar_car_taxi_santiago</v>
      </c>
      <c r="D201" s="7" t="s">
        <v>208</v>
      </c>
      <c r="E201" t="s">
        <v>145</v>
      </c>
      <c r="G201" t="str">
        <f t="shared" ca="1" si="41"/>
        <v>All_city_list!L63</v>
      </c>
      <c r="H201" t="str">
        <f t="shared" ca="1" si="47"/>
        <v>All_city_list!M63</v>
      </c>
      <c r="I201" t="str">
        <f t="shared" ca="1" si="48"/>
        <v>All_city_list!N63</v>
      </c>
    </row>
    <row r="202" spans="3:9" x14ac:dyDescent="0.25">
      <c r="C202" s="5" t="str">
        <f t="shared" si="33"/>
        <v>distance_scalar_car_taxi_mexico_city</v>
      </c>
      <c r="D202" s="7" t="s">
        <v>208</v>
      </c>
      <c r="E202" t="s">
        <v>146</v>
      </c>
      <c r="G202" t="str">
        <f t="shared" ca="1" si="41"/>
        <v>All_city_list!L63</v>
      </c>
      <c r="H202" t="str">
        <f t="shared" ca="1" si="47"/>
        <v>All_city_list!M63</v>
      </c>
      <c r="I202" t="str">
        <f t="shared" ca="1" si="48"/>
        <v>All_city_list!N63</v>
      </c>
    </row>
    <row r="203" spans="3:9" x14ac:dyDescent="0.25">
      <c r="C203" s="5" t="str">
        <f t="shared" si="33"/>
        <v>distance_scalar_car_taxi_buenos_aires</v>
      </c>
      <c r="D203" s="7" t="s">
        <v>208</v>
      </c>
      <c r="E203" t="s">
        <v>147</v>
      </c>
      <c r="G203" t="str">
        <f t="shared" ca="1" si="41"/>
        <v>All_city_list!L63</v>
      </c>
      <c r="H203" t="str">
        <f t="shared" ca="1" si="47"/>
        <v>All_city_list!M63</v>
      </c>
      <c r="I203" t="str">
        <f t="shared" ca="1" si="48"/>
        <v>All_city_list!N63</v>
      </c>
    </row>
    <row r="204" spans="3:9" x14ac:dyDescent="0.25">
      <c r="C204" s="5" t="str">
        <f t="shared" si="33"/>
        <v>distance_scalar_car_taxi_cape_town</v>
      </c>
      <c r="D204" s="7" t="s">
        <v>208</v>
      </c>
      <c r="E204" t="s">
        <v>148</v>
      </c>
      <c r="G204" t="str">
        <f t="shared" ca="1" si="41"/>
        <v>All_city_list!L63</v>
      </c>
      <c r="H204" t="str">
        <f t="shared" ca="1" si="47"/>
        <v>All_city_list!M63</v>
      </c>
      <c r="I204" t="str">
        <f t="shared" ca="1" si="48"/>
        <v>All_city_list!N63</v>
      </c>
    </row>
    <row r="205" spans="3:9" x14ac:dyDescent="0.25">
      <c r="C205" s="5" t="str">
        <f t="shared" si="33"/>
        <v>distance_scalar_car_taxi_medellin</v>
      </c>
      <c r="D205" s="7" t="s">
        <v>208</v>
      </c>
      <c r="E205" t="s">
        <v>149</v>
      </c>
      <c r="G205" t="str">
        <f t="shared" ca="1" si="41"/>
        <v>All_city_list!L63</v>
      </c>
      <c r="H205" t="str">
        <f t="shared" ca="1" si="47"/>
        <v>All_city_list!M63</v>
      </c>
      <c r="I205" t="str">
        <f t="shared" ca="1" si="48"/>
        <v>All_city_list!N63</v>
      </c>
    </row>
    <row r="206" spans="3:9" x14ac:dyDescent="0.25">
      <c r="C206" s="5" t="str">
        <f t="shared" si="33"/>
        <v>distance_scalar_car_taxi_cali</v>
      </c>
      <c r="D206" s="7" t="s">
        <v>208</v>
      </c>
      <c r="E206" t="s">
        <v>150</v>
      </c>
      <c r="G206" t="str">
        <f t="shared" ca="1" si="41"/>
        <v>All_city_list!L63</v>
      </c>
      <c r="H206" t="str">
        <f t="shared" ca="1" si="47"/>
        <v>All_city_list!M63</v>
      </c>
      <c r="I206" t="str">
        <f t="shared" ca="1" si="48"/>
        <v>All_city_list!N63</v>
      </c>
    </row>
    <row r="207" spans="3:9" x14ac:dyDescent="0.25">
      <c r="C207" s="5" t="str">
        <f t="shared" si="33"/>
        <v>distance_scalar_car_taxi_montevideo</v>
      </c>
      <c r="D207" s="7" t="s">
        <v>208</v>
      </c>
      <c r="E207" t="s">
        <v>151</v>
      </c>
      <c r="G207" t="str">
        <f t="shared" ca="1" si="41"/>
        <v>All_city_list!L63</v>
      </c>
      <c r="H207" t="str">
        <f t="shared" ca="1" si="47"/>
        <v>All_city_list!M63</v>
      </c>
      <c r="I207" t="str">
        <f t="shared" ca="1" si="48"/>
        <v>All_city_list!N63</v>
      </c>
    </row>
    <row r="208" spans="3:9" x14ac:dyDescent="0.25">
      <c r="C208" s="5" t="str">
        <f t="shared" si="33"/>
        <v>distance_scalar_car_taxi_antofagasta</v>
      </c>
      <c r="D208" s="7" t="s">
        <v>208</v>
      </c>
      <c r="E208" t="s">
        <v>152</v>
      </c>
      <c r="G208" t="str">
        <f t="shared" ca="1" si="41"/>
        <v>All_city_list!L63</v>
      </c>
      <c r="H208" t="str">
        <f t="shared" ca="1" si="47"/>
        <v>All_city_list!M63</v>
      </c>
      <c r="I208" t="str">
        <f t="shared" ca="1" si="48"/>
        <v>All_city_list!N63</v>
      </c>
    </row>
    <row r="209" spans="3:9" x14ac:dyDescent="0.25">
      <c r="C209" s="5" t="str">
        <f t="shared" si="33"/>
        <v>distance_scalar_car_taxi_arica</v>
      </c>
      <c r="D209" s="7" t="s">
        <v>208</v>
      </c>
      <c r="E209" t="s">
        <v>153</v>
      </c>
      <c r="G209" t="str">
        <f t="shared" ca="1" si="41"/>
        <v>All_city_list!L63</v>
      </c>
      <c r="H209" t="str">
        <f t="shared" ca="1" si="47"/>
        <v>All_city_list!M63</v>
      </c>
      <c r="I209" t="str">
        <f t="shared" ca="1" si="48"/>
        <v>All_city_list!N63</v>
      </c>
    </row>
    <row r="210" spans="3:9" x14ac:dyDescent="0.25">
      <c r="C210" s="5" t="str">
        <f t="shared" si="33"/>
        <v>distance_scalar_car_taxi_copiapo</v>
      </c>
      <c r="D210" s="7" t="s">
        <v>208</v>
      </c>
      <c r="E210" t="s">
        <v>154</v>
      </c>
      <c r="G210" t="str">
        <f t="shared" ca="1" si="41"/>
        <v>All_city_list!L63</v>
      </c>
      <c r="H210" t="str">
        <f t="shared" ca="1" si="47"/>
        <v>All_city_list!M63</v>
      </c>
      <c r="I210" t="str">
        <f t="shared" ca="1" si="48"/>
        <v>All_city_list!N63</v>
      </c>
    </row>
    <row r="211" spans="3:9" x14ac:dyDescent="0.25">
      <c r="C211" s="5" t="str">
        <f t="shared" ref="C211:C283" si="49">D211&amp;"_"&amp;E211</f>
        <v>distance_scalar_car_taxi_coquimbo_laserena</v>
      </c>
      <c r="D211" s="7" t="s">
        <v>208</v>
      </c>
      <c r="E211" t="s">
        <v>155</v>
      </c>
      <c r="G211" t="str">
        <f t="shared" ca="1" si="41"/>
        <v>All_city_list!L63</v>
      </c>
      <c r="H211" t="str">
        <f t="shared" ca="1" si="47"/>
        <v>All_city_list!M63</v>
      </c>
      <c r="I211" t="str">
        <f t="shared" ca="1" si="48"/>
        <v>All_city_list!N63</v>
      </c>
    </row>
    <row r="212" spans="3:9" x14ac:dyDescent="0.25">
      <c r="C212" s="5" t="str">
        <f t="shared" si="49"/>
        <v>distance_scalar_car_taxi_iquique_altohospicio</v>
      </c>
      <c r="D212" s="7" t="s">
        <v>208</v>
      </c>
      <c r="E212" t="s">
        <v>156</v>
      </c>
      <c r="G212" t="str">
        <f t="shared" ca="1" si="41"/>
        <v>All_city_list!L63</v>
      </c>
      <c r="H212" t="str">
        <f t="shared" ca="1" si="47"/>
        <v>All_city_list!M63</v>
      </c>
      <c r="I212" t="str">
        <f t="shared" ca="1" si="48"/>
        <v>All_city_list!N63</v>
      </c>
    </row>
    <row r="213" spans="3:9" x14ac:dyDescent="0.25">
      <c r="C213" s="5" t="str">
        <f t="shared" si="49"/>
        <v>distance_scalar_car_taxi_osorno</v>
      </c>
      <c r="D213" s="7" t="s">
        <v>208</v>
      </c>
      <c r="E213" t="s">
        <v>157</v>
      </c>
      <c r="G213" t="str">
        <f t="shared" ca="1" si="41"/>
        <v>All_city_list!L63</v>
      </c>
      <c r="H213" t="str">
        <f t="shared" ca="1" si="47"/>
        <v>All_city_list!M63</v>
      </c>
      <c r="I213" t="str">
        <f t="shared" ca="1" si="48"/>
        <v>All_city_list!N63</v>
      </c>
    </row>
    <row r="214" spans="3:9" x14ac:dyDescent="0.25">
      <c r="C214" s="5" t="str">
        <f t="shared" si="49"/>
        <v>distance_scalar_car_taxi_puerto_montt</v>
      </c>
      <c r="D214" s="7" t="s">
        <v>208</v>
      </c>
      <c r="E214" t="s">
        <v>158</v>
      </c>
      <c r="G214" t="str">
        <f t="shared" ca="1" si="41"/>
        <v>All_city_list!L63</v>
      </c>
      <c r="H214" t="str">
        <f t="shared" ca="1" si="47"/>
        <v>All_city_list!M63</v>
      </c>
      <c r="I214" t="str">
        <f t="shared" ca="1" si="48"/>
        <v>All_city_list!N63</v>
      </c>
    </row>
    <row r="215" spans="3:9" x14ac:dyDescent="0.25">
      <c r="C215" s="5" t="str">
        <f t="shared" si="49"/>
        <v>distance_scalar_car_taxi_san_antonio</v>
      </c>
      <c r="D215" s="7" t="s">
        <v>208</v>
      </c>
      <c r="E215" t="s">
        <v>159</v>
      </c>
      <c r="G215" t="str">
        <f t="shared" ca="1" si="41"/>
        <v>All_city_list!L63</v>
      </c>
      <c r="H215" t="str">
        <f t="shared" ca="1" si="47"/>
        <v>All_city_list!M63</v>
      </c>
      <c r="I215" t="str">
        <f t="shared" ca="1" si="48"/>
        <v>All_city_list!N63</v>
      </c>
    </row>
    <row r="216" spans="3:9" x14ac:dyDescent="0.25">
      <c r="C216" s="5" t="str">
        <f t="shared" si="49"/>
        <v>distance_scalar_car_taxi_temuco_padrelascasas</v>
      </c>
      <c r="D216" s="7" t="s">
        <v>208</v>
      </c>
      <c r="E216" t="s">
        <v>160</v>
      </c>
      <c r="G216" t="str">
        <f t="shared" ca="1" si="41"/>
        <v>All_city_list!L63</v>
      </c>
      <c r="H216" t="str">
        <f t="shared" ca="1" si="47"/>
        <v>All_city_list!M63</v>
      </c>
      <c r="I216" t="str">
        <f t="shared" ca="1" si="48"/>
        <v>All_city_list!N63</v>
      </c>
    </row>
    <row r="217" spans="3:9" x14ac:dyDescent="0.25">
      <c r="C217" s="5" t="str">
        <f t="shared" si="49"/>
        <v>distance_scalar_car_taxi_valdivia</v>
      </c>
      <c r="D217" s="7" t="s">
        <v>208</v>
      </c>
      <c r="E217" t="s">
        <v>161</v>
      </c>
      <c r="G217" t="str">
        <f t="shared" ca="1" si="41"/>
        <v>All_city_list!L63</v>
      </c>
      <c r="H217" t="str">
        <f t="shared" ca="1" si="47"/>
        <v>All_city_list!M63</v>
      </c>
      <c r="I217" t="str">
        <f t="shared" ca="1" si="48"/>
        <v>All_city_list!N63</v>
      </c>
    </row>
    <row r="218" spans="3:9" x14ac:dyDescent="0.25">
      <c r="C218" s="5" t="str">
        <f t="shared" si="49"/>
        <v>distance_scalar_car_taxi_gran_valparaiso</v>
      </c>
      <c r="D218" s="7" t="s">
        <v>208</v>
      </c>
      <c r="E218" t="s">
        <v>162</v>
      </c>
      <c r="G218" t="str">
        <f t="shared" ca="1" si="41"/>
        <v>All_city_list!L63</v>
      </c>
      <c r="H218" t="str">
        <f t="shared" ca="1" si="47"/>
        <v>All_city_list!M63</v>
      </c>
      <c r="I218" t="str">
        <f t="shared" ca="1" si="48"/>
        <v>All_city_list!N63</v>
      </c>
    </row>
    <row r="219" spans="3:9" x14ac:dyDescent="0.25">
      <c r="C219" s="5" t="str">
        <f t="shared" ref="C219:C221" si="50">D219&amp;"_"&amp;E219</f>
        <v>distance_scalar_car_taxi_kisumu</v>
      </c>
      <c r="D219" s="7" t="s">
        <v>208</v>
      </c>
      <c r="E219" t="s">
        <v>164</v>
      </c>
      <c r="G219" t="str">
        <f t="shared" ca="1" si="41"/>
        <v>All_city_list!L63</v>
      </c>
      <c r="H219" t="str">
        <f t="shared" ref="H219:H221" ca="1" si="51">H218</f>
        <v>All_city_list!M63</v>
      </c>
      <c r="I219" t="str">
        <f t="shared" ref="I219:I221" ca="1" si="52">I218</f>
        <v>All_city_list!N63</v>
      </c>
    </row>
    <row r="220" spans="3:9" x14ac:dyDescent="0.25">
      <c r="C220" s="5" t="str">
        <f t="shared" si="50"/>
        <v>distance_scalar_car_taxi_nairobi</v>
      </c>
      <c r="D220" s="7" t="s">
        <v>208</v>
      </c>
      <c r="E220" t="s">
        <v>163</v>
      </c>
      <c r="G220" t="str">
        <f t="shared" ca="1" si="41"/>
        <v>All_city_list!L63</v>
      </c>
      <c r="H220" t="str">
        <f t="shared" ca="1" si="51"/>
        <v>All_city_list!M63</v>
      </c>
      <c r="I220" t="str">
        <f t="shared" ca="1" si="52"/>
        <v>All_city_list!N63</v>
      </c>
    </row>
    <row r="221" spans="3:9" x14ac:dyDescent="0.25">
      <c r="C221" s="5" t="str">
        <f t="shared" si="50"/>
        <v>distance_scalar_car_taxi_port_louis</v>
      </c>
      <c r="D221" s="7" t="s">
        <v>208</v>
      </c>
      <c r="E221" t="s">
        <v>165</v>
      </c>
      <c r="G221" t="str">
        <f t="shared" ca="1" si="41"/>
        <v>All_city_list!L63</v>
      </c>
      <c r="H221" t="str">
        <f t="shared" ca="1" si="51"/>
        <v>All_city_list!M63</v>
      </c>
      <c r="I221" t="str">
        <f t="shared" ca="1" si="52"/>
        <v>All_city_list!N63</v>
      </c>
    </row>
    <row r="222" spans="3:9" x14ac:dyDescent="0.25">
      <c r="C222" s="5" t="str">
        <f t="shared" si="49"/>
        <v>distance_scalar_motorcycle_accra</v>
      </c>
      <c r="D222" s="28" t="s">
        <v>209</v>
      </c>
      <c r="E222" s="28" t="s">
        <v>138</v>
      </c>
      <c r="F222" s="28">
        <f ca="1">MATCH(C222,All_city_list!$D:$D,0)</f>
        <v>66</v>
      </c>
      <c r="G222" s="4" t="str">
        <f t="shared" ref="G222" ca="1" si="53">"All_city_list!L"&amp;F222</f>
        <v>All_city_list!L66</v>
      </c>
      <c r="H222" s="4" t="str">
        <f ca="1">"All_city_list!M"&amp;$F222</f>
        <v>All_city_list!M66</v>
      </c>
      <c r="I222" s="4" t="str">
        <f ca="1">"All_city_list!N"&amp;$F222</f>
        <v>All_city_list!N66</v>
      </c>
    </row>
    <row r="223" spans="3:9" x14ac:dyDescent="0.25">
      <c r="C223" s="5" t="str">
        <f t="shared" si="49"/>
        <v>distance_scalar_motorcycle_sao_paulo</v>
      </c>
      <c r="D223" s="7" t="s">
        <v>209</v>
      </c>
      <c r="E223" t="s">
        <v>139</v>
      </c>
      <c r="G223" t="str">
        <f t="shared" ref="G223" ca="1" si="54">G222</f>
        <v>All_city_list!L66</v>
      </c>
      <c r="H223" t="str">
        <f t="shared" ref="H223:H246" ca="1" si="55">H222</f>
        <v>All_city_list!M66</v>
      </c>
      <c r="I223" t="str">
        <f t="shared" ref="I223:I246" ca="1" si="56">I222</f>
        <v>All_city_list!N66</v>
      </c>
    </row>
    <row r="224" spans="3:9" x14ac:dyDescent="0.25">
      <c r="C224" s="5" t="str">
        <f t="shared" si="49"/>
        <v>distance_scalar_motorcycle_delhi</v>
      </c>
      <c r="D224" s="7" t="s">
        <v>209</v>
      </c>
      <c r="E224" t="s">
        <v>140</v>
      </c>
      <c r="G224" t="str">
        <f t="shared" ca="1" si="41"/>
        <v>All_city_list!L66</v>
      </c>
      <c r="H224" t="str">
        <f t="shared" ca="1" si="55"/>
        <v>All_city_list!M66</v>
      </c>
      <c r="I224" t="str">
        <f t="shared" ca="1" si="56"/>
        <v>All_city_list!N66</v>
      </c>
    </row>
    <row r="225" spans="3:9" x14ac:dyDescent="0.25">
      <c r="C225" s="5" t="str">
        <f t="shared" si="49"/>
        <v>distance_scalar_motorcycle_bangalore</v>
      </c>
      <c r="D225" s="7" t="s">
        <v>209</v>
      </c>
      <c r="E225" t="s">
        <v>141</v>
      </c>
      <c r="G225" t="str">
        <f t="shared" ca="1" si="41"/>
        <v>All_city_list!L66</v>
      </c>
      <c r="H225" t="str">
        <f t="shared" ca="1" si="55"/>
        <v>All_city_list!M66</v>
      </c>
      <c r="I225" t="str">
        <f t="shared" ca="1" si="56"/>
        <v>All_city_list!N66</v>
      </c>
    </row>
    <row r="226" spans="3:9" x14ac:dyDescent="0.25">
      <c r="C226" s="5" t="str">
        <f t="shared" si="49"/>
        <v>distance_scalar_motorcycle_vizag</v>
      </c>
      <c r="D226" s="7" t="s">
        <v>209</v>
      </c>
      <c r="E226" t="s">
        <v>142</v>
      </c>
      <c r="G226" t="str">
        <f t="shared" ca="1" si="41"/>
        <v>All_city_list!L66</v>
      </c>
      <c r="H226" t="str">
        <f t="shared" ca="1" si="55"/>
        <v>All_city_list!M66</v>
      </c>
      <c r="I226" t="str">
        <f t="shared" ca="1" si="56"/>
        <v>All_city_list!N66</v>
      </c>
    </row>
    <row r="227" spans="3:9" x14ac:dyDescent="0.25">
      <c r="C227" s="5" t="str">
        <f t="shared" si="49"/>
        <v>distance_scalar_motorcycle_belo_horizonte</v>
      </c>
      <c r="D227" s="7" t="s">
        <v>209</v>
      </c>
      <c r="E227" t="s">
        <v>143</v>
      </c>
      <c r="G227" t="str">
        <f t="shared" ca="1" si="41"/>
        <v>All_city_list!L66</v>
      </c>
      <c r="H227" t="str">
        <f t="shared" ca="1" si="55"/>
        <v>All_city_list!M66</v>
      </c>
      <c r="I227" t="str">
        <f t="shared" ca="1" si="56"/>
        <v>All_city_list!N66</v>
      </c>
    </row>
    <row r="228" spans="3:9" x14ac:dyDescent="0.25">
      <c r="C228" s="5" t="str">
        <f t="shared" si="49"/>
        <v>distance_scalar_motorcycle_bogota</v>
      </c>
      <c r="D228" s="7" t="s">
        <v>209</v>
      </c>
      <c r="E228" t="s">
        <v>144</v>
      </c>
      <c r="G228" t="str">
        <f t="shared" ca="1" si="41"/>
        <v>All_city_list!L66</v>
      </c>
      <c r="H228" t="str">
        <f t="shared" ca="1" si="55"/>
        <v>All_city_list!M66</v>
      </c>
      <c r="I228" t="str">
        <f t="shared" ca="1" si="56"/>
        <v>All_city_list!N66</v>
      </c>
    </row>
    <row r="229" spans="3:9" x14ac:dyDescent="0.25">
      <c r="C229" s="5" t="str">
        <f t="shared" si="49"/>
        <v>distance_scalar_motorcycle_santiago</v>
      </c>
      <c r="D229" s="7" t="s">
        <v>209</v>
      </c>
      <c r="E229" t="s">
        <v>145</v>
      </c>
      <c r="G229" t="str">
        <f t="shared" ca="1" si="41"/>
        <v>All_city_list!L66</v>
      </c>
      <c r="H229" t="str">
        <f t="shared" ca="1" si="55"/>
        <v>All_city_list!M66</v>
      </c>
      <c r="I229" t="str">
        <f t="shared" ca="1" si="56"/>
        <v>All_city_list!N66</v>
      </c>
    </row>
    <row r="230" spans="3:9" x14ac:dyDescent="0.25">
      <c r="C230" s="5" t="str">
        <f t="shared" si="49"/>
        <v>distance_scalar_motorcycle_mexico_city</v>
      </c>
      <c r="D230" s="7" t="s">
        <v>209</v>
      </c>
      <c r="E230" t="s">
        <v>146</v>
      </c>
      <c r="G230" t="str">
        <f t="shared" ca="1" si="41"/>
        <v>All_city_list!L66</v>
      </c>
      <c r="H230" t="str">
        <f t="shared" ca="1" si="55"/>
        <v>All_city_list!M66</v>
      </c>
      <c r="I230" t="str">
        <f t="shared" ca="1" si="56"/>
        <v>All_city_list!N66</v>
      </c>
    </row>
    <row r="231" spans="3:9" x14ac:dyDescent="0.25">
      <c r="C231" s="5" t="str">
        <f t="shared" si="49"/>
        <v>distance_scalar_motorcycle_buenos_aires</v>
      </c>
      <c r="D231" s="7" t="s">
        <v>209</v>
      </c>
      <c r="E231" t="s">
        <v>147</v>
      </c>
      <c r="G231" t="str">
        <f t="shared" ca="1" si="41"/>
        <v>All_city_list!L66</v>
      </c>
      <c r="H231" t="str">
        <f t="shared" ca="1" si="55"/>
        <v>All_city_list!M66</v>
      </c>
      <c r="I231" t="str">
        <f t="shared" ca="1" si="56"/>
        <v>All_city_list!N66</v>
      </c>
    </row>
    <row r="232" spans="3:9" x14ac:dyDescent="0.25">
      <c r="C232" s="5" t="str">
        <f t="shared" si="49"/>
        <v>distance_scalar_motorcycle_cape_town</v>
      </c>
      <c r="D232" s="7" t="s">
        <v>209</v>
      </c>
      <c r="E232" t="s">
        <v>148</v>
      </c>
      <c r="G232" t="str">
        <f t="shared" ca="1" si="41"/>
        <v>All_city_list!L66</v>
      </c>
      <c r="H232" t="str">
        <f t="shared" ca="1" si="55"/>
        <v>All_city_list!M66</v>
      </c>
      <c r="I232" t="str">
        <f t="shared" ca="1" si="56"/>
        <v>All_city_list!N66</v>
      </c>
    </row>
    <row r="233" spans="3:9" x14ac:dyDescent="0.25">
      <c r="C233" s="5" t="str">
        <f t="shared" si="49"/>
        <v>distance_scalar_motorcycle_medellin</v>
      </c>
      <c r="D233" s="7" t="s">
        <v>209</v>
      </c>
      <c r="E233" t="s">
        <v>149</v>
      </c>
      <c r="G233" t="str">
        <f t="shared" ca="1" si="41"/>
        <v>All_city_list!L66</v>
      </c>
      <c r="H233" t="str">
        <f t="shared" ca="1" si="55"/>
        <v>All_city_list!M66</v>
      </c>
      <c r="I233" t="str">
        <f t="shared" ca="1" si="56"/>
        <v>All_city_list!N66</v>
      </c>
    </row>
    <row r="234" spans="3:9" x14ac:dyDescent="0.25">
      <c r="C234" s="5" t="str">
        <f t="shared" si="49"/>
        <v>distance_scalar_motorcycle_cali</v>
      </c>
      <c r="D234" s="7" t="s">
        <v>209</v>
      </c>
      <c r="E234" t="s">
        <v>150</v>
      </c>
      <c r="G234" t="str">
        <f t="shared" ca="1" si="41"/>
        <v>All_city_list!L66</v>
      </c>
      <c r="H234" t="str">
        <f t="shared" ca="1" si="55"/>
        <v>All_city_list!M66</v>
      </c>
      <c r="I234" t="str">
        <f t="shared" ca="1" si="56"/>
        <v>All_city_list!N66</v>
      </c>
    </row>
    <row r="235" spans="3:9" x14ac:dyDescent="0.25">
      <c r="C235" s="5" t="str">
        <f t="shared" si="49"/>
        <v>distance_scalar_motorcycle_montevideo</v>
      </c>
      <c r="D235" s="7" t="s">
        <v>209</v>
      </c>
      <c r="E235" t="s">
        <v>151</v>
      </c>
      <c r="G235" t="str">
        <f t="shared" ca="1" si="41"/>
        <v>All_city_list!L66</v>
      </c>
      <c r="H235" t="str">
        <f t="shared" ca="1" si="55"/>
        <v>All_city_list!M66</v>
      </c>
      <c r="I235" t="str">
        <f t="shared" ca="1" si="56"/>
        <v>All_city_list!N66</v>
      </c>
    </row>
    <row r="236" spans="3:9" x14ac:dyDescent="0.25">
      <c r="C236" s="5" t="str">
        <f t="shared" si="49"/>
        <v>distance_scalar_motorcycle_antofagasta</v>
      </c>
      <c r="D236" s="7" t="s">
        <v>209</v>
      </c>
      <c r="E236" t="s">
        <v>152</v>
      </c>
      <c r="G236" t="str">
        <f t="shared" ca="1" si="41"/>
        <v>All_city_list!L66</v>
      </c>
      <c r="H236" t="str">
        <f t="shared" ca="1" si="55"/>
        <v>All_city_list!M66</v>
      </c>
      <c r="I236" t="str">
        <f t="shared" ca="1" si="56"/>
        <v>All_city_list!N66</v>
      </c>
    </row>
    <row r="237" spans="3:9" x14ac:dyDescent="0.25">
      <c r="C237" s="5" t="str">
        <f t="shared" si="49"/>
        <v>distance_scalar_motorcycle_arica</v>
      </c>
      <c r="D237" s="7" t="s">
        <v>209</v>
      </c>
      <c r="E237" t="s">
        <v>153</v>
      </c>
      <c r="G237" t="str">
        <f t="shared" ca="1" si="41"/>
        <v>All_city_list!L66</v>
      </c>
      <c r="H237" t="str">
        <f t="shared" ca="1" si="55"/>
        <v>All_city_list!M66</v>
      </c>
      <c r="I237" t="str">
        <f t="shared" ca="1" si="56"/>
        <v>All_city_list!N66</v>
      </c>
    </row>
    <row r="238" spans="3:9" x14ac:dyDescent="0.25">
      <c r="C238" s="5" t="str">
        <f t="shared" si="49"/>
        <v>distance_scalar_motorcycle_copiapo</v>
      </c>
      <c r="D238" s="7" t="s">
        <v>209</v>
      </c>
      <c r="E238" t="s">
        <v>154</v>
      </c>
      <c r="G238" t="str">
        <f t="shared" ca="1" si="41"/>
        <v>All_city_list!L66</v>
      </c>
      <c r="H238" t="str">
        <f t="shared" ca="1" si="55"/>
        <v>All_city_list!M66</v>
      </c>
      <c r="I238" t="str">
        <f t="shared" ca="1" si="56"/>
        <v>All_city_list!N66</v>
      </c>
    </row>
    <row r="239" spans="3:9" x14ac:dyDescent="0.25">
      <c r="C239" s="5" t="str">
        <f t="shared" si="49"/>
        <v>distance_scalar_motorcycle_coquimbo_laserena</v>
      </c>
      <c r="D239" s="7" t="s">
        <v>209</v>
      </c>
      <c r="E239" t="s">
        <v>155</v>
      </c>
      <c r="G239" t="str">
        <f t="shared" ca="1" si="41"/>
        <v>All_city_list!L66</v>
      </c>
      <c r="H239" t="str">
        <f t="shared" ca="1" si="55"/>
        <v>All_city_list!M66</v>
      </c>
      <c r="I239" t="str">
        <f t="shared" ca="1" si="56"/>
        <v>All_city_list!N66</v>
      </c>
    </row>
    <row r="240" spans="3:9" x14ac:dyDescent="0.25">
      <c r="C240" s="5" t="str">
        <f t="shared" si="49"/>
        <v>distance_scalar_motorcycle_iquique_altohospicio</v>
      </c>
      <c r="D240" s="7" t="s">
        <v>209</v>
      </c>
      <c r="E240" t="s">
        <v>156</v>
      </c>
      <c r="G240" t="str">
        <f t="shared" ref="G240:G312" ca="1" si="57">G239</f>
        <v>All_city_list!L66</v>
      </c>
      <c r="H240" t="str">
        <f t="shared" ca="1" si="55"/>
        <v>All_city_list!M66</v>
      </c>
      <c r="I240" t="str">
        <f t="shared" ca="1" si="56"/>
        <v>All_city_list!N66</v>
      </c>
    </row>
    <row r="241" spans="3:9" x14ac:dyDescent="0.25">
      <c r="C241" s="5" t="str">
        <f t="shared" si="49"/>
        <v>distance_scalar_motorcycle_osorno</v>
      </c>
      <c r="D241" s="7" t="s">
        <v>209</v>
      </c>
      <c r="E241" t="s">
        <v>157</v>
      </c>
      <c r="G241" t="str">
        <f t="shared" ca="1" si="57"/>
        <v>All_city_list!L66</v>
      </c>
      <c r="H241" t="str">
        <f t="shared" ca="1" si="55"/>
        <v>All_city_list!M66</v>
      </c>
      <c r="I241" t="str">
        <f t="shared" ca="1" si="56"/>
        <v>All_city_list!N66</v>
      </c>
    </row>
    <row r="242" spans="3:9" x14ac:dyDescent="0.25">
      <c r="C242" s="5" t="str">
        <f t="shared" si="49"/>
        <v>distance_scalar_motorcycle_puerto_montt</v>
      </c>
      <c r="D242" s="7" t="s">
        <v>209</v>
      </c>
      <c r="E242" t="s">
        <v>158</v>
      </c>
      <c r="G242" t="str">
        <f t="shared" ca="1" si="57"/>
        <v>All_city_list!L66</v>
      </c>
      <c r="H242" t="str">
        <f t="shared" ca="1" si="55"/>
        <v>All_city_list!M66</v>
      </c>
      <c r="I242" t="str">
        <f t="shared" ca="1" si="56"/>
        <v>All_city_list!N66</v>
      </c>
    </row>
    <row r="243" spans="3:9" x14ac:dyDescent="0.25">
      <c r="C243" s="5" t="str">
        <f t="shared" si="49"/>
        <v>distance_scalar_motorcycle_san_antonio</v>
      </c>
      <c r="D243" s="7" t="s">
        <v>209</v>
      </c>
      <c r="E243" t="s">
        <v>159</v>
      </c>
      <c r="G243" t="str">
        <f t="shared" ca="1" si="57"/>
        <v>All_city_list!L66</v>
      </c>
      <c r="H243" t="str">
        <f t="shared" ca="1" si="55"/>
        <v>All_city_list!M66</v>
      </c>
      <c r="I243" t="str">
        <f t="shared" ca="1" si="56"/>
        <v>All_city_list!N66</v>
      </c>
    </row>
    <row r="244" spans="3:9" x14ac:dyDescent="0.25">
      <c r="C244" s="5" t="str">
        <f t="shared" si="49"/>
        <v>distance_scalar_motorcycle_temuco_padrelascasas</v>
      </c>
      <c r="D244" s="7" t="s">
        <v>209</v>
      </c>
      <c r="E244" t="s">
        <v>160</v>
      </c>
      <c r="G244" t="str">
        <f t="shared" ca="1" si="57"/>
        <v>All_city_list!L66</v>
      </c>
      <c r="H244" t="str">
        <f t="shared" ca="1" si="55"/>
        <v>All_city_list!M66</v>
      </c>
      <c r="I244" t="str">
        <f t="shared" ca="1" si="56"/>
        <v>All_city_list!N66</v>
      </c>
    </row>
    <row r="245" spans="3:9" x14ac:dyDescent="0.25">
      <c r="C245" s="5" t="str">
        <f t="shared" si="49"/>
        <v>distance_scalar_motorcycle_valdivia</v>
      </c>
      <c r="D245" s="7" t="s">
        <v>209</v>
      </c>
      <c r="E245" t="s">
        <v>161</v>
      </c>
      <c r="G245" t="str">
        <f t="shared" ca="1" si="57"/>
        <v>All_city_list!L66</v>
      </c>
      <c r="H245" t="str">
        <f t="shared" ca="1" si="55"/>
        <v>All_city_list!M66</v>
      </c>
      <c r="I245" t="str">
        <f t="shared" ca="1" si="56"/>
        <v>All_city_list!N66</v>
      </c>
    </row>
    <row r="246" spans="3:9" x14ac:dyDescent="0.25">
      <c r="C246" s="5" t="str">
        <f t="shared" si="49"/>
        <v>distance_scalar_motorcycle_gran_valparaiso</v>
      </c>
      <c r="D246" s="7" t="s">
        <v>209</v>
      </c>
      <c r="E246" t="s">
        <v>162</v>
      </c>
      <c r="G246" t="str">
        <f t="shared" ca="1" si="57"/>
        <v>All_city_list!L66</v>
      </c>
      <c r="H246" t="str">
        <f t="shared" ca="1" si="55"/>
        <v>All_city_list!M66</v>
      </c>
      <c r="I246" t="str">
        <f t="shared" ca="1" si="56"/>
        <v>All_city_list!N66</v>
      </c>
    </row>
    <row r="247" spans="3:9" x14ac:dyDescent="0.25">
      <c r="C247" s="5" t="str">
        <f t="shared" ref="C247:C249" si="58">D247&amp;"_"&amp;E247</f>
        <v>distance_scalar_motorcycle_kisumu</v>
      </c>
      <c r="D247" s="7" t="s">
        <v>209</v>
      </c>
      <c r="E247" t="s">
        <v>164</v>
      </c>
      <c r="G247" t="str">
        <f t="shared" ca="1" si="57"/>
        <v>All_city_list!L66</v>
      </c>
      <c r="H247" t="str">
        <f t="shared" ref="H247:H249" ca="1" si="59">H246</f>
        <v>All_city_list!M66</v>
      </c>
      <c r="I247" t="str">
        <f t="shared" ref="I247:I249" ca="1" si="60">I246</f>
        <v>All_city_list!N66</v>
      </c>
    </row>
    <row r="248" spans="3:9" x14ac:dyDescent="0.25">
      <c r="C248" s="5" t="str">
        <f t="shared" si="58"/>
        <v>distance_scalar_motorcycle_nairobi</v>
      </c>
      <c r="D248" s="7" t="s">
        <v>209</v>
      </c>
      <c r="E248" t="s">
        <v>163</v>
      </c>
      <c r="G248" t="str">
        <f t="shared" ca="1" si="57"/>
        <v>All_city_list!L66</v>
      </c>
      <c r="H248" t="str">
        <f t="shared" ca="1" si="59"/>
        <v>All_city_list!M66</v>
      </c>
      <c r="I248" t="str">
        <f t="shared" ca="1" si="60"/>
        <v>All_city_list!N66</v>
      </c>
    </row>
    <row r="249" spans="3:9" x14ac:dyDescent="0.25">
      <c r="C249" s="5" t="str">
        <f t="shared" si="58"/>
        <v>distance_scalar_motorcycle_port_louis</v>
      </c>
      <c r="D249" s="7" t="s">
        <v>209</v>
      </c>
      <c r="E249" t="s">
        <v>165</v>
      </c>
      <c r="G249" t="str">
        <f t="shared" ca="1" si="57"/>
        <v>All_city_list!L66</v>
      </c>
      <c r="H249" t="str">
        <f t="shared" ca="1" si="59"/>
        <v>All_city_list!M66</v>
      </c>
      <c r="I249" t="str">
        <f t="shared" ca="1" si="60"/>
        <v>All_city_list!N66</v>
      </c>
    </row>
    <row r="250" spans="3:9" x14ac:dyDescent="0.25">
      <c r="C250" s="5" t="str">
        <f t="shared" si="49"/>
        <v>distance_scalar_pt_accra</v>
      </c>
      <c r="D250" s="28" t="s">
        <v>210</v>
      </c>
      <c r="E250" s="28" t="s">
        <v>138</v>
      </c>
      <c r="F250" s="28">
        <f ca="1">MATCH(C250,All_city_list!$D:$D,0)</f>
        <v>69</v>
      </c>
      <c r="G250" s="4" t="str">
        <f t="shared" ref="G250" ca="1" si="61">"All_city_list!L"&amp;F250</f>
        <v>All_city_list!L69</v>
      </c>
      <c r="H250" s="4" t="str">
        <f ca="1">"All_city_list!M"&amp;$F250</f>
        <v>All_city_list!M69</v>
      </c>
      <c r="I250" s="4" t="str">
        <f ca="1">"All_city_list!N"&amp;$F250</f>
        <v>All_city_list!N69</v>
      </c>
    </row>
    <row r="251" spans="3:9" x14ac:dyDescent="0.25">
      <c r="C251" s="5" t="str">
        <f t="shared" si="49"/>
        <v>distance_scalar_pt_sao_paulo</v>
      </c>
      <c r="D251" s="7" t="s">
        <v>210</v>
      </c>
      <c r="E251" t="s">
        <v>139</v>
      </c>
      <c r="G251" t="str">
        <f t="shared" ref="G251" ca="1" si="62">G250</f>
        <v>All_city_list!L69</v>
      </c>
      <c r="H251" t="str">
        <f t="shared" ref="H251:H274" ca="1" si="63">H250</f>
        <v>All_city_list!M69</v>
      </c>
      <c r="I251" t="str">
        <f t="shared" ref="I251:I274" ca="1" si="64">I250</f>
        <v>All_city_list!N69</v>
      </c>
    </row>
    <row r="252" spans="3:9" x14ac:dyDescent="0.25">
      <c r="C252" s="5" t="str">
        <f t="shared" si="49"/>
        <v>distance_scalar_pt_delhi</v>
      </c>
      <c r="D252" s="7" t="s">
        <v>210</v>
      </c>
      <c r="E252" t="s">
        <v>140</v>
      </c>
      <c r="G252" t="str">
        <f t="shared" ca="1" si="57"/>
        <v>All_city_list!L69</v>
      </c>
      <c r="H252" t="str">
        <f t="shared" ca="1" si="63"/>
        <v>All_city_list!M69</v>
      </c>
      <c r="I252" t="str">
        <f t="shared" ca="1" si="64"/>
        <v>All_city_list!N69</v>
      </c>
    </row>
    <row r="253" spans="3:9" x14ac:dyDescent="0.25">
      <c r="C253" s="5" t="str">
        <f t="shared" si="49"/>
        <v>distance_scalar_pt_bangalore</v>
      </c>
      <c r="D253" s="7" t="s">
        <v>210</v>
      </c>
      <c r="E253" t="s">
        <v>141</v>
      </c>
      <c r="G253" t="str">
        <f t="shared" ca="1" si="57"/>
        <v>All_city_list!L69</v>
      </c>
      <c r="H253" t="str">
        <f t="shared" ca="1" si="63"/>
        <v>All_city_list!M69</v>
      </c>
      <c r="I253" t="str">
        <f t="shared" ca="1" si="64"/>
        <v>All_city_list!N69</v>
      </c>
    </row>
    <row r="254" spans="3:9" x14ac:dyDescent="0.25">
      <c r="C254" s="5" t="str">
        <f t="shared" si="49"/>
        <v>distance_scalar_pt_vizag</v>
      </c>
      <c r="D254" s="7" t="s">
        <v>210</v>
      </c>
      <c r="E254" t="s">
        <v>142</v>
      </c>
      <c r="G254" t="str">
        <f t="shared" ca="1" si="57"/>
        <v>All_city_list!L69</v>
      </c>
      <c r="H254" t="str">
        <f t="shared" ca="1" si="63"/>
        <v>All_city_list!M69</v>
      </c>
      <c r="I254" t="str">
        <f t="shared" ca="1" si="64"/>
        <v>All_city_list!N69</v>
      </c>
    </row>
    <row r="255" spans="3:9" x14ac:dyDescent="0.25">
      <c r="C255" s="5" t="str">
        <f t="shared" si="49"/>
        <v>distance_scalar_pt_belo_horizonte</v>
      </c>
      <c r="D255" s="7" t="s">
        <v>210</v>
      </c>
      <c r="E255" t="s">
        <v>143</v>
      </c>
      <c r="G255" t="str">
        <f t="shared" ca="1" si="57"/>
        <v>All_city_list!L69</v>
      </c>
      <c r="H255" t="str">
        <f t="shared" ca="1" si="63"/>
        <v>All_city_list!M69</v>
      </c>
      <c r="I255" t="str">
        <f t="shared" ca="1" si="64"/>
        <v>All_city_list!N69</v>
      </c>
    </row>
    <row r="256" spans="3:9" x14ac:dyDescent="0.25">
      <c r="C256" s="5" t="str">
        <f t="shared" si="49"/>
        <v>distance_scalar_pt_bogota</v>
      </c>
      <c r="D256" s="7" t="s">
        <v>210</v>
      </c>
      <c r="E256" t="s">
        <v>144</v>
      </c>
      <c r="G256" t="str">
        <f t="shared" ca="1" si="57"/>
        <v>All_city_list!L69</v>
      </c>
      <c r="H256" t="str">
        <f t="shared" ca="1" si="63"/>
        <v>All_city_list!M69</v>
      </c>
      <c r="I256" t="str">
        <f t="shared" ca="1" si="64"/>
        <v>All_city_list!N69</v>
      </c>
    </row>
    <row r="257" spans="3:9" x14ac:dyDescent="0.25">
      <c r="C257" s="5" t="str">
        <f t="shared" si="49"/>
        <v>distance_scalar_pt_santiago</v>
      </c>
      <c r="D257" s="7" t="s">
        <v>210</v>
      </c>
      <c r="E257" t="s">
        <v>145</v>
      </c>
      <c r="G257" t="str">
        <f t="shared" ca="1" si="57"/>
        <v>All_city_list!L69</v>
      </c>
      <c r="H257" t="str">
        <f t="shared" ca="1" si="63"/>
        <v>All_city_list!M69</v>
      </c>
      <c r="I257" t="str">
        <f t="shared" ca="1" si="64"/>
        <v>All_city_list!N69</v>
      </c>
    </row>
    <row r="258" spans="3:9" x14ac:dyDescent="0.25">
      <c r="C258" s="5" t="str">
        <f t="shared" si="49"/>
        <v>distance_scalar_pt_mexico_city</v>
      </c>
      <c r="D258" s="7" t="s">
        <v>210</v>
      </c>
      <c r="E258" t="s">
        <v>146</v>
      </c>
      <c r="G258" t="str">
        <f t="shared" ca="1" si="57"/>
        <v>All_city_list!L69</v>
      </c>
      <c r="H258" t="str">
        <f t="shared" ca="1" si="63"/>
        <v>All_city_list!M69</v>
      </c>
      <c r="I258" t="str">
        <f t="shared" ca="1" si="64"/>
        <v>All_city_list!N69</v>
      </c>
    </row>
    <row r="259" spans="3:9" x14ac:dyDescent="0.25">
      <c r="C259" s="5" t="str">
        <f t="shared" si="49"/>
        <v>distance_scalar_pt_buenos_aires</v>
      </c>
      <c r="D259" s="7" t="s">
        <v>210</v>
      </c>
      <c r="E259" t="s">
        <v>147</v>
      </c>
      <c r="G259" t="str">
        <f t="shared" ca="1" si="57"/>
        <v>All_city_list!L69</v>
      </c>
      <c r="H259" t="str">
        <f t="shared" ca="1" si="63"/>
        <v>All_city_list!M69</v>
      </c>
      <c r="I259" t="str">
        <f t="shared" ca="1" si="64"/>
        <v>All_city_list!N69</v>
      </c>
    </row>
    <row r="260" spans="3:9" x14ac:dyDescent="0.25">
      <c r="C260" s="5" t="str">
        <f t="shared" si="49"/>
        <v>distance_scalar_pt_cape_town</v>
      </c>
      <c r="D260" s="7" t="s">
        <v>210</v>
      </c>
      <c r="E260" t="s">
        <v>148</v>
      </c>
      <c r="G260" t="str">
        <f t="shared" ca="1" si="57"/>
        <v>All_city_list!L69</v>
      </c>
      <c r="H260" t="str">
        <f t="shared" ca="1" si="63"/>
        <v>All_city_list!M69</v>
      </c>
      <c r="I260" t="str">
        <f t="shared" ca="1" si="64"/>
        <v>All_city_list!N69</v>
      </c>
    </row>
    <row r="261" spans="3:9" x14ac:dyDescent="0.25">
      <c r="C261" s="5" t="str">
        <f t="shared" si="49"/>
        <v>distance_scalar_pt_medellin</v>
      </c>
      <c r="D261" s="7" t="s">
        <v>210</v>
      </c>
      <c r="E261" t="s">
        <v>149</v>
      </c>
      <c r="G261" t="str">
        <f t="shared" ca="1" si="57"/>
        <v>All_city_list!L69</v>
      </c>
      <c r="H261" t="str">
        <f t="shared" ca="1" si="63"/>
        <v>All_city_list!M69</v>
      </c>
      <c r="I261" t="str">
        <f t="shared" ca="1" si="64"/>
        <v>All_city_list!N69</v>
      </c>
    </row>
    <row r="262" spans="3:9" x14ac:dyDescent="0.25">
      <c r="C262" s="5" t="str">
        <f t="shared" si="49"/>
        <v>distance_scalar_pt_cali</v>
      </c>
      <c r="D262" s="7" t="s">
        <v>210</v>
      </c>
      <c r="E262" t="s">
        <v>150</v>
      </c>
      <c r="G262" t="str">
        <f t="shared" ca="1" si="57"/>
        <v>All_city_list!L69</v>
      </c>
      <c r="H262" t="str">
        <f t="shared" ca="1" si="63"/>
        <v>All_city_list!M69</v>
      </c>
      <c r="I262" t="str">
        <f t="shared" ca="1" si="64"/>
        <v>All_city_list!N69</v>
      </c>
    </row>
    <row r="263" spans="3:9" x14ac:dyDescent="0.25">
      <c r="C263" s="5" t="str">
        <f t="shared" si="49"/>
        <v>distance_scalar_pt_montevideo</v>
      </c>
      <c r="D263" s="7" t="s">
        <v>210</v>
      </c>
      <c r="E263" t="s">
        <v>151</v>
      </c>
      <c r="G263" t="str">
        <f t="shared" ca="1" si="57"/>
        <v>All_city_list!L69</v>
      </c>
      <c r="H263" t="str">
        <f t="shared" ca="1" si="63"/>
        <v>All_city_list!M69</v>
      </c>
      <c r="I263" t="str">
        <f t="shared" ca="1" si="64"/>
        <v>All_city_list!N69</v>
      </c>
    </row>
    <row r="264" spans="3:9" x14ac:dyDescent="0.25">
      <c r="C264" s="5" t="str">
        <f t="shared" si="49"/>
        <v>distance_scalar_pt_antofagasta</v>
      </c>
      <c r="D264" s="7" t="s">
        <v>210</v>
      </c>
      <c r="E264" t="s">
        <v>152</v>
      </c>
      <c r="G264" t="str">
        <f t="shared" ca="1" si="57"/>
        <v>All_city_list!L69</v>
      </c>
      <c r="H264" t="str">
        <f t="shared" ca="1" si="63"/>
        <v>All_city_list!M69</v>
      </c>
      <c r="I264" t="str">
        <f t="shared" ca="1" si="64"/>
        <v>All_city_list!N69</v>
      </c>
    </row>
    <row r="265" spans="3:9" x14ac:dyDescent="0.25">
      <c r="C265" s="5" t="str">
        <f t="shared" si="49"/>
        <v>distance_scalar_pt_arica</v>
      </c>
      <c r="D265" s="7" t="s">
        <v>210</v>
      </c>
      <c r="E265" t="s">
        <v>153</v>
      </c>
      <c r="G265" t="str">
        <f t="shared" ca="1" si="57"/>
        <v>All_city_list!L69</v>
      </c>
      <c r="H265" t="str">
        <f t="shared" ca="1" si="63"/>
        <v>All_city_list!M69</v>
      </c>
      <c r="I265" t="str">
        <f t="shared" ca="1" si="64"/>
        <v>All_city_list!N69</v>
      </c>
    </row>
    <row r="266" spans="3:9" x14ac:dyDescent="0.25">
      <c r="C266" s="5" t="str">
        <f t="shared" si="49"/>
        <v>distance_scalar_pt_copiapo</v>
      </c>
      <c r="D266" s="7" t="s">
        <v>210</v>
      </c>
      <c r="E266" t="s">
        <v>154</v>
      </c>
      <c r="G266" t="str">
        <f t="shared" ca="1" si="57"/>
        <v>All_city_list!L69</v>
      </c>
      <c r="H266" t="str">
        <f t="shared" ca="1" si="63"/>
        <v>All_city_list!M69</v>
      </c>
      <c r="I266" t="str">
        <f t="shared" ca="1" si="64"/>
        <v>All_city_list!N69</v>
      </c>
    </row>
    <row r="267" spans="3:9" x14ac:dyDescent="0.25">
      <c r="C267" s="5" t="str">
        <f t="shared" si="49"/>
        <v>distance_scalar_pt_coquimbo_laserena</v>
      </c>
      <c r="D267" s="7" t="s">
        <v>210</v>
      </c>
      <c r="E267" t="s">
        <v>155</v>
      </c>
      <c r="G267" t="str">
        <f t="shared" ca="1" si="57"/>
        <v>All_city_list!L69</v>
      </c>
      <c r="H267" t="str">
        <f t="shared" ca="1" si="63"/>
        <v>All_city_list!M69</v>
      </c>
      <c r="I267" t="str">
        <f t="shared" ca="1" si="64"/>
        <v>All_city_list!N69</v>
      </c>
    </row>
    <row r="268" spans="3:9" x14ac:dyDescent="0.25">
      <c r="C268" s="5" t="str">
        <f t="shared" si="49"/>
        <v>distance_scalar_pt_iquique_altohospicio</v>
      </c>
      <c r="D268" s="7" t="s">
        <v>210</v>
      </c>
      <c r="E268" t="s">
        <v>156</v>
      </c>
      <c r="G268" t="str">
        <f t="shared" ca="1" si="57"/>
        <v>All_city_list!L69</v>
      </c>
      <c r="H268" t="str">
        <f t="shared" ca="1" si="63"/>
        <v>All_city_list!M69</v>
      </c>
      <c r="I268" t="str">
        <f t="shared" ca="1" si="64"/>
        <v>All_city_list!N69</v>
      </c>
    </row>
    <row r="269" spans="3:9" x14ac:dyDescent="0.25">
      <c r="C269" s="5" t="str">
        <f t="shared" si="49"/>
        <v>distance_scalar_pt_osorno</v>
      </c>
      <c r="D269" s="7" t="s">
        <v>210</v>
      </c>
      <c r="E269" t="s">
        <v>157</v>
      </c>
      <c r="G269" t="str">
        <f t="shared" ca="1" si="57"/>
        <v>All_city_list!L69</v>
      </c>
      <c r="H269" t="str">
        <f t="shared" ca="1" si="63"/>
        <v>All_city_list!M69</v>
      </c>
      <c r="I269" t="str">
        <f t="shared" ca="1" si="64"/>
        <v>All_city_list!N69</v>
      </c>
    </row>
    <row r="270" spans="3:9" x14ac:dyDescent="0.25">
      <c r="C270" s="5" t="str">
        <f t="shared" si="49"/>
        <v>distance_scalar_pt_puerto_montt</v>
      </c>
      <c r="D270" s="7" t="s">
        <v>210</v>
      </c>
      <c r="E270" t="s">
        <v>158</v>
      </c>
      <c r="G270" t="str">
        <f t="shared" ca="1" si="57"/>
        <v>All_city_list!L69</v>
      </c>
      <c r="H270" t="str">
        <f t="shared" ca="1" si="63"/>
        <v>All_city_list!M69</v>
      </c>
      <c r="I270" t="str">
        <f t="shared" ca="1" si="64"/>
        <v>All_city_list!N69</v>
      </c>
    </row>
    <row r="271" spans="3:9" x14ac:dyDescent="0.25">
      <c r="C271" s="5" t="str">
        <f t="shared" si="49"/>
        <v>distance_scalar_pt_san_antonio</v>
      </c>
      <c r="D271" s="7" t="s">
        <v>210</v>
      </c>
      <c r="E271" t="s">
        <v>159</v>
      </c>
      <c r="G271" t="str">
        <f t="shared" ca="1" si="57"/>
        <v>All_city_list!L69</v>
      </c>
      <c r="H271" t="str">
        <f t="shared" ca="1" si="63"/>
        <v>All_city_list!M69</v>
      </c>
      <c r="I271" t="str">
        <f t="shared" ca="1" si="64"/>
        <v>All_city_list!N69</v>
      </c>
    </row>
    <row r="272" spans="3:9" x14ac:dyDescent="0.25">
      <c r="C272" s="5" t="str">
        <f t="shared" si="49"/>
        <v>distance_scalar_pt_temuco_padrelascasas</v>
      </c>
      <c r="D272" s="7" t="s">
        <v>210</v>
      </c>
      <c r="E272" t="s">
        <v>160</v>
      </c>
      <c r="G272" t="str">
        <f t="shared" ca="1" si="57"/>
        <v>All_city_list!L69</v>
      </c>
      <c r="H272" t="str">
        <f t="shared" ca="1" si="63"/>
        <v>All_city_list!M69</v>
      </c>
      <c r="I272" t="str">
        <f t="shared" ca="1" si="64"/>
        <v>All_city_list!N69</v>
      </c>
    </row>
    <row r="273" spans="3:9" x14ac:dyDescent="0.25">
      <c r="C273" s="5" t="str">
        <f t="shared" si="49"/>
        <v>distance_scalar_pt_valdivia</v>
      </c>
      <c r="D273" s="7" t="s">
        <v>210</v>
      </c>
      <c r="E273" t="s">
        <v>161</v>
      </c>
      <c r="G273" t="str">
        <f t="shared" ca="1" si="57"/>
        <v>All_city_list!L69</v>
      </c>
      <c r="H273" t="str">
        <f t="shared" ca="1" si="63"/>
        <v>All_city_list!M69</v>
      </c>
      <c r="I273" t="str">
        <f t="shared" ca="1" si="64"/>
        <v>All_city_list!N69</v>
      </c>
    </row>
    <row r="274" spans="3:9" x14ac:dyDescent="0.25">
      <c r="C274" s="5" t="str">
        <f t="shared" si="49"/>
        <v>distance_scalar_pt_gran_valparaiso</v>
      </c>
      <c r="D274" s="7" t="s">
        <v>210</v>
      </c>
      <c r="E274" t="s">
        <v>162</v>
      </c>
      <c r="G274" t="str">
        <f t="shared" ca="1" si="57"/>
        <v>All_city_list!L69</v>
      </c>
      <c r="H274" t="str">
        <f t="shared" ca="1" si="63"/>
        <v>All_city_list!M69</v>
      </c>
      <c r="I274" t="str">
        <f t="shared" ca="1" si="64"/>
        <v>All_city_list!N69</v>
      </c>
    </row>
    <row r="275" spans="3:9" x14ac:dyDescent="0.25">
      <c r="C275" s="5" t="str">
        <f t="shared" ref="C275:C277" si="65">D275&amp;"_"&amp;E275</f>
        <v>distance_scalar_pt_kisumu</v>
      </c>
      <c r="D275" s="7" t="s">
        <v>210</v>
      </c>
      <c r="E275" t="s">
        <v>164</v>
      </c>
      <c r="G275" t="str">
        <f t="shared" ca="1" si="57"/>
        <v>All_city_list!L69</v>
      </c>
      <c r="H275" t="str">
        <f t="shared" ref="H275:H277" ca="1" si="66">H274</f>
        <v>All_city_list!M69</v>
      </c>
      <c r="I275" t="str">
        <f t="shared" ref="I275:I277" ca="1" si="67">I274</f>
        <v>All_city_list!N69</v>
      </c>
    </row>
    <row r="276" spans="3:9" x14ac:dyDescent="0.25">
      <c r="C276" s="5" t="str">
        <f t="shared" si="65"/>
        <v>distance_scalar_pt_nairobi</v>
      </c>
      <c r="D276" s="7" t="s">
        <v>210</v>
      </c>
      <c r="E276" t="s">
        <v>163</v>
      </c>
      <c r="G276" t="str">
        <f t="shared" ca="1" si="57"/>
        <v>All_city_list!L69</v>
      </c>
      <c r="H276" t="str">
        <f t="shared" ca="1" si="66"/>
        <v>All_city_list!M69</v>
      </c>
      <c r="I276" t="str">
        <f t="shared" ca="1" si="67"/>
        <v>All_city_list!N69</v>
      </c>
    </row>
    <row r="277" spans="3:9" x14ac:dyDescent="0.25">
      <c r="C277" s="5" t="str">
        <f t="shared" si="65"/>
        <v>distance_scalar_pt_port_louis</v>
      </c>
      <c r="D277" s="7" t="s">
        <v>210</v>
      </c>
      <c r="E277" t="s">
        <v>165</v>
      </c>
      <c r="G277" t="str">
        <f t="shared" ca="1" si="57"/>
        <v>All_city_list!L69</v>
      </c>
      <c r="H277" t="str">
        <f t="shared" ca="1" si="66"/>
        <v>All_city_list!M69</v>
      </c>
      <c r="I277" t="str">
        <f t="shared" ca="1" si="67"/>
        <v>All_city_list!N69</v>
      </c>
    </row>
    <row r="278" spans="3:9" x14ac:dyDescent="0.25">
      <c r="C278" s="5" t="str">
        <f t="shared" si="49"/>
        <v>distance_scalar_walking_accra</v>
      </c>
      <c r="D278" s="28" t="s">
        <v>211</v>
      </c>
      <c r="E278" s="28" t="s">
        <v>138</v>
      </c>
      <c r="F278" s="28">
        <f ca="1">MATCH(C278,All_city_list!$D:$D,0)</f>
        <v>72</v>
      </c>
      <c r="G278" s="4" t="str">
        <f t="shared" ref="G278" ca="1" si="68">"All_city_list!L"&amp;F278</f>
        <v>All_city_list!L72</v>
      </c>
      <c r="H278" s="4" t="str">
        <f ca="1">"All_city_list!M"&amp;$F278</f>
        <v>All_city_list!M72</v>
      </c>
      <c r="I278" s="4" t="str">
        <f ca="1">"All_city_list!N"&amp;$F278</f>
        <v>All_city_list!N72</v>
      </c>
    </row>
    <row r="279" spans="3:9" x14ac:dyDescent="0.25">
      <c r="C279" s="5" t="str">
        <f t="shared" si="49"/>
        <v>distance_scalar_walking_sao_paulo</v>
      </c>
      <c r="D279" s="7" t="s">
        <v>211</v>
      </c>
      <c r="E279" t="s">
        <v>139</v>
      </c>
      <c r="G279" t="str">
        <f t="shared" ref="G279" ca="1" si="69">G278</f>
        <v>All_city_list!L72</v>
      </c>
      <c r="H279" t="str">
        <f t="shared" ref="H279:H302" ca="1" si="70">H278</f>
        <v>All_city_list!M72</v>
      </c>
      <c r="I279" t="str">
        <f t="shared" ref="I279:I302" ca="1" si="71">I278</f>
        <v>All_city_list!N72</v>
      </c>
    </row>
    <row r="280" spans="3:9" x14ac:dyDescent="0.25">
      <c r="C280" s="5" t="str">
        <f t="shared" si="49"/>
        <v>distance_scalar_walking_delhi</v>
      </c>
      <c r="D280" s="7" t="s">
        <v>211</v>
      </c>
      <c r="E280" t="s">
        <v>140</v>
      </c>
      <c r="G280" t="str">
        <f t="shared" ca="1" si="57"/>
        <v>All_city_list!L72</v>
      </c>
      <c r="H280" t="str">
        <f t="shared" ca="1" si="70"/>
        <v>All_city_list!M72</v>
      </c>
      <c r="I280" t="str">
        <f t="shared" ca="1" si="71"/>
        <v>All_city_list!N72</v>
      </c>
    </row>
    <row r="281" spans="3:9" x14ac:dyDescent="0.25">
      <c r="C281" s="5" t="str">
        <f t="shared" si="49"/>
        <v>distance_scalar_walking_bangalore</v>
      </c>
      <c r="D281" s="7" t="s">
        <v>211</v>
      </c>
      <c r="E281" t="s">
        <v>141</v>
      </c>
      <c r="G281" t="str">
        <f t="shared" ca="1" si="57"/>
        <v>All_city_list!L72</v>
      </c>
      <c r="H281" t="str">
        <f t="shared" ca="1" si="70"/>
        <v>All_city_list!M72</v>
      </c>
      <c r="I281" t="str">
        <f t="shared" ca="1" si="71"/>
        <v>All_city_list!N72</v>
      </c>
    </row>
    <row r="282" spans="3:9" x14ac:dyDescent="0.25">
      <c r="C282" s="5" t="str">
        <f t="shared" si="49"/>
        <v>distance_scalar_walking_vizag</v>
      </c>
      <c r="D282" s="7" t="s">
        <v>211</v>
      </c>
      <c r="E282" t="s">
        <v>142</v>
      </c>
      <c r="G282" t="str">
        <f t="shared" ca="1" si="57"/>
        <v>All_city_list!L72</v>
      </c>
      <c r="H282" t="str">
        <f t="shared" ca="1" si="70"/>
        <v>All_city_list!M72</v>
      </c>
      <c r="I282" t="str">
        <f t="shared" ca="1" si="71"/>
        <v>All_city_list!N72</v>
      </c>
    </row>
    <row r="283" spans="3:9" x14ac:dyDescent="0.25">
      <c r="C283" s="5" t="str">
        <f t="shared" si="49"/>
        <v>distance_scalar_walking_belo_horizonte</v>
      </c>
      <c r="D283" s="7" t="s">
        <v>211</v>
      </c>
      <c r="E283" t="s">
        <v>143</v>
      </c>
      <c r="G283" t="str">
        <f t="shared" ca="1" si="57"/>
        <v>All_city_list!L72</v>
      </c>
      <c r="H283" t="str">
        <f t="shared" ca="1" si="70"/>
        <v>All_city_list!M72</v>
      </c>
      <c r="I283" t="str">
        <f t="shared" ca="1" si="71"/>
        <v>All_city_list!N72</v>
      </c>
    </row>
    <row r="284" spans="3:9" x14ac:dyDescent="0.25">
      <c r="C284" s="5" t="str">
        <f t="shared" ref="C284:C330" si="72">D284&amp;"_"&amp;E284</f>
        <v>distance_scalar_walking_bogota</v>
      </c>
      <c r="D284" s="7" t="s">
        <v>211</v>
      </c>
      <c r="E284" t="s">
        <v>144</v>
      </c>
      <c r="G284" t="str">
        <f t="shared" ca="1" si="57"/>
        <v>All_city_list!L72</v>
      </c>
      <c r="H284" t="str">
        <f t="shared" ca="1" si="70"/>
        <v>All_city_list!M72</v>
      </c>
      <c r="I284" t="str">
        <f t="shared" ca="1" si="71"/>
        <v>All_city_list!N72</v>
      </c>
    </row>
    <row r="285" spans="3:9" x14ac:dyDescent="0.25">
      <c r="C285" s="5" t="str">
        <f t="shared" si="72"/>
        <v>distance_scalar_walking_santiago</v>
      </c>
      <c r="D285" s="7" t="s">
        <v>211</v>
      </c>
      <c r="E285" t="s">
        <v>145</v>
      </c>
      <c r="G285" t="str">
        <f t="shared" ca="1" si="57"/>
        <v>All_city_list!L72</v>
      </c>
      <c r="H285" t="str">
        <f t="shared" ca="1" si="70"/>
        <v>All_city_list!M72</v>
      </c>
      <c r="I285" t="str">
        <f t="shared" ca="1" si="71"/>
        <v>All_city_list!N72</v>
      </c>
    </row>
    <row r="286" spans="3:9" x14ac:dyDescent="0.25">
      <c r="C286" s="5" t="str">
        <f t="shared" si="72"/>
        <v>distance_scalar_walking_mexico_city</v>
      </c>
      <c r="D286" s="7" t="s">
        <v>211</v>
      </c>
      <c r="E286" t="s">
        <v>146</v>
      </c>
      <c r="G286" t="str">
        <f t="shared" ca="1" si="57"/>
        <v>All_city_list!L72</v>
      </c>
      <c r="H286" t="str">
        <f t="shared" ca="1" si="70"/>
        <v>All_city_list!M72</v>
      </c>
      <c r="I286" t="str">
        <f t="shared" ca="1" si="71"/>
        <v>All_city_list!N72</v>
      </c>
    </row>
    <row r="287" spans="3:9" x14ac:dyDescent="0.25">
      <c r="C287" s="5" t="str">
        <f t="shared" si="72"/>
        <v>distance_scalar_walking_buenos_aires</v>
      </c>
      <c r="D287" s="7" t="s">
        <v>211</v>
      </c>
      <c r="E287" t="s">
        <v>147</v>
      </c>
      <c r="G287" t="str">
        <f t="shared" ca="1" si="57"/>
        <v>All_city_list!L72</v>
      </c>
      <c r="H287" t="str">
        <f t="shared" ca="1" si="70"/>
        <v>All_city_list!M72</v>
      </c>
      <c r="I287" t="str">
        <f t="shared" ca="1" si="71"/>
        <v>All_city_list!N72</v>
      </c>
    </row>
    <row r="288" spans="3:9" x14ac:dyDescent="0.25">
      <c r="C288" s="5" t="str">
        <f t="shared" si="72"/>
        <v>distance_scalar_walking_cape_town</v>
      </c>
      <c r="D288" s="7" t="s">
        <v>211</v>
      </c>
      <c r="E288" t="s">
        <v>148</v>
      </c>
      <c r="G288" t="str">
        <f t="shared" ca="1" si="57"/>
        <v>All_city_list!L72</v>
      </c>
      <c r="H288" t="str">
        <f t="shared" ca="1" si="70"/>
        <v>All_city_list!M72</v>
      </c>
      <c r="I288" t="str">
        <f t="shared" ca="1" si="71"/>
        <v>All_city_list!N72</v>
      </c>
    </row>
    <row r="289" spans="3:9" x14ac:dyDescent="0.25">
      <c r="C289" s="5" t="str">
        <f t="shared" si="72"/>
        <v>distance_scalar_walking_medellin</v>
      </c>
      <c r="D289" s="7" t="s">
        <v>211</v>
      </c>
      <c r="E289" t="s">
        <v>149</v>
      </c>
      <c r="G289" t="str">
        <f t="shared" ca="1" si="57"/>
        <v>All_city_list!L72</v>
      </c>
      <c r="H289" t="str">
        <f t="shared" ca="1" si="70"/>
        <v>All_city_list!M72</v>
      </c>
      <c r="I289" t="str">
        <f t="shared" ca="1" si="71"/>
        <v>All_city_list!N72</v>
      </c>
    </row>
    <row r="290" spans="3:9" x14ac:dyDescent="0.25">
      <c r="C290" s="5" t="str">
        <f t="shared" si="72"/>
        <v>distance_scalar_walking_cali</v>
      </c>
      <c r="D290" s="7" t="s">
        <v>211</v>
      </c>
      <c r="E290" t="s">
        <v>150</v>
      </c>
      <c r="G290" t="str">
        <f t="shared" ca="1" si="57"/>
        <v>All_city_list!L72</v>
      </c>
      <c r="H290" t="str">
        <f t="shared" ca="1" si="70"/>
        <v>All_city_list!M72</v>
      </c>
      <c r="I290" t="str">
        <f t="shared" ca="1" si="71"/>
        <v>All_city_list!N72</v>
      </c>
    </row>
    <row r="291" spans="3:9" x14ac:dyDescent="0.25">
      <c r="C291" s="5" t="str">
        <f t="shared" si="72"/>
        <v>distance_scalar_walking_montevideo</v>
      </c>
      <c r="D291" s="7" t="s">
        <v>211</v>
      </c>
      <c r="E291" t="s">
        <v>151</v>
      </c>
      <c r="G291" t="str">
        <f t="shared" ca="1" si="57"/>
        <v>All_city_list!L72</v>
      </c>
      <c r="H291" t="str">
        <f t="shared" ca="1" si="70"/>
        <v>All_city_list!M72</v>
      </c>
      <c r="I291" t="str">
        <f t="shared" ca="1" si="71"/>
        <v>All_city_list!N72</v>
      </c>
    </row>
    <row r="292" spans="3:9" x14ac:dyDescent="0.25">
      <c r="C292" s="5" t="str">
        <f t="shared" si="72"/>
        <v>distance_scalar_walking_antofagasta</v>
      </c>
      <c r="D292" s="7" t="s">
        <v>211</v>
      </c>
      <c r="E292" t="s">
        <v>152</v>
      </c>
      <c r="G292" t="str">
        <f t="shared" ca="1" si="57"/>
        <v>All_city_list!L72</v>
      </c>
      <c r="H292" t="str">
        <f t="shared" ca="1" si="70"/>
        <v>All_city_list!M72</v>
      </c>
      <c r="I292" t="str">
        <f t="shared" ca="1" si="71"/>
        <v>All_city_list!N72</v>
      </c>
    </row>
    <row r="293" spans="3:9" x14ac:dyDescent="0.25">
      <c r="C293" s="5" t="str">
        <f t="shared" si="72"/>
        <v>distance_scalar_walking_arica</v>
      </c>
      <c r="D293" s="7" t="s">
        <v>211</v>
      </c>
      <c r="E293" t="s">
        <v>153</v>
      </c>
      <c r="G293" t="str">
        <f t="shared" ca="1" si="57"/>
        <v>All_city_list!L72</v>
      </c>
      <c r="H293" t="str">
        <f t="shared" ca="1" si="70"/>
        <v>All_city_list!M72</v>
      </c>
      <c r="I293" t="str">
        <f t="shared" ca="1" si="71"/>
        <v>All_city_list!N72</v>
      </c>
    </row>
    <row r="294" spans="3:9" x14ac:dyDescent="0.25">
      <c r="C294" s="5" t="str">
        <f t="shared" si="72"/>
        <v>distance_scalar_walking_copiapo</v>
      </c>
      <c r="D294" s="7" t="s">
        <v>211</v>
      </c>
      <c r="E294" t="s">
        <v>154</v>
      </c>
      <c r="G294" t="str">
        <f t="shared" ca="1" si="57"/>
        <v>All_city_list!L72</v>
      </c>
      <c r="H294" t="str">
        <f t="shared" ca="1" si="70"/>
        <v>All_city_list!M72</v>
      </c>
      <c r="I294" t="str">
        <f t="shared" ca="1" si="71"/>
        <v>All_city_list!N72</v>
      </c>
    </row>
    <row r="295" spans="3:9" x14ac:dyDescent="0.25">
      <c r="C295" s="5" t="str">
        <f t="shared" si="72"/>
        <v>distance_scalar_walking_coquimbo_laserena</v>
      </c>
      <c r="D295" s="7" t="s">
        <v>211</v>
      </c>
      <c r="E295" t="s">
        <v>155</v>
      </c>
      <c r="G295" t="str">
        <f t="shared" ca="1" si="57"/>
        <v>All_city_list!L72</v>
      </c>
      <c r="H295" t="str">
        <f t="shared" ca="1" si="70"/>
        <v>All_city_list!M72</v>
      </c>
      <c r="I295" t="str">
        <f t="shared" ca="1" si="71"/>
        <v>All_city_list!N72</v>
      </c>
    </row>
    <row r="296" spans="3:9" x14ac:dyDescent="0.25">
      <c r="C296" s="5" t="str">
        <f t="shared" si="72"/>
        <v>distance_scalar_walking_iquique_altohospicio</v>
      </c>
      <c r="D296" s="7" t="s">
        <v>211</v>
      </c>
      <c r="E296" t="s">
        <v>156</v>
      </c>
      <c r="G296" t="str">
        <f t="shared" ca="1" si="57"/>
        <v>All_city_list!L72</v>
      </c>
      <c r="H296" t="str">
        <f t="shared" ca="1" si="70"/>
        <v>All_city_list!M72</v>
      </c>
      <c r="I296" t="str">
        <f t="shared" ca="1" si="71"/>
        <v>All_city_list!N72</v>
      </c>
    </row>
    <row r="297" spans="3:9" x14ac:dyDescent="0.25">
      <c r="C297" s="5" t="str">
        <f t="shared" si="72"/>
        <v>distance_scalar_walking_osorno</v>
      </c>
      <c r="D297" s="7" t="s">
        <v>211</v>
      </c>
      <c r="E297" t="s">
        <v>157</v>
      </c>
      <c r="G297" t="str">
        <f t="shared" ca="1" si="57"/>
        <v>All_city_list!L72</v>
      </c>
      <c r="H297" t="str">
        <f t="shared" ca="1" si="70"/>
        <v>All_city_list!M72</v>
      </c>
      <c r="I297" t="str">
        <f t="shared" ca="1" si="71"/>
        <v>All_city_list!N72</v>
      </c>
    </row>
    <row r="298" spans="3:9" x14ac:dyDescent="0.25">
      <c r="C298" s="5" t="str">
        <f t="shared" si="72"/>
        <v>distance_scalar_walking_puerto_montt</v>
      </c>
      <c r="D298" s="7" t="s">
        <v>211</v>
      </c>
      <c r="E298" t="s">
        <v>158</v>
      </c>
      <c r="G298" t="str">
        <f t="shared" ca="1" si="57"/>
        <v>All_city_list!L72</v>
      </c>
      <c r="H298" t="str">
        <f t="shared" ca="1" si="70"/>
        <v>All_city_list!M72</v>
      </c>
      <c r="I298" t="str">
        <f t="shared" ca="1" si="71"/>
        <v>All_city_list!N72</v>
      </c>
    </row>
    <row r="299" spans="3:9" x14ac:dyDescent="0.25">
      <c r="C299" s="5" t="str">
        <f t="shared" si="72"/>
        <v>distance_scalar_walking_san_antonio</v>
      </c>
      <c r="D299" s="7" t="s">
        <v>211</v>
      </c>
      <c r="E299" t="s">
        <v>159</v>
      </c>
      <c r="G299" t="str">
        <f t="shared" ca="1" si="57"/>
        <v>All_city_list!L72</v>
      </c>
      <c r="H299" t="str">
        <f t="shared" ca="1" si="70"/>
        <v>All_city_list!M72</v>
      </c>
      <c r="I299" t="str">
        <f t="shared" ca="1" si="71"/>
        <v>All_city_list!N72</v>
      </c>
    </row>
    <row r="300" spans="3:9" x14ac:dyDescent="0.25">
      <c r="C300" s="5" t="str">
        <f t="shared" si="72"/>
        <v>distance_scalar_walking_temuco_padrelascasas</v>
      </c>
      <c r="D300" s="7" t="s">
        <v>211</v>
      </c>
      <c r="E300" t="s">
        <v>160</v>
      </c>
      <c r="G300" t="str">
        <f t="shared" ca="1" si="57"/>
        <v>All_city_list!L72</v>
      </c>
      <c r="H300" t="str">
        <f t="shared" ca="1" si="70"/>
        <v>All_city_list!M72</v>
      </c>
      <c r="I300" t="str">
        <f t="shared" ca="1" si="71"/>
        <v>All_city_list!N72</v>
      </c>
    </row>
    <row r="301" spans="3:9" x14ac:dyDescent="0.25">
      <c r="C301" s="5" t="str">
        <f t="shared" si="72"/>
        <v>distance_scalar_walking_valdivia</v>
      </c>
      <c r="D301" s="7" t="s">
        <v>211</v>
      </c>
      <c r="E301" t="s">
        <v>161</v>
      </c>
      <c r="G301" t="str">
        <f t="shared" ca="1" si="57"/>
        <v>All_city_list!L72</v>
      </c>
      <c r="H301" t="str">
        <f t="shared" ca="1" si="70"/>
        <v>All_city_list!M72</v>
      </c>
      <c r="I301" t="str">
        <f t="shared" ca="1" si="71"/>
        <v>All_city_list!N72</v>
      </c>
    </row>
    <row r="302" spans="3:9" x14ac:dyDescent="0.25">
      <c r="C302" s="5" t="str">
        <f t="shared" si="72"/>
        <v>distance_scalar_walking_gran_valparaiso</v>
      </c>
      <c r="D302" s="7" t="s">
        <v>211</v>
      </c>
      <c r="E302" t="s">
        <v>162</v>
      </c>
      <c r="G302" t="str">
        <f t="shared" ca="1" si="57"/>
        <v>All_city_list!L72</v>
      </c>
      <c r="H302" t="str">
        <f t="shared" ca="1" si="70"/>
        <v>All_city_list!M72</v>
      </c>
      <c r="I302" t="str">
        <f t="shared" ca="1" si="71"/>
        <v>All_city_list!N72</v>
      </c>
    </row>
    <row r="303" spans="3:9" x14ac:dyDescent="0.25">
      <c r="C303" s="5" t="str">
        <f t="shared" ref="C303:C305" si="73">D303&amp;"_"&amp;E303</f>
        <v>distance_scalar_walking_kisumu</v>
      </c>
      <c r="D303" s="7" t="s">
        <v>211</v>
      </c>
      <c r="E303" t="s">
        <v>164</v>
      </c>
      <c r="G303" t="str">
        <f t="shared" ca="1" si="57"/>
        <v>All_city_list!L72</v>
      </c>
      <c r="H303" t="str">
        <f t="shared" ref="H303:H305" ca="1" si="74">H302</f>
        <v>All_city_list!M72</v>
      </c>
      <c r="I303" t="str">
        <f t="shared" ref="I303:I305" ca="1" si="75">I302</f>
        <v>All_city_list!N72</v>
      </c>
    </row>
    <row r="304" spans="3:9" x14ac:dyDescent="0.25">
      <c r="C304" s="5" t="str">
        <f t="shared" si="73"/>
        <v>distance_scalar_walking_nairobi</v>
      </c>
      <c r="D304" s="7" t="s">
        <v>211</v>
      </c>
      <c r="E304" t="s">
        <v>163</v>
      </c>
      <c r="G304" t="str">
        <f t="shared" ca="1" si="57"/>
        <v>All_city_list!L72</v>
      </c>
      <c r="H304" t="str">
        <f t="shared" ca="1" si="74"/>
        <v>All_city_list!M72</v>
      </c>
      <c r="I304" t="str">
        <f t="shared" ca="1" si="75"/>
        <v>All_city_list!N72</v>
      </c>
    </row>
    <row r="305" spans="3:9" x14ac:dyDescent="0.25">
      <c r="C305" s="5" t="str">
        <f t="shared" si="73"/>
        <v>distance_scalar_walking_port_louis</v>
      </c>
      <c r="D305" s="7" t="s">
        <v>211</v>
      </c>
      <c r="E305" t="s">
        <v>165</v>
      </c>
      <c r="G305" t="str">
        <f t="shared" ca="1" si="57"/>
        <v>All_city_list!L72</v>
      </c>
      <c r="H305" t="str">
        <f t="shared" ca="1" si="74"/>
        <v>All_city_list!M72</v>
      </c>
      <c r="I305" t="str">
        <f t="shared" ca="1" si="75"/>
        <v>All_city_list!N72</v>
      </c>
    </row>
    <row r="306" spans="3:9" x14ac:dyDescent="0.25">
      <c r="C306" s="5" t="str">
        <f t="shared" si="72"/>
        <v>distance_scalar_cycling_accra</v>
      </c>
      <c r="D306" s="36" t="s">
        <v>212</v>
      </c>
      <c r="E306" s="28" t="s">
        <v>138</v>
      </c>
      <c r="F306" s="28">
        <f ca="1">MATCH(C306,All_city_list!$D:$D,0)</f>
        <v>75</v>
      </c>
      <c r="G306" s="4" t="str">
        <f t="shared" ref="G306" ca="1" si="76">"All_city_list!L"&amp;F306</f>
        <v>All_city_list!L75</v>
      </c>
      <c r="H306" s="4" t="str">
        <f ca="1">"All_city_list!M"&amp;$F306</f>
        <v>All_city_list!M75</v>
      </c>
      <c r="I306" s="4" t="str">
        <f ca="1">"All_city_list!N"&amp;$F306</f>
        <v>All_city_list!N75</v>
      </c>
    </row>
    <row r="307" spans="3:9" x14ac:dyDescent="0.25">
      <c r="C307" s="5" t="str">
        <f t="shared" si="72"/>
        <v>distance_scalar_cycling_sao_paulo</v>
      </c>
      <c r="D307" s="7" t="s">
        <v>212</v>
      </c>
      <c r="E307" t="s">
        <v>139</v>
      </c>
      <c r="G307" t="str">
        <f t="shared" ref="G307" ca="1" si="77">G306</f>
        <v>All_city_list!L75</v>
      </c>
      <c r="H307" t="str">
        <f t="shared" ref="H307:H330" ca="1" si="78">H306</f>
        <v>All_city_list!M75</v>
      </c>
      <c r="I307" t="str">
        <f t="shared" ref="I307:I330" ca="1" si="79">I306</f>
        <v>All_city_list!N75</v>
      </c>
    </row>
    <row r="308" spans="3:9" x14ac:dyDescent="0.25">
      <c r="C308" s="5" t="str">
        <f t="shared" si="72"/>
        <v>distance_scalar_cycling_delhi</v>
      </c>
      <c r="D308" s="7" t="s">
        <v>212</v>
      </c>
      <c r="E308" t="s">
        <v>140</v>
      </c>
      <c r="G308" t="str">
        <f t="shared" ca="1" si="57"/>
        <v>All_city_list!L75</v>
      </c>
      <c r="H308" t="str">
        <f t="shared" ca="1" si="78"/>
        <v>All_city_list!M75</v>
      </c>
      <c r="I308" t="str">
        <f t="shared" ca="1" si="79"/>
        <v>All_city_list!N75</v>
      </c>
    </row>
    <row r="309" spans="3:9" x14ac:dyDescent="0.25">
      <c r="C309" s="5" t="str">
        <f t="shared" si="72"/>
        <v>distance_scalar_cycling_bangalore</v>
      </c>
      <c r="D309" s="7" t="s">
        <v>212</v>
      </c>
      <c r="E309" t="s">
        <v>141</v>
      </c>
      <c r="G309" t="str">
        <f t="shared" ca="1" si="57"/>
        <v>All_city_list!L75</v>
      </c>
      <c r="H309" t="str">
        <f t="shared" ca="1" si="78"/>
        <v>All_city_list!M75</v>
      </c>
      <c r="I309" t="str">
        <f t="shared" ca="1" si="79"/>
        <v>All_city_list!N75</v>
      </c>
    </row>
    <row r="310" spans="3:9" x14ac:dyDescent="0.25">
      <c r="C310" s="5" t="str">
        <f t="shared" si="72"/>
        <v>distance_scalar_cycling_vizag</v>
      </c>
      <c r="D310" s="7" t="s">
        <v>212</v>
      </c>
      <c r="E310" t="s">
        <v>142</v>
      </c>
      <c r="G310" t="str">
        <f t="shared" ca="1" si="57"/>
        <v>All_city_list!L75</v>
      </c>
      <c r="H310" t="str">
        <f t="shared" ca="1" si="78"/>
        <v>All_city_list!M75</v>
      </c>
      <c r="I310" t="str">
        <f t="shared" ca="1" si="79"/>
        <v>All_city_list!N75</v>
      </c>
    </row>
    <row r="311" spans="3:9" x14ac:dyDescent="0.25">
      <c r="C311" s="5" t="str">
        <f t="shared" si="72"/>
        <v>distance_scalar_cycling_belo_horizonte</v>
      </c>
      <c r="D311" s="7" t="s">
        <v>212</v>
      </c>
      <c r="E311" t="s">
        <v>143</v>
      </c>
      <c r="G311" t="str">
        <f t="shared" ca="1" si="57"/>
        <v>All_city_list!L75</v>
      </c>
      <c r="H311" t="str">
        <f t="shared" ca="1" si="78"/>
        <v>All_city_list!M75</v>
      </c>
      <c r="I311" t="str">
        <f t="shared" ca="1" si="79"/>
        <v>All_city_list!N75</v>
      </c>
    </row>
    <row r="312" spans="3:9" x14ac:dyDescent="0.25">
      <c r="C312" s="5" t="str">
        <f t="shared" si="72"/>
        <v>distance_scalar_cycling_bogota</v>
      </c>
      <c r="D312" s="7" t="s">
        <v>212</v>
      </c>
      <c r="E312" t="s">
        <v>144</v>
      </c>
      <c r="G312" t="str">
        <f t="shared" ca="1" si="57"/>
        <v>All_city_list!L75</v>
      </c>
      <c r="H312" t="str">
        <f t="shared" ca="1" si="78"/>
        <v>All_city_list!M75</v>
      </c>
      <c r="I312" t="str">
        <f t="shared" ca="1" si="79"/>
        <v>All_city_list!N75</v>
      </c>
    </row>
    <row r="313" spans="3:9" x14ac:dyDescent="0.25">
      <c r="C313" s="5" t="str">
        <f t="shared" si="72"/>
        <v>distance_scalar_cycling_santiago</v>
      </c>
      <c r="D313" s="7" t="s">
        <v>212</v>
      </c>
      <c r="E313" t="s">
        <v>145</v>
      </c>
      <c r="G313" t="str">
        <f t="shared" ref="G313:G333" ca="1" si="80">G312</f>
        <v>All_city_list!L75</v>
      </c>
      <c r="H313" t="str">
        <f t="shared" ca="1" si="78"/>
        <v>All_city_list!M75</v>
      </c>
      <c r="I313" t="str">
        <f t="shared" ca="1" si="79"/>
        <v>All_city_list!N75</v>
      </c>
    </row>
    <row r="314" spans="3:9" x14ac:dyDescent="0.25">
      <c r="C314" s="5" t="str">
        <f t="shared" si="72"/>
        <v>distance_scalar_cycling_mexico_city</v>
      </c>
      <c r="D314" s="7" t="s">
        <v>212</v>
      </c>
      <c r="E314" t="s">
        <v>146</v>
      </c>
      <c r="G314" t="str">
        <f t="shared" ca="1" si="80"/>
        <v>All_city_list!L75</v>
      </c>
      <c r="H314" t="str">
        <f t="shared" ca="1" si="78"/>
        <v>All_city_list!M75</v>
      </c>
      <c r="I314" t="str">
        <f t="shared" ca="1" si="79"/>
        <v>All_city_list!N75</v>
      </c>
    </row>
    <row r="315" spans="3:9" x14ac:dyDescent="0.25">
      <c r="C315" s="5" t="str">
        <f t="shared" si="72"/>
        <v>distance_scalar_cycling_buenos_aires</v>
      </c>
      <c r="D315" s="7" t="s">
        <v>212</v>
      </c>
      <c r="E315" t="s">
        <v>147</v>
      </c>
      <c r="G315" t="str">
        <f t="shared" ca="1" si="80"/>
        <v>All_city_list!L75</v>
      </c>
      <c r="H315" t="str">
        <f t="shared" ca="1" si="78"/>
        <v>All_city_list!M75</v>
      </c>
      <c r="I315" t="str">
        <f t="shared" ca="1" si="79"/>
        <v>All_city_list!N75</v>
      </c>
    </row>
    <row r="316" spans="3:9" x14ac:dyDescent="0.25">
      <c r="C316" s="5" t="str">
        <f t="shared" si="72"/>
        <v>distance_scalar_cycling_cape_town</v>
      </c>
      <c r="D316" s="7" t="s">
        <v>212</v>
      </c>
      <c r="E316" t="s">
        <v>148</v>
      </c>
      <c r="G316" t="str">
        <f t="shared" ca="1" si="80"/>
        <v>All_city_list!L75</v>
      </c>
      <c r="H316" t="str">
        <f t="shared" ca="1" si="78"/>
        <v>All_city_list!M75</v>
      </c>
      <c r="I316" t="str">
        <f t="shared" ca="1" si="79"/>
        <v>All_city_list!N75</v>
      </c>
    </row>
    <row r="317" spans="3:9" x14ac:dyDescent="0.25">
      <c r="C317" s="5" t="str">
        <f t="shared" si="72"/>
        <v>distance_scalar_cycling_medellin</v>
      </c>
      <c r="D317" s="7" t="s">
        <v>212</v>
      </c>
      <c r="E317" t="s">
        <v>149</v>
      </c>
      <c r="G317" t="str">
        <f t="shared" ca="1" si="80"/>
        <v>All_city_list!L75</v>
      </c>
      <c r="H317" t="str">
        <f t="shared" ca="1" si="78"/>
        <v>All_city_list!M75</v>
      </c>
      <c r="I317" t="str">
        <f t="shared" ca="1" si="79"/>
        <v>All_city_list!N75</v>
      </c>
    </row>
    <row r="318" spans="3:9" x14ac:dyDescent="0.25">
      <c r="C318" s="5" t="str">
        <f t="shared" si="72"/>
        <v>distance_scalar_cycling_cali</v>
      </c>
      <c r="D318" s="7" t="s">
        <v>212</v>
      </c>
      <c r="E318" t="s">
        <v>150</v>
      </c>
      <c r="G318" t="str">
        <f t="shared" ca="1" si="80"/>
        <v>All_city_list!L75</v>
      </c>
      <c r="H318" t="str">
        <f t="shared" ca="1" si="78"/>
        <v>All_city_list!M75</v>
      </c>
      <c r="I318" t="str">
        <f t="shared" ca="1" si="79"/>
        <v>All_city_list!N75</v>
      </c>
    </row>
    <row r="319" spans="3:9" x14ac:dyDescent="0.25">
      <c r="C319" s="5" t="str">
        <f t="shared" si="72"/>
        <v>distance_scalar_cycling_montevideo</v>
      </c>
      <c r="D319" s="7" t="s">
        <v>212</v>
      </c>
      <c r="E319" t="s">
        <v>151</v>
      </c>
      <c r="G319" t="str">
        <f t="shared" ca="1" si="80"/>
        <v>All_city_list!L75</v>
      </c>
      <c r="H319" t="str">
        <f t="shared" ca="1" si="78"/>
        <v>All_city_list!M75</v>
      </c>
      <c r="I319" t="str">
        <f t="shared" ca="1" si="79"/>
        <v>All_city_list!N75</v>
      </c>
    </row>
    <row r="320" spans="3:9" x14ac:dyDescent="0.25">
      <c r="C320" s="5" t="str">
        <f t="shared" si="72"/>
        <v>distance_scalar_cycling_antofagasta</v>
      </c>
      <c r="D320" s="7" t="s">
        <v>212</v>
      </c>
      <c r="E320" t="s">
        <v>152</v>
      </c>
      <c r="G320" t="str">
        <f t="shared" ca="1" si="80"/>
        <v>All_city_list!L75</v>
      </c>
      <c r="H320" t="str">
        <f t="shared" ca="1" si="78"/>
        <v>All_city_list!M75</v>
      </c>
      <c r="I320" t="str">
        <f t="shared" ca="1" si="79"/>
        <v>All_city_list!N75</v>
      </c>
    </row>
    <row r="321" spans="3:9" x14ac:dyDescent="0.25">
      <c r="C321" s="5" t="str">
        <f t="shared" si="72"/>
        <v>distance_scalar_cycling_arica</v>
      </c>
      <c r="D321" s="7" t="s">
        <v>212</v>
      </c>
      <c r="E321" t="s">
        <v>153</v>
      </c>
      <c r="G321" t="str">
        <f t="shared" ca="1" si="80"/>
        <v>All_city_list!L75</v>
      </c>
      <c r="H321" t="str">
        <f t="shared" ca="1" si="78"/>
        <v>All_city_list!M75</v>
      </c>
      <c r="I321" t="str">
        <f t="shared" ca="1" si="79"/>
        <v>All_city_list!N75</v>
      </c>
    </row>
    <row r="322" spans="3:9" x14ac:dyDescent="0.25">
      <c r="C322" s="5" t="str">
        <f t="shared" si="72"/>
        <v>distance_scalar_cycling_copiapo</v>
      </c>
      <c r="D322" s="7" t="s">
        <v>212</v>
      </c>
      <c r="E322" t="s">
        <v>154</v>
      </c>
      <c r="G322" t="str">
        <f t="shared" ca="1" si="80"/>
        <v>All_city_list!L75</v>
      </c>
      <c r="H322" t="str">
        <f t="shared" ca="1" si="78"/>
        <v>All_city_list!M75</v>
      </c>
      <c r="I322" t="str">
        <f t="shared" ca="1" si="79"/>
        <v>All_city_list!N75</v>
      </c>
    </row>
    <row r="323" spans="3:9" x14ac:dyDescent="0.25">
      <c r="C323" s="5" t="str">
        <f t="shared" si="72"/>
        <v>distance_scalar_cycling_coquimbo_laserena</v>
      </c>
      <c r="D323" s="7" t="s">
        <v>212</v>
      </c>
      <c r="E323" t="s">
        <v>155</v>
      </c>
      <c r="G323" t="str">
        <f t="shared" ca="1" si="80"/>
        <v>All_city_list!L75</v>
      </c>
      <c r="H323" t="str">
        <f t="shared" ca="1" si="78"/>
        <v>All_city_list!M75</v>
      </c>
      <c r="I323" t="str">
        <f t="shared" ca="1" si="79"/>
        <v>All_city_list!N75</v>
      </c>
    </row>
    <row r="324" spans="3:9" x14ac:dyDescent="0.25">
      <c r="C324" s="5" t="str">
        <f t="shared" si="72"/>
        <v>distance_scalar_cycling_iquique_altohospicio</v>
      </c>
      <c r="D324" s="7" t="s">
        <v>212</v>
      </c>
      <c r="E324" t="s">
        <v>156</v>
      </c>
      <c r="G324" t="str">
        <f t="shared" ca="1" si="80"/>
        <v>All_city_list!L75</v>
      </c>
      <c r="H324" t="str">
        <f t="shared" ca="1" si="78"/>
        <v>All_city_list!M75</v>
      </c>
      <c r="I324" t="str">
        <f t="shared" ca="1" si="79"/>
        <v>All_city_list!N75</v>
      </c>
    </row>
    <row r="325" spans="3:9" x14ac:dyDescent="0.25">
      <c r="C325" s="5" t="str">
        <f t="shared" si="72"/>
        <v>distance_scalar_cycling_osorno</v>
      </c>
      <c r="D325" s="7" t="s">
        <v>212</v>
      </c>
      <c r="E325" t="s">
        <v>157</v>
      </c>
      <c r="G325" t="str">
        <f t="shared" ca="1" si="80"/>
        <v>All_city_list!L75</v>
      </c>
      <c r="H325" t="str">
        <f t="shared" ca="1" si="78"/>
        <v>All_city_list!M75</v>
      </c>
      <c r="I325" t="str">
        <f t="shared" ca="1" si="79"/>
        <v>All_city_list!N75</v>
      </c>
    </row>
    <row r="326" spans="3:9" x14ac:dyDescent="0.25">
      <c r="C326" s="5" t="str">
        <f t="shared" si="72"/>
        <v>distance_scalar_cycling_puerto_montt</v>
      </c>
      <c r="D326" s="7" t="s">
        <v>212</v>
      </c>
      <c r="E326" t="s">
        <v>158</v>
      </c>
      <c r="G326" t="str">
        <f t="shared" ca="1" si="80"/>
        <v>All_city_list!L75</v>
      </c>
      <c r="H326" t="str">
        <f t="shared" ca="1" si="78"/>
        <v>All_city_list!M75</v>
      </c>
      <c r="I326" t="str">
        <f t="shared" ca="1" si="79"/>
        <v>All_city_list!N75</v>
      </c>
    </row>
    <row r="327" spans="3:9" x14ac:dyDescent="0.25">
      <c r="C327" s="5" t="str">
        <f t="shared" si="72"/>
        <v>distance_scalar_cycling_san_antonio</v>
      </c>
      <c r="D327" s="7" t="s">
        <v>212</v>
      </c>
      <c r="E327" t="s">
        <v>159</v>
      </c>
      <c r="G327" t="str">
        <f t="shared" ca="1" si="80"/>
        <v>All_city_list!L75</v>
      </c>
      <c r="H327" t="str">
        <f t="shared" ca="1" si="78"/>
        <v>All_city_list!M75</v>
      </c>
      <c r="I327" t="str">
        <f t="shared" ca="1" si="79"/>
        <v>All_city_list!N75</v>
      </c>
    </row>
    <row r="328" spans="3:9" x14ac:dyDescent="0.25">
      <c r="C328" s="5" t="str">
        <f t="shared" si="72"/>
        <v>distance_scalar_cycling_temuco_padrelascasas</v>
      </c>
      <c r="D328" s="7" t="s">
        <v>212</v>
      </c>
      <c r="E328" t="s">
        <v>160</v>
      </c>
      <c r="G328" t="str">
        <f t="shared" ca="1" si="80"/>
        <v>All_city_list!L75</v>
      </c>
      <c r="H328" t="str">
        <f t="shared" ca="1" si="78"/>
        <v>All_city_list!M75</v>
      </c>
      <c r="I328" t="str">
        <f t="shared" ca="1" si="79"/>
        <v>All_city_list!N75</v>
      </c>
    </row>
    <row r="329" spans="3:9" x14ac:dyDescent="0.25">
      <c r="C329" s="5" t="str">
        <f t="shared" si="72"/>
        <v>distance_scalar_cycling_valdivia</v>
      </c>
      <c r="D329" s="7" t="s">
        <v>212</v>
      </c>
      <c r="E329" t="s">
        <v>161</v>
      </c>
      <c r="G329" t="str">
        <f t="shared" ca="1" si="80"/>
        <v>All_city_list!L75</v>
      </c>
      <c r="H329" t="str">
        <f t="shared" ca="1" si="78"/>
        <v>All_city_list!M75</v>
      </c>
      <c r="I329" t="str">
        <f t="shared" ca="1" si="79"/>
        <v>All_city_list!N75</v>
      </c>
    </row>
    <row r="330" spans="3:9" x14ac:dyDescent="0.25">
      <c r="C330" s="5" t="str">
        <f t="shared" si="72"/>
        <v>distance_scalar_cycling_gran_valparaiso</v>
      </c>
      <c r="D330" s="7" t="s">
        <v>212</v>
      </c>
      <c r="E330" t="s">
        <v>162</v>
      </c>
      <c r="G330" t="str">
        <f t="shared" ca="1" si="80"/>
        <v>All_city_list!L75</v>
      </c>
      <c r="H330" t="str">
        <f t="shared" ca="1" si="78"/>
        <v>All_city_list!M75</v>
      </c>
      <c r="I330" t="str">
        <f t="shared" ca="1" si="79"/>
        <v>All_city_list!N75</v>
      </c>
    </row>
    <row r="331" spans="3:9" x14ac:dyDescent="0.25">
      <c r="C331" s="5" t="str">
        <f t="shared" ref="C331:C333" si="81">D331&amp;"_"&amp;E331</f>
        <v>distance_scalar_cycling_kisumu</v>
      </c>
      <c r="D331" s="7" t="s">
        <v>212</v>
      </c>
      <c r="E331" t="s">
        <v>164</v>
      </c>
      <c r="G331" t="str">
        <f t="shared" ca="1" si="80"/>
        <v>All_city_list!L75</v>
      </c>
      <c r="H331" t="str">
        <f t="shared" ref="H331:H333" ca="1" si="82">H330</f>
        <v>All_city_list!M75</v>
      </c>
      <c r="I331" t="str">
        <f t="shared" ref="I331:I333" ca="1" si="83">I330</f>
        <v>All_city_list!N75</v>
      </c>
    </row>
    <row r="332" spans="3:9" x14ac:dyDescent="0.25">
      <c r="C332" s="5" t="str">
        <f t="shared" si="81"/>
        <v>distance_scalar_cycling_nairobi</v>
      </c>
      <c r="D332" s="7" t="s">
        <v>212</v>
      </c>
      <c r="E332" t="s">
        <v>163</v>
      </c>
      <c r="G332" t="str">
        <f t="shared" ca="1" si="80"/>
        <v>All_city_list!L75</v>
      </c>
      <c r="H332" t="str">
        <f t="shared" ca="1" si="82"/>
        <v>All_city_list!M75</v>
      </c>
      <c r="I332" t="str">
        <f t="shared" ca="1" si="83"/>
        <v>All_city_list!N75</v>
      </c>
    </row>
    <row r="333" spans="3:9" x14ac:dyDescent="0.25">
      <c r="C333" s="5" t="str">
        <f t="shared" si="81"/>
        <v>distance_scalar_cycling_port_louis</v>
      </c>
      <c r="D333" s="7" t="s">
        <v>212</v>
      </c>
      <c r="E333" t="s">
        <v>165</v>
      </c>
      <c r="G333" t="str">
        <f t="shared" ca="1" si="80"/>
        <v>All_city_list!L75</v>
      </c>
      <c r="H333" t="str">
        <f t="shared" ca="1" si="82"/>
        <v>All_city_list!M75</v>
      </c>
      <c r="I333" t="str">
        <f t="shared" ca="1" si="83"/>
        <v>All_city_list!N75</v>
      </c>
    </row>
    <row r="334" spans="3:9" x14ac:dyDescent="0.25">
      <c r="C334" s="5" t="str">
        <f t="shared" ref="C334:C358" si="84">D334&amp;"_"&amp;E334</f>
        <v>injury_reporting_rate_accra</v>
      </c>
      <c r="D334" s="36" t="s">
        <v>182</v>
      </c>
      <c r="E334" s="28" t="s">
        <v>138</v>
      </c>
      <c r="F334" s="28">
        <f ca="1">MATCH(C334,All_city_list!$D:$D,0)</f>
        <v>25</v>
      </c>
      <c r="G334" s="4" t="str">
        <f t="shared" ref="G334" ca="1" si="85">"All_city_list!L"&amp;F334</f>
        <v>All_city_list!L25</v>
      </c>
      <c r="H334" s="4" t="str">
        <f ca="1">"All_city_list!M"&amp;$F334</f>
        <v>All_city_list!M25</v>
      </c>
      <c r="I334" s="4" t="str">
        <f ca="1">"All_city_list!N"&amp;$F334</f>
        <v>All_city_list!N25</v>
      </c>
    </row>
    <row r="335" spans="3:9" x14ac:dyDescent="0.25">
      <c r="C335" s="5" t="str">
        <f t="shared" si="84"/>
        <v>injury_reporting_rate_sao_paulo</v>
      </c>
      <c r="D335" s="7" t="s">
        <v>182</v>
      </c>
      <c r="E335" t="s">
        <v>139</v>
      </c>
      <c r="G335" t="str">
        <f t="shared" ref="G335:G404" ca="1" si="86">G334</f>
        <v>All_city_list!L25</v>
      </c>
      <c r="H335" t="str">
        <f t="shared" ref="H335:H358" ca="1" si="87">H334</f>
        <v>All_city_list!M25</v>
      </c>
      <c r="I335" t="str">
        <f t="shared" ref="I335:I358" ca="1" si="88">I334</f>
        <v>All_city_list!N25</v>
      </c>
    </row>
    <row r="336" spans="3:9" x14ac:dyDescent="0.25">
      <c r="C336" s="5" t="str">
        <f t="shared" si="84"/>
        <v>injury_reporting_rate_delhi</v>
      </c>
      <c r="D336" s="7" t="s">
        <v>182</v>
      </c>
      <c r="E336" t="s">
        <v>140</v>
      </c>
      <c r="G336" t="str">
        <f t="shared" ca="1" si="86"/>
        <v>All_city_list!L25</v>
      </c>
      <c r="H336" t="str">
        <f t="shared" ca="1" si="87"/>
        <v>All_city_list!M25</v>
      </c>
      <c r="I336" t="str">
        <f t="shared" ca="1" si="88"/>
        <v>All_city_list!N25</v>
      </c>
    </row>
    <row r="337" spans="3:9" x14ac:dyDescent="0.25">
      <c r="C337" s="5" t="str">
        <f t="shared" si="84"/>
        <v>injury_reporting_rate_bangalore</v>
      </c>
      <c r="D337" s="7" t="s">
        <v>182</v>
      </c>
      <c r="E337" t="s">
        <v>141</v>
      </c>
      <c r="G337" t="str">
        <f t="shared" ca="1" si="86"/>
        <v>All_city_list!L25</v>
      </c>
      <c r="H337" t="str">
        <f t="shared" ca="1" si="87"/>
        <v>All_city_list!M25</v>
      </c>
      <c r="I337" t="str">
        <f t="shared" ca="1" si="88"/>
        <v>All_city_list!N25</v>
      </c>
    </row>
    <row r="338" spans="3:9" x14ac:dyDescent="0.25">
      <c r="C338" s="5" t="str">
        <f t="shared" si="84"/>
        <v>injury_reporting_rate_vizag</v>
      </c>
      <c r="D338" s="7" t="s">
        <v>182</v>
      </c>
      <c r="E338" t="s">
        <v>142</v>
      </c>
      <c r="G338" t="str">
        <f t="shared" ca="1" si="86"/>
        <v>All_city_list!L25</v>
      </c>
      <c r="H338" t="str">
        <f t="shared" ca="1" si="87"/>
        <v>All_city_list!M25</v>
      </c>
      <c r="I338" t="str">
        <f t="shared" ca="1" si="88"/>
        <v>All_city_list!N25</v>
      </c>
    </row>
    <row r="339" spans="3:9" x14ac:dyDescent="0.25">
      <c r="C339" s="5" t="str">
        <f t="shared" si="84"/>
        <v>injury_reporting_rate_belo_horizonte</v>
      </c>
      <c r="D339" s="7" t="s">
        <v>182</v>
      </c>
      <c r="E339" t="s">
        <v>143</v>
      </c>
      <c r="G339" t="str">
        <f t="shared" ca="1" si="86"/>
        <v>All_city_list!L25</v>
      </c>
      <c r="H339" t="str">
        <f t="shared" ca="1" si="87"/>
        <v>All_city_list!M25</v>
      </c>
      <c r="I339" t="str">
        <f t="shared" ca="1" si="88"/>
        <v>All_city_list!N25</v>
      </c>
    </row>
    <row r="340" spans="3:9" x14ac:dyDescent="0.25">
      <c r="C340" s="5" t="str">
        <f t="shared" si="84"/>
        <v>injury_reporting_rate_bogota</v>
      </c>
      <c r="D340" s="7" t="s">
        <v>182</v>
      </c>
      <c r="E340" t="s">
        <v>144</v>
      </c>
      <c r="G340" t="str">
        <f t="shared" ca="1" si="86"/>
        <v>All_city_list!L25</v>
      </c>
      <c r="H340" t="str">
        <f t="shared" ca="1" si="87"/>
        <v>All_city_list!M25</v>
      </c>
      <c r="I340" t="str">
        <f t="shared" ca="1" si="88"/>
        <v>All_city_list!N25</v>
      </c>
    </row>
    <row r="341" spans="3:9" x14ac:dyDescent="0.25">
      <c r="C341" s="5" t="str">
        <f t="shared" si="84"/>
        <v>injury_reporting_rate_santiago</v>
      </c>
      <c r="D341" s="7" t="s">
        <v>182</v>
      </c>
      <c r="E341" t="s">
        <v>145</v>
      </c>
      <c r="G341" t="str">
        <f t="shared" ca="1" si="86"/>
        <v>All_city_list!L25</v>
      </c>
      <c r="H341" t="str">
        <f t="shared" ca="1" si="87"/>
        <v>All_city_list!M25</v>
      </c>
      <c r="I341" t="str">
        <f t="shared" ca="1" si="88"/>
        <v>All_city_list!N25</v>
      </c>
    </row>
    <row r="342" spans="3:9" x14ac:dyDescent="0.25">
      <c r="C342" s="5" t="str">
        <f t="shared" si="84"/>
        <v>injury_reporting_rate_mexico_city</v>
      </c>
      <c r="D342" s="7" t="s">
        <v>182</v>
      </c>
      <c r="E342" t="s">
        <v>146</v>
      </c>
      <c r="G342" t="str">
        <f t="shared" ca="1" si="86"/>
        <v>All_city_list!L25</v>
      </c>
      <c r="H342" t="str">
        <f t="shared" ca="1" si="87"/>
        <v>All_city_list!M25</v>
      </c>
      <c r="I342" t="str">
        <f t="shared" ca="1" si="88"/>
        <v>All_city_list!N25</v>
      </c>
    </row>
    <row r="343" spans="3:9" x14ac:dyDescent="0.25">
      <c r="C343" s="5" t="str">
        <f t="shared" si="84"/>
        <v>injury_reporting_rate_buenos_aires</v>
      </c>
      <c r="D343" s="7" t="s">
        <v>182</v>
      </c>
      <c r="E343" t="s">
        <v>147</v>
      </c>
      <c r="G343" t="str">
        <f t="shared" ca="1" si="86"/>
        <v>All_city_list!L25</v>
      </c>
      <c r="H343" t="str">
        <f t="shared" ca="1" si="87"/>
        <v>All_city_list!M25</v>
      </c>
      <c r="I343" t="str">
        <f t="shared" ca="1" si="88"/>
        <v>All_city_list!N25</v>
      </c>
    </row>
    <row r="344" spans="3:9" x14ac:dyDescent="0.25">
      <c r="C344" s="5" t="str">
        <f t="shared" si="84"/>
        <v>injury_reporting_rate_cape_town</v>
      </c>
      <c r="D344" s="7" t="s">
        <v>182</v>
      </c>
      <c r="E344" t="s">
        <v>148</v>
      </c>
      <c r="G344" t="str">
        <f t="shared" ca="1" si="86"/>
        <v>All_city_list!L25</v>
      </c>
      <c r="H344" t="str">
        <f t="shared" ca="1" si="87"/>
        <v>All_city_list!M25</v>
      </c>
      <c r="I344" t="str">
        <f t="shared" ca="1" si="88"/>
        <v>All_city_list!N25</v>
      </c>
    </row>
    <row r="345" spans="3:9" x14ac:dyDescent="0.25">
      <c r="C345" s="5" t="str">
        <f t="shared" si="84"/>
        <v>injury_reporting_rate_medellin</v>
      </c>
      <c r="D345" s="7" t="s">
        <v>182</v>
      </c>
      <c r="E345" t="s">
        <v>149</v>
      </c>
      <c r="G345" t="str">
        <f t="shared" ca="1" si="86"/>
        <v>All_city_list!L25</v>
      </c>
      <c r="H345" t="str">
        <f t="shared" ca="1" si="87"/>
        <v>All_city_list!M25</v>
      </c>
      <c r="I345" t="str">
        <f t="shared" ca="1" si="88"/>
        <v>All_city_list!N25</v>
      </c>
    </row>
    <row r="346" spans="3:9" x14ac:dyDescent="0.25">
      <c r="C346" s="5" t="str">
        <f t="shared" si="84"/>
        <v>injury_reporting_rate_cali</v>
      </c>
      <c r="D346" s="7" t="s">
        <v>182</v>
      </c>
      <c r="E346" t="s">
        <v>150</v>
      </c>
      <c r="G346" t="str">
        <f t="shared" ca="1" si="86"/>
        <v>All_city_list!L25</v>
      </c>
      <c r="H346" t="str">
        <f t="shared" ca="1" si="87"/>
        <v>All_city_list!M25</v>
      </c>
      <c r="I346" t="str">
        <f t="shared" ca="1" si="88"/>
        <v>All_city_list!N25</v>
      </c>
    </row>
    <row r="347" spans="3:9" x14ac:dyDescent="0.25">
      <c r="C347" s="5" t="str">
        <f t="shared" si="84"/>
        <v>injury_reporting_rate_montevideo</v>
      </c>
      <c r="D347" s="7" t="s">
        <v>182</v>
      </c>
      <c r="E347" t="s">
        <v>151</v>
      </c>
      <c r="G347" t="str">
        <f t="shared" ca="1" si="86"/>
        <v>All_city_list!L25</v>
      </c>
      <c r="H347" t="str">
        <f t="shared" ca="1" si="87"/>
        <v>All_city_list!M25</v>
      </c>
      <c r="I347" t="str">
        <f t="shared" ca="1" si="88"/>
        <v>All_city_list!N25</v>
      </c>
    </row>
    <row r="348" spans="3:9" x14ac:dyDescent="0.25">
      <c r="C348" s="5" t="str">
        <f t="shared" si="84"/>
        <v>injury_reporting_rate_antofagasta</v>
      </c>
      <c r="D348" s="7" t="s">
        <v>182</v>
      </c>
      <c r="E348" t="s">
        <v>152</v>
      </c>
      <c r="G348" t="str">
        <f t="shared" ca="1" si="86"/>
        <v>All_city_list!L25</v>
      </c>
      <c r="H348" t="str">
        <f t="shared" ca="1" si="87"/>
        <v>All_city_list!M25</v>
      </c>
      <c r="I348" t="str">
        <f t="shared" ca="1" si="88"/>
        <v>All_city_list!N25</v>
      </c>
    </row>
    <row r="349" spans="3:9" x14ac:dyDescent="0.25">
      <c r="C349" s="5" t="str">
        <f t="shared" si="84"/>
        <v>injury_reporting_rate_arica</v>
      </c>
      <c r="D349" s="7" t="s">
        <v>182</v>
      </c>
      <c r="E349" t="s">
        <v>153</v>
      </c>
      <c r="G349" t="str">
        <f t="shared" ca="1" si="86"/>
        <v>All_city_list!L25</v>
      </c>
      <c r="H349" t="str">
        <f t="shared" ca="1" si="87"/>
        <v>All_city_list!M25</v>
      </c>
      <c r="I349" t="str">
        <f t="shared" ca="1" si="88"/>
        <v>All_city_list!N25</v>
      </c>
    </row>
    <row r="350" spans="3:9" x14ac:dyDescent="0.25">
      <c r="C350" s="5" t="str">
        <f t="shared" si="84"/>
        <v>injury_reporting_rate_copiapo</v>
      </c>
      <c r="D350" s="7" t="s">
        <v>182</v>
      </c>
      <c r="E350" t="s">
        <v>154</v>
      </c>
      <c r="G350" t="str">
        <f t="shared" ca="1" si="86"/>
        <v>All_city_list!L25</v>
      </c>
      <c r="H350" t="str">
        <f t="shared" ca="1" si="87"/>
        <v>All_city_list!M25</v>
      </c>
      <c r="I350" t="str">
        <f t="shared" ca="1" si="88"/>
        <v>All_city_list!N25</v>
      </c>
    </row>
    <row r="351" spans="3:9" x14ac:dyDescent="0.25">
      <c r="C351" s="5" t="str">
        <f t="shared" si="84"/>
        <v>injury_reporting_rate_coquimbo_laserena</v>
      </c>
      <c r="D351" s="7" t="s">
        <v>182</v>
      </c>
      <c r="E351" t="s">
        <v>155</v>
      </c>
      <c r="G351" t="str">
        <f t="shared" ca="1" si="86"/>
        <v>All_city_list!L25</v>
      </c>
      <c r="H351" t="str">
        <f t="shared" ca="1" si="87"/>
        <v>All_city_list!M25</v>
      </c>
      <c r="I351" t="str">
        <f t="shared" ca="1" si="88"/>
        <v>All_city_list!N25</v>
      </c>
    </row>
    <row r="352" spans="3:9" x14ac:dyDescent="0.25">
      <c r="C352" s="5" t="str">
        <f t="shared" si="84"/>
        <v>injury_reporting_rate_iquique_altohospicio</v>
      </c>
      <c r="D352" s="7" t="s">
        <v>182</v>
      </c>
      <c r="E352" t="s">
        <v>156</v>
      </c>
      <c r="G352" t="str">
        <f t="shared" ca="1" si="86"/>
        <v>All_city_list!L25</v>
      </c>
      <c r="H352" t="str">
        <f t="shared" ca="1" si="87"/>
        <v>All_city_list!M25</v>
      </c>
      <c r="I352" t="str">
        <f t="shared" ca="1" si="88"/>
        <v>All_city_list!N25</v>
      </c>
    </row>
    <row r="353" spans="3:9" x14ac:dyDescent="0.25">
      <c r="C353" s="5" t="str">
        <f t="shared" si="84"/>
        <v>injury_reporting_rate_osorno</v>
      </c>
      <c r="D353" s="7" t="s">
        <v>182</v>
      </c>
      <c r="E353" t="s">
        <v>157</v>
      </c>
      <c r="G353" t="str">
        <f t="shared" ca="1" si="86"/>
        <v>All_city_list!L25</v>
      </c>
      <c r="H353" t="str">
        <f t="shared" ca="1" si="87"/>
        <v>All_city_list!M25</v>
      </c>
      <c r="I353" t="str">
        <f t="shared" ca="1" si="88"/>
        <v>All_city_list!N25</v>
      </c>
    </row>
    <row r="354" spans="3:9" x14ac:dyDescent="0.25">
      <c r="C354" s="5" t="str">
        <f t="shared" si="84"/>
        <v>injury_reporting_rate_puerto_montt</v>
      </c>
      <c r="D354" s="7" t="s">
        <v>182</v>
      </c>
      <c r="E354" t="s">
        <v>158</v>
      </c>
      <c r="G354" t="str">
        <f t="shared" ca="1" si="86"/>
        <v>All_city_list!L25</v>
      </c>
      <c r="H354" t="str">
        <f t="shared" ca="1" si="87"/>
        <v>All_city_list!M25</v>
      </c>
      <c r="I354" t="str">
        <f t="shared" ca="1" si="88"/>
        <v>All_city_list!N25</v>
      </c>
    </row>
    <row r="355" spans="3:9" x14ac:dyDescent="0.25">
      <c r="C355" s="5" t="str">
        <f t="shared" si="84"/>
        <v>injury_reporting_rate_san_antonio</v>
      </c>
      <c r="D355" s="7" t="s">
        <v>182</v>
      </c>
      <c r="E355" t="s">
        <v>159</v>
      </c>
      <c r="G355" t="str">
        <f t="shared" ca="1" si="86"/>
        <v>All_city_list!L25</v>
      </c>
      <c r="H355" t="str">
        <f t="shared" ca="1" si="87"/>
        <v>All_city_list!M25</v>
      </c>
      <c r="I355" t="str">
        <f t="shared" ca="1" si="88"/>
        <v>All_city_list!N25</v>
      </c>
    </row>
    <row r="356" spans="3:9" x14ac:dyDescent="0.25">
      <c r="C356" s="5" t="str">
        <f t="shared" si="84"/>
        <v>injury_reporting_rate_temuco_padrelascasas</v>
      </c>
      <c r="D356" s="7" t="s">
        <v>182</v>
      </c>
      <c r="E356" t="s">
        <v>160</v>
      </c>
      <c r="G356" t="str">
        <f t="shared" ca="1" si="86"/>
        <v>All_city_list!L25</v>
      </c>
      <c r="H356" t="str">
        <f t="shared" ca="1" si="87"/>
        <v>All_city_list!M25</v>
      </c>
      <c r="I356" t="str">
        <f t="shared" ca="1" si="88"/>
        <v>All_city_list!N25</v>
      </c>
    </row>
    <row r="357" spans="3:9" x14ac:dyDescent="0.25">
      <c r="C357" s="5" t="str">
        <f t="shared" si="84"/>
        <v>injury_reporting_rate_valdivia</v>
      </c>
      <c r="D357" s="7" t="s">
        <v>182</v>
      </c>
      <c r="E357" t="s">
        <v>161</v>
      </c>
      <c r="G357" t="str">
        <f t="shared" ca="1" si="86"/>
        <v>All_city_list!L25</v>
      </c>
      <c r="H357" t="str">
        <f t="shared" ca="1" si="87"/>
        <v>All_city_list!M25</v>
      </c>
      <c r="I357" t="str">
        <f t="shared" ca="1" si="88"/>
        <v>All_city_list!N25</v>
      </c>
    </row>
    <row r="358" spans="3:9" x14ac:dyDescent="0.25">
      <c r="C358" s="5" t="str">
        <f t="shared" si="84"/>
        <v>injury_reporting_rate_gran_valparaiso</v>
      </c>
      <c r="D358" s="7" t="s">
        <v>182</v>
      </c>
      <c r="E358" t="s">
        <v>162</v>
      </c>
      <c r="G358" t="str">
        <f t="shared" ca="1" si="86"/>
        <v>All_city_list!L25</v>
      </c>
      <c r="H358" t="str">
        <f t="shared" ca="1" si="87"/>
        <v>All_city_list!M25</v>
      </c>
      <c r="I358" t="str">
        <f t="shared" ca="1" si="88"/>
        <v>All_city_list!N25</v>
      </c>
    </row>
    <row r="359" spans="3:9" x14ac:dyDescent="0.25">
      <c r="C359" s="5" t="str">
        <f t="shared" ref="C359:C361" si="89">D359&amp;"_"&amp;E359</f>
        <v>injury_reporting_rate_kisumu</v>
      </c>
      <c r="D359" s="7" t="s">
        <v>182</v>
      </c>
      <c r="E359" t="s">
        <v>164</v>
      </c>
      <c r="G359" t="str">
        <f t="shared" ca="1" si="86"/>
        <v>All_city_list!L25</v>
      </c>
      <c r="H359" t="str">
        <f t="shared" ref="H359:H361" ca="1" si="90">H358</f>
        <v>All_city_list!M25</v>
      </c>
      <c r="I359" t="str">
        <f t="shared" ref="I359:I361" ca="1" si="91">I358</f>
        <v>All_city_list!N25</v>
      </c>
    </row>
    <row r="360" spans="3:9" x14ac:dyDescent="0.25">
      <c r="C360" s="5" t="str">
        <f t="shared" si="89"/>
        <v>injury_reporting_rate_nairobi</v>
      </c>
      <c r="D360" s="7" t="s">
        <v>182</v>
      </c>
      <c r="E360" t="s">
        <v>163</v>
      </c>
      <c r="G360" t="str">
        <f t="shared" ca="1" si="86"/>
        <v>All_city_list!L25</v>
      </c>
      <c r="H360" t="str">
        <f t="shared" ca="1" si="90"/>
        <v>All_city_list!M25</v>
      </c>
      <c r="I360" t="str">
        <f t="shared" ca="1" si="91"/>
        <v>All_city_list!N25</v>
      </c>
    </row>
    <row r="361" spans="3:9" x14ac:dyDescent="0.25">
      <c r="C361" s="5" t="str">
        <f t="shared" si="89"/>
        <v>injury_reporting_rate_port_louis</v>
      </c>
      <c r="D361" s="7" t="s">
        <v>182</v>
      </c>
      <c r="E361" t="s">
        <v>165</v>
      </c>
      <c r="G361" t="str">
        <f t="shared" ca="1" si="86"/>
        <v>All_city_list!L25</v>
      </c>
      <c r="H361" t="str">
        <f t="shared" ca="1" si="90"/>
        <v>All_city_list!M25</v>
      </c>
      <c r="I361" t="str">
        <f t="shared" ca="1" si="91"/>
        <v>All_city_list!N25</v>
      </c>
    </row>
    <row r="362" spans="3:9" x14ac:dyDescent="0.25">
      <c r="C362" s="5" t="str">
        <f t="shared" ref="C362" si="92">D362&amp;"_"&amp;E362</f>
        <v>car_occupancy_ratio_accra</v>
      </c>
      <c r="D362" s="36" t="s">
        <v>215</v>
      </c>
      <c r="E362" s="28" t="s">
        <v>138</v>
      </c>
      <c r="F362" s="28">
        <f ca="1">MATCH(C362,All_city_list!$D:$D,0)</f>
        <v>88</v>
      </c>
      <c r="G362" s="4" t="str">
        <f t="shared" ref="G362" ca="1" si="93">"All_city_list!L"&amp;F362</f>
        <v>All_city_list!L88</v>
      </c>
      <c r="H362" s="4" t="str">
        <f ca="1">"All_city_list!M"&amp;$F362</f>
        <v>All_city_list!M88</v>
      </c>
      <c r="I362" s="4" t="str">
        <f ca="1">"All_city_list!N"&amp;$F362</f>
        <v>All_city_list!N88</v>
      </c>
    </row>
    <row r="363" spans="3:9" x14ac:dyDescent="0.25">
      <c r="C363" s="5" t="str">
        <f t="shared" ref="C363:C390" si="94">D363&amp;"_"&amp;E363</f>
        <v>car_occupancy_ratio_sao_paulo</v>
      </c>
      <c r="D363" s="7" t="s">
        <v>215</v>
      </c>
      <c r="E363" t="s">
        <v>139</v>
      </c>
      <c r="G363" t="str">
        <f t="shared" ca="1" si="86"/>
        <v>All_city_list!L88</v>
      </c>
      <c r="H363" t="str">
        <f t="shared" ref="H363:H386" ca="1" si="95">H362</f>
        <v>All_city_list!M88</v>
      </c>
      <c r="I363" t="str">
        <f t="shared" ref="I363:I386" ca="1" si="96">I362</f>
        <v>All_city_list!N88</v>
      </c>
    </row>
    <row r="364" spans="3:9" x14ac:dyDescent="0.25">
      <c r="C364" s="5" t="str">
        <f t="shared" si="94"/>
        <v>car_occupancy_ratio_delhi</v>
      </c>
      <c r="D364" s="7" t="s">
        <v>215</v>
      </c>
      <c r="E364" t="s">
        <v>140</v>
      </c>
      <c r="G364" t="str">
        <f t="shared" ca="1" si="86"/>
        <v>All_city_list!L88</v>
      </c>
      <c r="H364" t="str">
        <f t="shared" ca="1" si="95"/>
        <v>All_city_list!M88</v>
      </c>
      <c r="I364" t="str">
        <f t="shared" ca="1" si="96"/>
        <v>All_city_list!N88</v>
      </c>
    </row>
    <row r="365" spans="3:9" x14ac:dyDescent="0.25">
      <c r="C365" s="5" t="str">
        <f t="shared" si="94"/>
        <v>car_occupancy_ratio_bangalore</v>
      </c>
      <c r="D365" s="7" t="s">
        <v>215</v>
      </c>
      <c r="E365" t="s">
        <v>141</v>
      </c>
      <c r="G365" t="str">
        <f t="shared" ca="1" si="86"/>
        <v>All_city_list!L88</v>
      </c>
      <c r="H365" t="str">
        <f t="shared" ca="1" si="95"/>
        <v>All_city_list!M88</v>
      </c>
      <c r="I365" t="str">
        <f t="shared" ca="1" si="96"/>
        <v>All_city_list!N88</v>
      </c>
    </row>
    <row r="366" spans="3:9" x14ac:dyDescent="0.25">
      <c r="C366" s="5" t="str">
        <f t="shared" si="94"/>
        <v>car_occupancy_ratio_vizag</v>
      </c>
      <c r="D366" s="7" t="s">
        <v>215</v>
      </c>
      <c r="E366" t="s">
        <v>142</v>
      </c>
      <c r="G366" t="str">
        <f t="shared" ca="1" si="86"/>
        <v>All_city_list!L88</v>
      </c>
      <c r="H366" t="str">
        <f t="shared" ca="1" si="95"/>
        <v>All_city_list!M88</v>
      </c>
      <c r="I366" t="str">
        <f t="shared" ca="1" si="96"/>
        <v>All_city_list!N88</v>
      </c>
    </row>
    <row r="367" spans="3:9" x14ac:dyDescent="0.25">
      <c r="C367" s="5" t="str">
        <f t="shared" si="94"/>
        <v>car_occupancy_ratio_belo_horizonte</v>
      </c>
      <c r="D367" s="7" t="s">
        <v>215</v>
      </c>
      <c r="E367" t="s">
        <v>143</v>
      </c>
      <c r="G367" t="str">
        <f t="shared" ca="1" si="86"/>
        <v>All_city_list!L88</v>
      </c>
      <c r="H367" t="str">
        <f t="shared" ca="1" si="95"/>
        <v>All_city_list!M88</v>
      </c>
      <c r="I367" t="str">
        <f t="shared" ca="1" si="96"/>
        <v>All_city_list!N88</v>
      </c>
    </row>
    <row r="368" spans="3:9" x14ac:dyDescent="0.25">
      <c r="C368" s="5" t="str">
        <f t="shared" si="94"/>
        <v>car_occupancy_ratio_bogota</v>
      </c>
      <c r="D368" s="7" t="s">
        <v>215</v>
      </c>
      <c r="E368" t="s">
        <v>144</v>
      </c>
      <c r="G368" t="str">
        <f t="shared" ca="1" si="86"/>
        <v>All_city_list!L88</v>
      </c>
      <c r="H368" t="str">
        <f t="shared" ca="1" si="95"/>
        <v>All_city_list!M88</v>
      </c>
      <c r="I368" t="str">
        <f t="shared" ca="1" si="96"/>
        <v>All_city_list!N88</v>
      </c>
    </row>
    <row r="369" spans="3:9" x14ac:dyDescent="0.25">
      <c r="C369" s="5" t="str">
        <f t="shared" si="94"/>
        <v>car_occupancy_ratio_santiago</v>
      </c>
      <c r="D369" s="7" t="s">
        <v>215</v>
      </c>
      <c r="E369" t="s">
        <v>145</v>
      </c>
      <c r="G369" t="str">
        <f t="shared" ca="1" si="86"/>
        <v>All_city_list!L88</v>
      </c>
      <c r="H369" t="str">
        <f t="shared" ca="1" si="95"/>
        <v>All_city_list!M88</v>
      </c>
      <c r="I369" t="str">
        <f t="shared" ca="1" si="96"/>
        <v>All_city_list!N88</v>
      </c>
    </row>
    <row r="370" spans="3:9" x14ac:dyDescent="0.25">
      <c r="C370" s="5" t="str">
        <f t="shared" si="94"/>
        <v>car_occupancy_ratio_mexico_city</v>
      </c>
      <c r="D370" s="7" t="s">
        <v>215</v>
      </c>
      <c r="E370" t="s">
        <v>146</v>
      </c>
      <c r="G370" t="str">
        <f t="shared" ca="1" si="86"/>
        <v>All_city_list!L88</v>
      </c>
      <c r="H370" t="str">
        <f t="shared" ca="1" si="95"/>
        <v>All_city_list!M88</v>
      </c>
      <c r="I370" t="str">
        <f t="shared" ca="1" si="96"/>
        <v>All_city_list!N88</v>
      </c>
    </row>
    <row r="371" spans="3:9" x14ac:dyDescent="0.25">
      <c r="C371" s="5" t="str">
        <f t="shared" si="94"/>
        <v>car_occupancy_ratio_buenos_aires</v>
      </c>
      <c r="D371" s="7" t="s">
        <v>215</v>
      </c>
      <c r="E371" t="s">
        <v>147</v>
      </c>
      <c r="G371" t="str">
        <f t="shared" ca="1" si="86"/>
        <v>All_city_list!L88</v>
      </c>
      <c r="H371" t="str">
        <f t="shared" ca="1" si="95"/>
        <v>All_city_list!M88</v>
      </c>
      <c r="I371" t="str">
        <f t="shared" ca="1" si="96"/>
        <v>All_city_list!N88</v>
      </c>
    </row>
    <row r="372" spans="3:9" x14ac:dyDescent="0.25">
      <c r="C372" s="5" t="str">
        <f t="shared" si="94"/>
        <v>car_occupancy_ratio_cape_town</v>
      </c>
      <c r="D372" s="7" t="s">
        <v>215</v>
      </c>
      <c r="E372" t="s">
        <v>148</v>
      </c>
      <c r="G372" t="str">
        <f t="shared" ca="1" si="86"/>
        <v>All_city_list!L88</v>
      </c>
      <c r="H372" t="str">
        <f t="shared" ca="1" si="95"/>
        <v>All_city_list!M88</v>
      </c>
      <c r="I372" t="str">
        <f t="shared" ca="1" si="96"/>
        <v>All_city_list!N88</v>
      </c>
    </row>
    <row r="373" spans="3:9" x14ac:dyDescent="0.25">
      <c r="C373" s="5" t="str">
        <f t="shared" si="94"/>
        <v>car_occupancy_ratio_medellin</v>
      </c>
      <c r="D373" s="7" t="s">
        <v>215</v>
      </c>
      <c r="E373" t="s">
        <v>149</v>
      </c>
      <c r="G373" t="str">
        <f t="shared" ca="1" si="86"/>
        <v>All_city_list!L88</v>
      </c>
      <c r="H373" t="str">
        <f t="shared" ca="1" si="95"/>
        <v>All_city_list!M88</v>
      </c>
      <c r="I373" t="str">
        <f t="shared" ca="1" si="96"/>
        <v>All_city_list!N88</v>
      </c>
    </row>
    <row r="374" spans="3:9" x14ac:dyDescent="0.25">
      <c r="C374" s="5" t="str">
        <f t="shared" si="94"/>
        <v>car_occupancy_ratio_cali</v>
      </c>
      <c r="D374" s="7" t="s">
        <v>215</v>
      </c>
      <c r="E374" t="s">
        <v>150</v>
      </c>
      <c r="G374" t="str">
        <f t="shared" ca="1" si="86"/>
        <v>All_city_list!L88</v>
      </c>
      <c r="H374" t="str">
        <f t="shared" ca="1" si="95"/>
        <v>All_city_list!M88</v>
      </c>
      <c r="I374" t="str">
        <f t="shared" ca="1" si="96"/>
        <v>All_city_list!N88</v>
      </c>
    </row>
    <row r="375" spans="3:9" x14ac:dyDescent="0.25">
      <c r="C375" s="5" t="str">
        <f t="shared" si="94"/>
        <v>car_occupancy_ratio_montevideo</v>
      </c>
      <c r="D375" s="7" t="s">
        <v>215</v>
      </c>
      <c r="E375" t="s">
        <v>151</v>
      </c>
      <c r="G375" t="str">
        <f t="shared" ca="1" si="86"/>
        <v>All_city_list!L88</v>
      </c>
      <c r="H375" t="str">
        <f t="shared" ca="1" si="95"/>
        <v>All_city_list!M88</v>
      </c>
      <c r="I375" t="str">
        <f t="shared" ca="1" si="96"/>
        <v>All_city_list!N88</v>
      </c>
    </row>
    <row r="376" spans="3:9" x14ac:dyDescent="0.25">
      <c r="C376" s="5" t="str">
        <f t="shared" si="94"/>
        <v>car_occupancy_ratio_antofagasta</v>
      </c>
      <c r="D376" s="7" t="s">
        <v>215</v>
      </c>
      <c r="E376" t="s">
        <v>152</v>
      </c>
      <c r="G376" t="str">
        <f t="shared" ca="1" si="86"/>
        <v>All_city_list!L88</v>
      </c>
      <c r="H376" t="str">
        <f t="shared" ca="1" si="95"/>
        <v>All_city_list!M88</v>
      </c>
      <c r="I376" t="str">
        <f t="shared" ca="1" si="96"/>
        <v>All_city_list!N88</v>
      </c>
    </row>
    <row r="377" spans="3:9" x14ac:dyDescent="0.25">
      <c r="C377" s="5" t="str">
        <f t="shared" si="94"/>
        <v>car_occupancy_ratio_arica</v>
      </c>
      <c r="D377" s="7" t="s">
        <v>215</v>
      </c>
      <c r="E377" t="s">
        <v>153</v>
      </c>
      <c r="G377" t="str">
        <f t="shared" ca="1" si="86"/>
        <v>All_city_list!L88</v>
      </c>
      <c r="H377" t="str">
        <f t="shared" ca="1" si="95"/>
        <v>All_city_list!M88</v>
      </c>
      <c r="I377" t="str">
        <f t="shared" ca="1" si="96"/>
        <v>All_city_list!N88</v>
      </c>
    </row>
    <row r="378" spans="3:9" x14ac:dyDescent="0.25">
      <c r="C378" s="5" t="str">
        <f t="shared" si="94"/>
        <v>car_occupancy_ratio_copiapo</v>
      </c>
      <c r="D378" s="7" t="s">
        <v>215</v>
      </c>
      <c r="E378" t="s">
        <v>154</v>
      </c>
      <c r="G378" t="str">
        <f t="shared" ca="1" si="86"/>
        <v>All_city_list!L88</v>
      </c>
      <c r="H378" t="str">
        <f t="shared" ca="1" si="95"/>
        <v>All_city_list!M88</v>
      </c>
      <c r="I378" t="str">
        <f t="shared" ca="1" si="96"/>
        <v>All_city_list!N88</v>
      </c>
    </row>
    <row r="379" spans="3:9" x14ac:dyDescent="0.25">
      <c r="C379" s="5" t="str">
        <f t="shared" si="94"/>
        <v>car_occupancy_ratio_coquimbo_laserena</v>
      </c>
      <c r="D379" s="7" t="s">
        <v>215</v>
      </c>
      <c r="E379" t="s">
        <v>155</v>
      </c>
      <c r="G379" t="str">
        <f t="shared" ca="1" si="86"/>
        <v>All_city_list!L88</v>
      </c>
      <c r="H379" t="str">
        <f t="shared" ca="1" si="95"/>
        <v>All_city_list!M88</v>
      </c>
      <c r="I379" t="str">
        <f t="shared" ca="1" si="96"/>
        <v>All_city_list!N88</v>
      </c>
    </row>
    <row r="380" spans="3:9" x14ac:dyDescent="0.25">
      <c r="C380" s="5" t="str">
        <f t="shared" si="94"/>
        <v>car_occupancy_ratio_iquique_altohospicio</v>
      </c>
      <c r="D380" s="7" t="s">
        <v>215</v>
      </c>
      <c r="E380" t="s">
        <v>156</v>
      </c>
      <c r="G380" t="str">
        <f t="shared" ca="1" si="86"/>
        <v>All_city_list!L88</v>
      </c>
      <c r="H380" t="str">
        <f t="shared" ca="1" si="95"/>
        <v>All_city_list!M88</v>
      </c>
      <c r="I380" t="str">
        <f t="shared" ca="1" si="96"/>
        <v>All_city_list!N88</v>
      </c>
    </row>
    <row r="381" spans="3:9" x14ac:dyDescent="0.25">
      <c r="C381" s="5" t="str">
        <f t="shared" si="94"/>
        <v>car_occupancy_ratio_osorno</v>
      </c>
      <c r="D381" s="7" t="s">
        <v>215</v>
      </c>
      <c r="E381" t="s">
        <v>157</v>
      </c>
      <c r="G381" t="str">
        <f t="shared" ca="1" si="86"/>
        <v>All_city_list!L88</v>
      </c>
      <c r="H381" t="str">
        <f t="shared" ca="1" si="95"/>
        <v>All_city_list!M88</v>
      </c>
      <c r="I381" t="str">
        <f t="shared" ca="1" si="96"/>
        <v>All_city_list!N88</v>
      </c>
    </row>
    <row r="382" spans="3:9" x14ac:dyDescent="0.25">
      <c r="C382" s="5" t="str">
        <f t="shared" si="94"/>
        <v>car_occupancy_ratio_puerto_montt</v>
      </c>
      <c r="D382" s="7" t="s">
        <v>215</v>
      </c>
      <c r="E382" t="s">
        <v>158</v>
      </c>
      <c r="G382" t="str">
        <f t="shared" ca="1" si="86"/>
        <v>All_city_list!L88</v>
      </c>
      <c r="H382" t="str">
        <f t="shared" ca="1" si="95"/>
        <v>All_city_list!M88</v>
      </c>
      <c r="I382" t="str">
        <f t="shared" ca="1" si="96"/>
        <v>All_city_list!N88</v>
      </c>
    </row>
    <row r="383" spans="3:9" x14ac:dyDescent="0.25">
      <c r="C383" s="5" t="str">
        <f t="shared" si="94"/>
        <v>car_occupancy_ratio_san_antonio</v>
      </c>
      <c r="D383" s="7" t="s">
        <v>215</v>
      </c>
      <c r="E383" t="s">
        <v>159</v>
      </c>
      <c r="G383" t="str">
        <f t="shared" ca="1" si="86"/>
        <v>All_city_list!L88</v>
      </c>
      <c r="H383" t="str">
        <f t="shared" ca="1" si="95"/>
        <v>All_city_list!M88</v>
      </c>
      <c r="I383" t="str">
        <f t="shared" ca="1" si="96"/>
        <v>All_city_list!N88</v>
      </c>
    </row>
    <row r="384" spans="3:9" x14ac:dyDescent="0.25">
      <c r="C384" s="5" t="str">
        <f t="shared" si="94"/>
        <v>car_occupancy_ratio_temuco_padrelascasas</v>
      </c>
      <c r="D384" s="7" t="s">
        <v>215</v>
      </c>
      <c r="E384" t="s">
        <v>160</v>
      </c>
      <c r="G384" t="str">
        <f t="shared" ca="1" si="86"/>
        <v>All_city_list!L88</v>
      </c>
      <c r="H384" t="str">
        <f t="shared" ca="1" si="95"/>
        <v>All_city_list!M88</v>
      </c>
      <c r="I384" t="str">
        <f t="shared" ca="1" si="96"/>
        <v>All_city_list!N88</v>
      </c>
    </row>
    <row r="385" spans="3:9" x14ac:dyDescent="0.25">
      <c r="C385" s="5" t="str">
        <f t="shared" si="94"/>
        <v>car_occupancy_ratio_valdivia</v>
      </c>
      <c r="D385" s="7" t="s">
        <v>215</v>
      </c>
      <c r="E385" t="s">
        <v>161</v>
      </c>
      <c r="G385" t="str">
        <f t="shared" ca="1" si="86"/>
        <v>All_city_list!L88</v>
      </c>
      <c r="H385" t="str">
        <f t="shared" ca="1" si="95"/>
        <v>All_city_list!M88</v>
      </c>
      <c r="I385" t="str">
        <f t="shared" ca="1" si="96"/>
        <v>All_city_list!N88</v>
      </c>
    </row>
    <row r="386" spans="3:9" x14ac:dyDescent="0.25">
      <c r="C386" s="5" t="str">
        <f t="shared" si="94"/>
        <v>car_occupancy_ratio_gran_valparaiso</v>
      </c>
      <c r="D386" s="7" t="s">
        <v>215</v>
      </c>
      <c r="E386" t="s">
        <v>162</v>
      </c>
      <c r="G386" t="str">
        <f t="shared" ca="1" si="86"/>
        <v>All_city_list!L88</v>
      </c>
      <c r="H386" t="str">
        <f t="shared" ca="1" si="95"/>
        <v>All_city_list!M88</v>
      </c>
      <c r="I386" t="str">
        <f t="shared" ca="1" si="96"/>
        <v>All_city_list!N88</v>
      </c>
    </row>
    <row r="387" spans="3:9" x14ac:dyDescent="0.25">
      <c r="C387" s="5" t="str">
        <f t="shared" ref="C387:C389" si="97">D387&amp;"_"&amp;E387</f>
        <v>car_occupancy_ratio_kisumu</v>
      </c>
      <c r="D387" s="7" t="s">
        <v>215</v>
      </c>
      <c r="E387" t="s">
        <v>164</v>
      </c>
      <c r="G387" t="str">
        <f t="shared" ca="1" si="86"/>
        <v>All_city_list!L88</v>
      </c>
      <c r="H387" t="str">
        <f t="shared" ref="H387:H389" ca="1" si="98">H386</f>
        <v>All_city_list!M88</v>
      </c>
      <c r="I387" t="str">
        <f t="shared" ref="I387:I389" ca="1" si="99">I386</f>
        <v>All_city_list!N88</v>
      </c>
    </row>
    <row r="388" spans="3:9" x14ac:dyDescent="0.25">
      <c r="C388" s="5" t="str">
        <f t="shared" si="97"/>
        <v>car_occupancy_ratio_nairobi</v>
      </c>
      <c r="D388" s="7" t="s">
        <v>215</v>
      </c>
      <c r="E388" t="s">
        <v>163</v>
      </c>
      <c r="G388" t="str">
        <f t="shared" ca="1" si="86"/>
        <v>All_city_list!L88</v>
      </c>
      <c r="H388" t="str">
        <f t="shared" ca="1" si="98"/>
        <v>All_city_list!M88</v>
      </c>
      <c r="I388" t="str">
        <f t="shared" ca="1" si="99"/>
        <v>All_city_list!N88</v>
      </c>
    </row>
    <row r="389" spans="3:9" x14ac:dyDescent="0.25">
      <c r="C389" s="5" t="str">
        <f t="shared" si="97"/>
        <v>car_occupancy_ratio_port_louis</v>
      </c>
      <c r="D389" s="7" t="s">
        <v>215</v>
      </c>
      <c r="E389" t="s">
        <v>165</v>
      </c>
      <c r="G389" t="str">
        <f t="shared" ca="1" si="86"/>
        <v>All_city_list!L88</v>
      </c>
      <c r="H389" t="str">
        <f t="shared" ca="1" si="98"/>
        <v>All_city_list!M88</v>
      </c>
      <c r="I389" t="str">
        <f t="shared" ca="1" si="99"/>
        <v>All_city_list!N88</v>
      </c>
    </row>
    <row r="390" spans="3:9" x14ac:dyDescent="0.25">
      <c r="C390" s="5" t="str">
        <f t="shared" si="94"/>
        <v>bus_walk_time_accra</v>
      </c>
      <c r="D390" s="36" t="s">
        <v>192</v>
      </c>
      <c r="E390" s="28" t="s">
        <v>138</v>
      </c>
      <c r="F390" s="28">
        <f ca="1">MATCH(C390,All_city_list!$D:$D,0)</f>
        <v>40</v>
      </c>
      <c r="G390" s="4" t="str">
        <f t="shared" ref="G390" ca="1" si="100">"All_city_list!L"&amp;F390</f>
        <v>All_city_list!L40</v>
      </c>
      <c r="H390" s="4" t="str">
        <f ca="1">"All_city_list!M"&amp;$F390</f>
        <v>All_city_list!M40</v>
      </c>
      <c r="I390" s="4" t="str">
        <f ca="1">"All_city_list!N"&amp;$F390</f>
        <v>All_city_list!N40</v>
      </c>
    </row>
    <row r="391" spans="3:9" x14ac:dyDescent="0.25">
      <c r="C391" s="5" t="str">
        <f t="shared" ref="C391:C418" si="101">D391&amp;"_"&amp;E391</f>
        <v>bus_walk_time_sao_paulo</v>
      </c>
      <c r="D391" s="7" t="s">
        <v>192</v>
      </c>
      <c r="E391" t="s">
        <v>139</v>
      </c>
      <c r="G391" t="str">
        <f t="shared" ca="1" si="86"/>
        <v>All_city_list!L40</v>
      </c>
      <c r="H391" t="str">
        <f t="shared" ref="H391:H414" ca="1" si="102">H390</f>
        <v>All_city_list!M40</v>
      </c>
      <c r="I391" t="str">
        <f t="shared" ref="I391:I414" ca="1" si="103">I390</f>
        <v>All_city_list!N40</v>
      </c>
    </row>
    <row r="392" spans="3:9" x14ac:dyDescent="0.25">
      <c r="C392" s="5" t="str">
        <f t="shared" si="101"/>
        <v>bus_walk_time_delhi</v>
      </c>
      <c r="D392" s="7" t="s">
        <v>192</v>
      </c>
      <c r="E392" t="s">
        <v>140</v>
      </c>
      <c r="G392" t="str">
        <f t="shared" ca="1" si="86"/>
        <v>All_city_list!L40</v>
      </c>
      <c r="H392" t="str">
        <f t="shared" ca="1" si="102"/>
        <v>All_city_list!M40</v>
      </c>
      <c r="I392" t="str">
        <f t="shared" ca="1" si="103"/>
        <v>All_city_list!N40</v>
      </c>
    </row>
    <row r="393" spans="3:9" x14ac:dyDescent="0.25">
      <c r="C393" s="5" t="str">
        <f t="shared" si="101"/>
        <v>bus_walk_time_bangalore</v>
      </c>
      <c r="D393" s="7" t="s">
        <v>192</v>
      </c>
      <c r="E393" t="s">
        <v>141</v>
      </c>
      <c r="G393" t="str">
        <f t="shared" ca="1" si="86"/>
        <v>All_city_list!L40</v>
      </c>
      <c r="H393" t="str">
        <f t="shared" ca="1" si="102"/>
        <v>All_city_list!M40</v>
      </c>
      <c r="I393" t="str">
        <f t="shared" ca="1" si="103"/>
        <v>All_city_list!N40</v>
      </c>
    </row>
    <row r="394" spans="3:9" x14ac:dyDescent="0.25">
      <c r="C394" s="5" t="str">
        <f t="shared" si="101"/>
        <v>bus_walk_time_vizag</v>
      </c>
      <c r="D394" s="7" t="s">
        <v>192</v>
      </c>
      <c r="E394" t="s">
        <v>142</v>
      </c>
      <c r="G394" t="str">
        <f t="shared" ca="1" si="86"/>
        <v>All_city_list!L40</v>
      </c>
      <c r="H394" t="str">
        <f t="shared" ca="1" si="102"/>
        <v>All_city_list!M40</v>
      </c>
      <c r="I394" t="str">
        <f t="shared" ca="1" si="103"/>
        <v>All_city_list!N40</v>
      </c>
    </row>
    <row r="395" spans="3:9" x14ac:dyDescent="0.25">
      <c r="C395" s="5" t="str">
        <f t="shared" si="101"/>
        <v>bus_walk_time_belo_horizonte</v>
      </c>
      <c r="D395" s="7" t="s">
        <v>192</v>
      </c>
      <c r="E395" t="s">
        <v>143</v>
      </c>
      <c r="G395" t="str">
        <f t="shared" ca="1" si="86"/>
        <v>All_city_list!L40</v>
      </c>
      <c r="H395" t="str">
        <f t="shared" ca="1" si="102"/>
        <v>All_city_list!M40</v>
      </c>
      <c r="I395" t="str">
        <f t="shared" ca="1" si="103"/>
        <v>All_city_list!N40</v>
      </c>
    </row>
    <row r="396" spans="3:9" x14ac:dyDescent="0.25">
      <c r="C396" s="5" t="str">
        <f t="shared" si="101"/>
        <v>bus_walk_time_bogota</v>
      </c>
      <c r="D396" s="7" t="s">
        <v>192</v>
      </c>
      <c r="E396" t="s">
        <v>144</v>
      </c>
      <c r="G396" t="str">
        <f t="shared" ca="1" si="86"/>
        <v>All_city_list!L40</v>
      </c>
      <c r="H396" t="str">
        <f t="shared" ca="1" si="102"/>
        <v>All_city_list!M40</v>
      </c>
      <c r="I396" t="str">
        <f t="shared" ca="1" si="103"/>
        <v>All_city_list!N40</v>
      </c>
    </row>
    <row r="397" spans="3:9" x14ac:dyDescent="0.25">
      <c r="C397" s="5" t="str">
        <f t="shared" si="101"/>
        <v>bus_walk_time_santiago</v>
      </c>
      <c r="D397" s="7" t="s">
        <v>192</v>
      </c>
      <c r="E397" t="s">
        <v>145</v>
      </c>
      <c r="G397" t="str">
        <f t="shared" ca="1" si="86"/>
        <v>All_city_list!L40</v>
      </c>
      <c r="H397" t="str">
        <f t="shared" ca="1" si="102"/>
        <v>All_city_list!M40</v>
      </c>
      <c r="I397" t="str">
        <f t="shared" ca="1" si="103"/>
        <v>All_city_list!N40</v>
      </c>
    </row>
    <row r="398" spans="3:9" x14ac:dyDescent="0.25">
      <c r="C398" s="5" t="str">
        <f t="shared" si="101"/>
        <v>bus_walk_time_mexico_city</v>
      </c>
      <c r="D398" s="7" t="s">
        <v>192</v>
      </c>
      <c r="E398" t="s">
        <v>146</v>
      </c>
      <c r="G398" t="str">
        <f t="shared" ca="1" si="86"/>
        <v>All_city_list!L40</v>
      </c>
      <c r="H398" t="str">
        <f t="shared" ca="1" si="102"/>
        <v>All_city_list!M40</v>
      </c>
      <c r="I398" t="str">
        <f t="shared" ca="1" si="103"/>
        <v>All_city_list!N40</v>
      </c>
    </row>
    <row r="399" spans="3:9" x14ac:dyDescent="0.25">
      <c r="C399" s="5" t="str">
        <f t="shared" si="101"/>
        <v>bus_walk_time_buenos_aires</v>
      </c>
      <c r="D399" s="7" t="s">
        <v>192</v>
      </c>
      <c r="E399" t="s">
        <v>147</v>
      </c>
      <c r="G399" t="str">
        <f t="shared" ca="1" si="86"/>
        <v>All_city_list!L40</v>
      </c>
      <c r="H399" t="str">
        <f t="shared" ca="1" si="102"/>
        <v>All_city_list!M40</v>
      </c>
      <c r="I399" t="str">
        <f t="shared" ca="1" si="103"/>
        <v>All_city_list!N40</v>
      </c>
    </row>
    <row r="400" spans="3:9" x14ac:dyDescent="0.25">
      <c r="C400" s="5" t="str">
        <f t="shared" si="101"/>
        <v>bus_walk_time_cape_town</v>
      </c>
      <c r="D400" s="7" t="s">
        <v>192</v>
      </c>
      <c r="E400" t="s">
        <v>148</v>
      </c>
      <c r="G400" t="str">
        <f t="shared" ca="1" si="86"/>
        <v>All_city_list!L40</v>
      </c>
      <c r="H400" t="str">
        <f t="shared" ca="1" si="102"/>
        <v>All_city_list!M40</v>
      </c>
      <c r="I400" t="str">
        <f t="shared" ca="1" si="103"/>
        <v>All_city_list!N40</v>
      </c>
    </row>
    <row r="401" spans="3:9" x14ac:dyDescent="0.25">
      <c r="C401" s="5" t="str">
        <f t="shared" si="101"/>
        <v>bus_walk_time_medellin</v>
      </c>
      <c r="D401" s="7" t="s">
        <v>192</v>
      </c>
      <c r="E401" t="s">
        <v>149</v>
      </c>
      <c r="G401" t="str">
        <f t="shared" ca="1" si="86"/>
        <v>All_city_list!L40</v>
      </c>
      <c r="H401" t="str">
        <f t="shared" ca="1" si="102"/>
        <v>All_city_list!M40</v>
      </c>
      <c r="I401" t="str">
        <f t="shared" ca="1" si="103"/>
        <v>All_city_list!N40</v>
      </c>
    </row>
    <row r="402" spans="3:9" x14ac:dyDescent="0.25">
      <c r="C402" s="5" t="str">
        <f t="shared" si="101"/>
        <v>bus_walk_time_cali</v>
      </c>
      <c r="D402" s="7" t="s">
        <v>192</v>
      </c>
      <c r="E402" t="s">
        <v>150</v>
      </c>
      <c r="G402" t="str">
        <f t="shared" ca="1" si="86"/>
        <v>All_city_list!L40</v>
      </c>
      <c r="H402" t="str">
        <f t="shared" ca="1" si="102"/>
        <v>All_city_list!M40</v>
      </c>
      <c r="I402" t="str">
        <f t="shared" ca="1" si="103"/>
        <v>All_city_list!N40</v>
      </c>
    </row>
    <row r="403" spans="3:9" x14ac:dyDescent="0.25">
      <c r="C403" s="5" t="str">
        <f t="shared" si="101"/>
        <v>bus_walk_time_montevideo</v>
      </c>
      <c r="D403" s="7" t="s">
        <v>192</v>
      </c>
      <c r="E403" t="s">
        <v>151</v>
      </c>
      <c r="G403" t="str">
        <f t="shared" ca="1" si="86"/>
        <v>All_city_list!L40</v>
      </c>
      <c r="H403" t="str">
        <f t="shared" ca="1" si="102"/>
        <v>All_city_list!M40</v>
      </c>
      <c r="I403" t="str">
        <f t="shared" ca="1" si="103"/>
        <v>All_city_list!N40</v>
      </c>
    </row>
    <row r="404" spans="3:9" x14ac:dyDescent="0.25">
      <c r="C404" s="5" t="str">
        <f t="shared" si="101"/>
        <v>bus_walk_time_antofagasta</v>
      </c>
      <c r="D404" s="7" t="s">
        <v>192</v>
      </c>
      <c r="E404" t="s">
        <v>152</v>
      </c>
      <c r="G404" t="str">
        <f t="shared" ca="1" si="86"/>
        <v>All_city_list!L40</v>
      </c>
      <c r="H404" t="str">
        <f t="shared" ca="1" si="102"/>
        <v>All_city_list!M40</v>
      </c>
      <c r="I404" t="str">
        <f t="shared" ca="1" si="103"/>
        <v>All_city_list!N40</v>
      </c>
    </row>
    <row r="405" spans="3:9" x14ac:dyDescent="0.25">
      <c r="C405" s="5" t="str">
        <f t="shared" si="101"/>
        <v>bus_walk_time_arica</v>
      </c>
      <c r="D405" s="7" t="s">
        <v>192</v>
      </c>
      <c r="E405" t="s">
        <v>153</v>
      </c>
      <c r="G405" t="str">
        <f t="shared" ref="G405:G417" ca="1" si="104">G404</f>
        <v>All_city_list!L40</v>
      </c>
      <c r="H405" t="str">
        <f t="shared" ca="1" si="102"/>
        <v>All_city_list!M40</v>
      </c>
      <c r="I405" t="str">
        <f t="shared" ca="1" si="103"/>
        <v>All_city_list!N40</v>
      </c>
    </row>
    <row r="406" spans="3:9" x14ac:dyDescent="0.25">
      <c r="C406" s="5" t="str">
        <f t="shared" si="101"/>
        <v>bus_walk_time_copiapo</v>
      </c>
      <c r="D406" s="7" t="s">
        <v>192</v>
      </c>
      <c r="E406" t="s">
        <v>154</v>
      </c>
      <c r="G406" t="str">
        <f t="shared" ca="1" si="104"/>
        <v>All_city_list!L40</v>
      </c>
      <c r="H406" t="str">
        <f t="shared" ca="1" si="102"/>
        <v>All_city_list!M40</v>
      </c>
      <c r="I406" t="str">
        <f t="shared" ca="1" si="103"/>
        <v>All_city_list!N40</v>
      </c>
    </row>
    <row r="407" spans="3:9" x14ac:dyDescent="0.25">
      <c r="C407" s="5" t="str">
        <f t="shared" si="101"/>
        <v>bus_walk_time_coquimbo_laserena</v>
      </c>
      <c r="D407" s="7" t="s">
        <v>192</v>
      </c>
      <c r="E407" t="s">
        <v>155</v>
      </c>
      <c r="G407" t="str">
        <f t="shared" ca="1" si="104"/>
        <v>All_city_list!L40</v>
      </c>
      <c r="H407" t="str">
        <f t="shared" ca="1" si="102"/>
        <v>All_city_list!M40</v>
      </c>
      <c r="I407" t="str">
        <f t="shared" ca="1" si="103"/>
        <v>All_city_list!N40</v>
      </c>
    </row>
    <row r="408" spans="3:9" x14ac:dyDescent="0.25">
      <c r="C408" s="5" t="str">
        <f t="shared" si="101"/>
        <v>bus_walk_time_iquique_altohospicio</v>
      </c>
      <c r="D408" s="7" t="s">
        <v>192</v>
      </c>
      <c r="E408" t="s">
        <v>156</v>
      </c>
      <c r="G408" t="str">
        <f t="shared" ca="1" si="104"/>
        <v>All_city_list!L40</v>
      </c>
      <c r="H408" t="str">
        <f t="shared" ca="1" si="102"/>
        <v>All_city_list!M40</v>
      </c>
      <c r="I408" t="str">
        <f t="shared" ca="1" si="103"/>
        <v>All_city_list!N40</v>
      </c>
    </row>
    <row r="409" spans="3:9" x14ac:dyDescent="0.25">
      <c r="C409" s="5" t="str">
        <f t="shared" si="101"/>
        <v>bus_walk_time_osorno</v>
      </c>
      <c r="D409" s="7" t="s">
        <v>192</v>
      </c>
      <c r="E409" t="s">
        <v>157</v>
      </c>
      <c r="G409" t="str">
        <f t="shared" ca="1" si="104"/>
        <v>All_city_list!L40</v>
      </c>
      <c r="H409" t="str">
        <f t="shared" ca="1" si="102"/>
        <v>All_city_list!M40</v>
      </c>
      <c r="I409" t="str">
        <f t="shared" ca="1" si="103"/>
        <v>All_city_list!N40</v>
      </c>
    </row>
    <row r="410" spans="3:9" x14ac:dyDescent="0.25">
      <c r="C410" s="5" t="str">
        <f t="shared" si="101"/>
        <v>bus_walk_time_puerto_montt</v>
      </c>
      <c r="D410" s="7" t="s">
        <v>192</v>
      </c>
      <c r="E410" t="s">
        <v>158</v>
      </c>
      <c r="G410" t="str">
        <f t="shared" ca="1" si="104"/>
        <v>All_city_list!L40</v>
      </c>
      <c r="H410" t="str">
        <f t="shared" ca="1" si="102"/>
        <v>All_city_list!M40</v>
      </c>
      <c r="I410" t="str">
        <f t="shared" ca="1" si="103"/>
        <v>All_city_list!N40</v>
      </c>
    </row>
    <row r="411" spans="3:9" x14ac:dyDescent="0.25">
      <c r="C411" s="5" t="str">
        <f t="shared" si="101"/>
        <v>bus_walk_time_san_antonio</v>
      </c>
      <c r="D411" s="7" t="s">
        <v>192</v>
      </c>
      <c r="E411" t="s">
        <v>159</v>
      </c>
      <c r="G411" t="str">
        <f t="shared" ca="1" si="104"/>
        <v>All_city_list!L40</v>
      </c>
      <c r="H411" t="str">
        <f t="shared" ca="1" si="102"/>
        <v>All_city_list!M40</v>
      </c>
      <c r="I411" t="str">
        <f t="shared" ca="1" si="103"/>
        <v>All_city_list!N40</v>
      </c>
    </row>
    <row r="412" spans="3:9" x14ac:dyDescent="0.25">
      <c r="C412" s="5" t="str">
        <f t="shared" si="101"/>
        <v>bus_walk_time_temuco_padrelascasas</v>
      </c>
      <c r="D412" s="7" t="s">
        <v>192</v>
      </c>
      <c r="E412" t="s">
        <v>160</v>
      </c>
      <c r="G412" t="str">
        <f t="shared" ca="1" si="104"/>
        <v>All_city_list!L40</v>
      </c>
      <c r="H412" t="str">
        <f t="shared" ca="1" si="102"/>
        <v>All_city_list!M40</v>
      </c>
      <c r="I412" t="str">
        <f t="shared" ca="1" si="103"/>
        <v>All_city_list!N40</v>
      </c>
    </row>
    <row r="413" spans="3:9" x14ac:dyDescent="0.25">
      <c r="C413" s="5" t="str">
        <f t="shared" si="101"/>
        <v>bus_walk_time_valdivia</v>
      </c>
      <c r="D413" s="7" t="s">
        <v>192</v>
      </c>
      <c r="E413" t="s">
        <v>161</v>
      </c>
      <c r="G413" t="str">
        <f t="shared" ca="1" si="104"/>
        <v>All_city_list!L40</v>
      </c>
      <c r="H413" t="str">
        <f t="shared" ca="1" si="102"/>
        <v>All_city_list!M40</v>
      </c>
      <c r="I413" t="str">
        <f t="shared" ca="1" si="103"/>
        <v>All_city_list!N40</v>
      </c>
    </row>
    <row r="414" spans="3:9" x14ac:dyDescent="0.25">
      <c r="C414" s="5" t="str">
        <f t="shared" si="101"/>
        <v>bus_walk_time_gran_valparaiso</v>
      </c>
      <c r="D414" s="7" t="s">
        <v>192</v>
      </c>
      <c r="E414" t="s">
        <v>162</v>
      </c>
      <c r="G414" t="str">
        <f t="shared" ca="1" si="104"/>
        <v>All_city_list!L40</v>
      </c>
      <c r="H414" t="str">
        <f t="shared" ca="1" si="102"/>
        <v>All_city_list!M40</v>
      </c>
      <c r="I414" t="str">
        <f t="shared" ca="1" si="103"/>
        <v>All_city_list!N40</v>
      </c>
    </row>
    <row r="415" spans="3:9" x14ac:dyDescent="0.25">
      <c r="C415" s="5" t="str">
        <f t="shared" ref="C415:C417" si="105">D415&amp;"_"&amp;E415</f>
        <v>bus_walk_time_kisumu</v>
      </c>
      <c r="D415" s="7" t="s">
        <v>192</v>
      </c>
      <c r="E415" t="s">
        <v>164</v>
      </c>
      <c r="G415" t="str">
        <f t="shared" ca="1" si="104"/>
        <v>All_city_list!L40</v>
      </c>
      <c r="H415" t="str">
        <f t="shared" ref="H415:H417" ca="1" si="106">H414</f>
        <v>All_city_list!M40</v>
      </c>
      <c r="I415" t="str">
        <f t="shared" ref="I415:I417" ca="1" si="107">I414</f>
        <v>All_city_list!N40</v>
      </c>
    </row>
    <row r="416" spans="3:9" x14ac:dyDescent="0.25">
      <c r="C416" s="5" t="str">
        <f t="shared" si="105"/>
        <v>bus_walk_time_nairobi</v>
      </c>
      <c r="D416" s="7" t="s">
        <v>192</v>
      </c>
      <c r="E416" t="s">
        <v>163</v>
      </c>
      <c r="G416" t="str">
        <f t="shared" ca="1" si="104"/>
        <v>All_city_list!L40</v>
      </c>
      <c r="H416" t="str">
        <f t="shared" ca="1" si="106"/>
        <v>All_city_list!M40</v>
      </c>
      <c r="I416" t="str">
        <f t="shared" ca="1" si="107"/>
        <v>All_city_list!N40</v>
      </c>
    </row>
    <row r="417" spans="3:9" x14ac:dyDescent="0.25">
      <c r="C417" s="5" t="str">
        <f t="shared" si="105"/>
        <v>bus_walk_time_port_louis</v>
      </c>
      <c r="D417" s="7" t="s">
        <v>192</v>
      </c>
      <c r="E417" t="s">
        <v>165</v>
      </c>
      <c r="G417" t="str">
        <f t="shared" ca="1" si="104"/>
        <v>All_city_list!L40</v>
      </c>
      <c r="H417" t="str">
        <f t="shared" ca="1" si="106"/>
        <v>All_city_list!M40</v>
      </c>
      <c r="I417" t="str">
        <f t="shared" ca="1" si="107"/>
        <v>All_city_list!N40</v>
      </c>
    </row>
    <row r="418" spans="3:9" x14ac:dyDescent="0.25">
      <c r="C418" s="5" t="str">
        <f t="shared" si="101"/>
        <v>rail_walk_time_accra</v>
      </c>
      <c r="D418" s="36" t="s">
        <v>193</v>
      </c>
      <c r="E418" s="28" t="s">
        <v>138</v>
      </c>
      <c r="F418" s="28">
        <f ca="1">MATCH(C418,All_city_list!$D:$D,0)</f>
        <v>43</v>
      </c>
      <c r="G418" s="4" t="str">
        <f t="shared" ref="G418" ca="1" si="108">"All_city_list!L"&amp;F418</f>
        <v>All_city_list!L43</v>
      </c>
      <c r="H418" s="4" t="str">
        <f ca="1">"All_city_list!M"&amp;$F418</f>
        <v>All_city_list!M43</v>
      </c>
      <c r="I418" s="4" t="str">
        <f ca="1">"All_city_list!N"&amp;$F418</f>
        <v>All_city_list!N43</v>
      </c>
    </row>
    <row r="419" spans="3:9" x14ac:dyDescent="0.25">
      <c r="C419" s="5" t="str">
        <f t="shared" ref="C419:C446" si="109">D419&amp;"_"&amp;E419</f>
        <v>rail_walk_time_sao_paulo</v>
      </c>
      <c r="D419" s="7" t="s">
        <v>193</v>
      </c>
      <c r="E419" t="s">
        <v>139</v>
      </c>
      <c r="G419" t="str">
        <f t="shared" ref="G419:G485" ca="1" si="110">G418</f>
        <v>All_city_list!L43</v>
      </c>
      <c r="H419" t="str">
        <f t="shared" ref="H419:H442" ca="1" si="111">H418</f>
        <v>All_city_list!M43</v>
      </c>
      <c r="I419" t="str">
        <f t="shared" ref="I419:I442" ca="1" si="112">I418</f>
        <v>All_city_list!N43</v>
      </c>
    </row>
    <row r="420" spans="3:9" x14ac:dyDescent="0.25">
      <c r="C420" s="5" t="str">
        <f t="shared" si="109"/>
        <v>rail_walk_time_delhi</v>
      </c>
      <c r="D420" s="7" t="s">
        <v>193</v>
      </c>
      <c r="E420" t="s">
        <v>140</v>
      </c>
      <c r="G420" t="str">
        <f t="shared" ca="1" si="110"/>
        <v>All_city_list!L43</v>
      </c>
      <c r="H420" t="str">
        <f t="shared" ca="1" si="111"/>
        <v>All_city_list!M43</v>
      </c>
      <c r="I420" t="str">
        <f t="shared" ca="1" si="112"/>
        <v>All_city_list!N43</v>
      </c>
    </row>
    <row r="421" spans="3:9" x14ac:dyDescent="0.25">
      <c r="C421" s="5" t="str">
        <f t="shared" si="109"/>
        <v>rail_walk_time_bangalore</v>
      </c>
      <c r="D421" s="7" t="s">
        <v>193</v>
      </c>
      <c r="E421" t="s">
        <v>141</v>
      </c>
      <c r="G421" t="str">
        <f t="shared" ca="1" si="110"/>
        <v>All_city_list!L43</v>
      </c>
      <c r="H421" t="str">
        <f t="shared" ca="1" si="111"/>
        <v>All_city_list!M43</v>
      </c>
      <c r="I421" t="str">
        <f t="shared" ca="1" si="112"/>
        <v>All_city_list!N43</v>
      </c>
    </row>
    <row r="422" spans="3:9" x14ac:dyDescent="0.25">
      <c r="C422" s="5" t="str">
        <f t="shared" si="109"/>
        <v>rail_walk_time_vizag</v>
      </c>
      <c r="D422" s="7" t="s">
        <v>193</v>
      </c>
      <c r="E422" t="s">
        <v>142</v>
      </c>
      <c r="G422" t="str">
        <f t="shared" ca="1" si="110"/>
        <v>All_city_list!L43</v>
      </c>
      <c r="H422" t="str">
        <f t="shared" ca="1" si="111"/>
        <v>All_city_list!M43</v>
      </c>
      <c r="I422" t="str">
        <f t="shared" ca="1" si="112"/>
        <v>All_city_list!N43</v>
      </c>
    </row>
    <row r="423" spans="3:9" x14ac:dyDescent="0.25">
      <c r="C423" s="5" t="str">
        <f t="shared" si="109"/>
        <v>rail_walk_time_belo_horizonte</v>
      </c>
      <c r="D423" s="7" t="s">
        <v>193</v>
      </c>
      <c r="E423" t="s">
        <v>143</v>
      </c>
      <c r="G423" t="str">
        <f t="shared" ca="1" si="110"/>
        <v>All_city_list!L43</v>
      </c>
      <c r="H423" t="str">
        <f t="shared" ca="1" si="111"/>
        <v>All_city_list!M43</v>
      </c>
      <c r="I423" t="str">
        <f t="shared" ca="1" si="112"/>
        <v>All_city_list!N43</v>
      </c>
    </row>
    <row r="424" spans="3:9" x14ac:dyDescent="0.25">
      <c r="C424" s="5" t="str">
        <f t="shared" si="109"/>
        <v>rail_walk_time_bogota</v>
      </c>
      <c r="D424" s="7" t="s">
        <v>193</v>
      </c>
      <c r="E424" t="s">
        <v>144</v>
      </c>
      <c r="G424" t="str">
        <f t="shared" ca="1" si="110"/>
        <v>All_city_list!L43</v>
      </c>
      <c r="H424" t="str">
        <f t="shared" ca="1" si="111"/>
        <v>All_city_list!M43</v>
      </c>
      <c r="I424" t="str">
        <f t="shared" ca="1" si="112"/>
        <v>All_city_list!N43</v>
      </c>
    </row>
    <row r="425" spans="3:9" x14ac:dyDescent="0.25">
      <c r="C425" s="5" t="str">
        <f t="shared" si="109"/>
        <v>rail_walk_time_santiago</v>
      </c>
      <c r="D425" s="7" t="s">
        <v>193</v>
      </c>
      <c r="E425" t="s">
        <v>145</v>
      </c>
      <c r="G425" t="str">
        <f t="shared" ca="1" si="110"/>
        <v>All_city_list!L43</v>
      </c>
      <c r="H425" t="str">
        <f t="shared" ca="1" si="111"/>
        <v>All_city_list!M43</v>
      </c>
      <c r="I425" t="str">
        <f t="shared" ca="1" si="112"/>
        <v>All_city_list!N43</v>
      </c>
    </row>
    <row r="426" spans="3:9" x14ac:dyDescent="0.25">
      <c r="C426" s="5" t="str">
        <f t="shared" si="109"/>
        <v>rail_walk_time_mexico_city</v>
      </c>
      <c r="D426" s="7" t="s">
        <v>193</v>
      </c>
      <c r="E426" t="s">
        <v>146</v>
      </c>
      <c r="G426" t="str">
        <f t="shared" ca="1" si="110"/>
        <v>All_city_list!L43</v>
      </c>
      <c r="H426" t="str">
        <f t="shared" ca="1" si="111"/>
        <v>All_city_list!M43</v>
      </c>
      <c r="I426" t="str">
        <f t="shared" ca="1" si="112"/>
        <v>All_city_list!N43</v>
      </c>
    </row>
    <row r="427" spans="3:9" x14ac:dyDescent="0.25">
      <c r="C427" s="5" t="str">
        <f t="shared" si="109"/>
        <v>rail_walk_time_buenos_aires</v>
      </c>
      <c r="D427" s="7" t="s">
        <v>193</v>
      </c>
      <c r="E427" t="s">
        <v>147</v>
      </c>
      <c r="G427" t="str">
        <f t="shared" ca="1" si="110"/>
        <v>All_city_list!L43</v>
      </c>
      <c r="H427" t="str">
        <f t="shared" ca="1" si="111"/>
        <v>All_city_list!M43</v>
      </c>
      <c r="I427" t="str">
        <f t="shared" ca="1" si="112"/>
        <v>All_city_list!N43</v>
      </c>
    </row>
    <row r="428" spans="3:9" x14ac:dyDescent="0.25">
      <c r="C428" s="5" t="str">
        <f t="shared" si="109"/>
        <v>rail_walk_time_cape_town</v>
      </c>
      <c r="D428" s="7" t="s">
        <v>193</v>
      </c>
      <c r="E428" t="s">
        <v>148</v>
      </c>
      <c r="G428" t="str">
        <f t="shared" ca="1" si="110"/>
        <v>All_city_list!L43</v>
      </c>
      <c r="H428" t="str">
        <f t="shared" ca="1" si="111"/>
        <v>All_city_list!M43</v>
      </c>
      <c r="I428" t="str">
        <f t="shared" ca="1" si="112"/>
        <v>All_city_list!N43</v>
      </c>
    </row>
    <row r="429" spans="3:9" x14ac:dyDescent="0.25">
      <c r="C429" s="5" t="str">
        <f t="shared" si="109"/>
        <v>rail_walk_time_medellin</v>
      </c>
      <c r="D429" s="7" t="s">
        <v>193</v>
      </c>
      <c r="E429" t="s">
        <v>149</v>
      </c>
      <c r="G429" t="str">
        <f t="shared" ca="1" si="110"/>
        <v>All_city_list!L43</v>
      </c>
      <c r="H429" t="str">
        <f t="shared" ca="1" si="111"/>
        <v>All_city_list!M43</v>
      </c>
      <c r="I429" t="str">
        <f t="shared" ca="1" si="112"/>
        <v>All_city_list!N43</v>
      </c>
    </row>
    <row r="430" spans="3:9" x14ac:dyDescent="0.25">
      <c r="C430" s="5" t="str">
        <f t="shared" si="109"/>
        <v>rail_walk_time_cali</v>
      </c>
      <c r="D430" s="7" t="s">
        <v>193</v>
      </c>
      <c r="E430" t="s">
        <v>150</v>
      </c>
      <c r="G430" t="str">
        <f t="shared" ca="1" si="110"/>
        <v>All_city_list!L43</v>
      </c>
      <c r="H430" t="str">
        <f t="shared" ca="1" si="111"/>
        <v>All_city_list!M43</v>
      </c>
      <c r="I430" t="str">
        <f t="shared" ca="1" si="112"/>
        <v>All_city_list!N43</v>
      </c>
    </row>
    <row r="431" spans="3:9" x14ac:dyDescent="0.25">
      <c r="C431" s="5" t="str">
        <f t="shared" si="109"/>
        <v>rail_walk_time_montevideo</v>
      </c>
      <c r="D431" s="7" t="s">
        <v>193</v>
      </c>
      <c r="E431" t="s">
        <v>151</v>
      </c>
      <c r="G431" t="str">
        <f t="shared" ca="1" si="110"/>
        <v>All_city_list!L43</v>
      </c>
      <c r="H431" t="str">
        <f t="shared" ca="1" si="111"/>
        <v>All_city_list!M43</v>
      </c>
      <c r="I431" t="str">
        <f t="shared" ca="1" si="112"/>
        <v>All_city_list!N43</v>
      </c>
    </row>
    <row r="432" spans="3:9" x14ac:dyDescent="0.25">
      <c r="C432" s="5" t="str">
        <f t="shared" si="109"/>
        <v>rail_walk_time_antofagasta</v>
      </c>
      <c r="D432" s="7" t="s">
        <v>193</v>
      </c>
      <c r="E432" t="s">
        <v>152</v>
      </c>
      <c r="G432" t="str">
        <f t="shared" ca="1" si="110"/>
        <v>All_city_list!L43</v>
      </c>
      <c r="H432" t="str">
        <f t="shared" ca="1" si="111"/>
        <v>All_city_list!M43</v>
      </c>
      <c r="I432" t="str">
        <f t="shared" ca="1" si="112"/>
        <v>All_city_list!N43</v>
      </c>
    </row>
    <row r="433" spans="3:9" x14ac:dyDescent="0.25">
      <c r="C433" s="5" t="str">
        <f t="shared" si="109"/>
        <v>rail_walk_time_arica</v>
      </c>
      <c r="D433" s="7" t="s">
        <v>193</v>
      </c>
      <c r="E433" t="s">
        <v>153</v>
      </c>
      <c r="G433" t="str">
        <f t="shared" ca="1" si="110"/>
        <v>All_city_list!L43</v>
      </c>
      <c r="H433" t="str">
        <f t="shared" ca="1" si="111"/>
        <v>All_city_list!M43</v>
      </c>
      <c r="I433" t="str">
        <f t="shared" ca="1" si="112"/>
        <v>All_city_list!N43</v>
      </c>
    </row>
    <row r="434" spans="3:9" x14ac:dyDescent="0.25">
      <c r="C434" s="5" t="str">
        <f t="shared" si="109"/>
        <v>rail_walk_time_copiapo</v>
      </c>
      <c r="D434" s="7" t="s">
        <v>193</v>
      </c>
      <c r="E434" t="s">
        <v>154</v>
      </c>
      <c r="G434" t="str">
        <f t="shared" ca="1" si="110"/>
        <v>All_city_list!L43</v>
      </c>
      <c r="H434" t="str">
        <f t="shared" ca="1" si="111"/>
        <v>All_city_list!M43</v>
      </c>
      <c r="I434" t="str">
        <f t="shared" ca="1" si="112"/>
        <v>All_city_list!N43</v>
      </c>
    </row>
    <row r="435" spans="3:9" x14ac:dyDescent="0.25">
      <c r="C435" s="5" t="str">
        <f t="shared" si="109"/>
        <v>rail_walk_time_coquimbo_laserena</v>
      </c>
      <c r="D435" s="7" t="s">
        <v>193</v>
      </c>
      <c r="E435" t="s">
        <v>155</v>
      </c>
      <c r="G435" t="str">
        <f t="shared" ca="1" si="110"/>
        <v>All_city_list!L43</v>
      </c>
      <c r="H435" t="str">
        <f t="shared" ca="1" si="111"/>
        <v>All_city_list!M43</v>
      </c>
      <c r="I435" t="str">
        <f t="shared" ca="1" si="112"/>
        <v>All_city_list!N43</v>
      </c>
    </row>
    <row r="436" spans="3:9" x14ac:dyDescent="0.25">
      <c r="C436" s="5" t="str">
        <f t="shared" si="109"/>
        <v>rail_walk_time_iquique_altohospicio</v>
      </c>
      <c r="D436" s="7" t="s">
        <v>193</v>
      </c>
      <c r="E436" t="s">
        <v>156</v>
      </c>
      <c r="G436" t="str">
        <f t="shared" ca="1" si="110"/>
        <v>All_city_list!L43</v>
      </c>
      <c r="H436" t="str">
        <f t="shared" ca="1" si="111"/>
        <v>All_city_list!M43</v>
      </c>
      <c r="I436" t="str">
        <f t="shared" ca="1" si="112"/>
        <v>All_city_list!N43</v>
      </c>
    </row>
    <row r="437" spans="3:9" x14ac:dyDescent="0.25">
      <c r="C437" s="5" t="str">
        <f t="shared" si="109"/>
        <v>rail_walk_time_osorno</v>
      </c>
      <c r="D437" s="7" t="s">
        <v>193</v>
      </c>
      <c r="E437" t="s">
        <v>157</v>
      </c>
      <c r="G437" t="str">
        <f t="shared" ca="1" si="110"/>
        <v>All_city_list!L43</v>
      </c>
      <c r="H437" t="str">
        <f t="shared" ca="1" si="111"/>
        <v>All_city_list!M43</v>
      </c>
      <c r="I437" t="str">
        <f t="shared" ca="1" si="112"/>
        <v>All_city_list!N43</v>
      </c>
    </row>
    <row r="438" spans="3:9" x14ac:dyDescent="0.25">
      <c r="C438" s="5" t="str">
        <f t="shared" si="109"/>
        <v>rail_walk_time_puerto_montt</v>
      </c>
      <c r="D438" s="7" t="s">
        <v>193</v>
      </c>
      <c r="E438" t="s">
        <v>158</v>
      </c>
      <c r="G438" t="str">
        <f t="shared" ca="1" si="110"/>
        <v>All_city_list!L43</v>
      </c>
      <c r="H438" t="str">
        <f t="shared" ca="1" si="111"/>
        <v>All_city_list!M43</v>
      </c>
      <c r="I438" t="str">
        <f t="shared" ca="1" si="112"/>
        <v>All_city_list!N43</v>
      </c>
    </row>
    <row r="439" spans="3:9" x14ac:dyDescent="0.25">
      <c r="C439" s="5" t="str">
        <f t="shared" si="109"/>
        <v>rail_walk_time_san_antonio</v>
      </c>
      <c r="D439" s="7" t="s">
        <v>193</v>
      </c>
      <c r="E439" t="s">
        <v>159</v>
      </c>
      <c r="G439" t="str">
        <f t="shared" ca="1" si="110"/>
        <v>All_city_list!L43</v>
      </c>
      <c r="H439" t="str">
        <f t="shared" ca="1" si="111"/>
        <v>All_city_list!M43</v>
      </c>
      <c r="I439" t="str">
        <f t="shared" ca="1" si="112"/>
        <v>All_city_list!N43</v>
      </c>
    </row>
    <row r="440" spans="3:9" x14ac:dyDescent="0.25">
      <c r="C440" s="5" t="str">
        <f t="shared" si="109"/>
        <v>rail_walk_time_temuco_padrelascasas</v>
      </c>
      <c r="D440" s="7" t="s">
        <v>193</v>
      </c>
      <c r="E440" t="s">
        <v>160</v>
      </c>
      <c r="G440" t="str">
        <f t="shared" ca="1" si="110"/>
        <v>All_city_list!L43</v>
      </c>
      <c r="H440" t="str">
        <f t="shared" ca="1" si="111"/>
        <v>All_city_list!M43</v>
      </c>
      <c r="I440" t="str">
        <f t="shared" ca="1" si="112"/>
        <v>All_city_list!N43</v>
      </c>
    </row>
    <row r="441" spans="3:9" x14ac:dyDescent="0.25">
      <c r="C441" s="5" t="str">
        <f t="shared" si="109"/>
        <v>rail_walk_time_valdivia</v>
      </c>
      <c r="D441" s="7" t="s">
        <v>193</v>
      </c>
      <c r="E441" t="s">
        <v>161</v>
      </c>
      <c r="G441" t="str">
        <f t="shared" ca="1" si="110"/>
        <v>All_city_list!L43</v>
      </c>
      <c r="H441" t="str">
        <f t="shared" ca="1" si="111"/>
        <v>All_city_list!M43</v>
      </c>
      <c r="I441" t="str">
        <f t="shared" ca="1" si="112"/>
        <v>All_city_list!N43</v>
      </c>
    </row>
    <row r="442" spans="3:9" x14ac:dyDescent="0.25">
      <c r="C442" s="5" t="str">
        <f t="shared" si="109"/>
        <v>rail_walk_time_gran_valparaiso</v>
      </c>
      <c r="D442" s="7" t="s">
        <v>193</v>
      </c>
      <c r="E442" t="s">
        <v>162</v>
      </c>
      <c r="G442" t="str">
        <f t="shared" ca="1" si="110"/>
        <v>All_city_list!L43</v>
      </c>
      <c r="H442" t="str">
        <f t="shared" ca="1" si="111"/>
        <v>All_city_list!M43</v>
      </c>
      <c r="I442" t="str">
        <f t="shared" ca="1" si="112"/>
        <v>All_city_list!N43</v>
      </c>
    </row>
    <row r="443" spans="3:9" x14ac:dyDescent="0.25">
      <c r="C443" s="5" t="str">
        <f t="shared" ref="C443:C445" si="113">D443&amp;"_"&amp;E443</f>
        <v>rail_walk_time_kisumu</v>
      </c>
      <c r="D443" s="7" t="s">
        <v>193</v>
      </c>
      <c r="E443" t="s">
        <v>164</v>
      </c>
      <c r="G443" t="str">
        <f t="shared" ca="1" si="110"/>
        <v>All_city_list!L43</v>
      </c>
      <c r="H443" t="str">
        <f t="shared" ref="H443:H445" ca="1" si="114">H442</f>
        <v>All_city_list!M43</v>
      </c>
      <c r="I443" t="str">
        <f t="shared" ref="I443:I445" ca="1" si="115">I442</f>
        <v>All_city_list!N43</v>
      </c>
    </row>
    <row r="444" spans="3:9" x14ac:dyDescent="0.25">
      <c r="C444" s="5" t="str">
        <f t="shared" si="113"/>
        <v>rail_walk_time_nairobi</v>
      </c>
      <c r="D444" s="7" t="s">
        <v>193</v>
      </c>
      <c r="E444" t="s">
        <v>163</v>
      </c>
      <c r="G444" t="str">
        <f t="shared" ca="1" si="110"/>
        <v>All_city_list!L43</v>
      </c>
      <c r="H444" t="str">
        <f t="shared" ca="1" si="114"/>
        <v>All_city_list!M43</v>
      </c>
      <c r="I444" t="str">
        <f t="shared" ca="1" si="115"/>
        <v>All_city_list!N43</v>
      </c>
    </row>
    <row r="445" spans="3:9" x14ac:dyDescent="0.25">
      <c r="C445" s="5" t="str">
        <f t="shared" si="113"/>
        <v>rail_walk_time_port_louis</v>
      </c>
      <c r="D445" s="7" t="s">
        <v>193</v>
      </c>
      <c r="E445" t="s">
        <v>165</v>
      </c>
      <c r="G445" t="str">
        <f t="shared" ca="1" si="110"/>
        <v>All_city_list!L43</v>
      </c>
      <c r="H445" t="str">
        <f t="shared" ca="1" si="114"/>
        <v>All_city_list!M43</v>
      </c>
      <c r="I445" t="str">
        <f t="shared" ca="1" si="115"/>
        <v>All_city_list!N43</v>
      </c>
    </row>
    <row r="446" spans="3:9" x14ac:dyDescent="0.25">
      <c r="C446" s="5" t="str">
        <f t="shared" si="109"/>
        <v>add_motorcycle_fleet_accra</v>
      </c>
      <c r="D446" s="36" t="s">
        <v>198</v>
      </c>
      <c r="E446" s="28" t="s">
        <v>138</v>
      </c>
      <c r="F446" s="28">
        <f ca="1">MATCH(C446,All_city_list!$D:$D,0)</f>
        <v>50</v>
      </c>
      <c r="G446" s="4" t="str">
        <f t="shared" ref="G446" ca="1" si="116">"All_city_list!L"&amp;F446</f>
        <v>All_city_list!L50</v>
      </c>
      <c r="H446" s="4" t="str">
        <f ca="1">"All_city_list!M"&amp;$F446</f>
        <v>All_city_list!M50</v>
      </c>
      <c r="I446" s="4" t="str">
        <f ca="1">"All_city_list!N"&amp;$F446</f>
        <v>All_city_list!N50</v>
      </c>
    </row>
    <row r="447" spans="3:9" x14ac:dyDescent="0.25">
      <c r="C447" s="5" t="str">
        <f t="shared" ref="C447:C495" si="117">D447&amp;"_"&amp;E447</f>
        <v>add_motorcycle_fleet_sao_paulo</v>
      </c>
      <c r="D447" s="7" t="s">
        <v>198</v>
      </c>
      <c r="E447" t="s">
        <v>139</v>
      </c>
      <c r="G447" t="str">
        <f t="shared" ca="1" si="110"/>
        <v>All_city_list!L50</v>
      </c>
      <c r="H447" t="str">
        <f t="shared" ref="H447:H470" ca="1" si="118">H446</f>
        <v>All_city_list!M50</v>
      </c>
      <c r="I447" t="str">
        <f t="shared" ref="I447:I470" ca="1" si="119">I446</f>
        <v>All_city_list!N50</v>
      </c>
    </row>
    <row r="448" spans="3:9" x14ac:dyDescent="0.25">
      <c r="C448" s="5" t="str">
        <f t="shared" si="117"/>
        <v>add_motorcycle_fleet_delhi</v>
      </c>
      <c r="D448" s="7" t="s">
        <v>198</v>
      </c>
      <c r="E448" t="s">
        <v>140</v>
      </c>
      <c r="G448" t="str">
        <f t="shared" ca="1" si="110"/>
        <v>All_city_list!L50</v>
      </c>
      <c r="H448" t="str">
        <f t="shared" ca="1" si="118"/>
        <v>All_city_list!M50</v>
      </c>
      <c r="I448" t="str">
        <f t="shared" ca="1" si="119"/>
        <v>All_city_list!N50</v>
      </c>
    </row>
    <row r="449" spans="3:9" x14ac:dyDescent="0.25">
      <c r="C449" s="5" t="str">
        <f t="shared" si="117"/>
        <v>add_motorcycle_fleet_bangalore</v>
      </c>
      <c r="D449" s="7" t="s">
        <v>198</v>
      </c>
      <c r="E449" t="s">
        <v>141</v>
      </c>
      <c r="G449" t="str">
        <f t="shared" ca="1" si="110"/>
        <v>All_city_list!L50</v>
      </c>
      <c r="H449" t="str">
        <f t="shared" ca="1" si="118"/>
        <v>All_city_list!M50</v>
      </c>
      <c r="I449" t="str">
        <f t="shared" ca="1" si="119"/>
        <v>All_city_list!N50</v>
      </c>
    </row>
    <row r="450" spans="3:9" x14ac:dyDescent="0.25">
      <c r="C450" s="5" t="str">
        <f t="shared" si="117"/>
        <v>add_motorcycle_fleet_vizag</v>
      </c>
      <c r="D450" s="7" t="s">
        <v>198</v>
      </c>
      <c r="E450" t="s">
        <v>142</v>
      </c>
      <c r="G450" t="str">
        <f t="shared" ca="1" si="110"/>
        <v>All_city_list!L50</v>
      </c>
      <c r="H450" t="str">
        <f t="shared" ca="1" si="118"/>
        <v>All_city_list!M50</v>
      </c>
      <c r="I450" t="str">
        <f t="shared" ca="1" si="119"/>
        <v>All_city_list!N50</v>
      </c>
    </row>
    <row r="451" spans="3:9" x14ac:dyDescent="0.25">
      <c r="C451" s="5" t="str">
        <f t="shared" si="117"/>
        <v>add_motorcycle_fleet_belo_horizonte</v>
      </c>
      <c r="D451" s="7" t="s">
        <v>198</v>
      </c>
      <c r="E451" t="s">
        <v>143</v>
      </c>
      <c r="G451" t="str">
        <f t="shared" ca="1" si="110"/>
        <v>All_city_list!L50</v>
      </c>
      <c r="H451" t="str">
        <f t="shared" ca="1" si="118"/>
        <v>All_city_list!M50</v>
      </c>
      <c r="I451" t="str">
        <f t="shared" ca="1" si="119"/>
        <v>All_city_list!N50</v>
      </c>
    </row>
    <row r="452" spans="3:9" x14ac:dyDescent="0.25">
      <c r="C452" s="5" t="str">
        <f t="shared" si="117"/>
        <v>add_motorcycle_fleet_bogota</v>
      </c>
      <c r="D452" s="7" t="s">
        <v>198</v>
      </c>
      <c r="E452" t="s">
        <v>144</v>
      </c>
      <c r="G452" t="str">
        <f t="shared" ca="1" si="110"/>
        <v>All_city_list!L50</v>
      </c>
      <c r="H452" t="str">
        <f t="shared" ca="1" si="118"/>
        <v>All_city_list!M50</v>
      </c>
      <c r="I452" t="str">
        <f t="shared" ca="1" si="119"/>
        <v>All_city_list!N50</v>
      </c>
    </row>
    <row r="453" spans="3:9" x14ac:dyDescent="0.25">
      <c r="C453" s="5" t="str">
        <f t="shared" si="117"/>
        <v>add_motorcycle_fleet_santiago</v>
      </c>
      <c r="D453" s="7" t="s">
        <v>198</v>
      </c>
      <c r="E453" t="s">
        <v>145</v>
      </c>
      <c r="G453" t="str">
        <f t="shared" ca="1" si="110"/>
        <v>All_city_list!L50</v>
      </c>
      <c r="H453" t="str">
        <f t="shared" ca="1" si="118"/>
        <v>All_city_list!M50</v>
      </c>
      <c r="I453" t="str">
        <f t="shared" ca="1" si="119"/>
        <v>All_city_list!N50</v>
      </c>
    </row>
    <row r="454" spans="3:9" x14ac:dyDescent="0.25">
      <c r="C454" s="5" t="str">
        <f t="shared" si="117"/>
        <v>add_motorcycle_fleet_mexico_city</v>
      </c>
      <c r="D454" s="7" t="s">
        <v>198</v>
      </c>
      <c r="E454" t="s">
        <v>146</v>
      </c>
      <c r="G454" t="str">
        <f t="shared" ca="1" si="110"/>
        <v>All_city_list!L50</v>
      </c>
      <c r="H454" t="str">
        <f t="shared" ca="1" si="118"/>
        <v>All_city_list!M50</v>
      </c>
      <c r="I454" t="str">
        <f t="shared" ca="1" si="119"/>
        <v>All_city_list!N50</v>
      </c>
    </row>
    <row r="455" spans="3:9" x14ac:dyDescent="0.25">
      <c r="C455" s="5" t="str">
        <f t="shared" si="117"/>
        <v>add_motorcycle_fleet_buenos_aires</v>
      </c>
      <c r="D455" s="7" t="s">
        <v>198</v>
      </c>
      <c r="E455" t="s">
        <v>147</v>
      </c>
      <c r="G455" t="str">
        <f t="shared" ca="1" si="110"/>
        <v>All_city_list!L50</v>
      </c>
      <c r="H455" t="str">
        <f t="shared" ca="1" si="118"/>
        <v>All_city_list!M50</v>
      </c>
      <c r="I455" t="str">
        <f t="shared" ca="1" si="119"/>
        <v>All_city_list!N50</v>
      </c>
    </row>
    <row r="456" spans="3:9" x14ac:dyDescent="0.25">
      <c r="C456" s="5" t="str">
        <f t="shared" si="117"/>
        <v>add_motorcycle_fleet_cape_town</v>
      </c>
      <c r="D456" s="7" t="s">
        <v>198</v>
      </c>
      <c r="E456" t="s">
        <v>148</v>
      </c>
      <c r="G456" t="str">
        <f t="shared" ca="1" si="110"/>
        <v>All_city_list!L50</v>
      </c>
      <c r="H456" t="str">
        <f t="shared" ca="1" si="118"/>
        <v>All_city_list!M50</v>
      </c>
      <c r="I456" t="str">
        <f t="shared" ca="1" si="119"/>
        <v>All_city_list!N50</v>
      </c>
    </row>
    <row r="457" spans="3:9" x14ac:dyDescent="0.25">
      <c r="C457" s="5" t="str">
        <f t="shared" si="117"/>
        <v>add_motorcycle_fleet_medellin</v>
      </c>
      <c r="D457" s="7" t="s">
        <v>198</v>
      </c>
      <c r="E457" t="s">
        <v>149</v>
      </c>
      <c r="G457" t="str">
        <f t="shared" ca="1" si="110"/>
        <v>All_city_list!L50</v>
      </c>
      <c r="H457" t="str">
        <f t="shared" ca="1" si="118"/>
        <v>All_city_list!M50</v>
      </c>
      <c r="I457" t="str">
        <f t="shared" ca="1" si="119"/>
        <v>All_city_list!N50</v>
      </c>
    </row>
    <row r="458" spans="3:9" x14ac:dyDescent="0.25">
      <c r="C458" s="5" t="str">
        <f t="shared" si="117"/>
        <v>add_motorcycle_fleet_cali</v>
      </c>
      <c r="D458" s="7" t="s">
        <v>198</v>
      </c>
      <c r="E458" t="s">
        <v>150</v>
      </c>
      <c r="G458" t="str">
        <f t="shared" ca="1" si="110"/>
        <v>All_city_list!L50</v>
      </c>
      <c r="H458" t="str">
        <f t="shared" ca="1" si="118"/>
        <v>All_city_list!M50</v>
      </c>
      <c r="I458" t="str">
        <f t="shared" ca="1" si="119"/>
        <v>All_city_list!N50</v>
      </c>
    </row>
    <row r="459" spans="3:9" x14ac:dyDescent="0.25">
      <c r="C459" s="5" t="str">
        <f t="shared" si="117"/>
        <v>add_motorcycle_fleet_montevideo</v>
      </c>
      <c r="D459" s="7" t="s">
        <v>198</v>
      </c>
      <c r="E459" t="s">
        <v>151</v>
      </c>
      <c r="G459" t="str">
        <f t="shared" ca="1" si="110"/>
        <v>All_city_list!L50</v>
      </c>
      <c r="H459" t="str">
        <f t="shared" ca="1" si="118"/>
        <v>All_city_list!M50</v>
      </c>
      <c r="I459" t="str">
        <f t="shared" ca="1" si="119"/>
        <v>All_city_list!N50</v>
      </c>
    </row>
    <row r="460" spans="3:9" x14ac:dyDescent="0.25">
      <c r="C460" s="5" t="str">
        <f t="shared" si="117"/>
        <v>add_motorcycle_fleet_antofagasta</v>
      </c>
      <c r="D460" s="7" t="s">
        <v>198</v>
      </c>
      <c r="E460" t="s">
        <v>152</v>
      </c>
      <c r="G460" t="str">
        <f t="shared" ca="1" si="110"/>
        <v>All_city_list!L50</v>
      </c>
      <c r="H460" t="str">
        <f t="shared" ca="1" si="118"/>
        <v>All_city_list!M50</v>
      </c>
      <c r="I460" t="str">
        <f t="shared" ca="1" si="119"/>
        <v>All_city_list!N50</v>
      </c>
    </row>
    <row r="461" spans="3:9" x14ac:dyDescent="0.25">
      <c r="C461" s="5" t="str">
        <f t="shared" si="117"/>
        <v>add_motorcycle_fleet_arica</v>
      </c>
      <c r="D461" s="7" t="s">
        <v>198</v>
      </c>
      <c r="E461" t="s">
        <v>153</v>
      </c>
      <c r="G461" t="str">
        <f t="shared" ca="1" si="110"/>
        <v>All_city_list!L50</v>
      </c>
      <c r="H461" t="str">
        <f t="shared" ca="1" si="118"/>
        <v>All_city_list!M50</v>
      </c>
      <c r="I461" t="str">
        <f t="shared" ca="1" si="119"/>
        <v>All_city_list!N50</v>
      </c>
    </row>
    <row r="462" spans="3:9" x14ac:dyDescent="0.25">
      <c r="C462" s="5" t="str">
        <f t="shared" si="117"/>
        <v>add_motorcycle_fleet_copiapo</v>
      </c>
      <c r="D462" s="7" t="s">
        <v>198</v>
      </c>
      <c r="E462" t="s">
        <v>154</v>
      </c>
      <c r="G462" t="str">
        <f t="shared" ca="1" si="110"/>
        <v>All_city_list!L50</v>
      </c>
      <c r="H462" t="str">
        <f t="shared" ca="1" si="118"/>
        <v>All_city_list!M50</v>
      </c>
      <c r="I462" t="str">
        <f t="shared" ca="1" si="119"/>
        <v>All_city_list!N50</v>
      </c>
    </row>
    <row r="463" spans="3:9" x14ac:dyDescent="0.25">
      <c r="C463" s="5" t="str">
        <f t="shared" si="117"/>
        <v>add_motorcycle_fleet_coquimbo_laserena</v>
      </c>
      <c r="D463" s="7" t="s">
        <v>198</v>
      </c>
      <c r="E463" t="s">
        <v>155</v>
      </c>
      <c r="G463" t="str">
        <f t="shared" ca="1" si="110"/>
        <v>All_city_list!L50</v>
      </c>
      <c r="H463" t="str">
        <f t="shared" ca="1" si="118"/>
        <v>All_city_list!M50</v>
      </c>
      <c r="I463" t="str">
        <f t="shared" ca="1" si="119"/>
        <v>All_city_list!N50</v>
      </c>
    </row>
    <row r="464" spans="3:9" x14ac:dyDescent="0.25">
      <c r="C464" s="5" t="str">
        <f t="shared" si="117"/>
        <v>add_motorcycle_fleet_iquique_altohospicio</v>
      </c>
      <c r="D464" s="7" t="s">
        <v>198</v>
      </c>
      <c r="E464" t="s">
        <v>156</v>
      </c>
      <c r="G464" t="str">
        <f t="shared" ca="1" si="110"/>
        <v>All_city_list!L50</v>
      </c>
      <c r="H464" t="str">
        <f t="shared" ca="1" si="118"/>
        <v>All_city_list!M50</v>
      </c>
      <c r="I464" t="str">
        <f t="shared" ca="1" si="119"/>
        <v>All_city_list!N50</v>
      </c>
    </row>
    <row r="465" spans="3:9" x14ac:dyDescent="0.25">
      <c r="C465" s="5" t="str">
        <f t="shared" si="117"/>
        <v>add_motorcycle_fleet_osorno</v>
      </c>
      <c r="D465" s="7" t="s">
        <v>198</v>
      </c>
      <c r="E465" t="s">
        <v>157</v>
      </c>
      <c r="G465" t="str">
        <f t="shared" ca="1" si="110"/>
        <v>All_city_list!L50</v>
      </c>
      <c r="H465" t="str">
        <f t="shared" ca="1" si="118"/>
        <v>All_city_list!M50</v>
      </c>
      <c r="I465" t="str">
        <f t="shared" ca="1" si="119"/>
        <v>All_city_list!N50</v>
      </c>
    </row>
    <row r="466" spans="3:9" x14ac:dyDescent="0.25">
      <c r="C466" s="5" t="str">
        <f t="shared" si="117"/>
        <v>add_motorcycle_fleet_puerto_montt</v>
      </c>
      <c r="D466" s="7" t="s">
        <v>198</v>
      </c>
      <c r="E466" t="s">
        <v>158</v>
      </c>
      <c r="G466" t="str">
        <f t="shared" ca="1" si="110"/>
        <v>All_city_list!L50</v>
      </c>
      <c r="H466" t="str">
        <f t="shared" ca="1" si="118"/>
        <v>All_city_list!M50</v>
      </c>
      <c r="I466" t="str">
        <f t="shared" ca="1" si="119"/>
        <v>All_city_list!N50</v>
      </c>
    </row>
    <row r="467" spans="3:9" x14ac:dyDescent="0.25">
      <c r="C467" s="5" t="str">
        <f t="shared" si="117"/>
        <v>add_motorcycle_fleet_san_antonio</v>
      </c>
      <c r="D467" s="7" t="s">
        <v>198</v>
      </c>
      <c r="E467" t="s">
        <v>159</v>
      </c>
      <c r="G467" t="str">
        <f t="shared" ca="1" si="110"/>
        <v>All_city_list!L50</v>
      </c>
      <c r="H467" t="str">
        <f t="shared" ca="1" si="118"/>
        <v>All_city_list!M50</v>
      </c>
      <c r="I467" t="str">
        <f t="shared" ca="1" si="119"/>
        <v>All_city_list!N50</v>
      </c>
    </row>
    <row r="468" spans="3:9" x14ac:dyDescent="0.25">
      <c r="C468" s="5" t="str">
        <f t="shared" si="117"/>
        <v>add_motorcycle_fleet_temuco_padrelascasas</v>
      </c>
      <c r="D468" s="7" t="s">
        <v>198</v>
      </c>
      <c r="E468" t="s">
        <v>160</v>
      </c>
      <c r="G468" t="str">
        <f t="shared" ca="1" si="110"/>
        <v>All_city_list!L50</v>
      </c>
      <c r="H468" t="str">
        <f t="shared" ca="1" si="118"/>
        <v>All_city_list!M50</v>
      </c>
      <c r="I468" t="str">
        <f t="shared" ca="1" si="119"/>
        <v>All_city_list!N50</v>
      </c>
    </row>
    <row r="469" spans="3:9" x14ac:dyDescent="0.25">
      <c r="C469" s="5" t="str">
        <f t="shared" si="117"/>
        <v>add_motorcycle_fleet_valdivia</v>
      </c>
      <c r="D469" s="7" t="s">
        <v>198</v>
      </c>
      <c r="E469" t="s">
        <v>161</v>
      </c>
      <c r="G469" t="str">
        <f t="shared" ca="1" si="110"/>
        <v>All_city_list!L50</v>
      </c>
      <c r="H469" t="str">
        <f t="shared" ca="1" si="118"/>
        <v>All_city_list!M50</v>
      </c>
      <c r="I469" t="str">
        <f t="shared" ca="1" si="119"/>
        <v>All_city_list!N50</v>
      </c>
    </row>
    <row r="470" spans="3:9" x14ac:dyDescent="0.25">
      <c r="C470" s="5" t="str">
        <f t="shared" si="117"/>
        <v>add_motorcycle_fleet_gran_valparaiso</v>
      </c>
      <c r="D470" s="7" t="s">
        <v>198</v>
      </c>
      <c r="E470" t="s">
        <v>162</v>
      </c>
      <c r="G470" t="str">
        <f t="shared" ca="1" si="110"/>
        <v>All_city_list!L50</v>
      </c>
      <c r="H470" t="str">
        <f t="shared" ca="1" si="118"/>
        <v>All_city_list!M50</v>
      </c>
      <c r="I470" t="str">
        <f t="shared" ca="1" si="119"/>
        <v>All_city_list!N50</v>
      </c>
    </row>
    <row r="471" spans="3:9" x14ac:dyDescent="0.25">
      <c r="C471" s="5" t="str">
        <f t="shared" si="117"/>
        <v>fleet_to_motorcycle_ratio_accra</v>
      </c>
      <c r="D471" s="36" t="s">
        <v>201</v>
      </c>
      <c r="E471" s="28" t="s">
        <v>138</v>
      </c>
      <c r="F471" s="28">
        <f ca="1">MATCH(C471,All_city_list!$D:$D,0)</f>
        <v>51</v>
      </c>
      <c r="G471" s="4" t="str">
        <f t="shared" ref="G471" ca="1" si="120">"All_city_list!L"&amp;F471</f>
        <v>All_city_list!L51</v>
      </c>
      <c r="H471" s="4" t="str">
        <f ca="1">"All_city_list!M"&amp;$F471</f>
        <v>All_city_list!M51</v>
      </c>
      <c r="I471" s="4" t="str">
        <f ca="1">"All_city_list!N"&amp;$F471</f>
        <v>All_city_list!N51</v>
      </c>
    </row>
    <row r="472" spans="3:9" x14ac:dyDescent="0.25">
      <c r="C472" s="5" t="str">
        <f t="shared" si="117"/>
        <v>fleet_to_motorcycle_ratio_sao_paulo</v>
      </c>
      <c r="D472" s="7" t="s">
        <v>201</v>
      </c>
      <c r="E472" t="s">
        <v>139</v>
      </c>
      <c r="G472" t="str">
        <f t="shared" ca="1" si="110"/>
        <v>All_city_list!L51</v>
      </c>
      <c r="H472" t="str">
        <f t="shared" ref="H472:H495" ca="1" si="121">H471</f>
        <v>All_city_list!M51</v>
      </c>
      <c r="I472" t="str">
        <f t="shared" ref="I472:I495" ca="1" si="122">I471</f>
        <v>All_city_list!N51</v>
      </c>
    </row>
    <row r="473" spans="3:9" x14ac:dyDescent="0.25">
      <c r="C473" s="5" t="str">
        <f t="shared" si="117"/>
        <v>fleet_to_motorcycle_ratio_delhi</v>
      </c>
      <c r="D473" s="7" t="s">
        <v>201</v>
      </c>
      <c r="E473" t="s">
        <v>140</v>
      </c>
      <c r="G473" t="str">
        <f t="shared" ca="1" si="110"/>
        <v>All_city_list!L51</v>
      </c>
      <c r="H473" t="str">
        <f t="shared" ca="1" si="121"/>
        <v>All_city_list!M51</v>
      </c>
      <c r="I473" t="str">
        <f t="shared" ca="1" si="122"/>
        <v>All_city_list!N51</v>
      </c>
    </row>
    <row r="474" spans="3:9" x14ac:dyDescent="0.25">
      <c r="C474" s="5" t="str">
        <f t="shared" si="117"/>
        <v>fleet_to_motorcycle_ratio_bangalore</v>
      </c>
      <c r="D474" s="7" t="s">
        <v>201</v>
      </c>
      <c r="E474" t="s">
        <v>141</v>
      </c>
      <c r="G474" t="str">
        <f t="shared" ca="1" si="110"/>
        <v>All_city_list!L51</v>
      </c>
      <c r="H474" t="str">
        <f t="shared" ca="1" si="121"/>
        <v>All_city_list!M51</v>
      </c>
      <c r="I474" t="str">
        <f t="shared" ca="1" si="122"/>
        <v>All_city_list!N51</v>
      </c>
    </row>
    <row r="475" spans="3:9" x14ac:dyDescent="0.25">
      <c r="C475" s="5" t="str">
        <f t="shared" si="117"/>
        <v>fleet_to_motorcycle_ratio_vizag</v>
      </c>
      <c r="D475" s="7" t="s">
        <v>201</v>
      </c>
      <c r="E475" t="s">
        <v>142</v>
      </c>
      <c r="G475" t="str">
        <f t="shared" ca="1" si="110"/>
        <v>All_city_list!L51</v>
      </c>
      <c r="H475" t="str">
        <f t="shared" ca="1" si="121"/>
        <v>All_city_list!M51</v>
      </c>
      <c r="I475" t="str">
        <f t="shared" ca="1" si="122"/>
        <v>All_city_list!N51</v>
      </c>
    </row>
    <row r="476" spans="3:9" x14ac:dyDescent="0.25">
      <c r="C476" s="5" t="str">
        <f t="shared" si="117"/>
        <v>fleet_to_motorcycle_ratio_belo_horizonte</v>
      </c>
      <c r="D476" s="7" t="s">
        <v>201</v>
      </c>
      <c r="E476" t="s">
        <v>143</v>
      </c>
      <c r="G476" t="str">
        <f t="shared" ca="1" si="110"/>
        <v>All_city_list!L51</v>
      </c>
      <c r="H476" t="str">
        <f t="shared" ca="1" si="121"/>
        <v>All_city_list!M51</v>
      </c>
      <c r="I476" t="str">
        <f t="shared" ca="1" si="122"/>
        <v>All_city_list!N51</v>
      </c>
    </row>
    <row r="477" spans="3:9" x14ac:dyDescent="0.25">
      <c r="C477" s="5" t="str">
        <f t="shared" si="117"/>
        <v>fleet_to_motorcycle_ratio_bogota</v>
      </c>
      <c r="D477" s="7" t="s">
        <v>201</v>
      </c>
      <c r="E477" t="s">
        <v>144</v>
      </c>
      <c r="G477" t="str">
        <f t="shared" ca="1" si="110"/>
        <v>All_city_list!L51</v>
      </c>
      <c r="H477" t="str">
        <f t="shared" ca="1" si="121"/>
        <v>All_city_list!M51</v>
      </c>
      <c r="I477" t="str">
        <f t="shared" ca="1" si="122"/>
        <v>All_city_list!N51</v>
      </c>
    </row>
    <row r="478" spans="3:9" x14ac:dyDescent="0.25">
      <c r="C478" s="5" t="str">
        <f t="shared" si="117"/>
        <v>fleet_to_motorcycle_ratio_santiago</v>
      </c>
      <c r="D478" s="7" t="s">
        <v>201</v>
      </c>
      <c r="E478" t="s">
        <v>145</v>
      </c>
      <c r="G478" t="str">
        <f t="shared" ca="1" si="110"/>
        <v>All_city_list!L51</v>
      </c>
      <c r="H478" t="str">
        <f t="shared" ca="1" si="121"/>
        <v>All_city_list!M51</v>
      </c>
      <c r="I478" t="str">
        <f t="shared" ca="1" si="122"/>
        <v>All_city_list!N51</v>
      </c>
    </row>
    <row r="479" spans="3:9" x14ac:dyDescent="0.25">
      <c r="C479" s="5" t="str">
        <f t="shared" si="117"/>
        <v>fleet_to_motorcycle_ratio_mexico_city</v>
      </c>
      <c r="D479" s="7" t="s">
        <v>201</v>
      </c>
      <c r="E479" t="s">
        <v>146</v>
      </c>
      <c r="G479" t="str">
        <f t="shared" ca="1" si="110"/>
        <v>All_city_list!L51</v>
      </c>
      <c r="H479" t="str">
        <f t="shared" ca="1" si="121"/>
        <v>All_city_list!M51</v>
      </c>
      <c r="I479" t="str">
        <f t="shared" ca="1" si="122"/>
        <v>All_city_list!N51</v>
      </c>
    </row>
    <row r="480" spans="3:9" x14ac:dyDescent="0.25">
      <c r="C480" s="5" t="str">
        <f t="shared" si="117"/>
        <v>fleet_to_motorcycle_ratio_buenos_aires</v>
      </c>
      <c r="D480" s="7" t="s">
        <v>201</v>
      </c>
      <c r="E480" t="s">
        <v>147</v>
      </c>
      <c r="G480" t="str">
        <f t="shared" ca="1" si="110"/>
        <v>All_city_list!L51</v>
      </c>
      <c r="H480" t="str">
        <f t="shared" ca="1" si="121"/>
        <v>All_city_list!M51</v>
      </c>
      <c r="I480" t="str">
        <f t="shared" ca="1" si="122"/>
        <v>All_city_list!N51</v>
      </c>
    </row>
    <row r="481" spans="3:9" x14ac:dyDescent="0.25">
      <c r="C481" s="5" t="str">
        <f t="shared" si="117"/>
        <v>fleet_to_motorcycle_ratio_cape_town</v>
      </c>
      <c r="D481" s="7" t="s">
        <v>201</v>
      </c>
      <c r="E481" t="s">
        <v>148</v>
      </c>
      <c r="G481" t="str">
        <f t="shared" ca="1" si="110"/>
        <v>All_city_list!L51</v>
      </c>
      <c r="H481" t="str">
        <f t="shared" ca="1" si="121"/>
        <v>All_city_list!M51</v>
      </c>
      <c r="I481" t="str">
        <f t="shared" ca="1" si="122"/>
        <v>All_city_list!N51</v>
      </c>
    </row>
    <row r="482" spans="3:9" x14ac:dyDescent="0.25">
      <c r="C482" s="5" t="str">
        <f t="shared" si="117"/>
        <v>fleet_to_motorcycle_ratio_medellin</v>
      </c>
      <c r="D482" s="7" t="s">
        <v>201</v>
      </c>
      <c r="E482" t="s">
        <v>149</v>
      </c>
      <c r="G482" t="str">
        <f t="shared" ca="1" si="110"/>
        <v>All_city_list!L51</v>
      </c>
      <c r="H482" t="str">
        <f t="shared" ca="1" si="121"/>
        <v>All_city_list!M51</v>
      </c>
      <c r="I482" t="str">
        <f t="shared" ca="1" si="122"/>
        <v>All_city_list!N51</v>
      </c>
    </row>
    <row r="483" spans="3:9" x14ac:dyDescent="0.25">
      <c r="C483" s="5" t="str">
        <f t="shared" si="117"/>
        <v>fleet_to_motorcycle_ratio_cali</v>
      </c>
      <c r="D483" s="7" t="s">
        <v>201</v>
      </c>
      <c r="E483" t="s">
        <v>150</v>
      </c>
      <c r="G483" t="str">
        <f t="shared" ca="1" si="110"/>
        <v>All_city_list!L51</v>
      </c>
      <c r="H483" t="str">
        <f t="shared" ca="1" si="121"/>
        <v>All_city_list!M51</v>
      </c>
      <c r="I483" t="str">
        <f t="shared" ca="1" si="122"/>
        <v>All_city_list!N51</v>
      </c>
    </row>
    <row r="484" spans="3:9" x14ac:dyDescent="0.25">
      <c r="C484" s="5" t="str">
        <f t="shared" si="117"/>
        <v>fleet_to_motorcycle_ratio_montevideo</v>
      </c>
      <c r="D484" s="7" t="s">
        <v>201</v>
      </c>
      <c r="E484" t="s">
        <v>151</v>
      </c>
      <c r="G484" t="str">
        <f t="shared" ca="1" si="110"/>
        <v>All_city_list!L51</v>
      </c>
      <c r="H484" t="str">
        <f t="shared" ca="1" si="121"/>
        <v>All_city_list!M51</v>
      </c>
      <c r="I484" t="str">
        <f t="shared" ca="1" si="122"/>
        <v>All_city_list!N51</v>
      </c>
    </row>
    <row r="485" spans="3:9" x14ac:dyDescent="0.25">
      <c r="C485" s="5" t="str">
        <f t="shared" si="117"/>
        <v>fleet_to_motorcycle_ratio_antofagasta</v>
      </c>
      <c r="D485" s="7" t="s">
        <v>201</v>
      </c>
      <c r="E485" t="s">
        <v>152</v>
      </c>
      <c r="G485" t="str">
        <f t="shared" ca="1" si="110"/>
        <v>All_city_list!L51</v>
      </c>
      <c r="H485" t="str">
        <f t="shared" ca="1" si="121"/>
        <v>All_city_list!M51</v>
      </c>
      <c r="I485" t="str">
        <f t="shared" ca="1" si="122"/>
        <v>All_city_list!N51</v>
      </c>
    </row>
    <row r="486" spans="3:9" x14ac:dyDescent="0.25">
      <c r="C486" s="5" t="str">
        <f t="shared" si="117"/>
        <v>fleet_to_motorcycle_ratio_arica</v>
      </c>
      <c r="D486" s="7" t="s">
        <v>201</v>
      </c>
      <c r="E486" t="s">
        <v>153</v>
      </c>
      <c r="G486" t="str">
        <f t="shared" ref="G486:G495" ca="1" si="123">G485</f>
        <v>All_city_list!L51</v>
      </c>
      <c r="H486" t="str">
        <f t="shared" ca="1" si="121"/>
        <v>All_city_list!M51</v>
      </c>
      <c r="I486" t="str">
        <f t="shared" ca="1" si="122"/>
        <v>All_city_list!N51</v>
      </c>
    </row>
    <row r="487" spans="3:9" x14ac:dyDescent="0.25">
      <c r="C487" s="5" t="str">
        <f t="shared" si="117"/>
        <v>fleet_to_motorcycle_ratio_copiapo</v>
      </c>
      <c r="D487" s="7" t="s">
        <v>201</v>
      </c>
      <c r="E487" t="s">
        <v>154</v>
      </c>
      <c r="G487" t="str">
        <f t="shared" ca="1" si="123"/>
        <v>All_city_list!L51</v>
      </c>
      <c r="H487" t="str">
        <f t="shared" ca="1" si="121"/>
        <v>All_city_list!M51</v>
      </c>
      <c r="I487" t="str">
        <f t="shared" ca="1" si="122"/>
        <v>All_city_list!N51</v>
      </c>
    </row>
    <row r="488" spans="3:9" x14ac:dyDescent="0.25">
      <c r="C488" s="5" t="str">
        <f t="shared" si="117"/>
        <v>fleet_to_motorcycle_ratio_coquimbo_laserena</v>
      </c>
      <c r="D488" s="7" t="s">
        <v>201</v>
      </c>
      <c r="E488" t="s">
        <v>155</v>
      </c>
      <c r="G488" t="str">
        <f t="shared" ca="1" si="123"/>
        <v>All_city_list!L51</v>
      </c>
      <c r="H488" t="str">
        <f t="shared" ca="1" si="121"/>
        <v>All_city_list!M51</v>
      </c>
      <c r="I488" t="str">
        <f t="shared" ca="1" si="122"/>
        <v>All_city_list!N51</v>
      </c>
    </row>
    <row r="489" spans="3:9" x14ac:dyDescent="0.25">
      <c r="C489" s="5" t="str">
        <f t="shared" si="117"/>
        <v>fleet_to_motorcycle_ratio_iquique_altohospicio</v>
      </c>
      <c r="D489" s="7" t="s">
        <v>201</v>
      </c>
      <c r="E489" t="s">
        <v>156</v>
      </c>
      <c r="G489" t="str">
        <f t="shared" ca="1" si="123"/>
        <v>All_city_list!L51</v>
      </c>
      <c r="H489" t="str">
        <f t="shared" ca="1" si="121"/>
        <v>All_city_list!M51</v>
      </c>
      <c r="I489" t="str">
        <f t="shared" ca="1" si="122"/>
        <v>All_city_list!N51</v>
      </c>
    </row>
    <row r="490" spans="3:9" x14ac:dyDescent="0.25">
      <c r="C490" s="5" t="str">
        <f t="shared" si="117"/>
        <v>fleet_to_motorcycle_ratio_osorno</v>
      </c>
      <c r="D490" s="7" t="s">
        <v>201</v>
      </c>
      <c r="E490" t="s">
        <v>157</v>
      </c>
      <c r="G490" t="str">
        <f t="shared" ca="1" si="123"/>
        <v>All_city_list!L51</v>
      </c>
      <c r="H490" t="str">
        <f t="shared" ca="1" si="121"/>
        <v>All_city_list!M51</v>
      </c>
      <c r="I490" t="str">
        <f t="shared" ca="1" si="122"/>
        <v>All_city_list!N51</v>
      </c>
    </row>
    <row r="491" spans="3:9" x14ac:dyDescent="0.25">
      <c r="C491" s="5" t="str">
        <f t="shared" si="117"/>
        <v>fleet_to_motorcycle_ratio_puerto_montt</v>
      </c>
      <c r="D491" s="7" t="s">
        <v>201</v>
      </c>
      <c r="E491" t="s">
        <v>158</v>
      </c>
      <c r="G491" t="str">
        <f t="shared" ca="1" si="123"/>
        <v>All_city_list!L51</v>
      </c>
      <c r="H491" t="str">
        <f t="shared" ca="1" si="121"/>
        <v>All_city_list!M51</v>
      </c>
      <c r="I491" t="str">
        <f t="shared" ca="1" si="122"/>
        <v>All_city_list!N51</v>
      </c>
    </row>
    <row r="492" spans="3:9" x14ac:dyDescent="0.25">
      <c r="C492" s="5" t="str">
        <f t="shared" si="117"/>
        <v>fleet_to_motorcycle_ratio_san_antonio</v>
      </c>
      <c r="D492" s="7" t="s">
        <v>201</v>
      </c>
      <c r="E492" t="s">
        <v>159</v>
      </c>
      <c r="G492" t="str">
        <f t="shared" ca="1" si="123"/>
        <v>All_city_list!L51</v>
      </c>
      <c r="H492" t="str">
        <f t="shared" ca="1" si="121"/>
        <v>All_city_list!M51</v>
      </c>
      <c r="I492" t="str">
        <f t="shared" ca="1" si="122"/>
        <v>All_city_list!N51</v>
      </c>
    </row>
    <row r="493" spans="3:9" x14ac:dyDescent="0.25">
      <c r="C493" s="5" t="str">
        <f t="shared" si="117"/>
        <v>fleet_to_motorcycle_ratio_temuco_padrelascasas</v>
      </c>
      <c r="D493" s="7" t="s">
        <v>201</v>
      </c>
      <c r="E493" t="s">
        <v>160</v>
      </c>
      <c r="G493" t="str">
        <f t="shared" ca="1" si="123"/>
        <v>All_city_list!L51</v>
      </c>
      <c r="H493" t="str">
        <f t="shared" ca="1" si="121"/>
        <v>All_city_list!M51</v>
      </c>
      <c r="I493" t="str">
        <f t="shared" ca="1" si="122"/>
        <v>All_city_list!N51</v>
      </c>
    </row>
    <row r="494" spans="3:9" x14ac:dyDescent="0.25">
      <c r="C494" s="5" t="str">
        <f t="shared" si="117"/>
        <v>fleet_to_motorcycle_ratio_valdivia</v>
      </c>
      <c r="D494" s="7" t="s">
        <v>201</v>
      </c>
      <c r="E494" t="s">
        <v>161</v>
      </c>
      <c r="G494" t="str">
        <f t="shared" ca="1" si="123"/>
        <v>All_city_list!L51</v>
      </c>
      <c r="H494" t="str">
        <f t="shared" ca="1" si="121"/>
        <v>All_city_list!M51</v>
      </c>
      <c r="I494" t="str">
        <f t="shared" ca="1" si="122"/>
        <v>All_city_list!N51</v>
      </c>
    </row>
    <row r="495" spans="3:9" x14ac:dyDescent="0.25">
      <c r="C495" s="5" t="str">
        <f t="shared" si="117"/>
        <v>fleet_to_motorcycle_ratio_gran_valparaiso</v>
      </c>
      <c r="D495" s="7" t="s">
        <v>201</v>
      </c>
      <c r="E495" t="s">
        <v>162</v>
      </c>
      <c r="G495" t="str">
        <f t="shared" ca="1" si="123"/>
        <v>All_city_list!L51</v>
      </c>
      <c r="H495" t="str">
        <f t="shared" ca="1" si="121"/>
        <v>All_city_list!M51</v>
      </c>
      <c r="I495" t="str">
        <f t="shared" ca="1" si="122"/>
        <v>All_city_list!N51</v>
      </c>
    </row>
    <row r="496" spans="3:9" x14ac:dyDescent="0.25">
      <c r="C496" s="5" t="str">
        <f t="shared" ref="C496:C548" si="124">D496&amp;"_"&amp;E496</f>
        <v>add_personal_motorcycle_trips_accra</v>
      </c>
      <c r="D496" s="36" t="s">
        <v>194</v>
      </c>
      <c r="E496" s="28" t="s">
        <v>138</v>
      </c>
      <c r="F496" s="28">
        <f ca="1">MATCH(C496,All_city_list!$D:$D,0)</f>
        <v>46</v>
      </c>
      <c r="G496" s="4" t="str">
        <f t="shared" ref="G496" ca="1" si="125">"All_city_list!L"&amp;F496</f>
        <v>All_city_list!L46</v>
      </c>
      <c r="H496" s="4" t="str">
        <f ca="1">"All_city_list!M"&amp;$F496</f>
        <v>All_city_list!M46</v>
      </c>
      <c r="I496" s="4" t="str">
        <f ca="1">"All_city_list!N"&amp;$F496</f>
        <v>All_city_list!N46</v>
      </c>
    </row>
    <row r="497" spans="3:9" x14ac:dyDescent="0.25">
      <c r="C497" s="5" t="str">
        <f t="shared" si="124"/>
        <v>add_personal_motorcycle_trips_sao_paulo</v>
      </c>
      <c r="D497" s="7" t="s">
        <v>194</v>
      </c>
      <c r="E497" t="s">
        <v>139</v>
      </c>
      <c r="G497" t="str">
        <f t="shared" ref="G497:G523" ca="1" si="126">G496</f>
        <v>All_city_list!L46</v>
      </c>
      <c r="H497" t="str">
        <f t="shared" ref="H497:H520" ca="1" si="127">H496</f>
        <v>All_city_list!M46</v>
      </c>
      <c r="I497" t="str">
        <f t="shared" ref="I497:I520" ca="1" si="128">I496</f>
        <v>All_city_list!N46</v>
      </c>
    </row>
    <row r="498" spans="3:9" x14ac:dyDescent="0.25">
      <c r="C498" s="5" t="str">
        <f t="shared" si="124"/>
        <v>add_personal_motorcycle_trips_delhi</v>
      </c>
      <c r="D498" s="7" t="s">
        <v>194</v>
      </c>
      <c r="E498" t="s">
        <v>140</v>
      </c>
      <c r="G498" t="str">
        <f t="shared" ca="1" si="126"/>
        <v>All_city_list!L46</v>
      </c>
      <c r="H498" t="str">
        <f t="shared" ca="1" si="127"/>
        <v>All_city_list!M46</v>
      </c>
      <c r="I498" t="str">
        <f t="shared" ca="1" si="128"/>
        <v>All_city_list!N46</v>
      </c>
    </row>
    <row r="499" spans="3:9" x14ac:dyDescent="0.25">
      <c r="C499" s="5" t="str">
        <f t="shared" si="124"/>
        <v>add_personal_motorcycle_trips_bangalore</v>
      </c>
      <c r="D499" s="7" t="s">
        <v>194</v>
      </c>
      <c r="E499" t="s">
        <v>141</v>
      </c>
      <c r="G499" t="str">
        <f t="shared" ca="1" si="126"/>
        <v>All_city_list!L46</v>
      </c>
      <c r="H499" t="str">
        <f t="shared" ca="1" si="127"/>
        <v>All_city_list!M46</v>
      </c>
      <c r="I499" t="str">
        <f t="shared" ca="1" si="128"/>
        <v>All_city_list!N46</v>
      </c>
    </row>
    <row r="500" spans="3:9" x14ac:dyDescent="0.25">
      <c r="C500" s="5" t="str">
        <f t="shared" si="124"/>
        <v>add_personal_motorcycle_trips_vizag</v>
      </c>
      <c r="D500" s="7" t="s">
        <v>194</v>
      </c>
      <c r="E500" t="s">
        <v>142</v>
      </c>
      <c r="G500" t="str">
        <f t="shared" ca="1" si="126"/>
        <v>All_city_list!L46</v>
      </c>
      <c r="H500" t="str">
        <f t="shared" ca="1" si="127"/>
        <v>All_city_list!M46</v>
      </c>
      <c r="I500" t="str">
        <f t="shared" ca="1" si="128"/>
        <v>All_city_list!N46</v>
      </c>
    </row>
    <row r="501" spans="3:9" x14ac:dyDescent="0.25">
      <c r="C501" s="5" t="str">
        <f t="shared" si="124"/>
        <v>add_personal_motorcycle_trips_belo_horizonte</v>
      </c>
      <c r="D501" s="7" t="s">
        <v>194</v>
      </c>
      <c r="E501" t="s">
        <v>143</v>
      </c>
      <c r="G501" t="str">
        <f t="shared" ca="1" si="126"/>
        <v>All_city_list!L46</v>
      </c>
      <c r="H501" t="str">
        <f t="shared" ca="1" si="127"/>
        <v>All_city_list!M46</v>
      </c>
      <c r="I501" t="str">
        <f t="shared" ca="1" si="128"/>
        <v>All_city_list!N46</v>
      </c>
    </row>
    <row r="502" spans="3:9" x14ac:dyDescent="0.25">
      <c r="C502" s="5" t="str">
        <f t="shared" si="124"/>
        <v>add_personal_motorcycle_trips_bogota</v>
      </c>
      <c r="D502" s="7" t="s">
        <v>194</v>
      </c>
      <c r="E502" t="s">
        <v>144</v>
      </c>
      <c r="G502" t="str">
        <f t="shared" ca="1" si="126"/>
        <v>All_city_list!L46</v>
      </c>
      <c r="H502" t="str">
        <f t="shared" ca="1" si="127"/>
        <v>All_city_list!M46</v>
      </c>
      <c r="I502" t="str">
        <f t="shared" ca="1" si="128"/>
        <v>All_city_list!N46</v>
      </c>
    </row>
    <row r="503" spans="3:9" x14ac:dyDescent="0.25">
      <c r="C503" s="5" t="str">
        <f t="shared" si="124"/>
        <v>add_personal_motorcycle_trips_santiago</v>
      </c>
      <c r="D503" s="7" t="s">
        <v>194</v>
      </c>
      <c r="E503" t="s">
        <v>145</v>
      </c>
      <c r="G503" t="str">
        <f t="shared" ca="1" si="126"/>
        <v>All_city_list!L46</v>
      </c>
      <c r="H503" t="str">
        <f t="shared" ca="1" si="127"/>
        <v>All_city_list!M46</v>
      </c>
      <c r="I503" t="str">
        <f t="shared" ca="1" si="128"/>
        <v>All_city_list!N46</v>
      </c>
    </row>
    <row r="504" spans="3:9" x14ac:dyDescent="0.25">
      <c r="C504" s="5" t="str">
        <f t="shared" si="124"/>
        <v>add_personal_motorcycle_trips_mexico_city</v>
      </c>
      <c r="D504" s="7" t="s">
        <v>194</v>
      </c>
      <c r="E504" t="s">
        <v>146</v>
      </c>
      <c r="G504" t="str">
        <f t="shared" ca="1" si="126"/>
        <v>All_city_list!L46</v>
      </c>
      <c r="H504" t="str">
        <f t="shared" ca="1" si="127"/>
        <v>All_city_list!M46</v>
      </c>
      <c r="I504" t="str">
        <f t="shared" ca="1" si="128"/>
        <v>All_city_list!N46</v>
      </c>
    </row>
    <row r="505" spans="3:9" x14ac:dyDescent="0.25">
      <c r="C505" s="5" t="str">
        <f t="shared" si="124"/>
        <v>add_personal_motorcycle_trips_buenos_aires</v>
      </c>
      <c r="D505" s="7" t="s">
        <v>194</v>
      </c>
      <c r="E505" t="s">
        <v>147</v>
      </c>
      <c r="G505" t="str">
        <f t="shared" ca="1" si="126"/>
        <v>All_city_list!L46</v>
      </c>
      <c r="H505" t="str">
        <f t="shared" ca="1" si="127"/>
        <v>All_city_list!M46</v>
      </c>
      <c r="I505" t="str">
        <f t="shared" ca="1" si="128"/>
        <v>All_city_list!N46</v>
      </c>
    </row>
    <row r="506" spans="3:9" x14ac:dyDescent="0.25">
      <c r="C506" s="5" t="str">
        <f t="shared" si="124"/>
        <v>add_personal_motorcycle_trips_cape_town</v>
      </c>
      <c r="D506" s="7" t="s">
        <v>194</v>
      </c>
      <c r="E506" t="s">
        <v>148</v>
      </c>
      <c r="G506" t="str">
        <f t="shared" ca="1" si="126"/>
        <v>All_city_list!L46</v>
      </c>
      <c r="H506" t="str">
        <f t="shared" ca="1" si="127"/>
        <v>All_city_list!M46</v>
      </c>
      <c r="I506" t="str">
        <f t="shared" ca="1" si="128"/>
        <v>All_city_list!N46</v>
      </c>
    </row>
    <row r="507" spans="3:9" x14ac:dyDescent="0.25">
      <c r="C507" s="5" t="str">
        <f t="shared" si="124"/>
        <v>add_personal_motorcycle_trips_medellin</v>
      </c>
      <c r="D507" s="7" t="s">
        <v>194</v>
      </c>
      <c r="E507" t="s">
        <v>149</v>
      </c>
      <c r="G507" t="str">
        <f t="shared" ca="1" si="126"/>
        <v>All_city_list!L46</v>
      </c>
      <c r="H507" t="str">
        <f t="shared" ca="1" si="127"/>
        <v>All_city_list!M46</v>
      </c>
      <c r="I507" t="str">
        <f t="shared" ca="1" si="128"/>
        <v>All_city_list!N46</v>
      </c>
    </row>
    <row r="508" spans="3:9" x14ac:dyDescent="0.25">
      <c r="C508" s="5" t="str">
        <f t="shared" si="124"/>
        <v>add_personal_motorcycle_trips_cali</v>
      </c>
      <c r="D508" s="7" t="s">
        <v>194</v>
      </c>
      <c r="E508" t="s">
        <v>150</v>
      </c>
      <c r="G508" t="str">
        <f t="shared" ca="1" si="126"/>
        <v>All_city_list!L46</v>
      </c>
      <c r="H508" t="str">
        <f t="shared" ca="1" si="127"/>
        <v>All_city_list!M46</v>
      </c>
      <c r="I508" t="str">
        <f t="shared" ca="1" si="128"/>
        <v>All_city_list!N46</v>
      </c>
    </row>
    <row r="509" spans="3:9" x14ac:dyDescent="0.25">
      <c r="C509" s="5" t="str">
        <f t="shared" si="124"/>
        <v>add_personal_motorcycle_trips_montevideo</v>
      </c>
      <c r="D509" s="7" t="s">
        <v>194</v>
      </c>
      <c r="E509" t="s">
        <v>151</v>
      </c>
      <c r="G509" t="str">
        <f t="shared" ca="1" si="126"/>
        <v>All_city_list!L46</v>
      </c>
      <c r="H509" t="str">
        <f t="shared" ca="1" si="127"/>
        <v>All_city_list!M46</v>
      </c>
      <c r="I509" t="str">
        <f t="shared" ca="1" si="128"/>
        <v>All_city_list!N46</v>
      </c>
    </row>
    <row r="510" spans="3:9" x14ac:dyDescent="0.25">
      <c r="C510" s="5" t="str">
        <f t="shared" si="124"/>
        <v>add_personal_motorcycle_trips_antofagasta</v>
      </c>
      <c r="D510" s="7" t="s">
        <v>194</v>
      </c>
      <c r="E510" t="s">
        <v>152</v>
      </c>
      <c r="G510" t="str">
        <f t="shared" ca="1" si="126"/>
        <v>All_city_list!L46</v>
      </c>
      <c r="H510" t="str">
        <f t="shared" ca="1" si="127"/>
        <v>All_city_list!M46</v>
      </c>
      <c r="I510" t="str">
        <f t="shared" ca="1" si="128"/>
        <v>All_city_list!N46</v>
      </c>
    </row>
    <row r="511" spans="3:9" x14ac:dyDescent="0.25">
      <c r="C511" s="5" t="str">
        <f t="shared" si="124"/>
        <v>add_personal_motorcycle_trips_arica</v>
      </c>
      <c r="D511" s="7" t="s">
        <v>194</v>
      </c>
      <c r="E511" t="s">
        <v>153</v>
      </c>
      <c r="G511" t="str">
        <f t="shared" ca="1" si="126"/>
        <v>All_city_list!L46</v>
      </c>
      <c r="H511" t="str">
        <f t="shared" ca="1" si="127"/>
        <v>All_city_list!M46</v>
      </c>
      <c r="I511" t="str">
        <f t="shared" ca="1" si="128"/>
        <v>All_city_list!N46</v>
      </c>
    </row>
    <row r="512" spans="3:9" x14ac:dyDescent="0.25">
      <c r="C512" s="5" t="str">
        <f t="shared" si="124"/>
        <v>add_personal_motorcycle_trips_copiapo</v>
      </c>
      <c r="D512" s="7" t="s">
        <v>194</v>
      </c>
      <c r="E512" t="s">
        <v>154</v>
      </c>
      <c r="G512" t="str">
        <f t="shared" ca="1" si="126"/>
        <v>All_city_list!L46</v>
      </c>
      <c r="H512" t="str">
        <f t="shared" ca="1" si="127"/>
        <v>All_city_list!M46</v>
      </c>
      <c r="I512" t="str">
        <f t="shared" ca="1" si="128"/>
        <v>All_city_list!N46</v>
      </c>
    </row>
    <row r="513" spans="3:9" x14ac:dyDescent="0.25">
      <c r="C513" s="5" t="str">
        <f t="shared" si="124"/>
        <v>add_personal_motorcycle_trips_coquimbo_laserena</v>
      </c>
      <c r="D513" s="7" t="s">
        <v>194</v>
      </c>
      <c r="E513" t="s">
        <v>155</v>
      </c>
      <c r="G513" t="str">
        <f t="shared" ca="1" si="126"/>
        <v>All_city_list!L46</v>
      </c>
      <c r="H513" t="str">
        <f t="shared" ca="1" si="127"/>
        <v>All_city_list!M46</v>
      </c>
      <c r="I513" t="str">
        <f t="shared" ca="1" si="128"/>
        <v>All_city_list!N46</v>
      </c>
    </row>
    <row r="514" spans="3:9" x14ac:dyDescent="0.25">
      <c r="C514" s="5" t="str">
        <f t="shared" si="124"/>
        <v>add_personal_motorcycle_trips_iquique_altohospicio</v>
      </c>
      <c r="D514" s="7" t="s">
        <v>194</v>
      </c>
      <c r="E514" t="s">
        <v>156</v>
      </c>
      <c r="G514" t="str">
        <f t="shared" ca="1" si="126"/>
        <v>All_city_list!L46</v>
      </c>
      <c r="H514" t="str">
        <f t="shared" ca="1" si="127"/>
        <v>All_city_list!M46</v>
      </c>
      <c r="I514" t="str">
        <f t="shared" ca="1" si="128"/>
        <v>All_city_list!N46</v>
      </c>
    </row>
    <row r="515" spans="3:9" x14ac:dyDescent="0.25">
      <c r="C515" s="5" t="str">
        <f t="shared" si="124"/>
        <v>add_personal_motorcycle_trips_osorno</v>
      </c>
      <c r="D515" s="7" t="s">
        <v>194</v>
      </c>
      <c r="E515" t="s">
        <v>157</v>
      </c>
      <c r="G515" t="str">
        <f t="shared" ca="1" si="126"/>
        <v>All_city_list!L46</v>
      </c>
      <c r="H515" t="str">
        <f t="shared" ca="1" si="127"/>
        <v>All_city_list!M46</v>
      </c>
      <c r="I515" t="str">
        <f t="shared" ca="1" si="128"/>
        <v>All_city_list!N46</v>
      </c>
    </row>
    <row r="516" spans="3:9" x14ac:dyDescent="0.25">
      <c r="C516" s="5" t="str">
        <f t="shared" si="124"/>
        <v>add_personal_motorcycle_trips_puerto_montt</v>
      </c>
      <c r="D516" s="7" t="s">
        <v>194</v>
      </c>
      <c r="E516" t="s">
        <v>158</v>
      </c>
      <c r="G516" t="str">
        <f t="shared" ca="1" si="126"/>
        <v>All_city_list!L46</v>
      </c>
      <c r="H516" t="str">
        <f t="shared" ca="1" si="127"/>
        <v>All_city_list!M46</v>
      </c>
      <c r="I516" t="str">
        <f t="shared" ca="1" si="128"/>
        <v>All_city_list!N46</v>
      </c>
    </row>
    <row r="517" spans="3:9" x14ac:dyDescent="0.25">
      <c r="C517" s="5" t="str">
        <f t="shared" si="124"/>
        <v>add_personal_motorcycle_trips_san_antonio</v>
      </c>
      <c r="D517" s="7" t="s">
        <v>194</v>
      </c>
      <c r="E517" t="s">
        <v>159</v>
      </c>
      <c r="G517" t="str">
        <f t="shared" ca="1" si="126"/>
        <v>All_city_list!L46</v>
      </c>
      <c r="H517" t="str">
        <f t="shared" ca="1" si="127"/>
        <v>All_city_list!M46</v>
      </c>
      <c r="I517" t="str">
        <f t="shared" ca="1" si="128"/>
        <v>All_city_list!N46</v>
      </c>
    </row>
    <row r="518" spans="3:9" x14ac:dyDescent="0.25">
      <c r="C518" s="5" t="str">
        <f t="shared" si="124"/>
        <v>add_personal_motorcycle_trips_temuco_padrelascasas</v>
      </c>
      <c r="D518" s="7" t="s">
        <v>194</v>
      </c>
      <c r="E518" t="s">
        <v>160</v>
      </c>
      <c r="G518" t="str">
        <f t="shared" ca="1" si="126"/>
        <v>All_city_list!L46</v>
      </c>
      <c r="H518" t="str">
        <f t="shared" ca="1" si="127"/>
        <v>All_city_list!M46</v>
      </c>
      <c r="I518" t="str">
        <f t="shared" ca="1" si="128"/>
        <v>All_city_list!N46</v>
      </c>
    </row>
    <row r="519" spans="3:9" x14ac:dyDescent="0.25">
      <c r="C519" s="5" t="str">
        <f t="shared" si="124"/>
        <v>add_personal_motorcycle_trips_valdivia</v>
      </c>
      <c r="D519" s="7" t="s">
        <v>194</v>
      </c>
      <c r="E519" t="s">
        <v>161</v>
      </c>
      <c r="G519" t="str">
        <f t="shared" ca="1" si="126"/>
        <v>All_city_list!L46</v>
      </c>
      <c r="H519" t="str">
        <f t="shared" ca="1" si="127"/>
        <v>All_city_list!M46</v>
      </c>
      <c r="I519" t="str">
        <f t="shared" ca="1" si="128"/>
        <v>All_city_list!N46</v>
      </c>
    </row>
    <row r="520" spans="3:9" x14ac:dyDescent="0.25">
      <c r="C520" s="5" t="str">
        <f t="shared" si="124"/>
        <v>add_personal_motorcycle_trips_gran_valparaiso</v>
      </c>
      <c r="D520" s="7" t="s">
        <v>194</v>
      </c>
      <c r="E520" t="s">
        <v>162</v>
      </c>
      <c r="G520" t="str">
        <f t="shared" ca="1" si="126"/>
        <v>All_city_list!L46</v>
      </c>
      <c r="H520" t="str">
        <f t="shared" ca="1" si="127"/>
        <v>All_city_list!M46</v>
      </c>
      <c r="I520" t="str">
        <f t="shared" ca="1" si="128"/>
        <v>All_city_list!N46</v>
      </c>
    </row>
    <row r="521" spans="3:9" x14ac:dyDescent="0.25">
      <c r="C521" s="5" t="str">
        <f t="shared" ref="C521:C523" si="129">D521&amp;"_"&amp;E521</f>
        <v>add_personal_motorcycle_trips_kisumu</v>
      </c>
      <c r="D521" s="7" t="s">
        <v>194</v>
      </c>
      <c r="E521" t="s">
        <v>164</v>
      </c>
      <c r="G521" t="str">
        <f t="shared" ca="1" si="126"/>
        <v>All_city_list!L46</v>
      </c>
      <c r="H521" t="str">
        <f t="shared" ref="H521:H523" ca="1" si="130">H520</f>
        <v>All_city_list!M46</v>
      </c>
      <c r="I521" t="str">
        <f t="shared" ref="I521:I523" ca="1" si="131">I520</f>
        <v>All_city_list!N46</v>
      </c>
    </row>
    <row r="522" spans="3:9" x14ac:dyDescent="0.25">
      <c r="C522" s="5" t="str">
        <f t="shared" si="129"/>
        <v>add_personal_motorcycle_trips_nairobi</v>
      </c>
      <c r="D522" s="7" t="s">
        <v>194</v>
      </c>
      <c r="E522" t="s">
        <v>163</v>
      </c>
      <c r="G522" t="str">
        <f t="shared" ca="1" si="126"/>
        <v>All_city_list!L46</v>
      </c>
      <c r="H522" t="str">
        <f t="shared" ca="1" si="130"/>
        <v>All_city_list!M46</v>
      </c>
      <c r="I522" t="str">
        <f t="shared" ca="1" si="131"/>
        <v>All_city_list!N46</v>
      </c>
    </row>
    <row r="523" spans="3:9" x14ac:dyDescent="0.25">
      <c r="C523" s="5" t="str">
        <f t="shared" si="129"/>
        <v>add_personal_motorcycle_trips_port_louis</v>
      </c>
      <c r="D523" s="7" t="s">
        <v>194</v>
      </c>
      <c r="E523" t="s">
        <v>165</v>
      </c>
      <c r="G523" t="str">
        <f t="shared" ca="1" si="126"/>
        <v>All_city_list!L46</v>
      </c>
      <c r="H523" t="str">
        <f t="shared" ca="1" si="130"/>
        <v>All_city_list!M46</v>
      </c>
      <c r="I523" t="str">
        <f t="shared" ca="1" si="131"/>
        <v>All_city_list!N46</v>
      </c>
    </row>
    <row r="524" spans="3:9" x14ac:dyDescent="0.25">
      <c r="C524" s="5" t="str">
        <f t="shared" si="124"/>
        <v>proportion_motorcycle_trips_accra</v>
      </c>
      <c r="D524" s="36" t="s">
        <v>197</v>
      </c>
      <c r="E524" s="28" t="s">
        <v>138</v>
      </c>
      <c r="F524" s="28">
        <f ca="1">MATCH(C524,All_city_list!$D:$D,0)</f>
        <v>47</v>
      </c>
      <c r="G524" s="4" t="str">
        <f t="shared" ref="G524" ca="1" si="132">"All_city_list!L"&amp;F524</f>
        <v>All_city_list!L47</v>
      </c>
      <c r="H524" s="4" t="str">
        <f ca="1">"All_city_list!M"&amp;$F524</f>
        <v>All_city_list!M47</v>
      </c>
      <c r="I524" s="4" t="str">
        <f ca="1">"All_city_list!N"&amp;$F524</f>
        <v>All_city_list!N47</v>
      </c>
    </row>
    <row r="525" spans="3:9" x14ac:dyDescent="0.25">
      <c r="C525" s="5" t="str">
        <f t="shared" si="124"/>
        <v>proportion_motorcycle_trips_sao_paulo</v>
      </c>
      <c r="D525" t="s">
        <v>197</v>
      </c>
      <c r="E525" t="s">
        <v>139</v>
      </c>
      <c r="G525" t="str">
        <f t="shared" ref="G525:G588" ca="1" si="133">G524</f>
        <v>All_city_list!L47</v>
      </c>
      <c r="H525" t="str">
        <f t="shared" ref="H525:H548" ca="1" si="134">H524</f>
        <v>All_city_list!M47</v>
      </c>
      <c r="I525" t="str">
        <f t="shared" ref="I525:I548" ca="1" si="135">I524</f>
        <v>All_city_list!N47</v>
      </c>
    </row>
    <row r="526" spans="3:9" x14ac:dyDescent="0.25">
      <c r="C526" s="5" t="str">
        <f t="shared" si="124"/>
        <v>proportion_motorcycle_trips_delhi</v>
      </c>
      <c r="D526" t="s">
        <v>197</v>
      </c>
      <c r="E526" t="s">
        <v>140</v>
      </c>
      <c r="G526" t="str">
        <f t="shared" ca="1" si="133"/>
        <v>All_city_list!L47</v>
      </c>
      <c r="H526" t="str">
        <f t="shared" ca="1" si="134"/>
        <v>All_city_list!M47</v>
      </c>
      <c r="I526" t="str">
        <f t="shared" ca="1" si="135"/>
        <v>All_city_list!N47</v>
      </c>
    </row>
    <row r="527" spans="3:9" x14ac:dyDescent="0.25">
      <c r="C527" s="5" t="str">
        <f t="shared" si="124"/>
        <v>proportion_motorcycle_trips_bangalore</v>
      </c>
      <c r="D527" t="s">
        <v>197</v>
      </c>
      <c r="E527" t="s">
        <v>141</v>
      </c>
      <c r="G527" t="str">
        <f t="shared" ca="1" si="133"/>
        <v>All_city_list!L47</v>
      </c>
      <c r="H527" t="str">
        <f t="shared" ca="1" si="134"/>
        <v>All_city_list!M47</v>
      </c>
      <c r="I527" t="str">
        <f t="shared" ca="1" si="135"/>
        <v>All_city_list!N47</v>
      </c>
    </row>
    <row r="528" spans="3:9" x14ac:dyDescent="0.25">
      <c r="C528" s="5" t="str">
        <f t="shared" si="124"/>
        <v>proportion_motorcycle_trips_vizag</v>
      </c>
      <c r="D528" t="s">
        <v>197</v>
      </c>
      <c r="E528" t="s">
        <v>142</v>
      </c>
      <c r="G528" t="str">
        <f t="shared" ca="1" si="133"/>
        <v>All_city_list!L47</v>
      </c>
      <c r="H528" t="str">
        <f t="shared" ca="1" si="134"/>
        <v>All_city_list!M47</v>
      </c>
      <c r="I528" t="str">
        <f t="shared" ca="1" si="135"/>
        <v>All_city_list!N47</v>
      </c>
    </row>
    <row r="529" spans="3:9" x14ac:dyDescent="0.25">
      <c r="C529" s="5" t="str">
        <f t="shared" si="124"/>
        <v>proportion_motorcycle_trips_belo_horizonte</v>
      </c>
      <c r="D529" t="s">
        <v>197</v>
      </c>
      <c r="E529" t="s">
        <v>143</v>
      </c>
      <c r="G529" t="str">
        <f t="shared" ca="1" si="133"/>
        <v>All_city_list!L47</v>
      </c>
      <c r="H529" t="str">
        <f t="shared" ca="1" si="134"/>
        <v>All_city_list!M47</v>
      </c>
      <c r="I529" t="str">
        <f t="shared" ca="1" si="135"/>
        <v>All_city_list!N47</v>
      </c>
    </row>
    <row r="530" spans="3:9" x14ac:dyDescent="0.25">
      <c r="C530" s="5" t="str">
        <f t="shared" si="124"/>
        <v>proportion_motorcycle_trips_bogota</v>
      </c>
      <c r="D530" t="s">
        <v>197</v>
      </c>
      <c r="E530" t="s">
        <v>144</v>
      </c>
      <c r="G530" t="str">
        <f t="shared" ca="1" si="133"/>
        <v>All_city_list!L47</v>
      </c>
      <c r="H530" t="str">
        <f t="shared" ca="1" si="134"/>
        <v>All_city_list!M47</v>
      </c>
      <c r="I530" t="str">
        <f t="shared" ca="1" si="135"/>
        <v>All_city_list!N47</v>
      </c>
    </row>
    <row r="531" spans="3:9" x14ac:dyDescent="0.25">
      <c r="C531" s="5" t="str">
        <f t="shared" si="124"/>
        <v>proportion_motorcycle_trips_santiago</v>
      </c>
      <c r="D531" t="s">
        <v>197</v>
      </c>
      <c r="E531" t="s">
        <v>145</v>
      </c>
      <c r="G531" t="str">
        <f t="shared" ca="1" si="133"/>
        <v>All_city_list!L47</v>
      </c>
      <c r="H531" t="str">
        <f t="shared" ca="1" si="134"/>
        <v>All_city_list!M47</v>
      </c>
      <c r="I531" t="str">
        <f t="shared" ca="1" si="135"/>
        <v>All_city_list!N47</v>
      </c>
    </row>
    <row r="532" spans="3:9" x14ac:dyDescent="0.25">
      <c r="C532" s="5" t="str">
        <f t="shared" si="124"/>
        <v>proportion_motorcycle_trips_mexico_city</v>
      </c>
      <c r="D532" t="s">
        <v>197</v>
      </c>
      <c r="E532" t="s">
        <v>146</v>
      </c>
      <c r="G532" t="str">
        <f t="shared" ca="1" si="133"/>
        <v>All_city_list!L47</v>
      </c>
      <c r="H532" t="str">
        <f t="shared" ca="1" si="134"/>
        <v>All_city_list!M47</v>
      </c>
      <c r="I532" t="str">
        <f t="shared" ca="1" si="135"/>
        <v>All_city_list!N47</v>
      </c>
    </row>
    <row r="533" spans="3:9" x14ac:dyDescent="0.25">
      <c r="C533" s="5" t="str">
        <f t="shared" si="124"/>
        <v>proportion_motorcycle_trips_buenos_aires</v>
      </c>
      <c r="D533" t="s">
        <v>197</v>
      </c>
      <c r="E533" t="s">
        <v>147</v>
      </c>
      <c r="G533" t="str">
        <f t="shared" ca="1" si="133"/>
        <v>All_city_list!L47</v>
      </c>
      <c r="H533" t="str">
        <f t="shared" ca="1" si="134"/>
        <v>All_city_list!M47</v>
      </c>
      <c r="I533" t="str">
        <f t="shared" ca="1" si="135"/>
        <v>All_city_list!N47</v>
      </c>
    </row>
    <row r="534" spans="3:9" x14ac:dyDescent="0.25">
      <c r="C534" s="5" t="str">
        <f t="shared" si="124"/>
        <v>proportion_motorcycle_trips_cape_town</v>
      </c>
      <c r="D534" t="s">
        <v>197</v>
      </c>
      <c r="E534" t="s">
        <v>148</v>
      </c>
      <c r="G534" t="str">
        <f t="shared" ca="1" si="133"/>
        <v>All_city_list!L47</v>
      </c>
      <c r="H534" t="str">
        <f t="shared" ca="1" si="134"/>
        <v>All_city_list!M47</v>
      </c>
      <c r="I534" t="str">
        <f t="shared" ca="1" si="135"/>
        <v>All_city_list!N47</v>
      </c>
    </row>
    <row r="535" spans="3:9" x14ac:dyDescent="0.25">
      <c r="C535" s="5" t="str">
        <f t="shared" si="124"/>
        <v>proportion_motorcycle_trips_medellin</v>
      </c>
      <c r="D535" t="s">
        <v>197</v>
      </c>
      <c r="E535" t="s">
        <v>149</v>
      </c>
      <c r="G535" t="str">
        <f t="shared" ca="1" si="133"/>
        <v>All_city_list!L47</v>
      </c>
      <c r="H535" t="str">
        <f t="shared" ca="1" si="134"/>
        <v>All_city_list!M47</v>
      </c>
      <c r="I535" t="str">
        <f t="shared" ca="1" si="135"/>
        <v>All_city_list!N47</v>
      </c>
    </row>
    <row r="536" spans="3:9" x14ac:dyDescent="0.25">
      <c r="C536" s="5" t="str">
        <f t="shared" si="124"/>
        <v>proportion_motorcycle_trips_cali</v>
      </c>
      <c r="D536" t="s">
        <v>197</v>
      </c>
      <c r="E536" t="s">
        <v>150</v>
      </c>
      <c r="G536" t="str">
        <f t="shared" ca="1" si="133"/>
        <v>All_city_list!L47</v>
      </c>
      <c r="H536" t="str">
        <f t="shared" ca="1" si="134"/>
        <v>All_city_list!M47</v>
      </c>
      <c r="I536" t="str">
        <f t="shared" ca="1" si="135"/>
        <v>All_city_list!N47</v>
      </c>
    </row>
    <row r="537" spans="3:9" x14ac:dyDescent="0.25">
      <c r="C537" s="5" t="str">
        <f t="shared" si="124"/>
        <v>proportion_motorcycle_trips_montevideo</v>
      </c>
      <c r="D537" t="s">
        <v>197</v>
      </c>
      <c r="E537" t="s">
        <v>151</v>
      </c>
      <c r="G537" t="str">
        <f t="shared" ca="1" si="133"/>
        <v>All_city_list!L47</v>
      </c>
      <c r="H537" t="str">
        <f t="shared" ca="1" si="134"/>
        <v>All_city_list!M47</v>
      </c>
      <c r="I537" t="str">
        <f t="shared" ca="1" si="135"/>
        <v>All_city_list!N47</v>
      </c>
    </row>
    <row r="538" spans="3:9" x14ac:dyDescent="0.25">
      <c r="C538" s="5" t="str">
        <f t="shared" si="124"/>
        <v>proportion_motorcycle_trips_antofagasta</v>
      </c>
      <c r="D538" t="s">
        <v>197</v>
      </c>
      <c r="E538" t="s">
        <v>152</v>
      </c>
      <c r="G538" t="str">
        <f t="shared" ca="1" si="133"/>
        <v>All_city_list!L47</v>
      </c>
      <c r="H538" t="str">
        <f t="shared" ca="1" si="134"/>
        <v>All_city_list!M47</v>
      </c>
      <c r="I538" t="str">
        <f t="shared" ca="1" si="135"/>
        <v>All_city_list!N47</v>
      </c>
    </row>
    <row r="539" spans="3:9" x14ac:dyDescent="0.25">
      <c r="C539" s="5" t="str">
        <f t="shared" si="124"/>
        <v>proportion_motorcycle_trips_arica</v>
      </c>
      <c r="D539" t="s">
        <v>197</v>
      </c>
      <c r="E539" t="s">
        <v>153</v>
      </c>
      <c r="G539" t="str">
        <f t="shared" ca="1" si="133"/>
        <v>All_city_list!L47</v>
      </c>
      <c r="H539" t="str">
        <f t="shared" ca="1" si="134"/>
        <v>All_city_list!M47</v>
      </c>
      <c r="I539" t="str">
        <f t="shared" ca="1" si="135"/>
        <v>All_city_list!N47</v>
      </c>
    </row>
    <row r="540" spans="3:9" x14ac:dyDescent="0.25">
      <c r="C540" s="5" t="str">
        <f t="shared" si="124"/>
        <v>proportion_motorcycle_trips_copiapo</v>
      </c>
      <c r="D540" t="s">
        <v>197</v>
      </c>
      <c r="E540" t="s">
        <v>154</v>
      </c>
      <c r="G540" t="str">
        <f t="shared" ca="1" si="133"/>
        <v>All_city_list!L47</v>
      </c>
      <c r="H540" t="str">
        <f t="shared" ca="1" si="134"/>
        <v>All_city_list!M47</v>
      </c>
      <c r="I540" t="str">
        <f t="shared" ca="1" si="135"/>
        <v>All_city_list!N47</v>
      </c>
    </row>
    <row r="541" spans="3:9" x14ac:dyDescent="0.25">
      <c r="C541" s="5" t="str">
        <f t="shared" si="124"/>
        <v>proportion_motorcycle_trips_coquimbo_laserena</v>
      </c>
      <c r="D541" t="s">
        <v>197</v>
      </c>
      <c r="E541" t="s">
        <v>155</v>
      </c>
      <c r="G541" t="str">
        <f t="shared" ca="1" si="133"/>
        <v>All_city_list!L47</v>
      </c>
      <c r="H541" t="str">
        <f t="shared" ca="1" si="134"/>
        <v>All_city_list!M47</v>
      </c>
      <c r="I541" t="str">
        <f t="shared" ca="1" si="135"/>
        <v>All_city_list!N47</v>
      </c>
    </row>
    <row r="542" spans="3:9" x14ac:dyDescent="0.25">
      <c r="C542" s="5" t="str">
        <f t="shared" si="124"/>
        <v>proportion_motorcycle_trips_iquique_altohospicio</v>
      </c>
      <c r="D542" t="s">
        <v>197</v>
      </c>
      <c r="E542" t="s">
        <v>156</v>
      </c>
      <c r="G542" t="str">
        <f t="shared" ca="1" si="133"/>
        <v>All_city_list!L47</v>
      </c>
      <c r="H542" t="str">
        <f t="shared" ca="1" si="134"/>
        <v>All_city_list!M47</v>
      </c>
      <c r="I542" t="str">
        <f t="shared" ca="1" si="135"/>
        <v>All_city_list!N47</v>
      </c>
    </row>
    <row r="543" spans="3:9" x14ac:dyDescent="0.25">
      <c r="C543" s="5" t="str">
        <f t="shared" si="124"/>
        <v>proportion_motorcycle_trips_osorno</v>
      </c>
      <c r="D543" t="s">
        <v>197</v>
      </c>
      <c r="E543" t="s">
        <v>157</v>
      </c>
      <c r="G543" t="str">
        <f t="shared" ca="1" si="133"/>
        <v>All_city_list!L47</v>
      </c>
      <c r="H543" t="str">
        <f t="shared" ca="1" si="134"/>
        <v>All_city_list!M47</v>
      </c>
      <c r="I543" t="str">
        <f t="shared" ca="1" si="135"/>
        <v>All_city_list!N47</v>
      </c>
    </row>
    <row r="544" spans="3:9" x14ac:dyDescent="0.25">
      <c r="C544" s="5" t="str">
        <f t="shared" si="124"/>
        <v>proportion_motorcycle_trips_puerto_montt</v>
      </c>
      <c r="D544" t="s">
        <v>197</v>
      </c>
      <c r="E544" t="s">
        <v>158</v>
      </c>
      <c r="G544" t="str">
        <f t="shared" ca="1" si="133"/>
        <v>All_city_list!L47</v>
      </c>
      <c r="H544" t="str">
        <f t="shared" ca="1" si="134"/>
        <v>All_city_list!M47</v>
      </c>
      <c r="I544" t="str">
        <f t="shared" ca="1" si="135"/>
        <v>All_city_list!N47</v>
      </c>
    </row>
    <row r="545" spans="3:9" x14ac:dyDescent="0.25">
      <c r="C545" s="5" t="str">
        <f t="shared" si="124"/>
        <v>proportion_motorcycle_trips_san_antonio</v>
      </c>
      <c r="D545" t="s">
        <v>197</v>
      </c>
      <c r="E545" t="s">
        <v>159</v>
      </c>
      <c r="G545" t="str">
        <f t="shared" ca="1" si="133"/>
        <v>All_city_list!L47</v>
      </c>
      <c r="H545" t="str">
        <f t="shared" ca="1" si="134"/>
        <v>All_city_list!M47</v>
      </c>
      <c r="I545" t="str">
        <f t="shared" ca="1" si="135"/>
        <v>All_city_list!N47</v>
      </c>
    </row>
    <row r="546" spans="3:9" x14ac:dyDescent="0.25">
      <c r="C546" s="5" t="str">
        <f t="shared" si="124"/>
        <v>proportion_motorcycle_trips_temuco_padrelascasas</v>
      </c>
      <c r="D546" t="s">
        <v>197</v>
      </c>
      <c r="E546" t="s">
        <v>160</v>
      </c>
      <c r="G546" t="str">
        <f t="shared" ca="1" si="133"/>
        <v>All_city_list!L47</v>
      </c>
      <c r="H546" t="str">
        <f t="shared" ca="1" si="134"/>
        <v>All_city_list!M47</v>
      </c>
      <c r="I546" t="str">
        <f t="shared" ca="1" si="135"/>
        <v>All_city_list!N47</v>
      </c>
    </row>
    <row r="547" spans="3:9" x14ac:dyDescent="0.25">
      <c r="C547" s="5" t="str">
        <f t="shared" si="124"/>
        <v>proportion_motorcycle_trips_valdivia</v>
      </c>
      <c r="D547" t="s">
        <v>197</v>
      </c>
      <c r="E547" t="s">
        <v>161</v>
      </c>
      <c r="G547" t="str">
        <f t="shared" ca="1" si="133"/>
        <v>All_city_list!L47</v>
      </c>
      <c r="H547" t="str">
        <f t="shared" ca="1" si="134"/>
        <v>All_city_list!M47</v>
      </c>
      <c r="I547" t="str">
        <f t="shared" ca="1" si="135"/>
        <v>All_city_list!N47</v>
      </c>
    </row>
    <row r="548" spans="3:9" x14ac:dyDescent="0.25">
      <c r="C548" s="5" t="str">
        <f t="shared" si="124"/>
        <v>proportion_motorcycle_trips_gran_valparaiso</v>
      </c>
      <c r="D548" t="s">
        <v>197</v>
      </c>
      <c r="E548" t="s">
        <v>162</v>
      </c>
      <c r="G548" t="str">
        <f t="shared" ca="1" si="133"/>
        <v>All_city_list!L47</v>
      </c>
      <c r="H548" t="str">
        <f t="shared" ca="1" si="134"/>
        <v>All_city_list!M47</v>
      </c>
      <c r="I548" t="str">
        <f t="shared" ca="1" si="135"/>
        <v>All_city_list!N47</v>
      </c>
    </row>
    <row r="549" spans="3:9" x14ac:dyDescent="0.25">
      <c r="C549" s="5" t="str">
        <f t="shared" ref="C549:C551" si="136">D549&amp;"_"&amp;E549</f>
        <v>proportion_motorcycle_trips_kisumu</v>
      </c>
      <c r="D549" t="s">
        <v>197</v>
      </c>
      <c r="E549" t="s">
        <v>164</v>
      </c>
      <c r="G549" t="str">
        <f t="shared" ca="1" si="133"/>
        <v>All_city_list!L47</v>
      </c>
      <c r="H549" t="str">
        <f t="shared" ref="H549:H551" ca="1" si="137">H548</f>
        <v>All_city_list!M47</v>
      </c>
      <c r="I549" t="str">
        <f t="shared" ref="I549:I551" ca="1" si="138">I548</f>
        <v>All_city_list!N47</v>
      </c>
    </row>
    <row r="550" spans="3:9" x14ac:dyDescent="0.25">
      <c r="C550" s="5" t="str">
        <f t="shared" si="136"/>
        <v>proportion_motorcycle_trips_nairobi</v>
      </c>
      <c r="D550" t="s">
        <v>197</v>
      </c>
      <c r="E550" t="s">
        <v>163</v>
      </c>
      <c r="G550" t="str">
        <f t="shared" ca="1" si="133"/>
        <v>All_city_list!L47</v>
      </c>
      <c r="H550" t="str">
        <f t="shared" ca="1" si="137"/>
        <v>All_city_list!M47</v>
      </c>
      <c r="I550" t="str">
        <f t="shared" ca="1" si="138"/>
        <v>All_city_list!N47</v>
      </c>
    </row>
    <row r="551" spans="3:9" x14ac:dyDescent="0.25">
      <c r="C551" s="5" t="str">
        <f t="shared" si="136"/>
        <v>proportion_motorcycle_trips_port_louis</v>
      </c>
      <c r="D551" t="s">
        <v>197</v>
      </c>
      <c r="E551" t="s">
        <v>165</v>
      </c>
      <c r="G551" t="str">
        <f t="shared" ca="1" si="133"/>
        <v>All_city_list!L47</v>
      </c>
      <c r="H551" t="str">
        <f t="shared" ca="1" si="137"/>
        <v>All_city_list!M47</v>
      </c>
      <c r="I551" t="str">
        <f t="shared" ca="1" si="138"/>
        <v>All_city_list!N47</v>
      </c>
    </row>
    <row r="552" spans="3:9" x14ac:dyDescent="0.25">
      <c r="C552" s="5" t="str">
        <f t="shared" ref="C552:C576" si="139">D552&amp;"_"&amp;E552</f>
        <v>speeds_accra</v>
      </c>
      <c r="D552" s="36" t="s">
        <v>166</v>
      </c>
      <c r="E552" s="28" t="s">
        <v>138</v>
      </c>
      <c r="F552" s="28">
        <f ca="1">MATCH(C552,All_city_list!$D:$D,0)</f>
        <v>4</v>
      </c>
      <c r="G552" s="4" t="str">
        <f t="shared" ref="G552" ca="1" si="140">"All_city_list!L"&amp;F552</f>
        <v>All_city_list!L4</v>
      </c>
      <c r="H552" s="4" t="str">
        <f ca="1">"All_city_list!M"&amp;$F552</f>
        <v>All_city_list!M4</v>
      </c>
      <c r="I552" s="4" t="str">
        <f ca="1">"All_city_list!N"&amp;$F552</f>
        <v>All_city_list!N4</v>
      </c>
    </row>
    <row r="553" spans="3:9" x14ac:dyDescent="0.25">
      <c r="C553" s="5" t="str">
        <f t="shared" si="139"/>
        <v>speeds_sao_paulo</v>
      </c>
      <c r="D553" t="s">
        <v>166</v>
      </c>
      <c r="E553" t="s">
        <v>139</v>
      </c>
      <c r="G553" t="str">
        <f t="shared" ca="1" si="133"/>
        <v>All_city_list!L4</v>
      </c>
      <c r="H553" t="str">
        <f t="shared" ref="H553:H576" ca="1" si="141">H552</f>
        <v>All_city_list!M4</v>
      </c>
      <c r="I553" t="str">
        <f t="shared" ref="I553:I576" ca="1" si="142">I552</f>
        <v>All_city_list!N4</v>
      </c>
    </row>
    <row r="554" spans="3:9" x14ac:dyDescent="0.25">
      <c r="C554" s="5" t="str">
        <f t="shared" si="139"/>
        <v>speeds_delhi</v>
      </c>
      <c r="D554" t="s">
        <v>166</v>
      </c>
      <c r="E554" t="s">
        <v>140</v>
      </c>
      <c r="G554" t="str">
        <f t="shared" ca="1" si="133"/>
        <v>All_city_list!L4</v>
      </c>
      <c r="H554" t="str">
        <f t="shared" ca="1" si="141"/>
        <v>All_city_list!M4</v>
      </c>
      <c r="I554" t="str">
        <f t="shared" ca="1" si="142"/>
        <v>All_city_list!N4</v>
      </c>
    </row>
    <row r="555" spans="3:9" x14ac:dyDescent="0.25">
      <c r="C555" s="5" t="str">
        <f t="shared" si="139"/>
        <v>speeds_bangalore</v>
      </c>
      <c r="D555" t="s">
        <v>166</v>
      </c>
      <c r="E555" t="s">
        <v>141</v>
      </c>
      <c r="G555" t="str">
        <f t="shared" ca="1" si="133"/>
        <v>All_city_list!L4</v>
      </c>
      <c r="H555" t="str">
        <f t="shared" ca="1" si="141"/>
        <v>All_city_list!M4</v>
      </c>
      <c r="I555" t="str">
        <f t="shared" ca="1" si="142"/>
        <v>All_city_list!N4</v>
      </c>
    </row>
    <row r="556" spans="3:9" x14ac:dyDescent="0.25">
      <c r="C556" s="5" t="str">
        <f t="shared" si="139"/>
        <v>speeds_vizag</v>
      </c>
      <c r="D556" t="s">
        <v>166</v>
      </c>
      <c r="E556" t="s">
        <v>142</v>
      </c>
      <c r="G556" t="str">
        <f t="shared" ca="1" si="133"/>
        <v>All_city_list!L4</v>
      </c>
      <c r="H556" t="str">
        <f t="shared" ca="1" si="141"/>
        <v>All_city_list!M4</v>
      </c>
      <c r="I556" t="str">
        <f t="shared" ca="1" si="142"/>
        <v>All_city_list!N4</v>
      </c>
    </row>
    <row r="557" spans="3:9" x14ac:dyDescent="0.25">
      <c r="C557" s="5" t="str">
        <f t="shared" si="139"/>
        <v>speeds_belo_horizonte</v>
      </c>
      <c r="D557" t="s">
        <v>166</v>
      </c>
      <c r="E557" t="s">
        <v>143</v>
      </c>
      <c r="G557" t="str">
        <f t="shared" ca="1" si="133"/>
        <v>All_city_list!L4</v>
      </c>
      <c r="H557" t="str">
        <f t="shared" ca="1" si="141"/>
        <v>All_city_list!M4</v>
      </c>
      <c r="I557" t="str">
        <f t="shared" ca="1" si="142"/>
        <v>All_city_list!N4</v>
      </c>
    </row>
    <row r="558" spans="3:9" x14ac:dyDescent="0.25">
      <c r="C558" s="5" t="str">
        <f t="shared" si="139"/>
        <v>speeds_bogota</v>
      </c>
      <c r="D558" t="s">
        <v>166</v>
      </c>
      <c r="E558" t="s">
        <v>144</v>
      </c>
      <c r="G558" t="str">
        <f t="shared" ca="1" si="133"/>
        <v>All_city_list!L4</v>
      </c>
      <c r="H558" t="str">
        <f t="shared" ca="1" si="141"/>
        <v>All_city_list!M4</v>
      </c>
      <c r="I558" t="str">
        <f t="shared" ca="1" si="142"/>
        <v>All_city_list!N4</v>
      </c>
    </row>
    <row r="559" spans="3:9" x14ac:dyDescent="0.25">
      <c r="C559" s="5" t="str">
        <f t="shared" si="139"/>
        <v>speeds_santiago</v>
      </c>
      <c r="D559" t="s">
        <v>166</v>
      </c>
      <c r="E559" t="s">
        <v>145</v>
      </c>
      <c r="G559" t="str">
        <f t="shared" ca="1" si="133"/>
        <v>All_city_list!L4</v>
      </c>
      <c r="H559" t="str">
        <f t="shared" ca="1" si="141"/>
        <v>All_city_list!M4</v>
      </c>
      <c r="I559" t="str">
        <f t="shared" ca="1" si="142"/>
        <v>All_city_list!N4</v>
      </c>
    </row>
    <row r="560" spans="3:9" x14ac:dyDescent="0.25">
      <c r="C560" s="5" t="str">
        <f t="shared" si="139"/>
        <v>speeds_mexico_city</v>
      </c>
      <c r="D560" t="s">
        <v>166</v>
      </c>
      <c r="E560" t="s">
        <v>146</v>
      </c>
      <c r="G560" t="str">
        <f t="shared" ca="1" si="133"/>
        <v>All_city_list!L4</v>
      </c>
      <c r="H560" t="str">
        <f t="shared" ca="1" si="141"/>
        <v>All_city_list!M4</v>
      </c>
      <c r="I560" t="str">
        <f t="shared" ca="1" si="142"/>
        <v>All_city_list!N4</v>
      </c>
    </row>
    <row r="561" spans="3:9" x14ac:dyDescent="0.25">
      <c r="C561" s="5" t="str">
        <f t="shared" si="139"/>
        <v>speeds_buenos_aires</v>
      </c>
      <c r="D561" t="s">
        <v>166</v>
      </c>
      <c r="E561" t="s">
        <v>147</v>
      </c>
      <c r="G561" t="str">
        <f t="shared" ca="1" si="133"/>
        <v>All_city_list!L4</v>
      </c>
      <c r="H561" t="str">
        <f t="shared" ca="1" si="141"/>
        <v>All_city_list!M4</v>
      </c>
      <c r="I561" t="str">
        <f t="shared" ca="1" si="142"/>
        <v>All_city_list!N4</v>
      </c>
    </row>
    <row r="562" spans="3:9" x14ac:dyDescent="0.25">
      <c r="C562" s="5" t="str">
        <f t="shared" si="139"/>
        <v>speeds_cape_town</v>
      </c>
      <c r="D562" t="s">
        <v>166</v>
      </c>
      <c r="E562" t="s">
        <v>148</v>
      </c>
      <c r="G562" t="str">
        <f t="shared" ca="1" si="133"/>
        <v>All_city_list!L4</v>
      </c>
      <c r="H562" t="str">
        <f t="shared" ca="1" si="141"/>
        <v>All_city_list!M4</v>
      </c>
      <c r="I562" t="str">
        <f t="shared" ca="1" si="142"/>
        <v>All_city_list!N4</v>
      </c>
    </row>
    <row r="563" spans="3:9" x14ac:dyDescent="0.25">
      <c r="C563" s="5" t="str">
        <f t="shared" si="139"/>
        <v>speeds_medellin</v>
      </c>
      <c r="D563" t="s">
        <v>166</v>
      </c>
      <c r="E563" t="s">
        <v>149</v>
      </c>
      <c r="G563" t="str">
        <f t="shared" ca="1" si="133"/>
        <v>All_city_list!L4</v>
      </c>
      <c r="H563" t="str">
        <f t="shared" ca="1" si="141"/>
        <v>All_city_list!M4</v>
      </c>
      <c r="I563" t="str">
        <f t="shared" ca="1" si="142"/>
        <v>All_city_list!N4</v>
      </c>
    </row>
    <row r="564" spans="3:9" x14ac:dyDescent="0.25">
      <c r="C564" s="5" t="str">
        <f t="shared" si="139"/>
        <v>speeds_cali</v>
      </c>
      <c r="D564" t="s">
        <v>166</v>
      </c>
      <c r="E564" t="s">
        <v>150</v>
      </c>
      <c r="G564" t="str">
        <f t="shared" ca="1" si="133"/>
        <v>All_city_list!L4</v>
      </c>
      <c r="H564" t="str">
        <f t="shared" ca="1" si="141"/>
        <v>All_city_list!M4</v>
      </c>
      <c r="I564" t="str">
        <f t="shared" ca="1" si="142"/>
        <v>All_city_list!N4</v>
      </c>
    </row>
    <row r="565" spans="3:9" x14ac:dyDescent="0.25">
      <c r="C565" s="5" t="str">
        <f t="shared" si="139"/>
        <v>speeds_montevideo</v>
      </c>
      <c r="D565" t="s">
        <v>166</v>
      </c>
      <c r="E565" t="s">
        <v>151</v>
      </c>
      <c r="G565" t="str">
        <f t="shared" ca="1" si="133"/>
        <v>All_city_list!L4</v>
      </c>
      <c r="H565" t="str">
        <f t="shared" ca="1" si="141"/>
        <v>All_city_list!M4</v>
      </c>
      <c r="I565" t="str">
        <f t="shared" ca="1" si="142"/>
        <v>All_city_list!N4</v>
      </c>
    </row>
    <row r="566" spans="3:9" x14ac:dyDescent="0.25">
      <c r="C566" s="5" t="str">
        <f t="shared" si="139"/>
        <v>speeds_antofagasta</v>
      </c>
      <c r="D566" t="s">
        <v>166</v>
      </c>
      <c r="E566" t="s">
        <v>152</v>
      </c>
      <c r="G566" t="str">
        <f t="shared" ca="1" si="133"/>
        <v>All_city_list!L4</v>
      </c>
      <c r="H566" t="str">
        <f t="shared" ca="1" si="141"/>
        <v>All_city_list!M4</v>
      </c>
      <c r="I566" t="str">
        <f t="shared" ca="1" si="142"/>
        <v>All_city_list!N4</v>
      </c>
    </row>
    <row r="567" spans="3:9" x14ac:dyDescent="0.25">
      <c r="C567" s="5" t="str">
        <f t="shared" si="139"/>
        <v>speeds_arica</v>
      </c>
      <c r="D567" t="s">
        <v>166</v>
      </c>
      <c r="E567" t="s">
        <v>153</v>
      </c>
      <c r="G567" t="str">
        <f t="shared" ca="1" si="133"/>
        <v>All_city_list!L4</v>
      </c>
      <c r="H567" t="str">
        <f t="shared" ca="1" si="141"/>
        <v>All_city_list!M4</v>
      </c>
      <c r="I567" t="str">
        <f t="shared" ca="1" si="142"/>
        <v>All_city_list!N4</v>
      </c>
    </row>
    <row r="568" spans="3:9" x14ac:dyDescent="0.25">
      <c r="C568" s="5" t="str">
        <f t="shared" si="139"/>
        <v>speeds_copiapo</v>
      </c>
      <c r="D568" t="s">
        <v>166</v>
      </c>
      <c r="E568" t="s">
        <v>154</v>
      </c>
      <c r="G568" t="str">
        <f t="shared" ca="1" si="133"/>
        <v>All_city_list!L4</v>
      </c>
      <c r="H568" t="str">
        <f t="shared" ca="1" si="141"/>
        <v>All_city_list!M4</v>
      </c>
      <c r="I568" t="str">
        <f t="shared" ca="1" si="142"/>
        <v>All_city_list!N4</v>
      </c>
    </row>
    <row r="569" spans="3:9" x14ac:dyDescent="0.25">
      <c r="C569" s="5" t="str">
        <f t="shared" si="139"/>
        <v>speeds_coquimbo_laserena</v>
      </c>
      <c r="D569" t="s">
        <v>166</v>
      </c>
      <c r="E569" t="s">
        <v>155</v>
      </c>
      <c r="G569" t="str">
        <f t="shared" ca="1" si="133"/>
        <v>All_city_list!L4</v>
      </c>
      <c r="H569" t="str">
        <f t="shared" ca="1" si="141"/>
        <v>All_city_list!M4</v>
      </c>
      <c r="I569" t="str">
        <f t="shared" ca="1" si="142"/>
        <v>All_city_list!N4</v>
      </c>
    </row>
    <row r="570" spans="3:9" x14ac:dyDescent="0.25">
      <c r="C570" s="5" t="str">
        <f t="shared" si="139"/>
        <v>speeds_iquique_altohospicio</v>
      </c>
      <c r="D570" t="s">
        <v>166</v>
      </c>
      <c r="E570" t="s">
        <v>156</v>
      </c>
      <c r="G570" t="str">
        <f t="shared" ca="1" si="133"/>
        <v>All_city_list!L4</v>
      </c>
      <c r="H570" t="str">
        <f t="shared" ca="1" si="141"/>
        <v>All_city_list!M4</v>
      </c>
      <c r="I570" t="str">
        <f t="shared" ca="1" si="142"/>
        <v>All_city_list!N4</v>
      </c>
    </row>
    <row r="571" spans="3:9" x14ac:dyDescent="0.25">
      <c r="C571" s="5" t="str">
        <f t="shared" si="139"/>
        <v>speeds_osorno</v>
      </c>
      <c r="D571" t="s">
        <v>166</v>
      </c>
      <c r="E571" t="s">
        <v>157</v>
      </c>
      <c r="G571" t="str">
        <f t="shared" ca="1" si="133"/>
        <v>All_city_list!L4</v>
      </c>
      <c r="H571" t="str">
        <f t="shared" ca="1" si="141"/>
        <v>All_city_list!M4</v>
      </c>
      <c r="I571" t="str">
        <f t="shared" ca="1" si="142"/>
        <v>All_city_list!N4</v>
      </c>
    </row>
    <row r="572" spans="3:9" x14ac:dyDescent="0.25">
      <c r="C572" s="5" t="str">
        <f t="shared" si="139"/>
        <v>speeds_puerto_montt</v>
      </c>
      <c r="D572" t="s">
        <v>166</v>
      </c>
      <c r="E572" t="s">
        <v>158</v>
      </c>
      <c r="G572" t="str">
        <f t="shared" ca="1" si="133"/>
        <v>All_city_list!L4</v>
      </c>
      <c r="H572" t="str">
        <f t="shared" ca="1" si="141"/>
        <v>All_city_list!M4</v>
      </c>
      <c r="I572" t="str">
        <f t="shared" ca="1" si="142"/>
        <v>All_city_list!N4</v>
      </c>
    </row>
    <row r="573" spans="3:9" x14ac:dyDescent="0.25">
      <c r="C573" s="5" t="str">
        <f t="shared" si="139"/>
        <v>speeds_san_antonio</v>
      </c>
      <c r="D573" t="s">
        <v>166</v>
      </c>
      <c r="E573" t="s">
        <v>159</v>
      </c>
      <c r="G573" t="str">
        <f t="shared" ca="1" si="133"/>
        <v>All_city_list!L4</v>
      </c>
      <c r="H573" t="str">
        <f t="shared" ca="1" si="141"/>
        <v>All_city_list!M4</v>
      </c>
      <c r="I573" t="str">
        <f t="shared" ca="1" si="142"/>
        <v>All_city_list!N4</v>
      </c>
    </row>
    <row r="574" spans="3:9" x14ac:dyDescent="0.25">
      <c r="C574" s="5" t="str">
        <f t="shared" si="139"/>
        <v>speeds_temuco_padrelascasas</v>
      </c>
      <c r="D574" t="s">
        <v>166</v>
      </c>
      <c r="E574" t="s">
        <v>160</v>
      </c>
      <c r="G574" t="str">
        <f t="shared" ca="1" si="133"/>
        <v>All_city_list!L4</v>
      </c>
      <c r="H574" t="str">
        <f t="shared" ca="1" si="141"/>
        <v>All_city_list!M4</v>
      </c>
      <c r="I574" t="str">
        <f t="shared" ca="1" si="142"/>
        <v>All_city_list!N4</v>
      </c>
    </row>
    <row r="575" spans="3:9" x14ac:dyDescent="0.25">
      <c r="C575" s="5" t="str">
        <f t="shared" si="139"/>
        <v>speeds_valdivia</v>
      </c>
      <c r="D575" t="s">
        <v>166</v>
      </c>
      <c r="E575" t="s">
        <v>161</v>
      </c>
      <c r="G575" t="str">
        <f t="shared" ca="1" si="133"/>
        <v>All_city_list!L4</v>
      </c>
      <c r="H575" t="str">
        <f t="shared" ca="1" si="141"/>
        <v>All_city_list!M4</v>
      </c>
      <c r="I575" t="str">
        <f t="shared" ca="1" si="142"/>
        <v>All_city_list!N4</v>
      </c>
    </row>
    <row r="576" spans="3:9" x14ac:dyDescent="0.25">
      <c r="C576" s="5" t="str">
        <f t="shared" si="139"/>
        <v>speeds_gran_valparaiso</v>
      </c>
      <c r="D576" t="s">
        <v>166</v>
      </c>
      <c r="E576" t="s">
        <v>162</v>
      </c>
      <c r="G576" t="str">
        <f t="shared" ca="1" si="133"/>
        <v>All_city_list!L4</v>
      </c>
      <c r="H576" t="str">
        <f t="shared" ca="1" si="141"/>
        <v>All_city_list!M4</v>
      </c>
      <c r="I576" t="str">
        <f t="shared" ca="1" si="142"/>
        <v>All_city_list!N4</v>
      </c>
    </row>
    <row r="577" spans="3:9" x14ac:dyDescent="0.25">
      <c r="C577" s="5" t="str">
        <f t="shared" ref="C577:C604" si="143">D577&amp;"_"&amp;E577</f>
        <v>speeds_kisumu</v>
      </c>
      <c r="D577" t="s">
        <v>166</v>
      </c>
      <c r="E577" t="s">
        <v>164</v>
      </c>
      <c r="F577" s="1"/>
      <c r="G577" t="str">
        <f t="shared" ca="1" si="133"/>
        <v>All_city_list!L4</v>
      </c>
      <c r="H577" t="str">
        <f t="shared" ref="H577:H579" ca="1" si="144">H576</f>
        <v>All_city_list!M4</v>
      </c>
      <c r="I577" t="str">
        <f t="shared" ref="I577:I579" ca="1" si="145">I576</f>
        <v>All_city_list!N4</v>
      </c>
    </row>
    <row r="578" spans="3:9" x14ac:dyDescent="0.25">
      <c r="C578" s="5" t="str">
        <f t="shared" si="143"/>
        <v>speeds_nairobi</v>
      </c>
      <c r="D578" t="s">
        <v>166</v>
      </c>
      <c r="E578" t="s">
        <v>163</v>
      </c>
      <c r="F578" s="1"/>
      <c r="G578" t="str">
        <f t="shared" ca="1" si="133"/>
        <v>All_city_list!L4</v>
      </c>
      <c r="H578" t="str">
        <f t="shared" ca="1" si="144"/>
        <v>All_city_list!M4</v>
      </c>
      <c r="I578" t="str">
        <f t="shared" ca="1" si="145"/>
        <v>All_city_list!N4</v>
      </c>
    </row>
    <row r="579" spans="3:9" x14ac:dyDescent="0.25">
      <c r="C579" s="5" t="str">
        <f t="shared" si="143"/>
        <v>speeds_port_louis</v>
      </c>
      <c r="D579" t="s">
        <v>166</v>
      </c>
      <c r="E579" t="s">
        <v>165</v>
      </c>
      <c r="F579" s="1"/>
      <c r="G579" t="str">
        <f t="shared" ca="1" si="133"/>
        <v>All_city_list!L4</v>
      </c>
      <c r="H579" t="str">
        <f t="shared" ca="1" si="144"/>
        <v>All_city_list!M4</v>
      </c>
      <c r="I579" t="str">
        <f t="shared" ca="1" si="145"/>
        <v>All_city_list!N4</v>
      </c>
    </row>
    <row r="580" spans="3:9" x14ac:dyDescent="0.25">
      <c r="C580" s="5" t="str">
        <f t="shared" si="143"/>
        <v>bus_driver_prop_male_accra</v>
      </c>
      <c r="D580" s="36" t="s">
        <v>231</v>
      </c>
      <c r="E580" s="28" t="s">
        <v>138</v>
      </c>
      <c r="F580" s="28">
        <f ca="1">MATCH(C580,All_city_list!$D:$D,0)</f>
        <v>93</v>
      </c>
      <c r="G580" s="4" t="str">
        <f t="shared" ref="G580" ca="1" si="146">"All_city_list!L"&amp;F580</f>
        <v>All_city_list!L93</v>
      </c>
      <c r="H580" s="4" t="str">
        <f ca="1">"All_city_list!M"&amp;$F580</f>
        <v>All_city_list!M93</v>
      </c>
      <c r="I580" s="4" t="str">
        <f ca="1">"All_city_list!N"&amp;$F580</f>
        <v>All_city_list!N93</v>
      </c>
    </row>
    <row r="581" spans="3:9" x14ac:dyDescent="0.25">
      <c r="C581" s="5" t="str">
        <f t="shared" si="143"/>
        <v>bus_driver_prop_male_sao_paulo</v>
      </c>
      <c r="D581" t="s">
        <v>231</v>
      </c>
      <c r="E581" t="s">
        <v>139</v>
      </c>
      <c r="G581" t="str">
        <f t="shared" ca="1" si="133"/>
        <v>All_city_list!L93</v>
      </c>
      <c r="H581" t="str">
        <f t="shared" ref="H581:H604" ca="1" si="147">H580</f>
        <v>All_city_list!M93</v>
      </c>
      <c r="I581" t="str">
        <f t="shared" ref="I581:I604" ca="1" si="148">I580</f>
        <v>All_city_list!N93</v>
      </c>
    </row>
    <row r="582" spans="3:9" x14ac:dyDescent="0.25">
      <c r="C582" s="5" t="str">
        <f t="shared" si="143"/>
        <v>bus_driver_prop_male_delhi</v>
      </c>
      <c r="D582" t="s">
        <v>231</v>
      </c>
      <c r="E582" t="s">
        <v>140</v>
      </c>
      <c r="G582" t="str">
        <f t="shared" ca="1" si="133"/>
        <v>All_city_list!L93</v>
      </c>
      <c r="H582" t="str">
        <f t="shared" ca="1" si="147"/>
        <v>All_city_list!M93</v>
      </c>
      <c r="I582" t="str">
        <f t="shared" ca="1" si="148"/>
        <v>All_city_list!N93</v>
      </c>
    </row>
    <row r="583" spans="3:9" x14ac:dyDescent="0.25">
      <c r="C583" s="5" t="str">
        <f t="shared" si="143"/>
        <v>bus_driver_prop_male_bangalore</v>
      </c>
      <c r="D583" t="s">
        <v>231</v>
      </c>
      <c r="E583" t="s">
        <v>141</v>
      </c>
      <c r="G583" t="str">
        <f t="shared" ca="1" si="133"/>
        <v>All_city_list!L93</v>
      </c>
      <c r="H583" t="str">
        <f t="shared" ca="1" si="147"/>
        <v>All_city_list!M93</v>
      </c>
      <c r="I583" t="str">
        <f t="shared" ca="1" si="148"/>
        <v>All_city_list!N93</v>
      </c>
    </row>
    <row r="584" spans="3:9" x14ac:dyDescent="0.25">
      <c r="C584" s="5" t="str">
        <f t="shared" si="143"/>
        <v>bus_driver_prop_male_vizag</v>
      </c>
      <c r="D584" t="s">
        <v>231</v>
      </c>
      <c r="E584" t="s">
        <v>142</v>
      </c>
      <c r="G584" t="str">
        <f t="shared" ca="1" si="133"/>
        <v>All_city_list!L93</v>
      </c>
      <c r="H584" t="str">
        <f t="shared" ca="1" si="147"/>
        <v>All_city_list!M93</v>
      </c>
      <c r="I584" t="str">
        <f t="shared" ca="1" si="148"/>
        <v>All_city_list!N93</v>
      </c>
    </row>
    <row r="585" spans="3:9" x14ac:dyDescent="0.25">
      <c r="C585" s="5" t="str">
        <f t="shared" si="143"/>
        <v>bus_driver_prop_male_belo_horizonte</v>
      </c>
      <c r="D585" t="s">
        <v>231</v>
      </c>
      <c r="E585" t="s">
        <v>143</v>
      </c>
      <c r="G585" t="str">
        <f t="shared" ca="1" si="133"/>
        <v>All_city_list!L93</v>
      </c>
      <c r="H585" t="str">
        <f t="shared" ca="1" si="147"/>
        <v>All_city_list!M93</v>
      </c>
      <c r="I585" t="str">
        <f t="shared" ca="1" si="148"/>
        <v>All_city_list!N93</v>
      </c>
    </row>
    <row r="586" spans="3:9" x14ac:dyDescent="0.25">
      <c r="C586" s="5" t="str">
        <f t="shared" si="143"/>
        <v>bus_driver_prop_male_bogota</v>
      </c>
      <c r="D586" t="s">
        <v>231</v>
      </c>
      <c r="E586" t="s">
        <v>144</v>
      </c>
      <c r="G586" t="str">
        <f t="shared" ca="1" si="133"/>
        <v>All_city_list!L93</v>
      </c>
      <c r="H586" t="str">
        <f t="shared" ca="1" si="147"/>
        <v>All_city_list!M93</v>
      </c>
      <c r="I586" t="str">
        <f t="shared" ca="1" si="148"/>
        <v>All_city_list!N93</v>
      </c>
    </row>
    <row r="587" spans="3:9" x14ac:dyDescent="0.25">
      <c r="C587" s="5" t="str">
        <f t="shared" si="143"/>
        <v>bus_driver_prop_male_santiago</v>
      </c>
      <c r="D587" t="s">
        <v>231</v>
      </c>
      <c r="E587" t="s">
        <v>145</v>
      </c>
      <c r="G587" t="str">
        <f t="shared" ca="1" si="133"/>
        <v>All_city_list!L93</v>
      </c>
      <c r="H587" t="str">
        <f t="shared" ca="1" si="147"/>
        <v>All_city_list!M93</v>
      </c>
      <c r="I587" t="str">
        <f t="shared" ca="1" si="148"/>
        <v>All_city_list!N93</v>
      </c>
    </row>
    <row r="588" spans="3:9" x14ac:dyDescent="0.25">
      <c r="C588" s="5" t="str">
        <f t="shared" si="143"/>
        <v>bus_driver_prop_male_mexico_city</v>
      </c>
      <c r="D588" t="s">
        <v>231</v>
      </c>
      <c r="E588" t="s">
        <v>146</v>
      </c>
      <c r="G588" t="str">
        <f t="shared" ca="1" si="133"/>
        <v>All_city_list!L93</v>
      </c>
      <c r="H588" t="str">
        <f t="shared" ca="1" si="147"/>
        <v>All_city_list!M93</v>
      </c>
      <c r="I588" t="str">
        <f t="shared" ca="1" si="148"/>
        <v>All_city_list!N93</v>
      </c>
    </row>
    <row r="589" spans="3:9" x14ac:dyDescent="0.25">
      <c r="C589" s="5" t="str">
        <f t="shared" si="143"/>
        <v>bus_driver_prop_male_buenos_aires</v>
      </c>
      <c r="D589" t="s">
        <v>231</v>
      </c>
      <c r="E589" t="s">
        <v>147</v>
      </c>
      <c r="G589" t="str">
        <f t="shared" ref="G589:G607" ca="1" si="149">G588</f>
        <v>All_city_list!L93</v>
      </c>
      <c r="H589" t="str">
        <f t="shared" ca="1" si="147"/>
        <v>All_city_list!M93</v>
      </c>
      <c r="I589" t="str">
        <f t="shared" ca="1" si="148"/>
        <v>All_city_list!N93</v>
      </c>
    </row>
    <row r="590" spans="3:9" x14ac:dyDescent="0.25">
      <c r="C590" s="5" t="str">
        <f t="shared" si="143"/>
        <v>bus_driver_prop_male_cape_town</v>
      </c>
      <c r="D590" t="s">
        <v>231</v>
      </c>
      <c r="E590" t="s">
        <v>148</v>
      </c>
      <c r="G590" t="str">
        <f t="shared" ca="1" si="149"/>
        <v>All_city_list!L93</v>
      </c>
      <c r="H590" t="str">
        <f t="shared" ca="1" si="147"/>
        <v>All_city_list!M93</v>
      </c>
      <c r="I590" t="str">
        <f t="shared" ca="1" si="148"/>
        <v>All_city_list!N93</v>
      </c>
    </row>
    <row r="591" spans="3:9" x14ac:dyDescent="0.25">
      <c r="C591" s="5" t="str">
        <f t="shared" si="143"/>
        <v>bus_driver_prop_male_medellin</v>
      </c>
      <c r="D591" t="s">
        <v>231</v>
      </c>
      <c r="E591" t="s">
        <v>149</v>
      </c>
      <c r="G591" t="str">
        <f t="shared" ca="1" si="149"/>
        <v>All_city_list!L93</v>
      </c>
      <c r="H591" t="str">
        <f t="shared" ca="1" si="147"/>
        <v>All_city_list!M93</v>
      </c>
      <c r="I591" t="str">
        <f t="shared" ca="1" si="148"/>
        <v>All_city_list!N93</v>
      </c>
    </row>
    <row r="592" spans="3:9" x14ac:dyDescent="0.25">
      <c r="C592" s="5" t="str">
        <f t="shared" si="143"/>
        <v>bus_driver_prop_male_cali</v>
      </c>
      <c r="D592" t="s">
        <v>231</v>
      </c>
      <c r="E592" t="s">
        <v>150</v>
      </c>
      <c r="G592" t="str">
        <f t="shared" ca="1" si="149"/>
        <v>All_city_list!L93</v>
      </c>
      <c r="H592" t="str">
        <f t="shared" ca="1" si="147"/>
        <v>All_city_list!M93</v>
      </c>
      <c r="I592" t="str">
        <f t="shared" ca="1" si="148"/>
        <v>All_city_list!N93</v>
      </c>
    </row>
    <row r="593" spans="3:9" x14ac:dyDescent="0.25">
      <c r="C593" s="5" t="str">
        <f t="shared" si="143"/>
        <v>bus_driver_prop_male_montevideo</v>
      </c>
      <c r="D593" t="s">
        <v>231</v>
      </c>
      <c r="E593" t="s">
        <v>151</v>
      </c>
      <c r="G593" t="str">
        <f t="shared" ca="1" si="149"/>
        <v>All_city_list!L93</v>
      </c>
      <c r="H593" t="str">
        <f t="shared" ca="1" si="147"/>
        <v>All_city_list!M93</v>
      </c>
      <c r="I593" t="str">
        <f t="shared" ca="1" si="148"/>
        <v>All_city_list!N93</v>
      </c>
    </row>
    <row r="594" spans="3:9" x14ac:dyDescent="0.25">
      <c r="C594" s="5" t="str">
        <f t="shared" si="143"/>
        <v>bus_driver_prop_male_antofagasta</v>
      </c>
      <c r="D594" t="s">
        <v>231</v>
      </c>
      <c r="E594" t="s">
        <v>152</v>
      </c>
      <c r="G594" t="str">
        <f t="shared" ca="1" si="149"/>
        <v>All_city_list!L93</v>
      </c>
      <c r="H594" t="str">
        <f t="shared" ca="1" si="147"/>
        <v>All_city_list!M93</v>
      </c>
      <c r="I594" t="str">
        <f t="shared" ca="1" si="148"/>
        <v>All_city_list!N93</v>
      </c>
    </row>
    <row r="595" spans="3:9" x14ac:dyDescent="0.25">
      <c r="C595" s="5" t="str">
        <f t="shared" si="143"/>
        <v>bus_driver_prop_male_arica</v>
      </c>
      <c r="D595" t="s">
        <v>231</v>
      </c>
      <c r="E595" t="s">
        <v>153</v>
      </c>
      <c r="G595" t="str">
        <f t="shared" ca="1" si="149"/>
        <v>All_city_list!L93</v>
      </c>
      <c r="H595" t="str">
        <f t="shared" ca="1" si="147"/>
        <v>All_city_list!M93</v>
      </c>
      <c r="I595" t="str">
        <f t="shared" ca="1" si="148"/>
        <v>All_city_list!N93</v>
      </c>
    </row>
    <row r="596" spans="3:9" x14ac:dyDescent="0.25">
      <c r="C596" s="5" t="str">
        <f t="shared" si="143"/>
        <v>bus_driver_prop_male_copiapo</v>
      </c>
      <c r="D596" t="s">
        <v>231</v>
      </c>
      <c r="E596" t="s">
        <v>154</v>
      </c>
      <c r="G596" t="str">
        <f t="shared" ca="1" si="149"/>
        <v>All_city_list!L93</v>
      </c>
      <c r="H596" t="str">
        <f t="shared" ca="1" si="147"/>
        <v>All_city_list!M93</v>
      </c>
      <c r="I596" t="str">
        <f t="shared" ca="1" si="148"/>
        <v>All_city_list!N93</v>
      </c>
    </row>
    <row r="597" spans="3:9" x14ac:dyDescent="0.25">
      <c r="C597" s="5" t="str">
        <f t="shared" si="143"/>
        <v>bus_driver_prop_male_coquimbo_laserena</v>
      </c>
      <c r="D597" t="s">
        <v>231</v>
      </c>
      <c r="E597" t="s">
        <v>155</v>
      </c>
      <c r="G597" t="str">
        <f t="shared" ca="1" si="149"/>
        <v>All_city_list!L93</v>
      </c>
      <c r="H597" t="str">
        <f t="shared" ca="1" si="147"/>
        <v>All_city_list!M93</v>
      </c>
      <c r="I597" t="str">
        <f t="shared" ca="1" si="148"/>
        <v>All_city_list!N93</v>
      </c>
    </row>
    <row r="598" spans="3:9" x14ac:dyDescent="0.25">
      <c r="C598" s="5" t="str">
        <f t="shared" si="143"/>
        <v>bus_driver_prop_male_iquique_altohospicio</v>
      </c>
      <c r="D598" t="s">
        <v>231</v>
      </c>
      <c r="E598" t="s">
        <v>156</v>
      </c>
      <c r="G598" t="str">
        <f t="shared" ca="1" si="149"/>
        <v>All_city_list!L93</v>
      </c>
      <c r="H598" t="str">
        <f t="shared" ca="1" si="147"/>
        <v>All_city_list!M93</v>
      </c>
      <c r="I598" t="str">
        <f t="shared" ca="1" si="148"/>
        <v>All_city_list!N93</v>
      </c>
    </row>
    <row r="599" spans="3:9" x14ac:dyDescent="0.25">
      <c r="C599" s="5" t="str">
        <f t="shared" si="143"/>
        <v>bus_driver_prop_male_osorno</v>
      </c>
      <c r="D599" t="s">
        <v>231</v>
      </c>
      <c r="E599" t="s">
        <v>157</v>
      </c>
      <c r="G599" t="str">
        <f t="shared" ca="1" si="149"/>
        <v>All_city_list!L93</v>
      </c>
      <c r="H599" t="str">
        <f t="shared" ca="1" si="147"/>
        <v>All_city_list!M93</v>
      </c>
      <c r="I599" t="str">
        <f t="shared" ca="1" si="148"/>
        <v>All_city_list!N93</v>
      </c>
    </row>
    <row r="600" spans="3:9" x14ac:dyDescent="0.25">
      <c r="C600" s="5" t="str">
        <f t="shared" si="143"/>
        <v>bus_driver_prop_male_puerto_montt</v>
      </c>
      <c r="D600" t="s">
        <v>231</v>
      </c>
      <c r="E600" t="s">
        <v>158</v>
      </c>
      <c r="G600" t="str">
        <f t="shared" ca="1" si="149"/>
        <v>All_city_list!L93</v>
      </c>
      <c r="H600" t="str">
        <f t="shared" ca="1" si="147"/>
        <v>All_city_list!M93</v>
      </c>
      <c r="I600" t="str">
        <f t="shared" ca="1" si="148"/>
        <v>All_city_list!N93</v>
      </c>
    </row>
    <row r="601" spans="3:9" x14ac:dyDescent="0.25">
      <c r="C601" s="5" t="str">
        <f t="shared" si="143"/>
        <v>bus_driver_prop_male_san_antonio</v>
      </c>
      <c r="D601" t="s">
        <v>231</v>
      </c>
      <c r="E601" t="s">
        <v>159</v>
      </c>
      <c r="G601" t="str">
        <f t="shared" ca="1" si="149"/>
        <v>All_city_list!L93</v>
      </c>
      <c r="H601" t="str">
        <f t="shared" ca="1" si="147"/>
        <v>All_city_list!M93</v>
      </c>
      <c r="I601" t="str">
        <f t="shared" ca="1" si="148"/>
        <v>All_city_list!N93</v>
      </c>
    </row>
    <row r="602" spans="3:9" x14ac:dyDescent="0.25">
      <c r="C602" s="5" t="str">
        <f t="shared" si="143"/>
        <v>bus_driver_prop_male_temuco_padrelascasas</v>
      </c>
      <c r="D602" t="s">
        <v>231</v>
      </c>
      <c r="E602" t="s">
        <v>160</v>
      </c>
      <c r="G602" t="str">
        <f t="shared" ca="1" si="149"/>
        <v>All_city_list!L93</v>
      </c>
      <c r="H602" t="str">
        <f t="shared" ca="1" si="147"/>
        <v>All_city_list!M93</v>
      </c>
      <c r="I602" t="str">
        <f t="shared" ca="1" si="148"/>
        <v>All_city_list!N93</v>
      </c>
    </row>
    <row r="603" spans="3:9" x14ac:dyDescent="0.25">
      <c r="C603" s="5" t="str">
        <f t="shared" si="143"/>
        <v>bus_driver_prop_male_valdivia</v>
      </c>
      <c r="D603" t="s">
        <v>231</v>
      </c>
      <c r="E603" t="s">
        <v>161</v>
      </c>
      <c r="G603" t="str">
        <f t="shared" ca="1" si="149"/>
        <v>All_city_list!L93</v>
      </c>
      <c r="H603" t="str">
        <f t="shared" ca="1" si="147"/>
        <v>All_city_list!M93</v>
      </c>
      <c r="I603" t="str">
        <f t="shared" ca="1" si="148"/>
        <v>All_city_list!N93</v>
      </c>
    </row>
    <row r="604" spans="3:9" x14ac:dyDescent="0.25">
      <c r="C604" s="5" t="str">
        <f t="shared" si="143"/>
        <v>bus_driver_prop_male_gran_valparaiso</v>
      </c>
      <c r="D604" t="s">
        <v>231</v>
      </c>
      <c r="E604" t="s">
        <v>162</v>
      </c>
      <c r="G604" t="str">
        <f t="shared" ca="1" si="149"/>
        <v>All_city_list!L93</v>
      </c>
      <c r="H604" t="str">
        <f t="shared" ca="1" si="147"/>
        <v>All_city_list!M93</v>
      </c>
      <c r="I604" t="str">
        <f t="shared" ca="1" si="148"/>
        <v>All_city_list!N93</v>
      </c>
    </row>
    <row r="605" spans="3:9" x14ac:dyDescent="0.25">
      <c r="C605" s="5" t="str">
        <f t="shared" ref="C605:C607" si="150">D605&amp;"_"&amp;E605</f>
        <v>bus_driver_prop_male_kisumu</v>
      </c>
      <c r="D605" t="s">
        <v>231</v>
      </c>
      <c r="E605" t="s">
        <v>164</v>
      </c>
      <c r="F605" s="1"/>
      <c r="G605" t="str">
        <f t="shared" ca="1" si="149"/>
        <v>All_city_list!L93</v>
      </c>
      <c r="H605" t="str">
        <f t="shared" ref="H605:H607" ca="1" si="151">H604</f>
        <v>All_city_list!M93</v>
      </c>
      <c r="I605" t="str">
        <f t="shared" ref="I605:I607" ca="1" si="152">I604</f>
        <v>All_city_list!N93</v>
      </c>
    </row>
    <row r="606" spans="3:9" x14ac:dyDescent="0.25">
      <c r="C606" s="5" t="str">
        <f t="shared" si="150"/>
        <v>bus_driver_prop_male_nairobi</v>
      </c>
      <c r="D606" t="s">
        <v>231</v>
      </c>
      <c r="E606" t="s">
        <v>163</v>
      </c>
      <c r="F606" s="1"/>
      <c r="G606" t="str">
        <f t="shared" ca="1" si="149"/>
        <v>All_city_list!L93</v>
      </c>
      <c r="H606" t="str">
        <f t="shared" ca="1" si="151"/>
        <v>All_city_list!M93</v>
      </c>
      <c r="I606" t="str">
        <f t="shared" ca="1" si="152"/>
        <v>All_city_list!N93</v>
      </c>
    </row>
    <row r="607" spans="3:9" x14ac:dyDescent="0.25">
      <c r="C607" s="5" t="str">
        <f t="shared" si="150"/>
        <v>bus_driver_prop_male_port_louis</v>
      </c>
      <c r="D607" t="s">
        <v>231</v>
      </c>
      <c r="E607" t="s">
        <v>165</v>
      </c>
      <c r="F607" s="1"/>
      <c r="G607" t="str">
        <f t="shared" ca="1" si="149"/>
        <v>All_city_list!L93</v>
      </c>
      <c r="H607" t="str">
        <f t="shared" ca="1" si="151"/>
        <v>All_city_list!M93</v>
      </c>
      <c r="I607" t="str">
        <f t="shared" ca="1" si="152"/>
        <v>All_city_list!N93</v>
      </c>
    </row>
    <row r="608" spans="3:9" x14ac:dyDescent="0.25">
      <c r="C608" s="5" t="str">
        <f t="shared" ref="C608:C635" si="153">D608&amp;"_"&amp;E608</f>
        <v>bus_driver_male_agerange_accra</v>
      </c>
      <c r="D608" s="36" t="s">
        <v>232</v>
      </c>
      <c r="E608" s="28" t="s">
        <v>138</v>
      </c>
      <c r="F608" s="28">
        <f ca="1">MATCH(C608,All_city_list!$D:$D,0)</f>
        <v>94</v>
      </c>
      <c r="G608" s="4" t="str">
        <f t="shared" ref="G608" ca="1" si="154">"All_city_list!L"&amp;F608</f>
        <v>All_city_list!L94</v>
      </c>
      <c r="H608" s="4" t="str">
        <f ca="1">"All_city_list!M"&amp;$F608</f>
        <v>All_city_list!M94</v>
      </c>
      <c r="I608" s="4" t="str">
        <f ca="1">"All_city_list!N"&amp;$F608</f>
        <v>All_city_list!N94</v>
      </c>
    </row>
    <row r="609" spans="3:9" x14ac:dyDescent="0.25">
      <c r="C609" s="5" t="str">
        <f t="shared" si="153"/>
        <v>bus_driver_male_agerange_sao_paulo</v>
      </c>
      <c r="D609" t="s">
        <v>232</v>
      </c>
      <c r="E609" t="s">
        <v>139</v>
      </c>
      <c r="G609" t="str">
        <f t="shared" ref="G609:G672" ca="1" si="155">G608</f>
        <v>All_city_list!L94</v>
      </c>
      <c r="H609" t="str">
        <f t="shared" ref="H609:H632" ca="1" si="156">H608</f>
        <v>All_city_list!M94</v>
      </c>
      <c r="I609" t="str">
        <f t="shared" ref="I609:I632" ca="1" si="157">I608</f>
        <v>All_city_list!N94</v>
      </c>
    </row>
    <row r="610" spans="3:9" x14ac:dyDescent="0.25">
      <c r="C610" s="5" t="str">
        <f t="shared" si="153"/>
        <v>bus_driver_male_agerange_delhi</v>
      </c>
      <c r="D610" t="s">
        <v>232</v>
      </c>
      <c r="E610" t="s">
        <v>140</v>
      </c>
      <c r="G610" t="str">
        <f t="shared" ca="1" si="155"/>
        <v>All_city_list!L94</v>
      </c>
      <c r="H610" t="str">
        <f t="shared" ca="1" si="156"/>
        <v>All_city_list!M94</v>
      </c>
      <c r="I610" t="str">
        <f t="shared" ca="1" si="157"/>
        <v>All_city_list!N94</v>
      </c>
    </row>
    <row r="611" spans="3:9" x14ac:dyDescent="0.25">
      <c r="C611" s="5" t="str">
        <f t="shared" si="153"/>
        <v>bus_driver_male_agerange_bangalore</v>
      </c>
      <c r="D611" t="s">
        <v>232</v>
      </c>
      <c r="E611" t="s">
        <v>141</v>
      </c>
      <c r="G611" t="str">
        <f t="shared" ca="1" si="155"/>
        <v>All_city_list!L94</v>
      </c>
      <c r="H611" t="str">
        <f t="shared" ca="1" si="156"/>
        <v>All_city_list!M94</v>
      </c>
      <c r="I611" t="str">
        <f t="shared" ca="1" si="157"/>
        <v>All_city_list!N94</v>
      </c>
    </row>
    <row r="612" spans="3:9" x14ac:dyDescent="0.25">
      <c r="C612" s="5" t="str">
        <f t="shared" si="153"/>
        <v>bus_driver_male_agerange_vizag</v>
      </c>
      <c r="D612" t="s">
        <v>232</v>
      </c>
      <c r="E612" t="s">
        <v>142</v>
      </c>
      <c r="G612" t="str">
        <f t="shared" ca="1" si="155"/>
        <v>All_city_list!L94</v>
      </c>
      <c r="H612" t="str">
        <f t="shared" ca="1" si="156"/>
        <v>All_city_list!M94</v>
      </c>
      <c r="I612" t="str">
        <f t="shared" ca="1" si="157"/>
        <v>All_city_list!N94</v>
      </c>
    </row>
    <row r="613" spans="3:9" x14ac:dyDescent="0.25">
      <c r="C613" s="5" t="str">
        <f t="shared" si="153"/>
        <v>bus_driver_male_agerange_belo_horizonte</v>
      </c>
      <c r="D613" t="s">
        <v>232</v>
      </c>
      <c r="E613" t="s">
        <v>143</v>
      </c>
      <c r="G613" t="str">
        <f t="shared" ca="1" si="155"/>
        <v>All_city_list!L94</v>
      </c>
      <c r="H613" t="str">
        <f t="shared" ca="1" si="156"/>
        <v>All_city_list!M94</v>
      </c>
      <c r="I613" t="str">
        <f t="shared" ca="1" si="157"/>
        <v>All_city_list!N94</v>
      </c>
    </row>
    <row r="614" spans="3:9" x14ac:dyDescent="0.25">
      <c r="C614" s="5" t="str">
        <f t="shared" si="153"/>
        <v>bus_driver_male_agerange_bogota</v>
      </c>
      <c r="D614" t="s">
        <v>232</v>
      </c>
      <c r="E614" t="s">
        <v>144</v>
      </c>
      <c r="G614" t="str">
        <f t="shared" ca="1" si="155"/>
        <v>All_city_list!L94</v>
      </c>
      <c r="H614" t="str">
        <f t="shared" ca="1" si="156"/>
        <v>All_city_list!M94</v>
      </c>
      <c r="I614" t="str">
        <f t="shared" ca="1" si="157"/>
        <v>All_city_list!N94</v>
      </c>
    </row>
    <row r="615" spans="3:9" x14ac:dyDescent="0.25">
      <c r="C615" s="5" t="str">
        <f t="shared" si="153"/>
        <v>bus_driver_male_agerange_santiago</v>
      </c>
      <c r="D615" t="s">
        <v>232</v>
      </c>
      <c r="E615" t="s">
        <v>145</v>
      </c>
      <c r="G615" t="str">
        <f t="shared" ca="1" si="155"/>
        <v>All_city_list!L94</v>
      </c>
      <c r="H615" t="str">
        <f t="shared" ca="1" si="156"/>
        <v>All_city_list!M94</v>
      </c>
      <c r="I615" t="str">
        <f t="shared" ca="1" si="157"/>
        <v>All_city_list!N94</v>
      </c>
    </row>
    <row r="616" spans="3:9" x14ac:dyDescent="0.25">
      <c r="C616" s="5" t="str">
        <f t="shared" si="153"/>
        <v>bus_driver_male_agerange_mexico_city</v>
      </c>
      <c r="D616" t="s">
        <v>232</v>
      </c>
      <c r="E616" t="s">
        <v>146</v>
      </c>
      <c r="G616" t="str">
        <f t="shared" ca="1" si="155"/>
        <v>All_city_list!L94</v>
      </c>
      <c r="H616" t="str">
        <f t="shared" ca="1" si="156"/>
        <v>All_city_list!M94</v>
      </c>
      <c r="I616" t="str">
        <f t="shared" ca="1" si="157"/>
        <v>All_city_list!N94</v>
      </c>
    </row>
    <row r="617" spans="3:9" x14ac:dyDescent="0.25">
      <c r="C617" s="5" t="str">
        <f t="shared" si="153"/>
        <v>bus_driver_male_agerange_buenos_aires</v>
      </c>
      <c r="D617" t="s">
        <v>232</v>
      </c>
      <c r="E617" t="s">
        <v>147</v>
      </c>
      <c r="G617" t="str">
        <f t="shared" ca="1" si="155"/>
        <v>All_city_list!L94</v>
      </c>
      <c r="H617" t="str">
        <f t="shared" ca="1" si="156"/>
        <v>All_city_list!M94</v>
      </c>
      <c r="I617" t="str">
        <f t="shared" ca="1" si="157"/>
        <v>All_city_list!N94</v>
      </c>
    </row>
    <row r="618" spans="3:9" x14ac:dyDescent="0.25">
      <c r="C618" s="5" t="str">
        <f t="shared" si="153"/>
        <v>bus_driver_male_agerange_cape_town</v>
      </c>
      <c r="D618" t="s">
        <v>232</v>
      </c>
      <c r="E618" t="s">
        <v>148</v>
      </c>
      <c r="G618" t="str">
        <f t="shared" ca="1" si="155"/>
        <v>All_city_list!L94</v>
      </c>
      <c r="H618" t="str">
        <f t="shared" ca="1" si="156"/>
        <v>All_city_list!M94</v>
      </c>
      <c r="I618" t="str">
        <f t="shared" ca="1" si="157"/>
        <v>All_city_list!N94</v>
      </c>
    </row>
    <row r="619" spans="3:9" x14ac:dyDescent="0.25">
      <c r="C619" s="5" t="str">
        <f t="shared" si="153"/>
        <v>bus_driver_male_agerange_medellin</v>
      </c>
      <c r="D619" t="s">
        <v>232</v>
      </c>
      <c r="E619" t="s">
        <v>149</v>
      </c>
      <c r="G619" t="str">
        <f t="shared" ca="1" si="155"/>
        <v>All_city_list!L94</v>
      </c>
      <c r="H619" t="str">
        <f t="shared" ca="1" si="156"/>
        <v>All_city_list!M94</v>
      </c>
      <c r="I619" t="str">
        <f t="shared" ca="1" si="157"/>
        <v>All_city_list!N94</v>
      </c>
    </row>
    <row r="620" spans="3:9" x14ac:dyDescent="0.25">
      <c r="C620" s="5" t="str">
        <f t="shared" si="153"/>
        <v>bus_driver_male_agerange_cali</v>
      </c>
      <c r="D620" t="s">
        <v>232</v>
      </c>
      <c r="E620" t="s">
        <v>150</v>
      </c>
      <c r="G620" t="str">
        <f t="shared" ca="1" si="155"/>
        <v>All_city_list!L94</v>
      </c>
      <c r="H620" t="str">
        <f t="shared" ca="1" si="156"/>
        <v>All_city_list!M94</v>
      </c>
      <c r="I620" t="str">
        <f t="shared" ca="1" si="157"/>
        <v>All_city_list!N94</v>
      </c>
    </row>
    <row r="621" spans="3:9" x14ac:dyDescent="0.25">
      <c r="C621" s="5" t="str">
        <f t="shared" si="153"/>
        <v>bus_driver_male_agerange_montevideo</v>
      </c>
      <c r="D621" t="s">
        <v>232</v>
      </c>
      <c r="E621" t="s">
        <v>151</v>
      </c>
      <c r="G621" t="str">
        <f t="shared" ca="1" si="155"/>
        <v>All_city_list!L94</v>
      </c>
      <c r="H621" t="str">
        <f t="shared" ca="1" si="156"/>
        <v>All_city_list!M94</v>
      </c>
      <c r="I621" t="str">
        <f t="shared" ca="1" si="157"/>
        <v>All_city_list!N94</v>
      </c>
    </row>
    <row r="622" spans="3:9" x14ac:dyDescent="0.25">
      <c r="C622" s="5" t="str">
        <f t="shared" si="153"/>
        <v>bus_driver_male_agerange_antofagasta</v>
      </c>
      <c r="D622" t="s">
        <v>232</v>
      </c>
      <c r="E622" t="s">
        <v>152</v>
      </c>
      <c r="G622" t="str">
        <f t="shared" ca="1" si="155"/>
        <v>All_city_list!L94</v>
      </c>
      <c r="H622" t="str">
        <f t="shared" ca="1" si="156"/>
        <v>All_city_list!M94</v>
      </c>
      <c r="I622" t="str">
        <f t="shared" ca="1" si="157"/>
        <v>All_city_list!N94</v>
      </c>
    </row>
    <row r="623" spans="3:9" x14ac:dyDescent="0.25">
      <c r="C623" s="5" t="str">
        <f t="shared" si="153"/>
        <v>bus_driver_male_agerange_arica</v>
      </c>
      <c r="D623" t="s">
        <v>232</v>
      </c>
      <c r="E623" t="s">
        <v>153</v>
      </c>
      <c r="G623" t="str">
        <f t="shared" ca="1" si="155"/>
        <v>All_city_list!L94</v>
      </c>
      <c r="H623" t="str">
        <f t="shared" ca="1" si="156"/>
        <v>All_city_list!M94</v>
      </c>
      <c r="I623" t="str">
        <f t="shared" ca="1" si="157"/>
        <v>All_city_list!N94</v>
      </c>
    </row>
    <row r="624" spans="3:9" x14ac:dyDescent="0.25">
      <c r="C624" s="5" t="str">
        <f t="shared" si="153"/>
        <v>bus_driver_male_agerange_copiapo</v>
      </c>
      <c r="D624" t="s">
        <v>232</v>
      </c>
      <c r="E624" t="s">
        <v>154</v>
      </c>
      <c r="G624" t="str">
        <f t="shared" ca="1" si="155"/>
        <v>All_city_list!L94</v>
      </c>
      <c r="H624" t="str">
        <f t="shared" ca="1" si="156"/>
        <v>All_city_list!M94</v>
      </c>
      <c r="I624" t="str">
        <f t="shared" ca="1" si="157"/>
        <v>All_city_list!N94</v>
      </c>
    </row>
    <row r="625" spans="3:9" x14ac:dyDescent="0.25">
      <c r="C625" s="5" t="str">
        <f t="shared" si="153"/>
        <v>bus_driver_male_agerange_coquimbo_laserena</v>
      </c>
      <c r="D625" t="s">
        <v>232</v>
      </c>
      <c r="E625" t="s">
        <v>155</v>
      </c>
      <c r="G625" t="str">
        <f t="shared" ca="1" si="155"/>
        <v>All_city_list!L94</v>
      </c>
      <c r="H625" t="str">
        <f t="shared" ca="1" si="156"/>
        <v>All_city_list!M94</v>
      </c>
      <c r="I625" t="str">
        <f t="shared" ca="1" si="157"/>
        <v>All_city_list!N94</v>
      </c>
    </row>
    <row r="626" spans="3:9" x14ac:dyDescent="0.25">
      <c r="C626" s="5" t="str">
        <f t="shared" si="153"/>
        <v>bus_driver_male_agerange_iquique_altohospicio</v>
      </c>
      <c r="D626" t="s">
        <v>232</v>
      </c>
      <c r="E626" t="s">
        <v>156</v>
      </c>
      <c r="G626" t="str">
        <f t="shared" ca="1" si="155"/>
        <v>All_city_list!L94</v>
      </c>
      <c r="H626" t="str">
        <f t="shared" ca="1" si="156"/>
        <v>All_city_list!M94</v>
      </c>
      <c r="I626" t="str">
        <f t="shared" ca="1" si="157"/>
        <v>All_city_list!N94</v>
      </c>
    </row>
    <row r="627" spans="3:9" x14ac:dyDescent="0.25">
      <c r="C627" s="5" t="str">
        <f t="shared" si="153"/>
        <v>bus_driver_male_agerange_osorno</v>
      </c>
      <c r="D627" t="s">
        <v>232</v>
      </c>
      <c r="E627" t="s">
        <v>157</v>
      </c>
      <c r="G627" t="str">
        <f t="shared" ca="1" si="155"/>
        <v>All_city_list!L94</v>
      </c>
      <c r="H627" t="str">
        <f t="shared" ca="1" si="156"/>
        <v>All_city_list!M94</v>
      </c>
      <c r="I627" t="str">
        <f t="shared" ca="1" si="157"/>
        <v>All_city_list!N94</v>
      </c>
    </row>
    <row r="628" spans="3:9" x14ac:dyDescent="0.25">
      <c r="C628" s="5" t="str">
        <f t="shared" si="153"/>
        <v>bus_driver_male_agerange_puerto_montt</v>
      </c>
      <c r="D628" t="s">
        <v>232</v>
      </c>
      <c r="E628" t="s">
        <v>158</v>
      </c>
      <c r="G628" t="str">
        <f t="shared" ca="1" si="155"/>
        <v>All_city_list!L94</v>
      </c>
      <c r="H628" t="str">
        <f t="shared" ca="1" si="156"/>
        <v>All_city_list!M94</v>
      </c>
      <c r="I628" t="str">
        <f t="shared" ca="1" si="157"/>
        <v>All_city_list!N94</v>
      </c>
    </row>
    <row r="629" spans="3:9" x14ac:dyDescent="0.25">
      <c r="C629" s="5" t="str">
        <f t="shared" si="153"/>
        <v>bus_driver_male_agerange_san_antonio</v>
      </c>
      <c r="D629" t="s">
        <v>232</v>
      </c>
      <c r="E629" t="s">
        <v>159</v>
      </c>
      <c r="G629" t="str">
        <f t="shared" ca="1" si="155"/>
        <v>All_city_list!L94</v>
      </c>
      <c r="H629" t="str">
        <f t="shared" ca="1" si="156"/>
        <v>All_city_list!M94</v>
      </c>
      <c r="I629" t="str">
        <f t="shared" ca="1" si="157"/>
        <v>All_city_list!N94</v>
      </c>
    </row>
    <row r="630" spans="3:9" x14ac:dyDescent="0.25">
      <c r="C630" s="5" t="str">
        <f t="shared" si="153"/>
        <v>bus_driver_male_agerange_temuco_padrelascasas</v>
      </c>
      <c r="D630" t="s">
        <v>232</v>
      </c>
      <c r="E630" t="s">
        <v>160</v>
      </c>
      <c r="G630" t="str">
        <f t="shared" ca="1" si="155"/>
        <v>All_city_list!L94</v>
      </c>
      <c r="H630" t="str">
        <f t="shared" ca="1" si="156"/>
        <v>All_city_list!M94</v>
      </c>
      <c r="I630" t="str">
        <f t="shared" ca="1" si="157"/>
        <v>All_city_list!N94</v>
      </c>
    </row>
    <row r="631" spans="3:9" x14ac:dyDescent="0.25">
      <c r="C631" s="5" t="str">
        <f t="shared" si="153"/>
        <v>bus_driver_male_agerange_valdivia</v>
      </c>
      <c r="D631" t="s">
        <v>232</v>
      </c>
      <c r="E631" t="s">
        <v>161</v>
      </c>
      <c r="G631" t="str">
        <f t="shared" ca="1" si="155"/>
        <v>All_city_list!L94</v>
      </c>
      <c r="H631" t="str">
        <f t="shared" ca="1" si="156"/>
        <v>All_city_list!M94</v>
      </c>
      <c r="I631" t="str">
        <f t="shared" ca="1" si="157"/>
        <v>All_city_list!N94</v>
      </c>
    </row>
    <row r="632" spans="3:9" x14ac:dyDescent="0.25">
      <c r="C632" s="5" t="str">
        <f t="shared" si="153"/>
        <v>bus_driver_male_agerange_gran_valparaiso</v>
      </c>
      <c r="D632" t="s">
        <v>232</v>
      </c>
      <c r="E632" t="s">
        <v>162</v>
      </c>
      <c r="G632" t="str">
        <f t="shared" ca="1" si="155"/>
        <v>All_city_list!L94</v>
      </c>
      <c r="H632" t="str">
        <f t="shared" ca="1" si="156"/>
        <v>All_city_list!M94</v>
      </c>
      <c r="I632" t="str">
        <f t="shared" ca="1" si="157"/>
        <v>All_city_list!N94</v>
      </c>
    </row>
    <row r="633" spans="3:9" x14ac:dyDescent="0.25">
      <c r="C633" s="5" t="str">
        <f t="shared" si="153"/>
        <v>bus_driver_male_agerange_kisumu</v>
      </c>
      <c r="D633" t="s">
        <v>232</v>
      </c>
      <c r="E633" t="s">
        <v>164</v>
      </c>
      <c r="F633" s="1"/>
      <c r="G633" t="str">
        <f t="shared" ca="1" si="155"/>
        <v>All_city_list!L94</v>
      </c>
      <c r="H633" t="str">
        <f t="shared" ref="H633:H635" ca="1" si="158">H632</f>
        <v>All_city_list!M94</v>
      </c>
      <c r="I633" t="str">
        <f t="shared" ref="I633:I635" ca="1" si="159">I632</f>
        <v>All_city_list!N94</v>
      </c>
    </row>
    <row r="634" spans="3:9" x14ac:dyDescent="0.25">
      <c r="C634" s="5" t="str">
        <f t="shared" si="153"/>
        <v>bus_driver_male_agerange_nairobi</v>
      </c>
      <c r="D634" t="s">
        <v>232</v>
      </c>
      <c r="E634" t="s">
        <v>163</v>
      </c>
      <c r="F634" s="1"/>
      <c r="G634" t="str">
        <f t="shared" ca="1" si="155"/>
        <v>All_city_list!L94</v>
      </c>
      <c r="H634" t="str">
        <f t="shared" ca="1" si="158"/>
        <v>All_city_list!M94</v>
      </c>
      <c r="I634" t="str">
        <f t="shared" ca="1" si="159"/>
        <v>All_city_list!N94</v>
      </c>
    </row>
    <row r="635" spans="3:9" x14ac:dyDescent="0.25">
      <c r="C635" s="5" t="str">
        <f t="shared" si="153"/>
        <v>bus_driver_male_agerange_port_louis</v>
      </c>
      <c r="D635" t="s">
        <v>232</v>
      </c>
      <c r="E635" t="s">
        <v>165</v>
      </c>
      <c r="F635" s="1"/>
      <c r="G635" t="str">
        <f t="shared" ca="1" si="155"/>
        <v>All_city_list!L94</v>
      </c>
      <c r="H635" t="str">
        <f t="shared" ca="1" si="158"/>
        <v>All_city_list!M94</v>
      </c>
      <c r="I635" t="str">
        <f t="shared" ca="1" si="159"/>
        <v>All_city_list!N94</v>
      </c>
    </row>
    <row r="636" spans="3:9" x14ac:dyDescent="0.25">
      <c r="C636" s="5" t="str">
        <f t="shared" ref="C636:C699" si="160">D636&amp;"_"&amp;E636</f>
        <v>bus_driver_female_agerange_accra</v>
      </c>
      <c r="D636" s="36" t="s">
        <v>242</v>
      </c>
      <c r="E636" s="28" t="s">
        <v>138</v>
      </c>
      <c r="F636" s="28">
        <f ca="1">MATCH(C636,All_city_list!$D:$D,0)</f>
        <v>95</v>
      </c>
      <c r="G636" s="4" t="str">
        <f t="shared" ref="G636" ca="1" si="161">"All_city_list!L"&amp;F636</f>
        <v>All_city_list!L95</v>
      </c>
      <c r="H636" s="4" t="str">
        <f ca="1">"All_city_list!M"&amp;$F636</f>
        <v>All_city_list!M95</v>
      </c>
      <c r="I636" s="4" t="str">
        <f ca="1">"All_city_list!N"&amp;$F636</f>
        <v>All_city_list!N95</v>
      </c>
    </row>
    <row r="637" spans="3:9" x14ac:dyDescent="0.25">
      <c r="C637" s="5" t="str">
        <f t="shared" si="160"/>
        <v>bus_driver_female_agerange_sao_paulo</v>
      </c>
      <c r="D637" t="s">
        <v>242</v>
      </c>
      <c r="E637" t="s">
        <v>139</v>
      </c>
      <c r="G637" t="str">
        <f t="shared" ca="1" si="155"/>
        <v>All_city_list!L95</v>
      </c>
      <c r="H637" t="str">
        <f t="shared" ref="H637:H660" ca="1" si="162">H636</f>
        <v>All_city_list!M95</v>
      </c>
      <c r="I637" t="str">
        <f t="shared" ref="I637:I660" ca="1" si="163">I636</f>
        <v>All_city_list!N95</v>
      </c>
    </row>
    <row r="638" spans="3:9" x14ac:dyDescent="0.25">
      <c r="C638" s="5" t="str">
        <f t="shared" si="160"/>
        <v>bus_driver_female_agerange_delhi</v>
      </c>
      <c r="D638" t="s">
        <v>242</v>
      </c>
      <c r="E638" t="s">
        <v>140</v>
      </c>
      <c r="G638" t="str">
        <f t="shared" ca="1" si="155"/>
        <v>All_city_list!L95</v>
      </c>
      <c r="H638" t="str">
        <f t="shared" ca="1" si="162"/>
        <v>All_city_list!M95</v>
      </c>
      <c r="I638" t="str">
        <f t="shared" ca="1" si="163"/>
        <v>All_city_list!N95</v>
      </c>
    </row>
    <row r="639" spans="3:9" x14ac:dyDescent="0.25">
      <c r="C639" s="5" t="str">
        <f t="shared" si="160"/>
        <v>bus_driver_female_agerange_bangalore</v>
      </c>
      <c r="D639" t="s">
        <v>242</v>
      </c>
      <c r="E639" t="s">
        <v>141</v>
      </c>
      <c r="G639" t="str">
        <f t="shared" ca="1" si="155"/>
        <v>All_city_list!L95</v>
      </c>
      <c r="H639" t="str">
        <f t="shared" ca="1" si="162"/>
        <v>All_city_list!M95</v>
      </c>
      <c r="I639" t="str">
        <f t="shared" ca="1" si="163"/>
        <v>All_city_list!N95</v>
      </c>
    </row>
    <row r="640" spans="3:9" x14ac:dyDescent="0.25">
      <c r="C640" s="5" t="str">
        <f t="shared" si="160"/>
        <v>bus_driver_female_agerange_vizag</v>
      </c>
      <c r="D640" t="s">
        <v>242</v>
      </c>
      <c r="E640" t="s">
        <v>142</v>
      </c>
      <c r="G640" t="str">
        <f t="shared" ca="1" si="155"/>
        <v>All_city_list!L95</v>
      </c>
      <c r="H640" t="str">
        <f t="shared" ca="1" si="162"/>
        <v>All_city_list!M95</v>
      </c>
      <c r="I640" t="str">
        <f t="shared" ca="1" si="163"/>
        <v>All_city_list!N95</v>
      </c>
    </row>
    <row r="641" spans="3:9" x14ac:dyDescent="0.25">
      <c r="C641" s="5" t="str">
        <f t="shared" si="160"/>
        <v>bus_driver_female_agerange_belo_horizonte</v>
      </c>
      <c r="D641" t="s">
        <v>242</v>
      </c>
      <c r="E641" t="s">
        <v>143</v>
      </c>
      <c r="G641" t="str">
        <f t="shared" ca="1" si="155"/>
        <v>All_city_list!L95</v>
      </c>
      <c r="H641" t="str">
        <f t="shared" ca="1" si="162"/>
        <v>All_city_list!M95</v>
      </c>
      <c r="I641" t="str">
        <f t="shared" ca="1" si="163"/>
        <v>All_city_list!N95</v>
      </c>
    </row>
    <row r="642" spans="3:9" x14ac:dyDescent="0.25">
      <c r="C642" s="5" t="str">
        <f t="shared" si="160"/>
        <v>bus_driver_female_agerange_bogota</v>
      </c>
      <c r="D642" t="s">
        <v>242</v>
      </c>
      <c r="E642" t="s">
        <v>144</v>
      </c>
      <c r="G642" t="str">
        <f t="shared" ca="1" si="155"/>
        <v>All_city_list!L95</v>
      </c>
      <c r="H642" t="str">
        <f t="shared" ca="1" si="162"/>
        <v>All_city_list!M95</v>
      </c>
      <c r="I642" t="str">
        <f t="shared" ca="1" si="163"/>
        <v>All_city_list!N95</v>
      </c>
    </row>
    <row r="643" spans="3:9" x14ac:dyDescent="0.25">
      <c r="C643" s="5" t="str">
        <f t="shared" si="160"/>
        <v>bus_driver_female_agerange_santiago</v>
      </c>
      <c r="D643" t="s">
        <v>242</v>
      </c>
      <c r="E643" t="s">
        <v>145</v>
      </c>
      <c r="G643" t="str">
        <f t="shared" ca="1" si="155"/>
        <v>All_city_list!L95</v>
      </c>
      <c r="H643" t="str">
        <f t="shared" ca="1" si="162"/>
        <v>All_city_list!M95</v>
      </c>
      <c r="I643" t="str">
        <f t="shared" ca="1" si="163"/>
        <v>All_city_list!N95</v>
      </c>
    </row>
    <row r="644" spans="3:9" x14ac:dyDescent="0.25">
      <c r="C644" s="5" t="str">
        <f t="shared" si="160"/>
        <v>bus_driver_female_agerange_mexico_city</v>
      </c>
      <c r="D644" t="s">
        <v>242</v>
      </c>
      <c r="E644" t="s">
        <v>146</v>
      </c>
      <c r="G644" t="str">
        <f t="shared" ca="1" si="155"/>
        <v>All_city_list!L95</v>
      </c>
      <c r="H644" t="str">
        <f t="shared" ca="1" si="162"/>
        <v>All_city_list!M95</v>
      </c>
      <c r="I644" t="str">
        <f t="shared" ca="1" si="163"/>
        <v>All_city_list!N95</v>
      </c>
    </row>
    <row r="645" spans="3:9" x14ac:dyDescent="0.25">
      <c r="C645" s="5" t="str">
        <f t="shared" si="160"/>
        <v>bus_driver_female_agerange_buenos_aires</v>
      </c>
      <c r="D645" t="s">
        <v>242</v>
      </c>
      <c r="E645" t="s">
        <v>147</v>
      </c>
      <c r="G645" t="str">
        <f t="shared" ca="1" si="155"/>
        <v>All_city_list!L95</v>
      </c>
      <c r="H645" t="str">
        <f t="shared" ca="1" si="162"/>
        <v>All_city_list!M95</v>
      </c>
      <c r="I645" t="str">
        <f t="shared" ca="1" si="163"/>
        <v>All_city_list!N95</v>
      </c>
    </row>
    <row r="646" spans="3:9" x14ac:dyDescent="0.25">
      <c r="C646" s="5" t="str">
        <f t="shared" si="160"/>
        <v>bus_driver_female_agerange_cape_town</v>
      </c>
      <c r="D646" t="s">
        <v>242</v>
      </c>
      <c r="E646" t="s">
        <v>148</v>
      </c>
      <c r="G646" t="str">
        <f t="shared" ca="1" si="155"/>
        <v>All_city_list!L95</v>
      </c>
      <c r="H646" t="str">
        <f t="shared" ca="1" si="162"/>
        <v>All_city_list!M95</v>
      </c>
      <c r="I646" t="str">
        <f t="shared" ca="1" si="163"/>
        <v>All_city_list!N95</v>
      </c>
    </row>
    <row r="647" spans="3:9" x14ac:dyDescent="0.25">
      <c r="C647" s="5" t="str">
        <f t="shared" si="160"/>
        <v>bus_driver_female_agerange_medellin</v>
      </c>
      <c r="D647" t="s">
        <v>242</v>
      </c>
      <c r="E647" t="s">
        <v>149</v>
      </c>
      <c r="G647" t="str">
        <f t="shared" ca="1" si="155"/>
        <v>All_city_list!L95</v>
      </c>
      <c r="H647" t="str">
        <f t="shared" ca="1" si="162"/>
        <v>All_city_list!M95</v>
      </c>
      <c r="I647" t="str">
        <f t="shared" ca="1" si="163"/>
        <v>All_city_list!N95</v>
      </c>
    </row>
    <row r="648" spans="3:9" x14ac:dyDescent="0.25">
      <c r="C648" s="5" t="str">
        <f t="shared" si="160"/>
        <v>bus_driver_female_agerange_cali</v>
      </c>
      <c r="D648" t="s">
        <v>242</v>
      </c>
      <c r="E648" t="s">
        <v>150</v>
      </c>
      <c r="G648" t="str">
        <f t="shared" ca="1" si="155"/>
        <v>All_city_list!L95</v>
      </c>
      <c r="H648" t="str">
        <f t="shared" ca="1" si="162"/>
        <v>All_city_list!M95</v>
      </c>
      <c r="I648" t="str">
        <f t="shared" ca="1" si="163"/>
        <v>All_city_list!N95</v>
      </c>
    </row>
    <row r="649" spans="3:9" x14ac:dyDescent="0.25">
      <c r="C649" s="5" t="str">
        <f t="shared" si="160"/>
        <v>bus_driver_female_agerange_montevideo</v>
      </c>
      <c r="D649" t="s">
        <v>242</v>
      </c>
      <c r="E649" t="s">
        <v>151</v>
      </c>
      <c r="G649" t="str">
        <f t="shared" ca="1" si="155"/>
        <v>All_city_list!L95</v>
      </c>
      <c r="H649" t="str">
        <f t="shared" ca="1" si="162"/>
        <v>All_city_list!M95</v>
      </c>
      <c r="I649" t="str">
        <f t="shared" ca="1" si="163"/>
        <v>All_city_list!N95</v>
      </c>
    </row>
    <row r="650" spans="3:9" x14ac:dyDescent="0.25">
      <c r="C650" s="5" t="str">
        <f t="shared" si="160"/>
        <v>bus_driver_female_agerange_antofagasta</v>
      </c>
      <c r="D650" t="s">
        <v>242</v>
      </c>
      <c r="E650" t="s">
        <v>152</v>
      </c>
      <c r="G650" t="str">
        <f t="shared" ca="1" si="155"/>
        <v>All_city_list!L95</v>
      </c>
      <c r="H650" t="str">
        <f t="shared" ca="1" si="162"/>
        <v>All_city_list!M95</v>
      </c>
      <c r="I650" t="str">
        <f t="shared" ca="1" si="163"/>
        <v>All_city_list!N95</v>
      </c>
    </row>
    <row r="651" spans="3:9" x14ac:dyDescent="0.25">
      <c r="C651" s="5" t="str">
        <f t="shared" si="160"/>
        <v>bus_driver_female_agerange_arica</v>
      </c>
      <c r="D651" t="s">
        <v>242</v>
      </c>
      <c r="E651" t="s">
        <v>153</v>
      </c>
      <c r="G651" t="str">
        <f t="shared" ca="1" si="155"/>
        <v>All_city_list!L95</v>
      </c>
      <c r="H651" t="str">
        <f t="shared" ca="1" si="162"/>
        <v>All_city_list!M95</v>
      </c>
      <c r="I651" t="str">
        <f t="shared" ca="1" si="163"/>
        <v>All_city_list!N95</v>
      </c>
    </row>
    <row r="652" spans="3:9" x14ac:dyDescent="0.25">
      <c r="C652" s="5" t="str">
        <f t="shared" si="160"/>
        <v>bus_driver_female_agerange_copiapo</v>
      </c>
      <c r="D652" t="s">
        <v>242</v>
      </c>
      <c r="E652" t="s">
        <v>154</v>
      </c>
      <c r="G652" t="str">
        <f t="shared" ca="1" si="155"/>
        <v>All_city_list!L95</v>
      </c>
      <c r="H652" t="str">
        <f t="shared" ca="1" si="162"/>
        <v>All_city_list!M95</v>
      </c>
      <c r="I652" t="str">
        <f t="shared" ca="1" si="163"/>
        <v>All_city_list!N95</v>
      </c>
    </row>
    <row r="653" spans="3:9" x14ac:dyDescent="0.25">
      <c r="C653" s="5" t="str">
        <f t="shared" si="160"/>
        <v>bus_driver_female_agerange_coquimbo_laserena</v>
      </c>
      <c r="D653" t="s">
        <v>242</v>
      </c>
      <c r="E653" t="s">
        <v>155</v>
      </c>
      <c r="G653" t="str">
        <f t="shared" ca="1" si="155"/>
        <v>All_city_list!L95</v>
      </c>
      <c r="H653" t="str">
        <f t="shared" ca="1" si="162"/>
        <v>All_city_list!M95</v>
      </c>
      <c r="I653" t="str">
        <f t="shared" ca="1" si="163"/>
        <v>All_city_list!N95</v>
      </c>
    </row>
    <row r="654" spans="3:9" x14ac:dyDescent="0.25">
      <c r="C654" s="5" t="str">
        <f t="shared" si="160"/>
        <v>bus_driver_female_agerange_iquique_altohospicio</v>
      </c>
      <c r="D654" t="s">
        <v>242</v>
      </c>
      <c r="E654" t="s">
        <v>156</v>
      </c>
      <c r="G654" t="str">
        <f t="shared" ca="1" si="155"/>
        <v>All_city_list!L95</v>
      </c>
      <c r="H654" t="str">
        <f t="shared" ca="1" si="162"/>
        <v>All_city_list!M95</v>
      </c>
      <c r="I654" t="str">
        <f t="shared" ca="1" si="163"/>
        <v>All_city_list!N95</v>
      </c>
    </row>
    <row r="655" spans="3:9" x14ac:dyDescent="0.25">
      <c r="C655" s="5" t="str">
        <f t="shared" si="160"/>
        <v>bus_driver_female_agerange_osorno</v>
      </c>
      <c r="D655" t="s">
        <v>242</v>
      </c>
      <c r="E655" t="s">
        <v>157</v>
      </c>
      <c r="G655" t="str">
        <f t="shared" ca="1" si="155"/>
        <v>All_city_list!L95</v>
      </c>
      <c r="H655" t="str">
        <f t="shared" ca="1" si="162"/>
        <v>All_city_list!M95</v>
      </c>
      <c r="I655" t="str">
        <f t="shared" ca="1" si="163"/>
        <v>All_city_list!N95</v>
      </c>
    </row>
    <row r="656" spans="3:9" x14ac:dyDescent="0.25">
      <c r="C656" s="5" t="str">
        <f t="shared" si="160"/>
        <v>bus_driver_female_agerange_puerto_montt</v>
      </c>
      <c r="D656" t="s">
        <v>242</v>
      </c>
      <c r="E656" t="s">
        <v>158</v>
      </c>
      <c r="G656" t="str">
        <f t="shared" ca="1" si="155"/>
        <v>All_city_list!L95</v>
      </c>
      <c r="H656" t="str">
        <f t="shared" ca="1" si="162"/>
        <v>All_city_list!M95</v>
      </c>
      <c r="I656" t="str">
        <f t="shared" ca="1" si="163"/>
        <v>All_city_list!N95</v>
      </c>
    </row>
    <row r="657" spans="3:9" x14ac:dyDescent="0.25">
      <c r="C657" s="5" t="str">
        <f t="shared" si="160"/>
        <v>bus_driver_female_agerange_san_antonio</v>
      </c>
      <c r="D657" t="s">
        <v>242</v>
      </c>
      <c r="E657" t="s">
        <v>159</v>
      </c>
      <c r="G657" t="str">
        <f t="shared" ca="1" si="155"/>
        <v>All_city_list!L95</v>
      </c>
      <c r="H657" t="str">
        <f t="shared" ca="1" si="162"/>
        <v>All_city_list!M95</v>
      </c>
      <c r="I657" t="str">
        <f t="shared" ca="1" si="163"/>
        <v>All_city_list!N95</v>
      </c>
    </row>
    <row r="658" spans="3:9" x14ac:dyDescent="0.25">
      <c r="C658" s="5" t="str">
        <f t="shared" si="160"/>
        <v>bus_driver_female_agerange_temuco_padrelascasas</v>
      </c>
      <c r="D658" t="s">
        <v>242</v>
      </c>
      <c r="E658" t="s">
        <v>160</v>
      </c>
      <c r="G658" t="str">
        <f t="shared" ca="1" si="155"/>
        <v>All_city_list!L95</v>
      </c>
      <c r="H658" t="str">
        <f t="shared" ca="1" si="162"/>
        <v>All_city_list!M95</v>
      </c>
      <c r="I658" t="str">
        <f t="shared" ca="1" si="163"/>
        <v>All_city_list!N95</v>
      </c>
    </row>
    <row r="659" spans="3:9" x14ac:dyDescent="0.25">
      <c r="C659" s="5" t="str">
        <f t="shared" si="160"/>
        <v>bus_driver_female_agerange_valdivia</v>
      </c>
      <c r="D659" t="s">
        <v>242</v>
      </c>
      <c r="E659" t="s">
        <v>161</v>
      </c>
      <c r="G659" t="str">
        <f t="shared" ca="1" si="155"/>
        <v>All_city_list!L95</v>
      </c>
      <c r="H659" t="str">
        <f t="shared" ca="1" si="162"/>
        <v>All_city_list!M95</v>
      </c>
      <c r="I659" t="str">
        <f t="shared" ca="1" si="163"/>
        <v>All_city_list!N95</v>
      </c>
    </row>
    <row r="660" spans="3:9" x14ac:dyDescent="0.25">
      <c r="C660" s="5" t="str">
        <f t="shared" si="160"/>
        <v>bus_driver_female_agerange_gran_valparaiso</v>
      </c>
      <c r="D660" t="s">
        <v>242</v>
      </c>
      <c r="E660" t="s">
        <v>162</v>
      </c>
      <c r="G660" t="str">
        <f t="shared" ca="1" si="155"/>
        <v>All_city_list!L95</v>
      </c>
      <c r="H660" t="str">
        <f t="shared" ca="1" si="162"/>
        <v>All_city_list!M95</v>
      </c>
      <c r="I660" t="str">
        <f t="shared" ca="1" si="163"/>
        <v>All_city_list!N95</v>
      </c>
    </row>
    <row r="661" spans="3:9" x14ac:dyDescent="0.25">
      <c r="C661" s="5" t="str">
        <f t="shared" si="160"/>
        <v>bus_driver_female_agerange_kisumu</v>
      </c>
      <c r="D661" t="s">
        <v>242</v>
      </c>
      <c r="E661" t="s">
        <v>164</v>
      </c>
      <c r="F661" s="1"/>
      <c r="G661" t="str">
        <f t="shared" ca="1" si="155"/>
        <v>All_city_list!L95</v>
      </c>
      <c r="H661" t="str">
        <f t="shared" ref="H661:H663" ca="1" si="164">H660</f>
        <v>All_city_list!M95</v>
      </c>
      <c r="I661" t="str">
        <f t="shared" ref="I661:I663" ca="1" si="165">I660</f>
        <v>All_city_list!N95</v>
      </c>
    </row>
    <row r="662" spans="3:9" x14ac:dyDescent="0.25">
      <c r="C662" s="5" t="str">
        <f t="shared" si="160"/>
        <v>bus_driver_female_agerange_nairobi</v>
      </c>
      <c r="D662" t="s">
        <v>242</v>
      </c>
      <c r="E662" t="s">
        <v>163</v>
      </c>
      <c r="F662" s="1"/>
      <c r="G662" t="str">
        <f t="shared" ca="1" si="155"/>
        <v>All_city_list!L95</v>
      </c>
      <c r="H662" t="str">
        <f t="shared" ca="1" si="164"/>
        <v>All_city_list!M95</v>
      </c>
      <c r="I662" t="str">
        <f t="shared" ca="1" si="165"/>
        <v>All_city_list!N95</v>
      </c>
    </row>
    <row r="663" spans="3:9" x14ac:dyDescent="0.25">
      <c r="C663" s="5" t="str">
        <f t="shared" si="160"/>
        <v>bus_driver_female_agerange_port_louis</v>
      </c>
      <c r="D663" t="s">
        <v>242</v>
      </c>
      <c r="E663" t="s">
        <v>165</v>
      </c>
      <c r="F663" s="1"/>
      <c r="G663" t="str">
        <f t="shared" ca="1" si="155"/>
        <v>All_city_list!L95</v>
      </c>
      <c r="H663" t="str">
        <f t="shared" ca="1" si="164"/>
        <v>All_city_list!M95</v>
      </c>
      <c r="I663" t="str">
        <f t="shared" ca="1" si="165"/>
        <v>All_city_list!N95</v>
      </c>
    </row>
    <row r="664" spans="3:9" x14ac:dyDescent="0.25">
      <c r="C664" s="5" t="str">
        <f t="shared" si="160"/>
        <v>truck_driver_prop_male_accra</v>
      </c>
      <c r="D664" s="36" t="s">
        <v>246</v>
      </c>
      <c r="E664" s="28" t="s">
        <v>138</v>
      </c>
      <c r="F664" s="28">
        <f ca="1">MATCH(C664,All_city_list!$D:$D,0)</f>
        <v>96</v>
      </c>
      <c r="G664" s="4" t="str">
        <f t="shared" ref="G664" ca="1" si="166">"All_city_list!L"&amp;F664</f>
        <v>All_city_list!L96</v>
      </c>
      <c r="H664" s="4" t="str">
        <f ca="1">"All_city_list!M"&amp;$F664</f>
        <v>All_city_list!M96</v>
      </c>
      <c r="I664" s="4" t="str">
        <f ca="1">"All_city_list!N"&amp;$F664</f>
        <v>All_city_list!N96</v>
      </c>
    </row>
    <row r="665" spans="3:9" x14ac:dyDescent="0.25">
      <c r="C665" s="5" t="str">
        <f t="shared" si="160"/>
        <v>truck_driver_prop_male_sao_paulo</v>
      </c>
      <c r="D665" t="s">
        <v>246</v>
      </c>
      <c r="E665" t="s">
        <v>139</v>
      </c>
      <c r="G665" t="str">
        <f t="shared" ca="1" si="155"/>
        <v>All_city_list!L96</v>
      </c>
      <c r="H665" t="str">
        <f t="shared" ref="H665:H688" ca="1" si="167">H664</f>
        <v>All_city_list!M96</v>
      </c>
      <c r="I665" t="str">
        <f t="shared" ref="I665:I688" ca="1" si="168">I664</f>
        <v>All_city_list!N96</v>
      </c>
    </row>
    <row r="666" spans="3:9" x14ac:dyDescent="0.25">
      <c r="C666" s="5" t="str">
        <f t="shared" si="160"/>
        <v>truck_driver_prop_male_delhi</v>
      </c>
      <c r="D666" t="s">
        <v>246</v>
      </c>
      <c r="E666" t="s">
        <v>140</v>
      </c>
      <c r="G666" t="str">
        <f t="shared" ca="1" si="155"/>
        <v>All_city_list!L96</v>
      </c>
      <c r="H666" t="str">
        <f t="shared" ca="1" si="167"/>
        <v>All_city_list!M96</v>
      </c>
      <c r="I666" t="str">
        <f t="shared" ca="1" si="168"/>
        <v>All_city_list!N96</v>
      </c>
    </row>
    <row r="667" spans="3:9" x14ac:dyDescent="0.25">
      <c r="C667" s="5" t="str">
        <f t="shared" si="160"/>
        <v>truck_driver_prop_male_bangalore</v>
      </c>
      <c r="D667" t="s">
        <v>246</v>
      </c>
      <c r="E667" t="s">
        <v>141</v>
      </c>
      <c r="G667" t="str">
        <f t="shared" ca="1" si="155"/>
        <v>All_city_list!L96</v>
      </c>
      <c r="H667" t="str">
        <f t="shared" ca="1" si="167"/>
        <v>All_city_list!M96</v>
      </c>
      <c r="I667" t="str">
        <f t="shared" ca="1" si="168"/>
        <v>All_city_list!N96</v>
      </c>
    </row>
    <row r="668" spans="3:9" x14ac:dyDescent="0.25">
      <c r="C668" s="5" t="str">
        <f t="shared" si="160"/>
        <v>truck_driver_prop_male_vizag</v>
      </c>
      <c r="D668" t="s">
        <v>246</v>
      </c>
      <c r="E668" t="s">
        <v>142</v>
      </c>
      <c r="G668" t="str">
        <f t="shared" ca="1" si="155"/>
        <v>All_city_list!L96</v>
      </c>
      <c r="H668" t="str">
        <f t="shared" ca="1" si="167"/>
        <v>All_city_list!M96</v>
      </c>
      <c r="I668" t="str">
        <f t="shared" ca="1" si="168"/>
        <v>All_city_list!N96</v>
      </c>
    </row>
    <row r="669" spans="3:9" x14ac:dyDescent="0.25">
      <c r="C669" s="5" t="str">
        <f t="shared" si="160"/>
        <v>truck_driver_prop_male_belo_horizonte</v>
      </c>
      <c r="D669" t="s">
        <v>246</v>
      </c>
      <c r="E669" t="s">
        <v>143</v>
      </c>
      <c r="G669" t="str">
        <f t="shared" ca="1" si="155"/>
        <v>All_city_list!L96</v>
      </c>
      <c r="H669" t="str">
        <f t="shared" ca="1" si="167"/>
        <v>All_city_list!M96</v>
      </c>
      <c r="I669" t="str">
        <f t="shared" ca="1" si="168"/>
        <v>All_city_list!N96</v>
      </c>
    </row>
    <row r="670" spans="3:9" x14ac:dyDescent="0.25">
      <c r="C670" s="5" t="str">
        <f t="shared" si="160"/>
        <v>truck_driver_prop_male_bogota</v>
      </c>
      <c r="D670" t="s">
        <v>246</v>
      </c>
      <c r="E670" t="s">
        <v>144</v>
      </c>
      <c r="G670" t="str">
        <f t="shared" ca="1" si="155"/>
        <v>All_city_list!L96</v>
      </c>
      <c r="H670" t="str">
        <f t="shared" ca="1" si="167"/>
        <v>All_city_list!M96</v>
      </c>
      <c r="I670" t="str">
        <f t="shared" ca="1" si="168"/>
        <v>All_city_list!N96</v>
      </c>
    </row>
    <row r="671" spans="3:9" x14ac:dyDescent="0.25">
      <c r="C671" s="5" t="str">
        <f t="shared" si="160"/>
        <v>truck_driver_prop_male_santiago</v>
      </c>
      <c r="D671" t="s">
        <v>246</v>
      </c>
      <c r="E671" t="s">
        <v>145</v>
      </c>
      <c r="G671" t="str">
        <f t="shared" ca="1" si="155"/>
        <v>All_city_list!L96</v>
      </c>
      <c r="H671" t="str">
        <f t="shared" ca="1" si="167"/>
        <v>All_city_list!M96</v>
      </c>
      <c r="I671" t="str">
        <f t="shared" ca="1" si="168"/>
        <v>All_city_list!N96</v>
      </c>
    </row>
    <row r="672" spans="3:9" x14ac:dyDescent="0.25">
      <c r="C672" s="5" t="str">
        <f t="shared" si="160"/>
        <v>truck_driver_prop_male_mexico_city</v>
      </c>
      <c r="D672" t="s">
        <v>246</v>
      </c>
      <c r="E672" t="s">
        <v>146</v>
      </c>
      <c r="G672" t="str">
        <f t="shared" ca="1" si="155"/>
        <v>All_city_list!L96</v>
      </c>
      <c r="H672" t="str">
        <f t="shared" ca="1" si="167"/>
        <v>All_city_list!M96</v>
      </c>
      <c r="I672" t="str">
        <f t="shared" ca="1" si="168"/>
        <v>All_city_list!N96</v>
      </c>
    </row>
    <row r="673" spans="3:9" x14ac:dyDescent="0.25">
      <c r="C673" s="5" t="str">
        <f t="shared" si="160"/>
        <v>truck_driver_prop_male_buenos_aires</v>
      </c>
      <c r="D673" t="s">
        <v>246</v>
      </c>
      <c r="E673" t="s">
        <v>147</v>
      </c>
      <c r="G673" t="str">
        <f t="shared" ref="G673:G691" ca="1" si="169">G672</f>
        <v>All_city_list!L96</v>
      </c>
      <c r="H673" t="str">
        <f t="shared" ca="1" si="167"/>
        <v>All_city_list!M96</v>
      </c>
      <c r="I673" t="str">
        <f t="shared" ca="1" si="168"/>
        <v>All_city_list!N96</v>
      </c>
    </row>
    <row r="674" spans="3:9" x14ac:dyDescent="0.25">
      <c r="C674" s="5" t="str">
        <f t="shared" si="160"/>
        <v>truck_driver_prop_male_cape_town</v>
      </c>
      <c r="D674" t="s">
        <v>246</v>
      </c>
      <c r="E674" t="s">
        <v>148</v>
      </c>
      <c r="G674" t="str">
        <f t="shared" ca="1" si="169"/>
        <v>All_city_list!L96</v>
      </c>
      <c r="H674" t="str">
        <f t="shared" ca="1" si="167"/>
        <v>All_city_list!M96</v>
      </c>
      <c r="I674" t="str">
        <f t="shared" ca="1" si="168"/>
        <v>All_city_list!N96</v>
      </c>
    </row>
    <row r="675" spans="3:9" x14ac:dyDescent="0.25">
      <c r="C675" s="5" t="str">
        <f t="shared" si="160"/>
        <v>truck_driver_prop_male_medellin</v>
      </c>
      <c r="D675" t="s">
        <v>246</v>
      </c>
      <c r="E675" t="s">
        <v>149</v>
      </c>
      <c r="G675" t="str">
        <f t="shared" ca="1" si="169"/>
        <v>All_city_list!L96</v>
      </c>
      <c r="H675" t="str">
        <f t="shared" ca="1" si="167"/>
        <v>All_city_list!M96</v>
      </c>
      <c r="I675" t="str">
        <f t="shared" ca="1" si="168"/>
        <v>All_city_list!N96</v>
      </c>
    </row>
    <row r="676" spans="3:9" x14ac:dyDescent="0.25">
      <c r="C676" s="5" t="str">
        <f t="shared" si="160"/>
        <v>truck_driver_prop_male_cali</v>
      </c>
      <c r="D676" t="s">
        <v>246</v>
      </c>
      <c r="E676" t="s">
        <v>150</v>
      </c>
      <c r="G676" t="str">
        <f t="shared" ca="1" si="169"/>
        <v>All_city_list!L96</v>
      </c>
      <c r="H676" t="str">
        <f t="shared" ca="1" si="167"/>
        <v>All_city_list!M96</v>
      </c>
      <c r="I676" t="str">
        <f t="shared" ca="1" si="168"/>
        <v>All_city_list!N96</v>
      </c>
    </row>
    <row r="677" spans="3:9" x14ac:dyDescent="0.25">
      <c r="C677" s="5" t="str">
        <f t="shared" si="160"/>
        <v>truck_driver_prop_male_montevideo</v>
      </c>
      <c r="D677" t="s">
        <v>246</v>
      </c>
      <c r="E677" t="s">
        <v>151</v>
      </c>
      <c r="G677" t="str">
        <f t="shared" ca="1" si="169"/>
        <v>All_city_list!L96</v>
      </c>
      <c r="H677" t="str">
        <f t="shared" ca="1" si="167"/>
        <v>All_city_list!M96</v>
      </c>
      <c r="I677" t="str">
        <f t="shared" ca="1" si="168"/>
        <v>All_city_list!N96</v>
      </c>
    </row>
    <row r="678" spans="3:9" x14ac:dyDescent="0.25">
      <c r="C678" s="5" t="str">
        <f t="shared" si="160"/>
        <v>truck_driver_prop_male_antofagasta</v>
      </c>
      <c r="D678" t="s">
        <v>246</v>
      </c>
      <c r="E678" t="s">
        <v>152</v>
      </c>
      <c r="G678" t="str">
        <f t="shared" ca="1" si="169"/>
        <v>All_city_list!L96</v>
      </c>
      <c r="H678" t="str">
        <f t="shared" ca="1" si="167"/>
        <v>All_city_list!M96</v>
      </c>
      <c r="I678" t="str">
        <f t="shared" ca="1" si="168"/>
        <v>All_city_list!N96</v>
      </c>
    </row>
    <row r="679" spans="3:9" x14ac:dyDescent="0.25">
      <c r="C679" s="5" t="str">
        <f t="shared" si="160"/>
        <v>truck_driver_prop_male_arica</v>
      </c>
      <c r="D679" t="s">
        <v>246</v>
      </c>
      <c r="E679" t="s">
        <v>153</v>
      </c>
      <c r="G679" t="str">
        <f t="shared" ca="1" si="169"/>
        <v>All_city_list!L96</v>
      </c>
      <c r="H679" t="str">
        <f t="shared" ca="1" si="167"/>
        <v>All_city_list!M96</v>
      </c>
      <c r="I679" t="str">
        <f t="shared" ca="1" si="168"/>
        <v>All_city_list!N96</v>
      </c>
    </row>
    <row r="680" spans="3:9" x14ac:dyDescent="0.25">
      <c r="C680" s="5" t="str">
        <f t="shared" si="160"/>
        <v>truck_driver_prop_male_copiapo</v>
      </c>
      <c r="D680" t="s">
        <v>246</v>
      </c>
      <c r="E680" t="s">
        <v>154</v>
      </c>
      <c r="G680" t="str">
        <f t="shared" ca="1" si="169"/>
        <v>All_city_list!L96</v>
      </c>
      <c r="H680" t="str">
        <f t="shared" ca="1" si="167"/>
        <v>All_city_list!M96</v>
      </c>
      <c r="I680" t="str">
        <f t="shared" ca="1" si="168"/>
        <v>All_city_list!N96</v>
      </c>
    </row>
    <row r="681" spans="3:9" x14ac:dyDescent="0.25">
      <c r="C681" s="5" t="str">
        <f t="shared" si="160"/>
        <v>truck_driver_prop_male_coquimbo_laserena</v>
      </c>
      <c r="D681" t="s">
        <v>246</v>
      </c>
      <c r="E681" t="s">
        <v>155</v>
      </c>
      <c r="G681" t="str">
        <f t="shared" ca="1" si="169"/>
        <v>All_city_list!L96</v>
      </c>
      <c r="H681" t="str">
        <f t="shared" ca="1" si="167"/>
        <v>All_city_list!M96</v>
      </c>
      <c r="I681" t="str">
        <f t="shared" ca="1" si="168"/>
        <v>All_city_list!N96</v>
      </c>
    </row>
    <row r="682" spans="3:9" x14ac:dyDescent="0.25">
      <c r="C682" s="5" t="str">
        <f t="shared" si="160"/>
        <v>truck_driver_prop_male_iquique_altohospicio</v>
      </c>
      <c r="D682" t="s">
        <v>246</v>
      </c>
      <c r="E682" t="s">
        <v>156</v>
      </c>
      <c r="G682" t="str">
        <f t="shared" ca="1" si="169"/>
        <v>All_city_list!L96</v>
      </c>
      <c r="H682" t="str">
        <f t="shared" ca="1" si="167"/>
        <v>All_city_list!M96</v>
      </c>
      <c r="I682" t="str">
        <f t="shared" ca="1" si="168"/>
        <v>All_city_list!N96</v>
      </c>
    </row>
    <row r="683" spans="3:9" x14ac:dyDescent="0.25">
      <c r="C683" s="5" t="str">
        <f t="shared" si="160"/>
        <v>truck_driver_prop_male_osorno</v>
      </c>
      <c r="D683" t="s">
        <v>246</v>
      </c>
      <c r="E683" t="s">
        <v>157</v>
      </c>
      <c r="G683" t="str">
        <f t="shared" ca="1" si="169"/>
        <v>All_city_list!L96</v>
      </c>
      <c r="H683" t="str">
        <f t="shared" ca="1" si="167"/>
        <v>All_city_list!M96</v>
      </c>
      <c r="I683" t="str">
        <f t="shared" ca="1" si="168"/>
        <v>All_city_list!N96</v>
      </c>
    </row>
    <row r="684" spans="3:9" x14ac:dyDescent="0.25">
      <c r="C684" s="5" t="str">
        <f t="shared" si="160"/>
        <v>truck_driver_prop_male_puerto_montt</v>
      </c>
      <c r="D684" t="s">
        <v>246</v>
      </c>
      <c r="E684" t="s">
        <v>158</v>
      </c>
      <c r="G684" t="str">
        <f t="shared" ca="1" si="169"/>
        <v>All_city_list!L96</v>
      </c>
      <c r="H684" t="str">
        <f t="shared" ca="1" si="167"/>
        <v>All_city_list!M96</v>
      </c>
      <c r="I684" t="str">
        <f t="shared" ca="1" si="168"/>
        <v>All_city_list!N96</v>
      </c>
    </row>
    <row r="685" spans="3:9" x14ac:dyDescent="0.25">
      <c r="C685" s="5" t="str">
        <f t="shared" si="160"/>
        <v>truck_driver_prop_male_san_antonio</v>
      </c>
      <c r="D685" t="s">
        <v>246</v>
      </c>
      <c r="E685" t="s">
        <v>159</v>
      </c>
      <c r="G685" t="str">
        <f t="shared" ca="1" si="169"/>
        <v>All_city_list!L96</v>
      </c>
      <c r="H685" t="str">
        <f t="shared" ca="1" si="167"/>
        <v>All_city_list!M96</v>
      </c>
      <c r="I685" t="str">
        <f t="shared" ca="1" si="168"/>
        <v>All_city_list!N96</v>
      </c>
    </row>
    <row r="686" spans="3:9" x14ac:dyDescent="0.25">
      <c r="C686" s="5" t="str">
        <f t="shared" si="160"/>
        <v>truck_driver_prop_male_temuco_padrelascasas</v>
      </c>
      <c r="D686" t="s">
        <v>246</v>
      </c>
      <c r="E686" t="s">
        <v>160</v>
      </c>
      <c r="G686" t="str">
        <f t="shared" ca="1" si="169"/>
        <v>All_city_list!L96</v>
      </c>
      <c r="H686" t="str">
        <f t="shared" ca="1" si="167"/>
        <v>All_city_list!M96</v>
      </c>
      <c r="I686" t="str">
        <f t="shared" ca="1" si="168"/>
        <v>All_city_list!N96</v>
      </c>
    </row>
    <row r="687" spans="3:9" x14ac:dyDescent="0.25">
      <c r="C687" s="5" t="str">
        <f t="shared" si="160"/>
        <v>truck_driver_prop_male_valdivia</v>
      </c>
      <c r="D687" t="s">
        <v>246</v>
      </c>
      <c r="E687" t="s">
        <v>161</v>
      </c>
      <c r="G687" t="str">
        <f t="shared" ca="1" si="169"/>
        <v>All_city_list!L96</v>
      </c>
      <c r="H687" t="str">
        <f t="shared" ca="1" si="167"/>
        <v>All_city_list!M96</v>
      </c>
      <c r="I687" t="str">
        <f t="shared" ca="1" si="168"/>
        <v>All_city_list!N96</v>
      </c>
    </row>
    <row r="688" spans="3:9" x14ac:dyDescent="0.25">
      <c r="C688" s="5" t="str">
        <f t="shared" si="160"/>
        <v>truck_driver_prop_male_gran_valparaiso</v>
      </c>
      <c r="D688" t="s">
        <v>246</v>
      </c>
      <c r="E688" t="s">
        <v>162</v>
      </c>
      <c r="G688" t="str">
        <f t="shared" ca="1" si="169"/>
        <v>All_city_list!L96</v>
      </c>
      <c r="H688" t="str">
        <f t="shared" ca="1" si="167"/>
        <v>All_city_list!M96</v>
      </c>
      <c r="I688" t="str">
        <f t="shared" ca="1" si="168"/>
        <v>All_city_list!N96</v>
      </c>
    </row>
    <row r="689" spans="3:9" x14ac:dyDescent="0.25">
      <c r="C689" s="5" t="str">
        <f t="shared" si="160"/>
        <v>truck_driver_prop_male_kisumu</v>
      </c>
      <c r="D689" t="s">
        <v>246</v>
      </c>
      <c r="E689" t="s">
        <v>164</v>
      </c>
      <c r="F689" s="1"/>
      <c r="G689" t="str">
        <f t="shared" ca="1" si="169"/>
        <v>All_city_list!L96</v>
      </c>
      <c r="H689" t="str">
        <f t="shared" ref="H689:H691" ca="1" si="170">H688</f>
        <v>All_city_list!M96</v>
      </c>
      <c r="I689" t="str">
        <f t="shared" ref="I689:I691" ca="1" si="171">I688</f>
        <v>All_city_list!N96</v>
      </c>
    </row>
    <row r="690" spans="3:9" x14ac:dyDescent="0.25">
      <c r="C690" s="5" t="str">
        <f t="shared" si="160"/>
        <v>truck_driver_prop_male_nairobi</v>
      </c>
      <c r="D690" t="s">
        <v>246</v>
      </c>
      <c r="E690" t="s">
        <v>163</v>
      </c>
      <c r="F690" s="1"/>
      <c r="G690" t="str">
        <f t="shared" ca="1" si="169"/>
        <v>All_city_list!L96</v>
      </c>
      <c r="H690" t="str">
        <f t="shared" ca="1" si="170"/>
        <v>All_city_list!M96</v>
      </c>
      <c r="I690" t="str">
        <f t="shared" ca="1" si="171"/>
        <v>All_city_list!N96</v>
      </c>
    </row>
    <row r="691" spans="3:9" x14ac:dyDescent="0.25">
      <c r="C691" s="5" t="str">
        <f t="shared" si="160"/>
        <v>truck_driver_prop_male_port_louis</v>
      </c>
      <c r="D691" t="s">
        <v>246</v>
      </c>
      <c r="E691" t="s">
        <v>165</v>
      </c>
      <c r="F691" s="1"/>
      <c r="G691" t="str">
        <f t="shared" ca="1" si="169"/>
        <v>All_city_list!L96</v>
      </c>
      <c r="H691" t="str">
        <f t="shared" ca="1" si="170"/>
        <v>All_city_list!M96</v>
      </c>
      <c r="I691" t="str">
        <f t="shared" ca="1" si="171"/>
        <v>All_city_list!N96</v>
      </c>
    </row>
    <row r="692" spans="3:9" x14ac:dyDescent="0.25">
      <c r="C692" s="5" t="str">
        <f t="shared" si="160"/>
        <v>truck_driver_male_agerange_accra</v>
      </c>
      <c r="D692" s="36" t="s">
        <v>247</v>
      </c>
      <c r="E692" s="28" t="s">
        <v>138</v>
      </c>
      <c r="F692" s="28">
        <f ca="1">MATCH(C692,All_city_list!$D:$D,0)</f>
        <v>97</v>
      </c>
      <c r="G692" s="4" t="str">
        <f t="shared" ref="G692" ca="1" si="172">"All_city_list!L"&amp;F692</f>
        <v>All_city_list!L97</v>
      </c>
      <c r="H692" s="4" t="str">
        <f ca="1">"All_city_list!M"&amp;$F692</f>
        <v>All_city_list!M97</v>
      </c>
      <c r="I692" s="4" t="str">
        <f ca="1">"All_city_list!N"&amp;$F692</f>
        <v>All_city_list!N97</v>
      </c>
    </row>
    <row r="693" spans="3:9" x14ac:dyDescent="0.25">
      <c r="C693" s="5" t="str">
        <f t="shared" si="160"/>
        <v>truck_driver_male_agerange_sao_paulo</v>
      </c>
      <c r="D693" t="s">
        <v>247</v>
      </c>
      <c r="E693" t="s">
        <v>139</v>
      </c>
      <c r="G693" t="str">
        <f t="shared" ref="G693:G719" ca="1" si="173">G692</f>
        <v>All_city_list!L97</v>
      </c>
      <c r="H693" t="str">
        <f t="shared" ref="H693:H716" ca="1" si="174">H692</f>
        <v>All_city_list!M97</v>
      </c>
      <c r="I693" t="str">
        <f t="shared" ref="I693:I716" ca="1" si="175">I692</f>
        <v>All_city_list!N97</v>
      </c>
    </row>
    <row r="694" spans="3:9" x14ac:dyDescent="0.25">
      <c r="C694" s="5" t="str">
        <f t="shared" si="160"/>
        <v>truck_driver_male_agerange_delhi</v>
      </c>
      <c r="D694" t="s">
        <v>247</v>
      </c>
      <c r="E694" t="s">
        <v>140</v>
      </c>
      <c r="G694" t="str">
        <f t="shared" ca="1" si="173"/>
        <v>All_city_list!L97</v>
      </c>
      <c r="H694" t="str">
        <f t="shared" ca="1" si="174"/>
        <v>All_city_list!M97</v>
      </c>
      <c r="I694" t="str">
        <f t="shared" ca="1" si="175"/>
        <v>All_city_list!N97</v>
      </c>
    </row>
    <row r="695" spans="3:9" x14ac:dyDescent="0.25">
      <c r="C695" s="5" t="str">
        <f t="shared" si="160"/>
        <v>truck_driver_male_agerange_bangalore</v>
      </c>
      <c r="D695" t="s">
        <v>247</v>
      </c>
      <c r="E695" t="s">
        <v>141</v>
      </c>
      <c r="G695" t="str">
        <f t="shared" ca="1" si="173"/>
        <v>All_city_list!L97</v>
      </c>
      <c r="H695" t="str">
        <f t="shared" ca="1" si="174"/>
        <v>All_city_list!M97</v>
      </c>
      <c r="I695" t="str">
        <f t="shared" ca="1" si="175"/>
        <v>All_city_list!N97</v>
      </c>
    </row>
    <row r="696" spans="3:9" x14ac:dyDescent="0.25">
      <c r="C696" s="5" t="str">
        <f t="shared" si="160"/>
        <v>truck_driver_male_agerange_vizag</v>
      </c>
      <c r="D696" t="s">
        <v>247</v>
      </c>
      <c r="E696" t="s">
        <v>142</v>
      </c>
      <c r="G696" t="str">
        <f t="shared" ca="1" si="173"/>
        <v>All_city_list!L97</v>
      </c>
      <c r="H696" t="str">
        <f t="shared" ca="1" si="174"/>
        <v>All_city_list!M97</v>
      </c>
      <c r="I696" t="str">
        <f t="shared" ca="1" si="175"/>
        <v>All_city_list!N97</v>
      </c>
    </row>
    <row r="697" spans="3:9" x14ac:dyDescent="0.25">
      <c r="C697" s="5" t="str">
        <f t="shared" si="160"/>
        <v>truck_driver_male_agerange_belo_horizonte</v>
      </c>
      <c r="D697" t="s">
        <v>247</v>
      </c>
      <c r="E697" t="s">
        <v>143</v>
      </c>
      <c r="G697" t="str">
        <f t="shared" ca="1" si="173"/>
        <v>All_city_list!L97</v>
      </c>
      <c r="H697" t="str">
        <f t="shared" ca="1" si="174"/>
        <v>All_city_list!M97</v>
      </c>
      <c r="I697" t="str">
        <f t="shared" ca="1" si="175"/>
        <v>All_city_list!N97</v>
      </c>
    </row>
    <row r="698" spans="3:9" x14ac:dyDescent="0.25">
      <c r="C698" s="5" t="str">
        <f t="shared" si="160"/>
        <v>truck_driver_male_agerange_bogota</v>
      </c>
      <c r="D698" t="s">
        <v>247</v>
      </c>
      <c r="E698" t="s">
        <v>144</v>
      </c>
      <c r="G698" t="str">
        <f t="shared" ca="1" si="173"/>
        <v>All_city_list!L97</v>
      </c>
      <c r="H698" t="str">
        <f t="shared" ca="1" si="174"/>
        <v>All_city_list!M97</v>
      </c>
      <c r="I698" t="str">
        <f t="shared" ca="1" si="175"/>
        <v>All_city_list!N97</v>
      </c>
    </row>
    <row r="699" spans="3:9" x14ac:dyDescent="0.25">
      <c r="C699" s="5" t="str">
        <f t="shared" si="160"/>
        <v>truck_driver_male_agerange_santiago</v>
      </c>
      <c r="D699" t="s">
        <v>247</v>
      </c>
      <c r="E699" t="s">
        <v>145</v>
      </c>
      <c r="G699" t="str">
        <f t="shared" ca="1" si="173"/>
        <v>All_city_list!L97</v>
      </c>
      <c r="H699" t="str">
        <f t="shared" ca="1" si="174"/>
        <v>All_city_list!M97</v>
      </c>
      <c r="I699" t="str">
        <f t="shared" ca="1" si="175"/>
        <v>All_city_list!N97</v>
      </c>
    </row>
    <row r="700" spans="3:9" x14ac:dyDescent="0.25">
      <c r="C700" s="5" t="str">
        <f t="shared" ref="C700:C763" si="176">D700&amp;"_"&amp;E700</f>
        <v>truck_driver_male_agerange_mexico_city</v>
      </c>
      <c r="D700" t="s">
        <v>247</v>
      </c>
      <c r="E700" t="s">
        <v>146</v>
      </c>
      <c r="G700" t="str">
        <f t="shared" ca="1" si="173"/>
        <v>All_city_list!L97</v>
      </c>
      <c r="H700" t="str">
        <f t="shared" ca="1" si="174"/>
        <v>All_city_list!M97</v>
      </c>
      <c r="I700" t="str">
        <f t="shared" ca="1" si="175"/>
        <v>All_city_list!N97</v>
      </c>
    </row>
    <row r="701" spans="3:9" x14ac:dyDescent="0.25">
      <c r="C701" s="5" t="str">
        <f t="shared" si="176"/>
        <v>truck_driver_male_agerange_buenos_aires</v>
      </c>
      <c r="D701" t="s">
        <v>247</v>
      </c>
      <c r="E701" t="s">
        <v>147</v>
      </c>
      <c r="G701" t="str">
        <f t="shared" ca="1" si="173"/>
        <v>All_city_list!L97</v>
      </c>
      <c r="H701" t="str">
        <f t="shared" ca="1" si="174"/>
        <v>All_city_list!M97</v>
      </c>
      <c r="I701" t="str">
        <f t="shared" ca="1" si="175"/>
        <v>All_city_list!N97</v>
      </c>
    </row>
    <row r="702" spans="3:9" x14ac:dyDescent="0.25">
      <c r="C702" s="5" t="str">
        <f t="shared" si="176"/>
        <v>truck_driver_male_agerange_cape_town</v>
      </c>
      <c r="D702" t="s">
        <v>247</v>
      </c>
      <c r="E702" t="s">
        <v>148</v>
      </c>
      <c r="G702" t="str">
        <f t="shared" ca="1" si="173"/>
        <v>All_city_list!L97</v>
      </c>
      <c r="H702" t="str">
        <f t="shared" ca="1" si="174"/>
        <v>All_city_list!M97</v>
      </c>
      <c r="I702" t="str">
        <f t="shared" ca="1" si="175"/>
        <v>All_city_list!N97</v>
      </c>
    </row>
    <row r="703" spans="3:9" x14ac:dyDescent="0.25">
      <c r="C703" s="5" t="str">
        <f t="shared" si="176"/>
        <v>truck_driver_male_agerange_medellin</v>
      </c>
      <c r="D703" t="s">
        <v>247</v>
      </c>
      <c r="E703" t="s">
        <v>149</v>
      </c>
      <c r="G703" t="str">
        <f t="shared" ca="1" si="173"/>
        <v>All_city_list!L97</v>
      </c>
      <c r="H703" t="str">
        <f t="shared" ca="1" si="174"/>
        <v>All_city_list!M97</v>
      </c>
      <c r="I703" t="str">
        <f t="shared" ca="1" si="175"/>
        <v>All_city_list!N97</v>
      </c>
    </row>
    <row r="704" spans="3:9" x14ac:dyDescent="0.25">
      <c r="C704" s="5" t="str">
        <f t="shared" si="176"/>
        <v>truck_driver_male_agerange_cali</v>
      </c>
      <c r="D704" t="s">
        <v>247</v>
      </c>
      <c r="E704" t="s">
        <v>150</v>
      </c>
      <c r="G704" t="str">
        <f t="shared" ca="1" si="173"/>
        <v>All_city_list!L97</v>
      </c>
      <c r="H704" t="str">
        <f t="shared" ca="1" si="174"/>
        <v>All_city_list!M97</v>
      </c>
      <c r="I704" t="str">
        <f t="shared" ca="1" si="175"/>
        <v>All_city_list!N97</v>
      </c>
    </row>
    <row r="705" spans="3:9" x14ac:dyDescent="0.25">
      <c r="C705" s="5" t="str">
        <f t="shared" si="176"/>
        <v>truck_driver_male_agerange_montevideo</v>
      </c>
      <c r="D705" t="s">
        <v>247</v>
      </c>
      <c r="E705" t="s">
        <v>151</v>
      </c>
      <c r="G705" t="str">
        <f t="shared" ca="1" si="173"/>
        <v>All_city_list!L97</v>
      </c>
      <c r="H705" t="str">
        <f t="shared" ca="1" si="174"/>
        <v>All_city_list!M97</v>
      </c>
      <c r="I705" t="str">
        <f t="shared" ca="1" si="175"/>
        <v>All_city_list!N97</v>
      </c>
    </row>
    <row r="706" spans="3:9" x14ac:dyDescent="0.25">
      <c r="C706" s="5" t="str">
        <f t="shared" si="176"/>
        <v>truck_driver_male_agerange_antofagasta</v>
      </c>
      <c r="D706" t="s">
        <v>247</v>
      </c>
      <c r="E706" t="s">
        <v>152</v>
      </c>
      <c r="G706" t="str">
        <f t="shared" ca="1" si="173"/>
        <v>All_city_list!L97</v>
      </c>
      <c r="H706" t="str">
        <f t="shared" ca="1" si="174"/>
        <v>All_city_list!M97</v>
      </c>
      <c r="I706" t="str">
        <f t="shared" ca="1" si="175"/>
        <v>All_city_list!N97</v>
      </c>
    </row>
    <row r="707" spans="3:9" x14ac:dyDescent="0.25">
      <c r="C707" s="5" t="str">
        <f t="shared" si="176"/>
        <v>truck_driver_male_agerange_arica</v>
      </c>
      <c r="D707" t="s">
        <v>247</v>
      </c>
      <c r="E707" t="s">
        <v>153</v>
      </c>
      <c r="G707" t="str">
        <f t="shared" ca="1" si="173"/>
        <v>All_city_list!L97</v>
      </c>
      <c r="H707" t="str">
        <f t="shared" ca="1" si="174"/>
        <v>All_city_list!M97</v>
      </c>
      <c r="I707" t="str">
        <f t="shared" ca="1" si="175"/>
        <v>All_city_list!N97</v>
      </c>
    </row>
    <row r="708" spans="3:9" x14ac:dyDescent="0.25">
      <c r="C708" s="5" t="str">
        <f t="shared" si="176"/>
        <v>truck_driver_male_agerange_copiapo</v>
      </c>
      <c r="D708" t="s">
        <v>247</v>
      </c>
      <c r="E708" t="s">
        <v>154</v>
      </c>
      <c r="G708" t="str">
        <f t="shared" ca="1" si="173"/>
        <v>All_city_list!L97</v>
      </c>
      <c r="H708" t="str">
        <f t="shared" ca="1" si="174"/>
        <v>All_city_list!M97</v>
      </c>
      <c r="I708" t="str">
        <f t="shared" ca="1" si="175"/>
        <v>All_city_list!N97</v>
      </c>
    </row>
    <row r="709" spans="3:9" x14ac:dyDescent="0.25">
      <c r="C709" s="5" t="str">
        <f t="shared" si="176"/>
        <v>truck_driver_male_agerange_coquimbo_laserena</v>
      </c>
      <c r="D709" t="s">
        <v>247</v>
      </c>
      <c r="E709" t="s">
        <v>155</v>
      </c>
      <c r="G709" t="str">
        <f t="shared" ca="1" si="173"/>
        <v>All_city_list!L97</v>
      </c>
      <c r="H709" t="str">
        <f t="shared" ca="1" si="174"/>
        <v>All_city_list!M97</v>
      </c>
      <c r="I709" t="str">
        <f t="shared" ca="1" si="175"/>
        <v>All_city_list!N97</v>
      </c>
    </row>
    <row r="710" spans="3:9" x14ac:dyDescent="0.25">
      <c r="C710" s="5" t="str">
        <f t="shared" si="176"/>
        <v>truck_driver_male_agerange_iquique_altohospicio</v>
      </c>
      <c r="D710" t="s">
        <v>247</v>
      </c>
      <c r="E710" t="s">
        <v>156</v>
      </c>
      <c r="G710" t="str">
        <f t="shared" ca="1" si="173"/>
        <v>All_city_list!L97</v>
      </c>
      <c r="H710" t="str">
        <f t="shared" ca="1" si="174"/>
        <v>All_city_list!M97</v>
      </c>
      <c r="I710" t="str">
        <f t="shared" ca="1" si="175"/>
        <v>All_city_list!N97</v>
      </c>
    </row>
    <row r="711" spans="3:9" x14ac:dyDescent="0.25">
      <c r="C711" s="5" t="str">
        <f t="shared" si="176"/>
        <v>truck_driver_male_agerange_osorno</v>
      </c>
      <c r="D711" t="s">
        <v>247</v>
      </c>
      <c r="E711" t="s">
        <v>157</v>
      </c>
      <c r="G711" t="str">
        <f t="shared" ca="1" si="173"/>
        <v>All_city_list!L97</v>
      </c>
      <c r="H711" t="str">
        <f t="shared" ca="1" si="174"/>
        <v>All_city_list!M97</v>
      </c>
      <c r="I711" t="str">
        <f t="shared" ca="1" si="175"/>
        <v>All_city_list!N97</v>
      </c>
    </row>
    <row r="712" spans="3:9" x14ac:dyDescent="0.25">
      <c r="C712" s="5" t="str">
        <f t="shared" si="176"/>
        <v>truck_driver_male_agerange_puerto_montt</v>
      </c>
      <c r="D712" t="s">
        <v>247</v>
      </c>
      <c r="E712" t="s">
        <v>158</v>
      </c>
      <c r="G712" t="str">
        <f t="shared" ca="1" si="173"/>
        <v>All_city_list!L97</v>
      </c>
      <c r="H712" t="str">
        <f t="shared" ca="1" si="174"/>
        <v>All_city_list!M97</v>
      </c>
      <c r="I712" t="str">
        <f t="shared" ca="1" si="175"/>
        <v>All_city_list!N97</v>
      </c>
    </row>
    <row r="713" spans="3:9" x14ac:dyDescent="0.25">
      <c r="C713" s="5" t="str">
        <f t="shared" si="176"/>
        <v>truck_driver_male_agerange_san_antonio</v>
      </c>
      <c r="D713" t="s">
        <v>247</v>
      </c>
      <c r="E713" t="s">
        <v>159</v>
      </c>
      <c r="G713" t="str">
        <f t="shared" ca="1" si="173"/>
        <v>All_city_list!L97</v>
      </c>
      <c r="H713" t="str">
        <f t="shared" ca="1" si="174"/>
        <v>All_city_list!M97</v>
      </c>
      <c r="I713" t="str">
        <f t="shared" ca="1" si="175"/>
        <v>All_city_list!N97</v>
      </c>
    </row>
    <row r="714" spans="3:9" x14ac:dyDescent="0.25">
      <c r="C714" s="5" t="str">
        <f t="shared" si="176"/>
        <v>truck_driver_male_agerange_temuco_padrelascasas</v>
      </c>
      <c r="D714" t="s">
        <v>247</v>
      </c>
      <c r="E714" t="s">
        <v>160</v>
      </c>
      <c r="G714" t="str">
        <f t="shared" ca="1" si="173"/>
        <v>All_city_list!L97</v>
      </c>
      <c r="H714" t="str">
        <f t="shared" ca="1" si="174"/>
        <v>All_city_list!M97</v>
      </c>
      <c r="I714" t="str">
        <f t="shared" ca="1" si="175"/>
        <v>All_city_list!N97</v>
      </c>
    </row>
    <row r="715" spans="3:9" x14ac:dyDescent="0.25">
      <c r="C715" s="5" t="str">
        <f t="shared" si="176"/>
        <v>truck_driver_male_agerange_valdivia</v>
      </c>
      <c r="D715" t="s">
        <v>247</v>
      </c>
      <c r="E715" t="s">
        <v>161</v>
      </c>
      <c r="G715" t="str">
        <f t="shared" ca="1" si="173"/>
        <v>All_city_list!L97</v>
      </c>
      <c r="H715" t="str">
        <f t="shared" ca="1" si="174"/>
        <v>All_city_list!M97</v>
      </c>
      <c r="I715" t="str">
        <f t="shared" ca="1" si="175"/>
        <v>All_city_list!N97</v>
      </c>
    </row>
    <row r="716" spans="3:9" x14ac:dyDescent="0.25">
      <c r="C716" s="5" t="str">
        <f t="shared" si="176"/>
        <v>truck_driver_male_agerange_gran_valparaiso</v>
      </c>
      <c r="D716" t="s">
        <v>247</v>
      </c>
      <c r="E716" t="s">
        <v>162</v>
      </c>
      <c r="G716" t="str">
        <f t="shared" ca="1" si="173"/>
        <v>All_city_list!L97</v>
      </c>
      <c r="H716" t="str">
        <f t="shared" ca="1" si="174"/>
        <v>All_city_list!M97</v>
      </c>
      <c r="I716" t="str">
        <f t="shared" ca="1" si="175"/>
        <v>All_city_list!N97</v>
      </c>
    </row>
    <row r="717" spans="3:9" x14ac:dyDescent="0.25">
      <c r="C717" s="5" t="str">
        <f t="shared" si="176"/>
        <v>truck_driver_male_agerange_kisumu</v>
      </c>
      <c r="D717" t="s">
        <v>247</v>
      </c>
      <c r="E717" t="s">
        <v>164</v>
      </c>
      <c r="F717" s="1"/>
      <c r="G717" t="str">
        <f t="shared" ca="1" si="173"/>
        <v>All_city_list!L97</v>
      </c>
      <c r="H717" t="str">
        <f t="shared" ref="H717:H719" ca="1" si="177">H716</f>
        <v>All_city_list!M97</v>
      </c>
      <c r="I717" t="str">
        <f t="shared" ref="I717:I719" ca="1" si="178">I716</f>
        <v>All_city_list!N97</v>
      </c>
    </row>
    <row r="718" spans="3:9" x14ac:dyDescent="0.25">
      <c r="C718" s="5" t="str">
        <f t="shared" si="176"/>
        <v>truck_driver_male_agerange_nairobi</v>
      </c>
      <c r="D718" t="s">
        <v>247</v>
      </c>
      <c r="E718" t="s">
        <v>163</v>
      </c>
      <c r="F718" s="1"/>
      <c r="G718" t="str">
        <f t="shared" ca="1" si="173"/>
        <v>All_city_list!L97</v>
      </c>
      <c r="H718" t="str">
        <f t="shared" ca="1" si="177"/>
        <v>All_city_list!M97</v>
      </c>
      <c r="I718" t="str">
        <f t="shared" ca="1" si="178"/>
        <v>All_city_list!N97</v>
      </c>
    </row>
    <row r="719" spans="3:9" x14ac:dyDescent="0.25">
      <c r="C719" s="5" t="str">
        <f t="shared" si="176"/>
        <v>truck_driver_male_agerange_port_louis</v>
      </c>
      <c r="D719" t="s">
        <v>247</v>
      </c>
      <c r="E719" t="s">
        <v>165</v>
      </c>
      <c r="F719" s="1"/>
      <c r="G719" t="str">
        <f t="shared" ca="1" si="173"/>
        <v>All_city_list!L97</v>
      </c>
      <c r="H719" t="str">
        <f t="shared" ca="1" si="177"/>
        <v>All_city_list!M97</v>
      </c>
      <c r="I719" t="str">
        <f t="shared" ca="1" si="178"/>
        <v>All_city_list!N97</v>
      </c>
    </row>
    <row r="720" spans="3:9" x14ac:dyDescent="0.25">
      <c r="C720" s="5" t="str">
        <f t="shared" si="176"/>
        <v>truck_driver_female_agerange_accra</v>
      </c>
      <c r="D720" s="36" t="s">
        <v>252</v>
      </c>
      <c r="E720" s="28" t="s">
        <v>138</v>
      </c>
      <c r="F720" s="28">
        <f ca="1">MATCH(C720,All_city_list!$D:$D,0)</f>
        <v>98</v>
      </c>
      <c r="G720" s="4" t="str">
        <f t="shared" ref="G720" ca="1" si="179">"All_city_list!L"&amp;F720</f>
        <v>All_city_list!L98</v>
      </c>
      <c r="H720" s="4" t="str">
        <f ca="1">"All_city_list!M"&amp;$F720</f>
        <v>All_city_list!M98</v>
      </c>
      <c r="I720" s="4" t="str">
        <f ca="1">"All_city_list!N"&amp;$F720</f>
        <v>All_city_list!N98</v>
      </c>
    </row>
    <row r="721" spans="3:9" x14ac:dyDescent="0.25">
      <c r="C721" s="5" t="str">
        <f t="shared" si="176"/>
        <v>truck_driver_female_agerange_sao_paulo</v>
      </c>
      <c r="D721" t="s">
        <v>252</v>
      </c>
      <c r="E721" t="s">
        <v>139</v>
      </c>
      <c r="G721" t="str">
        <f t="shared" ref="G721:G747" ca="1" si="180">G720</f>
        <v>All_city_list!L98</v>
      </c>
      <c r="H721" t="str">
        <f t="shared" ref="H721:H744" ca="1" si="181">H720</f>
        <v>All_city_list!M98</v>
      </c>
      <c r="I721" t="str">
        <f t="shared" ref="I721:I744" ca="1" si="182">I720</f>
        <v>All_city_list!N98</v>
      </c>
    </row>
    <row r="722" spans="3:9" x14ac:dyDescent="0.25">
      <c r="C722" s="5" t="str">
        <f t="shared" si="176"/>
        <v>truck_driver_female_agerange_delhi</v>
      </c>
      <c r="D722" t="s">
        <v>252</v>
      </c>
      <c r="E722" t="s">
        <v>140</v>
      </c>
      <c r="G722" t="str">
        <f t="shared" ca="1" si="180"/>
        <v>All_city_list!L98</v>
      </c>
      <c r="H722" t="str">
        <f t="shared" ca="1" si="181"/>
        <v>All_city_list!M98</v>
      </c>
      <c r="I722" t="str">
        <f t="shared" ca="1" si="182"/>
        <v>All_city_list!N98</v>
      </c>
    </row>
    <row r="723" spans="3:9" x14ac:dyDescent="0.25">
      <c r="C723" s="5" t="str">
        <f t="shared" si="176"/>
        <v>truck_driver_female_agerange_bangalore</v>
      </c>
      <c r="D723" t="s">
        <v>252</v>
      </c>
      <c r="E723" t="s">
        <v>141</v>
      </c>
      <c r="G723" t="str">
        <f t="shared" ca="1" si="180"/>
        <v>All_city_list!L98</v>
      </c>
      <c r="H723" t="str">
        <f t="shared" ca="1" si="181"/>
        <v>All_city_list!M98</v>
      </c>
      <c r="I723" t="str">
        <f t="shared" ca="1" si="182"/>
        <v>All_city_list!N98</v>
      </c>
    </row>
    <row r="724" spans="3:9" x14ac:dyDescent="0.25">
      <c r="C724" s="5" t="str">
        <f t="shared" si="176"/>
        <v>truck_driver_female_agerange_vizag</v>
      </c>
      <c r="D724" t="s">
        <v>252</v>
      </c>
      <c r="E724" t="s">
        <v>142</v>
      </c>
      <c r="G724" t="str">
        <f t="shared" ca="1" si="180"/>
        <v>All_city_list!L98</v>
      </c>
      <c r="H724" t="str">
        <f t="shared" ca="1" si="181"/>
        <v>All_city_list!M98</v>
      </c>
      <c r="I724" t="str">
        <f t="shared" ca="1" si="182"/>
        <v>All_city_list!N98</v>
      </c>
    </row>
    <row r="725" spans="3:9" x14ac:dyDescent="0.25">
      <c r="C725" s="5" t="str">
        <f t="shared" si="176"/>
        <v>truck_driver_female_agerange_belo_horizonte</v>
      </c>
      <c r="D725" t="s">
        <v>252</v>
      </c>
      <c r="E725" t="s">
        <v>143</v>
      </c>
      <c r="G725" t="str">
        <f t="shared" ca="1" si="180"/>
        <v>All_city_list!L98</v>
      </c>
      <c r="H725" t="str">
        <f t="shared" ca="1" si="181"/>
        <v>All_city_list!M98</v>
      </c>
      <c r="I725" t="str">
        <f t="shared" ca="1" si="182"/>
        <v>All_city_list!N98</v>
      </c>
    </row>
    <row r="726" spans="3:9" x14ac:dyDescent="0.25">
      <c r="C726" s="5" t="str">
        <f t="shared" si="176"/>
        <v>truck_driver_female_agerange_bogota</v>
      </c>
      <c r="D726" t="s">
        <v>252</v>
      </c>
      <c r="E726" t="s">
        <v>144</v>
      </c>
      <c r="G726" t="str">
        <f t="shared" ca="1" si="180"/>
        <v>All_city_list!L98</v>
      </c>
      <c r="H726" t="str">
        <f t="shared" ca="1" si="181"/>
        <v>All_city_list!M98</v>
      </c>
      <c r="I726" t="str">
        <f t="shared" ca="1" si="182"/>
        <v>All_city_list!N98</v>
      </c>
    </row>
    <row r="727" spans="3:9" x14ac:dyDescent="0.25">
      <c r="C727" s="5" t="str">
        <f t="shared" si="176"/>
        <v>truck_driver_female_agerange_santiago</v>
      </c>
      <c r="D727" t="s">
        <v>252</v>
      </c>
      <c r="E727" t="s">
        <v>145</v>
      </c>
      <c r="G727" t="str">
        <f t="shared" ca="1" si="180"/>
        <v>All_city_list!L98</v>
      </c>
      <c r="H727" t="str">
        <f t="shared" ca="1" si="181"/>
        <v>All_city_list!M98</v>
      </c>
      <c r="I727" t="str">
        <f t="shared" ca="1" si="182"/>
        <v>All_city_list!N98</v>
      </c>
    </row>
    <row r="728" spans="3:9" x14ac:dyDescent="0.25">
      <c r="C728" s="5" t="str">
        <f t="shared" si="176"/>
        <v>truck_driver_female_agerange_mexico_city</v>
      </c>
      <c r="D728" t="s">
        <v>252</v>
      </c>
      <c r="E728" t="s">
        <v>146</v>
      </c>
      <c r="G728" t="str">
        <f t="shared" ca="1" si="180"/>
        <v>All_city_list!L98</v>
      </c>
      <c r="H728" t="str">
        <f t="shared" ca="1" si="181"/>
        <v>All_city_list!M98</v>
      </c>
      <c r="I728" t="str">
        <f t="shared" ca="1" si="182"/>
        <v>All_city_list!N98</v>
      </c>
    </row>
    <row r="729" spans="3:9" x14ac:dyDescent="0.25">
      <c r="C729" s="5" t="str">
        <f t="shared" si="176"/>
        <v>truck_driver_female_agerange_buenos_aires</v>
      </c>
      <c r="D729" t="s">
        <v>252</v>
      </c>
      <c r="E729" t="s">
        <v>147</v>
      </c>
      <c r="G729" t="str">
        <f t="shared" ca="1" si="180"/>
        <v>All_city_list!L98</v>
      </c>
      <c r="H729" t="str">
        <f t="shared" ca="1" si="181"/>
        <v>All_city_list!M98</v>
      </c>
      <c r="I729" t="str">
        <f t="shared" ca="1" si="182"/>
        <v>All_city_list!N98</v>
      </c>
    </row>
    <row r="730" spans="3:9" x14ac:dyDescent="0.25">
      <c r="C730" s="5" t="str">
        <f t="shared" si="176"/>
        <v>truck_driver_female_agerange_cape_town</v>
      </c>
      <c r="D730" t="s">
        <v>252</v>
      </c>
      <c r="E730" t="s">
        <v>148</v>
      </c>
      <c r="G730" t="str">
        <f t="shared" ca="1" si="180"/>
        <v>All_city_list!L98</v>
      </c>
      <c r="H730" t="str">
        <f t="shared" ca="1" si="181"/>
        <v>All_city_list!M98</v>
      </c>
      <c r="I730" t="str">
        <f t="shared" ca="1" si="182"/>
        <v>All_city_list!N98</v>
      </c>
    </row>
    <row r="731" spans="3:9" x14ac:dyDescent="0.25">
      <c r="C731" s="5" t="str">
        <f t="shared" si="176"/>
        <v>truck_driver_female_agerange_medellin</v>
      </c>
      <c r="D731" t="s">
        <v>252</v>
      </c>
      <c r="E731" t="s">
        <v>149</v>
      </c>
      <c r="G731" t="str">
        <f t="shared" ca="1" si="180"/>
        <v>All_city_list!L98</v>
      </c>
      <c r="H731" t="str">
        <f t="shared" ca="1" si="181"/>
        <v>All_city_list!M98</v>
      </c>
      <c r="I731" t="str">
        <f t="shared" ca="1" si="182"/>
        <v>All_city_list!N98</v>
      </c>
    </row>
    <row r="732" spans="3:9" x14ac:dyDescent="0.25">
      <c r="C732" s="5" t="str">
        <f t="shared" si="176"/>
        <v>truck_driver_female_agerange_cali</v>
      </c>
      <c r="D732" t="s">
        <v>252</v>
      </c>
      <c r="E732" t="s">
        <v>150</v>
      </c>
      <c r="G732" t="str">
        <f t="shared" ca="1" si="180"/>
        <v>All_city_list!L98</v>
      </c>
      <c r="H732" t="str">
        <f t="shared" ca="1" si="181"/>
        <v>All_city_list!M98</v>
      </c>
      <c r="I732" t="str">
        <f t="shared" ca="1" si="182"/>
        <v>All_city_list!N98</v>
      </c>
    </row>
    <row r="733" spans="3:9" x14ac:dyDescent="0.25">
      <c r="C733" s="5" t="str">
        <f t="shared" si="176"/>
        <v>truck_driver_female_agerange_montevideo</v>
      </c>
      <c r="D733" t="s">
        <v>252</v>
      </c>
      <c r="E733" t="s">
        <v>151</v>
      </c>
      <c r="G733" t="str">
        <f t="shared" ca="1" si="180"/>
        <v>All_city_list!L98</v>
      </c>
      <c r="H733" t="str">
        <f t="shared" ca="1" si="181"/>
        <v>All_city_list!M98</v>
      </c>
      <c r="I733" t="str">
        <f t="shared" ca="1" si="182"/>
        <v>All_city_list!N98</v>
      </c>
    </row>
    <row r="734" spans="3:9" x14ac:dyDescent="0.25">
      <c r="C734" s="5" t="str">
        <f t="shared" si="176"/>
        <v>truck_driver_female_agerange_antofagasta</v>
      </c>
      <c r="D734" t="s">
        <v>252</v>
      </c>
      <c r="E734" t="s">
        <v>152</v>
      </c>
      <c r="G734" t="str">
        <f t="shared" ca="1" si="180"/>
        <v>All_city_list!L98</v>
      </c>
      <c r="H734" t="str">
        <f t="shared" ca="1" si="181"/>
        <v>All_city_list!M98</v>
      </c>
      <c r="I734" t="str">
        <f t="shared" ca="1" si="182"/>
        <v>All_city_list!N98</v>
      </c>
    </row>
    <row r="735" spans="3:9" x14ac:dyDescent="0.25">
      <c r="C735" s="5" t="str">
        <f t="shared" si="176"/>
        <v>truck_driver_female_agerange_arica</v>
      </c>
      <c r="D735" t="s">
        <v>252</v>
      </c>
      <c r="E735" t="s">
        <v>153</v>
      </c>
      <c r="G735" t="str">
        <f t="shared" ca="1" si="180"/>
        <v>All_city_list!L98</v>
      </c>
      <c r="H735" t="str">
        <f t="shared" ca="1" si="181"/>
        <v>All_city_list!M98</v>
      </c>
      <c r="I735" t="str">
        <f t="shared" ca="1" si="182"/>
        <v>All_city_list!N98</v>
      </c>
    </row>
    <row r="736" spans="3:9" x14ac:dyDescent="0.25">
      <c r="C736" s="5" t="str">
        <f t="shared" si="176"/>
        <v>truck_driver_female_agerange_copiapo</v>
      </c>
      <c r="D736" t="s">
        <v>252</v>
      </c>
      <c r="E736" t="s">
        <v>154</v>
      </c>
      <c r="G736" t="str">
        <f t="shared" ca="1" si="180"/>
        <v>All_city_list!L98</v>
      </c>
      <c r="H736" t="str">
        <f t="shared" ca="1" si="181"/>
        <v>All_city_list!M98</v>
      </c>
      <c r="I736" t="str">
        <f t="shared" ca="1" si="182"/>
        <v>All_city_list!N98</v>
      </c>
    </row>
    <row r="737" spans="3:9" x14ac:dyDescent="0.25">
      <c r="C737" s="5" t="str">
        <f t="shared" si="176"/>
        <v>truck_driver_female_agerange_coquimbo_laserena</v>
      </c>
      <c r="D737" t="s">
        <v>252</v>
      </c>
      <c r="E737" t="s">
        <v>155</v>
      </c>
      <c r="G737" t="str">
        <f t="shared" ca="1" si="180"/>
        <v>All_city_list!L98</v>
      </c>
      <c r="H737" t="str">
        <f t="shared" ca="1" si="181"/>
        <v>All_city_list!M98</v>
      </c>
      <c r="I737" t="str">
        <f t="shared" ca="1" si="182"/>
        <v>All_city_list!N98</v>
      </c>
    </row>
    <row r="738" spans="3:9" x14ac:dyDescent="0.25">
      <c r="C738" s="5" t="str">
        <f t="shared" si="176"/>
        <v>truck_driver_female_agerange_iquique_altohospicio</v>
      </c>
      <c r="D738" t="s">
        <v>252</v>
      </c>
      <c r="E738" t="s">
        <v>156</v>
      </c>
      <c r="G738" t="str">
        <f t="shared" ca="1" si="180"/>
        <v>All_city_list!L98</v>
      </c>
      <c r="H738" t="str">
        <f t="shared" ca="1" si="181"/>
        <v>All_city_list!M98</v>
      </c>
      <c r="I738" t="str">
        <f t="shared" ca="1" si="182"/>
        <v>All_city_list!N98</v>
      </c>
    </row>
    <row r="739" spans="3:9" x14ac:dyDescent="0.25">
      <c r="C739" s="5" t="str">
        <f t="shared" si="176"/>
        <v>truck_driver_female_agerange_osorno</v>
      </c>
      <c r="D739" t="s">
        <v>252</v>
      </c>
      <c r="E739" t="s">
        <v>157</v>
      </c>
      <c r="G739" t="str">
        <f t="shared" ca="1" si="180"/>
        <v>All_city_list!L98</v>
      </c>
      <c r="H739" t="str">
        <f t="shared" ca="1" si="181"/>
        <v>All_city_list!M98</v>
      </c>
      <c r="I739" t="str">
        <f t="shared" ca="1" si="182"/>
        <v>All_city_list!N98</v>
      </c>
    </row>
    <row r="740" spans="3:9" x14ac:dyDescent="0.25">
      <c r="C740" s="5" t="str">
        <f t="shared" si="176"/>
        <v>truck_driver_female_agerange_puerto_montt</v>
      </c>
      <c r="D740" t="s">
        <v>252</v>
      </c>
      <c r="E740" t="s">
        <v>158</v>
      </c>
      <c r="G740" t="str">
        <f t="shared" ca="1" si="180"/>
        <v>All_city_list!L98</v>
      </c>
      <c r="H740" t="str">
        <f t="shared" ca="1" si="181"/>
        <v>All_city_list!M98</v>
      </c>
      <c r="I740" t="str">
        <f t="shared" ca="1" si="182"/>
        <v>All_city_list!N98</v>
      </c>
    </row>
    <row r="741" spans="3:9" x14ac:dyDescent="0.25">
      <c r="C741" s="5" t="str">
        <f t="shared" si="176"/>
        <v>truck_driver_female_agerange_san_antonio</v>
      </c>
      <c r="D741" t="s">
        <v>252</v>
      </c>
      <c r="E741" t="s">
        <v>159</v>
      </c>
      <c r="G741" t="str">
        <f t="shared" ca="1" si="180"/>
        <v>All_city_list!L98</v>
      </c>
      <c r="H741" t="str">
        <f t="shared" ca="1" si="181"/>
        <v>All_city_list!M98</v>
      </c>
      <c r="I741" t="str">
        <f t="shared" ca="1" si="182"/>
        <v>All_city_list!N98</v>
      </c>
    </row>
    <row r="742" spans="3:9" x14ac:dyDescent="0.25">
      <c r="C742" s="5" t="str">
        <f t="shared" si="176"/>
        <v>truck_driver_female_agerange_temuco_padrelascasas</v>
      </c>
      <c r="D742" t="s">
        <v>252</v>
      </c>
      <c r="E742" t="s">
        <v>160</v>
      </c>
      <c r="G742" t="str">
        <f t="shared" ca="1" si="180"/>
        <v>All_city_list!L98</v>
      </c>
      <c r="H742" t="str">
        <f t="shared" ca="1" si="181"/>
        <v>All_city_list!M98</v>
      </c>
      <c r="I742" t="str">
        <f t="shared" ca="1" si="182"/>
        <v>All_city_list!N98</v>
      </c>
    </row>
    <row r="743" spans="3:9" x14ac:dyDescent="0.25">
      <c r="C743" s="5" t="str">
        <f t="shared" si="176"/>
        <v>truck_driver_female_agerange_valdivia</v>
      </c>
      <c r="D743" t="s">
        <v>252</v>
      </c>
      <c r="E743" t="s">
        <v>161</v>
      </c>
      <c r="G743" t="str">
        <f t="shared" ca="1" si="180"/>
        <v>All_city_list!L98</v>
      </c>
      <c r="H743" t="str">
        <f t="shared" ca="1" si="181"/>
        <v>All_city_list!M98</v>
      </c>
      <c r="I743" t="str">
        <f t="shared" ca="1" si="182"/>
        <v>All_city_list!N98</v>
      </c>
    </row>
    <row r="744" spans="3:9" x14ac:dyDescent="0.25">
      <c r="C744" s="5" t="str">
        <f t="shared" si="176"/>
        <v>truck_driver_female_agerange_gran_valparaiso</v>
      </c>
      <c r="D744" t="s">
        <v>252</v>
      </c>
      <c r="E744" t="s">
        <v>162</v>
      </c>
      <c r="G744" t="str">
        <f t="shared" ca="1" si="180"/>
        <v>All_city_list!L98</v>
      </c>
      <c r="H744" t="str">
        <f t="shared" ca="1" si="181"/>
        <v>All_city_list!M98</v>
      </c>
      <c r="I744" t="str">
        <f t="shared" ca="1" si="182"/>
        <v>All_city_list!N98</v>
      </c>
    </row>
    <row r="745" spans="3:9" x14ac:dyDescent="0.25">
      <c r="C745" s="5" t="str">
        <f t="shared" si="176"/>
        <v>truck_driver_female_agerange_kisumu</v>
      </c>
      <c r="D745" t="s">
        <v>252</v>
      </c>
      <c r="E745" t="s">
        <v>164</v>
      </c>
      <c r="F745" s="1"/>
      <c r="G745" t="str">
        <f t="shared" ca="1" si="180"/>
        <v>All_city_list!L98</v>
      </c>
      <c r="H745" t="str">
        <f t="shared" ref="H745:H747" ca="1" si="183">H744</f>
        <v>All_city_list!M98</v>
      </c>
      <c r="I745" t="str">
        <f t="shared" ref="I745:I747" ca="1" si="184">I744</f>
        <v>All_city_list!N98</v>
      </c>
    </row>
    <row r="746" spans="3:9" x14ac:dyDescent="0.25">
      <c r="C746" s="5" t="str">
        <f t="shared" si="176"/>
        <v>truck_driver_female_agerange_nairobi</v>
      </c>
      <c r="D746" t="s">
        <v>252</v>
      </c>
      <c r="E746" t="s">
        <v>163</v>
      </c>
      <c r="F746" s="1"/>
      <c r="G746" t="str">
        <f t="shared" ca="1" si="180"/>
        <v>All_city_list!L98</v>
      </c>
      <c r="H746" t="str">
        <f t="shared" ca="1" si="183"/>
        <v>All_city_list!M98</v>
      </c>
      <c r="I746" t="str">
        <f t="shared" ca="1" si="184"/>
        <v>All_city_list!N98</v>
      </c>
    </row>
    <row r="747" spans="3:9" x14ac:dyDescent="0.25">
      <c r="C747" s="5" t="str">
        <f t="shared" si="176"/>
        <v>truck_driver_female_agerange_port_louis</v>
      </c>
      <c r="D747" t="s">
        <v>252</v>
      </c>
      <c r="E747" t="s">
        <v>165</v>
      </c>
      <c r="F747" s="1"/>
      <c r="G747" t="str">
        <f t="shared" ca="1" si="180"/>
        <v>All_city_list!L98</v>
      </c>
      <c r="H747" t="str">
        <f t="shared" ca="1" si="183"/>
        <v>All_city_list!M98</v>
      </c>
      <c r="I747" t="str">
        <f t="shared" ca="1" si="184"/>
        <v>All_city_list!N98</v>
      </c>
    </row>
    <row r="748" spans="3:9" x14ac:dyDescent="0.25">
      <c r="C748" s="5" t="str">
        <f t="shared" si="176"/>
        <v>commerical_mbike_prop_male_accra</v>
      </c>
      <c r="D748" s="36" t="s">
        <v>254</v>
      </c>
      <c r="E748" s="28" t="s">
        <v>138</v>
      </c>
      <c r="F748" s="28">
        <f ca="1">MATCH(C748,All_city_list!$D:$D,0)</f>
        <v>99</v>
      </c>
      <c r="G748" s="4" t="str">
        <f t="shared" ref="G748" ca="1" si="185">"All_city_list!L"&amp;F748</f>
        <v>All_city_list!L99</v>
      </c>
      <c r="H748" s="4" t="str">
        <f ca="1">"All_city_list!M"&amp;$F748</f>
        <v>All_city_list!M99</v>
      </c>
      <c r="I748" s="4" t="str">
        <f ca="1">"All_city_list!N"&amp;$F748</f>
        <v>All_city_list!N99</v>
      </c>
    </row>
    <row r="749" spans="3:9" x14ac:dyDescent="0.25">
      <c r="C749" s="5" t="str">
        <f t="shared" si="176"/>
        <v>commerical_mbike_prop_male_sao_paulo</v>
      </c>
      <c r="D749" t="s">
        <v>254</v>
      </c>
      <c r="E749" t="s">
        <v>139</v>
      </c>
      <c r="G749" t="str">
        <f t="shared" ref="G749:G775" ca="1" si="186">G748</f>
        <v>All_city_list!L99</v>
      </c>
      <c r="H749" t="str">
        <f t="shared" ref="H749:H772" ca="1" si="187">H748</f>
        <v>All_city_list!M99</v>
      </c>
      <c r="I749" t="str">
        <f t="shared" ref="I749:I772" ca="1" si="188">I748</f>
        <v>All_city_list!N99</v>
      </c>
    </row>
    <row r="750" spans="3:9" x14ac:dyDescent="0.25">
      <c r="C750" s="5" t="str">
        <f t="shared" si="176"/>
        <v>commerical_mbike_prop_male_delhi</v>
      </c>
      <c r="D750" t="s">
        <v>254</v>
      </c>
      <c r="E750" t="s">
        <v>140</v>
      </c>
      <c r="G750" t="str">
        <f t="shared" ca="1" si="186"/>
        <v>All_city_list!L99</v>
      </c>
      <c r="H750" t="str">
        <f t="shared" ca="1" si="187"/>
        <v>All_city_list!M99</v>
      </c>
      <c r="I750" t="str">
        <f t="shared" ca="1" si="188"/>
        <v>All_city_list!N99</v>
      </c>
    </row>
    <row r="751" spans="3:9" x14ac:dyDescent="0.25">
      <c r="C751" s="5" t="str">
        <f t="shared" si="176"/>
        <v>commerical_mbike_prop_male_bangalore</v>
      </c>
      <c r="D751" t="s">
        <v>254</v>
      </c>
      <c r="E751" t="s">
        <v>141</v>
      </c>
      <c r="G751" t="str">
        <f t="shared" ca="1" si="186"/>
        <v>All_city_list!L99</v>
      </c>
      <c r="H751" t="str">
        <f t="shared" ca="1" si="187"/>
        <v>All_city_list!M99</v>
      </c>
      <c r="I751" t="str">
        <f t="shared" ca="1" si="188"/>
        <v>All_city_list!N99</v>
      </c>
    </row>
    <row r="752" spans="3:9" x14ac:dyDescent="0.25">
      <c r="C752" s="5" t="str">
        <f t="shared" si="176"/>
        <v>commerical_mbike_prop_male_vizag</v>
      </c>
      <c r="D752" t="s">
        <v>254</v>
      </c>
      <c r="E752" t="s">
        <v>142</v>
      </c>
      <c r="G752" t="str">
        <f t="shared" ca="1" si="186"/>
        <v>All_city_list!L99</v>
      </c>
      <c r="H752" t="str">
        <f t="shared" ca="1" si="187"/>
        <v>All_city_list!M99</v>
      </c>
      <c r="I752" t="str">
        <f t="shared" ca="1" si="188"/>
        <v>All_city_list!N99</v>
      </c>
    </row>
    <row r="753" spans="3:9" x14ac:dyDescent="0.25">
      <c r="C753" s="5" t="str">
        <f t="shared" si="176"/>
        <v>commerical_mbike_prop_male_belo_horizonte</v>
      </c>
      <c r="D753" t="s">
        <v>254</v>
      </c>
      <c r="E753" t="s">
        <v>143</v>
      </c>
      <c r="G753" t="str">
        <f t="shared" ca="1" si="186"/>
        <v>All_city_list!L99</v>
      </c>
      <c r="H753" t="str">
        <f t="shared" ca="1" si="187"/>
        <v>All_city_list!M99</v>
      </c>
      <c r="I753" t="str">
        <f t="shared" ca="1" si="188"/>
        <v>All_city_list!N99</v>
      </c>
    </row>
    <row r="754" spans="3:9" x14ac:dyDescent="0.25">
      <c r="C754" s="5" t="str">
        <f t="shared" si="176"/>
        <v>commerical_mbike_prop_male_bogota</v>
      </c>
      <c r="D754" t="s">
        <v>254</v>
      </c>
      <c r="E754" t="s">
        <v>144</v>
      </c>
      <c r="G754" t="str">
        <f t="shared" ca="1" si="186"/>
        <v>All_city_list!L99</v>
      </c>
      <c r="H754" t="str">
        <f t="shared" ca="1" si="187"/>
        <v>All_city_list!M99</v>
      </c>
      <c r="I754" t="str">
        <f t="shared" ca="1" si="188"/>
        <v>All_city_list!N99</v>
      </c>
    </row>
    <row r="755" spans="3:9" x14ac:dyDescent="0.25">
      <c r="C755" s="5" t="str">
        <f t="shared" si="176"/>
        <v>commerical_mbike_prop_male_santiago</v>
      </c>
      <c r="D755" t="s">
        <v>254</v>
      </c>
      <c r="E755" t="s">
        <v>145</v>
      </c>
      <c r="G755" t="str">
        <f t="shared" ca="1" si="186"/>
        <v>All_city_list!L99</v>
      </c>
      <c r="H755" t="str">
        <f t="shared" ca="1" si="187"/>
        <v>All_city_list!M99</v>
      </c>
      <c r="I755" t="str">
        <f t="shared" ca="1" si="188"/>
        <v>All_city_list!N99</v>
      </c>
    </row>
    <row r="756" spans="3:9" x14ac:dyDescent="0.25">
      <c r="C756" s="5" t="str">
        <f t="shared" si="176"/>
        <v>commerical_mbike_prop_male_mexico_city</v>
      </c>
      <c r="D756" t="s">
        <v>254</v>
      </c>
      <c r="E756" t="s">
        <v>146</v>
      </c>
      <c r="G756" t="str">
        <f t="shared" ca="1" si="186"/>
        <v>All_city_list!L99</v>
      </c>
      <c r="H756" t="str">
        <f t="shared" ca="1" si="187"/>
        <v>All_city_list!M99</v>
      </c>
      <c r="I756" t="str">
        <f t="shared" ca="1" si="188"/>
        <v>All_city_list!N99</v>
      </c>
    </row>
    <row r="757" spans="3:9" x14ac:dyDescent="0.25">
      <c r="C757" s="5" t="str">
        <f t="shared" si="176"/>
        <v>commerical_mbike_prop_male_buenos_aires</v>
      </c>
      <c r="D757" t="s">
        <v>254</v>
      </c>
      <c r="E757" t="s">
        <v>147</v>
      </c>
      <c r="G757" t="str">
        <f t="shared" ca="1" si="186"/>
        <v>All_city_list!L99</v>
      </c>
      <c r="H757" t="str">
        <f t="shared" ca="1" si="187"/>
        <v>All_city_list!M99</v>
      </c>
      <c r="I757" t="str">
        <f t="shared" ca="1" si="188"/>
        <v>All_city_list!N99</v>
      </c>
    </row>
    <row r="758" spans="3:9" x14ac:dyDescent="0.25">
      <c r="C758" s="5" t="str">
        <f t="shared" si="176"/>
        <v>commerical_mbike_prop_male_cape_town</v>
      </c>
      <c r="D758" t="s">
        <v>254</v>
      </c>
      <c r="E758" t="s">
        <v>148</v>
      </c>
      <c r="G758" t="str">
        <f t="shared" ca="1" si="186"/>
        <v>All_city_list!L99</v>
      </c>
      <c r="H758" t="str">
        <f t="shared" ca="1" si="187"/>
        <v>All_city_list!M99</v>
      </c>
      <c r="I758" t="str">
        <f t="shared" ca="1" si="188"/>
        <v>All_city_list!N99</v>
      </c>
    </row>
    <row r="759" spans="3:9" x14ac:dyDescent="0.25">
      <c r="C759" s="5" t="str">
        <f t="shared" si="176"/>
        <v>commerical_mbike_prop_male_medellin</v>
      </c>
      <c r="D759" t="s">
        <v>254</v>
      </c>
      <c r="E759" t="s">
        <v>149</v>
      </c>
      <c r="G759" t="str">
        <f t="shared" ca="1" si="186"/>
        <v>All_city_list!L99</v>
      </c>
      <c r="H759" t="str">
        <f t="shared" ca="1" si="187"/>
        <v>All_city_list!M99</v>
      </c>
      <c r="I759" t="str">
        <f t="shared" ca="1" si="188"/>
        <v>All_city_list!N99</v>
      </c>
    </row>
    <row r="760" spans="3:9" x14ac:dyDescent="0.25">
      <c r="C760" s="5" t="str">
        <f t="shared" si="176"/>
        <v>commerical_mbike_prop_male_cali</v>
      </c>
      <c r="D760" t="s">
        <v>254</v>
      </c>
      <c r="E760" t="s">
        <v>150</v>
      </c>
      <c r="G760" t="str">
        <f t="shared" ca="1" si="186"/>
        <v>All_city_list!L99</v>
      </c>
      <c r="H760" t="str">
        <f t="shared" ca="1" si="187"/>
        <v>All_city_list!M99</v>
      </c>
      <c r="I760" t="str">
        <f t="shared" ca="1" si="188"/>
        <v>All_city_list!N99</v>
      </c>
    </row>
    <row r="761" spans="3:9" x14ac:dyDescent="0.25">
      <c r="C761" s="5" t="str">
        <f t="shared" si="176"/>
        <v>commerical_mbike_prop_male_montevideo</v>
      </c>
      <c r="D761" t="s">
        <v>254</v>
      </c>
      <c r="E761" t="s">
        <v>151</v>
      </c>
      <c r="G761" t="str">
        <f t="shared" ca="1" si="186"/>
        <v>All_city_list!L99</v>
      </c>
      <c r="H761" t="str">
        <f t="shared" ca="1" si="187"/>
        <v>All_city_list!M99</v>
      </c>
      <c r="I761" t="str">
        <f t="shared" ca="1" si="188"/>
        <v>All_city_list!N99</v>
      </c>
    </row>
    <row r="762" spans="3:9" x14ac:dyDescent="0.25">
      <c r="C762" s="5" t="str">
        <f t="shared" si="176"/>
        <v>commerical_mbike_prop_male_antofagasta</v>
      </c>
      <c r="D762" t="s">
        <v>254</v>
      </c>
      <c r="E762" t="s">
        <v>152</v>
      </c>
      <c r="G762" t="str">
        <f t="shared" ca="1" si="186"/>
        <v>All_city_list!L99</v>
      </c>
      <c r="H762" t="str">
        <f t="shared" ca="1" si="187"/>
        <v>All_city_list!M99</v>
      </c>
      <c r="I762" t="str">
        <f t="shared" ca="1" si="188"/>
        <v>All_city_list!N99</v>
      </c>
    </row>
    <row r="763" spans="3:9" x14ac:dyDescent="0.25">
      <c r="C763" s="5" t="str">
        <f t="shared" si="176"/>
        <v>commerical_mbike_prop_male_arica</v>
      </c>
      <c r="D763" t="s">
        <v>254</v>
      </c>
      <c r="E763" t="s">
        <v>153</v>
      </c>
      <c r="G763" t="str">
        <f t="shared" ca="1" si="186"/>
        <v>All_city_list!L99</v>
      </c>
      <c r="H763" t="str">
        <f t="shared" ca="1" si="187"/>
        <v>All_city_list!M99</v>
      </c>
      <c r="I763" t="str">
        <f t="shared" ca="1" si="188"/>
        <v>All_city_list!N99</v>
      </c>
    </row>
    <row r="764" spans="3:9" x14ac:dyDescent="0.25">
      <c r="C764" s="5" t="str">
        <f t="shared" ref="C764:C827" si="189">D764&amp;"_"&amp;E764</f>
        <v>commerical_mbike_prop_male_copiapo</v>
      </c>
      <c r="D764" t="s">
        <v>254</v>
      </c>
      <c r="E764" t="s">
        <v>154</v>
      </c>
      <c r="G764" t="str">
        <f t="shared" ca="1" si="186"/>
        <v>All_city_list!L99</v>
      </c>
      <c r="H764" t="str">
        <f t="shared" ca="1" si="187"/>
        <v>All_city_list!M99</v>
      </c>
      <c r="I764" t="str">
        <f t="shared" ca="1" si="188"/>
        <v>All_city_list!N99</v>
      </c>
    </row>
    <row r="765" spans="3:9" x14ac:dyDescent="0.25">
      <c r="C765" s="5" t="str">
        <f t="shared" si="189"/>
        <v>commerical_mbike_prop_male_coquimbo_laserena</v>
      </c>
      <c r="D765" t="s">
        <v>254</v>
      </c>
      <c r="E765" t="s">
        <v>155</v>
      </c>
      <c r="G765" t="str">
        <f t="shared" ca="1" si="186"/>
        <v>All_city_list!L99</v>
      </c>
      <c r="H765" t="str">
        <f t="shared" ca="1" si="187"/>
        <v>All_city_list!M99</v>
      </c>
      <c r="I765" t="str">
        <f t="shared" ca="1" si="188"/>
        <v>All_city_list!N99</v>
      </c>
    </row>
    <row r="766" spans="3:9" x14ac:dyDescent="0.25">
      <c r="C766" s="5" t="str">
        <f t="shared" si="189"/>
        <v>commerical_mbike_prop_male_iquique_altohospicio</v>
      </c>
      <c r="D766" t="s">
        <v>254</v>
      </c>
      <c r="E766" t="s">
        <v>156</v>
      </c>
      <c r="G766" t="str">
        <f t="shared" ca="1" si="186"/>
        <v>All_city_list!L99</v>
      </c>
      <c r="H766" t="str">
        <f t="shared" ca="1" si="187"/>
        <v>All_city_list!M99</v>
      </c>
      <c r="I766" t="str">
        <f t="shared" ca="1" si="188"/>
        <v>All_city_list!N99</v>
      </c>
    </row>
    <row r="767" spans="3:9" x14ac:dyDescent="0.25">
      <c r="C767" s="5" t="str">
        <f t="shared" si="189"/>
        <v>commerical_mbike_prop_male_osorno</v>
      </c>
      <c r="D767" t="s">
        <v>254</v>
      </c>
      <c r="E767" t="s">
        <v>157</v>
      </c>
      <c r="G767" t="str">
        <f t="shared" ca="1" si="186"/>
        <v>All_city_list!L99</v>
      </c>
      <c r="H767" t="str">
        <f t="shared" ca="1" si="187"/>
        <v>All_city_list!M99</v>
      </c>
      <c r="I767" t="str">
        <f t="shared" ca="1" si="188"/>
        <v>All_city_list!N99</v>
      </c>
    </row>
    <row r="768" spans="3:9" x14ac:dyDescent="0.25">
      <c r="C768" s="5" t="str">
        <f t="shared" si="189"/>
        <v>commerical_mbike_prop_male_puerto_montt</v>
      </c>
      <c r="D768" t="s">
        <v>254</v>
      </c>
      <c r="E768" t="s">
        <v>158</v>
      </c>
      <c r="G768" t="str">
        <f t="shared" ca="1" si="186"/>
        <v>All_city_list!L99</v>
      </c>
      <c r="H768" t="str">
        <f t="shared" ca="1" si="187"/>
        <v>All_city_list!M99</v>
      </c>
      <c r="I768" t="str">
        <f t="shared" ca="1" si="188"/>
        <v>All_city_list!N99</v>
      </c>
    </row>
    <row r="769" spans="3:9" x14ac:dyDescent="0.25">
      <c r="C769" s="5" t="str">
        <f t="shared" si="189"/>
        <v>commerical_mbike_prop_male_san_antonio</v>
      </c>
      <c r="D769" t="s">
        <v>254</v>
      </c>
      <c r="E769" t="s">
        <v>159</v>
      </c>
      <c r="G769" t="str">
        <f t="shared" ca="1" si="186"/>
        <v>All_city_list!L99</v>
      </c>
      <c r="H769" t="str">
        <f t="shared" ca="1" si="187"/>
        <v>All_city_list!M99</v>
      </c>
      <c r="I769" t="str">
        <f t="shared" ca="1" si="188"/>
        <v>All_city_list!N99</v>
      </c>
    </row>
    <row r="770" spans="3:9" x14ac:dyDescent="0.25">
      <c r="C770" s="5" t="str">
        <f t="shared" si="189"/>
        <v>commerical_mbike_prop_male_temuco_padrelascasas</v>
      </c>
      <c r="D770" t="s">
        <v>254</v>
      </c>
      <c r="E770" t="s">
        <v>160</v>
      </c>
      <c r="G770" t="str">
        <f t="shared" ca="1" si="186"/>
        <v>All_city_list!L99</v>
      </c>
      <c r="H770" t="str">
        <f t="shared" ca="1" si="187"/>
        <v>All_city_list!M99</v>
      </c>
      <c r="I770" t="str">
        <f t="shared" ca="1" si="188"/>
        <v>All_city_list!N99</v>
      </c>
    </row>
    <row r="771" spans="3:9" x14ac:dyDescent="0.25">
      <c r="C771" s="5" t="str">
        <f t="shared" si="189"/>
        <v>commerical_mbike_prop_male_valdivia</v>
      </c>
      <c r="D771" t="s">
        <v>254</v>
      </c>
      <c r="E771" t="s">
        <v>161</v>
      </c>
      <c r="G771" t="str">
        <f t="shared" ca="1" si="186"/>
        <v>All_city_list!L99</v>
      </c>
      <c r="H771" t="str">
        <f t="shared" ca="1" si="187"/>
        <v>All_city_list!M99</v>
      </c>
      <c r="I771" t="str">
        <f t="shared" ca="1" si="188"/>
        <v>All_city_list!N99</v>
      </c>
    </row>
    <row r="772" spans="3:9" x14ac:dyDescent="0.25">
      <c r="C772" s="5" t="str">
        <f t="shared" si="189"/>
        <v>commerical_mbike_prop_male_gran_valparaiso</v>
      </c>
      <c r="D772" t="s">
        <v>254</v>
      </c>
      <c r="E772" t="s">
        <v>162</v>
      </c>
      <c r="G772" t="str">
        <f t="shared" ca="1" si="186"/>
        <v>All_city_list!L99</v>
      </c>
      <c r="H772" t="str">
        <f t="shared" ca="1" si="187"/>
        <v>All_city_list!M99</v>
      </c>
      <c r="I772" t="str">
        <f t="shared" ca="1" si="188"/>
        <v>All_city_list!N99</v>
      </c>
    </row>
    <row r="773" spans="3:9" x14ac:dyDescent="0.25">
      <c r="C773" s="5" t="str">
        <f t="shared" si="189"/>
        <v>commerical_mbike_prop_male_kisumu</v>
      </c>
      <c r="D773" t="s">
        <v>254</v>
      </c>
      <c r="E773" t="s">
        <v>164</v>
      </c>
      <c r="F773" s="1"/>
      <c r="G773" t="str">
        <f t="shared" ca="1" si="186"/>
        <v>All_city_list!L99</v>
      </c>
      <c r="H773" t="str">
        <f t="shared" ref="H773:H775" ca="1" si="190">H772</f>
        <v>All_city_list!M99</v>
      </c>
      <c r="I773" t="str">
        <f t="shared" ref="I773:I775" ca="1" si="191">I772</f>
        <v>All_city_list!N99</v>
      </c>
    </row>
    <row r="774" spans="3:9" x14ac:dyDescent="0.25">
      <c r="C774" s="5" t="str">
        <f t="shared" si="189"/>
        <v>commerical_mbike_prop_male_nairobi</v>
      </c>
      <c r="D774" t="s">
        <v>254</v>
      </c>
      <c r="E774" t="s">
        <v>163</v>
      </c>
      <c r="F774" s="1"/>
      <c r="G774" t="str">
        <f t="shared" ca="1" si="186"/>
        <v>All_city_list!L99</v>
      </c>
      <c r="H774" t="str">
        <f t="shared" ca="1" si="190"/>
        <v>All_city_list!M99</v>
      </c>
      <c r="I774" t="str">
        <f t="shared" ca="1" si="191"/>
        <v>All_city_list!N99</v>
      </c>
    </row>
    <row r="775" spans="3:9" x14ac:dyDescent="0.25">
      <c r="C775" s="5" t="str">
        <f t="shared" si="189"/>
        <v>commerical_mbike_prop_male_port_louis</v>
      </c>
      <c r="D775" t="s">
        <v>254</v>
      </c>
      <c r="E775" t="s">
        <v>165</v>
      </c>
      <c r="F775" s="1"/>
      <c r="G775" t="str">
        <f t="shared" ca="1" si="186"/>
        <v>All_city_list!L99</v>
      </c>
      <c r="H775" t="str">
        <f t="shared" ca="1" si="190"/>
        <v>All_city_list!M99</v>
      </c>
      <c r="I775" t="str">
        <f t="shared" ca="1" si="191"/>
        <v>All_city_list!N99</v>
      </c>
    </row>
    <row r="776" spans="3:9" x14ac:dyDescent="0.25">
      <c r="C776" s="5" t="str">
        <f t="shared" si="189"/>
        <v>commerical_mbike_male_agerange_accra</v>
      </c>
      <c r="D776" s="36" t="s">
        <v>255</v>
      </c>
      <c r="E776" s="28" t="s">
        <v>138</v>
      </c>
      <c r="F776" s="28">
        <f ca="1">MATCH(C776,All_city_list!$D:$D,0)</f>
        <v>100</v>
      </c>
      <c r="G776" s="4" t="str">
        <f t="shared" ref="G776" ca="1" si="192">"All_city_list!L"&amp;F776</f>
        <v>All_city_list!L100</v>
      </c>
      <c r="H776" s="4" t="str">
        <f ca="1">"All_city_list!M"&amp;$F776</f>
        <v>All_city_list!M100</v>
      </c>
      <c r="I776" s="4" t="str">
        <f ca="1">"All_city_list!N"&amp;$F776</f>
        <v>All_city_list!N100</v>
      </c>
    </row>
    <row r="777" spans="3:9" x14ac:dyDescent="0.25">
      <c r="C777" s="5" t="str">
        <f t="shared" si="189"/>
        <v>commerical_mbike_male_agerange_sao_paulo</v>
      </c>
      <c r="D777" t="s">
        <v>255</v>
      </c>
      <c r="E777" t="s">
        <v>139</v>
      </c>
      <c r="G777" t="str">
        <f t="shared" ref="G777:G803" ca="1" si="193">G776</f>
        <v>All_city_list!L100</v>
      </c>
      <c r="H777" t="str">
        <f t="shared" ref="H777:H800" ca="1" si="194">H776</f>
        <v>All_city_list!M100</v>
      </c>
      <c r="I777" t="str">
        <f t="shared" ref="I777:I800" ca="1" si="195">I776</f>
        <v>All_city_list!N100</v>
      </c>
    </row>
    <row r="778" spans="3:9" x14ac:dyDescent="0.25">
      <c r="C778" s="5" t="str">
        <f t="shared" si="189"/>
        <v>commerical_mbike_male_agerange_delhi</v>
      </c>
      <c r="D778" t="s">
        <v>255</v>
      </c>
      <c r="E778" t="s">
        <v>140</v>
      </c>
      <c r="G778" t="str">
        <f t="shared" ca="1" si="193"/>
        <v>All_city_list!L100</v>
      </c>
      <c r="H778" t="str">
        <f t="shared" ca="1" si="194"/>
        <v>All_city_list!M100</v>
      </c>
      <c r="I778" t="str">
        <f t="shared" ca="1" si="195"/>
        <v>All_city_list!N100</v>
      </c>
    </row>
    <row r="779" spans="3:9" x14ac:dyDescent="0.25">
      <c r="C779" s="5" t="str">
        <f t="shared" si="189"/>
        <v>commerical_mbike_male_agerange_bangalore</v>
      </c>
      <c r="D779" t="s">
        <v>255</v>
      </c>
      <c r="E779" t="s">
        <v>141</v>
      </c>
      <c r="G779" t="str">
        <f t="shared" ca="1" si="193"/>
        <v>All_city_list!L100</v>
      </c>
      <c r="H779" t="str">
        <f t="shared" ca="1" si="194"/>
        <v>All_city_list!M100</v>
      </c>
      <c r="I779" t="str">
        <f t="shared" ca="1" si="195"/>
        <v>All_city_list!N100</v>
      </c>
    </row>
    <row r="780" spans="3:9" x14ac:dyDescent="0.25">
      <c r="C780" s="5" t="str">
        <f t="shared" si="189"/>
        <v>commerical_mbike_male_agerange_vizag</v>
      </c>
      <c r="D780" t="s">
        <v>255</v>
      </c>
      <c r="E780" t="s">
        <v>142</v>
      </c>
      <c r="G780" t="str">
        <f t="shared" ca="1" si="193"/>
        <v>All_city_list!L100</v>
      </c>
      <c r="H780" t="str">
        <f t="shared" ca="1" si="194"/>
        <v>All_city_list!M100</v>
      </c>
      <c r="I780" t="str">
        <f t="shared" ca="1" si="195"/>
        <v>All_city_list!N100</v>
      </c>
    </row>
    <row r="781" spans="3:9" x14ac:dyDescent="0.25">
      <c r="C781" s="5" t="str">
        <f t="shared" si="189"/>
        <v>commerical_mbike_male_agerange_belo_horizonte</v>
      </c>
      <c r="D781" t="s">
        <v>255</v>
      </c>
      <c r="E781" t="s">
        <v>143</v>
      </c>
      <c r="G781" t="str">
        <f t="shared" ca="1" si="193"/>
        <v>All_city_list!L100</v>
      </c>
      <c r="H781" t="str">
        <f t="shared" ca="1" si="194"/>
        <v>All_city_list!M100</v>
      </c>
      <c r="I781" t="str">
        <f t="shared" ca="1" si="195"/>
        <v>All_city_list!N100</v>
      </c>
    </row>
    <row r="782" spans="3:9" x14ac:dyDescent="0.25">
      <c r="C782" s="5" t="str">
        <f t="shared" si="189"/>
        <v>commerical_mbike_male_agerange_bogota</v>
      </c>
      <c r="D782" t="s">
        <v>255</v>
      </c>
      <c r="E782" t="s">
        <v>144</v>
      </c>
      <c r="G782" t="str">
        <f t="shared" ca="1" si="193"/>
        <v>All_city_list!L100</v>
      </c>
      <c r="H782" t="str">
        <f t="shared" ca="1" si="194"/>
        <v>All_city_list!M100</v>
      </c>
      <c r="I782" t="str">
        <f t="shared" ca="1" si="195"/>
        <v>All_city_list!N100</v>
      </c>
    </row>
    <row r="783" spans="3:9" x14ac:dyDescent="0.25">
      <c r="C783" s="5" t="str">
        <f t="shared" si="189"/>
        <v>commerical_mbike_male_agerange_santiago</v>
      </c>
      <c r="D783" t="s">
        <v>255</v>
      </c>
      <c r="E783" t="s">
        <v>145</v>
      </c>
      <c r="G783" t="str">
        <f t="shared" ca="1" si="193"/>
        <v>All_city_list!L100</v>
      </c>
      <c r="H783" t="str">
        <f t="shared" ca="1" si="194"/>
        <v>All_city_list!M100</v>
      </c>
      <c r="I783" t="str">
        <f t="shared" ca="1" si="195"/>
        <v>All_city_list!N100</v>
      </c>
    </row>
    <row r="784" spans="3:9" x14ac:dyDescent="0.25">
      <c r="C784" s="5" t="str">
        <f t="shared" si="189"/>
        <v>commerical_mbike_male_agerange_mexico_city</v>
      </c>
      <c r="D784" t="s">
        <v>255</v>
      </c>
      <c r="E784" t="s">
        <v>146</v>
      </c>
      <c r="G784" t="str">
        <f t="shared" ca="1" si="193"/>
        <v>All_city_list!L100</v>
      </c>
      <c r="H784" t="str">
        <f t="shared" ca="1" si="194"/>
        <v>All_city_list!M100</v>
      </c>
      <c r="I784" t="str">
        <f t="shared" ca="1" si="195"/>
        <v>All_city_list!N100</v>
      </c>
    </row>
    <row r="785" spans="3:9" x14ac:dyDescent="0.25">
      <c r="C785" s="5" t="str">
        <f t="shared" si="189"/>
        <v>commerical_mbike_male_agerange_buenos_aires</v>
      </c>
      <c r="D785" t="s">
        <v>255</v>
      </c>
      <c r="E785" t="s">
        <v>147</v>
      </c>
      <c r="G785" t="str">
        <f t="shared" ca="1" si="193"/>
        <v>All_city_list!L100</v>
      </c>
      <c r="H785" t="str">
        <f t="shared" ca="1" si="194"/>
        <v>All_city_list!M100</v>
      </c>
      <c r="I785" t="str">
        <f t="shared" ca="1" si="195"/>
        <v>All_city_list!N100</v>
      </c>
    </row>
    <row r="786" spans="3:9" x14ac:dyDescent="0.25">
      <c r="C786" s="5" t="str">
        <f t="shared" si="189"/>
        <v>commerical_mbike_male_agerange_cape_town</v>
      </c>
      <c r="D786" t="s">
        <v>255</v>
      </c>
      <c r="E786" t="s">
        <v>148</v>
      </c>
      <c r="G786" t="str">
        <f t="shared" ca="1" si="193"/>
        <v>All_city_list!L100</v>
      </c>
      <c r="H786" t="str">
        <f t="shared" ca="1" si="194"/>
        <v>All_city_list!M100</v>
      </c>
      <c r="I786" t="str">
        <f t="shared" ca="1" si="195"/>
        <v>All_city_list!N100</v>
      </c>
    </row>
    <row r="787" spans="3:9" x14ac:dyDescent="0.25">
      <c r="C787" s="5" t="str">
        <f t="shared" si="189"/>
        <v>commerical_mbike_male_agerange_medellin</v>
      </c>
      <c r="D787" t="s">
        <v>255</v>
      </c>
      <c r="E787" t="s">
        <v>149</v>
      </c>
      <c r="G787" t="str">
        <f t="shared" ca="1" si="193"/>
        <v>All_city_list!L100</v>
      </c>
      <c r="H787" t="str">
        <f t="shared" ca="1" si="194"/>
        <v>All_city_list!M100</v>
      </c>
      <c r="I787" t="str">
        <f t="shared" ca="1" si="195"/>
        <v>All_city_list!N100</v>
      </c>
    </row>
    <row r="788" spans="3:9" x14ac:dyDescent="0.25">
      <c r="C788" s="5" t="str">
        <f t="shared" si="189"/>
        <v>commerical_mbike_male_agerange_cali</v>
      </c>
      <c r="D788" t="s">
        <v>255</v>
      </c>
      <c r="E788" t="s">
        <v>150</v>
      </c>
      <c r="G788" t="str">
        <f t="shared" ca="1" si="193"/>
        <v>All_city_list!L100</v>
      </c>
      <c r="H788" t="str">
        <f t="shared" ca="1" si="194"/>
        <v>All_city_list!M100</v>
      </c>
      <c r="I788" t="str">
        <f t="shared" ca="1" si="195"/>
        <v>All_city_list!N100</v>
      </c>
    </row>
    <row r="789" spans="3:9" x14ac:dyDescent="0.25">
      <c r="C789" s="5" t="str">
        <f t="shared" si="189"/>
        <v>commerical_mbike_male_agerange_montevideo</v>
      </c>
      <c r="D789" t="s">
        <v>255</v>
      </c>
      <c r="E789" t="s">
        <v>151</v>
      </c>
      <c r="G789" t="str">
        <f t="shared" ca="1" si="193"/>
        <v>All_city_list!L100</v>
      </c>
      <c r="H789" t="str">
        <f t="shared" ca="1" si="194"/>
        <v>All_city_list!M100</v>
      </c>
      <c r="I789" t="str">
        <f t="shared" ca="1" si="195"/>
        <v>All_city_list!N100</v>
      </c>
    </row>
    <row r="790" spans="3:9" x14ac:dyDescent="0.25">
      <c r="C790" s="5" t="str">
        <f t="shared" si="189"/>
        <v>commerical_mbike_male_agerange_antofagasta</v>
      </c>
      <c r="D790" t="s">
        <v>255</v>
      </c>
      <c r="E790" t="s">
        <v>152</v>
      </c>
      <c r="G790" t="str">
        <f t="shared" ca="1" si="193"/>
        <v>All_city_list!L100</v>
      </c>
      <c r="H790" t="str">
        <f t="shared" ca="1" si="194"/>
        <v>All_city_list!M100</v>
      </c>
      <c r="I790" t="str">
        <f t="shared" ca="1" si="195"/>
        <v>All_city_list!N100</v>
      </c>
    </row>
    <row r="791" spans="3:9" x14ac:dyDescent="0.25">
      <c r="C791" s="5" t="str">
        <f t="shared" si="189"/>
        <v>commerical_mbike_male_agerange_arica</v>
      </c>
      <c r="D791" t="s">
        <v>255</v>
      </c>
      <c r="E791" t="s">
        <v>153</v>
      </c>
      <c r="G791" t="str">
        <f t="shared" ca="1" si="193"/>
        <v>All_city_list!L100</v>
      </c>
      <c r="H791" t="str">
        <f t="shared" ca="1" si="194"/>
        <v>All_city_list!M100</v>
      </c>
      <c r="I791" t="str">
        <f t="shared" ca="1" si="195"/>
        <v>All_city_list!N100</v>
      </c>
    </row>
    <row r="792" spans="3:9" x14ac:dyDescent="0.25">
      <c r="C792" s="5" t="str">
        <f t="shared" si="189"/>
        <v>commerical_mbike_male_agerange_copiapo</v>
      </c>
      <c r="D792" t="s">
        <v>255</v>
      </c>
      <c r="E792" t="s">
        <v>154</v>
      </c>
      <c r="G792" t="str">
        <f t="shared" ca="1" si="193"/>
        <v>All_city_list!L100</v>
      </c>
      <c r="H792" t="str">
        <f t="shared" ca="1" si="194"/>
        <v>All_city_list!M100</v>
      </c>
      <c r="I792" t="str">
        <f t="shared" ca="1" si="195"/>
        <v>All_city_list!N100</v>
      </c>
    </row>
    <row r="793" spans="3:9" x14ac:dyDescent="0.25">
      <c r="C793" s="5" t="str">
        <f t="shared" si="189"/>
        <v>commerical_mbike_male_agerange_coquimbo_laserena</v>
      </c>
      <c r="D793" t="s">
        <v>255</v>
      </c>
      <c r="E793" t="s">
        <v>155</v>
      </c>
      <c r="G793" t="str">
        <f t="shared" ca="1" si="193"/>
        <v>All_city_list!L100</v>
      </c>
      <c r="H793" t="str">
        <f t="shared" ca="1" si="194"/>
        <v>All_city_list!M100</v>
      </c>
      <c r="I793" t="str">
        <f t="shared" ca="1" si="195"/>
        <v>All_city_list!N100</v>
      </c>
    </row>
    <row r="794" spans="3:9" x14ac:dyDescent="0.25">
      <c r="C794" s="5" t="str">
        <f t="shared" si="189"/>
        <v>commerical_mbike_male_agerange_iquique_altohospicio</v>
      </c>
      <c r="D794" t="s">
        <v>255</v>
      </c>
      <c r="E794" t="s">
        <v>156</v>
      </c>
      <c r="G794" t="str">
        <f t="shared" ca="1" si="193"/>
        <v>All_city_list!L100</v>
      </c>
      <c r="H794" t="str">
        <f t="shared" ca="1" si="194"/>
        <v>All_city_list!M100</v>
      </c>
      <c r="I794" t="str">
        <f t="shared" ca="1" si="195"/>
        <v>All_city_list!N100</v>
      </c>
    </row>
    <row r="795" spans="3:9" x14ac:dyDescent="0.25">
      <c r="C795" s="5" t="str">
        <f t="shared" si="189"/>
        <v>commerical_mbike_male_agerange_osorno</v>
      </c>
      <c r="D795" t="s">
        <v>255</v>
      </c>
      <c r="E795" t="s">
        <v>157</v>
      </c>
      <c r="G795" t="str">
        <f t="shared" ca="1" si="193"/>
        <v>All_city_list!L100</v>
      </c>
      <c r="H795" t="str">
        <f t="shared" ca="1" si="194"/>
        <v>All_city_list!M100</v>
      </c>
      <c r="I795" t="str">
        <f t="shared" ca="1" si="195"/>
        <v>All_city_list!N100</v>
      </c>
    </row>
    <row r="796" spans="3:9" x14ac:dyDescent="0.25">
      <c r="C796" s="5" t="str">
        <f t="shared" si="189"/>
        <v>commerical_mbike_male_agerange_puerto_montt</v>
      </c>
      <c r="D796" t="s">
        <v>255</v>
      </c>
      <c r="E796" t="s">
        <v>158</v>
      </c>
      <c r="G796" t="str">
        <f t="shared" ca="1" si="193"/>
        <v>All_city_list!L100</v>
      </c>
      <c r="H796" t="str">
        <f t="shared" ca="1" si="194"/>
        <v>All_city_list!M100</v>
      </c>
      <c r="I796" t="str">
        <f t="shared" ca="1" si="195"/>
        <v>All_city_list!N100</v>
      </c>
    </row>
    <row r="797" spans="3:9" x14ac:dyDescent="0.25">
      <c r="C797" s="5" t="str">
        <f t="shared" si="189"/>
        <v>commerical_mbike_male_agerange_san_antonio</v>
      </c>
      <c r="D797" t="s">
        <v>255</v>
      </c>
      <c r="E797" t="s">
        <v>159</v>
      </c>
      <c r="G797" t="str">
        <f t="shared" ca="1" si="193"/>
        <v>All_city_list!L100</v>
      </c>
      <c r="H797" t="str">
        <f t="shared" ca="1" si="194"/>
        <v>All_city_list!M100</v>
      </c>
      <c r="I797" t="str">
        <f t="shared" ca="1" si="195"/>
        <v>All_city_list!N100</v>
      </c>
    </row>
    <row r="798" spans="3:9" x14ac:dyDescent="0.25">
      <c r="C798" s="5" t="str">
        <f t="shared" si="189"/>
        <v>commerical_mbike_male_agerange_temuco_padrelascasas</v>
      </c>
      <c r="D798" t="s">
        <v>255</v>
      </c>
      <c r="E798" t="s">
        <v>160</v>
      </c>
      <c r="G798" t="str">
        <f t="shared" ca="1" si="193"/>
        <v>All_city_list!L100</v>
      </c>
      <c r="H798" t="str">
        <f t="shared" ca="1" si="194"/>
        <v>All_city_list!M100</v>
      </c>
      <c r="I798" t="str">
        <f t="shared" ca="1" si="195"/>
        <v>All_city_list!N100</v>
      </c>
    </row>
    <row r="799" spans="3:9" x14ac:dyDescent="0.25">
      <c r="C799" s="5" t="str">
        <f t="shared" si="189"/>
        <v>commerical_mbike_male_agerange_valdivia</v>
      </c>
      <c r="D799" t="s">
        <v>255</v>
      </c>
      <c r="E799" t="s">
        <v>161</v>
      </c>
      <c r="G799" t="str">
        <f t="shared" ca="1" si="193"/>
        <v>All_city_list!L100</v>
      </c>
      <c r="H799" t="str">
        <f t="shared" ca="1" si="194"/>
        <v>All_city_list!M100</v>
      </c>
      <c r="I799" t="str">
        <f t="shared" ca="1" si="195"/>
        <v>All_city_list!N100</v>
      </c>
    </row>
    <row r="800" spans="3:9" x14ac:dyDescent="0.25">
      <c r="C800" s="5" t="str">
        <f t="shared" si="189"/>
        <v>commerical_mbike_male_agerange_gran_valparaiso</v>
      </c>
      <c r="D800" t="s">
        <v>255</v>
      </c>
      <c r="E800" t="s">
        <v>162</v>
      </c>
      <c r="G800" t="str">
        <f t="shared" ca="1" si="193"/>
        <v>All_city_list!L100</v>
      </c>
      <c r="H800" t="str">
        <f t="shared" ca="1" si="194"/>
        <v>All_city_list!M100</v>
      </c>
      <c r="I800" t="str">
        <f t="shared" ca="1" si="195"/>
        <v>All_city_list!N100</v>
      </c>
    </row>
    <row r="801" spans="3:9" x14ac:dyDescent="0.25">
      <c r="C801" s="5" t="str">
        <f t="shared" si="189"/>
        <v>commerical_mbike_male_agerange_kisumu</v>
      </c>
      <c r="D801" t="s">
        <v>255</v>
      </c>
      <c r="E801" t="s">
        <v>164</v>
      </c>
      <c r="F801" s="1"/>
      <c r="G801" t="str">
        <f t="shared" ca="1" si="193"/>
        <v>All_city_list!L100</v>
      </c>
      <c r="H801" t="str">
        <f t="shared" ref="H801:H803" ca="1" si="196">H800</f>
        <v>All_city_list!M100</v>
      </c>
      <c r="I801" t="str">
        <f t="shared" ref="I801:I803" ca="1" si="197">I800</f>
        <v>All_city_list!N100</v>
      </c>
    </row>
    <row r="802" spans="3:9" x14ac:dyDescent="0.25">
      <c r="C802" s="5" t="str">
        <f t="shared" si="189"/>
        <v>commerical_mbike_male_agerange_nairobi</v>
      </c>
      <c r="D802" t="s">
        <v>255</v>
      </c>
      <c r="E802" t="s">
        <v>163</v>
      </c>
      <c r="F802" s="1"/>
      <c r="G802" t="str">
        <f t="shared" ca="1" si="193"/>
        <v>All_city_list!L100</v>
      </c>
      <c r="H802" t="str">
        <f t="shared" ca="1" si="196"/>
        <v>All_city_list!M100</v>
      </c>
      <c r="I802" t="str">
        <f t="shared" ca="1" si="197"/>
        <v>All_city_list!N100</v>
      </c>
    </row>
    <row r="803" spans="3:9" x14ac:dyDescent="0.25">
      <c r="C803" s="5" t="str">
        <f t="shared" si="189"/>
        <v>commerical_mbike_male_agerange_port_louis</v>
      </c>
      <c r="D803" t="s">
        <v>255</v>
      </c>
      <c r="E803" t="s">
        <v>165</v>
      </c>
      <c r="F803" s="1"/>
      <c r="G803" t="str">
        <f t="shared" ca="1" si="193"/>
        <v>All_city_list!L100</v>
      </c>
      <c r="H803" t="str">
        <f t="shared" ca="1" si="196"/>
        <v>All_city_list!M100</v>
      </c>
      <c r="I803" t="str">
        <f t="shared" ca="1" si="197"/>
        <v>All_city_list!N100</v>
      </c>
    </row>
    <row r="804" spans="3:9" x14ac:dyDescent="0.25">
      <c r="C804" s="5" t="str">
        <f t="shared" si="189"/>
        <v>commerical_mbike_female_agerange_accra</v>
      </c>
      <c r="D804" s="36" t="s">
        <v>261</v>
      </c>
      <c r="E804" s="28" t="s">
        <v>138</v>
      </c>
      <c r="F804" s="28">
        <f ca="1">MATCH(C804,All_city_list!$D:$D,0)</f>
        <v>101</v>
      </c>
      <c r="G804" s="4" t="str">
        <f t="shared" ref="G804" ca="1" si="198">"All_city_list!L"&amp;F804</f>
        <v>All_city_list!L101</v>
      </c>
      <c r="H804" s="4" t="str">
        <f ca="1">"All_city_list!M"&amp;$F804</f>
        <v>All_city_list!M101</v>
      </c>
      <c r="I804" s="4" t="str">
        <f ca="1">"All_city_list!N"&amp;$F804</f>
        <v>All_city_list!N101</v>
      </c>
    </row>
    <row r="805" spans="3:9" x14ac:dyDescent="0.25">
      <c r="C805" s="5" t="str">
        <f t="shared" si="189"/>
        <v>commerical_mbike_female_agerange_sao_paulo</v>
      </c>
      <c r="D805" t="s">
        <v>261</v>
      </c>
      <c r="E805" t="s">
        <v>139</v>
      </c>
      <c r="G805" t="str">
        <f t="shared" ref="G805:G859" ca="1" si="199">G804</f>
        <v>All_city_list!L101</v>
      </c>
      <c r="H805" t="str">
        <f t="shared" ref="H805:H828" ca="1" si="200">H804</f>
        <v>All_city_list!M101</v>
      </c>
      <c r="I805" t="str">
        <f t="shared" ref="I805:I828" ca="1" si="201">I804</f>
        <v>All_city_list!N101</v>
      </c>
    </row>
    <row r="806" spans="3:9" x14ac:dyDescent="0.25">
      <c r="C806" s="5" t="str">
        <f t="shared" si="189"/>
        <v>commerical_mbike_female_agerange_delhi</v>
      </c>
      <c r="D806" t="s">
        <v>261</v>
      </c>
      <c r="E806" t="s">
        <v>140</v>
      </c>
      <c r="G806" t="str">
        <f t="shared" ca="1" si="199"/>
        <v>All_city_list!L101</v>
      </c>
      <c r="H806" t="str">
        <f t="shared" ca="1" si="200"/>
        <v>All_city_list!M101</v>
      </c>
      <c r="I806" t="str">
        <f t="shared" ca="1" si="201"/>
        <v>All_city_list!N101</v>
      </c>
    </row>
    <row r="807" spans="3:9" x14ac:dyDescent="0.25">
      <c r="C807" s="5" t="str">
        <f t="shared" si="189"/>
        <v>commerical_mbike_female_agerange_bangalore</v>
      </c>
      <c r="D807" t="s">
        <v>261</v>
      </c>
      <c r="E807" t="s">
        <v>141</v>
      </c>
      <c r="G807" t="str">
        <f t="shared" ca="1" si="199"/>
        <v>All_city_list!L101</v>
      </c>
      <c r="H807" t="str">
        <f t="shared" ca="1" si="200"/>
        <v>All_city_list!M101</v>
      </c>
      <c r="I807" t="str">
        <f t="shared" ca="1" si="201"/>
        <v>All_city_list!N101</v>
      </c>
    </row>
    <row r="808" spans="3:9" x14ac:dyDescent="0.25">
      <c r="C808" s="5" t="str">
        <f t="shared" si="189"/>
        <v>commerical_mbike_female_agerange_vizag</v>
      </c>
      <c r="D808" t="s">
        <v>261</v>
      </c>
      <c r="E808" t="s">
        <v>142</v>
      </c>
      <c r="G808" t="str">
        <f t="shared" ca="1" si="199"/>
        <v>All_city_list!L101</v>
      </c>
      <c r="H808" t="str">
        <f t="shared" ca="1" si="200"/>
        <v>All_city_list!M101</v>
      </c>
      <c r="I808" t="str">
        <f t="shared" ca="1" si="201"/>
        <v>All_city_list!N101</v>
      </c>
    </row>
    <row r="809" spans="3:9" x14ac:dyDescent="0.25">
      <c r="C809" s="5" t="str">
        <f t="shared" si="189"/>
        <v>commerical_mbike_female_agerange_belo_horizonte</v>
      </c>
      <c r="D809" t="s">
        <v>261</v>
      </c>
      <c r="E809" t="s">
        <v>143</v>
      </c>
      <c r="G809" t="str">
        <f t="shared" ca="1" si="199"/>
        <v>All_city_list!L101</v>
      </c>
      <c r="H809" t="str">
        <f t="shared" ca="1" si="200"/>
        <v>All_city_list!M101</v>
      </c>
      <c r="I809" t="str">
        <f t="shared" ca="1" si="201"/>
        <v>All_city_list!N101</v>
      </c>
    </row>
    <row r="810" spans="3:9" x14ac:dyDescent="0.25">
      <c r="C810" s="5" t="str">
        <f t="shared" si="189"/>
        <v>commerical_mbike_female_agerange_bogota</v>
      </c>
      <c r="D810" t="s">
        <v>261</v>
      </c>
      <c r="E810" t="s">
        <v>144</v>
      </c>
      <c r="G810" t="str">
        <f t="shared" ca="1" si="199"/>
        <v>All_city_list!L101</v>
      </c>
      <c r="H810" t="str">
        <f t="shared" ca="1" si="200"/>
        <v>All_city_list!M101</v>
      </c>
      <c r="I810" t="str">
        <f t="shared" ca="1" si="201"/>
        <v>All_city_list!N101</v>
      </c>
    </row>
    <row r="811" spans="3:9" x14ac:dyDescent="0.25">
      <c r="C811" s="5" t="str">
        <f t="shared" si="189"/>
        <v>commerical_mbike_female_agerange_santiago</v>
      </c>
      <c r="D811" t="s">
        <v>261</v>
      </c>
      <c r="E811" t="s">
        <v>145</v>
      </c>
      <c r="G811" t="str">
        <f t="shared" ca="1" si="199"/>
        <v>All_city_list!L101</v>
      </c>
      <c r="H811" t="str">
        <f t="shared" ca="1" si="200"/>
        <v>All_city_list!M101</v>
      </c>
      <c r="I811" t="str">
        <f t="shared" ca="1" si="201"/>
        <v>All_city_list!N101</v>
      </c>
    </row>
    <row r="812" spans="3:9" x14ac:dyDescent="0.25">
      <c r="C812" s="5" t="str">
        <f t="shared" si="189"/>
        <v>commerical_mbike_female_agerange_mexico_city</v>
      </c>
      <c r="D812" t="s">
        <v>261</v>
      </c>
      <c r="E812" t="s">
        <v>146</v>
      </c>
      <c r="G812" t="str">
        <f t="shared" ca="1" si="199"/>
        <v>All_city_list!L101</v>
      </c>
      <c r="H812" t="str">
        <f t="shared" ca="1" si="200"/>
        <v>All_city_list!M101</v>
      </c>
      <c r="I812" t="str">
        <f t="shared" ca="1" si="201"/>
        <v>All_city_list!N101</v>
      </c>
    </row>
    <row r="813" spans="3:9" x14ac:dyDescent="0.25">
      <c r="C813" s="5" t="str">
        <f t="shared" si="189"/>
        <v>commerical_mbike_female_agerange_buenos_aires</v>
      </c>
      <c r="D813" t="s">
        <v>261</v>
      </c>
      <c r="E813" t="s">
        <v>147</v>
      </c>
      <c r="G813" t="str">
        <f t="shared" ca="1" si="199"/>
        <v>All_city_list!L101</v>
      </c>
      <c r="H813" t="str">
        <f t="shared" ca="1" si="200"/>
        <v>All_city_list!M101</v>
      </c>
      <c r="I813" t="str">
        <f t="shared" ca="1" si="201"/>
        <v>All_city_list!N101</v>
      </c>
    </row>
    <row r="814" spans="3:9" x14ac:dyDescent="0.25">
      <c r="C814" s="5" t="str">
        <f t="shared" si="189"/>
        <v>commerical_mbike_female_agerange_cape_town</v>
      </c>
      <c r="D814" t="s">
        <v>261</v>
      </c>
      <c r="E814" t="s">
        <v>148</v>
      </c>
      <c r="G814" t="str">
        <f t="shared" ca="1" si="199"/>
        <v>All_city_list!L101</v>
      </c>
      <c r="H814" t="str">
        <f t="shared" ca="1" si="200"/>
        <v>All_city_list!M101</v>
      </c>
      <c r="I814" t="str">
        <f t="shared" ca="1" si="201"/>
        <v>All_city_list!N101</v>
      </c>
    </row>
    <row r="815" spans="3:9" x14ac:dyDescent="0.25">
      <c r="C815" s="5" t="str">
        <f t="shared" si="189"/>
        <v>commerical_mbike_female_agerange_medellin</v>
      </c>
      <c r="D815" t="s">
        <v>261</v>
      </c>
      <c r="E815" t="s">
        <v>149</v>
      </c>
      <c r="G815" t="str">
        <f t="shared" ca="1" si="199"/>
        <v>All_city_list!L101</v>
      </c>
      <c r="H815" t="str">
        <f t="shared" ca="1" si="200"/>
        <v>All_city_list!M101</v>
      </c>
      <c r="I815" t="str">
        <f t="shared" ca="1" si="201"/>
        <v>All_city_list!N101</v>
      </c>
    </row>
    <row r="816" spans="3:9" x14ac:dyDescent="0.25">
      <c r="C816" s="5" t="str">
        <f t="shared" si="189"/>
        <v>commerical_mbike_female_agerange_cali</v>
      </c>
      <c r="D816" t="s">
        <v>261</v>
      </c>
      <c r="E816" t="s">
        <v>150</v>
      </c>
      <c r="G816" t="str">
        <f t="shared" ca="1" si="199"/>
        <v>All_city_list!L101</v>
      </c>
      <c r="H816" t="str">
        <f t="shared" ca="1" si="200"/>
        <v>All_city_list!M101</v>
      </c>
      <c r="I816" t="str">
        <f t="shared" ca="1" si="201"/>
        <v>All_city_list!N101</v>
      </c>
    </row>
    <row r="817" spans="3:9" x14ac:dyDescent="0.25">
      <c r="C817" s="5" t="str">
        <f t="shared" si="189"/>
        <v>commerical_mbike_female_agerange_montevideo</v>
      </c>
      <c r="D817" t="s">
        <v>261</v>
      </c>
      <c r="E817" t="s">
        <v>151</v>
      </c>
      <c r="G817" t="str">
        <f t="shared" ca="1" si="199"/>
        <v>All_city_list!L101</v>
      </c>
      <c r="H817" t="str">
        <f t="shared" ca="1" si="200"/>
        <v>All_city_list!M101</v>
      </c>
      <c r="I817" t="str">
        <f t="shared" ca="1" si="201"/>
        <v>All_city_list!N101</v>
      </c>
    </row>
    <row r="818" spans="3:9" x14ac:dyDescent="0.25">
      <c r="C818" s="5" t="str">
        <f t="shared" si="189"/>
        <v>commerical_mbike_female_agerange_antofagasta</v>
      </c>
      <c r="D818" t="s">
        <v>261</v>
      </c>
      <c r="E818" t="s">
        <v>152</v>
      </c>
      <c r="G818" t="str">
        <f t="shared" ca="1" si="199"/>
        <v>All_city_list!L101</v>
      </c>
      <c r="H818" t="str">
        <f t="shared" ca="1" si="200"/>
        <v>All_city_list!M101</v>
      </c>
      <c r="I818" t="str">
        <f t="shared" ca="1" si="201"/>
        <v>All_city_list!N101</v>
      </c>
    </row>
    <row r="819" spans="3:9" x14ac:dyDescent="0.25">
      <c r="C819" s="5" t="str">
        <f t="shared" si="189"/>
        <v>commerical_mbike_female_agerange_arica</v>
      </c>
      <c r="D819" t="s">
        <v>261</v>
      </c>
      <c r="E819" t="s">
        <v>153</v>
      </c>
      <c r="G819" t="str">
        <f t="shared" ca="1" si="199"/>
        <v>All_city_list!L101</v>
      </c>
      <c r="H819" t="str">
        <f t="shared" ca="1" si="200"/>
        <v>All_city_list!M101</v>
      </c>
      <c r="I819" t="str">
        <f t="shared" ca="1" si="201"/>
        <v>All_city_list!N101</v>
      </c>
    </row>
    <row r="820" spans="3:9" x14ac:dyDescent="0.25">
      <c r="C820" s="5" t="str">
        <f t="shared" si="189"/>
        <v>commerical_mbike_female_agerange_copiapo</v>
      </c>
      <c r="D820" t="s">
        <v>261</v>
      </c>
      <c r="E820" t="s">
        <v>154</v>
      </c>
      <c r="G820" t="str">
        <f t="shared" ca="1" si="199"/>
        <v>All_city_list!L101</v>
      </c>
      <c r="H820" t="str">
        <f t="shared" ca="1" si="200"/>
        <v>All_city_list!M101</v>
      </c>
      <c r="I820" t="str">
        <f t="shared" ca="1" si="201"/>
        <v>All_city_list!N101</v>
      </c>
    </row>
    <row r="821" spans="3:9" x14ac:dyDescent="0.25">
      <c r="C821" s="5" t="str">
        <f t="shared" si="189"/>
        <v>commerical_mbike_female_agerange_coquimbo_laserena</v>
      </c>
      <c r="D821" t="s">
        <v>261</v>
      </c>
      <c r="E821" t="s">
        <v>155</v>
      </c>
      <c r="G821" t="str">
        <f t="shared" ca="1" si="199"/>
        <v>All_city_list!L101</v>
      </c>
      <c r="H821" t="str">
        <f t="shared" ca="1" si="200"/>
        <v>All_city_list!M101</v>
      </c>
      <c r="I821" t="str">
        <f t="shared" ca="1" si="201"/>
        <v>All_city_list!N101</v>
      </c>
    </row>
    <row r="822" spans="3:9" x14ac:dyDescent="0.25">
      <c r="C822" s="5" t="str">
        <f t="shared" si="189"/>
        <v>commerical_mbike_female_agerange_iquique_altohospicio</v>
      </c>
      <c r="D822" t="s">
        <v>261</v>
      </c>
      <c r="E822" t="s">
        <v>156</v>
      </c>
      <c r="G822" t="str">
        <f t="shared" ca="1" si="199"/>
        <v>All_city_list!L101</v>
      </c>
      <c r="H822" t="str">
        <f t="shared" ca="1" si="200"/>
        <v>All_city_list!M101</v>
      </c>
      <c r="I822" t="str">
        <f t="shared" ca="1" si="201"/>
        <v>All_city_list!N101</v>
      </c>
    </row>
    <row r="823" spans="3:9" x14ac:dyDescent="0.25">
      <c r="C823" s="5" t="str">
        <f t="shared" si="189"/>
        <v>commerical_mbike_female_agerange_osorno</v>
      </c>
      <c r="D823" t="s">
        <v>261</v>
      </c>
      <c r="E823" t="s">
        <v>157</v>
      </c>
      <c r="G823" t="str">
        <f t="shared" ca="1" si="199"/>
        <v>All_city_list!L101</v>
      </c>
      <c r="H823" t="str">
        <f t="shared" ca="1" si="200"/>
        <v>All_city_list!M101</v>
      </c>
      <c r="I823" t="str">
        <f t="shared" ca="1" si="201"/>
        <v>All_city_list!N101</v>
      </c>
    </row>
    <row r="824" spans="3:9" x14ac:dyDescent="0.25">
      <c r="C824" s="5" t="str">
        <f t="shared" si="189"/>
        <v>commerical_mbike_female_agerange_puerto_montt</v>
      </c>
      <c r="D824" t="s">
        <v>261</v>
      </c>
      <c r="E824" t="s">
        <v>158</v>
      </c>
      <c r="G824" t="str">
        <f t="shared" ca="1" si="199"/>
        <v>All_city_list!L101</v>
      </c>
      <c r="H824" t="str">
        <f t="shared" ca="1" si="200"/>
        <v>All_city_list!M101</v>
      </c>
      <c r="I824" t="str">
        <f t="shared" ca="1" si="201"/>
        <v>All_city_list!N101</v>
      </c>
    </row>
    <row r="825" spans="3:9" x14ac:dyDescent="0.25">
      <c r="C825" s="5" t="str">
        <f t="shared" si="189"/>
        <v>commerical_mbike_female_agerange_san_antonio</v>
      </c>
      <c r="D825" t="s">
        <v>261</v>
      </c>
      <c r="E825" t="s">
        <v>159</v>
      </c>
      <c r="G825" t="str">
        <f t="shared" ca="1" si="199"/>
        <v>All_city_list!L101</v>
      </c>
      <c r="H825" t="str">
        <f t="shared" ca="1" si="200"/>
        <v>All_city_list!M101</v>
      </c>
      <c r="I825" t="str">
        <f t="shared" ca="1" si="201"/>
        <v>All_city_list!N101</v>
      </c>
    </row>
    <row r="826" spans="3:9" x14ac:dyDescent="0.25">
      <c r="C826" s="5" t="str">
        <f t="shared" si="189"/>
        <v>commerical_mbike_female_agerange_temuco_padrelascasas</v>
      </c>
      <c r="D826" t="s">
        <v>261</v>
      </c>
      <c r="E826" t="s">
        <v>160</v>
      </c>
      <c r="G826" t="str">
        <f t="shared" ca="1" si="199"/>
        <v>All_city_list!L101</v>
      </c>
      <c r="H826" t="str">
        <f t="shared" ca="1" si="200"/>
        <v>All_city_list!M101</v>
      </c>
      <c r="I826" t="str">
        <f t="shared" ca="1" si="201"/>
        <v>All_city_list!N101</v>
      </c>
    </row>
    <row r="827" spans="3:9" x14ac:dyDescent="0.25">
      <c r="C827" s="5" t="str">
        <f t="shared" si="189"/>
        <v>commerical_mbike_female_agerange_valdivia</v>
      </c>
      <c r="D827" t="s">
        <v>261</v>
      </c>
      <c r="E827" t="s">
        <v>161</v>
      </c>
      <c r="G827" t="str">
        <f t="shared" ca="1" si="199"/>
        <v>All_city_list!L101</v>
      </c>
      <c r="H827" t="str">
        <f t="shared" ca="1" si="200"/>
        <v>All_city_list!M101</v>
      </c>
      <c r="I827" t="str">
        <f t="shared" ca="1" si="201"/>
        <v>All_city_list!N101</v>
      </c>
    </row>
    <row r="828" spans="3:9" x14ac:dyDescent="0.25">
      <c r="C828" s="5" t="str">
        <f t="shared" ref="C828:C832" si="202">D828&amp;"_"&amp;E828</f>
        <v>commerical_mbike_female_agerange_gran_valparaiso</v>
      </c>
      <c r="D828" t="s">
        <v>261</v>
      </c>
      <c r="E828" t="s">
        <v>162</v>
      </c>
      <c r="G828" t="str">
        <f t="shared" ca="1" si="199"/>
        <v>All_city_list!L101</v>
      </c>
      <c r="H828" t="str">
        <f t="shared" ca="1" si="200"/>
        <v>All_city_list!M101</v>
      </c>
      <c r="I828" t="str">
        <f t="shared" ca="1" si="201"/>
        <v>All_city_list!N101</v>
      </c>
    </row>
    <row r="829" spans="3:9" x14ac:dyDescent="0.25">
      <c r="C829" s="5" t="str">
        <f t="shared" si="202"/>
        <v>commerical_mbike_female_agerange_kisumu</v>
      </c>
      <c r="D829" t="s">
        <v>261</v>
      </c>
      <c r="E829" t="s">
        <v>164</v>
      </c>
      <c r="F829" s="1"/>
      <c r="G829" t="str">
        <f t="shared" ca="1" si="199"/>
        <v>All_city_list!L101</v>
      </c>
      <c r="H829" t="str">
        <f t="shared" ref="H829:H831" ca="1" si="203">H828</f>
        <v>All_city_list!M101</v>
      </c>
      <c r="I829" t="str">
        <f t="shared" ref="I829:I831" ca="1" si="204">I828</f>
        <v>All_city_list!N101</v>
      </c>
    </row>
    <row r="830" spans="3:9" x14ac:dyDescent="0.25">
      <c r="C830" s="5" t="str">
        <f t="shared" si="202"/>
        <v>commerical_mbike_female_agerange_nairobi</v>
      </c>
      <c r="D830" t="s">
        <v>261</v>
      </c>
      <c r="E830" t="s">
        <v>163</v>
      </c>
      <c r="F830" s="1"/>
      <c r="G830" t="str">
        <f t="shared" ca="1" si="199"/>
        <v>All_city_list!L101</v>
      </c>
      <c r="H830" t="str">
        <f t="shared" ca="1" si="203"/>
        <v>All_city_list!M101</v>
      </c>
      <c r="I830" t="str">
        <f t="shared" ca="1" si="204"/>
        <v>All_city_list!N101</v>
      </c>
    </row>
    <row r="831" spans="3:9" x14ac:dyDescent="0.25">
      <c r="C831" s="5" t="str">
        <f t="shared" si="202"/>
        <v>commerical_mbike_female_agerange_port_louis</v>
      </c>
      <c r="D831" t="s">
        <v>261</v>
      </c>
      <c r="E831" t="s">
        <v>165</v>
      </c>
      <c r="F831" s="1"/>
      <c r="G831" t="str">
        <f t="shared" ca="1" si="199"/>
        <v>All_city_list!L101</v>
      </c>
      <c r="H831" t="str">
        <f t="shared" ca="1" si="203"/>
        <v>All_city_list!M101</v>
      </c>
      <c r="I831" t="str">
        <f t="shared" ca="1" si="204"/>
        <v>All_city_list!N101</v>
      </c>
    </row>
    <row r="832" spans="3:9" x14ac:dyDescent="0.25">
      <c r="C832" s="5" t="str">
        <f t="shared" si="202"/>
        <v>add_walk_to_pt_trips_accra</v>
      </c>
      <c r="D832" t="s">
        <v>204</v>
      </c>
      <c r="E832" s="28" t="s">
        <v>138</v>
      </c>
      <c r="F832" s="28">
        <f ca="1">MATCH(C832,All_city_list!$D:$D,0)</f>
        <v>55</v>
      </c>
      <c r="G832" s="4" t="str">
        <f t="shared" ref="G832" ca="1" si="205">"All_city_list!L"&amp;F832</f>
        <v>All_city_list!L55</v>
      </c>
      <c r="H832" s="4" t="str">
        <f ca="1">"All_city_list!M"&amp;$F832</f>
        <v>All_city_list!M55</v>
      </c>
      <c r="I832" s="4" t="str">
        <f ca="1">"All_city_list!N"&amp;$F832</f>
        <v>All_city_list!N55</v>
      </c>
    </row>
    <row r="833" spans="3:9" x14ac:dyDescent="0.25">
      <c r="C833" s="5" t="str">
        <f t="shared" ref="C833:C884" si="206">D833&amp;"_"&amp;E833</f>
        <v>add_walk_to_pt_trips_sao_paulo</v>
      </c>
      <c r="D833" t="s">
        <v>204</v>
      </c>
      <c r="E833" t="s">
        <v>139</v>
      </c>
      <c r="G833" t="str">
        <f t="shared" ca="1" si="199"/>
        <v>All_city_list!L55</v>
      </c>
      <c r="H833" t="str">
        <f t="shared" ref="H833:H859" ca="1" si="207">H832</f>
        <v>All_city_list!M55</v>
      </c>
      <c r="I833" t="str">
        <f t="shared" ref="I833:I859" ca="1" si="208">I832</f>
        <v>All_city_list!N55</v>
      </c>
    </row>
    <row r="834" spans="3:9" x14ac:dyDescent="0.25">
      <c r="C834" s="5" t="str">
        <f t="shared" si="206"/>
        <v>add_walk_to_pt_trips_delhi</v>
      </c>
      <c r="D834" t="s">
        <v>204</v>
      </c>
      <c r="E834" t="s">
        <v>140</v>
      </c>
      <c r="G834" t="str">
        <f t="shared" ca="1" si="199"/>
        <v>All_city_list!L55</v>
      </c>
      <c r="H834" t="str">
        <f t="shared" ca="1" si="207"/>
        <v>All_city_list!M55</v>
      </c>
      <c r="I834" t="str">
        <f t="shared" ca="1" si="208"/>
        <v>All_city_list!N55</v>
      </c>
    </row>
    <row r="835" spans="3:9" x14ac:dyDescent="0.25">
      <c r="C835" s="5" t="str">
        <f t="shared" si="206"/>
        <v>add_walk_to_pt_trips_bangalore</v>
      </c>
      <c r="D835" t="s">
        <v>204</v>
      </c>
      <c r="E835" t="s">
        <v>141</v>
      </c>
      <c r="G835" t="str">
        <f t="shared" ca="1" si="199"/>
        <v>All_city_list!L55</v>
      </c>
      <c r="H835" t="str">
        <f t="shared" ca="1" si="207"/>
        <v>All_city_list!M55</v>
      </c>
      <c r="I835" t="str">
        <f t="shared" ca="1" si="208"/>
        <v>All_city_list!N55</v>
      </c>
    </row>
    <row r="836" spans="3:9" x14ac:dyDescent="0.25">
      <c r="C836" s="5" t="str">
        <f t="shared" si="206"/>
        <v>add_walk_to_pt_trips_vizag</v>
      </c>
      <c r="D836" t="s">
        <v>204</v>
      </c>
      <c r="E836" t="s">
        <v>142</v>
      </c>
      <c r="G836" t="str">
        <f t="shared" ca="1" si="199"/>
        <v>All_city_list!L55</v>
      </c>
      <c r="H836" t="str">
        <f t="shared" ca="1" si="207"/>
        <v>All_city_list!M55</v>
      </c>
      <c r="I836" t="str">
        <f t="shared" ca="1" si="208"/>
        <v>All_city_list!N55</v>
      </c>
    </row>
    <row r="837" spans="3:9" x14ac:dyDescent="0.25">
      <c r="C837" s="5" t="str">
        <f t="shared" si="206"/>
        <v>add_walk_to_pt_trips_belo_horizonte</v>
      </c>
      <c r="D837" t="s">
        <v>204</v>
      </c>
      <c r="E837" t="s">
        <v>143</v>
      </c>
      <c r="G837" t="str">
        <f t="shared" ca="1" si="199"/>
        <v>All_city_list!L55</v>
      </c>
      <c r="H837" t="str">
        <f t="shared" ca="1" si="207"/>
        <v>All_city_list!M55</v>
      </c>
      <c r="I837" t="str">
        <f t="shared" ca="1" si="208"/>
        <v>All_city_list!N55</v>
      </c>
    </row>
    <row r="838" spans="3:9" x14ac:dyDescent="0.25">
      <c r="C838" s="5" t="str">
        <f t="shared" si="206"/>
        <v>add_walk_to_pt_trips_bogota</v>
      </c>
      <c r="D838" t="s">
        <v>204</v>
      </c>
      <c r="E838" t="s">
        <v>144</v>
      </c>
      <c r="G838" t="str">
        <f t="shared" ca="1" si="199"/>
        <v>All_city_list!L55</v>
      </c>
      <c r="H838" t="str">
        <f t="shared" ca="1" si="207"/>
        <v>All_city_list!M55</v>
      </c>
      <c r="I838" t="str">
        <f t="shared" ca="1" si="208"/>
        <v>All_city_list!N55</v>
      </c>
    </row>
    <row r="839" spans="3:9" x14ac:dyDescent="0.25">
      <c r="C839" s="5" t="str">
        <f t="shared" si="206"/>
        <v>add_walk_to_pt_trips_santiago</v>
      </c>
      <c r="D839" t="s">
        <v>204</v>
      </c>
      <c r="E839" t="s">
        <v>145</v>
      </c>
      <c r="G839" t="str">
        <f t="shared" ca="1" si="199"/>
        <v>All_city_list!L55</v>
      </c>
      <c r="H839" t="str">
        <f t="shared" ca="1" si="207"/>
        <v>All_city_list!M55</v>
      </c>
      <c r="I839" t="str">
        <f t="shared" ca="1" si="208"/>
        <v>All_city_list!N55</v>
      </c>
    </row>
    <row r="840" spans="3:9" x14ac:dyDescent="0.25">
      <c r="C840" s="5" t="str">
        <f t="shared" si="206"/>
        <v>add_walk_to_pt_trips_mexico_city</v>
      </c>
      <c r="D840" t="s">
        <v>204</v>
      </c>
      <c r="E840" t="s">
        <v>146</v>
      </c>
      <c r="G840" t="str">
        <f t="shared" ca="1" si="199"/>
        <v>All_city_list!L55</v>
      </c>
      <c r="H840" t="str">
        <f t="shared" ca="1" si="207"/>
        <v>All_city_list!M55</v>
      </c>
      <c r="I840" t="str">
        <f t="shared" ca="1" si="208"/>
        <v>All_city_list!N55</v>
      </c>
    </row>
    <row r="841" spans="3:9" x14ac:dyDescent="0.25">
      <c r="C841" s="5" t="str">
        <f t="shared" si="206"/>
        <v>add_walk_to_pt_trips_buenos_aires</v>
      </c>
      <c r="D841" t="s">
        <v>204</v>
      </c>
      <c r="E841" t="s">
        <v>147</v>
      </c>
      <c r="G841" t="str">
        <f t="shared" ca="1" si="199"/>
        <v>All_city_list!L55</v>
      </c>
      <c r="H841" t="str">
        <f t="shared" ca="1" si="207"/>
        <v>All_city_list!M55</v>
      </c>
      <c r="I841" t="str">
        <f t="shared" ca="1" si="208"/>
        <v>All_city_list!N55</v>
      </c>
    </row>
    <row r="842" spans="3:9" x14ac:dyDescent="0.25">
      <c r="C842" s="5" t="str">
        <f t="shared" si="206"/>
        <v>add_walk_to_pt_trips_cape_town</v>
      </c>
      <c r="D842" t="s">
        <v>204</v>
      </c>
      <c r="E842" t="s">
        <v>148</v>
      </c>
      <c r="G842" t="str">
        <f t="shared" ca="1" si="199"/>
        <v>All_city_list!L55</v>
      </c>
      <c r="H842" t="str">
        <f t="shared" ca="1" si="207"/>
        <v>All_city_list!M55</v>
      </c>
      <c r="I842" t="str">
        <f t="shared" ca="1" si="208"/>
        <v>All_city_list!N55</v>
      </c>
    </row>
    <row r="843" spans="3:9" x14ac:dyDescent="0.25">
      <c r="C843" s="5" t="str">
        <f t="shared" si="206"/>
        <v>add_walk_to_pt_trips_medellin</v>
      </c>
      <c r="D843" t="s">
        <v>204</v>
      </c>
      <c r="E843" t="s">
        <v>149</v>
      </c>
      <c r="G843" t="str">
        <f t="shared" ca="1" si="199"/>
        <v>All_city_list!L55</v>
      </c>
      <c r="H843" t="str">
        <f t="shared" ca="1" si="207"/>
        <v>All_city_list!M55</v>
      </c>
      <c r="I843" t="str">
        <f t="shared" ca="1" si="208"/>
        <v>All_city_list!N55</v>
      </c>
    </row>
    <row r="844" spans="3:9" x14ac:dyDescent="0.25">
      <c r="C844" s="5" t="str">
        <f t="shared" si="206"/>
        <v>add_walk_to_pt_trips_cali</v>
      </c>
      <c r="D844" t="s">
        <v>204</v>
      </c>
      <c r="E844" t="s">
        <v>150</v>
      </c>
      <c r="G844" t="str">
        <f t="shared" ca="1" si="199"/>
        <v>All_city_list!L55</v>
      </c>
      <c r="H844" t="str">
        <f t="shared" ca="1" si="207"/>
        <v>All_city_list!M55</v>
      </c>
      <c r="I844" t="str">
        <f t="shared" ca="1" si="208"/>
        <v>All_city_list!N55</v>
      </c>
    </row>
    <row r="845" spans="3:9" x14ac:dyDescent="0.25">
      <c r="C845" s="5" t="str">
        <f t="shared" si="206"/>
        <v>add_walk_to_pt_trips_montevideo</v>
      </c>
      <c r="D845" t="s">
        <v>204</v>
      </c>
      <c r="E845" t="s">
        <v>151</v>
      </c>
      <c r="G845" t="str">
        <f t="shared" ca="1" si="199"/>
        <v>All_city_list!L55</v>
      </c>
      <c r="H845" t="str">
        <f t="shared" ca="1" si="207"/>
        <v>All_city_list!M55</v>
      </c>
      <c r="I845" t="str">
        <f t="shared" ca="1" si="208"/>
        <v>All_city_list!N55</v>
      </c>
    </row>
    <row r="846" spans="3:9" x14ac:dyDescent="0.25">
      <c r="C846" s="5" t="str">
        <f t="shared" si="206"/>
        <v>add_walk_to_pt_trips_antofagasta</v>
      </c>
      <c r="D846" t="s">
        <v>204</v>
      </c>
      <c r="E846" t="s">
        <v>152</v>
      </c>
      <c r="G846" t="str">
        <f t="shared" ca="1" si="199"/>
        <v>All_city_list!L55</v>
      </c>
      <c r="H846" t="str">
        <f t="shared" ca="1" si="207"/>
        <v>All_city_list!M55</v>
      </c>
      <c r="I846" t="str">
        <f t="shared" ca="1" si="208"/>
        <v>All_city_list!N55</v>
      </c>
    </row>
    <row r="847" spans="3:9" x14ac:dyDescent="0.25">
      <c r="C847" s="5" t="str">
        <f t="shared" si="206"/>
        <v>add_walk_to_pt_trips_arica</v>
      </c>
      <c r="D847" t="s">
        <v>204</v>
      </c>
      <c r="E847" t="s">
        <v>153</v>
      </c>
      <c r="G847" t="str">
        <f t="shared" ca="1" si="199"/>
        <v>All_city_list!L55</v>
      </c>
      <c r="H847" t="str">
        <f t="shared" ca="1" si="207"/>
        <v>All_city_list!M55</v>
      </c>
      <c r="I847" t="str">
        <f t="shared" ca="1" si="208"/>
        <v>All_city_list!N55</v>
      </c>
    </row>
    <row r="848" spans="3:9" x14ac:dyDescent="0.25">
      <c r="C848" s="5" t="str">
        <f t="shared" si="206"/>
        <v>add_walk_to_pt_trips_copiapo</v>
      </c>
      <c r="D848" t="s">
        <v>204</v>
      </c>
      <c r="E848" t="s">
        <v>154</v>
      </c>
      <c r="G848" t="str">
        <f t="shared" ca="1" si="199"/>
        <v>All_city_list!L55</v>
      </c>
      <c r="H848" t="str">
        <f t="shared" ca="1" si="207"/>
        <v>All_city_list!M55</v>
      </c>
      <c r="I848" t="str">
        <f t="shared" ca="1" si="208"/>
        <v>All_city_list!N55</v>
      </c>
    </row>
    <row r="849" spans="3:9" x14ac:dyDescent="0.25">
      <c r="C849" s="5" t="str">
        <f t="shared" si="206"/>
        <v>add_walk_to_pt_trips_coquimbo_laserena</v>
      </c>
      <c r="D849" t="s">
        <v>204</v>
      </c>
      <c r="E849" t="s">
        <v>155</v>
      </c>
      <c r="G849" t="str">
        <f t="shared" ca="1" si="199"/>
        <v>All_city_list!L55</v>
      </c>
      <c r="H849" t="str">
        <f t="shared" ca="1" si="207"/>
        <v>All_city_list!M55</v>
      </c>
      <c r="I849" t="str">
        <f t="shared" ca="1" si="208"/>
        <v>All_city_list!N55</v>
      </c>
    </row>
    <row r="850" spans="3:9" x14ac:dyDescent="0.25">
      <c r="C850" s="5" t="str">
        <f t="shared" si="206"/>
        <v>add_walk_to_pt_trips_iquique_altohospicio</v>
      </c>
      <c r="D850" t="s">
        <v>204</v>
      </c>
      <c r="E850" t="s">
        <v>156</v>
      </c>
      <c r="G850" t="str">
        <f t="shared" ca="1" si="199"/>
        <v>All_city_list!L55</v>
      </c>
      <c r="H850" t="str">
        <f t="shared" ca="1" si="207"/>
        <v>All_city_list!M55</v>
      </c>
      <c r="I850" t="str">
        <f t="shared" ca="1" si="208"/>
        <v>All_city_list!N55</v>
      </c>
    </row>
    <row r="851" spans="3:9" x14ac:dyDescent="0.25">
      <c r="C851" s="5" t="str">
        <f t="shared" si="206"/>
        <v>add_walk_to_pt_trips_osorno</v>
      </c>
      <c r="D851" t="s">
        <v>204</v>
      </c>
      <c r="E851" t="s">
        <v>157</v>
      </c>
      <c r="G851" t="str">
        <f t="shared" ca="1" si="199"/>
        <v>All_city_list!L55</v>
      </c>
      <c r="H851" t="str">
        <f t="shared" ca="1" si="207"/>
        <v>All_city_list!M55</v>
      </c>
      <c r="I851" t="str">
        <f t="shared" ca="1" si="208"/>
        <v>All_city_list!N55</v>
      </c>
    </row>
    <row r="852" spans="3:9" x14ac:dyDescent="0.25">
      <c r="C852" s="5" t="str">
        <f t="shared" si="206"/>
        <v>add_walk_to_pt_trips_puerto_montt</v>
      </c>
      <c r="D852" t="s">
        <v>204</v>
      </c>
      <c r="E852" t="s">
        <v>158</v>
      </c>
      <c r="G852" t="str">
        <f t="shared" ca="1" si="199"/>
        <v>All_city_list!L55</v>
      </c>
      <c r="H852" t="str">
        <f t="shared" ca="1" si="207"/>
        <v>All_city_list!M55</v>
      </c>
      <c r="I852" t="str">
        <f t="shared" ca="1" si="208"/>
        <v>All_city_list!N55</v>
      </c>
    </row>
    <row r="853" spans="3:9" x14ac:dyDescent="0.25">
      <c r="C853" s="5" t="str">
        <f t="shared" si="206"/>
        <v>add_walk_to_pt_trips_san_antonio</v>
      </c>
      <c r="D853" t="s">
        <v>204</v>
      </c>
      <c r="E853" t="s">
        <v>159</v>
      </c>
      <c r="G853" t="str">
        <f t="shared" ca="1" si="199"/>
        <v>All_city_list!L55</v>
      </c>
      <c r="H853" t="str">
        <f t="shared" ca="1" si="207"/>
        <v>All_city_list!M55</v>
      </c>
      <c r="I853" t="str">
        <f t="shared" ca="1" si="208"/>
        <v>All_city_list!N55</v>
      </c>
    </row>
    <row r="854" spans="3:9" x14ac:dyDescent="0.25">
      <c r="C854" s="5" t="str">
        <f t="shared" si="206"/>
        <v>add_walk_to_pt_trips_temuco_padrelascasas</v>
      </c>
      <c r="D854" t="s">
        <v>204</v>
      </c>
      <c r="E854" t="s">
        <v>160</v>
      </c>
      <c r="G854" t="str">
        <f t="shared" ca="1" si="199"/>
        <v>All_city_list!L55</v>
      </c>
      <c r="H854" t="str">
        <f t="shared" ca="1" si="207"/>
        <v>All_city_list!M55</v>
      </c>
      <c r="I854" t="str">
        <f t="shared" ca="1" si="208"/>
        <v>All_city_list!N55</v>
      </c>
    </row>
    <row r="855" spans="3:9" x14ac:dyDescent="0.25">
      <c r="C855" s="5" t="str">
        <f t="shared" si="206"/>
        <v>add_walk_to_pt_trips_valdivia</v>
      </c>
      <c r="D855" t="s">
        <v>204</v>
      </c>
      <c r="E855" t="s">
        <v>161</v>
      </c>
      <c r="G855" t="str">
        <f t="shared" ca="1" si="199"/>
        <v>All_city_list!L55</v>
      </c>
      <c r="H855" t="str">
        <f t="shared" ca="1" si="207"/>
        <v>All_city_list!M55</v>
      </c>
      <c r="I855" t="str">
        <f t="shared" ca="1" si="208"/>
        <v>All_city_list!N55</v>
      </c>
    </row>
    <row r="856" spans="3:9" x14ac:dyDescent="0.25">
      <c r="C856" s="5" t="str">
        <f t="shared" si="206"/>
        <v>add_walk_to_pt_trips_gran_valparaiso</v>
      </c>
      <c r="D856" t="s">
        <v>204</v>
      </c>
      <c r="E856" t="s">
        <v>162</v>
      </c>
      <c r="G856" t="str">
        <f t="shared" ca="1" si="199"/>
        <v>All_city_list!L55</v>
      </c>
      <c r="H856" t="str">
        <f t="shared" ca="1" si="207"/>
        <v>All_city_list!M55</v>
      </c>
      <c r="I856" t="str">
        <f t="shared" ca="1" si="208"/>
        <v>All_city_list!N55</v>
      </c>
    </row>
    <row r="857" spans="3:9" x14ac:dyDescent="0.25">
      <c r="C857" s="5" t="str">
        <f t="shared" si="206"/>
        <v>add_walk_to_pt_trips_kisumu</v>
      </c>
      <c r="D857" t="s">
        <v>204</v>
      </c>
      <c r="E857" t="s">
        <v>164</v>
      </c>
      <c r="F857" s="1"/>
      <c r="G857" t="str">
        <f t="shared" ca="1" si="199"/>
        <v>All_city_list!L55</v>
      </c>
      <c r="H857" t="str">
        <f t="shared" ca="1" si="207"/>
        <v>All_city_list!M55</v>
      </c>
      <c r="I857" t="str">
        <f t="shared" ca="1" si="208"/>
        <v>All_city_list!N55</v>
      </c>
    </row>
    <row r="858" spans="3:9" x14ac:dyDescent="0.25">
      <c r="C858" s="5" t="str">
        <f t="shared" si="206"/>
        <v>add_walk_to_pt_trips_nairobi</v>
      </c>
      <c r="D858" t="s">
        <v>204</v>
      </c>
      <c r="E858" t="s">
        <v>163</v>
      </c>
      <c r="F858" s="1"/>
      <c r="G858" t="str">
        <f t="shared" ca="1" si="199"/>
        <v>All_city_list!L55</v>
      </c>
      <c r="H858" t="str">
        <f t="shared" ca="1" si="207"/>
        <v>All_city_list!M55</v>
      </c>
      <c r="I858" t="str">
        <f t="shared" ca="1" si="208"/>
        <v>All_city_list!N55</v>
      </c>
    </row>
    <row r="859" spans="3:9" x14ac:dyDescent="0.25">
      <c r="C859" s="5" t="str">
        <f t="shared" si="206"/>
        <v>add_walk_to_pt_trips_port_louis</v>
      </c>
      <c r="D859" t="s">
        <v>204</v>
      </c>
      <c r="E859" t="s">
        <v>165</v>
      </c>
      <c r="F859" s="1"/>
      <c r="G859" t="str">
        <f t="shared" ca="1" si="199"/>
        <v>All_city_list!L55</v>
      </c>
      <c r="H859" t="str">
        <f t="shared" ca="1" si="207"/>
        <v>All_city_list!M55</v>
      </c>
      <c r="I859" t="str">
        <f t="shared" ca="1" si="208"/>
        <v>All_city_list!N55</v>
      </c>
    </row>
    <row r="860" spans="3:9" x14ac:dyDescent="0.25">
      <c r="C860" s="5" t="str">
        <f t="shared" si="206"/>
        <v>CO2_emission_inventories_accra</v>
      </c>
      <c r="D860" s="36" t="s">
        <v>213</v>
      </c>
      <c r="E860" s="28" t="s">
        <v>138</v>
      </c>
      <c r="F860" s="28">
        <f ca="1">MATCH(C860,All_city_list!$D:$D,0)</f>
        <v>78</v>
      </c>
      <c r="G860" s="4" t="str">
        <f ca="1">"All_city_list!L"&amp;$F860</f>
        <v>All_city_list!L78</v>
      </c>
      <c r="H860" s="4" t="str">
        <f ca="1">"All_city_list!M"&amp;$F860</f>
        <v>All_city_list!M78</v>
      </c>
      <c r="I860" s="4" t="str">
        <f ca="1">"All_city_list!N"&amp;$F860</f>
        <v>All_city_list!N78</v>
      </c>
    </row>
    <row r="861" spans="3:9" x14ac:dyDescent="0.25">
      <c r="C861" s="5" t="str">
        <f t="shared" si="206"/>
        <v>CO2_emission_inventories_sao_paulo</v>
      </c>
      <c r="D861" s="7" t="s">
        <v>213</v>
      </c>
      <c r="E861" t="s">
        <v>139</v>
      </c>
      <c r="G861" t="str">
        <f ca="1">G860</f>
        <v>All_city_list!L78</v>
      </c>
      <c r="H861" t="str">
        <f t="shared" ref="H861:H884" ca="1" si="209">H860</f>
        <v>All_city_list!M78</v>
      </c>
      <c r="I861" t="str">
        <f t="shared" ref="I861:I884" ca="1" si="210">I860</f>
        <v>All_city_list!N78</v>
      </c>
    </row>
    <row r="862" spans="3:9" x14ac:dyDescent="0.25">
      <c r="C862" s="5" t="str">
        <f t="shared" si="206"/>
        <v>CO2_emission_inventories_delhi</v>
      </c>
      <c r="D862" s="7" t="s">
        <v>213</v>
      </c>
      <c r="E862" t="s">
        <v>140</v>
      </c>
      <c r="G862" t="str">
        <f t="shared" ref="G862:G884" ca="1" si="211">G861</f>
        <v>All_city_list!L78</v>
      </c>
      <c r="H862" t="str">
        <f t="shared" ca="1" si="209"/>
        <v>All_city_list!M78</v>
      </c>
      <c r="I862" t="str">
        <f t="shared" ca="1" si="210"/>
        <v>All_city_list!N78</v>
      </c>
    </row>
    <row r="863" spans="3:9" x14ac:dyDescent="0.25">
      <c r="C863" s="5" t="str">
        <f t="shared" si="206"/>
        <v>CO2_emission_inventories_bangalore</v>
      </c>
      <c r="D863" s="7" t="s">
        <v>213</v>
      </c>
      <c r="E863" t="s">
        <v>141</v>
      </c>
      <c r="G863" t="str">
        <f t="shared" ca="1" si="211"/>
        <v>All_city_list!L78</v>
      </c>
      <c r="H863" t="str">
        <f t="shared" ca="1" si="209"/>
        <v>All_city_list!M78</v>
      </c>
      <c r="I863" t="str">
        <f t="shared" ca="1" si="210"/>
        <v>All_city_list!N78</v>
      </c>
    </row>
    <row r="864" spans="3:9" x14ac:dyDescent="0.25">
      <c r="C864" s="5" t="str">
        <f t="shared" si="206"/>
        <v>CO2_emission_inventories_vizag</v>
      </c>
      <c r="D864" s="7" t="s">
        <v>213</v>
      </c>
      <c r="E864" t="s">
        <v>142</v>
      </c>
      <c r="G864" t="str">
        <f ca="1">G863</f>
        <v>All_city_list!L78</v>
      </c>
      <c r="H864" t="str">
        <f t="shared" ca="1" si="209"/>
        <v>All_city_list!M78</v>
      </c>
      <c r="I864" t="str">
        <f t="shared" ca="1" si="210"/>
        <v>All_city_list!N78</v>
      </c>
    </row>
    <row r="865" spans="3:9" x14ac:dyDescent="0.25">
      <c r="C865" s="5" t="str">
        <f t="shared" si="206"/>
        <v>CO2_emission_inventories_belo_horizonte</v>
      </c>
      <c r="D865" s="7" t="s">
        <v>213</v>
      </c>
      <c r="E865" t="s">
        <v>143</v>
      </c>
      <c r="G865" t="str">
        <f t="shared" ca="1" si="211"/>
        <v>All_city_list!L78</v>
      </c>
      <c r="H865" t="str">
        <f t="shared" ca="1" si="209"/>
        <v>All_city_list!M78</v>
      </c>
      <c r="I865" t="str">
        <f t="shared" ca="1" si="210"/>
        <v>All_city_list!N78</v>
      </c>
    </row>
    <row r="866" spans="3:9" x14ac:dyDescent="0.25">
      <c r="C866" s="5" t="str">
        <f t="shared" si="206"/>
        <v>CO2_emission_inventories_bogota</v>
      </c>
      <c r="D866" s="7" t="s">
        <v>213</v>
      </c>
      <c r="E866" t="s">
        <v>144</v>
      </c>
      <c r="G866" t="str">
        <f t="shared" ca="1" si="211"/>
        <v>All_city_list!L78</v>
      </c>
      <c r="H866" t="str">
        <f t="shared" ca="1" si="209"/>
        <v>All_city_list!M78</v>
      </c>
      <c r="I866" t="str">
        <f t="shared" ca="1" si="210"/>
        <v>All_city_list!N78</v>
      </c>
    </row>
    <row r="867" spans="3:9" x14ac:dyDescent="0.25">
      <c r="C867" s="5" t="str">
        <f t="shared" si="206"/>
        <v>CO2_emission_inventories_santiago</v>
      </c>
      <c r="D867" s="7" t="s">
        <v>213</v>
      </c>
      <c r="E867" t="s">
        <v>145</v>
      </c>
      <c r="G867" t="str">
        <f t="shared" ca="1" si="211"/>
        <v>All_city_list!L78</v>
      </c>
      <c r="H867" t="str">
        <f t="shared" ca="1" si="209"/>
        <v>All_city_list!M78</v>
      </c>
      <c r="I867" t="str">
        <f t="shared" ca="1" si="210"/>
        <v>All_city_list!N78</v>
      </c>
    </row>
    <row r="868" spans="3:9" x14ac:dyDescent="0.25">
      <c r="C868" s="5" t="str">
        <f t="shared" si="206"/>
        <v>CO2_emission_inventories_mexico_city</v>
      </c>
      <c r="D868" s="7" t="s">
        <v>213</v>
      </c>
      <c r="E868" t="s">
        <v>146</v>
      </c>
      <c r="G868" t="str">
        <f t="shared" ca="1" si="211"/>
        <v>All_city_list!L78</v>
      </c>
      <c r="H868" t="str">
        <f t="shared" ca="1" si="209"/>
        <v>All_city_list!M78</v>
      </c>
      <c r="I868" t="str">
        <f t="shared" ca="1" si="210"/>
        <v>All_city_list!N78</v>
      </c>
    </row>
    <row r="869" spans="3:9" x14ac:dyDescent="0.25">
      <c r="C869" s="5" t="str">
        <f t="shared" si="206"/>
        <v>CO2_emission_inventories_buenos_aires</v>
      </c>
      <c r="D869" s="7" t="s">
        <v>213</v>
      </c>
      <c r="E869" t="s">
        <v>147</v>
      </c>
      <c r="G869" t="str">
        <f t="shared" ca="1" si="211"/>
        <v>All_city_list!L78</v>
      </c>
      <c r="H869" t="str">
        <f t="shared" ca="1" si="209"/>
        <v>All_city_list!M78</v>
      </c>
      <c r="I869" t="str">
        <f t="shared" ca="1" si="210"/>
        <v>All_city_list!N78</v>
      </c>
    </row>
    <row r="870" spans="3:9" x14ac:dyDescent="0.25">
      <c r="C870" s="5" t="str">
        <f t="shared" si="206"/>
        <v>CO2_emission_inventories_cape_town</v>
      </c>
      <c r="D870" s="7" t="s">
        <v>213</v>
      </c>
      <c r="E870" t="s">
        <v>148</v>
      </c>
      <c r="G870" t="str">
        <f t="shared" ca="1" si="211"/>
        <v>All_city_list!L78</v>
      </c>
      <c r="H870" t="str">
        <f t="shared" ca="1" si="209"/>
        <v>All_city_list!M78</v>
      </c>
      <c r="I870" t="str">
        <f t="shared" ca="1" si="210"/>
        <v>All_city_list!N78</v>
      </c>
    </row>
    <row r="871" spans="3:9" x14ac:dyDescent="0.25">
      <c r="C871" s="5" t="str">
        <f t="shared" si="206"/>
        <v>CO2_emission_inventories_medellin</v>
      </c>
      <c r="D871" s="7" t="s">
        <v>213</v>
      </c>
      <c r="E871" t="s">
        <v>149</v>
      </c>
      <c r="G871" t="str">
        <f t="shared" ca="1" si="211"/>
        <v>All_city_list!L78</v>
      </c>
      <c r="H871" t="str">
        <f t="shared" ca="1" si="209"/>
        <v>All_city_list!M78</v>
      </c>
      <c r="I871" t="str">
        <f t="shared" ca="1" si="210"/>
        <v>All_city_list!N78</v>
      </c>
    </row>
    <row r="872" spans="3:9" x14ac:dyDescent="0.25">
      <c r="C872" s="5" t="str">
        <f t="shared" si="206"/>
        <v>CO2_emission_inventories_cali</v>
      </c>
      <c r="D872" s="7" t="s">
        <v>213</v>
      </c>
      <c r="E872" t="s">
        <v>150</v>
      </c>
      <c r="G872" t="str">
        <f t="shared" ca="1" si="211"/>
        <v>All_city_list!L78</v>
      </c>
      <c r="H872" t="str">
        <f t="shared" ca="1" si="209"/>
        <v>All_city_list!M78</v>
      </c>
      <c r="I872" t="str">
        <f t="shared" ca="1" si="210"/>
        <v>All_city_list!N78</v>
      </c>
    </row>
    <row r="873" spans="3:9" x14ac:dyDescent="0.25">
      <c r="C873" s="5" t="str">
        <f t="shared" si="206"/>
        <v>CO2_emission_inventories_montevideo</v>
      </c>
      <c r="D873" s="7" t="s">
        <v>213</v>
      </c>
      <c r="E873" t="s">
        <v>151</v>
      </c>
      <c r="G873" t="str">
        <f t="shared" ca="1" si="211"/>
        <v>All_city_list!L78</v>
      </c>
      <c r="H873" t="str">
        <f t="shared" ca="1" si="209"/>
        <v>All_city_list!M78</v>
      </c>
      <c r="I873" t="str">
        <f t="shared" ca="1" si="210"/>
        <v>All_city_list!N78</v>
      </c>
    </row>
    <row r="874" spans="3:9" x14ac:dyDescent="0.25">
      <c r="C874" s="5" t="str">
        <f t="shared" si="206"/>
        <v>CO2_emission_inventories_antofagasta</v>
      </c>
      <c r="D874" s="7" t="s">
        <v>213</v>
      </c>
      <c r="E874" t="s">
        <v>152</v>
      </c>
      <c r="G874" t="str">
        <f t="shared" ca="1" si="211"/>
        <v>All_city_list!L78</v>
      </c>
      <c r="H874" t="str">
        <f t="shared" ca="1" si="209"/>
        <v>All_city_list!M78</v>
      </c>
      <c r="I874" t="str">
        <f t="shared" ca="1" si="210"/>
        <v>All_city_list!N78</v>
      </c>
    </row>
    <row r="875" spans="3:9" x14ac:dyDescent="0.25">
      <c r="C875" s="5" t="str">
        <f t="shared" si="206"/>
        <v>CO2_emission_inventories_arica</v>
      </c>
      <c r="D875" s="7" t="s">
        <v>213</v>
      </c>
      <c r="E875" t="s">
        <v>153</v>
      </c>
      <c r="G875" t="str">
        <f t="shared" ca="1" si="211"/>
        <v>All_city_list!L78</v>
      </c>
      <c r="H875" t="str">
        <f t="shared" ca="1" si="209"/>
        <v>All_city_list!M78</v>
      </c>
      <c r="I875" t="str">
        <f t="shared" ca="1" si="210"/>
        <v>All_city_list!N78</v>
      </c>
    </row>
    <row r="876" spans="3:9" x14ac:dyDescent="0.25">
      <c r="C876" s="5" t="str">
        <f t="shared" si="206"/>
        <v>CO2_emission_inventories_copiapo</v>
      </c>
      <c r="D876" s="7" t="s">
        <v>213</v>
      </c>
      <c r="E876" t="s">
        <v>154</v>
      </c>
      <c r="G876" t="str">
        <f t="shared" ca="1" si="211"/>
        <v>All_city_list!L78</v>
      </c>
      <c r="H876" t="str">
        <f t="shared" ca="1" si="209"/>
        <v>All_city_list!M78</v>
      </c>
      <c r="I876" t="str">
        <f t="shared" ca="1" si="210"/>
        <v>All_city_list!N78</v>
      </c>
    </row>
    <row r="877" spans="3:9" x14ac:dyDescent="0.25">
      <c r="C877" s="5" t="str">
        <f t="shared" si="206"/>
        <v>CO2_emission_inventories_coquimbo_laserena</v>
      </c>
      <c r="D877" s="7" t="s">
        <v>213</v>
      </c>
      <c r="E877" t="s">
        <v>155</v>
      </c>
      <c r="G877" t="str">
        <f t="shared" ca="1" si="211"/>
        <v>All_city_list!L78</v>
      </c>
      <c r="H877" t="str">
        <f t="shared" ca="1" si="209"/>
        <v>All_city_list!M78</v>
      </c>
      <c r="I877" t="str">
        <f t="shared" ca="1" si="210"/>
        <v>All_city_list!N78</v>
      </c>
    </row>
    <row r="878" spans="3:9" x14ac:dyDescent="0.25">
      <c r="C878" s="5" t="str">
        <f t="shared" si="206"/>
        <v>CO2_emission_inventories_iquique_altohospicio</v>
      </c>
      <c r="D878" s="7" t="s">
        <v>213</v>
      </c>
      <c r="E878" t="s">
        <v>156</v>
      </c>
      <c r="G878" t="str">
        <f t="shared" ca="1" si="211"/>
        <v>All_city_list!L78</v>
      </c>
      <c r="H878" t="str">
        <f t="shared" ca="1" si="209"/>
        <v>All_city_list!M78</v>
      </c>
      <c r="I878" t="str">
        <f t="shared" ca="1" si="210"/>
        <v>All_city_list!N78</v>
      </c>
    </row>
    <row r="879" spans="3:9" x14ac:dyDescent="0.25">
      <c r="C879" s="5" t="str">
        <f t="shared" si="206"/>
        <v>CO2_emission_inventories_osorno</v>
      </c>
      <c r="D879" s="7" t="s">
        <v>213</v>
      </c>
      <c r="E879" t="s">
        <v>157</v>
      </c>
      <c r="G879" t="str">
        <f t="shared" ca="1" si="211"/>
        <v>All_city_list!L78</v>
      </c>
      <c r="H879" t="str">
        <f t="shared" ca="1" si="209"/>
        <v>All_city_list!M78</v>
      </c>
      <c r="I879" t="str">
        <f t="shared" ca="1" si="210"/>
        <v>All_city_list!N78</v>
      </c>
    </row>
    <row r="880" spans="3:9" x14ac:dyDescent="0.25">
      <c r="C880" s="5" t="str">
        <f t="shared" si="206"/>
        <v>CO2_emission_inventories_puerto_montt</v>
      </c>
      <c r="D880" s="7" t="s">
        <v>213</v>
      </c>
      <c r="E880" t="s">
        <v>158</v>
      </c>
      <c r="G880" t="str">
        <f t="shared" ca="1" si="211"/>
        <v>All_city_list!L78</v>
      </c>
      <c r="H880" t="str">
        <f t="shared" ca="1" si="209"/>
        <v>All_city_list!M78</v>
      </c>
      <c r="I880" t="str">
        <f t="shared" ca="1" si="210"/>
        <v>All_city_list!N78</v>
      </c>
    </row>
    <row r="881" spans="3:9" x14ac:dyDescent="0.25">
      <c r="C881" s="5" t="str">
        <f t="shared" si="206"/>
        <v>CO2_emission_inventories_san_antonio</v>
      </c>
      <c r="D881" s="7" t="s">
        <v>213</v>
      </c>
      <c r="E881" t="s">
        <v>159</v>
      </c>
      <c r="G881" t="str">
        <f t="shared" ca="1" si="211"/>
        <v>All_city_list!L78</v>
      </c>
      <c r="H881" t="str">
        <f t="shared" ca="1" si="209"/>
        <v>All_city_list!M78</v>
      </c>
      <c r="I881" t="str">
        <f t="shared" ca="1" si="210"/>
        <v>All_city_list!N78</v>
      </c>
    </row>
    <row r="882" spans="3:9" x14ac:dyDescent="0.25">
      <c r="C882" s="5" t="str">
        <f t="shared" si="206"/>
        <v>CO2_emission_inventories_temuco_padrelascasas</v>
      </c>
      <c r="D882" s="7" t="s">
        <v>213</v>
      </c>
      <c r="E882" t="s">
        <v>160</v>
      </c>
      <c r="G882" t="str">
        <f t="shared" ca="1" si="211"/>
        <v>All_city_list!L78</v>
      </c>
      <c r="H882" t="str">
        <f t="shared" ca="1" si="209"/>
        <v>All_city_list!M78</v>
      </c>
      <c r="I882" t="str">
        <f t="shared" ca="1" si="210"/>
        <v>All_city_list!N78</v>
      </c>
    </row>
    <row r="883" spans="3:9" x14ac:dyDescent="0.25">
      <c r="C883" s="5" t="str">
        <f t="shared" si="206"/>
        <v>CO2_emission_inventories_valdivia</v>
      </c>
      <c r="D883" s="7" t="s">
        <v>213</v>
      </c>
      <c r="E883" t="s">
        <v>161</v>
      </c>
      <c r="G883" t="str">
        <f t="shared" ca="1" si="211"/>
        <v>All_city_list!L78</v>
      </c>
      <c r="H883" t="str">
        <f t="shared" ca="1" si="209"/>
        <v>All_city_list!M78</v>
      </c>
      <c r="I883" t="str">
        <f t="shared" ca="1" si="210"/>
        <v>All_city_list!N78</v>
      </c>
    </row>
    <row r="884" spans="3:9" x14ac:dyDescent="0.25">
      <c r="C884" s="5" t="str">
        <f t="shared" si="206"/>
        <v>CO2_emission_inventories_gran_valparaiso</v>
      </c>
      <c r="D884" s="7" t="s">
        <v>213</v>
      </c>
      <c r="E884" t="s">
        <v>162</v>
      </c>
      <c r="G884" t="str">
        <f t="shared" ca="1" si="211"/>
        <v>All_city_list!L78</v>
      </c>
      <c r="H884" t="str">
        <f t="shared" ca="1" si="209"/>
        <v>All_city_list!M78</v>
      </c>
      <c r="I884" t="str">
        <f t="shared" ca="1" si="210"/>
        <v>All_city_list!N78</v>
      </c>
    </row>
    <row r="885" spans="3:9" x14ac:dyDescent="0.25">
      <c r="E885" s="1"/>
      <c r="F885" s="1"/>
    </row>
    <row r="886" spans="3:9" x14ac:dyDescent="0.25">
      <c r="E886" s="1"/>
      <c r="F886" s="1"/>
    </row>
    <row r="887" spans="3:9" x14ac:dyDescent="0.25">
      <c r="E887" s="1"/>
      <c r="F887" s="1"/>
    </row>
    <row r="888" spans="3:9" x14ac:dyDescent="0.25">
      <c r="E888" s="1"/>
      <c r="F888" s="1"/>
    </row>
    <row r="889" spans="3:9" x14ac:dyDescent="0.25">
      <c r="E889" s="1"/>
      <c r="F889" s="1"/>
    </row>
    <row r="890" spans="3:9" x14ac:dyDescent="0.25">
      <c r="E890" s="1"/>
      <c r="F890" s="1"/>
    </row>
    <row r="891" spans="3:9" x14ac:dyDescent="0.25">
      <c r="E891" s="1"/>
      <c r="F891" s="1"/>
    </row>
    <row r="892" spans="3:9" x14ac:dyDescent="0.25">
      <c r="E892" s="1"/>
      <c r="F892" s="1"/>
    </row>
    <row r="893" spans="3:9" x14ac:dyDescent="0.25">
      <c r="E893" s="1"/>
      <c r="F893" s="1"/>
    </row>
    <row r="894" spans="3:9" x14ac:dyDescent="0.25">
      <c r="E894" s="1"/>
      <c r="F894" s="1"/>
    </row>
    <row r="895" spans="3:9" x14ac:dyDescent="0.25">
      <c r="E895" s="1"/>
      <c r="F895" s="1"/>
    </row>
    <row r="896" spans="3:9"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73"/>
  <sheetViews>
    <sheetView topLeftCell="A4" workbookViewId="0">
      <selection activeCell="F19" sqref="F19"/>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652</v>
      </c>
    </row>
    <row r="4" spans="2:8" ht="45" x14ac:dyDescent="0.25">
      <c r="B4" s="1" t="s">
        <v>272</v>
      </c>
      <c r="C4" s="31" t="s">
        <v>653</v>
      </c>
      <c r="D4" s="1" t="s">
        <v>276</v>
      </c>
      <c r="G4" s="18"/>
    </row>
    <row r="5" spans="2:8" x14ac:dyDescent="0.25">
      <c r="B5" s="2" t="s">
        <v>353</v>
      </c>
      <c r="C5" t="s">
        <v>189</v>
      </c>
      <c r="D5" s="8" t="s">
        <v>352</v>
      </c>
      <c r="G5" s="18"/>
      <c r="H5" s="8"/>
    </row>
    <row r="6" spans="2:8" x14ac:dyDescent="0.25">
      <c r="B6" s="2" t="s">
        <v>361</v>
      </c>
      <c r="C6" t="s">
        <v>190</v>
      </c>
      <c r="D6" s="8" t="s">
        <v>352</v>
      </c>
      <c r="G6" s="18"/>
      <c r="H6" s="8"/>
    </row>
    <row r="7" spans="2:8" x14ac:dyDescent="0.25">
      <c r="B7" t="s">
        <v>367</v>
      </c>
      <c r="C7" t="s">
        <v>207</v>
      </c>
      <c r="D7" s="8" t="s">
        <v>352</v>
      </c>
      <c r="G7" s="18"/>
      <c r="H7" s="8"/>
    </row>
    <row r="8" spans="2:8" x14ac:dyDescent="0.25">
      <c r="B8" t="s">
        <v>391</v>
      </c>
      <c r="C8" t="s">
        <v>214</v>
      </c>
      <c r="D8" s="8" t="s">
        <v>352</v>
      </c>
      <c r="G8" s="18"/>
      <c r="H8" s="8"/>
    </row>
    <row r="9" spans="2:8" x14ac:dyDescent="0.25">
      <c r="B9" t="s">
        <v>654</v>
      </c>
      <c r="C9" t="s">
        <v>179</v>
      </c>
      <c r="D9" s="8" t="s">
        <v>352</v>
      </c>
      <c r="G9" s="18"/>
      <c r="H9" s="8"/>
    </row>
    <row r="10" spans="2:8" x14ac:dyDescent="0.25">
      <c r="B10" t="s">
        <v>655</v>
      </c>
      <c r="C10" t="s">
        <v>213</v>
      </c>
      <c r="D10" s="8" t="s">
        <v>352</v>
      </c>
      <c r="G10" s="18"/>
      <c r="H10" s="8"/>
    </row>
    <row r="11" spans="2:8" x14ac:dyDescent="0.25">
      <c r="B11" t="s">
        <v>960</v>
      </c>
      <c r="C11" t="s">
        <v>955</v>
      </c>
      <c r="D11" s="8" t="s">
        <v>352</v>
      </c>
      <c r="G11" s="18"/>
      <c r="H11" s="8"/>
    </row>
    <row r="12" spans="2:8" x14ac:dyDescent="0.25">
      <c r="B12" s="2" t="s">
        <v>411</v>
      </c>
      <c r="C12" t="s">
        <v>202</v>
      </c>
      <c r="D12" s="8" t="s">
        <v>410</v>
      </c>
      <c r="G12" s="18"/>
      <c r="H12" s="8"/>
    </row>
    <row r="13" spans="2:8" x14ac:dyDescent="0.25">
      <c r="B13" s="2" t="s">
        <v>415</v>
      </c>
      <c r="C13" t="s">
        <v>191</v>
      </c>
      <c r="D13" s="8" t="s">
        <v>410</v>
      </c>
      <c r="G13" s="18"/>
      <c r="H13" s="8"/>
    </row>
    <row r="14" spans="2:8" x14ac:dyDescent="0.25">
      <c r="B14" s="2" t="s">
        <v>974</v>
      </c>
      <c r="C14" s="9" t="s">
        <v>965</v>
      </c>
      <c r="D14" s="8" t="s">
        <v>410</v>
      </c>
      <c r="H14" s="8"/>
    </row>
    <row r="15" spans="2:8" x14ac:dyDescent="0.25">
      <c r="B15" s="2" t="s">
        <v>975</v>
      </c>
      <c r="C15" s="9" t="s">
        <v>966</v>
      </c>
      <c r="D15" s="8" t="s">
        <v>410</v>
      </c>
      <c r="H15" s="8"/>
    </row>
    <row r="16" spans="2:8" x14ac:dyDescent="0.25">
      <c r="B16" s="2" t="s">
        <v>976</v>
      </c>
      <c r="C16" s="9" t="s">
        <v>967</v>
      </c>
      <c r="D16" s="8" t="s">
        <v>410</v>
      </c>
      <c r="H16" s="8"/>
    </row>
    <row r="17" spans="2:8" x14ac:dyDescent="0.25">
      <c r="B17" s="2" t="s">
        <v>977</v>
      </c>
      <c r="C17" s="9" t="s">
        <v>968</v>
      </c>
      <c r="D17" s="8" t="s">
        <v>410</v>
      </c>
      <c r="H17" s="8"/>
    </row>
    <row r="18" spans="2:8" x14ac:dyDescent="0.25">
      <c r="B18" s="2" t="s">
        <v>978</v>
      </c>
      <c r="C18" s="9" t="s">
        <v>969</v>
      </c>
      <c r="D18" s="8" t="s">
        <v>410</v>
      </c>
      <c r="H18" s="8"/>
    </row>
    <row r="19" spans="2:8" x14ac:dyDescent="0.25">
      <c r="B19" s="2" t="s">
        <v>979</v>
      </c>
      <c r="C19" s="9" t="s">
        <v>970</v>
      </c>
      <c r="D19" s="8" t="s">
        <v>410</v>
      </c>
      <c r="H19" s="8"/>
    </row>
    <row r="20" spans="2:8" x14ac:dyDescent="0.25">
      <c r="B20" s="2" t="s">
        <v>980</v>
      </c>
      <c r="C20" s="9" t="s">
        <v>971</v>
      </c>
      <c r="D20" s="8" t="s">
        <v>410</v>
      </c>
      <c r="H20" s="8"/>
    </row>
    <row r="21" spans="2:8" x14ac:dyDescent="0.25">
      <c r="B21" s="2" t="s">
        <v>981</v>
      </c>
      <c r="C21" s="9" t="s">
        <v>972</v>
      </c>
      <c r="D21" s="8" t="s">
        <v>410</v>
      </c>
      <c r="H21" s="8"/>
    </row>
    <row r="22" spans="2:8" x14ac:dyDescent="0.25">
      <c r="B22" s="2" t="s">
        <v>982</v>
      </c>
      <c r="C22" s="9" t="s">
        <v>973</v>
      </c>
      <c r="D22" s="8" t="s">
        <v>410</v>
      </c>
      <c r="H22" s="8"/>
    </row>
    <row r="23" spans="2:8" x14ac:dyDescent="0.25">
      <c r="B23" s="2" t="s">
        <v>441</v>
      </c>
      <c r="C23" t="s">
        <v>192</v>
      </c>
      <c r="D23" s="8" t="s">
        <v>440</v>
      </c>
      <c r="H23" s="8"/>
    </row>
    <row r="24" spans="2:8" x14ac:dyDescent="0.25">
      <c r="B24" t="s">
        <v>446</v>
      </c>
      <c r="C24" t="s">
        <v>193</v>
      </c>
      <c r="D24" s="8" t="s">
        <v>440</v>
      </c>
      <c r="H24" s="8"/>
    </row>
    <row r="25" spans="2:8" x14ac:dyDescent="0.25">
      <c r="B25" t="s">
        <v>450</v>
      </c>
      <c r="C25" t="s">
        <v>263</v>
      </c>
      <c r="D25" s="8" t="s">
        <v>440</v>
      </c>
      <c r="H25" s="8"/>
    </row>
    <row r="26" spans="2:8" x14ac:dyDescent="0.25">
      <c r="B26" s="2" t="s">
        <v>453</v>
      </c>
      <c r="C26" t="s">
        <v>205</v>
      </c>
      <c r="D26" s="8" t="s">
        <v>440</v>
      </c>
      <c r="H26" s="8"/>
    </row>
    <row r="27" spans="2:8" x14ac:dyDescent="0.25">
      <c r="B27" s="2" t="s">
        <v>457</v>
      </c>
      <c r="C27" t="s">
        <v>215</v>
      </c>
      <c r="D27" s="8" t="s">
        <v>440</v>
      </c>
      <c r="H27" s="8"/>
    </row>
    <row r="28" spans="2:8" x14ac:dyDescent="0.25">
      <c r="B28" s="2" t="s">
        <v>461</v>
      </c>
      <c r="C28" t="s">
        <v>206</v>
      </c>
      <c r="D28" s="8" t="s">
        <v>440</v>
      </c>
      <c r="H28" s="8"/>
    </row>
    <row r="29" spans="2:8" x14ac:dyDescent="0.25">
      <c r="B29" s="2" t="s">
        <v>465</v>
      </c>
      <c r="C29" t="s">
        <v>208</v>
      </c>
      <c r="D29" s="8" t="s">
        <v>440</v>
      </c>
      <c r="H29" s="8"/>
    </row>
    <row r="30" spans="2:8" x14ac:dyDescent="0.25">
      <c r="B30" s="2" t="s">
        <v>468</v>
      </c>
      <c r="C30" t="s">
        <v>211</v>
      </c>
      <c r="D30" s="8" t="s">
        <v>440</v>
      </c>
      <c r="H30" s="8"/>
    </row>
    <row r="31" spans="2:8" x14ac:dyDescent="0.25">
      <c r="B31" s="2" t="s">
        <v>470</v>
      </c>
      <c r="C31" t="s">
        <v>210</v>
      </c>
      <c r="D31" s="8" t="s">
        <v>440</v>
      </c>
      <c r="H31" s="8"/>
    </row>
    <row r="32" spans="2:8" x14ac:dyDescent="0.25">
      <c r="B32" s="2" t="s">
        <v>472</v>
      </c>
      <c r="C32" t="s">
        <v>212</v>
      </c>
      <c r="D32" s="8" t="s">
        <v>440</v>
      </c>
      <c r="H32" s="8"/>
    </row>
    <row r="33" spans="2:8" x14ac:dyDescent="0.25">
      <c r="B33" s="2" t="s">
        <v>474</v>
      </c>
      <c r="C33" t="s">
        <v>209</v>
      </c>
      <c r="D33" s="8" t="s">
        <v>440</v>
      </c>
      <c r="H33" s="8"/>
    </row>
    <row r="34" spans="2:8" x14ac:dyDescent="0.25">
      <c r="B34" s="2" t="s">
        <v>476</v>
      </c>
      <c r="C34" s="2" t="s">
        <v>310</v>
      </c>
      <c r="D34" s="8" t="s">
        <v>440</v>
      </c>
      <c r="H34" s="8"/>
    </row>
    <row r="35" spans="2:8" x14ac:dyDescent="0.25">
      <c r="B35" s="2" t="s">
        <v>480</v>
      </c>
      <c r="C35" s="2" t="s">
        <v>311</v>
      </c>
      <c r="D35" s="8" t="s">
        <v>440</v>
      </c>
      <c r="H35" s="8"/>
    </row>
    <row r="36" spans="2:8" x14ac:dyDescent="0.25">
      <c r="B36" s="2" t="s">
        <v>482</v>
      </c>
      <c r="C36" s="2" t="s">
        <v>312</v>
      </c>
      <c r="D36" s="8" t="s">
        <v>440</v>
      </c>
      <c r="H36" s="8"/>
    </row>
    <row r="37" spans="2:8" x14ac:dyDescent="0.25">
      <c r="B37" s="2" t="s">
        <v>485</v>
      </c>
      <c r="C37" t="s">
        <v>204</v>
      </c>
      <c r="D37" s="8" t="s">
        <v>440</v>
      </c>
      <c r="H37" s="8"/>
    </row>
    <row r="38" spans="2:8" x14ac:dyDescent="0.25">
      <c r="B38" s="2" t="s">
        <v>496</v>
      </c>
      <c r="C38" t="s">
        <v>198</v>
      </c>
      <c r="D38" s="8" t="s">
        <v>440</v>
      </c>
      <c r="H38" s="8"/>
    </row>
    <row r="39" spans="2:8" x14ac:dyDescent="0.25">
      <c r="B39" s="2" t="s">
        <v>499</v>
      </c>
      <c r="C39" t="s">
        <v>201</v>
      </c>
      <c r="D39" s="8" t="s">
        <v>440</v>
      </c>
      <c r="H39" s="8"/>
    </row>
    <row r="40" spans="2:8" x14ac:dyDescent="0.25">
      <c r="B40" s="2" t="s">
        <v>489</v>
      </c>
      <c r="C40" s="2" t="s">
        <v>194</v>
      </c>
      <c r="D40" s="8" t="s">
        <v>440</v>
      </c>
      <c r="H40" s="8"/>
    </row>
    <row r="41" spans="2:8" x14ac:dyDescent="0.25">
      <c r="B41" s="2" t="s">
        <v>493</v>
      </c>
      <c r="C41" s="2" t="s">
        <v>197</v>
      </c>
      <c r="D41" s="8" t="s">
        <v>440</v>
      </c>
      <c r="H41" s="8"/>
    </row>
    <row r="42" spans="2:8" x14ac:dyDescent="0.25">
      <c r="B42" s="2" t="s">
        <v>166</v>
      </c>
      <c r="C42" s="2" t="s">
        <v>166</v>
      </c>
      <c r="D42" s="8" t="s">
        <v>440</v>
      </c>
      <c r="H42" s="8"/>
    </row>
    <row r="43" spans="2:8" x14ac:dyDescent="0.25">
      <c r="B43" s="2" t="s">
        <v>564</v>
      </c>
      <c r="C43" s="2" t="s">
        <v>334</v>
      </c>
      <c r="D43" s="8" t="s">
        <v>563</v>
      </c>
      <c r="H43" s="8"/>
    </row>
    <row r="44" spans="2:8" x14ac:dyDescent="0.25">
      <c r="B44" s="2" t="s">
        <v>567</v>
      </c>
      <c r="C44" s="2" t="s">
        <v>337</v>
      </c>
      <c r="D44" s="8" t="s">
        <v>563</v>
      </c>
      <c r="H44" s="8"/>
    </row>
    <row r="45" spans="2:8" x14ac:dyDescent="0.25">
      <c r="B45" t="s">
        <v>435</v>
      </c>
      <c r="C45" t="s">
        <v>326</v>
      </c>
      <c r="D45" s="8" t="s">
        <v>563</v>
      </c>
      <c r="H45" s="8"/>
    </row>
    <row r="46" spans="2:8" x14ac:dyDescent="0.25">
      <c r="B46" s="2" t="s">
        <v>568</v>
      </c>
      <c r="C46" t="s">
        <v>186</v>
      </c>
      <c r="D46" s="8" t="s">
        <v>563</v>
      </c>
      <c r="H46" s="8"/>
    </row>
    <row r="47" spans="2:8" x14ac:dyDescent="0.25">
      <c r="B47" s="2" t="s">
        <v>572</v>
      </c>
      <c r="C47" t="s">
        <v>182</v>
      </c>
      <c r="D47" s="8" t="s">
        <v>571</v>
      </c>
      <c r="H47" s="8"/>
    </row>
    <row r="48" spans="2:8" x14ac:dyDescent="0.25">
      <c r="B48" s="2" t="s">
        <v>575</v>
      </c>
      <c r="C48" s="2" t="s">
        <v>300</v>
      </c>
      <c r="D48" s="8" t="s">
        <v>571</v>
      </c>
      <c r="H48" s="8"/>
    </row>
    <row r="49" spans="2:8" x14ac:dyDescent="0.25">
      <c r="B49" s="2" t="s">
        <v>578</v>
      </c>
      <c r="C49" s="2" t="s">
        <v>301</v>
      </c>
      <c r="D49" s="8" t="s">
        <v>571</v>
      </c>
      <c r="H49" s="8"/>
    </row>
    <row r="50" spans="2:8" x14ac:dyDescent="0.25">
      <c r="B50" s="2" t="s">
        <v>581</v>
      </c>
      <c r="C50" s="2" t="s">
        <v>302</v>
      </c>
      <c r="D50" s="8" t="s">
        <v>571</v>
      </c>
      <c r="H50" s="8"/>
    </row>
    <row r="51" spans="2:8" x14ac:dyDescent="0.25">
      <c r="B51" s="2" t="s">
        <v>584</v>
      </c>
      <c r="C51" s="2" t="s">
        <v>303</v>
      </c>
      <c r="D51" s="8" t="s">
        <v>571</v>
      </c>
      <c r="H51" s="8"/>
    </row>
    <row r="52" spans="2:8" x14ac:dyDescent="0.25">
      <c r="B52" s="2" t="s">
        <v>586</v>
      </c>
      <c r="C52" s="2" t="s">
        <v>304</v>
      </c>
      <c r="D52" s="8" t="s">
        <v>571</v>
      </c>
      <c r="H52" s="8"/>
    </row>
    <row r="53" spans="2:8" x14ac:dyDescent="0.25">
      <c r="B53" s="2" t="s">
        <v>588</v>
      </c>
      <c r="C53" s="2" t="s">
        <v>305</v>
      </c>
      <c r="D53" s="8" t="s">
        <v>571</v>
      </c>
      <c r="H53" s="8"/>
    </row>
    <row r="54" spans="2:8" x14ac:dyDescent="0.25">
      <c r="B54" s="2" t="s">
        <v>590</v>
      </c>
      <c r="C54" s="2" t="s">
        <v>306</v>
      </c>
      <c r="D54" s="8" t="s">
        <v>571</v>
      </c>
      <c r="H54" s="8"/>
    </row>
    <row r="55" spans="2:8" x14ac:dyDescent="0.25">
      <c r="B55" s="2" t="s">
        <v>592</v>
      </c>
      <c r="C55" s="2" t="s">
        <v>307</v>
      </c>
      <c r="D55" s="8" t="s">
        <v>571</v>
      </c>
      <c r="H55" s="8"/>
    </row>
    <row r="56" spans="2:8" x14ac:dyDescent="0.25">
      <c r="B56" s="2" t="s">
        <v>594</v>
      </c>
      <c r="C56" s="2" t="s">
        <v>308</v>
      </c>
      <c r="D56" s="8" t="s">
        <v>571</v>
      </c>
      <c r="H56" s="8"/>
    </row>
    <row r="57" spans="2:8" x14ac:dyDescent="0.25">
      <c r="B57" s="2" t="s">
        <v>596</v>
      </c>
      <c r="C57" s="2" t="s">
        <v>309</v>
      </c>
      <c r="D57" s="8" t="s">
        <v>571</v>
      </c>
      <c r="H57" s="8"/>
    </row>
    <row r="58" spans="2:8" ht="30" x14ac:dyDescent="0.25">
      <c r="B58" s="2" t="s">
        <v>605</v>
      </c>
      <c r="C58" s="2" t="s">
        <v>656</v>
      </c>
      <c r="D58" s="8" t="s">
        <v>599</v>
      </c>
      <c r="H58" s="8"/>
    </row>
    <row r="59" spans="2:8" ht="30" x14ac:dyDescent="0.25">
      <c r="B59" s="2" t="s">
        <v>600</v>
      </c>
      <c r="C59" s="2" t="s">
        <v>657</v>
      </c>
      <c r="D59" s="8" t="s">
        <v>599</v>
      </c>
      <c r="H59" s="8"/>
    </row>
    <row r="60" spans="2:8" x14ac:dyDescent="0.25">
      <c r="B60" s="2" t="s">
        <v>612</v>
      </c>
      <c r="C60" s="2" t="s">
        <v>216</v>
      </c>
      <c r="D60" s="8" t="s">
        <v>611</v>
      </c>
      <c r="H60" s="8"/>
    </row>
    <row r="61" spans="2:8" x14ac:dyDescent="0.25">
      <c r="B61" s="2" t="s">
        <v>617</v>
      </c>
      <c r="C61" s="2" t="s">
        <v>227</v>
      </c>
      <c r="D61" s="8" t="s">
        <v>611</v>
      </c>
      <c r="H61" s="8"/>
    </row>
    <row r="62" spans="2:8" x14ac:dyDescent="0.25">
      <c r="B62" s="2" t="s">
        <v>618</v>
      </c>
      <c r="C62" s="2" t="s">
        <v>317</v>
      </c>
      <c r="D62" s="8" t="s">
        <v>611</v>
      </c>
      <c r="H62" s="8"/>
    </row>
    <row r="63" spans="2:8" x14ac:dyDescent="0.25">
      <c r="B63" s="2" t="s">
        <v>623</v>
      </c>
      <c r="C63" s="2" t="s">
        <v>338</v>
      </c>
      <c r="D63" s="8" t="s">
        <v>611</v>
      </c>
      <c r="H63" s="8"/>
    </row>
    <row r="64" spans="2:8" x14ac:dyDescent="0.25">
      <c r="B64" s="2" t="s">
        <v>531</v>
      </c>
      <c r="C64" s="2" t="s">
        <v>325</v>
      </c>
      <c r="D64" s="8" t="s">
        <v>440</v>
      </c>
      <c r="H64" s="8"/>
    </row>
    <row r="65" spans="2:4" x14ac:dyDescent="0.25">
      <c r="B65" s="2" t="s">
        <v>503</v>
      </c>
      <c r="C65" s="53" t="s">
        <v>231</v>
      </c>
      <c r="D65" s="8" t="s">
        <v>440</v>
      </c>
    </row>
    <row r="66" spans="2:4" x14ac:dyDescent="0.25">
      <c r="B66" s="2" t="s">
        <v>508</v>
      </c>
      <c r="C66" s="53" t="s">
        <v>232</v>
      </c>
      <c r="D66" s="8" t="s">
        <v>440</v>
      </c>
    </row>
    <row r="67" spans="2:4" x14ac:dyDescent="0.25">
      <c r="B67" s="2" t="s">
        <v>512</v>
      </c>
      <c r="C67" s="53" t="s">
        <v>242</v>
      </c>
      <c r="D67" s="8" t="s">
        <v>440</v>
      </c>
    </row>
    <row r="68" spans="2:4" x14ac:dyDescent="0.25">
      <c r="B68" s="2" t="s">
        <v>514</v>
      </c>
      <c r="C68" s="53" t="s">
        <v>246</v>
      </c>
      <c r="D68" s="8" t="s">
        <v>440</v>
      </c>
    </row>
    <row r="69" spans="2:4" x14ac:dyDescent="0.25">
      <c r="B69" s="2" t="s">
        <v>517</v>
      </c>
      <c r="C69" s="53" t="s">
        <v>247</v>
      </c>
      <c r="D69" s="8" t="s">
        <v>440</v>
      </c>
    </row>
    <row r="70" spans="2:4" x14ac:dyDescent="0.25">
      <c r="B70" s="2" t="s">
        <v>520</v>
      </c>
      <c r="C70" s="53" t="s">
        <v>252</v>
      </c>
      <c r="D70" s="8" t="s">
        <v>440</v>
      </c>
    </row>
    <row r="71" spans="2:4" x14ac:dyDescent="0.25">
      <c r="B71" s="2" t="s">
        <v>523</v>
      </c>
      <c r="C71" s="53" t="s">
        <v>254</v>
      </c>
      <c r="D71" s="8" t="s">
        <v>440</v>
      </c>
    </row>
    <row r="72" spans="2:4" x14ac:dyDescent="0.25">
      <c r="B72" s="2" t="s">
        <v>525</v>
      </c>
      <c r="C72" s="53" t="s">
        <v>255</v>
      </c>
      <c r="D72" s="8" t="s">
        <v>440</v>
      </c>
    </row>
    <row r="73" spans="2:4" x14ac:dyDescent="0.25">
      <c r="B73" s="2" t="s">
        <v>528</v>
      </c>
      <c r="C73" s="53" t="s">
        <v>261</v>
      </c>
      <c r="D73" s="8" t="s">
        <v>440</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276</v>
      </c>
      <c r="C2" t="s" vm="1">
        <v>352</v>
      </c>
    </row>
    <row r="4" spans="2:3" x14ac:dyDescent="0.25">
      <c r="B4" s="10" t="s">
        <v>658</v>
      </c>
      <c r="C4" t="s">
        <v>659</v>
      </c>
    </row>
    <row r="5" spans="2:3" x14ac:dyDescent="0.25">
      <c r="B5" s="11" t="s">
        <v>214</v>
      </c>
    </row>
    <row r="6" spans="2:3" x14ac:dyDescent="0.25">
      <c r="B6" s="12" t="s">
        <v>660</v>
      </c>
    </row>
    <row r="7" spans="2:3" x14ac:dyDescent="0.25">
      <c r="B7" s="13" t="s">
        <v>138</v>
      </c>
      <c r="C7" t="s">
        <v>661</v>
      </c>
    </row>
    <row r="8" spans="2:3" x14ac:dyDescent="0.25">
      <c r="B8" s="13" t="s">
        <v>152</v>
      </c>
      <c r="C8" t="s">
        <v>662</v>
      </c>
    </row>
    <row r="9" spans="2:3" x14ac:dyDescent="0.25">
      <c r="B9" s="13" t="s">
        <v>153</v>
      </c>
      <c r="C9" t="s">
        <v>662</v>
      </c>
    </row>
    <row r="10" spans="2:3" x14ac:dyDescent="0.25">
      <c r="B10" s="13" t="s">
        <v>141</v>
      </c>
      <c r="C10" t="s">
        <v>663</v>
      </c>
    </row>
    <row r="11" spans="2:3" x14ac:dyDescent="0.25">
      <c r="B11" s="13" t="s">
        <v>143</v>
      </c>
      <c r="C11" t="s">
        <v>661</v>
      </c>
    </row>
    <row r="12" spans="2:3" x14ac:dyDescent="0.25">
      <c r="B12" s="13" t="s">
        <v>144</v>
      </c>
      <c r="C12" t="s">
        <v>662</v>
      </c>
    </row>
    <row r="13" spans="2:3" x14ac:dyDescent="0.25">
      <c r="B13" s="13" t="s">
        <v>147</v>
      </c>
      <c r="C13" t="s">
        <v>662</v>
      </c>
    </row>
    <row r="14" spans="2:3" x14ac:dyDescent="0.25">
      <c r="B14" s="13" t="s">
        <v>150</v>
      </c>
      <c r="C14" t="s">
        <v>662</v>
      </c>
    </row>
    <row r="15" spans="2:3" x14ac:dyDescent="0.25">
      <c r="B15" s="13" t="s">
        <v>148</v>
      </c>
      <c r="C15" t="s">
        <v>664</v>
      </c>
    </row>
    <row r="16" spans="2:3" x14ac:dyDescent="0.25">
      <c r="B16" s="13" t="s">
        <v>154</v>
      </c>
      <c r="C16" t="s">
        <v>662</v>
      </c>
    </row>
    <row r="17" spans="2:3" x14ac:dyDescent="0.25">
      <c r="B17" s="13" t="s">
        <v>155</v>
      </c>
      <c r="C17" t="s">
        <v>662</v>
      </c>
    </row>
    <row r="18" spans="2:3" x14ac:dyDescent="0.25">
      <c r="B18" s="13" t="s">
        <v>140</v>
      </c>
      <c r="C18" t="s">
        <v>663</v>
      </c>
    </row>
    <row r="19" spans="2:3" x14ac:dyDescent="0.25">
      <c r="B19" s="13" t="s">
        <v>162</v>
      </c>
      <c r="C19" t="s">
        <v>662</v>
      </c>
    </row>
    <row r="20" spans="2:3" x14ac:dyDescent="0.25">
      <c r="B20" s="13" t="s">
        <v>156</v>
      </c>
      <c r="C20" t="s">
        <v>662</v>
      </c>
    </row>
    <row r="21" spans="2:3" x14ac:dyDescent="0.25">
      <c r="B21" s="13" t="s">
        <v>149</v>
      </c>
      <c r="C21" t="s">
        <v>662</v>
      </c>
    </row>
    <row r="22" spans="2:3" x14ac:dyDescent="0.25">
      <c r="B22" s="13" t="s">
        <v>146</v>
      </c>
      <c r="C22" t="s">
        <v>661</v>
      </c>
    </row>
    <row r="23" spans="2:3" x14ac:dyDescent="0.25">
      <c r="B23" s="13" t="s">
        <v>151</v>
      </c>
      <c r="C23" t="s">
        <v>662</v>
      </c>
    </row>
    <row r="24" spans="2:3" x14ac:dyDescent="0.25">
      <c r="B24" s="13" t="s">
        <v>157</v>
      </c>
      <c r="C24" t="s">
        <v>662</v>
      </c>
    </row>
    <row r="25" spans="2:3" x14ac:dyDescent="0.25">
      <c r="B25" s="13" t="s">
        <v>158</v>
      </c>
      <c r="C25" t="s">
        <v>662</v>
      </c>
    </row>
    <row r="26" spans="2:3" x14ac:dyDescent="0.25">
      <c r="B26" s="13" t="s">
        <v>159</v>
      </c>
      <c r="C26" t="s">
        <v>662</v>
      </c>
    </row>
    <row r="27" spans="2:3" x14ac:dyDescent="0.25">
      <c r="B27" s="13" t="s">
        <v>145</v>
      </c>
      <c r="C27" t="s">
        <v>661</v>
      </c>
    </row>
    <row r="28" spans="2:3" x14ac:dyDescent="0.25">
      <c r="B28" s="13" t="s">
        <v>139</v>
      </c>
      <c r="C28" t="s">
        <v>664</v>
      </c>
    </row>
    <row r="29" spans="2:3" x14ac:dyDescent="0.25">
      <c r="B29" s="13" t="s">
        <v>160</v>
      </c>
      <c r="C29" t="s">
        <v>662</v>
      </c>
    </row>
    <row r="30" spans="2:3" x14ac:dyDescent="0.25">
      <c r="B30" s="13" t="s">
        <v>161</v>
      </c>
      <c r="C30" t="s">
        <v>662</v>
      </c>
    </row>
    <row r="31" spans="2:3" x14ac:dyDescent="0.25">
      <c r="B31" s="13" t="s">
        <v>142</v>
      </c>
      <c r="C31" t="s">
        <v>663</v>
      </c>
    </row>
    <row r="32" spans="2:3" x14ac:dyDescent="0.25">
      <c r="B32" s="11" t="s">
        <v>213</v>
      </c>
    </row>
    <row r="33" spans="2:3" x14ac:dyDescent="0.25">
      <c r="B33" s="12" t="s">
        <v>167</v>
      </c>
    </row>
    <row r="34" spans="2:3" x14ac:dyDescent="0.25">
      <c r="B34" s="13" t="s">
        <v>138</v>
      </c>
      <c r="C34" t="s">
        <v>665</v>
      </c>
    </row>
    <row r="35" spans="2:3" x14ac:dyDescent="0.25">
      <c r="B35" s="13" t="s">
        <v>152</v>
      </c>
      <c r="C35" t="s">
        <v>665</v>
      </c>
    </row>
    <row r="36" spans="2:3" x14ac:dyDescent="0.25">
      <c r="B36" s="13" t="s">
        <v>153</v>
      </c>
      <c r="C36" t="s">
        <v>665</v>
      </c>
    </row>
    <row r="37" spans="2:3" x14ac:dyDescent="0.25">
      <c r="B37" s="13" t="s">
        <v>141</v>
      </c>
      <c r="C37" t="s">
        <v>665</v>
      </c>
    </row>
    <row r="38" spans="2:3" x14ac:dyDescent="0.25">
      <c r="B38" s="13" t="s">
        <v>143</v>
      </c>
      <c r="C38" t="s">
        <v>665</v>
      </c>
    </row>
    <row r="39" spans="2:3" x14ac:dyDescent="0.25">
      <c r="B39" s="13" t="s">
        <v>144</v>
      </c>
      <c r="C39" t="s">
        <v>665</v>
      </c>
    </row>
    <row r="40" spans="2:3" x14ac:dyDescent="0.25">
      <c r="B40" s="13" t="s">
        <v>147</v>
      </c>
      <c r="C40" t="s">
        <v>665</v>
      </c>
    </row>
    <row r="41" spans="2:3" x14ac:dyDescent="0.25">
      <c r="B41" s="13" t="s">
        <v>150</v>
      </c>
      <c r="C41" t="s">
        <v>665</v>
      </c>
    </row>
    <row r="42" spans="2:3" x14ac:dyDescent="0.25">
      <c r="B42" s="13" t="s">
        <v>148</v>
      </c>
      <c r="C42" t="s">
        <v>665</v>
      </c>
    </row>
    <row r="43" spans="2:3" x14ac:dyDescent="0.25">
      <c r="B43" s="13" t="s">
        <v>154</v>
      </c>
      <c r="C43" t="s">
        <v>665</v>
      </c>
    </row>
    <row r="44" spans="2:3" x14ac:dyDescent="0.25">
      <c r="B44" s="13" t="s">
        <v>155</v>
      </c>
      <c r="C44" t="s">
        <v>665</v>
      </c>
    </row>
    <row r="45" spans="2:3" x14ac:dyDescent="0.25">
      <c r="B45" s="13" t="s">
        <v>140</v>
      </c>
      <c r="C45" t="s">
        <v>665</v>
      </c>
    </row>
    <row r="46" spans="2:3" x14ac:dyDescent="0.25">
      <c r="B46" s="13" t="s">
        <v>162</v>
      </c>
      <c r="C46" t="s">
        <v>665</v>
      </c>
    </row>
    <row r="47" spans="2:3" x14ac:dyDescent="0.25">
      <c r="B47" s="13" t="s">
        <v>156</v>
      </c>
      <c r="C47" t="s">
        <v>665</v>
      </c>
    </row>
    <row r="48" spans="2:3" x14ac:dyDescent="0.25">
      <c r="B48" s="13" t="s">
        <v>149</v>
      </c>
      <c r="C48" t="s">
        <v>665</v>
      </c>
    </row>
    <row r="49" spans="2:3" x14ac:dyDescent="0.25">
      <c r="B49" s="13" t="s">
        <v>146</v>
      </c>
      <c r="C49" t="s">
        <v>665</v>
      </c>
    </row>
    <row r="50" spans="2:3" x14ac:dyDescent="0.25">
      <c r="B50" s="13" t="s">
        <v>151</v>
      </c>
      <c r="C50" t="s">
        <v>665</v>
      </c>
    </row>
    <row r="51" spans="2:3" x14ac:dyDescent="0.25">
      <c r="B51" s="13" t="s">
        <v>157</v>
      </c>
      <c r="C51" t="s">
        <v>665</v>
      </c>
    </row>
    <row r="52" spans="2:3" x14ac:dyDescent="0.25">
      <c r="B52" s="13" t="s">
        <v>158</v>
      </c>
      <c r="C52" t="s">
        <v>665</v>
      </c>
    </row>
    <row r="53" spans="2:3" x14ac:dyDescent="0.25">
      <c r="B53" s="13" t="s">
        <v>159</v>
      </c>
      <c r="C53" t="s">
        <v>665</v>
      </c>
    </row>
    <row r="54" spans="2:3" x14ac:dyDescent="0.25">
      <c r="B54" s="13" t="s">
        <v>145</v>
      </c>
      <c r="C54" t="s">
        <v>665</v>
      </c>
    </row>
    <row r="55" spans="2:3" x14ac:dyDescent="0.25">
      <c r="B55" s="13" t="s">
        <v>139</v>
      </c>
      <c r="C55" t="s">
        <v>665</v>
      </c>
    </row>
    <row r="56" spans="2:3" x14ac:dyDescent="0.25">
      <c r="B56" s="13" t="s">
        <v>160</v>
      </c>
      <c r="C56" t="s">
        <v>665</v>
      </c>
    </row>
    <row r="57" spans="2:3" x14ac:dyDescent="0.25">
      <c r="B57" s="13" t="s">
        <v>161</v>
      </c>
      <c r="C57" t="s">
        <v>665</v>
      </c>
    </row>
    <row r="58" spans="2:3" x14ac:dyDescent="0.25">
      <c r="B58" s="13" t="s">
        <v>142</v>
      </c>
      <c r="C58" t="s">
        <v>665</v>
      </c>
    </row>
    <row r="59" spans="2:3" x14ac:dyDescent="0.25">
      <c r="B59" s="12" t="s">
        <v>181</v>
      </c>
    </row>
    <row r="60" spans="2:3" x14ac:dyDescent="0.25">
      <c r="B60" s="13" t="s">
        <v>138</v>
      </c>
      <c r="C60" t="s">
        <v>666</v>
      </c>
    </row>
    <row r="61" spans="2:3" x14ac:dyDescent="0.25">
      <c r="B61" s="13" t="s">
        <v>152</v>
      </c>
      <c r="C61" t="s">
        <v>667</v>
      </c>
    </row>
    <row r="62" spans="2:3" x14ac:dyDescent="0.25">
      <c r="B62" s="13" t="s">
        <v>153</v>
      </c>
      <c r="C62" t="s">
        <v>668</v>
      </c>
    </row>
    <row r="63" spans="2:3" x14ac:dyDescent="0.25">
      <c r="B63" s="13" t="s">
        <v>141</v>
      </c>
      <c r="C63" t="s">
        <v>669</v>
      </c>
    </row>
    <row r="64" spans="2:3" x14ac:dyDescent="0.25">
      <c r="B64" s="13" t="s">
        <v>143</v>
      </c>
      <c r="C64" t="s">
        <v>670</v>
      </c>
    </row>
    <row r="65" spans="2:3" x14ac:dyDescent="0.25">
      <c r="B65" s="13" t="s">
        <v>144</v>
      </c>
      <c r="C65" t="s">
        <v>671</v>
      </c>
    </row>
    <row r="66" spans="2:3" x14ac:dyDescent="0.25">
      <c r="B66" s="13" t="s">
        <v>147</v>
      </c>
      <c r="C66" t="s">
        <v>672</v>
      </c>
    </row>
    <row r="67" spans="2:3" x14ac:dyDescent="0.25">
      <c r="B67" s="13" t="s">
        <v>150</v>
      </c>
      <c r="C67" t="s">
        <v>673</v>
      </c>
    </row>
    <row r="68" spans="2:3" x14ac:dyDescent="0.25">
      <c r="B68" s="13" t="s">
        <v>148</v>
      </c>
      <c r="C68" t="s">
        <v>674</v>
      </c>
    </row>
    <row r="69" spans="2:3" x14ac:dyDescent="0.25">
      <c r="B69" s="13" t="s">
        <v>154</v>
      </c>
      <c r="C69" t="s">
        <v>675</v>
      </c>
    </row>
    <row r="70" spans="2:3" x14ac:dyDescent="0.25">
      <c r="B70" s="13" t="s">
        <v>155</v>
      </c>
      <c r="C70" t="s">
        <v>676</v>
      </c>
    </row>
    <row r="71" spans="2:3" x14ac:dyDescent="0.25">
      <c r="B71" s="13" t="s">
        <v>140</v>
      </c>
      <c r="C71" t="s">
        <v>677</v>
      </c>
    </row>
    <row r="72" spans="2:3" x14ac:dyDescent="0.25">
      <c r="B72" s="13" t="s">
        <v>162</v>
      </c>
      <c r="C72" t="s">
        <v>678</v>
      </c>
    </row>
    <row r="73" spans="2:3" x14ac:dyDescent="0.25">
      <c r="B73" s="13" t="s">
        <v>156</v>
      </c>
      <c r="C73" t="s">
        <v>667</v>
      </c>
    </row>
    <row r="74" spans="2:3" x14ac:dyDescent="0.25">
      <c r="B74" s="13" t="s">
        <v>149</v>
      </c>
      <c r="C74" t="s">
        <v>679</v>
      </c>
    </row>
    <row r="75" spans="2:3" x14ac:dyDescent="0.25">
      <c r="B75" s="13" t="s">
        <v>146</v>
      </c>
      <c r="C75" t="s">
        <v>680</v>
      </c>
    </row>
    <row r="76" spans="2:3" x14ac:dyDescent="0.25">
      <c r="B76" s="13" t="s">
        <v>151</v>
      </c>
      <c r="C76" t="s">
        <v>681</v>
      </c>
    </row>
    <row r="77" spans="2:3" x14ac:dyDescent="0.25">
      <c r="B77" s="13" t="s">
        <v>157</v>
      </c>
      <c r="C77" t="s">
        <v>682</v>
      </c>
    </row>
    <row r="78" spans="2:3" x14ac:dyDescent="0.25">
      <c r="B78" s="13" t="s">
        <v>158</v>
      </c>
      <c r="C78" t="s">
        <v>683</v>
      </c>
    </row>
    <row r="79" spans="2:3" x14ac:dyDescent="0.25">
      <c r="B79" s="13" t="s">
        <v>159</v>
      </c>
      <c r="C79" t="s">
        <v>684</v>
      </c>
    </row>
    <row r="80" spans="2:3" x14ac:dyDescent="0.25">
      <c r="B80" s="13" t="s">
        <v>145</v>
      </c>
      <c r="C80" t="s">
        <v>685</v>
      </c>
    </row>
    <row r="81" spans="2:3" x14ac:dyDescent="0.25">
      <c r="B81" s="13" t="s">
        <v>139</v>
      </c>
      <c r="C81" t="s">
        <v>686</v>
      </c>
    </row>
    <row r="82" spans="2:3" x14ac:dyDescent="0.25">
      <c r="B82" s="13" t="s">
        <v>160</v>
      </c>
      <c r="C82" t="s">
        <v>687</v>
      </c>
    </row>
    <row r="83" spans="2:3" x14ac:dyDescent="0.25">
      <c r="B83" s="13" t="s">
        <v>161</v>
      </c>
      <c r="C83" t="s">
        <v>687</v>
      </c>
    </row>
    <row r="84" spans="2:3" x14ac:dyDescent="0.25">
      <c r="B84" s="13" t="s">
        <v>142</v>
      </c>
      <c r="C84" t="s">
        <v>688</v>
      </c>
    </row>
    <row r="85" spans="2:3" x14ac:dyDescent="0.25">
      <c r="B85" s="12" t="s">
        <v>180</v>
      </c>
    </row>
    <row r="86" spans="2:3" x14ac:dyDescent="0.25">
      <c r="B86" s="13" t="s">
        <v>138</v>
      </c>
      <c r="C86" t="s">
        <v>689</v>
      </c>
    </row>
    <row r="87" spans="2:3" x14ac:dyDescent="0.25">
      <c r="B87" s="13" t="s">
        <v>152</v>
      </c>
      <c r="C87" t="s">
        <v>690</v>
      </c>
    </row>
    <row r="88" spans="2:3" x14ac:dyDescent="0.25">
      <c r="B88" s="13" t="s">
        <v>153</v>
      </c>
      <c r="C88" t="s">
        <v>691</v>
      </c>
    </row>
    <row r="89" spans="2:3" x14ac:dyDescent="0.25">
      <c r="B89" s="13" t="s">
        <v>141</v>
      </c>
      <c r="C89" t="s">
        <v>692</v>
      </c>
    </row>
    <row r="90" spans="2:3" x14ac:dyDescent="0.25">
      <c r="B90" s="13" t="s">
        <v>143</v>
      </c>
      <c r="C90" t="s">
        <v>693</v>
      </c>
    </row>
    <row r="91" spans="2:3" x14ac:dyDescent="0.25">
      <c r="B91" s="13" t="s">
        <v>144</v>
      </c>
      <c r="C91" t="s">
        <v>694</v>
      </c>
    </row>
    <row r="92" spans="2:3" x14ac:dyDescent="0.25">
      <c r="B92" s="13" t="s">
        <v>147</v>
      </c>
      <c r="C92" t="s">
        <v>695</v>
      </c>
    </row>
    <row r="93" spans="2:3" x14ac:dyDescent="0.25">
      <c r="B93" s="13" t="s">
        <v>150</v>
      </c>
      <c r="C93" t="s">
        <v>696</v>
      </c>
    </row>
    <row r="94" spans="2:3" x14ac:dyDescent="0.25">
      <c r="B94" s="13" t="s">
        <v>148</v>
      </c>
      <c r="C94" t="s">
        <v>697</v>
      </c>
    </row>
    <row r="95" spans="2:3" x14ac:dyDescent="0.25">
      <c r="B95" s="13" t="s">
        <v>154</v>
      </c>
      <c r="C95" t="s">
        <v>698</v>
      </c>
    </row>
    <row r="96" spans="2:3" x14ac:dyDescent="0.25">
      <c r="B96" s="13" t="s">
        <v>155</v>
      </c>
      <c r="C96" t="s">
        <v>699</v>
      </c>
    </row>
    <row r="97" spans="2:3" x14ac:dyDescent="0.25">
      <c r="B97" s="13" t="s">
        <v>140</v>
      </c>
      <c r="C97" t="s">
        <v>700</v>
      </c>
    </row>
    <row r="98" spans="2:3" x14ac:dyDescent="0.25">
      <c r="B98" s="13" t="s">
        <v>162</v>
      </c>
      <c r="C98" t="s">
        <v>701</v>
      </c>
    </row>
    <row r="99" spans="2:3" x14ac:dyDescent="0.25">
      <c r="B99" s="13" t="s">
        <v>156</v>
      </c>
      <c r="C99" t="s">
        <v>690</v>
      </c>
    </row>
    <row r="100" spans="2:3" x14ac:dyDescent="0.25">
      <c r="B100" s="13" t="s">
        <v>149</v>
      </c>
      <c r="C100" t="s">
        <v>702</v>
      </c>
    </row>
    <row r="101" spans="2:3" x14ac:dyDescent="0.25">
      <c r="B101" s="13" t="s">
        <v>146</v>
      </c>
      <c r="C101" t="s">
        <v>703</v>
      </c>
    </row>
    <row r="102" spans="2:3" x14ac:dyDescent="0.25">
      <c r="B102" s="13" t="s">
        <v>151</v>
      </c>
      <c r="C102" t="s">
        <v>704</v>
      </c>
    </row>
    <row r="103" spans="2:3" x14ac:dyDescent="0.25">
      <c r="B103" s="13" t="s">
        <v>157</v>
      </c>
      <c r="C103" t="s">
        <v>705</v>
      </c>
    </row>
    <row r="104" spans="2:3" x14ac:dyDescent="0.25">
      <c r="B104" s="13" t="s">
        <v>158</v>
      </c>
      <c r="C104" t="s">
        <v>706</v>
      </c>
    </row>
    <row r="105" spans="2:3" x14ac:dyDescent="0.25">
      <c r="B105" s="13" t="s">
        <v>159</v>
      </c>
      <c r="C105" t="s">
        <v>707</v>
      </c>
    </row>
    <row r="106" spans="2:3" x14ac:dyDescent="0.25">
      <c r="B106" s="13" t="s">
        <v>145</v>
      </c>
      <c r="C106" t="s">
        <v>708</v>
      </c>
    </row>
    <row r="107" spans="2:3" x14ac:dyDescent="0.25">
      <c r="B107" s="13" t="s">
        <v>139</v>
      </c>
      <c r="C107" t="s">
        <v>709</v>
      </c>
    </row>
    <row r="108" spans="2:3" x14ac:dyDescent="0.25">
      <c r="B108" s="13" t="s">
        <v>160</v>
      </c>
      <c r="C108" t="s">
        <v>710</v>
      </c>
    </row>
    <row r="109" spans="2:3" x14ac:dyDescent="0.25">
      <c r="B109" s="13" t="s">
        <v>161</v>
      </c>
      <c r="C109" t="s">
        <v>710</v>
      </c>
    </row>
    <row r="110" spans="2:3" x14ac:dyDescent="0.25">
      <c r="B110" s="13" t="s">
        <v>142</v>
      </c>
      <c r="C110" t="s">
        <v>711</v>
      </c>
    </row>
    <row r="111" spans="2:3" x14ac:dyDescent="0.25">
      <c r="B111" s="12" t="s">
        <v>169</v>
      </c>
    </row>
    <row r="112" spans="2:3" x14ac:dyDescent="0.25">
      <c r="B112" s="13" t="s">
        <v>138</v>
      </c>
      <c r="C112" t="s">
        <v>712</v>
      </c>
    </row>
    <row r="113" spans="2:3" x14ac:dyDescent="0.25">
      <c r="B113" s="13" t="s">
        <v>152</v>
      </c>
      <c r="C113" t="s">
        <v>713</v>
      </c>
    </row>
    <row r="114" spans="2:3" x14ac:dyDescent="0.25">
      <c r="B114" s="13" t="s">
        <v>153</v>
      </c>
      <c r="C114" t="s">
        <v>714</v>
      </c>
    </row>
    <row r="115" spans="2:3" x14ac:dyDescent="0.25">
      <c r="B115" s="13" t="s">
        <v>141</v>
      </c>
      <c r="C115" t="s">
        <v>715</v>
      </c>
    </row>
    <row r="116" spans="2:3" x14ac:dyDescent="0.25">
      <c r="B116" s="13" t="s">
        <v>143</v>
      </c>
      <c r="C116" t="s">
        <v>716</v>
      </c>
    </row>
    <row r="117" spans="2:3" x14ac:dyDescent="0.25">
      <c r="B117" s="13" t="s">
        <v>144</v>
      </c>
      <c r="C117" t="s">
        <v>717</v>
      </c>
    </row>
    <row r="118" spans="2:3" x14ac:dyDescent="0.25">
      <c r="B118" s="13" t="s">
        <v>147</v>
      </c>
      <c r="C118" t="s">
        <v>718</v>
      </c>
    </row>
    <row r="119" spans="2:3" x14ac:dyDescent="0.25">
      <c r="B119" s="13" t="s">
        <v>150</v>
      </c>
      <c r="C119" t="s">
        <v>719</v>
      </c>
    </row>
    <row r="120" spans="2:3" x14ac:dyDescent="0.25">
      <c r="B120" s="13" t="s">
        <v>148</v>
      </c>
      <c r="C120" t="s">
        <v>720</v>
      </c>
    </row>
    <row r="121" spans="2:3" x14ac:dyDescent="0.25">
      <c r="B121" s="13" t="s">
        <v>154</v>
      </c>
      <c r="C121" t="s">
        <v>721</v>
      </c>
    </row>
    <row r="122" spans="2:3" x14ac:dyDescent="0.25">
      <c r="B122" s="13" t="s">
        <v>155</v>
      </c>
      <c r="C122" t="s">
        <v>722</v>
      </c>
    </row>
    <row r="123" spans="2:3" x14ac:dyDescent="0.25">
      <c r="B123" s="13" t="s">
        <v>140</v>
      </c>
      <c r="C123" t="s">
        <v>723</v>
      </c>
    </row>
    <row r="124" spans="2:3" x14ac:dyDescent="0.25">
      <c r="B124" s="13" t="s">
        <v>162</v>
      </c>
      <c r="C124" t="s">
        <v>724</v>
      </c>
    </row>
    <row r="125" spans="2:3" x14ac:dyDescent="0.25">
      <c r="B125" s="13" t="s">
        <v>156</v>
      </c>
      <c r="C125" t="s">
        <v>713</v>
      </c>
    </row>
    <row r="126" spans="2:3" x14ac:dyDescent="0.25">
      <c r="B126" s="13" t="s">
        <v>149</v>
      </c>
      <c r="C126" t="s">
        <v>725</v>
      </c>
    </row>
    <row r="127" spans="2:3" x14ac:dyDescent="0.25">
      <c r="B127" s="13" t="s">
        <v>146</v>
      </c>
      <c r="C127" t="s">
        <v>726</v>
      </c>
    </row>
    <row r="128" spans="2:3" x14ac:dyDescent="0.25">
      <c r="B128" s="13" t="s">
        <v>151</v>
      </c>
      <c r="C128" t="s">
        <v>727</v>
      </c>
    </row>
    <row r="129" spans="2:3" x14ac:dyDescent="0.25">
      <c r="B129" s="13" t="s">
        <v>157</v>
      </c>
      <c r="C129" t="s">
        <v>728</v>
      </c>
    </row>
    <row r="130" spans="2:3" x14ac:dyDescent="0.25">
      <c r="B130" s="13" t="s">
        <v>158</v>
      </c>
      <c r="C130" t="s">
        <v>729</v>
      </c>
    </row>
    <row r="131" spans="2:3" x14ac:dyDescent="0.25">
      <c r="B131" s="13" t="s">
        <v>159</v>
      </c>
      <c r="C131">
        <v>21130</v>
      </c>
    </row>
    <row r="132" spans="2:3" x14ac:dyDescent="0.25">
      <c r="B132" s="13" t="s">
        <v>145</v>
      </c>
      <c r="C132" t="s">
        <v>730</v>
      </c>
    </row>
    <row r="133" spans="2:3" x14ac:dyDescent="0.25">
      <c r="B133" s="13" t="s">
        <v>139</v>
      </c>
      <c r="C133" t="s">
        <v>731</v>
      </c>
    </row>
    <row r="134" spans="2:3" x14ac:dyDescent="0.25">
      <c r="B134" s="13" t="s">
        <v>160</v>
      </c>
      <c r="C134" t="s">
        <v>732</v>
      </c>
    </row>
    <row r="135" spans="2:3" x14ac:dyDescent="0.25">
      <c r="B135" s="13" t="s">
        <v>161</v>
      </c>
      <c r="C135" t="s">
        <v>732</v>
      </c>
    </row>
    <row r="136" spans="2:3" x14ac:dyDescent="0.25">
      <c r="B136" s="13" t="s">
        <v>142</v>
      </c>
      <c r="C136" t="s">
        <v>733</v>
      </c>
    </row>
    <row r="137" spans="2:3" x14ac:dyDescent="0.25">
      <c r="B137" s="12" t="s">
        <v>172</v>
      </c>
    </row>
    <row r="138" spans="2:3" x14ac:dyDescent="0.25">
      <c r="B138" s="13" t="s">
        <v>138</v>
      </c>
      <c r="C138" t="s">
        <v>734</v>
      </c>
    </row>
    <row r="139" spans="2:3" x14ac:dyDescent="0.25">
      <c r="B139" s="13" t="s">
        <v>152</v>
      </c>
      <c r="C139" t="s">
        <v>735</v>
      </c>
    </row>
    <row r="140" spans="2:3" x14ac:dyDescent="0.25">
      <c r="B140" s="13" t="s">
        <v>153</v>
      </c>
      <c r="C140" t="s">
        <v>736</v>
      </c>
    </row>
    <row r="141" spans="2:3" x14ac:dyDescent="0.25">
      <c r="B141" s="13" t="s">
        <v>141</v>
      </c>
      <c r="C141" t="s">
        <v>737</v>
      </c>
    </row>
    <row r="142" spans="2:3" x14ac:dyDescent="0.25">
      <c r="B142" s="13" t="s">
        <v>143</v>
      </c>
      <c r="C142" t="s">
        <v>738</v>
      </c>
    </row>
    <row r="143" spans="2:3" x14ac:dyDescent="0.25">
      <c r="B143" s="13" t="s">
        <v>144</v>
      </c>
      <c r="C143" t="s">
        <v>739</v>
      </c>
    </row>
    <row r="144" spans="2:3" x14ac:dyDescent="0.25">
      <c r="B144" s="13" t="s">
        <v>147</v>
      </c>
      <c r="C144" t="s">
        <v>740</v>
      </c>
    </row>
    <row r="145" spans="2:3" x14ac:dyDescent="0.25">
      <c r="B145" s="13" t="s">
        <v>150</v>
      </c>
      <c r="C145" t="s">
        <v>741</v>
      </c>
    </row>
    <row r="146" spans="2:3" x14ac:dyDescent="0.25">
      <c r="B146" s="13" t="s">
        <v>148</v>
      </c>
      <c r="C146" t="s">
        <v>742</v>
      </c>
    </row>
    <row r="147" spans="2:3" x14ac:dyDescent="0.25">
      <c r="B147" s="13" t="s">
        <v>154</v>
      </c>
      <c r="C147" t="s">
        <v>743</v>
      </c>
    </row>
    <row r="148" spans="2:3" x14ac:dyDescent="0.25">
      <c r="B148" s="13" t="s">
        <v>155</v>
      </c>
      <c r="C148" t="s">
        <v>744</v>
      </c>
    </row>
    <row r="149" spans="2:3" x14ac:dyDescent="0.25">
      <c r="B149" s="13" t="s">
        <v>140</v>
      </c>
      <c r="C149" t="s">
        <v>745</v>
      </c>
    </row>
    <row r="150" spans="2:3" x14ac:dyDescent="0.25">
      <c r="B150" s="13" t="s">
        <v>162</v>
      </c>
      <c r="C150" t="s">
        <v>746</v>
      </c>
    </row>
    <row r="151" spans="2:3" x14ac:dyDescent="0.25">
      <c r="B151" s="13" t="s">
        <v>156</v>
      </c>
      <c r="C151" t="s">
        <v>735</v>
      </c>
    </row>
    <row r="152" spans="2:3" x14ac:dyDescent="0.25">
      <c r="B152" s="13" t="s">
        <v>149</v>
      </c>
      <c r="C152" t="s">
        <v>747</v>
      </c>
    </row>
    <row r="153" spans="2:3" x14ac:dyDescent="0.25">
      <c r="B153" s="13" t="s">
        <v>146</v>
      </c>
      <c r="C153" t="s">
        <v>748</v>
      </c>
    </row>
    <row r="154" spans="2:3" x14ac:dyDescent="0.25">
      <c r="B154" s="13" t="s">
        <v>151</v>
      </c>
      <c r="C154" t="s">
        <v>749</v>
      </c>
    </row>
    <row r="155" spans="2:3" x14ac:dyDescent="0.25">
      <c r="B155" s="13" t="s">
        <v>157</v>
      </c>
      <c r="C155" t="s">
        <v>750</v>
      </c>
    </row>
    <row r="156" spans="2:3" x14ac:dyDescent="0.25">
      <c r="B156" s="13" t="s">
        <v>158</v>
      </c>
      <c r="C156" t="s">
        <v>751</v>
      </c>
    </row>
    <row r="157" spans="2:3" x14ac:dyDescent="0.25">
      <c r="B157" s="13" t="s">
        <v>159</v>
      </c>
      <c r="C157" t="s">
        <v>752</v>
      </c>
    </row>
    <row r="158" spans="2:3" x14ac:dyDescent="0.25">
      <c r="B158" s="13" t="s">
        <v>145</v>
      </c>
      <c r="C158" t="s">
        <v>753</v>
      </c>
    </row>
    <row r="159" spans="2:3" x14ac:dyDescent="0.25">
      <c r="B159" s="13" t="s">
        <v>139</v>
      </c>
      <c r="C159" t="s">
        <v>754</v>
      </c>
    </row>
    <row r="160" spans="2:3" x14ac:dyDescent="0.25">
      <c r="B160" s="13" t="s">
        <v>160</v>
      </c>
      <c r="C160" t="s">
        <v>755</v>
      </c>
    </row>
    <row r="161" spans="2:3" x14ac:dyDescent="0.25">
      <c r="B161" s="13" t="s">
        <v>161</v>
      </c>
      <c r="C161" t="s">
        <v>755</v>
      </c>
    </row>
    <row r="162" spans="2:3" x14ac:dyDescent="0.25">
      <c r="B162" s="13" t="s">
        <v>142</v>
      </c>
      <c r="C162" t="s">
        <v>756</v>
      </c>
    </row>
    <row r="163" spans="2:3" x14ac:dyDescent="0.25">
      <c r="B163" s="12" t="s">
        <v>173</v>
      </c>
    </row>
    <row r="164" spans="2:3" x14ac:dyDescent="0.25">
      <c r="B164" s="13" t="s">
        <v>138</v>
      </c>
      <c r="C164" t="s">
        <v>757</v>
      </c>
    </row>
    <row r="165" spans="2:3" x14ac:dyDescent="0.25">
      <c r="B165" s="13" t="s">
        <v>152</v>
      </c>
      <c r="C165" t="s">
        <v>758</v>
      </c>
    </row>
    <row r="166" spans="2:3" x14ac:dyDescent="0.25">
      <c r="B166" s="13" t="s">
        <v>153</v>
      </c>
      <c r="C166">
        <v>0</v>
      </c>
    </row>
    <row r="167" spans="2:3" x14ac:dyDescent="0.25">
      <c r="B167" s="13" t="s">
        <v>141</v>
      </c>
      <c r="C167" t="s">
        <v>759</v>
      </c>
    </row>
    <row r="168" spans="2:3" x14ac:dyDescent="0.25">
      <c r="B168" s="13" t="s">
        <v>143</v>
      </c>
      <c r="C168" t="s">
        <v>760</v>
      </c>
    </row>
    <row r="169" spans="2:3" x14ac:dyDescent="0.25">
      <c r="B169" s="13" t="s">
        <v>144</v>
      </c>
      <c r="C169" t="s">
        <v>761</v>
      </c>
    </row>
    <row r="170" spans="2:3" x14ac:dyDescent="0.25">
      <c r="B170" s="13" t="s">
        <v>147</v>
      </c>
      <c r="C170" t="s">
        <v>762</v>
      </c>
    </row>
    <row r="171" spans="2:3" x14ac:dyDescent="0.25">
      <c r="B171" s="13" t="s">
        <v>150</v>
      </c>
      <c r="C171" t="s">
        <v>763</v>
      </c>
    </row>
    <row r="172" spans="2:3" x14ac:dyDescent="0.25">
      <c r="B172" s="13" t="s">
        <v>148</v>
      </c>
      <c r="C172" t="s">
        <v>764</v>
      </c>
    </row>
    <row r="173" spans="2:3" x14ac:dyDescent="0.25">
      <c r="B173" s="13" t="s">
        <v>154</v>
      </c>
      <c r="C173" t="s">
        <v>765</v>
      </c>
    </row>
    <row r="174" spans="2:3" x14ac:dyDescent="0.25">
      <c r="B174" s="13" t="s">
        <v>155</v>
      </c>
      <c r="C174">
        <v>0</v>
      </c>
    </row>
    <row r="175" spans="2:3" x14ac:dyDescent="0.25">
      <c r="B175" s="13" t="s">
        <v>140</v>
      </c>
      <c r="C175" t="s">
        <v>766</v>
      </c>
    </row>
    <row r="176" spans="2:3" x14ac:dyDescent="0.25">
      <c r="B176" s="13" t="s">
        <v>162</v>
      </c>
      <c r="C176" t="s">
        <v>767</v>
      </c>
    </row>
    <row r="177" spans="2:3" x14ac:dyDescent="0.25">
      <c r="B177" s="13" t="s">
        <v>156</v>
      </c>
      <c r="C177" t="s">
        <v>758</v>
      </c>
    </row>
    <row r="178" spans="2:3" x14ac:dyDescent="0.25">
      <c r="B178" s="13" t="s">
        <v>149</v>
      </c>
      <c r="C178" t="s">
        <v>768</v>
      </c>
    </row>
    <row r="179" spans="2:3" x14ac:dyDescent="0.25">
      <c r="B179" s="13" t="s">
        <v>146</v>
      </c>
      <c r="C179" t="s">
        <v>769</v>
      </c>
    </row>
    <row r="180" spans="2:3" x14ac:dyDescent="0.25">
      <c r="B180" s="13" t="s">
        <v>151</v>
      </c>
      <c r="C180">
        <v>0</v>
      </c>
    </row>
    <row r="181" spans="2:3" x14ac:dyDescent="0.25">
      <c r="B181" s="13" t="s">
        <v>157</v>
      </c>
      <c r="C181">
        <v>0</v>
      </c>
    </row>
    <row r="182" spans="2:3" x14ac:dyDescent="0.25">
      <c r="B182" s="13" t="s">
        <v>158</v>
      </c>
      <c r="C182" t="s">
        <v>770</v>
      </c>
    </row>
    <row r="183" spans="2:3" x14ac:dyDescent="0.25">
      <c r="B183" s="13" t="s">
        <v>159</v>
      </c>
      <c r="C183">
        <v>0</v>
      </c>
    </row>
    <row r="184" spans="2:3" x14ac:dyDescent="0.25">
      <c r="B184" s="13" t="s">
        <v>145</v>
      </c>
      <c r="C184" t="s">
        <v>771</v>
      </c>
    </row>
    <row r="185" spans="2:3" x14ac:dyDescent="0.25">
      <c r="B185" s="13" t="s">
        <v>139</v>
      </c>
      <c r="C185" t="s">
        <v>772</v>
      </c>
    </row>
    <row r="186" spans="2:3" x14ac:dyDescent="0.25">
      <c r="B186" s="13" t="s">
        <v>160</v>
      </c>
      <c r="C186" t="s">
        <v>773</v>
      </c>
    </row>
    <row r="187" spans="2:3" x14ac:dyDescent="0.25">
      <c r="B187" s="13" t="s">
        <v>161</v>
      </c>
      <c r="C187" t="s">
        <v>773</v>
      </c>
    </row>
    <row r="188" spans="2:3" x14ac:dyDescent="0.25">
      <c r="B188" s="13" t="s">
        <v>142</v>
      </c>
      <c r="C188" t="s">
        <v>774</v>
      </c>
    </row>
    <row r="189" spans="2:3" x14ac:dyDescent="0.25">
      <c r="B189" s="12" t="s">
        <v>176</v>
      </c>
    </row>
    <row r="190" spans="2:3" x14ac:dyDescent="0.25">
      <c r="B190" s="13" t="s">
        <v>138</v>
      </c>
      <c r="C190" t="s">
        <v>665</v>
      </c>
    </row>
    <row r="191" spans="2:3" x14ac:dyDescent="0.25">
      <c r="B191" s="13" t="s">
        <v>152</v>
      </c>
      <c r="C191" t="s">
        <v>665</v>
      </c>
    </row>
    <row r="192" spans="2:3" x14ac:dyDescent="0.25">
      <c r="B192" s="13" t="s">
        <v>153</v>
      </c>
      <c r="C192" t="s">
        <v>665</v>
      </c>
    </row>
    <row r="193" spans="2:3" x14ac:dyDescent="0.25">
      <c r="B193" s="13" t="s">
        <v>141</v>
      </c>
      <c r="C193" t="s">
        <v>665</v>
      </c>
    </row>
    <row r="194" spans="2:3" x14ac:dyDescent="0.25">
      <c r="B194" s="13" t="s">
        <v>143</v>
      </c>
      <c r="C194" t="s">
        <v>665</v>
      </c>
    </row>
    <row r="195" spans="2:3" x14ac:dyDescent="0.25">
      <c r="B195" s="13" t="s">
        <v>144</v>
      </c>
      <c r="C195" t="s">
        <v>665</v>
      </c>
    </row>
    <row r="196" spans="2:3" x14ac:dyDescent="0.25">
      <c r="B196" s="13" t="s">
        <v>147</v>
      </c>
      <c r="C196" t="s">
        <v>665</v>
      </c>
    </row>
    <row r="197" spans="2:3" x14ac:dyDescent="0.25">
      <c r="B197" s="13" t="s">
        <v>150</v>
      </c>
      <c r="C197" t="s">
        <v>665</v>
      </c>
    </row>
    <row r="198" spans="2:3" x14ac:dyDescent="0.25">
      <c r="B198" s="13" t="s">
        <v>148</v>
      </c>
      <c r="C198" t="s">
        <v>665</v>
      </c>
    </row>
    <row r="199" spans="2:3" x14ac:dyDescent="0.25">
      <c r="B199" s="13" t="s">
        <v>154</v>
      </c>
      <c r="C199" t="s">
        <v>665</v>
      </c>
    </row>
    <row r="200" spans="2:3" x14ac:dyDescent="0.25">
      <c r="B200" s="13" t="s">
        <v>155</v>
      </c>
      <c r="C200" t="s">
        <v>665</v>
      </c>
    </row>
    <row r="201" spans="2:3" x14ac:dyDescent="0.25">
      <c r="B201" s="13" t="s">
        <v>140</v>
      </c>
      <c r="C201" t="s">
        <v>665</v>
      </c>
    </row>
    <row r="202" spans="2:3" x14ac:dyDescent="0.25">
      <c r="B202" s="13" t="s">
        <v>162</v>
      </c>
      <c r="C202" t="s">
        <v>665</v>
      </c>
    </row>
    <row r="203" spans="2:3" x14ac:dyDescent="0.25">
      <c r="B203" s="13" t="s">
        <v>156</v>
      </c>
      <c r="C203" t="s">
        <v>665</v>
      </c>
    </row>
    <row r="204" spans="2:3" x14ac:dyDescent="0.25">
      <c r="B204" s="13" t="s">
        <v>149</v>
      </c>
      <c r="C204" t="s">
        <v>665</v>
      </c>
    </row>
    <row r="205" spans="2:3" x14ac:dyDescent="0.25">
      <c r="B205" s="13" t="s">
        <v>146</v>
      </c>
      <c r="C205" t="s">
        <v>665</v>
      </c>
    </row>
    <row r="206" spans="2:3" x14ac:dyDescent="0.25">
      <c r="B206" s="13" t="s">
        <v>151</v>
      </c>
      <c r="C206" t="s">
        <v>665</v>
      </c>
    </row>
    <row r="207" spans="2:3" x14ac:dyDescent="0.25">
      <c r="B207" s="13" t="s">
        <v>157</v>
      </c>
      <c r="C207" t="s">
        <v>665</v>
      </c>
    </row>
    <row r="208" spans="2:3" x14ac:dyDescent="0.25">
      <c r="B208" s="13" t="s">
        <v>158</v>
      </c>
      <c r="C208" t="s">
        <v>665</v>
      </c>
    </row>
    <row r="209" spans="2:3" x14ac:dyDescent="0.25">
      <c r="B209" s="13" t="s">
        <v>159</v>
      </c>
      <c r="C209" t="s">
        <v>665</v>
      </c>
    </row>
    <row r="210" spans="2:3" x14ac:dyDescent="0.25">
      <c r="B210" s="13" t="s">
        <v>145</v>
      </c>
      <c r="C210" t="s">
        <v>665</v>
      </c>
    </row>
    <row r="211" spans="2:3" x14ac:dyDescent="0.25">
      <c r="B211" s="13" t="s">
        <v>139</v>
      </c>
      <c r="C211" t="s">
        <v>665</v>
      </c>
    </row>
    <row r="212" spans="2:3" x14ac:dyDescent="0.25">
      <c r="B212" s="13" t="s">
        <v>160</v>
      </c>
      <c r="C212" t="s">
        <v>665</v>
      </c>
    </row>
    <row r="213" spans="2:3" x14ac:dyDescent="0.25">
      <c r="B213" s="13" t="s">
        <v>161</v>
      </c>
      <c r="C213" t="s">
        <v>665</v>
      </c>
    </row>
    <row r="214" spans="2:3" x14ac:dyDescent="0.25">
      <c r="B214" s="13" t="s">
        <v>142</v>
      </c>
      <c r="C214" t="s">
        <v>665</v>
      </c>
    </row>
    <row r="215" spans="2:3" x14ac:dyDescent="0.25">
      <c r="B215" s="12" t="s">
        <v>177</v>
      </c>
    </row>
    <row r="216" spans="2:3" x14ac:dyDescent="0.25">
      <c r="B216" s="13" t="s">
        <v>138</v>
      </c>
      <c r="C216" t="s">
        <v>775</v>
      </c>
    </row>
    <row r="217" spans="2:3" x14ac:dyDescent="0.25">
      <c r="B217" s="13" t="s">
        <v>152</v>
      </c>
      <c r="C217" t="s">
        <v>776</v>
      </c>
    </row>
    <row r="218" spans="2:3" x14ac:dyDescent="0.25">
      <c r="B218" s="13" t="s">
        <v>153</v>
      </c>
      <c r="C218" t="s">
        <v>777</v>
      </c>
    </row>
    <row r="219" spans="2:3" x14ac:dyDescent="0.25">
      <c r="B219" s="13" t="s">
        <v>141</v>
      </c>
      <c r="C219" t="s">
        <v>778</v>
      </c>
    </row>
    <row r="220" spans="2:3" x14ac:dyDescent="0.25">
      <c r="B220" s="13" t="s">
        <v>143</v>
      </c>
      <c r="C220" t="s">
        <v>779</v>
      </c>
    </row>
    <row r="221" spans="2:3" x14ac:dyDescent="0.25">
      <c r="B221" s="13" t="s">
        <v>144</v>
      </c>
      <c r="C221" t="s">
        <v>780</v>
      </c>
    </row>
    <row r="222" spans="2:3" x14ac:dyDescent="0.25">
      <c r="B222" s="13" t="s">
        <v>147</v>
      </c>
      <c r="C222" t="s">
        <v>781</v>
      </c>
    </row>
    <row r="223" spans="2:3" x14ac:dyDescent="0.25">
      <c r="B223" s="13" t="s">
        <v>150</v>
      </c>
      <c r="C223" t="s">
        <v>782</v>
      </c>
    </row>
    <row r="224" spans="2:3" x14ac:dyDescent="0.25">
      <c r="B224" s="13" t="s">
        <v>148</v>
      </c>
      <c r="C224" t="s">
        <v>783</v>
      </c>
    </row>
    <row r="225" spans="2:3" x14ac:dyDescent="0.25">
      <c r="B225" s="13" t="s">
        <v>154</v>
      </c>
      <c r="C225" t="s">
        <v>784</v>
      </c>
    </row>
    <row r="226" spans="2:3" x14ac:dyDescent="0.25">
      <c r="B226" s="13" t="s">
        <v>155</v>
      </c>
      <c r="C226" t="s">
        <v>785</v>
      </c>
    </row>
    <row r="227" spans="2:3" x14ac:dyDescent="0.25">
      <c r="B227" s="13" t="s">
        <v>140</v>
      </c>
      <c r="C227" t="s">
        <v>786</v>
      </c>
    </row>
    <row r="228" spans="2:3" x14ac:dyDescent="0.25">
      <c r="B228" s="13" t="s">
        <v>162</v>
      </c>
      <c r="C228" t="s">
        <v>787</v>
      </c>
    </row>
    <row r="229" spans="2:3" x14ac:dyDescent="0.25">
      <c r="B229" s="13" t="s">
        <v>156</v>
      </c>
      <c r="C229" t="s">
        <v>776</v>
      </c>
    </row>
    <row r="230" spans="2:3" x14ac:dyDescent="0.25">
      <c r="B230" s="13" t="s">
        <v>149</v>
      </c>
      <c r="C230" t="s">
        <v>788</v>
      </c>
    </row>
    <row r="231" spans="2:3" x14ac:dyDescent="0.25">
      <c r="B231" s="13" t="s">
        <v>146</v>
      </c>
      <c r="C231" t="s">
        <v>789</v>
      </c>
    </row>
    <row r="232" spans="2:3" x14ac:dyDescent="0.25">
      <c r="B232" s="13" t="s">
        <v>151</v>
      </c>
      <c r="C232" t="s">
        <v>790</v>
      </c>
    </row>
    <row r="233" spans="2:3" x14ac:dyDescent="0.25">
      <c r="B233" s="13" t="s">
        <v>157</v>
      </c>
      <c r="C233" t="s">
        <v>791</v>
      </c>
    </row>
    <row r="234" spans="2:3" x14ac:dyDescent="0.25">
      <c r="B234" s="13" t="s">
        <v>158</v>
      </c>
      <c r="C234" t="s">
        <v>792</v>
      </c>
    </row>
    <row r="235" spans="2:3" x14ac:dyDescent="0.25">
      <c r="B235" s="13" t="s">
        <v>159</v>
      </c>
      <c r="C235" t="s">
        <v>793</v>
      </c>
    </row>
    <row r="236" spans="2:3" x14ac:dyDescent="0.25">
      <c r="B236" s="13" t="s">
        <v>145</v>
      </c>
      <c r="C236" t="s">
        <v>794</v>
      </c>
    </row>
    <row r="237" spans="2:3" x14ac:dyDescent="0.25">
      <c r="B237" s="13" t="s">
        <v>139</v>
      </c>
      <c r="C237" t="s">
        <v>795</v>
      </c>
    </row>
    <row r="238" spans="2:3" x14ac:dyDescent="0.25">
      <c r="B238" s="13" t="s">
        <v>160</v>
      </c>
      <c r="C238" t="s">
        <v>796</v>
      </c>
    </row>
    <row r="239" spans="2:3" x14ac:dyDescent="0.25">
      <c r="B239" s="13" t="s">
        <v>161</v>
      </c>
      <c r="C239" t="s">
        <v>796</v>
      </c>
    </row>
    <row r="240" spans="2:3" x14ac:dyDescent="0.25">
      <c r="B240" s="13" t="s">
        <v>142</v>
      </c>
      <c r="C240" t="s">
        <v>797</v>
      </c>
    </row>
    <row r="241" spans="2:3" x14ac:dyDescent="0.25">
      <c r="B241" s="12" t="s">
        <v>178</v>
      </c>
    </row>
    <row r="242" spans="2:3" x14ac:dyDescent="0.25">
      <c r="B242" s="13" t="s">
        <v>138</v>
      </c>
      <c r="C242" t="s">
        <v>665</v>
      </c>
    </row>
    <row r="243" spans="2:3" x14ac:dyDescent="0.25">
      <c r="B243" s="13" t="s">
        <v>152</v>
      </c>
      <c r="C243" t="s">
        <v>665</v>
      </c>
    </row>
    <row r="244" spans="2:3" x14ac:dyDescent="0.25">
      <c r="B244" s="13" t="s">
        <v>153</v>
      </c>
      <c r="C244" t="s">
        <v>665</v>
      </c>
    </row>
    <row r="245" spans="2:3" x14ac:dyDescent="0.25">
      <c r="B245" s="13" t="s">
        <v>141</v>
      </c>
      <c r="C245" t="s">
        <v>665</v>
      </c>
    </row>
    <row r="246" spans="2:3" x14ac:dyDescent="0.25">
      <c r="B246" s="13" t="s">
        <v>143</v>
      </c>
      <c r="C246" t="s">
        <v>665</v>
      </c>
    </row>
    <row r="247" spans="2:3" x14ac:dyDescent="0.25">
      <c r="B247" s="13" t="s">
        <v>144</v>
      </c>
      <c r="C247" t="s">
        <v>665</v>
      </c>
    </row>
    <row r="248" spans="2:3" x14ac:dyDescent="0.25">
      <c r="B248" s="13" t="s">
        <v>147</v>
      </c>
      <c r="C248" t="s">
        <v>665</v>
      </c>
    </row>
    <row r="249" spans="2:3" x14ac:dyDescent="0.25">
      <c r="B249" s="13" t="s">
        <v>150</v>
      </c>
      <c r="C249" t="s">
        <v>665</v>
      </c>
    </row>
    <row r="250" spans="2:3" x14ac:dyDescent="0.25">
      <c r="B250" s="13" t="s">
        <v>148</v>
      </c>
      <c r="C250" t="s">
        <v>665</v>
      </c>
    </row>
    <row r="251" spans="2:3" x14ac:dyDescent="0.25">
      <c r="B251" s="13" t="s">
        <v>154</v>
      </c>
      <c r="C251" t="s">
        <v>665</v>
      </c>
    </row>
    <row r="252" spans="2:3" x14ac:dyDescent="0.25">
      <c r="B252" s="13" t="s">
        <v>155</v>
      </c>
      <c r="C252" t="s">
        <v>665</v>
      </c>
    </row>
    <row r="253" spans="2:3" x14ac:dyDescent="0.25">
      <c r="B253" s="13" t="s">
        <v>140</v>
      </c>
      <c r="C253" t="s">
        <v>665</v>
      </c>
    </row>
    <row r="254" spans="2:3" x14ac:dyDescent="0.25">
      <c r="B254" s="13" t="s">
        <v>162</v>
      </c>
      <c r="C254" t="s">
        <v>665</v>
      </c>
    </row>
    <row r="255" spans="2:3" x14ac:dyDescent="0.25">
      <c r="B255" s="13" t="s">
        <v>156</v>
      </c>
      <c r="C255" t="s">
        <v>665</v>
      </c>
    </row>
    <row r="256" spans="2:3" x14ac:dyDescent="0.25">
      <c r="B256" s="13" t="s">
        <v>149</v>
      </c>
      <c r="C256" t="s">
        <v>665</v>
      </c>
    </row>
    <row r="257" spans="2:3" x14ac:dyDescent="0.25">
      <c r="B257" s="13" t="s">
        <v>146</v>
      </c>
      <c r="C257" t="s">
        <v>665</v>
      </c>
    </row>
    <row r="258" spans="2:3" x14ac:dyDescent="0.25">
      <c r="B258" s="13" t="s">
        <v>151</v>
      </c>
      <c r="C258" t="s">
        <v>665</v>
      </c>
    </row>
    <row r="259" spans="2:3" x14ac:dyDescent="0.25">
      <c r="B259" s="13" t="s">
        <v>157</v>
      </c>
      <c r="C259" t="s">
        <v>665</v>
      </c>
    </row>
    <row r="260" spans="2:3" x14ac:dyDescent="0.25">
      <c r="B260" s="13" t="s">
        <v>158</v>
      </c>
      <c r="C260" t="s">
        <v>665</v>
      </c>
    </row>
    <row r="261" spans="2:3" x14ac:dyDescent="0.25">
      <c r="B261" s="13" t="s">
        <v>159</v>
      </c>
      <c r="C261" t="s">
        <v>665</v>
      </c>
    </row>
    <row r="262" spans="2:3" x14ac:dyDescent="0.25">
      <c r="B262" s="13" t="s">
        <v>145</v>
      </c>
      <c r="C262" t="s">
        <v>665</v>
      </c>
    </row>
    <row r="263" spans="2:3" x14ac:dyDescent="0.25">
      <c r="B263" s="13" t="s">
        <v>139</v>
      </c>
      <c r="C263" t="s">
        <v>665</v>
      </c>
    </row>
    <row r="264" spans="2:3" x14ac:dyDescent="0.25">
      <c r="B264" s="13" t="s">
        <v>160</v>
      </c>
      <c r="C264" t="s">
        <v>665</v>
      </c>
    </row>
    <row r="265" spans="2:3" x14ac:dyDescent="0.25">
      <c r="B265" s="13" t="s">
        <v>161</v>
      </c>
      <c r="C265" t="s">
        <v>665</v>
      </c>
    </row>
    <row r="266" spans="2:3" x14ac:dyDescent="0.25">
      <c r="B266" s="13" t="s">
        <v>142</v>
      </c>
      <c r="C266" t="s">
        <v>665</v>
      </c>
    </row>
    <row r="267" spans="2:3" x14ac:dyDescent="0.25">
      <c r="B267" s="11" t="s">
        <v>189</v>
      </c>
    </row>
    <row r="268" spans="2:3" x14ac:dyDescent="0.25">
      <c r="B268" s="12" t="s">
        <v>183</v>
      </c>
    </row>
    <row r="269" spans="2:3" x14ac:dyDescent="0.25">
      <c r="B269" s="13" t="s">
        <v>138</v>
      </c>
      <c r="C269">
        <v>50</v>
      </c>
    </row>
    <row r="270" spans="2:3" x14ac:dyDescent="0.25">
      <c r="B270" s="13" t="s">
        <v>152</v>
      </c>
      <c r="C270" t="s">
        <v>798</v>
      </c>
    </row>
    <row r="271" spans="2:3" x14ac:dyDescent="0.25">
      <c r="B271" s="13" t="s">
        <v>153</v>
      </c>
      <c r="C271" t="s">
        <v>799</v>
      </c>
    </row>
    <row r="272" spans="2:3" x14ac:dyDescent="0.25">
      <c r="B272" s="13" t="s">
        <v>141</v>
      </c>
      <c r="C272" t="s">
        <v>800</v>
      </c>
    </row>
    <row r="273" spans="2:3" x14ac:dyDescent="0.25">
      <c r="B273" s="13" t="s">
        <v>143</v>
      </c>
      <c r="C273">
        <v>17</v>
      </c>
    </row>
    <row r="274" spans="2:3" x14ac:dyDescent="0.25">
      <c r="B274" s="13" t="s">
        <v>144</v>
      </c>
      <c r="C274">
        <v>24</v>
      </c>
    </row>
    <row r="275" spans="2:3" x14ac:dyDescent="0.25">
      <c r="B275" s="13" t="s">
        <v>147</v>
      </c>
      <c r="C275">
        <v>14</v>
      </c>
    </row>
    <row r="276" spans="2:3" x14ac:dyDescent="0.25">
      <c r="B276" s="13" t="s">
        <v>150</v>
      </c>
      <c r="C276" t="s">
        <v>801</v>
      </c>
    </row>
    <row r="277" spans="2:3" x14ac:dyDescent="0.25">
      <c r="B277" s="13" t="s">
        <v>148</v>
      </c>
      <c r="C277">
        <v>18</v>
      </c>
    </row>
    <row r="278" spans="2:3" x14ac:dyDescent="0.25">
      <c r="B278" s="13" t="s">
        <v>154</v>
      </c>
      <c r="C278" t="s">
        <v>802</v>
      </c>
    </row>
    <row r="279" spans="2:3" x14ac:dyDescent="0.25">
      <c r="B279" s="13" t="s">
        <v>155</v>
      </c>
      <c r="C279" t="s">
        <v>803</v>
      </c>
    </row>
    <row r="280" spans="2:3" x14ac:dyDescent="0.25">
      <c r="B280" s="13" t="s">
        <v>140</v>
      </c>
      <c r="C280">
        <v>150</v>
      </c>
    </row>
    <row r="281" spans="2:3" x14ac:dyDescent="0.25">
      <c r="B281" s="13" t="s">
        <v>162</v>
      </c>
      <c r="C281" t="s">
        <v>804</v>
      </c>
    </row>
    <row r="282" spans="2:3" x14ac:dyDescent="0.25">
      <c r="B282" s="13" t="s">
        <v>156</v>
      </c>
      <c r="C282" t="s">
        <v>805</v>
      </c>
    </row>
    <row r="283" spans="2:3" x14ac:dyDescent="0.25">
      <c r="B283" s="13" t="s">
        <v>149</v>
      </c>
      <c r="C283" t="s">
        <v>806</v>
      </c>
    </row>
    <row r="284" spans="2:3" x14ac:dyDescent="0.25">
      <c r="B284" s="13" t="s">
        <v>146</v>
      </c>
      <c r="C284">
        <v>50</v>
      </c>
    </row>
    <row r="285" spans="2:3" x14ac:dyDescent="0.25">
      <c r="B285" s="13" t="s">
        <v>151</v>
      </c>
      <c r="C285" t="s">
        <v>807</v>
      </c>
    </row>
    <row r="286" spans="2:3" x14ac:dyDescent="0.25">
      <c r="B286" s="13" t="s">
        <v>157</v>
      </c>
      <c r="C286" t="s">
        <v>808</v>
      </c>
    </row>
    <row r="287" spans="2:3" x14ac:dyDescent="0.25">
      <c r="B287" s="13" t="s">
        <v>158</v>
      </c>
      <c r="C287" t="s">
        <v>809</v>
      </c>
    </row>
    <row r="288" spans="2:3" x14ac:dyDescent="0.25">
      <c r="B288" s="13" t="s">
        <v>159</v>
      </c>
      <c r="C288" t="s">
        <v>810</v>
      </c>
    </row>
    <row r="289" spans="2:3" x14ac:dyDescent="0.25">
      <c r="B289" s="13" t="s">
        <v>145</v>
      </c>
      <c r="C289">
        <v>32</v>
      </c>
    </row>
    <row r="290" spans="2:3" x14ac:dyDescent="0.25">
      <c r="B290" s="13" t="s">
        <v>139</v>
      </c>
      <c r="C290">
        <v>28</v>
      </c>
    </row>
    <row r="291" spans="2:3" x14ac:dyDescent="0.25">
      <c r="B291" s="13" t="s">
        <v>160</v>
      </c>
      <c r="C291" t="s">
        <v>811</v>
      </c>
    </row>
    <row r="292" spans="2:3" x14ac:dyDescent="0.25">
      <c r="B292" s="13" t="s">
        <v>161</v>
      </c>
      <c r="C292" t="s">
        <v>812</v>
      </c>
    </row>
    <row r="293" spans="2:3" x14ac:dyDescent="0.25">
      <c r="B293" s="13" t="s">
        <v>142</v>
      </c>
      <c r="C293" t="s">
        <v>813</v>
      </c>
    </row>
    <row r="294" spans="2:3" x14ac:dyDescent="0.25">
      <c r="B294" s="12" t="s">
        <v>187</v>
      </c>
    </row>
    <row r="295" spans="2:3" x14ac:dyDescent="0.25">
      <c r="B295" s="13" t="s">
        <v>138</v>
      </c>
      <c r="C295">
        <v>50</v>
      </c>
    </row>
    <row r="296" spans="2:3" x14ac:dyDescent="0.25">
      <c r="B296" s="13" t="s">
        <v>152</v>
      </c>
      <c r="C296">
        <v>24</v>
      </c>
    </row>
    <row r="297" spans="2:3" x14ac:dyDescent="0.25">
      <c r="B297" s="13" t="s">
        <v>153</v>
      </c>
      <c r="C297">
        <v>24</v>
      </c>
    </row>
    <row r="298" spans="2:3" x14ac:dyDescent="0.25">
      <c r="B298" s="13" t="s">
        <v>141</v>
      </c>
      <c r="C298" t="s">
        <v>800</v>
      </c>
    </row>
    <row r="299" spans="2:3" x14ac:dyDescent="0.25">
      <c r="B299" s="13" t="s">
        <v>143</v>
      </c>
      <c r="C299">
        <v>17</v>
      </c>
    </row>
    <row r="300" spans="2:3" x14ac:dyDescent="0.25">
      <c r="B300" s="13" t="s">
        <v>144</v>
      </c>
      <c r="C300">
        <v>24</v>
      </c>
    </row>
    <row r="301" spans="2:3" x14ac:dyDescent="0.25">
      <c r="B301" s="13" t="s">
        <v>147</v>
      </c>
      <c r="C301">
        <v>14</v>
      </c>
    </row>
    <row r="302" spans="2:3" x14ac:dyDescent="0.25">
      <c r="B302" s="13" t="s">
        <v>150</v>
      </c>
      <c r="C302">
        <v>24</v>
      </c>
    </row>
    <row r="303" spans="2:3" x14ac:dyDescent="0.25">
      <c r="B303" s="13" t="s">
        <v>148</v>
      </c>
      <c r="C303">
        <v>18</v>
      </c>
    </row>
    <row r="304" spans="2:3" x14ac:dyDescent="0.25">
      <c r="B304" s="13" t="s">
        <v>154</v>
      </c>
      <c r="C304">
        <v>24</v>
      </c>
    </row>
    <row r="305" spans="2:3" x14ac:dyDescent="0.25">
      <c r="B305" s="13" t="s">
        <v>155</v>
      </c>
      <c r="C305">
        <v>24</v>
      </c>
    </row>
    <row r="306" spans="2:3" x14ac:dyDescent="0.25">
      <c r="B306" s="13" t="s">
        <v>140</v>
      </c>
      <c r="C306">
        <v>150</v>
      </c>
    </row>
    <row r="307" spans="2:3" x14ac:dyDescent="0.25">
      <c r="B307" s="13" t="s">
        <v>162</v>
      </c>
      <c r="C307">
        <v>24</v>
      </c>
    </row>
    <row r="308" spans="2:3" x14ac:dyDescent="0.25">
      <c r="B308" s="13" t="s">
        <v>156</v>
      </c>
      <c r="C308">
        <v>24</v>
      </c>
    </row>
    <row r="309" spans="2:3" x14ac:dyDescent="0.25">
      <c r="B309" s="13" t="s">
        <v>149</v>
      </c>
      <c r="C309">
        <v>24</v>
      </c>
    </row>
    <row r="310" spans="2:3" x14ac:dyDescent="0.25">
      <c r="B310" s="13" t="s">
        <v>146</v>
      </c>
      <c r="C310">
        <v>20</v>
      </c>
    </row>
    <row r="311" spans="2:3" x14ac:dyDescent="0.25">
      <c r="B311" s="13" t="s">
        <v>151</v>
      </c>
      <c r="C311">
        <v>14</v>
      </c>
    </row>
    <row r="312" spans="2:3" x14ac:dyDescent="0.25">
      <c r="B312" s="13" t="s">
        <v>157</v>
      </c>
      <c r="C312">
        <v>24</v>
      </c>
    </row>
    <row r="313" spans="2:3" x14ac:dyDescent="0.25">
      <c r="B313" s="13" t="s">
        <v>158</v>
      </c>
      <c r="C313">
        <v>24</v>
      </c>
    </row>
    <row r="314" spans="2:3" x14ac:dyDescent="0.25">
      <c r="B314" s="13" t="s">
        <v>159</v>
      </c>
      <c r="C314">
        <v>24</v>
      </c>
    </row>
    <row r="315" spans="2:3" x14ac:dyDescent="0.25">
      <c r="B315" s="13" t="s">
        <v>145</v>
      </c>
      <c r="C315">
        <v>29</v>
      </c>
    </row>
    <row r="316" spans="2:3" x14ac:dyDescent="0.25">
      <c r="B316" s="13" t="s">
        <v>139</v>
      </c>
      <c r="C316">
        <v>18</v>
      </c>
    </row>
    <row r="317" spans="2:3" x14ac:dyDescent="0.25">
      <c r="B317" s="13" t="s">
        <v>160</v>
      </c>
      <c r="C317">
        <v>24</v>
      </c>
    </row>
    <row r="318" spans="2:3" x14ac:dyDescent="0.25">
      <c r="B318" s="13" t="s">
        <v>161</v>
      </c>
      <c r="C318">
        <v>24</v>
      </c>
    </row>
    <row r="319" spans="2:3" x14ac:dyDescent="0.25">
      <c r="B319" s="13" t="s">
        <v>142</v>
      </c>
      <c r="C319" t="s">
        <v>813</v>
      </c>
    </row>
    <row r="320" spans="2:3" x14ac:dyDescent="0.25">
      <c r="B320" s="12" t="s">
        <v>188</v>
      </c>
    </row>
    <row r="321" spans="2:3" x14ac:dyDescent="0.25">
      <c r="B321" s="13" t="s">
        <v>138</v>
      </c>
      <c r="C321" t="s">
        <v>814</v>
      </c>
    </row>
    <row r="322" spans="2:3" x14ac:dyDescent="0.25">
      <c r="B322" s="13" t="s">
        <v>152</v>
      </c>
      <c r="C322" t="s">
        <v>815</v>
      </c>
    </row>
    <row r="323" spans="2:3" x14ac:dyDescent="0.25">
      <c r="B323" s="13" t="s">
        <v>153</v>
      </c>
      <c r="C323" t="s">
        <v>815</v>
      </c>
    </row>
    <row r="324" spans="2:3" x14ac:dyDescent="0.25">
      <c r="B324" s="13" t="s">
        <v>141</v>
      </c>
      <c r="C324" t="s">
        <v>816</v>
      </c>
    </row>
    <row r="325" spans="2:3" x14ac:dyDescent="0.25">
      <c r="B325" s="13" t="s">
        <v>143</v>
      </c>
      <c r="C325" t="s">
        <v>814</v>
      </c>
    </row>
    <row r="326" spans="2:3" x14ac:dyDescent="0.25">
      <c r="B326" s="13" t="s">
        <v>144</v>
      </c>
      <c r="C326" t="s">
        <v>815</v>
      </c>
    </row>
    <row r="327" spans="2:3" x14ac:dyDescent="0.25">
      <c r="B327" s="13" t="s">
        <v>147</v>
      </c>
      <c r="C327" t="s">
        <v>814</v>
      </c>
    </row>
    <row r="328" spans="2:3" x14ac:dyDescent="0.25">
      <c r="B328" s="13" t="s">
        <v>150</v>
      </c>
      <c r="C328" t="s">
        <v>815</v>
      </c>
    </row>
    <row r="329" spans="2:3" x14ac:dyDescent="0.25">
      <c r="B329" s="13" t="s">
        <v>148</v>
      </c>
      <c r="C329" t="s">
        <v>814</v>
      </c>
    </row>
    <row r="330" spans="2:3" x14ac:dyDescent="0.25">
      <c r="B330" s="13" t="s">
        <v>154</v>
      </c>
      <c r="C330" t="s">
        <v>815</v>
      </c>
    </row>
    <row r="331" spans="2:3" x14ac:dyDescent="0.25">
      <c r="B331" s="13" t="s">
        <v>155</v>
      </c>
      <c r="C331" t="s">
        <v>815</v>
      </c>
    </row>
    <row r="332" spans="2:3" x14ac:dyDescent="0.25">
      <c r="B332" s="13" t="s">
        <v>140</v>
      </c>
      <c r="C332" t="s">
        <v>817</v>
      </c>
    </row>
    <row r="333" spans="2:3" x14ac:dyDescent="0.25">
      <c r="B333" s="13" t="s">
        <v>162</v>
      </c>
      <c r="C333" t="s">
        <v>815</v>
      </c>
    </row>
    <row r="334" spans="2:3" x14ac:dyDescent="0.25">
      <c r="B334" s="13" t="s">
        <v>156</v>
      </c>
      <c r="C334" t="s">
        <v>815</v>
      </c>
    </row>
    <row r="335" spans="2:3" x14ac:dyDescent="0.25">
      <c r="B335" s="13" t="s">
        <v>149</v>
      </c>
      <c r="C335" t="s">
        <v>815</v>
      </c>
    </row>
    <row r="336" spans="2:3" x14ac:dyDescent="0.25">
      <c r="B336" s="13" t="s">
        <v>146</v>
      </c>
      <c r="C336" t="s">
        <v>814</v>
      </c>
    </row>
    <row r="337" spans="2:3" x14ac:dyDescent="0.25">
      <c r="B337" s="13" t="s">
        <v>151</v>
      </c>
      <c r="C337" t="s">
        <v>814</v>
      </c>
    </row>
    <row r="338" spans="2:3" x14ac:dyDescent="0.25">
      <c r="B338" s="13" t="s">
        <v>157</v>
      </c>
      <c r="C338" t="s">
        <v>815</v>
      </c>
    </row>
    <row r="339" spans="2:3" x14ac:dyDescent="0.25">
      <c r="B339" s="13" t="s">
        <v>158</v>
      </c>
      <c r="C339" t="s">
        <v>815</v>
      </c>
    </row>
    <row r="340" spans="2:3" x14ac:dyDescent="0.25">
      <c r="B340" s="13" t="s">
        <v>159</v>
      </c>
      <c r="C340" t="s">
        <v>815</v>
      </c>
    </row>
    <row r="341" spans="2:3" x14ac:dyDescent="0.25">
      <c r="B341" s="13" t="s">
        <v>145</v>
      </c>
      <c r="C341" t="s">
        <v>814</v>
      </c>
    </row>
    <row r="342" spans="2:3" x14ac:dyDescent="0.25">
      <c r="B342" s="13" t="s">
        <v>139</v>
      </c>
      <c r="C342" t="s">
        <v>814</v>
      </c>
    </row>
    <row r="343" spans="2:3" x14ac:dyDescent="0.25">
      <c r="B343" s="13" t="s">
        <v>160</v>
      </c>
      <c r="C343" t="s">
        <v>815</v>
      </c>
    </row>
    <row r="344" spans="2:3" x14ac:dyDescent="0.25">
      <c r="B344" s="13" t="s">
        <v>161</v>
      </c>
      <c r="C344" t="s">
        <v>815</v>
      </c>
    </row>
    <row r="345" spans="2:3" x14ac:dyDescent="0.25">
      <c r="B345" s="13" t="s">
        <v>142</v>
      </c>
      <c r="C345" t="s">
        <v>818</v>
      </c>
    </row>
    <row r="346" spans="2:3" x14ac:dyDescent="0.25">
      <c r="B346" s="11" t="s">
        <v>207</v>
      </c>
    </row>
    <row r="347" spans="2:3" x14ac:dyDescent="0.25">
      <c r="B347" s="12" t="s">
        <v>660</v>
      </c>
    </row>
    <row r="348" spans="2:3" x14ac:dyDescent="0.25">
      <c r="B348" s="13" t="s">
        <v>138</v>
      </c>
      <c r="C348" t="s">
        <v>661</v>
      </c>
    </row>
    <row r="349" spans="2:3" x14ac:dyDescent="0.25">
      <c r="B349" s="13" t="s">
        <v>152</v>
      </c>
      <c r="C349" t="s">
        <v>662</v>
      </c>
    </row>
    <row r="350" spans="2:3" x14ac:dyDescent="0.25">
      <c r="B350" s="13" t="s">
        <v>153</v>
      </c>
      <c r="C350" t="s">
        <v>662</v>
      </c>
    </row>
    <row r="351" spans="2:3" x14ac:dyDescent="0.25">
      <c r="B351" s="13" t="s">
        <v>141</v>
      </c>
      <c r="C351" t="s">
        <v>663</v>
      </c>
    </row>
    <row r="352" spans="2:3" x14ac:dyDescent="0.25">
      <c r="B352" s="13" t="s">
        <v>143</v>
      </c>
      <c r="C352" t="s">
        <v>661</v>
      </c>
    </row>
    <row r="353" spans="2:3" x14ac:dyDescent="0.25">
      <c r="B353" s="13" t="s">
        <v>144</v>
      </c>
      <c r="C353" t="s">
        <v>662</v>
      </c>
    </row>
    <row r="354" spans="2:3" x14ac:dyDescent="0.25">
      <c r="B354" s="13" t="s">
        <v>147</v>
      </c>
      <c r="C354" t="s">
        <v>662</v>
      </c>
    </row>
    <row r="355" spans="2:3" x14ac:dyDescent="0.25">
      <c r="B355" s="13" t="s">
        <v>150</v>
      </c>
      <c r="C355" t="s">
        <v>662</v>
      </c>
    </row>
    <row r="356" spans="2:3" x14ac:dyDescent="0.25">
      <c r="B356" s="13" t="s">
        <v>148</v>
      </c>
      <c r="C356" t="s">
        <v>664</v>
      </c>
    </row>
    <row r="357" spans="2:3" x14ac:dyDescent="0.25">
      <c r="B357" s="13" t="s">
        <v>154</v>
      </c>
      <c r="C357" t="s">
        <v>662</v>
      </c>
    </row>
    <row r="358" spans="2:3" x14ac:dyDescent="0.25">
      <c r="B358" s="13" t="s">
        <v>155</v>
      </c>
      <c r="C358" t="s">
        <v>662</v>
      </c>
    </row>
    <row r="359" spans="2:3" x14ac:dyDescent="0.25">
      <c r="B359" s="13" t="s">
        <v>140</v>
      </c>
      <c r="C359" t="s">
        <v>663</v>
      </c>
    </row>
    <row r="360" spans="2:3" x14ac:dyDescent="0.25">
      <c r="B360" s="13" t="s">
        <v>162</v>
      </c>
      <c r="C360" t="s">
        <v>662</v>
      </c>
    </row>
    <row r="361" spans="2:3" x14ac:dyDescent="0.25">
      <c r="B361" s="13" t="s">
        <v>156</v>
      </c>
      <c r="C361" t="s">
        <v>662</v>
      </c>
    </row>
    <row r="362" spans="2:3" x14ac:dyDescent="0.25">
      <c r="B362" s="13" t="s">
        <v>149</v>
      </c>
      <c r="C362" t="s">
        <v>662</v>
      </c>
    </row>
    <row r="363" spans="2:3" x14ac:dyDescent="0.25">
      <c r="B363" s="13" t="s">
        <v>146</v>
      </c>
      <c r="C363" t="s">
        <v>661</v>
      </c>
    </row>
    <row r="364" spans="2:3" x14ac:dyDescent="0.25">
      <c r="B364" s="13" t="s">
        <v>151</v>
      </c>
      <c r="C364" t="s">
        <v>662</v>
      </c>
    </row>
    <row r="365" spans="2:3" x14ac:dyDescent="0.25">
      <c r="B365" s="13" t="s">
        <v>157</v>
      </c>
      <c r="C365" t="s">
        <v>662</v>
      </c>
    </row>
    <row r="366" spans="2:3" x14ac:dyDescent="0.25">
      <c r="B366" s="13" t="s">
        <v>158</v>
      </c>
      <c r="C366" t="s">
        <v>662</v>
      </c>
    </row>
    <row r="367" spans="2:3" x14ac:dyDescent="0.25">
      <c r="B367" s="13" t="s">
        <v>159</v>
      </c>
      <c r="C367" t="s">
        <v>662</v>
      </c>
    </row>
    <row r="368" spans="2:3" x14ac:dyDescent="0.25">
      <c r="B368" s="13" t="s">
        <v>145</v>
      </c>
      <c r="C368" t="s">
        <v>661</v>
      </c>
    </row>
    <row r="369" spans="2:3" x14ac:dyDescent="0.25">
      <c r="B369" s="13" t="s">
        <v>139</v>
      </c>
      <c r="C369" t="s">
        <v>664</v>
      </c>
    </row>
    <row r="370" spans="2:3" x14ac:dyDescent="0.25">
      <c r="B370" s="13" t="s">
        <v>160</v>
      </c>
      <c r="C370" t="s">
        <v>662</v>
      </c>
    </row>
    <row r="371" spans="2:3" x14ac:dyDescent="0.25">
      <c r="B371" s="13" t="s">
        <v>161</v>
      </c>
      <c r="C371" t="s">
        <v>662</v>
      </c>
    </row>
    <row r="372" spans="2:3" x14ac:dyDescent="0.25">
      <c r="B372" s="13" t="s">
        <v>142</v>
      </c>
      <c r="C372" t="s">
        <v>663</v>
      </c>
    </row>
    <row r="373" spans="2:3" x14ac:dyDescent="0.25">
      <c r="B373" s="11" t="s">
        <v>179</v>
      </c>
    </row>
    <row r="374" spans="2:3" x14ac:dyDescent="0.25">
      <c r="B374" s="12" t="s">
        <v>167</v>
      </c>
    </row>
    <row r="375" spans="2:3" x14ac:dyDescent="0.25">
      <c r="B375" s="13" t="s">
        <v>138</v>
      </c>
      <c r="C375" t="s">
        <v>665</v>
      </c>
    </row>
    <row r="376" spans="2:3" x14ac:dyDescent="0.25">
      <c r="B376" s="13" t="s">
        <v>152</v>
      </c>
      <c r="C376">
        <v>0</v>
      </c>
    </row>
    <row r="377" spans="2:3" x14ac:dyDescent="0.25">
      <c r="B377" s="13" t="s">
        <v>153</v>
      </c>
      <c r="C377">
        <v>0</v>
      </c>
    </row>
    <row r="378" spans="2:3" x14ac:dyDescent="0.25">
      <c r="B378" s="13" t="s">
        <v>141</v>
      </c>
      <c r="C378">
        <v>220</v>
      </c>
    </row>
    <row r="379" spans="2:3" x14ac:dyDescent="0.25">
      <c r="B379" s="13" t="s">
        <v>143</v>
      </c>
      <c r="C379">
        <v>0</v>
      </c>
    </row>
    <row r="380" spans="2:3" x14ac:dyDescent="0.25">
      <c r="B380" s="13" t="s">
        <v>144</v>
      </c>
      <c r="C380">
        <v>0</v>
      </c>
    </row>
    <row r="381" spans="2:3" x14ac:dyDescent="0.25">
      <c r="B381" s="13" t="s">
        <v>147</v>
      </c>
      <c r="C381">
        <v>0</v>
      </c>
    </row>
    <row r="382" spans="2:3" x14ac:dyDescent="0.25">
      <c r="B382" s="13" t="s">
        <v>150</v>
      </c>
      <c r="C382">
        <v>0</v>
      </c>
    </row>
    <row r="383" spans="2:3" x14ac:dyDescent="0.25">
      <c r="B383" s="13" t="s">
        <v>148</v>
      </c>
      <c r="C383">
        <v>0</v>
      </c>
    </row>
    <row r="384" spans="2:3" x14ac:dyDescent="0.25">
      <c r="B384" s="13" t="s">
        <v>154</v>
      </c>
      <c r="C384">
        <v>0</v>
      </c>
    </row>
    <row r="385" spans="2:3" x14ac:dyDescent="0.25">
      <c r="B385" s="13" t="s">
        <v>155</v>
      </c>
      <c r="C385">
        <v>0</v>
      </c>
    </row>
    <row r="386" spans="2:3" x14ac:dyDescent="0.25">
      <c r="B386" s="13" t="s">
        <v>140</v>
      </c>
      <c r="C386">
        <v>133</v>
      </c>
    </row>
    <row r="387" spans="2:3" x14ac:dyDescent="0.25">
      <c r="B387" s="13" t="s">
        <v>162</v>
      </c>
      <c r="C387">
        <v>0</v>
      </c>
    </row>
    <row r="388" spans="2:3" x14ac:dyDescent="0.25">
      <c r="B388" s="13" t="s">
        <v>156</v>
      </c>
      <c r="C388">
        <v>0</v>
      </c>
    </row>
    <row r="389" spans="2:3" x14ac:dyDescent="0.25">
      <c r="B389" s="13" t="s">
        <v>149</v>
      </c>
      <c r="C389">
        <v>0</v>
      </c>
    </row>
    <row r="390" spans="2:3" x14ac:dyDescent="0.25">
      <c r="B390" s="13" t="s">
        <v>146</v>
      </c>
      <c r="C390">
        <v>0</v>
      </c>
    </row>
    <row r="391" spans="2:3" x14ac:dyDescent="0.25">
      <c r="B391" s="13" t="s">
        <v>151</v>
      </c>
      <c r="C391">
        <v>0</v>
      </c>
    </row>
    <row r="392" spans="2:3" x14ac:dyDescent="0.25">
      <c r="B392" s="13" t="s">
        <v>157</v>
      </c>
      <c r="C392">
        <v>0</v>
      </c>
    </row>
    <row r="393" spans="2:3" x14ac:dyDescent="0.25">
      <c r="B393" s="13" t="s">
        <v>158</v>
      </c>
      <c r="C393">
        <v>0</v>
      </c>
    </row>
    <row r="394" spans="2:3" x14ac:dyDescent="0.25">
      <c r="B394" s="13" t="s">
        <v>159</v>
      </c>
      <c r="C394">
        <v>0</v>
      </c>
    </row>
    <row r="395" spans="2:3" x14ac:dyDescent="0.25">
      <c r="B395" s="13" t="s">
        <v>145</v>
      </c>
      <c r="C395">
        <v>0</v>
      </c>
    </row>
    <row r="396" spans="2:3" x14ac:dyDescent="0.25">
      <c r="B396" s="13" t="s">
        <v>139</v>
      </c>
      <c r="C396">
        <v>0</v>
      </c>
    </row>
    <row r="397" spans="2:3" x14ac:dyDescent="0.25">
      <c r="B397" s="13" t="s">
        <v>160</v>
      </c>
      <c r="C397">
        <v>0</v>
      </c>
    </row>
    <row r="398" spans="2:3" x14ac:dyDescent="0.25">
      <c r="B398" s="13" t="s">
        <v>161</v>
      </c>
      <c r="C398">
        <v>0</v>
      </c>
    </row>
    <row r="399" spans="2:3" x14ac:dyDescent="0.25">
      <c r="B399" s="13" t="s">
        <v>142</v>
      </c>
      <c r="C399">
        <v>94</v>
      </c>
    </row>
    <row r="400" spans="2:3" x14ac:dyDescent="0.25">
      <c r="B400" s="12" t="s">
        <v>181</v>
      </c>
    </row>
    <row r="401" spans="2:3" x14ac:dyDescent="0.25">
      <c r="B401" s="13" t="s">
        <v>138</v>
      </c>
      <c r="C401" t="s">
        <v>665</v>
      </c>
    </row>
    <row r="402" spans="2:3" x14ac:dyDescent="0.25">
      <c r="B402" s="13" t="s">
        <v>152</v>
      </c>
      <c r="C402" t="s">
        <v>819</v>
      </c>
    </row>
    <row r="403" spans="2:3" x14ac:dyDescent="0.25">
      <c r="B403" s="13" t="s">
        <v>153</v>
      </c>
      <c r="C403" t="s">
        <v>820</v>
      </c>
    </row>
    <row r="404" spans="2:3" x14ac:dyDescent="0.25">
      <c r="B404" s="13" t="s">
        <v>141</v>
      </c>
      <c r="C404">
        <v>4455</v>
      </c>
    </row>
    <row r="405" spans="2:3" x14ac:dyDescent="0.25">
      <c r="B405" s="13" t="s">
        <v>143</v>
      </c>
      <c r="C405" t="s">
        <v>821</v>
      </c>
    </row>
    <row r="406" spans="2:3" x14ac:dyDescent="0.25">
      <c r="B406" s="13" t="s">
        <v>144</v>
      </c>
      <c r="C406" t="s">
        <v>822</v>
      </c>
    </row>
    <row r="407" spans="2:3" x14ac:dyDescent="0.25">
      <c r="B407" s="13" t="s">
        <v>147</v>
      </c>
      <c r="C407" t="s">
        <v>823</v>
      </c>
    </row>
    <row r="408" spans="2:3" x14ac:dyDescent="0.25">
      <c r="B408" s="13" t="s">
        <v>150</v>
      </c>
      <c r="C408" t="s">
        <v>824</v>
      </c>
    </row>
    <row r="409" spans="2:3" x14ac:dyDescent="0.25">
      <c r="B409" s="13" t="s">
        <v>148</v>
      </c>
      <c r="C409" t="s">
        <v>825</v>
      </c>
    </row>
    <row r="410" spans="2:3" x14ac:dyDescent="0.25">
      <c r="B410" s="13" t="s">
        <v>154</v>
      </c>
      <c r="C410" t="s">
        <v>826</v>
      </c>
    </row>
    <row r="411" spans="2:3" x14ac:dyDescent="0.25">
      <c r="B411" s="13" t="s">
        <v>155</v>
      </c>
      <c r="C411" t="s">
        <v>827</v>
      </c>
    </row>
    <row r="412" spans="2:3" x14ac:dyDescent="0.25">
      <c r="B412" s="13" t="s">
        <v>140</v>
      </c>
      <c r="C412">
        <v>4624</v>
      </c>
    </row>
    <row r="413" spans="2:3" x14ac:dyDescent="0.25">
      <c r="B413" s="13" t="s">
        <v>162</v>
      </c>
      <c r="C413" t="s">
        <v>828</v>
      </c>
    </row>
    <row r="414" spans="2:3" x14ac:dyDescent="0.25">
      <c r="B414" s="13" t="s">
        <v>156</v>
      </c>
      <c r="C414" t="s">
        <v>819</v>
      </c>
    </row>
    <row r="415" spans="2:3" x14ac:dyDescent="0.25">
      <c r="B415" s="13" t="s">
        <v>149</v>
      </c>
      <c r="C415" t="s">
        <v>829</v>
      </c>
    </row>
    <row r="416" spans="2:3" x14ac:dyDescent="0.25">
      <c r="B416" s="13" t="s">
        <v>146</v>
      </c>
      <c r="C416" t="s">
        <v>830</v>
      </c>
    </row>
    <row r="417" spans="2:3" x14ac:dyDescent="0.25">
      <c r="B417" s="13" t="s">
        <v>151</v>
      </c>
      <c r="C417" t="s">
        <v>831</v>
      </c>
    </row>
    <row r="418" spans="2:3" x14ac:dyDescent="0.25">
      <c r="B418" s="13" t="s">
        <v>157</v>
      </c>
      <c r="C418" t="s">
        <v>832</v>
      </c>
    </row>
    <row r="419" spans="2:3" x14ac:dyDescent="0.25">
      <c r="B419" s="13" t="s">
        <v>158</v>
      </c>
      <c r="C419" t="s">
        <v>833</v>
      </c>
    </row>
    <row r="420" spans="2:3" x14ac:dyDescent="0.25">
      <c r="B420" s="13" t="s">
        <v>159</v>
      </c>
      <c r="C420" t="s">
        <v>834</v>
      </c>
    </row>
    <row r="421" spans="2:3" x14ac:dyDescent="0.25">
      <c r="B421" s="13" t="s">
        <v>145</v>
      </c>
      <c r="C421" t="s">
        <v>835</v>
      </c>
    </row>
    <row r="422" spans="2:3" x14ac:dyDescent="0.25">
      <c r="B422" s="13" t="s">
        <v>139</v>
      </c>
      <c r="C422" t="s">
        <v>836</v>
      </c>
    </row>
    <row r="423" spans="2:3" x14ac:dyDescent="0.25">
      <c r="B423" s="13" t="s">
        <v>160</v>
      </c>
      <c r="C423" t="s">
        <v>837</v>
      </c>
    </row>
    <row r="424" spans="2:3" x14ac:dyDescent="0.25">
      <c r="B424" s="13" t="s">
        <v>161</v>
      </c>
      <c r="C424" t="s">
        <v>837</v>
      </c>
    </row>
    <row r="425" spans="2:3" x14ac:dyDescent="0.25">
      <c r="B425" s="13" t="s">
        <v>142</v>
      </c>
      <c r="C425">
        <v>135</v>
      </c>
    </row>
    <row r="426" spans="2:3" x14ac:dyDescent="0.25">
      <c r="B426" s="12" t="s">
        <v>180</v>
      </c>
    </row>
    <row r="427" spans="2:3" x14ac:dyDescent="0.25">
      <c r="B427" s="13" t="s">
        <v>138</v>
      </c>
      <c r="C427" t="s">
        <v>665</v>
      </c>
    </row>
    <row r="428" spans="2:3" x14ac:dyDescent="0.25">
      <c r="B428" s="13" t="s">
        <v>152</v>
      </c>
      <c r="C428" t="s">
        <v>838</v>
      </c>
    </row>
    <row r="429" spans="2:3" x14ac:dyDescent="0.25">
      <c r="B429" s="13" t="s">
        <v>153</v>
      </c>
      <c r="C429" t="s">
        <v>839</v>
      </c>
    </row>
    <row r="430" spans="2:3" x14ac:dyDescent="0.25">
      <c r="B430" s="13" t="s">
        <v>141</v>
      </c>
      <c r="C430">
        <v>1255</v>
      </c>
    </row>
    <row r="431" spans="2:3" x14ac:dyDescent="0.25">
      <c r="B431" s="13" t="s">
        <v>143</v>
      </c>
      <c r="C431" t="s">
        <v>840</v>
      </c>
    </row>
    <row r="432" spans="2:3" x14ac:dyDescent="0.25">
      <c r="B432" s="13" t="s">
        <v>144</v>
      </c>
      <c r="C432" t="s">
        <v>841</v>
      </c>
    </row>
    <row r="433" spans="2:3" x14ac:dyDescent="0.25">
      <c r="B433" s="13" t="s">
        <v>147</v>
      </c>
      <c r="C433" t="s">
        <v>842</v>
      </c>
    </row>
    <row r="434" spans="2:3" x14ac:dyDescent="0.25">
      <c r="B434" s="13" t="s">
        <v>150</v>
      </c>
      <c r="C434" t="s">
        <v>843</v>
      </c>
    </row>
    <row r="435" spans="2:3" x14ac:dyDescent="0.25">
      <c r="B435" s="13" t="s">
        <v>148</v>
      </c>
      <c r="C435" t="s">
        <v>844</v>
      </c>
    </row>
    <row r="436" spans="2:3" x14ac:dyDescent="0.25">
      <c r="B436" s="13" t="s">
        <v>154</v>
      </c>
      <c r="C436" t="s">
        <v>845</v>
      </c>
    </row>
    <row r="437" spans="2:3" x14ac:dyDescent="0.25">
      <c r="B437" s="13" t="s">
        <v>155</v>
      </c>
      <c r="C437" t="s">
        <v>846</v>
      </c>
    </row>
    <row r="438" spans="2:3" x14ac:dyDescent="0.25">
      <c r="B438" s="13" t="s">
        <v>140</v>
      </c>
      <c r="C438">
        <v>644</v>
      </c>
    </row>
    <row r="439" spans="2:3" x14ac:dyDescent="0.25">
      <c r="B439" s="13" t="s">
        <v>162</v>
      </c>
      <c r="C439" t="s">
        <v>847</v>
      </c>
    </row>
    <row r="440" spans="2:3" x14ac:dyDescent="0.25">
      <c r="B440" s="13" t="s">
        <v>156</v>
      </c>
      <c r="C440" t="s">
        <v>838</v>
      </c>
    </row>
    <row r="441" spans="2:3" x14ac:dyDescent="0.25">
      <c r="B441" s="13" t="s">
        <v>149</v>
      </c>
      <c r="C441" t="s">
        <v>848</v>
      </c>
    </row>
    <row r="442" spans="2:3" x14ac:dyDescent="0.25">
      <c r="B442" s="13" t="s">
        <v>146</v>
      </c>
      <c r="C442" t="s">
        <v>849</v>
      </c>
    </row>
    <row r="443" spans="2:3" x14ac:dyDescent="0.25">
      <c r="B443" s="13" t="s">
        <v>151</v>
      </c>
      <c r="C443" t="s">
        <v>850</v>
      </c>
    </row>
    <row r="444" spans="2:3" x14ac:dyDescent="0.25">
      <c r="B444" s="13" t="s">
        <v>157</v>
      </c>
      <c r="C444" t="s">
        <v>851</v>
      </c>
    </row>
    <row r="445" spans="2:3" x14ac:dyDescent="0.25">
      <c r="B445" s="13" t="s">
        <v>158</v>
      </c>
      <c r="C445" t="s">
        <v>852</v>
      </c>
    </row>
    <row r="446" spans="2:3" x14ac:dyDescent="0.25">
      <c r="B446" s="13" t="s">
        <v>159</v>
      </c>
      <c r="C446" t="s">
        <v>853</v>
      </c>
    </row>
    <row r="447" spans="2:3" x14ac:dyDescent="0.25">
      <c r="B447" s="13" t="s">
        <v>145</v>
      </c>
      <c r="C447" t="s">
        <v>854</v>
      </c>
    </row>
    <row r="448" spans="2:3" x14ac:dyDescent="0.25">
      <c r="B448" s="13" t="s">
        <v>139</v>
      </c>
      <c r="C448" t="s">
        <v>855</v>
      </c>
    </row>
    <row r="449" spans="2:3" x14ac:dyDescent="0.25">
      <c r="B449" s="13" t="s">
        <v>160</v>
      </c>
      <c r="C449" t="s">
        <v>856</v>
      </c>
    </row>
    <row r="450" spans="2:3" x14ac:dyDescent="0.25">
      <c r="B450" s="13" t="s">
        <v>161</v>
      </c>
      <c r="C450" t="s">
        <v>856</v>
      </c>
    </row>
    <row r="451" spans="2:3" x14ac:dyDescent="0.25">
      <c r="B451" s="13" t="s">
        <v>142</v>
      </c>
      <c r="C451">
        <v>62</v>
      </c>
    </row>
    <row r="452" spans="2:3" x14ac:dyDescent="0.25">
      <c r="B452" s="12" t="s">
        <v>169</v>
      </c>
    </row>
    <row r="453" spans="2:3" x14ac:dyDescent="0.25">
      <c r="B453" s="13" t="s">
        <v>138</v>
      </c>
      <c r="C453" t="s">
        <v>665</v>
      </c>
    </row>
    <row r="454" spans="2:3" x14ac:dyDescent="0.25">
      <c r="B454" s="13" t="s">
        <v>152</v>
      </c>
      <c r="C454" t="s">
        <v>857</v>
      </c>
    </row>
    <row r="455" spans="2:3" x14ac:dyDescent="0.25">
      <c r="B455" s="13" t="s">
        <v>153</v>
      </c>
      <c r="C455" t="s">
        <v>858</v>
      </c>
    </row>
    <row r="456" spans="2:3" x14ac:dyDescent="0.25">
      <c r="B456" s="13" t="s">
        <v>141</v>
      </c>
      <c r="C456">
        <v>1107</v>
      </c>
    </row>
    <row r="457" spans="2:3" x14ac:dyDescent="0.25">
      <c r="B457" s="13" t="s">
        <v>143</v>
      </c>
      <c r="C457" t="s">
        <v>859</v>
      </c>
    </row>
    <row r="458" spans="2:3" x14ac:dyDescent="0.25">
      <c r="B458" s="13" t="s">
        <v>144</v>
      </c>
      <c r="C458" t="s">
        <v>860</v>
      </c>
    </row>
    <row r="459" spans="2:3" x14ac:dyDescent="0.25">
      <c r="B459" s="13" t="s">
        <v>147</v>
      </c>
      <c r="C459" t="s">
        <v>861</v>
      </c>
    </row>
    <row r="460" spans="2:3" x14ac:dyDescent="0.25">
      <c r="B460" s="13" t="s">
        <v>150</v>
      </c>
      <c r="C460" t="s">
        <v>862</v>
      </c>
    </row>
    <row r="461" spans="2:3" x14ac:dyDescent="0.25">
      <c r="B461" s="13" t="s">
        <v>148</v>
      </c>
      <c r="C461" t="s">
        <v>863</v>
      </c>
    </row>
    <row r="462" spans="2:3" x14ac:dyDescent="0.25">
      <c r="B462" s="13" t="s">
        <v>154</v>
      </c>
      <c r="C462" t="s">
        <v>864</v>
      </c>
    </row>
    <row r="463" spans="2:3" x14ac:dyDescent="0.25">
      <c r="B463" s="13" t="s">
        <v>155</v>
      </c>
      <c r="C463" t="s">
        <v>865</v>
      </c>
    </row>
    <row r="464" spans="2:3" x14ac:dyDescent="0.25">
      <c r="B464" s="13" t="s">
        <v>140</v>
      </c>
      <c r="C464">
        <v>2214</v>
      </c>
    </row>
    <row r="465" spans="2:3" x14ac:dyDescent="0.25">
      <c r="B465" s="13" t="s">
        <v>162</v>
      </c>
      <c r="C465" t="s">
        <v>866</v>
      </c>
    </row>
    <row r="466" spans="2:3" x14ac:dyDescent="0.25">
      <c r="B466" s="13" t="s">
        <v>156</v>
      </c>
      <c r="C466" t="s">
        <v>857</v>
      </c>
    </row>
    <row r="467" spans="2:3" x14ac:dyDescent="0.25">
      <c r="B467" s="13" t="s">
        <v>149</v>
      </c>
      <c r="C467" t="s">
        <v>867</v>
      </c>
    </row>
    <row r="468" spans="2:3" x14ac:dyDescent="0.25">
      <c r="B468" s="13" t="s">
        <v>146</v>
      </c>
      <c r="C468" t="s">
        <v>868</v>
      </c>
    </row>
    <row r="469" spans="2:3" x14ac:dyDescent="0.25">
      <c r="B469" s="13" t="s">
        <v>151</v>
      </c>
      <c r="C469" t="s">
        <v>869</v>
      </c>
    </row>
    <row r="470" spans="2:3" x14ac:dyDescent="0.25">
      <c r="B470" s="13" t="s">
        <v>157</v>
      </c>
      <c r="C470" t="s">
        <v>870</v>
      </c>
    </row>
    <row r="471" spans="2:3" x14ac:dyDescent="0.25">
      <c r="B471" s="13" t="s">
        <v>158</v>
      </c>
      <c r="C471" t="s">
        <v>871</v>
      </c>
    </row>
    <row r="472" spans="2:3" x14ac:dyDescent="0.25">
      <c r="B472" s="13" t="s">
        <v>159</v>
      </c>
      <c r="C472" t="s">
        <v>872</v>
      </c>
    </row>
    <row r="473" spans="2:3" x14ac:dyDescent="0.25">
      <c r="B473" s="13" t="s">
        <v>145</v>
      </c>
      <c r="C473" t="s">
        <v>873</v>
      </c>
    </row>
    <row r="474" spans="2:3" x14ac:dyDescent="0.25">
      <c r="B474" s="13" t="s">
        <v>139</v>
      </c>
      <c r="C474" t="s">
        <v>874</v>
      </c>
    </row>
    <row r="475" spans="2:3" x14ac:dyDescent="0.25">
      <c r="B475" s="13" t="s">
        <v>160</v>
      </c>
      <c r="C475" t="s">
        <v>875</v>
      </c>
    </row>
    <row r="476" spans="2:3" x14ac:dyDescent="0.25">
      <c r="B476" s="13" t="s">
        <v>161</v>
      </c>
      <c r="C476" t="s">
        <v>875</v>
      </c>
    </row>
    <row r="477" spans="2:3" x14ac:dyDescent="0.25">
      <c r="B477" s="13" t="s">
        <v>142</v>
      </c>
      <c r="C477">
        <v>104</v>
      </c>
    </row>
    <row r="478" spans="2:3" x14ac:dyDescent="0.25">
      <c r="B478" s="12" t="s">
        <v>172</v>
      </c>
    </row>
    <row r="479" spans="2:3" x14ac:dyDescent="0.25">
      <c r="B479" s="13" t="s">
        <v>138</v>
      </c>
      <c r="C479" t="s">
        <v>665</v>
      </c>
    </row>
    <row r="480" spans="2:3" x14ac:dyDescent="0.25">
      <c r="B480" s="13" t="s">
        <v>152</v>
      </c>
      <c r="C480" t="s">
        <v>876</v>
      </c>
    </row>
    <row r="481" spans="2:3" x14ac:dyDescent="0.25">
      <c r="B481" s="13" t="s">
        <v>153</v>
      </c>
      <c r="C481" t="s">
        <v>877</v>
      </c>
    </row>
    <row r="482" spans="2:3" x14ac:dyDescent="0.25">
      <c r="B482" s="13" t="s">
        <v>141</v>
      </c>
      <c r="C482">
        <v>817</v>
      </c>
    </row>
    <row r="483" spans="2:3" x14ac:dyDescent="0.25">
      <c r="B483" s="13" t="s">
        <v>143</v>
      </c>
      <c r="C483" t="s">
        <v>878</v>
      </c>
    </row>
    <row r="484" spans="2:3" x14ac:dyDescent="0.25">
      <c r="B484" s="13" t="s">
        <v>144</v>
      </c>
      <c r="C484" t="s">
        <v>879</v>
      </c>
    </row>
    <row r="485" spans="2:3" x14ac:dyDescent="0.25">
      <c r="B485" s="13" t="s">
        <v>147</v>
      </c>
      <c r="C485" t="s">
        <v>880</v>
      </c>
    </row>
    <row r="486" spans="2:3" x14ac:dyDescent="0.25">
      <c r="B486" s="13" t="s">
        <v>150</v>
      </c>
      <c r="C486" t="s">
        <v>881</v>
      </c>
    </row>
    <row r="487" spans="2:3" x14ac:dyDescent="0.25">
      <c r="B487" s="13" t="s">
        <v>148</v>
      </c>
      <c r="C487" t="s">
        <v>882</v>
      </c>
    </row>
    <row r="488" spans="2:3" x14ac:dyDescent="0.25">
      <c r="B488" s="13" t="s">
        <v>154</v>
      </c>
      <c r="C488" t="s">
        <v>883</v>
      </c>
    </row>
    <row r="489" spans="2:3" x14ac:dyDescent="0.25">
      <c r="B489" s="13" t="s">
        <v>155</v>
      </c>
      <c r="C489" t="s">
        <v>884</v>
      </c>
    </row>
    <row r="490" spans="2:3" x14ac:dyDescent="0.25">
      <c r="B490" s="13" t="s">
        <v>140</v>
      </c>
      <c r="C490">
        <v>1409</v>
      </c>
    </row>
    <row r="491" spans="2:3" x14ac:dyDescent="0.25">
      <c r="B491" s="13" t="s">
        <v>162</v>
      </c>
      <c r="C491" t="s">
        <v>885</v>
      </c>
    </row>
    <row r="492" spans="2:3" x14ac:dyDescent="0.25">
      <c r="B492" s="13" t="s">
        <v>156</v>
      </c>
      <c r="C492" t="s">
        <v>876</v>
      </c>
    </row>
    <row r="493" spans="2:3" x14ac:dyDescent="0.25">
      <c r="B493" s="13" t="s">
        <v>149</v>
      </c>
      <c r="C493" t="s">
        <v>886</v>
      </c>
    </row>
    <row r="494" spans="2:3" x14ac:dyDescent="0.25">
      <c r="B494" s="13" t="s">
        <v>146</v>
      </c>
      <c r="C494" t="s">
        <v>887</v>
      </c>
    </row>
    <row r="495" spans="2:3" x14ac:dyDescent="0.25">
      <c r="B495" s="13" t="s">
        <v>151</v>
      </c>
      <c r="C495" t="s">
        <v>888</v>
      </c>
    </row>
    <row r="496" spans="2:3" x14ac:dyDescent="0.25">
      <c r="B496" s="13" t="s">
        <v>157</v>
      </c>
      <c r="C496" t="s">
        <v>889</v>
      </c>
    </row>
    <row r="497" spans="2:3" x14ac:dyDescent="0.25">
      <c r="B497" s="13" t="s">
        <v>158</v>
      </c>
      <c r="C497" t="s">
        <v>890</v>
      </c>
    </row>
    <row r="498" spans="2:3" x14ac:dyDescent="0.25">
      <c r="B498" s="13" t="s">
        <v>159</v>
      </c>
      <c r="C498" t="s">
        <v>891</v>
      </c>
    </row>
    <row r="499" spans="2:3" x14ac:dyDescent="0.25">
      <c r="B499" s="13" t="s">
        <v>145</v>
      </c>
      <c r="C499" t="s">
        <v>892</v>
      </c>
    </row>
    <row r="500" spans="2:3" x14ac:dyDescent="0.25">
      <c r="B500" s="13" t="s">
        <v>139</v>
      </c>
      <c r="C500" t="s">
        <v>893</v>
      </c>
    </row>
    <row r="501" spans="2:3" x14ac:dyDescent="0.25">
      <c r="B501" s="13" t="s">
        <v>160</v>
      </c>
      <c r="C501" t="s">
        <v>894</v>
      </c>
    </row>
    <row r="502" spans="2:3" x14ac:dyDescent="0.25">
      <c r="B502" s="13" t="s">
        <v>161</v>
      </c>
      <c r="C502" t="s">
        <v>894</v>
      </c>
    </row>
    <row r="503" spans="2:3" x14ac:dyDescent="0.25">
      <c r="B503" s="13" t="s">
        <v>142</v>
      </c>
      <c r="C503">
        <v>101</v>
      </c>
    </row>
    <row r="504" spans="2:3" x14ac:dyDescent="0.25">
      <c r="B504" s="12" t="s">
        <v>173</v>
      </c>
    </row>
    <row r="505" spans="2:3" x14ac:dyDescent="0.25">
      <c r="B505" s="13" t="s">
        <v>138</v>
      </c>
      <c r="C505" t="s">
        <v>665</v>
      </c>
    </row>
    <row r="506" spans="2:3" x14ac:dyDescent="0.25">
      <c r="B506" s="13" t="s">
        <v>152</v>
      </c>
      <c r="C506">
        <v>0</v>
      </c>
    </row>
    <row r="507" spans="2:3" x14ac:dyDescent="0.25">
      <c r="B507" s="13" t="s">
        <v>153</v>
      </c>
      <c r="C507">
        <v>0</v>
      </c>
    </row>
    <row r="508" spans="2:3" x14ac:dyDescent="0.25">
      <c r="B508" s="13" t="s">
        <v>141</v>
      </c>
      <c r="C508">
        <v>0</v>
      </c>
    </row>
    <row r="509" spans="2:3" x14ac:dyDescent="0.25">
      <c r="B509" s="13" t="s">
        <v>143</v>
      </c>
      <c r="C509">
        <v>0</v>
      </c>
    </row>
    <row r="510" spans="2:3" x14ac:dyDescent="0.25">
      <c r="B510" s="13" t="s">
        <v>144</v>
      </c>
      <c r="C510">
        <v>0</v>
      </c>
    </row>
    <row r="511" spans="2:3" x14ac:dyDescent="0.25">
      <c r="B511" s="13" t="s">
        <v>147</v>
      </c>
      <c r="C511">
        <v>0</v>
      </c>
    </row>
    <row r="512" spans="2:3" x14ac:dyDescent="0.25">
      <c r="B512" s="13" t="s">
        <v>150</v>
      </c>
      <c r="C512">
        <v>0</v>
      </c>
    </row>
    <row r="513" spans="2:3" x14ac:dyDescent="0.25">
      <c r="B513" s="13" t="s">
        <v>148</v>
      </c>
      <c r="C513" t="s">
        <v>895</v>
      </c>
    </row>
    <row r="514" spans="2:3" x14ac:dyDescent="0.25">
      <c r="B514" s="13" t="s">
        <v>154</v>
      </c>
      <c r="C514">
        <v>0</v>
      </c>
    </row>
    <row r="515" spans="2:3" x14ac:dyDescent="0.25">
      <c r="B515" s="13" t="s">
        <v>155</v>
      </c>
      <c r="C515">
        <v>0</v>
      </c>
    </row>
    <row r="516" spans="2:3" x14ac:dyDescent="0.25">
      <c r="B516" s="13" t="s">
        <v>140</v>
      </c>
      <c r="C516">
        <v>0</v>
      </c>
    </row>
    <row r="517" spans="2:3" x14ac:dyDescent="0.25">
      <c r="B517" s="13" t="s">
        <v>162</v>
      </c>
      <c r="C517">
        <v>0</v>
      </c>
    </row>
    <row r="518" spans="2:3" x14ac:dyDescent="0.25">
      <c r="B518" s="13" t="s">
        <v>156</v>
      </c>
      <c r="C518">
        <v>0</v>
      </c>
    </row>
    <row r="519" spans="2:3" x14ac:dyDescent="0.25">
      <c r="B519" s="13" t="s">
        <v>149</v>
      </c>
      <c r="C519">
        <v>0</v>
      </c>
    </row>
    <row r="520" spans="2:3" x14ac:dyDescent="0.25">
      <c r="B520" s="13" t="s">
        <v>146</v>
      </c>
      <c r="C520">
        <v>0</v>
      </c>
    </row>
    <row r="521" spans="2:3" x14ac:dyDescent="0.25">
      <c r="B521" s="13" t="s">
        <v>151</v>
      </c>
      <c r="C521">
        <v>0</v>
      </c>
    </row>
    <row r="522" spans="2:3" x14ac:dyDescent="0.25">
      <c r="B522" s="13" t="s">
        <v>157</v>
      </c>
      <c r="C522">
        <v>0</v>
      </c>
    </row>
    <row r="523" spans="2:3" x14ac:dyDescent="0.25">
      <c r="B523" s="13" t="s">
        <v>158</v>
      </c>
      <c r="C523">
        <v>0</v>
      </c>
    </row>
    <row r="524" spans="2:3" x14ac:dyDescent="0.25">
      <c r="B524" s="13" t="s">
        <v>159</v>
      </c>
      <c r="C524">
        <v>0</v>
      </c>
    </row>
    <row r="525" spans="2:3" x14ac:dyDescent="0.25">
      <c r="B525" s="13" t="s">
        <v>145</v>
      </c>
      <c r="C525">
        <v>0</v>
      </c>
    </row>
    <row r="526" spans="2:3" x14ac:dyDescent="0.25">
      <c r="B526" s="13" t="s">
        <v>139</v>
      </c>
      <c r="C526">
        <v>0</v>
      </c>
    </row>
    <row r="527" spans="2:3" x14ac:dyDescent="0.25">
      <c r="B527" s="13" t="s">
        <v>160</v>
      </c>
      <c r="C527">
        <v>0</v>
      </c>
    </row>
    <row r="528" spans="2:3" x14ac:dyDescent="0.25">
      <c r="B528" s="13" t="s">
        <v>161</v>
      </c>
      <c r="C528">
        <v>0</v>
      </c>
    </row>
    <row r="529" spans="2:3" x14ac:dyDescent="0.25">
      <c r="B529" s="13" t="s">
        <v>142</v>
      </c>
      <c r="C529">
        <v>0</v>
      </c>
    </row>
    <row r="530" spans="2:3" x14ac:dyDescent="0.25">
      <c r="B530" s="12" t="s">
        <v>176</v>
      </c>
    </row>
    <row r="531" spans="2:3" x14ac:dyDescent="0.25">
      <c r="B531" s="13" t="s">
        <v>138</v>
      </c>
      <c r="C531" t="s">
        <v>665</v>
      </c>
    </row>
    <row r="532" spans="2:3" x14ac:dyDescent="0.25">
      <c r="B532" s="13" t="s">
        <v>152</v>
      </c>
      <c r="C532">
        <v>0</v>
      </c>
    </row>
    <row r="533" spans="2:3" x14ac:dyDescent="0.25">
      <c r="B533" s="13" t="s">
        <v>153</v>
      </c>
      <c r="C533">
        <v>0</v>
      </c>
    </row>
    <row r="534" spans="2:3" x14ac:dyDescent="0.25">
      <c r="B534" s="13" t="s">
        <v>141</v>
      </c>
      <c r="C534">
        <v>0</v>
      </c>
    </row>
    <row r="535" spans="2:3" x14ac:dyDescent="0.25">
      <c r="B535" s="13" t="s">
        <v>143</v>
      </c>
      <c r="C535">
        <v>0</v>
      </c>
    </row>
    <row r="536" spans="2:3" x14ac:dyDescent="0.25">
      <c r="B536" s="13" t="s">
        <v>144</v>
      </c>
      <c r="C536">
        <v>0</v>
      </c>
    </row>
    <row r="537" spans="2:3" x14ac:dyDescent="0.25">
      <c r="B537" s="13" t="s">
        <v>147</v>
      </c>
      <c r="C537">
        <v>0</v>
      </c>
    </row>
    <row r="538" spans="2:3" x14ac:dyDescent="0.25">
      <c r="B538" s="13" t="s">
        <v>150</v>
      </c>
      <c r="C538">
        <v>0</v>
      </c>
    </row>
    <row r="539" spans="2:3" x14ac:dyDescent="0.25">
      <c r="B539" s="13" t="s">
        <v>148</v>
      </c>
      <c r="C539">
        <v>0</v>
      </c>
    </row>
    <row r="540" spans="2:3" x14ac:dyDescent="0.25">
      <c r="B540" s="13" t="s">
        <v>154</v>
      </c>
      <c r="C540">
        <v>0</v>
      </c>
    </row>
    <row r="541" spans="2:3" x14ac:dyDescent="0.25">
      <c r="B541" s="13" t="s">
        <v>155</v>
      </c>
      <c r="C541">
        <v>0</v>
      </c>
    </row>
    <row r="542" spans="2:3" x14ac:dyDescent="0.25">
      <c r="B542" s="13" t="s">
        <v>140</v>
      </c>
      <c r="C542">
        <v>0</v>
      </c>
    </row>
    <row r="543" spans="2:3" x14ac:dyDescent="0.25">
      <c r="B543" s="13" t="s">
        <v>162</v>
      </c>
      <c r="C543">
        <v>0</v>
      </c>
    </row>
    <row r="544" spans="2:3" x14ac:dyDescent="0.25">
      <c r="B544" s="13" t="s">
        <v>156</v>
      </c>
      <c r="C544">
        <v>0</v>
      </c>
    </row>
    <row r="545" spans="2:3" x14ac:dyDescent="0.25">
      <c r="B545" s="13" t="s">
        <v>149</v>
      </c>
      <c r="C545">
        <v>0</v>
      </c>
    </row>
    <row r="546" spans="2:3" x14ac:dyDescent="0.25">
      <c r="B546" s="13" t="s">
        <v>146</v>
      </c>
      <c r="C546">
        <v>0</v>
      </c>
    </row>
    <row r="547" spans="2:3" x14ac:dyDescent="0.25">
      <c r="B547" s="13" t="s">
        <v>151</v>
      </c>
      <c r="C547">
        <v>0</v>
      </c>
    </row>
    <row r="548" spans="2:3" x14ac:dyDescent="0.25">
      <c r="B548" s="13" t="s">
        <v>157</v>
      </c>
      <c r="C548">
        <v>0</v>
      </c>
    </row>
    <row r="549" spans="2:3" x14ac:dyDescent="0.25">
      <c r="B549" s="13" t="s">
        <v>158</v>
      </c>
      <c r="C549">
        <v>0</v>
      </c>
    </row>
    <row r="550" spans="2:3" x14ac:dyDescent="0.25">
      <c r="B550" s="13" t="s">
        <v>159</v>
      </c>
      <c r="C550">
        <v>0</v>
      </c>
    </row>
    <row r="551" spans="2:3" x14ac:dyDescent="0.25">
      <c r="B551" s="13" t="s">
        <v>145</v>
      </c>
      <c r="C551">
        <v>0</v>
      </c>
    </row>
    <row r="552" spans="2:3" x14ac:dyDescent="0.25">
      <c r="B552" s="13" t="s">
        <v>139</v>
      </c>
      <c r="C552">
        <v>0</v>
      </c>
    </row>
    <row r="553" spans="2:3" x14ac:dyDescent="0.25">
      <c r="B553" s="13" t="s">
        <v>160</v>
      </c>
      <c r="C553">
        <v>0</v>
      </c>
    </row>
    <row r="554" spans="2:3" x14ac:dyDescent="0.25">
      <c r="B554" s="13" t="s">
        <v>161</v>
      </c>
      <c r="C554">
        <v>0</v>
      </c>
    </row>
    <row r="555" spans="2:3" x14ac:dyDescent="0.25">
      <c r="B555" s="13" t="s">
        <v>142</v>
      </c>
      <c r="C555">
        <v>0</v>
      </c>
    </row>
    <row r="556" spans="2:3" x14ac:dyDescent="0.25">
      <c r="B556" s="12" t="s">
        <v>177</v>
      </c>
    </row>
    <row r="557" spans="2:3" x14ac:dyDescent="0.25">
      <c r="B557" s="13" t="s">
        <v>138</v>
      </c>
      <c r="C557" t="s">
        <v>665</v>
      </c>
    </row>
    <row r="558" spans="2:3" x14ac:dyDescent="0.25">
      <c r="B558" s="13" t="s">
        <v>152</v>
      </c>
      <c r="C558" t="s">
        <v>896</v>
      </c>
    </row>
    <row r="559" spans="2:3" x14ac:dyDescent="0.25">
      <c r="B559" s="13" t="s">
        <v>153</v>
      </c>
      <c r="C559" t="s">
        <v>897</v>
      </c>
    </row>
    <row r="560" spans="2:3" x14ac:dyDescent="0.25">
      <c r="B560" s="13" t="s">
        <v>141</v>
      </c>
      <c r="C560">
        <v>703</v>
      </c>
    </row>
    <row r="561" spans="2:3" x14ac:dyDescent="0.25">
      <c r="B561" s="13" t="s">
        <v>143</v>
      </c>
      <c r="C561" t="s">
        <v>898</v>
      </c>
    </row>
    <row r="562" spans="2:3" x14ac:dyDescent="0.25">
      <c r="B562" s="13" t="s">
        <v>144</v>
      </c>
      <c r="C562" t="s">
        <v>899</v>
      </c>
    </row>
    <row r="563" spans="2:3" x14ac:dyDescent="0.25">
      <c r="B563" s="13" t="s">
        <v>147</v>
      </c>
      <c r="C563" t="s">
        <v>900</v>
      </c>
    </row>
    <row r="564" spans="2:3" x14ac:dyDescent="0.25">
      <c r="B564" s="13" t="s">
        <v>150</v>
      </c>
      <c r="C564" t="s">
        <v>901</v>
      </c>
    </row>
    <row r="565" spans="2:3" x14ac:dyDescent="0.25">
      <c r="B565" s="13" t="s">
        <v>148</v>
      </c>
      <c r="C565" t="s">
        <v>902</v>
      </c>
    </row>
    <row r="566" spans="2:3" x14ac:dyDescent="0.25">
      <c r="B566" s="13" t="s">
        <v>154</v>
      </c>
      <c r="C566" t="s">
        <v>903</v>
      </c>
    </row>
    <row r="567" spans="2:3" x14ac:dyDescent="0.25">
      <c r="B567" s="13" t="s">
        <v>155</v>
      </c>
      <c r="C567" t="s">
        <v>904</v>
      </c>
    </row>
    <row r="568" spans="2:3" x14ac:dyDescent="0.25">
      <c r="B568" s="13" t="s">
        <v>140</v>
      </c>
      <c r="C568">
        <v>3337</v>
      </c>
    </row>
    <row r="569" spans="2:3" x14ac:dyDescent="0.25">
      <c r="B569" s="13" t="s">
        <v>162</v>
      </c>
      <c r="C569" t="s">
        <v>905</v>
      </c>
    </row>
    <row r="570" spans="2:3" x14ac:dyDescent="0.25">
      <c r="B570" s="13" t="s">
        <v>156</v>
      </c>
      <c r="C570" t="s">
        <v>896</v>
      </c>
    </row>
    <row r="571" spans="2:3" x14ac:dyDescent="0.25">
      <c r="B571" s="13" t="s">
        <v>149</v>
      </c>
      <c r="C571" t="s">
        <v>906</v>
      </c>
    </row>
    <row r="572" spans="2:3" x14ac:dyDescent="0.25">
      <c r="B572" s="13" t="s">
        <v>146</v>
      </c>
      <c r="C572" t="s">
        <v>907</v>
      </c>
    </row>
    <row r="573" spans="2:3" x14ac:dyDescent="0.25">
      <c r="B573" s="13" t="s">
        <v>151</v>
      </c>
      <c r="C573" t="s">
        <v>908</v>
      </c>
    </row>
    <row r="574" spans="2:3" x14ac:dyDescent="0.25">
      <c r="B574" s="13" t="s">
        <v>157</v>
      </c>
      <c r="C574" t="s">
        <v>909</v>
      </c>
    </row>
    <row r="575" spans="2:3" x14ac:dyDescent="0.25">
      <c r="B575" s="13" t="s">
        <v>158</v>
      </c>
      <c r="C575" t="s">
        <v>910</v>
      </c>
    </row>
    <row r="576" spans="2:3" x14ac:dyDescent="0.25">
      <c r="B576" s="13" t="s">
        <v>159</v>
      </c>
      <c r="C576" t="s">
        <v>911</v>
      </c>
    </row>
    <row r="577" spans="2:3" x14ac:dyDescent="0.25">
      <c r="B577" s="13" t="s">
        <v>145</v>
      </c>
      <c r="C577" t="s">
        <v>912</v>
      </c>
    </row>
    <row r="578" spans="2:3" x14ac:dyDescent="0.25">
      <c r="B578" s="13" t="s">
        <v>139</v>
      </c>
      <c r="C578" t="s">
        <v>913</v>
      </c>
    </row>
    <row r="579" spans="2:3" x14ac:dyDescent="0.25">
      <c r="B579" s="13" t="s">
        <v>160</v>
      </c>
      <c r="C579" t="s">
        <v>914</v>
      </c>
    </row>
    <row r="580" spans="2:3" x14ac:dyDescent="0.25">
      <c r="B580" s="13" t="s">
        <v>161</v>
      </c>
      <c r="C580" t="s">
        <v>914</v>
      </c>
    </row>
    <row r="581" spans="2:3" x14ac:dyDescent="0.25">
      <c r="B581" s="13" t="s">
        <v>142</v>
      </c>
      <c r="C581">
        <v>13</v>
      </c>
    </row>
    <row r="582" spans="2:3" x14ac:dyDescent="0.25">
      <c r="B582" s="12" t="s">
        <v>178</v>
      </c>
    </row>
    <row r="583" spans="2:3" x14ac:dyDescent="0.25">
      <c r="B583" s="13" t="s">
        <v>138</v>
      </c>
      <c r="C583" t="s">
        <v>665</v>
      </c>
    </row>
    <row r="584" spans="2:3" x14ac:dyDescent="0.25">
      <c r="B584" s="13" t="s">
        <v>152</v>
      </c>
      <c r="C584">
        <v>0</v>
      </c>
    </row>
    <row r="585" spans="2:3" x14ac:dyDescent="0.25">
      <c r="B585" s="13" t="s">
        <v>153</v>
      </c>
      <c r="C585">
        <v>0</v>
      </c>
    </row>
    <row r="586" spans="2:3" x14ac:dyDescent="0.25">
      <c r="B586" s="13" t="s">
        <v>141</v>
      </c>
      <c r="C586">
        <v>0</v>
      </c>
    </row>
    <row r="587" spans="2:3" x14ac:dyDescent="0.25">
      <c r="B587" s="13" t="s">
        <v>143</v>
      </c>
      <c r="C587">
        <v>0</v>
      </c>
    </row>
    <row r="588" spans="2:3" x14ac:dyDescent="0.25">
      <c r="B588" s="13" t="s">
        <v>144</v>
      </c>
      <c r="C588">
        <v>0</v>
      </c>
    </row>
    <row r="589" spans="2:3" x14ac:dyDescent="0.25">
      <c r="B589" s="13" t="s">
        <v>147</v>
      </c>
      <c r="C589">
        <v>0</v>
      </c>
    </row>
    <row r="590" spans="2:3" x14ac:dyDescent="0.25">
      <c r="B590" s="13" t="s">
        <v>150</v>
      </c>
      <c r="C590">
        <v>0</v>
      </c>
    </row>
    <row r="591" spans="2:3" x14ac:dyDescent="0.25">
      <c r="B591" s="13" t="s">
        <v>148</v>
      </c>
      <c r="C591">
        <v>0</v>
      </c>
    </row>
    <row r="592" spans="2:3" x14ac:dyDescent="0.25">
      <c r="B592" s="13" t="s">
        <v>154</v>
      </c>
      <c r="C592">
        <v>0</v>
      </c>
    </row>
    <row r="593" spans="2:3" x14ac:dyDescent="0.25">
      <c r="B593" s="13" t="s">
        <v>155</v>
      </c>
      <c r="C593">
        <v>0</v>
      </c>
    </row>
    <row r="594" spans="2:3" x14ac:dyDescent="0.25">
      <c r="B594" s="13" t="s">
        <v>140</v>
      </c>
      <c r="C594">
        <v>0</v>
      </c>
    </row>
    <row r="595" spans="2:3" x14ac:dyDescent="0.25">
      <c r="B595" s="13" t="s">
        <v>162</v>
      </c>
      <c r="C595">
        <v>0</v>
      </c>
    </row>
    <row r="596" spans="2:3" x14ac:dyDescent="0.25">
      <c r="B596" s="13" t="s">
        <v>156</v>
      </c>
      <c r="C596">
        <v>0</v>
      </c>
    </row>
    <row r="597" spans="2:3" x14ac:dyDescent="0.25">
      <c r="B597" s="13" t="s">
        <v>149</v>
      </c>
      <c r="C597">
        <v>0</v>
      </c>
    </row>
    <row r="598" spans="2:3" x14ac:dyDescent="0.25">
      <c r="B598" s="13" t="s">
        <v>146</v>
      </c>
      <c r="C598">
        <v>0</v>
      </c>
    </row>
    <row r="599" spans="2:3" x14ac:dyDescent="0.25">
      <c r="B599" s="13" t="s">
        <v>151</v>
      </c>
      <c r="C599">
        <v>0</v>
      </c>
    </row>
    <row r="600" spans="2:3" x14ac:dyDescent="0.25">
      <c r="B600" s="13" t="s">
        <v>157</v>
      </c>
      <c r="C600">
        <v>0</v>
      </c>
    </row>
    <row r="601" spans="2:3" x14ac:dyDescent="0.25">
      <c r="B601" s="13" t="s">
        <v>158</v>
      </c>
      <c r="C601">
        <v>0</v>
      </c>
    </row>
    <row r="602" spans="2:3" x14ac:dyDescent="0.25">
      <c r="B602" s="13" t="s">
        <v>159</v>
      </c>
      <c r="C602">
        <v>0</v>
      </c>
    </row>
    <row r="603" spans="2:3" x14ac:dyDescent="0.25">
      <c r="B603" s="13" t="s">
        <v>145</v>
      </c>
      <c r="C603">
        <v>0</v>
      </c>
    </row>
    <row r="604" spans="2:3" x14ac:dyDescent="0.25">
      <c r="B604" s="13" t="s">
        <v>139</v>
      </c>
      <c r="C604">
        <v>0</v>
      </c>
    </row>
    <row r="605" spans="2:3" x14ac:dyDescent="0.25">
      <c r="B605" s="13" t="s">
        <v>160</v>
      </c>
      <c r="C605">
        <v>0</v>
      </c>
    </row>
    <row r="606" spans="2:3" x14ac:dyDescent="0.25">
      <c r="B606" s="13" t="s">
        <v>161</v>
      </c>
      <c r="C606">
        <v>0</v>
      </c>
    </row>
    <row r="607" spans="2:3" x14ac:dyDescent="0.25">
      <c r="B607" s="13" t="s">
        <v>142</v>
      </c>
      <c r="C607">
        <v>0</v>
      </c>
    </row>
    <row r="608" spans="2:3" x14ac:dyDescent="0.25">
      <c r="B608" s="11" t="s">
        <v>190</v>
      </c>
    </row>
    <row r="609" spans="2:3" x14ac:dyDescent="0.25">
      <c r="B609" s="12" t="s">
        <v>184</v>
      </c>
    </row>
    <row r="610" spans="2:3" x14ac:dyDescent="0.25">
      <c r="B610" s="13" t="s">
        <v>138</v>
      </c>
      <c r="C610" t="s">
        <v>915</v>
      </c>
    </row>
    <row r="611" spans="2:3" x14ac:dyDescent="0.25">
      <c r="B611" s="13" t="s">
        <v>152</v>
      </c>
      <c r="C611" t="s">
        <v>916</v>
      </c>
    </row>
    <row r="612" spans="2:3" x14ac:dyDescent="0.25">
      <c r="B612" s="13" t="s">
        <v>153</v>
      </c>
      <c r="C612" t="s">
        <v>916</v>
      </c>
    </row>
    <row r="613" spans="2:3" x14ac:dyDescent="0.25">
      <c r="B613" s="13" t="s">
        <v>141</v>
      </c>
      <c r="C613">
        <v>7</v>
      </c>
    </row>
    <row r="614" spans="2:3" x14ac:dyDescent="0.25">
      <c r="B614" s="13" t="s">
        <v>143</v>
      </c>
      <c r="C614" t="s">
        <v>917</v>
      </c>
    </row>
    <row r="615" spans="2:3" x14ac:dyDescent="0.25">
      <c r="B615" s="13" t="s">
        <v>144</v>
      </c>
      <c r="C615" t="s">
        <v>916</v>
      </c>
    </row>
    <row r="616" spans="2:3" x14ac:dyDescent="0.25">
      <c r="B616" s="13" t="s">
        <v>147</v>
      </c>
      <c r="C616">
        <v>5</v>
      </c>
    </row>
    <row r="617" spans="2:3" x14ac:dyDescent="0.25">
      <c r="B617" s="13" t="s">
        <v>150</v>
      </c>
      <c r="C617" t="s">
        <v>916</v>
      </c>
    </row>
    <row r="618" spans="2:3" x14ac:dyDescent="0.25">
      <c r="B618" s="13" t="s">
        <v>148</v>
      </c>
      <c r="C618">
        <v>11</v>
      </c>
    </row>
    <row r="619" spans="2:3" x14ac:dyDescent="0.25">
      <c r="B619" s="13" t="s">
        <v>154</v>
      </c>
      <c r="C619" t="s">
        <v>916</v>
      </c>
    </row>
    <row r="620" spans="2:3" x14ac:dyDescent="0.25">
      <c r="B620" s="13" t="s">
        <v>155</v>
      </c>
      <c r="C620" t="s">
        <v>916</v>
      </c>
    </row>
    <row r="621" spans="2:3" x14ac:dyDescent="0.25">
      <c r="B621" s="13" t="s">
        <v>140</v>
      </c>
      <c r="C621">
        <v>25</v>
      </c>
    </row>
    <row r="622" spans="2:3" x14ac:dyDescent="0.25">
      <c r="B622" s="13" t="s">
        <v>162</v>
      </c>
      <c r="C622" t="s">
        <v>916</v>
      </c>
    </row>
    <row r="623" spans="2:3" x14ac:dyDescent="0.25">
      <c r="B623" s="13" t="s">
        <v>156</v>
      </c>
      <c r="C623" t="s">
        <v>916</v>
      </c>
    </row>
    <row r="624" spans="2:3" x14ac:dyDescent="0.25">
      <c r="B624" s="13" t="s">
        <v>149</v>
      </c>
      <c r="C624" t="s">
        <v>916</v>
      </c>
    </row>
    <row r="625" spans="2:3" x14ac:dyDescent="0.25">
      <c r="B625" s="13" t="s">
        <v>146</v>
      </c>
      <c r="C625">
        <v>9</v>
      </c>
    </row>
    <row r="626" spans="2:3" x14ac:dyDescent="0.25">
      <c r="B626" s="13" t="s">
        <v>151</v>
      </c>
      <c r="C626">
        <v>5</v>
      </c>
    </row>
    <row r="627" spans="2:3" x14ac:dyDescent="0.25">
      <c r="B627" s="13" t="s">
        <v>157</v>
      </c>
      <c r="C627" t="s">
        <v>916</v>
      </c>
    </row>
    <row r="628" spans="2:3" x14ac:dyDescent="0.25">
      <c r="B628" s="13" t="s">
        <v>158</v>
      </c>
      <c r="C628" t="s">
        <v>916</v>
      </c>
    </row>
    <row r="629" spans="2:3" x14ac:dyDescent="0.25">
      <c r="B629" s="13" t="s">
        <v>159</v>
      </c>
      <c r="C629" t="s">
        <v>916</v>
      </c>
    </row>
    <row r="630" spans="2:3" x14ac:dyDescent="0.25">
      <c r="B630" s="13" t="s">
        <v>145</v>
      </c>
      <c r="C630">
        <v>8</v>
      </c>
    </row>
    <row r="631" spans="2:3" x14ac:dyDescent="0.25">
      <c r="B631" s="13" t="s">
        <v>139</v>
      </c>
      <c r="C631">
        <v>11</v>
      </c>
    </row>
    <row r="632" spans="2:3" x14ac:dyDescent="0.25">
      <c r="B632" s="13" t="s">
        <v>160</v>
      </c>
      <c r="C632" t="s">
        <v>916</v>
      </c>
    </row>
    <row r="633" spans="2:3" x14ac:dyDescent="0.25">
      <c r="B633" s="13" t="s">
        <v>161</v>
      </c>
      <c r="C633" t="s">
        <v>916</v>
      </c>
    </row>
    <row r="634" spans="2:3" x14ac:dyDescent="0.25">
      <c r="B634" s="13" t="s">
        <v>142</v>
      </c>
      <c r="C634" t="s">
        <v>918</v>
      </c>
    </row>
    <row r="635" spans="2:3" x14ac:dyDescent="0.25">
      <c r="B635" s="12" t="s">
        <v>185</v>
      </c>
    </row>
    <row r="636" spans="2:3" x14ac:dyDescent="0.25">
      <c r="B636" s="13" t="s">
        <v>138</v>
      </c>
      <c r="C636">
        <v>5</v>
      </c>
    </row>
    <row r="637" spans="2:3" x14ac:dyDescent="0.25">
      <c r="B637" s="13" t="s">
        <v>152</v>
      </c>
      <c r="C637" t="s">
        <v>919</v>
      </c>
    </row>
    <row r="638" spans="2:3" x14ac:dyDescent="0.25">
      <c r="B638" s="13" t="s">
        <v>153</v>
      </c>
      <c r="C638" t="s">
        <v>919</v>
      </c>
    </row>
    <row r="639" spans="2:3" x14ac:dyDescent="0.25">
      <c r="B639" s="13" t="s">
        <v>141</v>
      </c>
      <c r="C639">
        <v>18</v>
      </c>
    </row>
    <row r="640" spans="2:3" x14ac:dyDescent="0.25">
      <c r="B640" s="13" t="s">
        <v>143</v>
      </c>
      <c r="C640" t="s">
        <v>920</v>
      </c>
    </row>
    <row r="641" spans="2:3" x14ac:dyDescent="0.25">
      <c r="B641" s="13" t="s">
        <v>144</v>
      </c>
      <c r="C641" t="s">
        <v>919</v>
      </c>
    </row>
    <row r="642" spans="2:3" x14ac:dyDescent="0.25">
      <c r="B642" s="13" t="s">
        <v>147</v>
      </c>
      <c r="C642">
        <v>10</v>
      </c>
    </row>
    <row r="643" spans="2:3" x14ac:dyDescent="0.25">
      <c r="B643" s="13" t="s">
        <v>150</v>
      </c>
      <c r="C643" t="s">
        <v>919</v>
      </c>
    </row>
    <row r="644" spans="2:3" x14ac:dyDescent="0.25">
      <c r="B644" s="13" t="s">
        <v>148</v>
      </c>
      <c r="C644">
        <v>24</v>
      </c>
    </row>
    <row r="645" spans="2:3" x14ac:dyDescent="0.25">
      <c r="B645" s="13" t="s">
        <v>154</v>
      </c>
      <c r="C645" t="s">
        <v>919</v>
      </c>
    </row>
    <row r="646" spans="2:3" x14ac:dyDescent="0.25">
      <c r="B646" s="13" t="s">
        <v>155</v>
      </c>
      <c r="C646" t="s">
        <v>919</v>
      </c>
    </row>
    <row r="647" spans="2:3" x14ac:dyDescent="0.25">
      <c r="B647" s="13" t="s">
        <v>140</v>
      </c>
      <c r="C647">
        <v>70</v>
      </c>
    </row>
    <row r="648" spans="2:3" x14ac:dyDescent="0.25">
      <c r="B648" s="13" t="s">
        <v>162</v>
      </c>
      <c r="C648" t="s">
        <v>919</v>
      </c>
    </row>
    <row r="649" spans="2:3" x14ac:dyDescent="0.25">
      <c r="B649" s="13" t="s">
        <v>156</v>
      </c>
      <c r="C649" t="s">
        <v>919</v>
      </c>
    </row>
    <row r="650" spans="2:3" x14ac:dyDescent="0.25">
      <c r="B650" s="13" t="s">
        <v>149</v>
      </c>
      <c r="C650" t="s">
        <v>919</v>
      </c>
    </row>
    <row r="651" spans="2:3" x14ac:dyDescent="0.25">
      <c r="B651" s="13" t="s">
        <v>146</v>
      </c>
      <c r="C651">
        <v>12</v>
      </c>
    </row>
    <row r="652" spans="2:3" x14ac:dyDescent="0.25">
      <c r="B652" s="13" t="s">
        <v>151</v>
      </c>
      <c r="C652">
        <v>10</v>
      </c>
    </row>
    <row r="653" spans="2:3" x14ac:dyDescent="0.25">
      <c r="B653" s="13" t="s">
        <v>157</v>
      </c>
      <c r="C653" t="s">
        <v>919</v>
      </c>
    </row>
    <row r="654" spans="2:3" x14ac:dyDescent="0.25">
      <c r="B654" s="13" t="s">
        <v>158</v>
      </c>
      <c r="C654" t="s">
        <v>919</v>
      </c>
    </row>
    <row r="655" spans="2:3" x14ac:dyDescent="0.25">
      <c r="B655" s="13" t="s">
        <v>159</v>
      </c>
      <c r="C655" t="s">
        <v>919</v>
      </c>
    </row>
    <row r="656" spans="2:3" x14ac:dyDescent="0.25">
      <c r="B656" s="13" t="s">
        <v>145</v>
      </c>
      <c r="C656">
        <v>20</v>
      </c>
    </row>
    <row r="657" spans="2:3" x14ac:dyDescent="0.25">
      <c r="B657" s="13" t="s">
        <v>139</v>
      </c>
      <c r="C657">
        <v>24</v>
      </c>
    </row>
    <row r="658" spans="2:3" x14ac:dyDescent="0.25">
      <c r="B658" s="13" t="s">
        <v>160</v>
      </c>
      <c r="C658" t="s">
        <v>919</v>
      </c>
    </row>
    <row r="659" spans="2:3" x14ac:dyDescent="0.25">
      <c r="B659" s="13" t="s">
        <v>161</v>
      </c>
      <c r="C659" t="s">
        <v>919</v>
      </c>
    </row>
    <row r="660" spans="2:3" x14ac:dyDescent="0.25">
      <c r="B660" s="13" t="s">
        <v>142</v>
      </c>
      <c r="C660" t="s">
        <v>921</v>
      </c>
    </row>
    <row r="661" spans="2:3" x14ac:dyDescent="0.25">
      <c r="B661" s="12" t="s">
        <v>183</v>
      </c>
    </row>
    <row r="662" spans="2:3" x14ac:dyDescent="0.25">
      <c r="B662" s="13" t="s">
        <v>138</v>
      </c>
      <c r="C662" t="s">
        <v>922</v>
      </c>
    </row>
    <row r="663" spans="2:3" x14ac:dyDescent="0.25">
      <c r="B663" s="13" t="s">
        <v>152</v>
      </c>
      <c r="C663" t="s">
        <v>923</v>
      </c>
    </row>
    <row r="664" spans="2:3" x14ac:dyDescent="0.25">
      <c r="B664" s="13" t="s">
        <v>153</v>
      </c>
      <c r="C664" t="s">
        <v>923</v>
      </c>
    </row>
    <row r="665" spans="2:3" x14ac:dyDescent="0.25">
      <c r="B665" s="13" t="s">
        <v>141</v>
      </c>
      <c r="C665" t="s">
        <v>924</v>
      </c>
    </row>
    <row r="666" spans="2:3" x14ac:dyDescent="0.25">
      <c r="B666" s="13" t="s">
        <v>143</v>
      </c>
      <c r="C666" t="s">
        <v>925</v>
      </c>
    </row>
    <row r="667" spans="2:3" x14ac:dyDescent="0.25">
      <c r="B667" s="13" t="s">
        <v>144</v>
      </c>
      <c r="C667" t="s">
        <v>926</v>
      </c>
    </row>
    <row r="668" spans="2:3" x14ac:dyDescent="0.25">
      <c r="B668" s="13" t="s">
        <v>147</v>
      </c>
      <c r="C668" t="s">
        <v>927</v>
      </c>
    </row>
    <row r="669" spans="2:3" x14ac:dyDescent="0.25">
      <c r="B669" s="13" t="s">
        <v>150</v>
      </c>
      <c r="C669" t="s">
        <v>926</v>
      </c>
    </row>
    <row r="670" spans="2:3" x14ac:dyDescent="0.25">
      <c r="B670" s="13" t="s">
        <v>148</v>
      </c>
      <c r="C670" t="s">
        <v>928</v>
      </c>
    </row>
    <row r="671" spans="2:3" x14ac:dyDescent="0.25">
      <c r="B671" s="13" t="s">
        <v>154</v>
      </c>
      <c r="C671" t="s">
        <v>923</v>
      </c>
    </row>
    <row r="672" spans="2:3" x14ac:dyDescent="0.25">
      <c r="B672" s="13" t="s">
        <v>155</v>
      </c>
      <c r="C672" t="s">
        <v>923</v>
      </c>
    </row>
    <row r="673" spans="2:3" x14ac:dyDescent="0.25">
      <c r="B673" s="13" t="s">
        <v>140</v>
      </c>
      <c r="C673" t="s">
        <v>929</v>
      </c>
    </row>
    <row r="674" spans="2:3" x14ac:dyDescent="0.25">
      <c r="B674" s="13" t="s">
        <v>162</v>
      </c>
      <c r="C674" t="s">
        <v>923</v>
      </c>
    </row>
    <row r="675" spans="2:3" x14ac:dyDescent="0.25">
      <c r="B675" s="13" t="s">
        <v>156</v>
      </c>
      <c r="C675" t="s">
        <v>923</v>
      </c>
    </row>
    <row r="676" spans="2:3" x14ac:dyDescent="0.25">
      <c r="B676" s="13" t="s">
        <v>149</v>
      </c>
      <c r="C676" t="s">
        <v>926</v>
      </c>
    </row>
    <row r="677" spans="2:3" x14ac:dyDescent="0.25">
      <c r="B677" s="13" t="s">
        <v>146</v>
      </c>
      <c r="C677" t="s">
        <v>930</v>
      </c>
    </row>
    <row r="678" spans="2:3" x14ac:dyDescent="0.25">
      <c r="B678" s="13" t="s">
        <v>151</v>
      </c>
      <c r="C678" t="s">
        <v>927</v>
      </c>
    </row>
    <row r="679" spans="2:3" x14ac:dyDescent="0.25">
      <c r="B679" s="13" t="s">
        <v>157</v>
      </c>
      <c r="C679" t="s">
        <v>923</v>
      </c>
    </row>
    <row r="680" spans="2:3" x14ac:dyDescent="0.25">
      <c r="B680" s="13" t="s">
        <v>158</v>
      </c>
      <c r="C680" t="s">
        <v>923</v>
      </c>
    </row>
    <row r="681" spans="2:3" x14ac:dyDescent="0.25">
      <c r="B681" s="13" t="s">
        <v>159</v>
      </c>
      <c r="C681" t="s">
        <v>923</v>
      </c>
    </row>
    <row r="682" spans="2:3" x14ac:dyDescent="0.25">
      <c r="B682" s="13" t="s">
        <v>145</v>
      </c>
      <c r="C682" t="s">
        <v>923</v>
      </c>
    </row>
    <row r="683" spans="2:3" x14ac:dyDescent="0.25">
      <c r="B683" s="13" t="s">
        <v>139</v>
      </c>
      <c r="C683" t="s">
        <v>931</v>
      </c>
    </row>
    <row r="684" spans="2:3" x14ac:dyDescent="0.25">
      <c r="B684" s="13" t="s">
        <v>160</v>
      </c>
      <c r="C684" t="s">
        <v>923</v>
      </c>
    </row>
    <row r="685" spans="2:3" x14ac:dyDescent="0.25">
      <c r="B685" s="13" t="s">
        <v>161</v>
      </c>
      <c r="C685" t="s">
        <v>923</v>
      </c>
    </row>
    <row r="686" spans="2:3" x14ac:dyDescent="0.25">
      <c r="B686" s="13" t="s">
        <v>142</v>
      </c>
      <c r="C686" t="s">
        <v>932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276</v>
      </c>
      <c r="C2" t="s" vm="3">
        <v>563</v>
      </c>
    </row>
    <row r="4" spans="2:3" x14ac:dyDescent="0.25">
      <c r="B4" s="10" t="s">
        <v>658</v>
      </c>
      <c r="C4" t="s">
        <v>659</v>
      </c>
    </row>
    <row r="5" spans="2:3" x14ac:dyDescent="0.25">
      <c r="B5" s="11" t="s">
        <v>186</v>
      </c>
    </row>
    <row r="6" spans="2:3" x14ac:dyDescent="0.25">
      <c r="B6" s="12" t="s">
        <v>183</v>
      </c>
    </row>
    <row r="7" spans="2:3" x14ac:dyDescent="0.25">
      <c r="B7" s="13" t="s">
        <v>138</v>
      </c>
      <c r="C7">
        <v>1</v>
      </c>
    </row>
    <row r="8" spans="2:3" x14ac:dyDescent="0.25">
      <c r="B8" s="13" t="s">
        <v>152</v>
      </c>
      <c r="C8">
        <v>1</v>
      </c>
    </row>
    <row r="9" spans="2:3" x14ac:dyDescent="0.25">
      <c r="B9" s="13" t="s">
        <v>153</v>
      </c>
      <c r="C9">
        <v>1</v>
      </c>
    </row>
    <row r="10" spans="2:3" x14ac:dyDescent="0.25">
      <c r="B10" s="13" t="s">
        <v>141</v>
      </c>
      <c r="C10">
        <v>1</v>
      </c>
    </row>
    <row r="11" spans="2:3" x14ac:dyDescent="0.25">
      <c r="B11" s="13" t="s">
        <v>143</v>
      </c>
      <c r="C11">
        <v>1</v>
      </c>
    </row>
    <row r="12" spans="2:3" x14ac:dyDescent="0.25">
      <c r="B12" s="13" t="s">
        <v>144</v>
      </c>
      <c r="C12">
        <v>1</v>
      </c>
    </row>
    <row r="13" spans="2:3" x14ac:dyDescent="0.25">
      <c r="B13" s="13" t="s">
        <v>147</v>
      </c>
      <c r="C13">
        <v>1</v>
      </c>
    </row>
    <row r="14" spans="2:3" x14ac:dyDescent="0.25">
      <c r="B14" s="13" t="s">
        <v>150</v>
      </c>
      <c r="C14">
        <v>1</v>
      </c>
    </row>
    <row r="15" spans="2:3" x14ac:dyDescent="0.25">
      <c r="B15" s="13" t="s">
        <v>148</v>
      </c>
      <c r="C15">
        <v>1</v>
      </c>
    </row>
    <row r="16" spans="2:3" x14ac:dyDescent="0.25">
      <c r="B16" s="13" t="s">
        <v>154</v>
      </c>
      <c r="C16">
        <v>1</v>
      </c>
    </row>
    <row r="17" spans="2:3" x14ac:dyDescent="0.25">
      <c r="B17" s="13" t="s">
        <v>155</v>
      </c>
      <c r="C17">
        <v>1</v>
      </c>
    </row>
    <row r="18" spans="2:3" x14ac:dyDescent="0.25">
      <c r="B18" s="13" t="s">
        <v>140</v>
      </c>
      <c r="C18">
        <v>1</v>
      </c>
    </row>
    <row r="19" spans="2:3" x14ac:dyDescent="0.25">
      <c r="B19" s="13" t="s">
        <v>162</v>
      </c>
      <c r="C19">
        <v>1</v>
      </c>
    </row>
    <row r="20" spans="2:3" x14ac:dyDescent="0.25">
      <c r="B20" s="13" t="s">
        <v>156</v>
      </c>
      <c r="C20">
        <v>1</v>
      </c>
    </row>
    <row r="21" spans="2:3" x14ac:dyDescent="0.25">
      <c r="B21" s="13" t="s">
        <v>149</v>
      </c>
      <c r="C21">
        <v>1</v>
      </c>
    </row>
    <row r="22" spans="2:3" x14ac:dyDescent="0.25">
      <c r="B22" s="13" t="s">
        <v>146</v>
      </c>
      <c r="C22">
        <v>1</v>
      </c>
    </row>
    <row r="23" spans="2:3" x14ac:dyDescent="0.25">
      <c r="B23" s="13" t="s">
        <v>151</v>
      </c>
      <c r="C23">
        <v>1</v>
      </c>
    </row>
    <row r="24" spans="2:3" x14ac:dyDescent="0.25">
      <c r="B24" s="13" t="s">
        <v>157</v>
      </c>
      <c r="C24">
        <v>1</v>
      </c>
    </row>
    <row r="25" spans="2:3" x14ac:dyDescent="0.25">
      <c r="B25" s="13" t="s">
        <v>158</v>
      </c>
      <c r="C25">
        <v>1</v>
      </c>
    </row>
    <row r="26" spans="2:3" x14ac:dyDescent="0.25">
      <c r="B26" s="13" t="s">
        <v>159</v>
      </c>
      <c r="C26">
        <v>1</v>
      </c>
    </row>
    <row r="27" spans="2:3" x14ac:dyDescent="0.25">
      <c r="B27" s="13" t="s">
        <v>145</v>
      </c>
      <c r="C27">
        <v>1</v>
      </c>
    </row>
    <row r="28" spans="2:3" x14ac:dyDescent="0.25">
      <c r="B28" s="13" t="s">
        <v>139</v>
      </c>
      <c r="C28">
        <v>1</v>
      </c>
    </row>
    <row r="29" spans="2:3" x14ac:dyDescent="0.25">
      <c r="B29" s="13" t="s">
        <v>160</v>
      </c>
      <c r="C29">
        <v>1</v>
      </c>
    </row>
    <row r="30" spans="2:3" x14ac:dyDescent="0.25">
      <c r="B30" s="13" t="s">
        <v>161</v>
      </c>
      <c r="C30">
        <v>1</v>
      </c>
    </row>
    <row r="31" spans="2:3" x14ac:dyDescent="0.25">
      <c r="B31" s="13" t="s">
        <v>142</v>
      </c>
      <c r="C31">
        <v>1</v>
      </c>
    </row>
    <row r="32" spans="2:3" x14ac:dyDescent="0.25">
      <c r="B32" s="12" t="s">
        <v>187</v>
      </c>
    </row>
    <row r="33" spans="2:3" x14ac:dyDescent="0.25">
      <c r="B33" s="13" t="s">
        <v>138</v>
      </c>
      <c r="C33">
        <v>1</v>
      </c>
    </row>
    <row r="34" spans="2:3" x14ac:dyDescent="0.25">
      <c r="B34" s="13" t="s">
        <v>152</v>
      </c>
      <c r="C34">
        <v>1</v>
      </c>
    </row>
    <row r="35" spans="2:3" x14ac:dyDescent="0.25">
      <c r="B35" s="13" t="s">
        <v>153</v>
      </c>
      <c r="C35">
        <v>1</v>
      </c>
    </row>
    <row r="36" spans="2:3" x14ac:dyDescent="0.25">
      <c r="B36" s="13" t="s">
        <v>141</v>
      </c>
      <c r="C36">
        <v>1</v>
      </c>
    </row>
    <row r="37" spans="2:3" x14ac:dyDescent="0.25">
      <c r="B37" s="13" t="s">
        <v>143</v>
      </c>
      <c r="C37">
        <v>1</v>
      </c>
    </row>
    <row r="38" spans="2:3" x14ac:dyDescent="0.25">
      <c r="B38" s="13" t="s">
        <v>144</v>
      </c>
      <c r="C38">
        <v>1</v>
      </c>
    </row>
    <row r="39" spans="2:3" x14ac:dyDescent="0.25">
      <c r="B39" s="13" t="s">
        <v>147</v>
      </c>
      <c r="C39">
        <v>1</v>
      </c>
    </row>
    <row r="40" spans="2:3" x14ac:dyDescent="0.25">
      <c r="B40" s="13" t="s">
        <v>150</v>
      </c>
      <c r="C40">
        <v>1</v>
      </c>
    </row>
    <row r="41" spans="2:3" x14ac:dyDescent="0.25">
      <c r="B41" s="13" t="s">
        <v>148</v>
      </c>
      <c r="C41">
        <v>1</v>
      </c>
    </row>
    <row r="42" spans="2:3" x14ac:dyDescent="0.25">
      <c r="B42" s="13" t="s">
        <v>154</v>
      </c>
      <c r="C42">
        <v>1</v>
      </c>
    </row>
    <row r="43" spans="2:3" x14ac:dyDescent="0.25">
      <c r="B43" s="13" t="s">
        <v>155</v>
      </c>
      <c r="C43">
        <v>1</v>
      </c>
    </row>
    <row r="44" spans="2:3" x14ac:dyDescent="0.25">
      <c r="B44" s="13" t="s">
        <v>140</v>
      </c>
      <c r="C44">
        <v>1</v>
      </c>
    </row>
    <row r="45" spans="2:3" x14ac:dyDescent="0.25">
      <c r="B45" s="13" t="s">
        <v>162</v>
      </c>
      <c r="C45">
        <v>1</v>
      </c>
    </row>
    <row r="46" spans="2:3" x14ac:dyDescent="0.25">
      <c r="B46" s="13" t="s">
        <v>156</v>
      </c>
      <c r="C46">
        <v>1</v>
      </c>
    </row>
    <row r="47" spans="2:3" x14ac:dyDescent="0.25">
      <c r="B47" s="13" t="s">
        <v>149</v>
      </c>
      <c r="C47">
        <v>1</v>
      </c>
    </row>
    <row r="48" spans="2:3" x14ac:dyDescent="0.25">
      <c r="B48" s="13" t="s">
        <v>146</v>
      </c>
      <c r="C48">
        <v>1</v>
      </c>
    </row>
    <row r="49" spans="2:3" x14ac:dyDescent="0.25">
      <c r="B49" s="13" t="s">
        <v>151</v>
      </c>
      <c r="C49">
        <v>1</v>
      </c>
    </row>
    <row r="50" spans="2:3" x14ac:dyDescent="0.25">
      <c r="B50" s="13" t="s">
        <v>157</v>
      </c>
      <c r="C50">
        <v>1</v>
      </c>
    </row>
    <row r="51" spans="2:3" x14ac:dyDescent="0.25">
      <c r="B51" s="13" t="s">
        <v>158</v>
      </c>
      <c r="C51">
        <v>1</v>
      </c>
    </row>
    <row r="52" spans="2:3" x14ac:dyDescent="0.25">
      <c r="B52" s="13" t="s">
        <v>159</v>
      </c>
      <c r="C52">
        <v>1</v>
      </c>
    </row>
    <row r="53" spans="2:3" x14ac:dyDescent="0.25">
      <c r="B53" s="13" t="s">
        <v>145</v>
      </c>
      <c r="C53">
        <v>1</v>
      </c>
    </row>
    <row r="54" spans="2:3" x14ac:dyDescent="0.25">
      <c r="B54" s="13" t="s">
        <v>139</v>
      </c>
      <c r="C54">
        <v>1</v>
      </c>
    </row>
    <row r="55" spans="2:3" x14ac:dyDescent="0.25">
      <c r="B55" s="13" t="s">
        <v>160</v>
      </c>
      <c r="C55">
        <v>1</v>
      </c>
    </row>
    <row r="56" spans="2:3" x14ac:dyDescent="0.25">
      <c r="B56" s="13" t="s">
        <v>161</v>
      </c>
      <c r="C56">
        <v>1</v>
      </c>
    </row>
    <row r="57" spans="2:3" x14ac:dyDescent="0.25">
      <c r="B57" s="13" t="s">
        <v>142</v>
      </c>
      <c r="C57">
        <v>1</v>
      </c>
    </row>
    <row r="58" spans="2:3" x14ac:dyDescent="0.25">
      <c r="B58" s="12" t="s">
        <v>188</v>
      </c>
    </row>
    <row r="59" spans="2:3" x14ac:dyDescent="0.25">
      <c r="B59" s="13" t="s">
        <v>138</v>
      </c>
      <c r="C59" t="s">
        <v>933</v>
      </c>
    </row>
    <row r="60" spans="2:3" x14ac:dyDescent="0.25">
      <c r="B60" s="13" t="s">
        <v>152</v>
      </c>
      <c r="C60" t="s">
        <v>933</v>
      </c>
    </row>
    <row r="61" spans="2:3" x14ac:dyDescent="0.25">
      <c r="B61" s="13" t="s">
        <v>153</v>
      </c>
      <c r="C61" t="s">
        <v>933</v>
      </c>
    </row>
    <row r="62" spans="2:3" x14ac:dyDescent="0.25">
      <c r="B62" s="13" t="s">
        <v>141</v>
      </c>
      <c r="C62" t="s">
        <v>933</v>
      </c>
    </row>
    <row r="63" spans="2:3" x14ac:dyDescent="0.25">
      <c r="B63" s="13" t="s">
        <v>143</v>
      </c>
      <c r="C63" t="s">
        <v>933</v>
      </c>
    </row>
    <row r="64" spans="2:3" x14ac:dyDescent="0.25">
      <c r="B64" s="13" t="s">
        <v>144</v>
      </c>
      <c r="C64" t="s">
        <v>933</v>
      </c>
    </row>
    <row r="65" spans="2:3" x14ac:dyDescent="0.25">
      <c r="B65" s="13" t="s">
        <v>147</v>
      </c>
      <c r="C65" t="s">
        <v>933</v>
      </c>
    </row>
    <row r="66" spans="2:3" x14ac:dyDescent="0.25">
      <c r="B66" s="13" t="s">
        <v>150</v>
      </c>
      <c r="C66" t="s">
        <v>933</v>
      </c>
    </row>
    <row r="67" spans="2:3" x14ac:dyDescent="0.25">
      <c r="B67" s="13" t="s">
        <v>148</v>
      </c>
      <c r="C67" t="s">
        <v>933</v>
      </c>
    </row>
    <row r="68" spans="2:3" x14ac:dyDescent="0.25">
      <c r="B68" s="13" t="s">
        <v>154</v>
      </c>
      <c r="C68" t="s">
        <v>933</v>
      </c>
    </row>
    <row r="69" spans="2:3" x14ac:dyDescent="0.25">
      <c r="B69" s="13" t="s">
        <v>155</v>
      </c>
      <c r="C69" t="s">
        <v>933</v>
      </c>
    </row>
    <row r="70" spans="2:3" x14ac:dyDescent="0.25">
      <c r="B70" s="13" t="s">
        <v>140</v>
      </c>
      <c r="C70" t="s">
        <v>933</v>
      </c>
    </row>
    <row r="71" spans="2:3" x14ac:dyDescent="0.25">
      <c r="B71" s="13" t="s">
        <v>162</v>
      </c>
      <c r="C71" t="s">
        <v>933</v>
      </c>
    </row>
    <row r="72" spans="2:3" x14ac:dyDescent="0.25">
      <c r="B72" s="13" t="s">
        <v>156</v>
      </c>
      <c r="C72" t="s">
        <v>933</v>
      </c>
    </row>
    <row r="73" spans="2:3" x14ac:dyDescent="0.25">
      <c r="B73" s="13" t="s">
        <v>149</v>
      </c>
      <c r="C73" t="s">
        <v>933</v>
      </c>
    </row>
    <row r="74" spans="2:3" x14ac:dyDescent="0.25">
      <c r="B74" s="13" t="s">
        <v>146</v>
      </c>
      <c r="C74" t="s">
        <v>933</v>
      </c>
    </row>
    <row r="75" spans="2:3" x14ac:dyDescent="0.25">
      <c r="B75" s="13" t="s">
        <v>151</v>
      </c>
      <c r="C75" t="s">
        <v>933</v>
      </c>
    </row>
    <row r="76" spans="2:3" x14ac:dyDescent="0.25">
      <c r="B76" s="13" t="s">
        <v>157</v>
      </c>
      <c r="C76" t="s">
        <v>933</v>
      </c>
    </row>
    <row r="77" spans="2:3" x14ac:dyDescent="0.25">
      <c r="B77" s="13" t="s">
        <v>158</v>
      </c>
      <c r="C77" t="s">
        <v>933</v>
      </c>
    </row>
    <row r="78" spans="2:3" x14ac:dyDescent="0.25">
      <c r="B78" s="13" t="s">
        <v>159</v>
      </c>
      <c r="C78" t="s">
        <v>933</v>
      </c>
    </row>
    <row r="79" spans="2:3" x14ac:dyDescent="0.25">
      <c r="B79" s="13" t="s">
        <v>145</v>
      </c>
      <c r="C79" t="s">
        <v>933</v>
      </c>
    </row>
    <row r="80" spans="2:3" x14ac:dyDescent="0.25">
      <c r="B80" s="13" t="s">
        <v>139</v>
      </c>
      <c r="C80" t="s">
        <v>933</v>
      </c>
    </row>
    <row r="81" spans="2:3" x14ac:dyDescent="0.25">
      <c r="B81" s="13" t="s">
        <v>160</v>
      </c>
      <c r="C81" t="s">
        <v>933</v>
      </c>
    </row>
    <row r="82" spans="2:3" x14ac:dyDescent="0.25">
      <c r="B82" s="13" t="s">
        <v>161</v>
      </c>
      <c r="C82" t="s">
        <v>933</v>
      </c>
    </row>
    <row r="83" spans="2:3" x14ac:dyDescent="0.25">
      <c r="B83" s="13" t="s">
        <v>142</v>
      </c>
      <c r="C83" t="s">
        <v>933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276</v>
      </c>
      <c r="C2" t="s" vm="4">
        <v>571</v>
      </c>
    </row>
    <row r="4" spans="2:3" x14ac:dyDescent="0.25">
      <c r="B4" s="10" t="s">
        <v>658</v>
      </c>
      <c r="C4" t="s">
        <v>659</v>
      </c>
    </row>
    <row r="5" spans="2:3" x14ac:dyDescent="0.25">
      <c r="B5" s="11" t="s">
        <v>182</v>
      </c>
    </row>
    <row r="6" spans="2:3" x14ac:dyDescent="0.25">
      <c r="B6" s="12" t="s">
        <v>184</v>
      </c>
    </row>
    <row r="7" spans="2:3" x14ac:dyDescent="0.25">
      <c r="B7" s="13" t="s">
        <v>138</v>
      </c>
      <c r="C7">
        <v>8</v>
      </c>
    </row>
    <row r="8" spans="2:3" x14ac:dyDescent="0.25">
      <c r="B8" s="13" t="s">
        <v>152</v>
      </c>
      <c r="C8">
        <v>40</v>
      </c>
    </row>
    <row r="9" spans="2:3" x14ac:dyDescent="0.25">
      <c r="B9" s="13" t="s">
        <v>153</v>
      </c>
      <c r="C9">
        <v>40</v>
      </c>
    </row>
    <row r="10" spans="2:3" x14ac:dyDescent="0.25">
      <c r="B10" s="13" t="s">
        <v>141</v>
      </c>
      <c r="C10">
        <v>40</v>
      </c>
    </row>
    <row r="11" spans="2:3" x14ac:dyDescent="0.25">
      <c r="B11" s="13" t="s">
        <v>143</v>
      </c>
      <c r="C11">
        <v>40</v>
      </c>
    </row>
    <row r="12" spans="2:3" x14ac:dyDescent="0.25">
      <c r="B12" s="13" t="s">
        <v>144</v>
      </c>
      <c r="C12">
        <v>40</v>
      </c>
    </row>
    <row r="13" spans="2:3" x14ac:dyDescent="0.25">
      <c r="B13" s="13" t="s">
        <v>147</v>
      </c>
      <c r="C13">
        <v>40</v>
      </c>
    </row>
    <row r="14" spans="2:3" x14ac:dyDescent="0.25">
      <c r="B14" s="13" t="s">
        <v>150</v>
      </c>
      <c r="C14">
        <v>40</v>
      </c>
    </row>
    <row r="15" spans="2:3" x14ac:dyDescent="0.25">
      <c r="B15" s="13" t="s">
        <v>148</v>
      </c>
      <c r="C15">
        <v>40</v>
      </c>
    </row>
    <row r="16" spans="2:3" x14ac:dyDescent="0.25">
      <c r="B16" s="13" t="s">
        <v>154</v>
      </c>
      <c r="C16">
        <v>40</v>
      </c>
    </row>
    <row r="17" spans="2:3" x14ac:dyDescent="0.25">
      <c r="B17" s="13" t="s">
        <v>155</v>
      </c>
      <c r="C17">
        <v>40</v>
      </c>
    </row>
    <row r="18" spans="2:3" x14ac:dyDescent="0.25">
      <c r="B18" s="13" t="s">
        <v>140</v>
      </c>
      <c r="C18">
        <v>40</v>
      </c>
    </row>
    <row r="19" spans="2:3" x14ac:dyDescent="0.25">
      <c r="B19" s="13" t="s">
        <v>162</v>
      </c>
      <c r="C19">
        <v>40</v>
      </c>
    </row>
    <row r="20" spans="2:3" x14ac:dyDescent="0.25">
      <c r="B20" s="13" t="s">
        <v>156</v>
      </c>
      <c r="C20">
        <v>40</v>
      </c>
    </row>
    <row r="21" spans="2:3" x14ac:dyDescent="0.25">
      <c r="B21" s="13" t="s">
        <v>149</v>
      </c>
      <c r="C21">
        <v>40</v>
      </c>
    </row>
    <row r="22" spans="2:3" x14ac:dyDescent="0.25">
      <c r="B22" s="13" t="s">
        <v>146</v>
      </c>
      <c r="C22">
        <v>40</v>
      </c>
    </row>
    <row r="23" spans="2:3" x14ac:dyDescent="0.25">
      <c r="B23" s="13" t="s">
        <v>151</v>
      </c>
      <c r="C23">
        <v>40</v>
      </c>
    </row>
    <row r="24" spans="2:3" x14ac:dyDescent="0.25">
      <c r="B24" s="13" t="s">
        <v>157</v>
      </c>
      <c r="C24">
        <v>40</v>
      </c>
    </row>
    <row r="25" spans="2:3" x14ac:dyDescent="0.25">
      <c r="B25" s="13" t="s">
        <v>158</v>
      </c>
      <c r="C25">
        <v>40</v>
      </c>
    </row>
    <row r="26" spans="2:3" x14ac:dyDescent="0.25">
      <c r="B26" s="13" t="s">
        <v>159</v>
      </c>
      <c r="C26">
        <v>40</v>
      </c>
    </row>
    <row r="27" spans="2:3" x14ac:dyDescent="0.25">
      <c r="B27" s="13" t="s">
        <v>145</v>
      </c>
      <c r="C27">
        <v>40</v>
      </c>
    </row>
    <row r="28" spans="2:3" x14ac:dyDescent="0.25">
      <c r="B28" s="13" t="s">
        <v>139</v>
      </c>
      <c r="C28">
        <v>40</v>
      </c>
    </row>
    <row r="29" spans="2:3" x14ac:dyDescent="0.25">
      <c r="B29" s="13" t="s">
        <v>160</v>
      </c>
      <c r="C29">
        <v>40</v>
      </c>
    </row>
    <row r="30" spans="2:3" x14ac:dyDescent="0.25">
      <c r="B30" s="13" t="s">
        <v>161</v>
      </c>
      <c r="C30">
        <v>40</v>
      </c>
    </row>
    <row r="31" spans="2:3" x14ac:dyDescent="0.25">
      <c r="B31" s="13" t="s">
        <v>142</v>
      </c>
      <c r="C31">
        <v>40</v>
      </c>
    </row>
    <row r="32" spans="2:3" x14ac:dyDescent="0.25">
      <c r="B32" s="12" t="s">
        <v>185</v>
      </c>
    </row>
    <row r="33" spans="2:3" x14ac:dyDescent="0.25">
      <c r="B33" s="13" t="s">
        <v>138</v>
      </c>
      <c r="C33">
        <v>3</v>
      </c>
    </row>
    <row r="34" spans="2:3" x14ac:dyDescent="0.25">
      <c r="B34" s="13" t="s">
        <v>152</v>
      </c>
      <c r="C34">
        <v>3</v>
      </c>
    </row>
    <row r="35" spans="2:3" x14ac:dyDescent="0.25">
      <c r="B35" s="13" t="s">
        <v>153</v>
      </c>
      <c r="C35">
        <v>3</v>
      </c>
    </row>
    <row r="36" spans="2:3" x14ac:dyDescent="0.25">
      <c r="B36" s="13" t="s">
        <v>141</v>
      </c>
      <c r="C36">
        <v>3</v>
      </c>
    </row>
    <row r="37" spans="2:3" x14ac:dyDescent="0.25">
      <c r="B37" s="13" t="s">
        <v>143</v>
      </c>
      <c r="C37">
        <v>3</v>
      </c>
    </row>
    <row r="38" spans="2:3" x14ac:dyDescent="0.25">
      <c r="B38" s="13" t="s">
        <v>144</v>
      </c>
      <c r="C38">
        <v>3</v>
      </c>
    </row>
    <row r="39" spans="2:3" x14ac:dyDescent="0.25">
      <c r="B39" s="13" t="s">
        <v>147</v>
      </c>
      <c r="C39">
        <v>3</v>
      </c>
    </row>
    <row r="40" spans="2:3" x14ac:dyDescent="0.25">
      <c r="B40" s="13" t="s">
        <v>150</v>
      </c>
      <c r="C40">
        <v>3</v>
      </c>
    </row>
    <row r="41" spans="2:3" x14ac:dyDescent="0.25">
      <c r="B41" s="13" t="s">
        <v>148</v>
      </c>
      <c r="C41">
        <v>3</v>
      </c>
    </row>
    <row r="42" spans="2:3" x14ac:dyDescent="0.25">
      <c r="B42" s="13" t="s">
        <v>154</v>
      </c>
      <c r="C42">
        <v>3</v>
      </c>
    </row>
    <row r="43" spans="2:3" x14ac:dyDescent="0.25">
      <c r="B43" s="13" t="s">
        <v>155</v>
      </c>
      <c r="C43">
        <v>3</v>
      </c>
    </row>
    <row r="44" spans="2:3" x14ac:dyDescent="0.25">
      <c r="B44" s="13" t="s">
        <v>140</v>
      </c>
      <c r="C44">
        <v>3</v>
      </c>
    </row>
    <row r="45" spans="2:3" x14ac:dyDescent="0.25">
      <c r="B45" s="13" t="s">
        <v>162</v>
      </c>
      <c r="C45">
        <v>3</v>
      </c>
    </row>
    <row r="46" spans="2:3" x14ac:dyDescent="0.25">
      <c r="B46" s="13" t="s">
        <v>156</v>
      </c>
      <c r="C46">
        <v>3</v>
      </c>
    </row>
    <row r="47" spans="2:3" x14ac:dyDescent="0.25">
      <c r="B47" s="13" t="s">
        <v>149</v>
      </c>
      <c r="C47">
        <v>3</v>
      </c>
    </row>
    <row r="48" spans="2:3" x14ac:dyDescent="0.25">
      <c r="B48" s="13" t="s">
        <v>146</v>
      </c>
      <c r="C48">
        <v>3</v>
      </c>
    </row>
    <row r="49" spans="2:3" x14ac:dyDescent="0.25">
      <c r="B49" s="13" t="s">
        <v>151</v>
      </c>
      <c r="C49">
        <v>3</v>
      </c>
    </row>
    <row r="50" spans="2:3" x14ac:dyDescent="0.25">
      <c r="B50" s="13" t="s">
        <v>157</v>
      </c>
      <c r="C50">
        <v>3</v>
      </c>
    </row>
    <row r="51" spans="2:3" x14ac:dyDescent="0.25">
      <c r="B51" s="13" t="s">
        <v>158</v>
      </c>
      <c r="C51">
        <v>3</v>
      </c>
    </row>
    <row r="52" spans="2:3" x14ac:dyDescent="0.25">
      <c r="B52" s="13" t="s">
        <v>159</v>
      </c>
      <c r="C52">
        <v>3</v>
      </c>
    </row>
    <row r="53" spans="2:3" x14ac:dyDescent="0.25">
      <c r="B53" s="13" t="s">
        <v>145</v>
      </c>
      <c r="C53">
        <v>3</v>
      </c>
    </row>
    <row r="54" spans="2:3" x14ac:dyDescent="0.25">
      <c r="B54" s="13" t="s">
        <v>139</v>
      </c>
      <c r="C54">
        <v>3</v>
      </c>
    </row>
    <row r="55" spans="2:3" x14ac:dyDescent="0.25">
      <c r="B55" s="13" t="s">
        <v>160</v>
      </c>
      <c r="C55">
        <v>3</v>
      </c>
    </row>
    <row r="56" spans="2:3" x14ac:dyDescent="0.25">
      <c r="B56" s="13" t="s">
        <v>161</v>
      </c>
      <c r="C56">
        <v>3</v>
      </c>
    </row>
    <row r="57" spans="2:3" x14ac:dyDescent="0.25">
      <c r="B57" s="13" t="s">
        <v>142</v>
      </c>
      <c r="C57">
        <v>3</v>
      </c>
    </row>
    <row r="58" spans="2:3" x14ac:dyDescent="0.25">
      <c r="B58" s="12" t="s">
        <v>183</v>
      </c>
    </row>
    <row r="59" spans="2:3" x14ac:dyDescent="0.25">
      <c r="B59" s="13" t="s">
        <v>138</v>
      </c>
      <c r="C59">
        <v>1</v>
      </c>
    </row>
    <row r="60" spans="2:3" x14ac:dyDescent="0.25">
      <c r="B60" s="13" t="s">
        <v>152</v>
      </c>
      <c r="C60">
        <v>1</v>
      </c>
    </row>
    <row r="61" spans="2:3" x14ac:dyDescent="0.25">
      <c r="B61" s="13" t="s">
        <v>153</v>
      </c>
      <c r="C61">
        <v>1</v>
      </c>
    </row>
    <row r="62" spans="2:3" x14ac:dyDescent="0.25">
      <c r="B62" s="13" t="s">
        <v>141</v>
      </c>
      <c r="C62">
        <v>1</v>
      </c>
    </row>
    <row r="63" spans="2:3" x14ac:dyDescent="0.25">
      <c r="B63" s="13" t="s">
        <v>143</v>
      </c>
      <c r="C63">
        <v>1</v>
      </c>
    </row>
    <row r="64" spans="2:3" x14ac:dyDescent="0.25">
      <c r="B64" s="13" t="s">
        <v>144</v>
      </c>
      <c r="C64">
        <v>1</v>
      </c>
    </row>
    <row r="65" spans="2:3" x14ac:dyDescent="0.25">
      <c r="B65" s="13" t="s">
        <v>147</v>
      </c>
      <c r="C65">
        <v>1</v>
      </c>
    </row>
    <row r="66" spans="2:3" x14ac:dyDescent="0.25">
      <c r="B66" s="13" t="s">
        <v>150</v>
      </c>
      <c r="C66">
        <v>1</v>
      </c>
    </row>
    <row r="67" spans="2:3" x14ac:dyDescent="0.25">
      <c r="B67" s="13" t="s">
        <v>148</v>
      </c>
      <c r="C67">
        <v>1</v>
      </c>
    </row>
    <row r="68" spans="2:3" x14ac:dyDescent="0.25">
      <c r="B68" s="13" t="s">
        <v>154</v>
      </c>
      <c r="C68">
        <v>1</v>
      </c>
    </row>
    <row r="69" spans="2:3" x14ac:dyDescent="0.25">
      <c r="B69" s="13" t="s">
        <v>155</v>
      </c>
      <c r="C69">
        <v>1</v>
      </c>
    </row>
    <row r="70" spans="2:3" x14ac:dyDescent="0.25">
      <c r="B70" s="13" t="s">
        <v>140</v>
      </c>
      <c r="C70">
        <v>1</v>
      </c>
    </row>
    <row r="71" spans="2:3" x14ac:dyDescent="0.25">
      <c r="B71" s="13" t="s">
        <v>162</v>
      </c>
      <c r="C71">
        <v>1</v>
      </c>
    </row>
    <row r="72" spans="2:3" x14ac:dyDescent="0.25">
      <c r="B72" s="13" t="s">
        <v>156</v>
      </c>
      <c r="C72">
        <v>1</v>
      </c>
    </row>
    <row r="73" spans="2:3" x14ac:dyDescent="0.25">
      <c r="B73" s="13" t="s">
        <v>149</v>
      </c>
      <c r="C73">
        <v>1</v>
      </c>
    </row>
    <row r="74" spans="2:3" x14ac:dyDescent="0.25">
      <c r="B74" s="13" t="s">
        <v>146</v>
      </c>
      <c r="C74">
        <v>1</v>
      </c>
    </row>
    <row r="75" spans="2:3" x14ac:dyDescent="0.25">
      <c r="B75" s="13" t="s">
        <v>151</v>
      </c>
      <c r="C75">
        <v>1</v>
      </c>
    </row>
    <row r="76" spans="2:3" x14ac:dyDescent="0.25">
      <c r="B76" s="13" t="s">
        <v>157</v>
      </c>
      <c r="C76">
        <v>1</v>
      </c>
    </row>
    <row r="77" spans="2:3" x14ac:dyDescent="0.25">
      <c r="B77" s="13" t="s">
        <v>158</v>
      </c>
      <c r="C77">
        <v>1</v>
      </c>
    </row>
    <row r="78" spans="2:3" x14ac:dyDescent="0.25">
      <c r="B78" s="13" t="s">
        <v>159</v>
      </c>
      <c r="C78">
        <v>1</v>
      </c>
    </row>
    <row r="79" spans="2:3" x14ac:dyDescent="0.25">
      <c r="B79" s="13" t="s">
        <v>145</v>
      </c>
      <c r="C79">
        <v>1</v>
      </c>
    </row>
    <row r="80" spans="2:3" x14ac:dyDescent="0.25">
      <c r="B80" s="13" t="s">
        <v>139</v>
      </c>
      <c r="C80">
        <v>1</v>
      </c>
    </row>
    <row r="81" spans="2:3" x14ac:dyDescent="0.25">
      <c r="B81" s="13" t="s">
        <v>160</v>
      </c>
      <c r="C81">
        <v>1</v>
      </c>
    </row>
    <row r="82" spans="2:3" x14ac:dyDescent="0.25">
      <c r="B82" s="13" t="s">
        <v>161</v>
      </c>
      <c r="C82">
        <v>1</v>
      </c>
    </row>
    <row r="83" spans="2:3" x14ac:dyDescent="0.25">
      <c r="B83" s="13" t="s">
        <v>142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276</v>
      </c>
      <c r="C2" t="s" vm="5">
        <v>410</v>
      </c>
    </row>
    <row r="4" spans="2:3" x14ac:dyDescent="0.25">
      <c r="B4" s="10" t="s">
        <v>658</v>
      </c>
      <c r="C4" t="s">
        <v>659</v>
      </c>
    </row>
    <row r="5" spans="2:3" x14ac:dyDescent="0.25">
      <c r="B5" s="11" t="s">
        <v>202</v>
      </c>
    </row>
    <row r="6" spans="2:3" x14ac:dyDescent="0.25">
      <c r="B6" s="12" t="s">
        <v>660</v>
      </c>
    </row>
    <row r="7" spans="2:3" x14ac:dyDescent="0.25">
      <c r="B7" s="13" t="s">
        <v>138</v>
      </c>
      <c r="C7" t="s">
        <v>661</v>
      </c>
    </row>
    <row r="8" spans="2:3" x14ac:dyDescent="0.25">
      <c r="B8" s="13" t="s">
        <v>152</v>
      </c>
      <c r="C8" t="s">
        <v>934</v>
      </c>
    </row>
    <row r="9" spans="2:3" x14ac:dyDescent="0.25">
      <c r="B9" s="13" t="s">
        <v>153</v>
      </c>
      <c r="C9" t="s">
        <v>934</v>
      </c>
    </row>
    <row r="10" spans="2:3" x14ac:dyDescent="0.25">
      <c r="B10" s="13" t="s">
        <v>141</v>
      </c>
      <c r="C10" t="s">
        <v>934</v>
      </c>
    </row>
    <row r="11" spans="2:3" x14ac:dyDescent="0.25">
      <c r="B11" s="13" t="s">
        <v>143</v>
      </c>
      <c r="C11" t="s">
        <v>934</v>
      </c>
    </row>
    <row r="12" spans="2:3" x14ac:dyDescent="0.25">
      <c r="B12" s="13" t="s">
        <v>144</v>
      </c>
      <c r="C12" t="s">
        <v>934</v>
      </c>
    </row>
    <row r="13" spans="2:3" x14ac:dyDescent="0.25">
      <c r="B13" s="13" t="s">
        <v>147</v>
      </c>
      <c r="C13" t="s">
        <v>934</v>
      </c>
    </row>
    <row r="14" spans="2:3" x14ac:dyDescent="0.25">
      <c r="B14" s="13" t="s">
        <v>150</v>
      </c>
      <c r="C14" t="s">
        <v>934</v>
      </c>
    </row>
    <row r="15" spans="2:3" x14ac:dyDescent="0.25">
      <c r="B15" s="13" t="s">
        <v>148</v>
      </c>
      <c r="C15" t="s">
        <v>664</v>
      </c>
    </row>
    <row r="16" spans="2:3" x14ac:dyDescent="0.25">
      <c r="B16" s="13" t="s">
        <v>154</v>
      </c>
      <c r="C16" t="s">
        <v>934</v>
      </c>
    </row>
    <row r="17" spans="2:3" x14ac:dyDescent="0.25">
      <c r="B17" s="13" t="s">
        <v>155</v>
      </c>
      <c r="C17" t="s">
        <v>934</v>
      </c>
    </row>
    <row r="18" spans="2:3" x14ac:dyDescent="0.25">
      <c r="B18" s="13" t="s">
        <v>140</v>
      </c>
      <c r="C18" t="s">
        <v>934</v>
      </c>
    </row>
    <row r="19" spans="2:3" x14ac:dyDescent="0.25">
      <c r="B19" s="13" t="s">
        <v>162</v>
      </c>
      <c r="C19" t="s">
        <v>934</v>
      </c>
    </row>
    <row r="20" spans="2:3" x14ac:dyDescent="0.25">
      <c r="B20" s="13" t="s">
        <v>156</v>
      </c>
      <c r="C20" t="s">
        <v>934</v>
      </c>
    </row>
    <row r="21" spans="2:3" x14ac:dyDescent="0.25">
      <c r="B21" s="13" t="s">
        <v>149</v>
      </c>
      <c r="C21" t="s">
        <v>934</v>
      </c>
    </row>
    <row r="22" spans="2:3" x14ac:dyDescent="0.25">
      <c r="B22" s="13" t="s">
        <v>146</v>
      </c>
      <c r="C22" t="s">
        <v>934</v>
      </c>
    </row>
    <row r="23" spans="2:3" x14ac:dyDescent="0.25">
      <c r="B23" s="13" t="s">
        <v>151</v>
      </c>
      <c r="C23" t="s">
        <v>934</v>
      </c>
    </row>
    <row r="24" spans="2:3" x14ac:dyDescent="0.25">
      <c r="B24" s="13" t="s">
        <v>157</v>
      </c>
      <c r="C24" t="s">
        <v>934</v>
      </c>
    </row>
    <row r="25" spans="2:3" x14ac:dyDescent="0.25">
      <c r="B25" s="13" t="s">
        <v>158</v>
      </c>
      <c r="C25" t="s">
        <v>934</v>
      </c>
    </row>
    <row r="26" spans="2:3" x14ac:dyDescent="0.25">
      <c r="B26" s="13" t="s">
        <v>159</v>
      </c>
      <c r="C26" t="s">
        <v>934</v>
      </c>
    </row>
    <row r="27" spans="2:3" x14ac:dyDescent="0.25">
      <c r="B27" s="13" t="s">
        <v>145</v>
      </c>
      <c r="C27" t="s">
        <v>934</v>
      </c>
    </row>
    <row r="28" spans="2:3" x14ac:dyDescent="0.25">
      <c r="B28" s="13" t="s">
        <v>139</v>
      </c>
      <c r="C28" t="s">
        <v>664</v>
      </c>
    </row>
    <row r="29" spans="2:3" x14ac:dyDescent="0.25">
      <c r="B29" s="13" t="s">
        <v>160</v>
      </c>
      <c r="C29" t="s">
        <v>934</v>
      </c>
    </row>
    <row r="30" spans="2:3" x14ac:dyDescent="0.25">
      <c r="B30" s="13" t="s">
        <v>161</v>
      </c>
      <c r="C30" t="s">
        <v>934</v>
      </c>
    </row>
    <row r="31" spans="2:3" x14ac:dyDescent="0.25">
      <c r="B31" s="13" t="s">
        <v>142</v>
      </c>
      <c r="C31" t="s">
        <v>934</v>
      </c>
    </row>
    <row r="32" spans="2:3" x14ac:dyDescent="0.25">
      <c r="B32" s="11" t="s">
        <v>191</v>
      </c>
    </row>
    <row r="33" spans="2:3" x14ac:dyDescent="0.25">
      <c r="B33" s="12" t="s">
        <v>183</v>
      </c>
    </row>
    <row r="34" spans="2:3" x14ac:dyDescent="0.25">
      <c r="B34" s="13" t="s">
        <v>138</v>
      </c>
      <c r="C34">
        <v>1</v>
      </c>
    </row>
    <row r="35" spans="2:3" x14ac:dyDescent="0.25">
      <c r="B35" s="13" t="s">
        <v>152</v>
      </c>
      <c r="C35">
        <v>1</v>
      </c>
    </row>
    <row r="36" spans="2:3" x14ac:dyDescent="0.25">
      <c r="B36" s="13" t="s">
        <v>153</v>
      </c>
      <c r="C36">
        <v>1</v>
      </c>
    </row>
    <row r="37" spans="2:3" x14ac:dyDescent="0.25">
      <c r="B37" s="13" t="s">
        <v>141</v>
      </c>
      <c r="C37">
        <v>1</v>
      </c>
    </row>
    <row r="38" spans="2:3" x14ac:dyDescent="0.25">
      <c r="B38" s="13" t="s">
        <v>143</v>
      </c>
      <c r="C38">
        <v>1</v>
      </c>
    </row>
    <row r="39" spans="2:3" x14ac:dyDescent="0.25">
      <c r="B39" s="13" t="s">
        <v>144</v>
      </c>
      <c r="C39">
        <v>1</v>
      </c>
    </row>
    <row r="40" spans="2:3" x14ac:dyDescent="0.25">
      <c r="B40" s="13" t="s">
        <v>147</v>
      </c>
      <c r="C40">
        <v>1</v>
      </c>
    </row>
    <row r="41" spans="2:3" x14ac:dyDescent="0.25">
      <c r="B41" s="13" t="s">
        <v>150</v>
      </c>
      <c r="C41">
        <v>1</v>
      </c>
    </row>
    <row r="42" spans="2:3" x14ac:dyDescent="0.25">
      <c r="B42" s="13" t="s">
        <v>148</v>
      </c>
      <c r="C42">
        <v>1</v>
      </c>
    </row>
    <row r="43" spans="2:3" x14ac:dyDescent="0.25">
      <c r="B43" s="13" t="s">
        <v>154</v>
      </c>
      <c r="C43">
        <v>1</v>
      </c>
    </row>
    <row r="44" spans="2:3" x14ac:dyDescent="0.25">
      <c r="B44" s="13" t="s">
        <v>155</v>
      </c>
      <c r="C44">
        <v>1</v>
      </c>
    </row>
    <row r="45" spans="2:3" x14ac:dyDescent="0.25">
      <c r="B45" s="13" t="s">
        <v>140</v>
      </c>
      <c r="C45">
        <v>1</v>
      </c>
    </row>
    <row r="46" spans="2:3" x14ac:dyDescent="0.25">
      <c r="B46" s="13" t="s">
        <v>162</v>
      </c>
      <c r="C46">
        <v>1</v>
      </c>
    </row>
    <row r="47" spans="2:3" x14ac:dyDescent="0.25">
      <c r="B47" s="13" t="s">
        <v>156</v>
      </c>
      <c r="C47">
        <v>1</v>
      </c>
    </row>
    <row r="48" spans="2:3" x14ac:dyDescent="0.25">
      <c r="B48" s="13" t="s">
        <v>149</v>
      </c>
      <c r="C48">
        <v>1</v>
      </c>
    </row>
    <row r="49" spans="2:3" x14ac:dyDescent="0.25">
      <c r="B49" s="13" t="s">
        <v>146</v>
      </c>
      <c r="C49">
        <v>1</v>
      </c>
    </row>
    <row r="50" spans="2:3" x14ac:dyDescent="0.25">
      <c r="B50" s="13" t="s">
        <v>151</v>
      </c>
      <c r="C50">
        <v>1</v>
      </c>
    </row>
    <row r="51" spans="2:3" x14ac:dyDescent="0.25">
      <c r="B51" s="13" t="s">
        <v>157</v>
      </c>
      <c r="C51">
        <v>1</v>
      </c>
    </row>
    <row r="52" spans="2:3" x14ac:dyDescent="0.25">
      <c r="B52" s="13" t="s">
        <v>158</v>
      </c>
      <c r="C52">
        <v>1</v>
      </c>
    </row>
    <row r="53" spans="2:3" x14ac:dyDescent="0.25">
      <c r="B53" s="13" t="s">
        <v>159</v>
      </c>
      <c r="C53">
        <v>1</v>
      </c>
    </row>
    <row r="54" spans="2:3" x14ac:dyDescent="0.25">
      <c r="B54" s="13" t="s">
        <v>145</v>
      </c>
      <c r="C54">
        <v>1</v>
      </c>
    </row>
    <row r="55" spans="2:3" x14ac:dyDescent="0.25">
      <c r="B55" s="13" t="s">
        <v>139</v>
      </c>
      <c r="C55">
        <v>1</v>
      </c>
    </row>
    <row r="56" spans="2:3" x14ac:dyDescent="0.25">
      <c r="B56" s="13" t="s">
        <v>160</v>
      </c>
      <c r="C56">
        <v>1</v>
      </c>
    </row>
    <row r="57" spans="2:3" x14ac:dyDescent="0.25">
      <c r="B57" s="13" t="s">
        <v>161</v>
      </c>
      <c r="C57">
        <v>1</v>
      </c>
    </row>
    <row r="58" spans="2:3" x14ac:dyDescent="0.25">
      <c r="B58" s="13" t="s">
        <v>142</v>
      </c>
      <c r="C58">
        <v>1</v>
      </c>
    </row>
    <row r="59" spans="2:3" x14ac:dyDescent="0.25">
      <c r="B59" s="12" t="s">
        <v>187</v>
      </c>
    </row>
    <row r="60" spans="2:3" x14ac:dyDescent="0.25">
      <c r="B60" s="13" t="s">
        <v>138</v>
      </c>
      <c r="C60">
        <v>1</v>
      </c>
    </row>
    <row r="61" spans="2:3" x14ac:dyDescent="0.25">
      <c r="B61" s="13" t="s">
        <v>152</v>
      </c>
      <c r="C61">
        <v>1</v>
      </c>
    </row>
    <row r="62" spans="2:3" x14ac:dyDescent="0.25">
      <c r="B62" s="13" t="s">
        <v>153</v>
      </c>
      <c r="C62">
        <v>1</v>
      </c>
    </row>
    <row r="63" spans="2:3" x14ac:dyDescent="0.25">
      <c r="B63" s="13" t="s">
        <v>141</v>
      </c>
      <c r="C63">
        <v>1</v>
      </c>
    </row>
    <row r="64" spans="2:3" x14ac:dyDescent="0.25">
      <c r="B64" s="13" t="s">
        <v>143</v>
      </c>
      <c r="C64">
        <v>1</v>
      </c>
    </row>
    <row r="65" spans="2:3" x14ac:dyDescent="0.25">
      <c r="B65" s="13" t="s">
        <v>144</v>
      </c>
      <c r="C65">
        <v>1</v>
      </c>
    </row>
    <row r="66" spans="2:3" x14ac:dyDescent="0.25">
      <c r="B66" s="13" t="s">
        <v>147</v>
      </c>
      <c r="C66">
        <v>1</v>
      </c>
    </row>
    <row r="67" spans="2:3" x14ac:dyDescent="0.25">
      <c r="B67" s="13" t="s">
        <v>150</v>
      </c>
      <c r="C67">
        <v>1</v>
      </c>
    </row>
    <row r="68" spans="2:3" x14ac:dyDescent="0.25">
      <c r="B68" s="13" t="s">
        <v>148</v>
      </c>
      <c r="C68">
        <v>1</v>
      </c>
    </row>
    <row r="69" spans="2:3" x14ac:dyDescent="0.25">
      <c r="B69" s="13" t="s">
        <v>154</v>
      </c>
      <c r="C69">
        <v>1</v>
      </c>
    </row>
    <row r="70" spans="2:3" x14ac:dyDescent="0.25">
      <c r="B70" s="13" t="s">
        <v>155</v>
      </c>
      <c r="C70">
        <v>1</v>
      </c>
    </row>
    <row r="71" spans="2:3" x14ac:dyDescent="0.25">
      <c r="B71" s="13" t="s">
        <v>140</v>
      </c>
      <c r="C71">
        <v>1</v>
      </c>
    </row>
    <row r="72" spans="2:3" x14ac:dyDescent="0.25">
      <c r="B72" s="13" t="s">
        <v>162</v>
      </c>
      <c r="C72">
        <v>1</v>
      </c>
    </row>
    <row r="73" spans="2:3" x14ac:dyDescent="0.25">
      <c r="B73" s="13" t="s">
        <v>156</v>
      </c>
      <c r="C73">
        <v>1</v>
      </c>
    </row>
    <row r="74" spans="2:3" x14ac:dyDescent="0.25">
      <c r="B74" s="13" t="s">
        <v>149</v>
      </c>
      <c r="C74">
        <v>1</v>
      </c>
    </row>
    <row r="75" spans="2:3" x14ac:dyDescent="0.25">
      <c r="B75" s="13" t="s">
        <v>146</v>
      </c>
      <c r="C75">
        <v>1</v>
      </c>
    </row>
    <row r="76" spans="2:3" x14ac:dyDescent="0.25">
      <c r="B76" s="13" t="s">
        <v>151</v>
      </c>
      <c r="C76">
        <v>1</v>
      </c>
    </row>
    <row r="77" spans="2:3" x14ac:dyDescent="0.25">
      <c r="B77" s="13" t="s">
        <v>157</v>
      </c>
      <c r="C77">
        <v>1</v>
      </c>
    </row>
    <row r="78" spans="2:3" x14ac:dyDescent="0.25">
      <c r="B78" s="13" t="s">
        <v>158</v>
      </c>
      <c r="C78">
        <v>1</v>
      </c>
    </row>
    <row r="79" spans="2:3" x14ac:dyDescent="0.25">
      <c r="B79" s="13" t="s">
        <v>159</v>
      </c>
      <c r="C79">
        <v>1</v>
      </c>
    </row>
    <row r="80" spans="2:3" x14ac:dyDescent="0.25">
      <c r="B80" s="13" t="s">
        <v>145</v>
      </c>
      <c r="C80">
        <v>1</v>
      </c>
    </row>
    <row r="81" spans="2:3" x14ac:dyDescent="0.25">
      <c r="B81" s="13" t="s">
        <v>139</v>
      </c>
      <c r="C81">
        <v>1</v>
      </c>
    </row>
    <row r="82" spans="2:3" x14ac:dyDescent="0.25">
      <c r="B82" s="13" t="s">
        <v>160</v>
      </c>
      <c r="C82">
        <v>1</v>
      </c>
    </row>
    <row r="83" spans="2:3" x14ac:dyDescent="0.25">
      <c r="B83" s="13" t="s">
        <v>161</v>
      </c>
      <c r="C83">
        <v>1</v>
      </c>
    </row>
    <row r="84" spans="2:3" x14ac:dyDescent="0.25">
      <c r="B84" s="13" t="s">
        <v>142</v>
      </c>
      <c r="C84">
        <v>1</v>
      </c>
    </row>
    <row r="85" spans="2:3" x14ac:dyDescent="0.25">
      <c r="B85" s="12" t="s">
        <v>188</v>
      </c>
    </row>
    <row r="86" spans="2:3" x14ac:dyDescent="0.25">
      <c r="B86" s="13" t="s">
        <v>138</v>
      </c>
      <c r="C86" t="s">
        <v>933</v>
      </c>
    </row>
    <row r="87" spans="2:3" x14ac:dyDescent="0.25">
      <c r="B87" s="13" t="s">
        <v>152</v>
      </c>
      <c r="C87" t="s">
        <v>933</v>
      </c>
    </row>
    <row r="88" spans="2:3" x14ac:dyDescent="0.25">
      <c r="B88" s="13" t="s">
        <v>153</v>
      </c>
      <c r="C88" t="s">
        <v>933</v>
      </c>
    </row>
    <row r="89" spans="2:3" x14ac:dyDescent="0.25">
      <c r="B89" s="13" t="s">
        <v>141</v>
      </c>
      <c r="C89" t="s">
        <v>933</v>
      </c>
    </row>
    <row r="90" spans="2:3" x14ac:dyDescent="0.25">
      <c r="B90" s="13" t="s">
        <v>143</v>
      </c>
      <c r="C90" t="s">
        <v>933</v>
      </c>
    </row>
    <row r="91" spans="2:3" x14ac:dyDescent="0.25">
      <c r="B91" s="13" t="s">
        <v>144</v>
      </c>
      <c r="C91" t="s">
        <v>933</v>
      </c>
    </row>
    <row r="92" spans="2:3" x14ac:dyDescent="0.25">
      <c r="B92" s="13" t="s">
        <v>147</v>
      </c>
      <c r="C92" t="s">
        <v>933</v>
      </c>
    </row>
    <row r="93" spans="2:3" x14ac:dyDescent="0.25">
      <c r="B93" s="13" t="s">
        <v>150</v>
      </c>
      <c r="C93" t="s">
        <v>933</v>
      </c>
    </row>
    <row r="94" spans="2:3" x14ac:dyDescent="0.25">
      <c r="B94" s="13" t="s">
        <v>148</v>
      </c>
      <c r="C94" t="s">
        <v>933</v>
      </c>
    </row>
    <row r="95" spans="2:3" x14ac:dyDescent="0.25">
      <c r="B95" s="13" t="s">
        <v>154</v>
      </c>
      <c r="C95" t="s">
        <v>933</v>
      </c>
    </row>
    <row r="96" spans="2:3" x14ac:dyDescent="0.25">
      <c r="B96" s="13" t="s">
        <v>155</v>
      </c>
      <c r="C96" t="s">
        <v>933</v>
      </c>
    </row>
    <row r="97" spans="2:3" x14ac:dyDescent="0.25">
      <c r="B97" s="13" t="s">
        <v>140</v>
      </c>
      <c r="C97" t="s">
        <v>933</v>
      </c>
    </row>
    <row r="98" spans="2:3" x14ac:dyDescent="0.25">
      <c r="B98" s="13" t="s">
        <v>162</v>
      </c>
      <c r="C98" t="s">
        <v>933</v>
      </c>
    </row>
    <row r="99" spans="2:3" x14ac:dyDescent="0.25">
      <c r="B99" s="13" t="s">
        <v>156</v>
      </c>
      <c r="C99" t="s">
        <v>933</v>
      </c>
    </row>
    <row r="100" spans="2:3" x14ac:dyDescent="0.25">
      <c r="B100" s="13" t="s">
        <v>149</v>
      </c>
      <c r="C100" t="s">
        <v>933</v>
      </c>
    </row>
    <row r="101" spans="2:3" x14ac:dyDescent="0.25">
      <c r="B101" s="13" t="s">
        <v>146</v>
      </c>
      <c r="C101" t="s">
        <v>933</v>
      </c>
    </row>
    <row r="102" spans="2:3" x14ac:dyDescent="0.25">
      <c r="B102" s="13" t="s">
        <v>151</v>
      </c>
      <c r="C102" t="s">
        <v>933</v>
      </c>
    </row>
    <row r="103" spans="2:3" x14ac:dyDescent="0.25">
      <c r="B103" s="13" t="s">
        <v>157</v>
      </c>
      <c r="C103" t="s">
        <v>933</v>
      </c>
    </row>
    <row r="104" spans="2:3" x14ac:dyDescent="0.25">
      <c r="B104" s="13" t="s">
        <v>158</v>
      </c>
      <c r="C104" t="s">
        <v>933</v>
      </c>
    </row>
    <row r="105" spans="2:3" x14ac:dyDescent="0.25">
      <c r="B105" s="13" t="s">
        <v>159</v>
      </c>
      <c r="C105" t="s">
        <v>933</v>
      </c>
    </row>
    <row r="106" spans="2:3" x14ac:dyDescent="0.25">
      <c r="B106" s="13" t="s">
        <v>145</v>
      </c>
      <c r="C106" t="s">
        <v>933</v>
      </c>
    </row>
    <row r="107" spans="2:3" x14ac:dyDescent="0.25">
      <c r="B107" s="13" t="s">
        <v>139</v>
      </c>
      <c r="C107" t="s">
        <v>933</v>
      </c>
    </row>
    <row r="108" spans="2:3" x14ac:dyDescent="0.25">
      <c r="B108" s="13" t="s">
        <v>160</v>
      </c>
      <c r="C108" t="s">
        <v>933</v>
      </c>
    </row>
    <row r="109" spans="2:3" x14ac:dyDescent="0.25">
      <c r="B109" s="13" t="s">
        <v>161</v>
      </c>
      <c r="C109" t="s">
        <v>933</v>
      </c>
    </row>
    <row r="110" spans="2:3" x14ac:dyDescent="0.25">
      <c r="B110" s="13" t="s">
        <v>142</v>
      </c>
      <c r="C110" t="s">
        <v>933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276</v>
      </c>
      <c r="C2" t="s" vm="2">
        <v>440</v>
      </c>
    </row>
    <row r="4" spans="2:3" x14ac:dyDescent="0.25">
      <c r="B4" s="10" t="s">
        <v>658</v>
      </c>
      <c r="C4" t="s">
        <v>659</v>
      </c>
    </row>
    <row r="5" spans="2:3" x14ac:dyDescent="0.25">
      <c r="B5" s="11" t="s">
        <v>198</v>
      </c>
    </row>
    <row r="6" spans="2:3" x14ac:dyDescent="0.25">
      <c r="B6" s="12" t="s">
        <v>660</v>
      </c>
    </row>
    <row r="7" spans="2:3" x14ac:dyDescent="0.25">
      <c r="B7" s="13" t="s">
        <v>138</v>
      </c>
      <c r="C7" t="s">
        <v>199</v>
      </c>
    </row>
    <row r="8" spans="2:3" x14ac:dyDescent="0.25">
      <c r="B8" s="13" t="s">
        <v>152</v>
      </c>
      <c r="C8" t="s">
        <v>199</v>
      </c>
    </row>
    <row r="9" spans="2:3" x14ac:dyDescent="0.25">
      <c r="B9" s="13" t="s">
        <v>153</v>
      </c>
      <c r="C9" t="s">
        <v>199</v>
      </c>
    </row>
    <row r="10" spans="2:3" x14ac:dyDescent="0.25">
      <c r="B10" s="13" t="s">
        <v>141</v>
      </c>
      <c r="C10" t="s">
        <v>199</v>
      </c>
    </row>
    <row r="11" spans="2:3" x14ac:dyDescent="0.25">
      <c r="B11" s="13" t="s">
        <v>143</v>
      </c>
      <c r="C11" t="s">
        <v>200</v>
      </c>
    </row>
    <row r="12" spans="2:3" x14ac:dyDescent="0.25">
      <c r="B12" s="13" t="s">
        <v>144</v>
      </c>
      <c r="C12" t="s">
        <v>200</v>
      </c>
    </row>
    <row r="13" spans="2:3" x14ac:dyDescent="0.25">
      <c r="B13" s="13" t="s">
        <v>147</v>
      </c>
      <c r="C13" t="s">
        <v>200</v>
      </c>
    </row>
    <row r="14" spans="2:3" x14ac:dyDescent="0.25">
      <c r="B14" s="13" t="s">
        <v>150</v>
      </c>
      <c r="C14" t="s">
        <v>199</v>
      </c>
    </row>
    <row r="15" spans="2:3" x14ac:dyDescent="0.25">
      <c r="B15" s="13" t="s">
        <v>148</v>
      </c>
      <c r="C15" t="s">
        <v>199</v>
      </c>
    </row>
    <row r="16" spans="2:3" x14ac:dyDescent="0.25">
      <c r="B16" s="13" t="s">
        <v>154</v>
      </c>
      <c r="C16" t="s">
        <v>199</v>
      </c>
    </row>
    <row r="17" spans="2:3" x14ac:dyDescent="0.25">
      <c r="B17" s="13" t="s">
        <v>155</v>
      </c>
      <c r="C17" t="s">
        <v>199</v>
      </c>
    </row>
    <row r="18" spans="2:3" x14ac:dyDescent="0.25">
      <c r="B18" s="13" t="s">
        <v>140</v>
      </c>
      <c r="C18" t="s">
        <v>199</v>
      </c>
    </row>
    <row r="19" spans="2:3" x14ac:dyDescent="0.25">
      <c r="B19" s="13" t="s">
        <v>162</v>
      </c>
      <c r="C19" t="s">
        <v>199</v>
      </c>
    </row>
    <row r="20" spans="2:3" x14ac:dyDescent="0.25">
      <c r="B20" s="13" t="s">
        <v>156</v>
      </c>
      <c r="C20" t="s">
        <v>199</v>
      </c>
    </row>
    <row r="21" spans="2:3" x14ac:dyDescent="0.25">
      <c r="B21" s="13" t="s">
        <v>149</v>
      </c>
      <c r="C21" t="s">
        <v>199</v>
      </c>
    </row>
    <row r="22" spans="2:3" x14ac:dyDescent="0.25">
      <c r="B22" s="13" t="s">
        <v>146</v>
      </c>
      <c r="C22" t="s">
        <v>200</v>
      </c>
    </row>
    <row r="23" spans="2:3" x14ac:dyDescent="0.25">
      <c r="B23" s="13" t="s">
        <v>151</v>
      </c>
      <c r="C23" t="s">
        <v>199</v>
      </c>
    </row>
    <row r="24" spans="2:3" x14ac:dyDescent="0.25">
      <c r="B24" s="13" t="s">
        <v>157</v>
      </c>
      <c r="C24" t="s">
        <v>199</v>
      </c>
    </row>
    <row r="25" spans="2:3" x14ac:dyDescent="0.25">
      <c r="B25" s="13" t="s">
        <v>158</v>
      </c>
      <c r="C25" t="s">
        <v>199</v>
      </c>
    </row>
    <row r="26" spans="2:3" x14ac:dyDescent="0.25">
      <c r="B26" s="13" t="s">
        <v>159</v>
      </c>
      <c r="C26" t="s">
        <v>199</v>
      </c>
    </row>
    <row r="27" spans="2:3" x14ac:dyDescent="0.25">
      <c r="B27" s="13" t="s">
        <v>145</v>
      </c>
      <c r="C27" t="s">
        <v>200</v>
      </c>
    </row>
    <row r="28" spans="2:3" x14ac:dyDescent="0.25">
      <c r="B28" s="13" t="s">
        <v>139</v>
      </c>
      <c r="C28" t="s">
        <v>200</v>
      </c>
    </row>
    <row r="29" spans="2:3" x14ac:dyDescent="0.25">
      <c r="B29" s="13" t="s">
        <v>160</v>
      </c>
      <c r="C29" t="s">
        <v>199</v>
      </c>
    </row>
    <row r="30" spans="2:3" x14ac:dyDescent="0.25">
      <c r="B30" s="13" t="s">
        <v>161</v>
      </c>
      <c r="C30" t="s">
        <v>199</v>
      </c>
    </row>
    <row r="31" spans="2:3" x14ac:dyDescent="0.25">
      <c r="B31" s="13" t="s">
        <v>142</v>
      </c>
      <c r="C31" t="s">
        <v>199</v>
      </c>
    </row>
    <row r="32" spans="2:3" x14ac:dyDescent="0.25">
      <c r="B32" s="11" t="s">
        <v>935</v>
      </c>
    </row>
    <row r="33" spans="2:3" x14ac:dyDescent="0.25">
      <c r="B33" s="12" t="s">
        <v>660</v>
      </c>
    </row>
    <row r="34" spans="2:3" x14ac:dyDescent="0.25">
      <c r="B34" s="13" t="s">
        <v>138</v>
      </c>
      <c r="C34" t="s">
        <v>200</v>
      </c>
    </row>
    <row r="35" spans="2:3" x14ac:dyDescent="0.25">
      <c r="B35" s="13" t="s">
        <v>152</v>
      </c>
      <c r="C35" t="s">
        <v>200</v>
      </c>
    </row>
    <row r="36" spans="2:3" x14ac:dyDescent="0.25">
      <c r="B36" s="13" t="s">
        <v>153</v>
      </c>
      <c r="C36" t="s">
        <v>200</v>
      </c>
    </row>
    <row r="37" spans="2:3" x14ac:dyDescent="0.25">
      <c r="B37" s="13" t="s">
        <v>141</v>
      </c>
      <c r="C37" t="s">
        <v>200</v>
      </c>
    </row>
    <row r="38" spans="2:3" x14ac:dyDescent="0.25">
      <c r="B38" s="13" t="s">
        <v>143</v>
      </c>
      <c r="C38" t="s">
        <v>200</v>
      </c>
    </row>
    <row r="39" spans="2:3" x14ac:dyDescent="0.25">
      <c r="B39" s="13" t="s">
        <v>144</v>
      </c>
      <c r="C39" t="s">
        <v>200</v>
      </c>
    </row>
    <row r="40" spans="2:3" x14ac:dyDescent="0.25">
      <c r="B40" s="13" t="s">
        <v>147</v>
      </c>
      <c r="C40" t="s">
        <v>200</v>
      </c>
    </row>
    <row r="41" spans="2:3" x14ac:dyDescent="0.25">
      <c r="B41" s="13" t="s">
        <v>150</v>
      </c>
      <c r="C41" t="s">
        <v>200</v>
      </c>
    </row>
    <row r="42" spans="2:3" x14ac:dyDescent="0.25">
      <c r="B42" s="13" t="s">
        <v>148</v>
      </c>
      <c r="C42" t="s">
        <v>200</v>
      </c>
    </row>
    <row r="43" spans="2:3" x14ac:dyDescent="0.25">
      <c r="B43" s="13" t="s">
        <v>154</v>
      </c>
      <c r="C43" t="s">
        <v>200</v>
      </c>
    </row>
    <row r="44" spans="2:3" x14ac:dyDescent="0.25">
      <c r="B44" s="13" t="s">
        <v>155</v>
      </c>
      <c r="C44" t="s">
        <v>200</v>
      </c>
    </row>
    <row r="45" spans="2:3" x14ac:dyDescent="0.25">
      <c r="B45" s="13" t="s">
        <v>140</v>
      </c>
      <c r="C45" t="s">
        <v>200</v>
      </c>
    </row>
    <row r="46" spans="2:3" x14ac:dyDescent="0.25">
      <c r="B46" s="13" t="s">
        <v>162</v>
      </c>
      <c r="C46" t="s">
        <v>200</v>
      </c>
    </row>
    <row r="47" spans="2:3" x14ac:dyDescent="0.25">
      <c r="B47" s="13" t="s">
        <v>156</v>
      </c>
      <c r="C47" t="s">
        <v>200</v>
      </c>
    </row>
    <row r="48" spans="2:3" x14ac:dyDescent="0.25">
      <c r="B48" s="13" t="s">
        <v>149</v>
      </c>
      <c r="C48" t="s">
        <v>200</v>
      </c>
    </row>
    <row r="49" spans="2:3" x14ac:dyDescent="0.25">
      <c r="B49" s="13" t="s">
        <v>146</v>
      </c>
      <c r="C49" t="s">
        <v>200</v>
      </c>
    </row>
    <row r="50" spans="2:3" x14ac:dyDescent="0.25">
      <c r="B50" s="13" t="s">
        <v>151</v>
      </c>
      <c r="C50" t="s">
        <v>200</v>
      </c>
    </row>
    <row r="51" spans="2:3" x14ac:dyDescent="0.25">
      <c r="B51" s="13" t="s">
        <v>157</v>
      </c>
      <c r="C51" t="s">
        <v>200</v>
      </c>
    </row>
    <row r="52" spans="2:3" x14ac:dyDescent="0.25">
      <c r="B52" s="13" t="s">
        <v>158</v>
      </c>
      <c r="C52" t="s">
        <v>200</v>
      </c>
    </row>
    <row r="53" spans="2:3" x14ac:dyDescent="0.25">
      <c r="B53" s="13" t="s">
        <v>159</v>
      </c>
      <c r="C53" t="s">
        <v>200</v>
      </c>
    </row>
    <row r="54" spans="2:3" x14ac:dyDescent="0.25">
      <c r="B54" s="13" t="s">
        <v>145</v>
      </c>
      <c r="C54" t="s">
        <v>200</v>
      </c>
    </row>
    <row r="55" spans="2:3" x14ac:dyDescent="0.25">
      <c r="B55" s="13" t="s">
        <v>139</v>
      </c>
      <c r="C55" t="s">
        <v>200</v>
      </c>
    </row>
    <row r="56" spans="2:3" x14ac:dyDescent="0.25">
      <c r="B56" s="13" t="s">
        <v>160</v>
      </c>
      <c r="C56" t="s">
        <v>200</v>
      </c>
    </row>
    <row r="57" spans="2:3" x14ac:dyDescent="0.25">
      <c r="B57" s="13" t="s">
        <v>161</v>
      </c>
      <c r="C57" t="s">
        <v>200</v>
      </c>
    </row>
    <row r="58" spans="2:3" x14ac:dyDescent="0.25">
      <c r="B58" s="13" t="s">
        <v>142</v>
      </c>
      <c r="C58" t="s">
        <v>200</v>
      </c>
    </row>
    <row r="59" spans="2:3" x14ac:dyDescent="0.25">
      <c r="B59" s="11" t="s">
        <v>205</v>
      </c>
    </row>
    <row r="60" spans="2:3" x14ac:dyDescent="0.25">
      <c r="B60" s="12" t="s">
        <v>184</v>
      </c>
    </row>
    <row r="61" spans="2:3" x14ac:dyDescent="0.25">
      <c r="B61" s="13" t="s">
        <v>138</v>
      </c>
      <c r="C61">
        <v>20</v>
      </c>
    </row>
    <row r="62" spans="2:3" x14ac:dyDescent="0.25">
      <c r="B62" s="13" t="s">
        <v>152</v>
      </c>
      <c r="C62">
        <v>20</v>
      </c>
    </row>
    <row r="63" spans="2:3" x14ac:dyDescent="0.25">
      <c r="B63" s="13" t="s">
        <v>153</v>
      </c>
      <c r="C63">
        <v>20</v>
      </c>
    </row>
    <row r="64" spans="2:3" x14ac:dyDescent="0.25">
      <c r="B64" s="13" t="s">
        <v>141</v>
      </c>
      <c r="C64">
        <v>20</v>
      </c>
    </row>
    <row r="65" spans="2:3" x14ac:dyDescent="0.25">
      <c r="B65" s="13" t="s">
        <v>143</v>
      </c>
      <c r="C65">
        <v>20</v>
      </c>
    </row>
    <row r="66" spans="2:3" x14ac:dyDescent="0.25">
      <c r="B66" s="13" t="s">
        <v>144</v>
      </c>
      <c r="C66">
        <v>20</v>
      </c>
    </row>
    <row r="67" spans="2:3" x14ac:dyDescent="0.25">
      <c r="B67" s="13" t="s">
        <v>147</v>
      </c>
      <c r="C67">
        <v>20</v>
      </c>
    </row>
    <row r="68" spans="2:3" x14ac:dyDescent="0.25">
      <c r="B68" s="13" t="s">
        <v>150</v>
      </c>
      <c r="C68">
        <v>20</v>
      </c>
    </row>
    <row r="69" spans="2:3" x14ac:dyDescent="0.25">
      <c r="B69" s="13" t="s">
        <v>148</v>
      </c>
      <c r="C69">
        <v>20</v>
      </c>
    </row>
    <row r="70" spans="2:3" x14ac:dyDescent="0.25">
      <c r="B70" s="13" t="s">
        <v>154</v>
      </c>
      <c r="C70">
        <v>20</v>
      </c>
    </row>
    <row r="71" spans="2:3" x14ac:dyDescent="0.25">
      <c r="B71" s="13" t="s">
        <v>155</v>
      </c>
      <c r="C71">
        <v>20</v>
      </c>
    </row>
    <row r="72" spans="2:3" x14ac:dyDescent="0.25">
      <c r="B72" s="13" t="s">
        <v>140</v>
      </c>
      <c r="C72">
        <v>20</v>
      </c>
    </row>
    <row r="73" spans="2:3" x14ac:dyDescent="0.25">
      <c r="B73" s="13" t="s">
        <v>162</v>
      </c>
      <c r="C73">
        <v>20</v>
      </c>
    </row>
    <row r="74" spans="2:3" x14ac:dyDescent="0.25">
      <c r="B74" s="13" t="s">
        <v>156</v>
      </c>
      <c r="C74">
        <v>20</v>
      </c>
    </row>
    <row r="75" spans="2:3" x14ac:dyDescent="0.25">
      <c r="B75" s="13" t="s">
        <v>149</v>
      </c>
      <c r="C75">
        <v>20</v>
      </c>
    </row>
    <row r="76" spans="2:3" x14ac:dyDescent="0.25">
      <c r="B76" s="13" t="s">
        <v>146</v>
      </c>
      <c r="C76">
        <v>20</v>
      </c>
    </row>
    <row r="77" spans="2:3" x14ac:dyDescent="0.25">
      <c r="B77" s="13" t="s">
        <v>151</v>
      </c>
      <c r="C77">
        <v>20</v>
      </c>
    </row>
    <row r="78" spans="2:3" x14ac:dyDescent="0.25">
      <c r="B78" s="13" t="s">
        <v>157</v>
      </c>
      <c r="C78">
        <v>20</v>
      </c>
    </row>
    <row r="79" spans="2:3" x14ac:dyDescent="0.25">
      <c r="B79" s="13" t="s">
        <v>158</v>
      </c>
      <c r="C79">
        <v>20</v>
      </c>
    </row>
    <row r="80" spans="2:3" x14ac:dyDescent="0.25">
      <c r="B80" s="13" t="s">
        <v>159</v>
      </c>
      <c r="C80">
        <v>20</v>
      </c>
    </row>
    <row r="81" spans="2:3" x14ac:dyDescent="0.25">
      <c r="B81" s="13" t="s">
        <v>145</v>
      </c>
      <c r="C81">
        <v>20</v>
      </c>
    </row>
    <row r="82" spans="2:3" x14ac:dyDescent="0.25">
      <c r="B82" s="13" t="s">
        <v>139</v>
      </c>
      <c r="C82">
        <v>20</v>
      </c>
    </row>
    <row r="83" spans="2:3" x14ac:dyDescent="0.25">
      <c r="B83" s="13" t="s">
        <v>160</v>
      </c>
      <c r="C83">
        <v>20</v>
      </c>
    </row>
    <row r="84" spans="2:3" x14ac:dyDescent="0.25">
      <c r="B84" s="13" t="s">
        <v>161</v>
      </c>
      <c r="C84">
        <v>20</v>
      </c>
    </row>
    <row r="85" spans="2:3" x14ac:dyDescent="0.25">
      <c r="B85" s="13" t="s">
        <v>142</v>
      </c>
      <c r="C85">
        <v>20</v>
      </c>
    </row>
    <row r="86" spans="2:3" x14ac:dyDescent="0.25">
      <c r="B86" s="12" t="s">
        <v>185</v>
      </c>
    </row>
    <row r="87" spans="2:3" x14ac:dyDescent="0.25">
      <c r="B87" s="13" t="s">
        <v>138</v>
      </c>
      <c r="C87">
        <v>600</v>
      </c>
    </row>
    <row r="88" spans="2:3" x14ac:dyDescent="0.25">
      <c r="B88" s="13" t="s">
        <v>152</v>
      </c>
      <c r="C88">
        <v>600</v>
      </c>
    </row>
    <row r="89" spans="2:3" x14ac:dyDescent="0.25">
      <c r="B89" s="13" t="s">
        <v>153</v>
      </c>
      <c r="C89">
        <v>600</v>
      </c>
    </row>
    <row r="90" spans="2:3" x14ac:dyDescent="0.25">
      <c r="B90" s="13" t="s">
        <v>141</v>
      </c>
      <c r="C90">
        <v>600</v>
      </c>
    </row>
    <row r="91" spans="2:3" x14ac:dyDescent="0.25">
      <c r="B91" s="13" t="s">
        <v>143</v>
      </c>
      <c r="C91">
        <v>600</v>
      </c>
    </row>
    <row r="92" spans="2:3" x14ac:dyDescent="0.25">
      <c r="B92" s="13" t="s">
        <v>144</v>
      </c>
      <c r="C92">
        <v>600</v>
      </c>
    </row>
    <row r="93" spans="2:3" x14ac:dyDescent="0.25">
      <c r="B93" s="13" t="s">
        <v>147</v>
      </c>
      <c r="C93">
        <v>600</v>
      </c>
    </row>
    <row r="94" spans="2:3" x14ac:dyDescent="0.25">
      <c r="B94" s="13" t="s">
        <v>150</v>
      </c>
      <c r="C94">
        <v>600</v>
      </c>
    </row>
    <row r="95" spans="2:3" x14ac:dyDescent="0.25">
      <c r="B95" s="13" t="s">
        <v>148</v>
      </c>
      <c r="C95">
        <v>600</v>
      </c>
    </row>
    <row r="96" spans="2:3" x14ac:dyDescent="0.25">
      <c r="B96" s="13" t="s">
        <v>154</v>
      </c>
      <c r="C96">
        <v>600</v>
      </c>
    </row>
    <row r="97" spans="2:3" x14ac:dyDescent="0.25">
      <c r="B97" s="13" t="s">
        <v>155</v>
      </c>
      <c r="C97">
        <v>600</v>
      </c>
    </row>
    <row r="98" spans="2:3" x14ac:dyDescent="0.25">
      <c r="B98" s="13" t="s">
        <v>140</v>
      </c>
      <c r="C98">
        <v>600</v>
      </c>
    </row>
    <row r="99" spans="2:3" x14ac:dyDescent="0.25">
      <c r="B99" s="13" t="s">
        <v>162</v>
      </c>
      <c r="C99">
        <v>600</v>
      </c>
    </row>
    <row r="100" spans="2:3" x14ac:dyDescent="0.25">
      <c r="B100" s="13" t="s">
        <v>156</v>
      </c>
      <c r="C100">
        <v>600</v>
      </c>
    </row>
    <row r="101" spans="2:3" x14ac:dyDescent="0.25">
      <c r="B101" s="13" t="s">
        <v>149</v>
      </c>
      <c r="C101">
        <v>600</v>
      </c>
    </row>
    <row r="102" spans="2:3" x14ac:dyDescent="0.25">
      <c r="B102" s="13" t="s">
        <v>146</v>
      </c>
      <c r="C102">
        <v>600</v>
      </c>
    </row>
    <row r="103" spans="2:3" x14ac:dyDescent="0.25">
      <c r="B103" s="13" t="s">
        <v>151</v>
      </c>
      <c r="C103">
        <v>600</v>
      </c>
    </row>
    <row r="104" spans="2:3" x14ac:dyDescent="0.25">
      <c r="B104" s="13" t="s">
        <v>157</v>
      </c>
      <c r="C104">
        <v>600</v>
      </c>
    </row>
    <row r="105" spans="2:3" x14ac:dyDescent="0.25">
      <c r="B105" s="13" t="s">
        <v>158</v>
      </c>
      <c r="C105">
        <v>600</v>
      </c>
    </row>
    <row r="106" spans="2:3" x14ac:dyDescent="0.25">
      <c r="B106" s="13" t="s">
        <v>159</v>
      </c>
      <c r="C106">
        <v>600</v>
      </c>
    </row>
    <row r="107" spans="2:3" x14ac:dyDescent="0.25">
      <c r="B107" s="13" t="s">
        <v>145</v>
      </c>
      <c r="C107">
        <v>600</v>
      </c>
    </row>
    <row r="108" spans="2:3" x14ac:dyDescent="0.25">
      <c r="B108" s="13" t="s">
        <v>139</v>
      </c>
      <c r="C108">
        <v>600</v>
      </c>
    </row>
    <row r="109" spans="2:3" x14ac:dyDescent="0.25">
      <c r="B109" s="13" t="s">
        <v>160</v>
      </c>
      <c r="C109">
        <v>600</v>
      </c>
    </row>
    <row r="110" spans="2:3" x14ac:dyDescent="0.25">
      <c r="B110" s="13" t="s">
        <v>161</v>
      </c>
      <c r="C110">
        <v>600</v>
      </c>
    </row>
    <row r="111" spans="2:3" x14ac:dyDescent="0.25">
      <c r="B111" s="13" t="s">
        <v>142</v>
      </c>
      <c r="C111">
        <v>600</v>
      </c>
    </row>
    <row r="112" spans="2:3" x14ac:dyDescent="0.25">
      <c r="B112" s="12" t="s">
        <v>183</v>
      </c>
    </row>
    <row r="113" spans="2:3" x14ac:dyDescent="0.25">
      <c r="B113" s="13" t="s">
        <v>138</v>
      </c>
      <c r="C113" t="s">
        <v>936</v>
      </c>
    </row>
    <row r="114" spans="2:3" x14ac:dyDescent="0.25">
      <c r="B114" s="13" t="s">
        <v>152</v>
      </c>
      <c r="C114" t="s">
        <v>936</v>
      </c>
    </row>
    <row r="115" spans="2:3" x14ac:dyDescent="0.25">
      <c r="B115" s="13" t="s">
        <v>153</v>
      </c>
      <c r="C115" t="s">
        <v>936</v>
      </c>
    </row>
    <row r="116" spans="2:3" x14ac:dyDescent="0.25">
      <c r="B116" s="13" t="s">
        <v>141</v>
      </c>
      <c r="C116" t="s">
        <v>936</v>
      </c>
    </row>
    <row r="117" spans="2:3" x14ac:dyDescent="0.25">
      <c r="B117" s="13" t="s">
        <v>143</v>
      </c>
      <c r="C117" t="s">
        <v>936</v>
      </c>
    </row>
    <row r="118" spans="2:3" x14ac:dyDescent="0.25">
      <c r="B118" s="13" t="s">
        <v>144</v>
      </c>
      <c r="C118" t="s">
        <v>936</v>
      </c>
    </row>
    <row r="119" spans="2:3" x14ac:dyDescent="0.25">
      <c r="B119" s="13" t="s">
        <v>147</v>
      </c>
      <c r="C119" t="s">
        <v>936</v>
      </c>
    </row>
    <row r="120" spans="2:3" x14ac:dyDescent="0.25">
      <c r="B120" s="13" t="s">
        <v>150</v>
      </c>
      <c r="C120" t="s">
        <v>936</v>
      </c>
    </row>
    <row r="121" spans="2:3" x14ac:dyDescent="0.25">
      <c r="B121" s="13" t="s">
        <v>148</v>
      </c>
      <c r="C121" t="s">
        <v>936</v>
      </c>
    </row>
    <row r="122" spans="2:3" x14ac:dyDescent="0.25">
      <c r="B122" s="13" t="s">
        <v>154</v>
      </c>
      <c r="C122" t="s">
        <v>936</v>
      </c>
    </row>
    <row r="123" spans="2:3" x14ac:dyDescent="0.25">
      <c r="B123" s="13" t="s">
        <v>155</v>
      </c>
      <c r="C123" t="s">
        <v>936</v>
      </c>
    </row>
    <row r="124" spans="2:3" x14ac:dyDescent="0.25">
      <c r="B124" s="13" t="s">
        <v>140</v>
      </c>
      <c r="C124" t="s">
        <v>936</v>
      </c>
    </row>
    <row r="125" spans="2:3" x14ac:dyDescent="0.25">
      <c r="B125" s="13" t="s">
        <v>162</v>
      </c>
      <c r="C125" t="s">
        <v>936</v>
      </c>
    </row>
    <row r="126" spans="2:3" x14ac:dyDescent="0.25">
      <c r="B126" s="13" t="s">
        <v>156</v>
      </c>
      <c r="C126" t="s">
        <v>936</v>
      </c>
    </row>
    <row r="127" spans="2:3" x14ac:dyDescent="0.25">
      <c r="B127" s="13" t="s">
        <v>149</v>
      </c>
      <c r="C127" t="s">
        <v>936</v>
      </c>
    </row>
    <row r="128" spans="2:3" x14ac:dyDescent="0.25">
      <c r="B128" s="13" t="s">
        <v>146</v>
      </c>
      <c r="C128" t="s">
        <v>936</v>
      </c>
    </row>
    <row r="129" spans="2:3" x14ac:dyDescent="0.25">
      <c r="B129" s="13" t="s">
        <v>151</v>
      </c>
      <c r="C129" t="s">
        <v>936</v>
      </c>
    </row>
    <row r="130" spans="2:3" x14ac:dyDescent="0.25">
      <c r="B130" s="13" t="s">
        <v>157</v>
      </c>
      <c r="C130" t="s">
        <v>936</v>
      </c>
    </row>
    <row r="131" spans="2:3" x14ac:dyDescent="0.25">
      <c r="B131" s="13" t="s">
        <v>158</v>
      </c>
      <c r="C131" t="s">
        <v>936</v>
      </c>
    </row>
    <row r="132" spans="2:3" x14ac:dyDescent="0.25">
      <c r="B132" s="13" t="s">
        <v>159</v>
      </c>
      <c r="C132" t="s">
        <v>936</v>
      </c>
    </row>
    <row r="133" spans="2:3" x14ac:dyDescent="0.25">
      <c r="B133" s="13" t="s">
        <v>145</v>
      </c>
      <c r="C133" t="s">
        <v>936</v>
      </c>
    </row>
    <row r="134" spans="2:3" x14ac:dyDescent="0.25">
      <c r="B134" s="13" t="s">
        <v>139</v>
      </c>
      <c r="C134" t="s">
        <v>936</v>
      </c>
    </row>
    <row r="135" spans="2:3" x14ac:dyDescent="0.25">
      <c r="B135" s="13" t="s">
        <v>160</v>
      </c>
      <c r="C135" t="s">
        <v>936</v>
      </c>
    </row>
    <row r="136" spans="2:3" x14ac:dyDescent="0.25">
      <c r="B136" s="13" t="s">
        <v>161</v>
      </c>
      <c r="C136" t="s">
        <v>936</v>
      </c>
    </row>
    <row r="137" spans="2:3" x14ac:dyDescent="0.25">
      <c r="B137" s="13" t="s">
        <v>142</v>
      </c>
      <c r="C137" t="s">
        <v>936</v>
      </c>
    </row>
    <row r="138" spans="2:3" x14ac:dyDescent="0.25">
      <c r="B138" s="11" t="s">
        <v>192</v>
      </c>
    </row>
    <row r="139" spans="2:3" x14ac:dyDescent="0.25">
      <c r="B139" s="12" t="s">
        <v>183</v>
      </c>
    </row>
    <row r="140" spans="2:3" x14ac:dyDescent="0.25">
      <c r="B140" s="13" t="s">
        <v>138</v>
      </c>
      <c r="C140" t="s">
        <v>937</v>
      </c>
    </row>
    <row r="141" spans="2:3" x14ac:dyDescent="0.25">
      <c r="B141" s="13" t="s">
        <v>152</v>
      </c>
      <c r="C141" t="s">
        <v>937</v>
      </c>
    </row>
    <row r="142" spans="2:3" x14ac:dyDescent="0.25">
      <c r="B142" s="13" t="s">
        <v>153</v>
      </c>
      <c r="C142" t="s">
        <v>937</v>
      </c>
    </row>
    <row r="143" spans="2:3" x14ac:dyDescent="0.25">
      <c r="B143" s="13" t="s">
        <v>141</v>
      </c>
      <c r="C143" t="s">
        <v>937</v>
      </c>
    </row>
    <row r="144" spans="2:3" x14ac:dyDescent="0.25">
      <c r="B144" s="13" t="s">
        <v>143</v>
      </c>
      <c r="C144" t="s">
        <v>937</v>
      </c>
    </row>
    <row r="145" spans="2:3" x14ac:dyDescent="0.25">
      <c r="B145" s="13" t="s">
        <v>144</v>
      </c>
      <c r="C145" t="s">
        <v>937</v>
      </c>
    </row>
    <row r="146" spans="2:3" x14ac:dyDescent="0.25">
      <c r="B146" s="13" t="s">
        <v>147</v>
      </c>
      <c r="C146" t="s">
        <v>937</v>
      </c>
    </row>
    <row r="147" spans="2:3" x14ac:dyDescent="0.25">
      <c r="B147" s="13" t="s">
        <v>150</v>
      </c>
      <c r="C147" t="s">
        <v>937</v>
      </c>
    </row>
    <row r="148" spans="2:3" x14ac:dyDescent="0.25">
      <c r="B148" s="13" t="s">
        <v>148</v>
      </c>
      <c r="C148" t="s">
        <v>937</v>
      </c>
    </row>
    <row r="149" spans="2:3" x14ac:dyDescent="0.25">
      <c r="B149" s="13" t="s">
        <v>154</v>
      </c>
      <c r="C149" t="s">
        <v>937</v>
      </c>
    </row>
    <row r="150" spans="2:3" x14ac:dyDescent="0.25">
      <c r="B150" s="13" t="s">
        <v>155</v>
      </c>
      <c r="C150" t="s">
        <v>937</v>
      </c>
    </row>
    <row r="151" spans="2:3" x14ac:dyDescent="0.25">
      <c r="B151" s="13" t="s">
        <v>140</v>
      </c>
      <c r="C151" t="s">
        <v>937</v>
      </c>
    </row>
    <row r="152" spans="2:3" x14ac:dyDescent="0.25">
      <c r="B152" s="13" t="s">
        <v>162</v>
      </c>
      <c r="C152" t="s">
        <v>937</v>
      </c>
    </row>
    <row r="153" spans="2:3" x14ac:dyDescent="0.25">
      <c r="B153" s="13" t="s">
        <v>156</v>
      </c>
      <c r="C153" t="s">
        <v>937</v>
      </c>
    </row>
    <row r="154" spans="2:3" x14ac:dyDescent="0.25">
      <c r="B154" s="13" t="s">
        <v>149</v>
      </c>
      <c r="C154" t="s">
        <v>937</v>
      </c>
    </row>
    <row r="155" spans="2:3" x14ac:dyDescent="0.25">
      <c r="B155" s="13" t="s">
        <v>146</v>
      </c>
      <c r="C155" t="s">
        <v>937</v>
      </c>
    </row>
    <row r="156" spans="2:3" x14ac:dyDescent="0.25">
      <c r="B156" s="13" t="s">
        <v>151</v>
      </c>
      <c r="C156" t="s">
        <v>937</v>
      </c>
    </row>
    <row r="157" spans="2:3" x14ac:dyDescent="0.25">
      <c r="B157" s="13" t="s">
        <v>157</v>
      </c>
      <c r="C157" t="s">
        <v>937</v>
      </c>
    </row>
    <row r="158" spans="2:3" x14ac:dyDescent="0.25">
      <c r="B158" s="13" t="s">
        <v>158</v>
      </c>
      <c r="C158" t="s">
        <v>937</v>
      </c>
    </row>
    <row r="159" spans="2:3" x14ac:dyDescent="0.25">
      <c r="B159" s="13" t="s">
        <v>159</v>
      </c>
      <c r="C159" t="s">
        <v>937</v>
      </c>
    </row>
    <row r="160" spans="2:3" x14ac:dyDescent="0.25">
      <c r="B160" s="13" t="s">
        <v>145</v>
      </c>
      <c r="C160" t="s">
        <v>937</v>
      </c>
    </row>
    <row r="161" spans="2:3" x14ac:dyDescent="0.25">
      <c r="B161" s="13" t="s">
        <v>139</v>
      </c>
      <c r="C161" t="s">
        <v>937</v>
      </c>
    </row>
    <row r="162" spans="2:3" x14ac:dyDescent="0.25">
      <c r="B162" s="13" t="s">
        <v>160</v>
      </c>
      <c r="C162" t="s">
        <v>937</v>
      </c>
    </row>
    <row r="163" spans="2:3" x14ac:dyDescent="0.25">
      <c r="B163" s="13" t="s">
        <v>161</v>
      </c>
      <c r="C163" t="s">
        <v>937</v>
      </c>
    </row>
    <row r="164" spans="2:3" x14ac:dyDescent="0.25">
      <c r="B164" s="13" t="s">
        <v>142</v>
      </c>
      <c r="C164" t="s">
        <v>937</v>
      </c>
    </row>
    <row r="165" spans="2:3" x14ac:dyDescent="0.25">
      <c r="B165" s="12" t="s">
        <v>187</v>
      </c>
    </row>
    <row r="166" spans="2:3" x14ac:dyDescent="0.25">
      <c r="B166" s="13" t="s">
        <v>138</v>
      </c>
      <c r="C166" t="s">
        <v>665</v>
      </c>
    </row>
    <row r="167" spans="2:3" x14ac:dyDescent="0.25">
      <c r="B167" s="13" t="s">
        <v>152</v>
      </c>
      <c r="C167" t="s">
        <v>665</v>
      </c>
    </row>
    <row r="168" spans="2:3" x14ac:dyDescent="0.25">
      <c r="B168" s="13" t="s">
        <v>153</v>
      </c>
      <c r="C168" t="s">
        <v>665</v>
      </c>
    </row>
    <row r="169" spans="2:3" x14ac:dyDescent="0.25">
      <c r="B169" s="13" t="s">
        <v>141</v>
      </c>
      <c r="C169" t="s">
        <v>665</v>
      </c>
    </row>
    <row r="170" spans="2:3" x14ac:dyDescent="0.25">
      <c r="B170" s="13" t="s">
        <v>143</v>
      </c>
      <c r="C170" t="s">
        <v>665</v>
      </c>
    </row>
    <row r="171" spans="2:3" x14ac:dyDescent="0.25">
      <c r="B171" s="13" t="s">
        <v>144</v>
      </c>
      <c r="C171" t="s">
        <v>665</v>
      </c>
    </row>
    <row r="172" spans="2:3" x14ac:dyDescent="0.25">
      <c r="B172" s="13" t="s">
        <v>147</v>
      </c>
      <c r="C172" t="s">
        <v>665</v>
      </c>
    </row>
    <row r="173" spans="2:3" x14ac:dyDescent="0.25">
      <c r="B173" s="13" t="s">
        <v>150</v>
      </c>
      <c r="C173" t="s">
        <v>665</v>
      </c>
    </row>
    <row r="174" spans="2:3" x14ac:dyDescent="0.25">
      <c r="B174" s="13" t="s">
        <v>148</v>
      </c>
      <c r="C174" t="s">
        <v>665</v>
      </c>
    </row>
    <row r="175" spans="2:3" x14ac:dyDescent="0.25">
      <c r="B175" s="13" t="s">
        <v>154</v>
      </c>
      <c r="C175" t="s">
        <v>665</v>
      </c>
    </row>
    <row r="176" spans="2:3" x14ac:dyDescent="0.25">
      <c r="B176" s="13" t="s">
        <v>155</v>
      </c>
      <c r="C176" t="s">
        <v>665</v>
      </c>
    </row>
    <row r="177" spans="2:3" x14ac:dyDescent="0.25">
      <c r="B177" s="13" t="s">
        <v>140</v>
      </c>
      <c r="C177" t="s">
        <v>665</v>
      </c>
    </row>
    <row r="178" spans="2:3" x14ac:dyDescent="0.25">
      <c r="B178" s="13" t="s">
        <v>162</v>
      </c>
      <c r="C178" t="s">
        <v>665</v>
      </c>
    </row>
    <row r="179" spans="2:3" x14ac:dyDescent="0.25">
      <c r="B179" s="13" t="s">
        <v>156</v>
      </c>
      <c r="C179" t="s">
        <v>665</v>
      </c>
    </row>
    <row r="180" spans="2:3" x14ac:dyDescent="0.25">
      <c r="B180" s="13" t="s">
        <v>149</v>
      </c>
      <c r="C180" t="s">
        <v>665</v>
      </c>
    </row>
    <row r="181" spans="2:3" x14ac:dyDescent="0.25">
      <c r="B181" s="13" t="s">
        <v>146</v>
      </c>
      <c r="C181" t="s">
        <v>665</v>
      </c>
    </row>
    <row r="182" spans="2:3" x14ac:dyDescent="0.25">
      <c r="B182" s="13" t="s">
        <v>151</v>
      </c>
      <c r="C182" t="s">
        <v>665</v>
      </c>
    </row>
    <row r="183" spans="2:3" x14ac:dyDescent="0.25">
      <c r="B183" s="13" t="s">
        <v>157</v>
      </c>
      <c r="C183" t="s">
        <v>665</v>
      </c>
    </row>
    <row r="184" spans="2:3" x14ac:dyDescent="0.25">
      <c r="B184" s="13" t="s">
        <v>158</v>
      </c>
      <c r="C184" t="s">
        <v>665</v>
      </c>
    </row>
    <row r="185" spans="2:3" x14ac:dyDescent="0.25">
      <c r="B185" s="13" t="s">
        <v>159</v>
      </c>
      <c r="C185" t="s">
        <v>665</v>
      </c>
    </row>
    <row r="186" spans="2:3" x14ac:dyDescent="0.25">
      <c r="B186" s="13" t="s">
        <v>145</v>
      </c>
      <c r="C186" t="s">
        <v>665</v>
      </c>
    </row>
    <row r="187" spans="2:3" x14ac:dyDescent="0.25">
      <c r="B187" s="13" t="s">
        <v>139</v>
      </c>
      <c r="C187" t="s">
        <v>665</v>
      </c>
    </row>
    <row r="188" spans="2:3" x14ac:dyDescent="0.25">
      <c r="B188" s="13" t="s">
        <v>160</v>
      </c>
      <c r="C188" t="s">
        <v>665</v>
      </c>
    </row>
    <row r="189" spans="2:3" x14ac:dyDescent="0.25">
      <c r="B189" s="13" t="s">
        <v>161</v>
      </c>
      <c r="C189" t="s">
        <v>665</v>
      </c>
    </row>
    <row r="190" spans="2:3" x14ac:dyDescent="0.25">
      <c r="B190" s="13" t="s">
        <v>142</v>
      </c>
      <c r="C190" t="s">
        <v>665</v>
      </c>
    </row>
    <row r="191" spans="2:3" x14ac:dyDescent="0.25">
      <c r="B191" s="12" t="s">
        <v>188</v>
      </c>
    </row>
    <row r="192" spans="2:3" x14ac:dyDescent="0.25">
      <c r="B192" s="13" t="s">
        <v>138</v>
      </c>
      <c r="C192" t="s">
        <v>665</v>
      </c>
    </row>
    <row r="193" spans="2:3" x14ac:dyDescent="0.25">
      <c r="B193" s="13" t="s">
        <v>152</v>
      </c>
      <c r="C193" t="s">
        <v>665</v>
      </c>
    </row>
    <row r="194" spans="2:3" x14ac:dyDescent="0.25">
      <c r="B194" s="13" t="s">
        <v>153</v>
      </c>
      <c r="C194" t="s">
        <v>665</v>
      </c>
    </row>
    <row r="195" spans="2:3" x14ac:dyDescent="0.25">
      <c r="B195" s="13" t="s">
        <v>141</v>
      </c>
      <c r="C195" t="s">
        <v>665</v>
      </c>
    </row>
    <row r="196" spans="2:3" x14ac:dyDescent="0.25">
      <c r="B196" s="13" t="s">
        <v>143</v>
      </c>
      <c r="C196" t="s">
        <v>665</v>
      </c>
    </row>
    <row r="197" spans="2:3" x14ac:dyDescent="0.25">
      <c r="B197" s="13" t="s">
        <v>144</v>
      </c>
      <c r="C197" t="s">
        <v>665</v>
      </c>
    </row>
    <row r="198" spans="2:3" x14ac:dyDescent="0.25">
      <c r="B198" s="13" t="s">
        <v>147</v>
      </c>
      <c r="C198" t="s">
        <v>665</v>
      </c>
    </row>
    <row r="199" spans="2:3" x14ac:dyDescent="0.25">
      <c r="B199" s="13" t="s">
        <v>150</v>
      </c>
      <c r="C199" t="s">
        <v>665</v>
      </c>
    </row>
    <row r="200" spans="2:3" x14ac:dyDescent="0.25">
      <c r="B200" s="13" t="s">
        <v>148</v>
      </c>
      <c r="C200" t="s">
        <v>665</v>
      </c>
    </row>
    <row r="201" spans="2:3" x14ac:dyDescent="0.25">
      <c r="B201" s="13" t="s">
        <v>154</v>
      </c>
      <c r="C201" t="s">
        <v>665</v>
      </c>
    </row>
    <row r="202" spans="2:3" x14ac:dyDescent="0.25">
      <c r="B202" s="13" t="s">
        <v>155</v>
      </c>
      <c r="C202" t="s">
        <v>665</v>
      </c>
    </row>
    <row r="203" spans="2:3" x14ac:dyDescent="0.25">
      <c r="B203" s="13" t="s">
        <v>140</v>
      </c>
      <c r="C203" t="s">
        <v>665</v>
      </c>
    </row>
    <row r="204" spans="2:3" x14ac:dyDescent="0.25">
      <c r="B204" s="13" t="s">
        <v>162</v>
      </c>
      <c r="C204" t="s">
        <v>665</v>
      </c>
    </row>
    <row r="205" spans="2:3" x14ac:dyDescent="0.25">
      <c r="B205" s="13" t="s">
        <v>156</v>
      </c>
      <c r="C205" t="s">
        <v>665</v>
      </c>
    </row>
    <row r="206" spans="2:3" x14ac:dyDescent="0.25">
      <c r="B206" s="13" t="s">
        <v>149</v>
      </c>
      <c r="C206" t="s">
        <v>665</v>
      </c>
    </row>
    <row r="207" spans="2:3" x14ac:dyDescent="0.25">
      <c r="B207" s="13" t="s">
        <v>146</v>
      </c>
      <c r="C207" t="s">
        <v>665</v>
      </c>
    </row>
    <row r="208" spans="2:3" x14ac:dyDescent="0.25">
      <c r="B208" s="13" t="s">
        <v>151</v>
      </c>
      <c r="C208" t="s">
        <v>665</v>
      </c>
    </row>
    <row r="209" spans="2:3" x14ac:dyDescent="0.25">
      <c r="B209" s="13" t="s">
        <v>157</v>
      </c>
      <c r="C209" t="s">
        <v>665</v>
      </c>
    </row>
    <row r="210" spans="2:3" x14ac:dyDescent="0.25">
      <c r="B210" s="13" t="s">
        <v>158</v>
      </c>
      <c r="C210" t="s">
        <v>665</v>
      </c>
    </row>
    <row r="211" spans="2:3" x14ac:dyDescent="0.25">
      <c r="B211" s="13" t="s">
        <v>159</v>
      </c>
      <c r="C211" t="s">
        <v>665</v>
      </c>
    </row>
    <row r="212" spans="2:3" x14ac:dyDescent="0.25">
      <c r="B212" s="13" t="s">
        <v>145</v>
      </c>
      <c r="C212" t="s">
        <v>665</v>
      </c>
    </row>
    <row r="213" spans="2:3" x14ac:dyDescent="0.25">
      <c r="B213" s="13" t="s">
        <v>139</v>
      </c>
      <c r="C213" t="s">
        <v>665</v>
      </c>
    </row>
    <row r="214" spans="2:3" x14ac:dyDescent="0.25">
      <c r="B214" s="13" t="s">
        <v>160</v>
      </c>
      <c r="C214" t="s">
        <v>665</v>
      </c>
    </row>
    <row r="215" spans="2:3" x14ac:dyDescent="0.25">
      <c r="B215" s="13" t="s">
        <v>161</v>
      </c>
      <c r="C215" t="s">
        <v>665</v>
      </c>
    </row>
    <row r="216" spans="2:3" x14ac:dyDescent="0.25">
      <c r="B216" s="13" t="s">
        <v>142</v>
      </c>
      <c r="C216" t="s">
        <v>665</v>
      </c>
    </row>
    <row r="217" spans="2:3" x14ac:dyDescent="0.25">
      <c r="B217" s="11" t="s">
        <v>208</v>
      </c>
    </row>
    <row r="218" spans="2:3" x14ac:dyDescent="0.25">
      <c r="B218" s="12" t="s">
        <v>183</v>
      </c>
    </row>
    <row r="219" spans="2:3" x14ac:dyDescent="0.25">
      <c r="B219" s="13" t="s">
        <v>138</v>
      </c>
      <c r="C219">
        <v>1</v>
      </c>
    </row>
    <row r="220" spans="2:3" x14ac:dyDescent="0.25">
      <c r="B220" s="13" t="s">
        <v>152</v>
      </c>
      <c r="C220">
        <v>1</v>
      </c>
    </row>
    <row r="221" spans="2:3" x14ac:dyDescent="0.25">
      <c r="B221" s="13" t="s">
        <v>153</v>
      </c>
      <c r="C221">
        <v>1</v>
      </c>
    </row>
    <row r="222" spans="2:3" x14ac:dyDescent="0.25">
      <c r="B222" s="13" t="s">
        <v>141</v>
      </c>
      <c r="C222">
        <v>1</v>
      </c>
    </row>
    <row r="223" spans="2:3" x14ac:dyDescent="0.25">
      <c r="B223" s="13" t="s">
        <v>143</v>
      </c>
      <c r="C223">
        <v>1</v>
      </c>
    </row>
    <row r="224" spans="2:3" x14ac:dyDescent="0.25">
      <c r="B224" s="13" t="s">
        <v>144</v>
      </c>
      <c r="C224">
        <v>1</v>
      </c>
    </row>
    <row r="225" spans="2:3" x14ac:dyDescent="0.25">
      <c r="B225" s="13" t="s">
        <v>147</v>
      </c>
      <c r="C225">
        <v>1</v>
      </c>
    </row>
    <row r="226" spans="2:3" x14ac:dyDescent="0.25">
      <c r="B226" s="13" t="s">
        <v>150</v>
      </c>
      <c r="C226">
        <v>1</v>
      </c>
    </row>
    <row r="227" spans="2:3" x14ac:dyDescent="0.25">
      <c r="B227" s="13" t="s">
        <v>148</v>
      </c>
      <c r="C227">
        <v>1</v>
      </c>
    </row>
    <row r="228" spans="2:3" x14ac:dyDescent="0.25">
      <c r="B228" s="13" t="s">
        <v>154</v>
      </c>
      <c r="C228">
        <v>1</v>
      </c>
    </row>
    <row r="229" spans="2:3" x14ac:dyDescent="0.25">
      <c r="B229" s="13" t="s">
        <v>155</v>
      </c>
      <c r="C229">
        <v>1</v>
      </c>
    </row>
    <row r="230" spans="2:3" x14ac:dyDescent="0.25">
      <c r="B230" s="13" t="s">
        <v>140</v>
      </c>
      <c r="C230">
        <v>1</v>
      </c>
    </row>
    <row r="231" spans="2:3" x14ac:dyDescent="0.25">
      <c r="B231" s="13" t="s">
        <v>162</v>
      </c>
      <c r="C231">
        <v>1</v>
      </c>
    </row>
    <row r="232" spans="2:3" x14ac:dyDescent="0.25">
      <c r="B232" s="13" t="s">
        <v>156</v>
      </c>
      <c r="C232">
        <v>1</v>
      </c>
    </row>
    <row r="233" spans="2:3" x14ac:dyDescent="0.25">
      <c r="B233" s="13" t="s">
        <v>149</v>
      </c>
      <c r="C233">
        <v>1</v>
      </c>
    </row>
    <row r="234" spans="2:3" x14ac:dyDescent="0.25">
      <c r="B234" s="13" t="s">
        <v>146</v>
      </c>
      <c r="C234">
        <v>1</v>
      </c>
    </row>
    <row r="235" spans="2:3" x14ac:dyDescent="0.25">
      <c r="B235" s="13" t="s">
        <v>151</v>
      </c>
      <c r="C235">
        <v>1</v>
      </c>
    </row>
    <row r="236" spans="2:3" x14ac:dyDescent="0.25">
      <c r="B236" s="13" t="s">
        <v>157</v>
      </c>
      <c r="C236">
        <v>1</v>
      </c>
    </row>
    <row r="237" spans="2:3" x14ac:dyDescent="0.25">
      <c r="B237" s="13" t="s">
        <v>158</v>
      </c>
      <c r="C237">
        <v>1</v>
      </c>
    </row>
    <row r="238" spans="2:3" x14ac:dyDescent="0.25">
      <c r="B238" s="13" t="s">
        <v>159</v>
      </c>
      <c r="C238">
        <v>1</v>
      </c>
    </row>
    <row r="239" spans="2:3" x14ac:dyDescent="0.25">
      <c r="B239" s="13" t="s">
        <v>145</v>
      </c>
      <c r="C239">
        <v>1</v>
      </c>
    </row>
    <row r="240" spans="2:3" x14ac:dyDescent="0.25">
      <c r="B240" s="13" t="s">
        <v>139</v>
      </c>
      <c r="C240">
        <v>1</v>
      </c>
    </row>
    <row r="241" spans="2:3" x14ac:dyDescent="0.25">
      <c r="B241" s="13" t="s">
        <v>160</v>
      </c>
      <c r="C241">
        <v>1</v>
      </c>
    </row>
    <row r="242" spans="2:3" x14ac:dyDescent="0.25">
      <c r="B242" s="13" t="s">
        <v>161</v>
      </c>
      <c r="C242">
        <v>1</v>
      </c>
    </row>
    <row r="243" spans="2:3" x14ac:dyDescent="0.25">
      <c r="B243" s="13" t="s">
        <v>142</v>
      </c>
      <c r="C243">
        <v>1</v>
      </c>
    </row>
    <row r="244" spans="2:3" x14ac:dyDescent="0.25">
      <c r="B244" s="12" t="s">
        <v>187</v>
      </c>
    </row>
    <row r="245" spans="2:3" x14ac:dyDescent="0.25">
      <c r="B245" s="13" t="s">
        <v>138</v>
      </c>
      <c r="C245">
        <v>1</v>
      </c>
    </row>
    <row r="246" spans="2:3" x14ac:dyDescent="0.25">
      <c r="B246" s="13" t="s">
        <v>152</v>
      </c>
      <c r="C246">
        <v>1</v>
      </c>
    </row>
    <row r="247" spans="2:3" x14ac:dyDescent="0.25">
      <c r="B247" s="13" t="s">
        <v>153</v>
      </c>
      <c r="C247">
        <v>1</v>
      </c>
    </row>
    <row r="248" spans="2:3" x14ac:dyDescent="0.25">
      <c r="B248" s="13" t="s">
        <v>141</v>
      </c>
      <c r="C248">
        <v>1</v>
      </c>
    </row>
    <row r="249" spans="2:3" x14ac:dyDescent="0.25">
      <c r="B249" s="13" t="s">
        <v>143</v>
      </c>
      <c r="C249">
        <v>1</v>
      </c>
    </row>
    <row r="250" spans="2:3" x14ac:dyDescent="0.25">
      <c r="B250" s="13" t="s">
        <v>144</v>
      </c>
      <c r="C250">
        <v>1</v>
      </c>
    </row>
    <row r="251" spans="2:3" x14ac:dyDescent="0.25">
      <c r="B251" s="13" t="s">
        <v>147</v>
      </c>
      <c r="C251">
        <v>1</v>
      </c>
    </row>
    <row r="252" spans="2:3" x14ac:dyDescent="0.25">
      <c r="B252" s="13" t="s">
        <v>150</v>
      </c>
      <c r="C252">
        <v>1</v>
      </c>
    </row>
    <row r="253" spans="2:3" x14ac:dyDescent="0.25">
      <c r="B253" s="13" t="s">
        <v>148</v>
      </c>
      <c r="C253">
        <v>1</v>
      </c>
    </row>
    <row r="254" spans="2:3" x14ac:dyDescent="0.25">
      <c r="B254" s="13" t="s">
        <v>154</v>
      </c>
      <c r="C254">
        <v>1</v>
      </c>
    </row>
    <row r="255" spans="2:3" x14ac:dyDescent="0.25">
      <c r="B255" s="13" t="s">
        <v>155</v>
      </c>
      <c r="C255">
        <v>1</v>
      </c>
    </row>
    <row r="256" spans="2:3" x14ac:dyDescent="0.25">
      <c r="B256" s="13" t="s">
        <v>140</v>
      </c>
      <c r="C256">
        <v>1</v>
      </c>
    </row>
    <row r="257" spans="2:3" x14ac:dyDescent="0.25">
      <c r="B257" s="13" t="s">
        <v>162</v>
      </c>
      <c r="C257">
        <v>1</v>
      </c>
    </row>
    <row r="258" spans="2:3" x14ac:dyDescent="0.25">
      <c r="B258" s="13" t="s">
        <v>156</v>
      </c>
      <c r="C258">
        <v>1</v>
      </c>
    </row>
    <row r="259" spans="2:3" x14ac:dyDescent="0.25">
      <c r="B259" s="13" t="s">
        <v>149</v>
      </c>
      <c r="C259">
        <v>1</v>
      </c>
    </row>
    <row r="260" spans="2:3" x14ac:dyDescent="0.25">
      <c r="B260" s="13" t="s">
        <v>146</v>
      </c>
      <c r="C260">
        <v>1</v>
      </c>
    </row>
    <row r="261" spans="2:3" x14ac:dyDescent="0.25">
      <c r="B261" s="13" t="s">
        <v>151</v>
      </c>
      <c r="C261">
        <v>1</v>
      </c>
    </row>
    <row r="262" spans="2:3" x14ac:dyDescent="0.25">
      <c r="B262" s="13" t="s">
        <v>157</v>
      </c>
      <c r="C262">
        <v>1</v>
      </c>
    </row>
    <row r="263" spans="2:3" x14ac:dyDescent="0.25">
      <c r="B263" s="13" t="s">
        <v>158</v>
      </c>
      <c r="C263">
        <v>1</v>
      </c>
    </row>
    <row r="264" spans="2:3" x14ac:dyDescent="0.25">
      <c r="B264" s="13" t="s">
        <v>159</v>
      </c>
      <c r="C264">
        <v>1</v>
      </c>
    </row>
    <row r="265" spans="2:3" x14ac:dyDescent="0.25">
      <c r="B265" s="13" t="s">
        <v>145</v>
      </c>
      <c r="C265">
        <v>1</v>
      </c>
    </row>
    <row r="266" spans="2:3" x14ac:dyDescent="0.25">
      <c r="B266" s="13" t="s">
        <v>139</v>
      </c>
      <c r="C266">
        <v>1</v>
      </c>
    </row>
    <row r="267" spans="2:3" x14ac:dyDescent="0.25">
      <c r="B267" s="13" t="s">
        <v>160</v>
      </c>
      <c r="C267">
        <v>1</v>
      </c>
    </row>
    <row r="268" spans="2:3" x14ac:dyDescent="0.25">
      <c r="B268" s="13" t="s">
        <v>161</v>
      </c>
      <c r="C268">
        <v>1</v>
      </c>
    </row>
    <row r="269" spans="2:3" x14ac:dyDescent="0.25">
      <c r="B269" s="13" t="s">
        <v>142</v>
      </c>
      <c r="C269">
        <v>1</v>
      </c>
    </row>
    <row r="270" spans="2:3" x14ac:dyDescent="0.25">
      <c r="B270" s="12" t="s">
        <v>188</v>
      </c>
    </row>
    <row r="271" spans="2:3" x14ac:dyDescent="0.25">
      <c r="B271" s="13" t="s">
        <v>138</v>
      </c>
      <c r="C271" t="s">
        <v>933</v>
      </c>
    </row>
    <row r="272" spans="2:3" x14ac:dyDescent="0.25">
      <c r="B272" s="13" t="s">
        <v>152</v>
      </c>
      <c r="C272" t="s">
        <v>933</v>
      </c>
    </row>
    <row r="273" spans="2:3" x14ac:dyDescent="0.25">
      <c r="B273" s="13" t="s">
        <v>153</v>
      </c>
      <c r="C273" t="s">
        <v>933</v>
      </c>
    </row>
    <row r="274" spans="2:3" x14ac:dyDescent="0.25">
      <c r="B274" s="13" t="s">
        <v>141</v>
      </c>
      <c r="C274" t="s">
        <v>933</v>
      </c>
    </row>
    <row r="275" spans="2:3" x14ac:dyDescent="0.25">
      <c r="B275" s="13" t="s">
        <v>143</v>
      </c>
      <c r="C275" t="s">
        <v>933</v>
      </c>
    </row>
    <row r="276" spans="2:3" x14ac:dyDescent="0.25">
      <c r="B276" s="13" t="s">
        <v>144</v>
      </c>
      <c r="C276" t="s">
        <v>933</v>
      </c>
    </row>
    <row r="277" spans="2:3" x14ac:dyDescent="0.25">
      <c r="B277" s="13" t="s">
        <v>147</v>
      </c>
      <c r="C277" t="s">
        <v>933</v>
      </c>
    </row>
    <row r="278" spans="2:3" x14ac:dyDescent="0.25">
      <c r="B278" s="13" t="s">
        <v>150</v>
      </c>
      <c r="C278" t="s">
        <v>933</v>
      </c>
    </row>
    <row r="279" spans="2:3" x14ac:dyDescent="0.25">
      <c r="B279" s="13" t="s">
        <v>148</v>
      </c>
      <c r="C279" t="s">
        <v>933</v>
      </c>
    </row>
    <row r="280" spans="2:3" x14ac:dyDescent="0.25">
      <c r="B280" s="13" t="s">
        <v>154</v>
      </c>
      <c r="C280" t="s">
        <v>933</v>
      </c>
    </row>
    <row r="281" spans="2:3" x14ac:dyDescent="0.25">
      <c r="B281" s="13" t="s">
        <v>155</v>
      </c>
      <c r="C281" t="s">
        <v>933</v>
      </c>
    </row>
    <row r="282" spans="2:3" x14ac:dyDescent="0.25">
      <c r="B282" s="13" t="s">
        <v>140</v>
      </c>
      <c r="C282" t="s">
        <v>933</v>
      </c>
    </row>
    <row r="283" spans="2:3" x14ac:dyDescent="0.25">
      <c r="B283" s="13" t="s">
        <v>162</v>
      </c>
      <c r="C283" t="s">
        <v>933</v>
      </c>
    </row>
    <row r="284" spans="2:3" x14ac:dyDescent="0.25">
      <c r="B284" s="13" t="s">
        <v>156</v>
      </c>
      <c r="C284" t="s">
        <v>933</v>
      </c>
    </row>
    <row r="285" spans="2:3" x14ac:dyDescent="0.25">
      <c r="B285" s="13" t="s">
        <v>149</v>
      </c>
      <c r="C285" t="s">
        <v>933</v>
      </c>
    </row>
    <row r="286" spans="2:3" x14ac:dyDescent="0.25">
      <c r="B286" s="13" t="s">
        <v>146</v>
      </c>
      <c r="C286" t="s">
        <v>933</v>
      </c>
    </row>
    <row r="287" spans="2:3" x14ac:dyDescent="0.25">
      <c r="B287" s="13" t="s">
        <v>151</v>
      </c>
      <c r="C287" t="s">
        <v>933</v>
      </c>
    </row>
    <row r="288" spans="2:3" x14ac:dyDescent="0.25">
      <c r="B288" s="13" t="s">
        <v>157</v>
      </c>
      <c r="C288" t="s">
        <v>933</v>
      </c>
    </row>
    <row r="289" spans="2:3" x14ac:dyDescent="0.25">
      <c r="B289" s="13" t="s">
        <v>158</v>
      </c>
      <c r="C289" t="s">
        <v>933</v>
      </c>
    </row>
    <row r="290" spans="2:3" x14ac:dyDescent="0.25">
      <c r="B290" s="13" t="s">
        <v>159</v>
      </c>
      <c r="C290" t="s">
        <v>933</v>
      </c>
    </row>
    <row r="291" spans="2:3" x14ac:dyDescent="0.25">
      <c r="B291" s="13" t="s">
        <v>145</v>
      </c>
      <c r="C291" t="s">
        <v>933</v>
      </c>
    </row>
    <row r="292" spans="2:3" x14ac:dyDescent="0.25">
      <c r="B292" s="13" t="s">
        <v>139</v>
      </c>
      <c r="C292" t="s">
        <v>933</v>
      </c>
    </row>
    <row r="293" spans="2:3" x14ac:dyDescent="0.25">
      <c r="B293" s="13" t="s">
        <v>160</v>
      </c>
      <c r="C293" t="s">
        <v>933</v>
      </c>
    </row>
    <row r="294" spans="2:3" x14ac:dyDescent="0.25">
      <c r="B294" s="13" t="s">
        <v>161</v>
      </c>
      <c r="C294" t="s">
        <v>933</v>
      </c>
    </row>
    <row r="295" spans="2:3" x14ac:dyDescent="0.25">
      <c r="B295" s="13" t="s">
        <v>142</v>
      </c>
      <c r="C295" t="s">
        <v>933</v>
      </c>
    </row>
    <row r="296" spans="2:3" x14ac:dyDescent="0.25">
      <c r="B296" s="11" t="s">
        <v>212</v>
      </c>
    </row>
    <row r="297" spans="2:3" x14ac:dyDescent="0.25">
      <c r="B297" s="12" t="s">
        <v>183</v>
      </c>
    </row>
    <row r="298" spans="2:3" x14ac:dyDescent="0.25">
      <c r="B298" s="13" t="s">
        <v>138</v>
      </c>
      <c r="C298">
        <v>1</v>
      </c>
    </row>
    <row r="299" spans="2:3" x14ac:dyDescent="0.25">
      <c r="B299" s="13" t="s">
        <v>152</v>
      </c>
      <c r="C299">
        <v>1</v>
      </c>
    </row>
    <row r="300" spans="2:3" x14ac:dyDescent="0.25">
      <c r="B300" s="13" t="s">
        <v>153</v>
      </c>
      <c r="C300">
        <v>1</v>
      </c>
    </row>
    <row r="301" spans="2:3" x14ac:dyDescent="0.25">
      <c r="B301" s="13" t="s">
        <v>141</v>
      </c>
      <c r="C301">
        <v>1</v>
      </c>
    </row>
    <row r="302" spans="2:3" x14ac:dyDescent="0.25">
      <c r="B302" s="13" t="s">
        <v>143</v>
      </c>
      <c r="C302">
        <v>1</v>
      </c>
    </row>
    <row r="303" spans="2:3" x14ac:dyDescent="0.25">
      <c r="B303" s="13" t="s">
        <v>144</v>
      </c>
      <c r="C303">
        <v>1</v>
      </c>
    </row>
    <row r="304" spans="2:3" x14ac:dyDescent="0.25">
      <c r="B304" s="13" t="s">
        <v>147</v>
      </c>
      <c r="C304">
        <v>1</v>
      </c>
    </row>
    <row r="305" spans="2:3" x14ac:dyDescent="0.25">
      <c r="B305" s="13" t="s">
        <v>150</v>
      </c>
      <c r="C305">
        <v>1</v>
      </c>
    </row>
    <row r="306" spans="2:3" x14ac:dyDescent="0.25">
      <c r="B306" s="13" t="s">
        <v>148</v>
      </c>
      <c r="C306">
        <v>1</v>
      </c>
    </row>
    <row r="307" spans="2:3" x14ac:dyDescent="0.25">
      <c r="B307" s="13" t="s">
        <v>154</v>
      </c>
      <c r="C307">
        <v>1</v>
      </c>
    </row>
    <row r="308" spans="2:3" x14ac:dyDescent="0.25">
      <c r="B308" s="13" t="s">
        <v>155</v>
      </c>
      <c r="C308">
        <v>1</v>
      </c>
    </row>
    <row r="309" spans="2:3" x14ac:dyDescent="0.25">
      <c r="B309" s="13" t="s">
        <v>140</v>
      </c>
      <c r="C309">
        <v>1</v>
      </c>
    </row>
    <row r="310" spans="2:3" x14ac:dyDescent="0.25">
      <c r="B310" s="13" t="s">
        <v>162</v>
      </c>
      <c r="C310">
        <v>1</v>
      </c>
    </row>
    <row r="311" spans="2:3" x14ac:dyDescent="0.25">
      <c r="B311" s="13" t="s">
        <v>156</v>
      </c>
      <c r="C311">
        <v>1</v>
      </c>
    </row>
    <row r="312" spans="2:3" x14ac:dyDescent="0.25">
      <c r="B312" s="13" t="s">
        <v>149</v>
      </c>
      <c r="C312">
        <v>1</v>
      </c>
    </row>
    <row r="313" spans="2:3" x14ac:dyDescent="0.25">
      <c r="B313" s="13" t="s">
        <v>146</v>
      </c>
      <c r="C313">
        <v>1</v>
      </c>
    </row>
    <row r="314" spans="2:3" x14ac:dyDescent="0.25">
      <c r="B314" s="13" t="s">
        <v>151</v>
      </c>
      <c r="C314">
        <v>1</v>
      </c>
    </row>
    <row r="315" spans="2:3" x14ac:dyDescent="0.25">
      <c r="B315" s="13" t="s">
        <v>157</v>
      </c>
      <c r="C315">
        <v>1</v>
      </c>
    </row>
    <row r="316" spans="2:3" x14ac:dyDescent="0.25">
      <c r="B316" s="13" t="s">
        <v>158</v>
      </c>
      <c r="C316">
        <v>1</v>
      </c>
    </row>
    <row r="317" spans="2:3" x14ac:dyDescent="0.25">
      <c r="B317" s="13" t="s">
        <v>159</v>
      </c>
      <c r="C317">
        <v>1</v>
      </c>
    </row>
    <row r="318" spans="2:3" x14ac:dyDescent="0.25">
      <c r="B318" s="13" t="s">
        <v>145</v>
      </c>
      <c r="C318">
        <v>1</v>
      </c>
    </row>
    <row r="319" spans="2:3" x14ac:dyDescent="0.25">
      <c r="B319" s="13" t="s">
        <v>139</v>
      </c>
      <c r="C319">
        <v>1</v>
      </c>
    </row>
    <row r="320" spans="2:3" x14ac:dyDescent="0.25">
      <c r="B320" s="13" t="s">
        <v>160</v>
      </c>
      <c r="C320">
        <v>1</v>
      </c>
    </row>
    <row r="321" spans="2:3" x14ac:dyDescent="0.25">
      <c r="B321" s="13" t="s">
        <v>161</v>
      </c>
      <c r="C321">
        <v>1</v>
      </c>
    </row>
    <row r="322" spans="2:3" x14ac:dyDescent="0.25">
      <c r="B322" s="13" t="s">
        <v>142</v>
      </c>
      <c r="C322">
        <v>1</v>
      </c>
    </row>
    <row r="323" spans="2:3" x14ac:dyDescent="0.25">
      <c r="B323" s="12" t="s">
        <v>187</v>
      </c>
    </row>
    <row r="324" spans="2:3" x14ac:dyDescent="0.25">
      <c r="B324" s="13" t="s">
        <v>138</v>
      </c>
      <c r="C324">
        <v>1</v>
      </c>
    </row>
    <row r="325" spans="2:3" x14ac:dyDescent="0.25">
      <c r="B325" s="13" t="s">
        <v>152</v>
      </c>
      <c r="C325">
        <v>1</v>
      </c>
    </row>
    <row r="326" spans="2:3" x14ac:dyDescent="0.25">
      <c r="B326" s="13" t="s">
        <v>153</v>
      </c>
      <c r="C326">
        <v>1</v>
      </c>
    </row>
    <row r="327" spans="2:3" x14ac:dyDescent="0.25">
      <c r="B327" s="13" t="s">
        <v>141</v>
      </c>
      <c r="C327">
        <v>1</v>
      </c>
    </row>
    <row r="328" spans="2:3" x14ac:dyDescent="0.25">
      <c r="B328" s="13" t="s">
        <v>143</v>
      </c>
      <c r="C328">
        <v>1</v>
      </c>
    </row>
    <row r="329" spans="2:3" x14ac:dyDescent="0.25">
      <c r="B329" s="13" t="s">
        <v>144</v>
      </c>
      <c r="C329">
        <v>1</v>
      </c>
    </row>
    <row r="330" spans="2:3" x14ac:dyDescent="0.25">
      <c r="B330" s="13" t="s">
        <v>147</v>
      </c>
      <c r="C330">
        <v>1</v>
      </c>
    </row>
    <row r="331" spans="2:3" x14ac:dyDescent="0.25">
      <c r="B331" s="13" t="s">
        <v>150</v>
      </c>
      <c r="C331">
        <v>1</v>
      </c>
    </row>
    <row r="332" spans="2:3" x14ac:dyDescent="0.25">
      <c r="B332" s="13" t="s">
        <v>148</v>
      </c>
      <c r="C332">
        <v>1</v>
      </c>
    </row>
    <row r="333" spans="2:3" x14ac:dyDescent="0.25">
      <c r="B333" s="13" t="s">
        <v>154</v>
      </c>
      <c r="C333">
        <v>1</v>
      </c>
    </row>
    <row r="334" spans="2:3" x14ac:dyDescent="0.25">
      <c r="B334" s="13" t="s">
        <v>155</v>
      </c>
      <c r="C334">
        <v>1</v>
      </c>
    </row>
    <row r="335" spans="2:3" x14ac:dyDescent="0.25">
      <c r="B335" s="13" t="s">
        <v>140</v>
      </c>
      <c r="C335">
        <v>1</v>
      </c>
    </row>
    <row r="336" spans="2:3" x14ac:dyDescent="0.25">
      <c r="B336" s="13" t="s">
        <v>162</v>
      </c>
      <c r="C336">
        <v>1</v>
      </c>
    </row>
    <row r="337" spans="2:3" x14ac:dyDescent="0.25">
      <c r="B337" s="13" t="s">
        <v>156</v>
      </c>
      <c r="C337">
        <v>1</v>
      </c>
    </row>
    <row r="338" spans="2:3" x14ac:dyDescent="0.25">
      <c r="B338" s="13" t="s">
        <v>149</v>
      </c>
      <c r="C338">
        <v>1</v>
      </c>
    </row>
    <row r="339" spans="2:3" x14ac:dyDescent="0.25">
      <c r="B339" s="13" t="s">
        <v>146</v>
      </c>
      <c r="C339">
        <v>1</v>
      </c>
    </row>
    <row r="340" spans="2:3" x14ac:dyDescent="0.25">
      <c r="B340" s="13" t="s">
        <v>151</v>
      </c>
      <c r="C340">
        <v>1</v>
      </c>
    </row>
    <row r="341" spans="2:3" x14ac:dyDescent="0.25">
      <c r="B341" s="13" t="s">
        <v>157</v>
      </c>
      <c r="C341">
        <v>1</v>
      </c>
    </row>
    <row r="342" spans="2:3" x14ac:dyDescent="0.25">
      <c r="B342" s="13" t="s">
        <v>158</v>
      </c>
      <c r="C342">
        <v>1</v>
      </c>
    </row>
    <row r="343" spans="2:3" x14ac:dyDescent="0.25">
      <c r="B343" s="13" t="s">
        <v>159</v>
      </c>
      <c r="C343">
        <v>1</v>
      </c>
    </row>
    <row r="344" spans="2:3" x14ac:dyDescent="0.25">
      <c r="B344" s="13" t="s">
        <v>145</v>
      </c>
      <c r="C344">
        <v>1</v>
      </c>
    </row>
    <row r="345" spans="2:3" x14ac:dyDescent="0.25">
      <c r="B345" s="13" t="s">
        <v>139</v>
      </c>
      <c r="C345">
        <v>1</v>
      </c>
    </row>
    <row r="346" spans="2:3" x14ac:dyDescent="0.25">
      <c r="B346" s="13" t="s">
        <v>160</v>
      </c>
      <c r="C346">
        <v>1</v>
      </c>
    </row>
    <row r="347" spans="2:3" x14ac:dyDescent="0.25">
      <c r="B347" s="13" t="s">
        <v>161</v>
      </c>
      <c r="C347">
        <v>1</v>
      </c>
    </row>
    <row r="348" spans="2:3" x14ac:dyDescent="0.25">
      <c r="B348" s="13" t="s">
        <v>142</v>
      </c>
      <c r="C348">
        <v>1</v>
      </c>
    </row>
    <row r="349" spans="2:3" x14ac:dyDescent="0.25">
      <c r="B349" s="12" t="s">
        <v>188</v>
      </c>
    </row>
    <row r="350" spans="2:3" x14ac:dyDescent="0.25">
      <c r="B350" s="13" t="s">
        <v>138</v>
      </c>
      <c r="C350" t="s">
        <v>933</v>
      </c>
    </row>
    <row r="351" spans="2:3" x14ac:dyDescent="0.25">
      <c r="B351" s="13" t="s">
        <v>152</v>
      </c>
      <c r="C351" t="s">
        <v>933</v>
      </c>
    </row>
    <row r="352" spans="2:3" x14ac:dyDescent="0.25">
      <c r="B352" s="13" t="s">
        <v>153</v>
      </c>
      <c r="C352" t="s">
        <v>933</v>
      </c>
    </row>
    <row r="353" spans="2:3" x14ac:dyDescent="0.25">
      <c r="B353" s="13" t="s">
        <v>141</v>
      </c>
      <c r="C353" t="s">
        <v>933</v>
      </c>
    </row>
    <row r="354" spans="2:3" x14ac:dyDescent="0.25">
      <c r="B354" s="13" t="s">
        <v>143</v>
      </c>
      <c r="C354" t="s">
        <v>933</v>
      </c>
    </row>
    <row r="355" spans="2:3" x14ac:dyDescent="0.25">
      <c r="B355" s="13" t="s">
        <v>144</v>
      </c>
      <c r="C355" t="s">
        <v>933</v>
      </c>
    </row>
    <row r="356" spans="2:3" x14ac:dyDescent="0.25">
      <c r="B356" s="13" t="s">
        <v>147</v>
      </c>
      <c r="C356" t="s">
        <v>933</v>
      </c>
    </row>
    <row r="357" spans="2:3" x14ac:dyDescent="0.25">
      <c r="B357" s="13" t="s">
        <v>150</v>
      </c>
      <c r="C357" t="s">
        <v>933</v>
      </c>
    </row>
    <row r="358" spans="2:3" x14ac:dyDescent="0.25">
      <c r="B358" s="13" t="s">
        <v>148</v>
      </c>
      <c r="C358" t="s">
        <v>933</v>
      </c>
    </row>
    <row r="359" spans="2:3" x14ac:dyDescent="0.25">
      <c r="B359" s="13" t="s">
        <v>154</v>
      </c>
      <c r="C359" t="s">
        <v>933</v>
      </c>
    </row>
    <row r="360" spans="2:3" x14ac:dyDescent="0.25">
      <c r="B360" s="13" t="s">
        <v>155</v>
      </c>
      <c r="C360" t="s">
        <v>933</v>
      </c>
    </row>
    <row r="361" spans="2:3" x14ac:dyDescent="0.25">
      <c r="B361" s="13" t="s">
        <v>140</v>
      </c>
      <c r="C361" t="s">
        <v>933</v>
      </c>
    </row>
    <row r="362" spans="2:3" x14ac:dyDescent="0.25">
      <c r="B362" s="13" t="s">
        <v>162</v>
      </c>
      <c r="C362" t="s">
        <v>933</v>
      </c>
    </row>
    <row r="363" spans="2:3" x14ac:dyDescent="0.25">
      <c r="B363" s="13" t="s">
        <v>156</v>
      </c>
      <c r="C363" t="s">
        <v>933</v>
      </c>
    </row>
    <row r="364" spans="2:3" x14ac:dyDescent="0.25">
      <c r="B364" s="13" t="s">
        <v>149</v>
      </c>
      <c r="C364" t="s">
        <v>933</v>
      </c>
    </row>
    <row r="365" spans="2:3" x14ac:dyDescent="0.25">
      <c r="B365" s="13" t="s">
        <v>146</v>
      </c>
      <c r="C365" t="s">
        <v>933</v>
      </c>
    </row>
    <row r="366" spans="2:3" x14ac:dyDescent="0.25">
      <c r="B366" s="13" t="s">
        <v>151</v>
      </c>
      <c r="C366" t="s">
        <v>933</v>
      </c>
    </row>
    <row r="367" spans="2:3" x14ac:dyDescent="0.25">
      <c r="B367" s="13" t="s">
        <v>157</v>
      </c>
      <c r="C367" t="s">
        <v>933</v>
      </c>
    </row>
    <row r="368" spans="2:3" x14ac:dyDescent="0.25">
      <c r="B368" s="13" t="s">
        <v>158</v>
      </c>
      <c r="C368" t="s">
        <v>933</v>
      </c>
    </row>
    <row r="369" spans="2:3" x14ac:dyDescent="0.25">
      <c r="B369" s="13" t="s">
        <v>159</v>
      </c>
      <c r="C369" t="s">
        <v>933</v>
      </c>
    </row>
    <row r="370" spans="2:3" x14ac:dyDescent="0.25">
      <c r="B370" s="13" t="s">
        <v>145</v>
      </c>
      <c r="C370" t="s">
        <v>933</v>
      </c>
    </row>
    <row r="371" spans="2:3" x14ac:dyDescent="0.25">
      <c r="B371" s="13" t="s">
        <v>139</v>
      </c>
      <c r="C371" t="s">
        <v>933</v>
      </c>
    </row>
    <row r="372" spans="2:3" x14ac:dyDescent="0.25">
      <c r="B372" s="13" t="s">
        <v>160</v>
      </c>
      <c r="C372" t="s">
        <v>933</v>
      </c>
    </row>
    <row r="373" spans="2:3" x14ac:dyDescent="0.25">
      <c r="B373" s="13" t="s">
        <v>161</v>
      </c>
      <c r="C373" t="s">
        <v>933</v>
      </c>
    </row>
    <row r="374" spans="2:3" x14ac:dyDescent="0.25">
      <c r="B374" s="13" t="s">
        <v>142</v>
      </c>
      <c r="C374" t="s">
        <v>933</v>
      </c>
    </row>
    <row r="375" spans="2:3" x14ac:dyDescent="0.25">
      <c r="B375" s="11" t="s">
        <v>209</v>
      </c>
    </row>
    <row r="376" spans="2:3" x14ac:dyDescent="0.25">
      <c r="B376" s="12" t="s">
        <v>183</v>
      </c>
    </row>
    <row r="377" spans="2:3" x14ac:dyDescent="0.25">
      <c r="B377" s="13" t="s">
        <v>138</v>
      </c>
      <c r="C377">
        <v>1</v>
      </c>
    </row>
    <row r="378" spans="2:3" x14ac:dyDescent="0.25">
      <c r="B378" s="13" t="s">
        <v>152</v>
      </c>
      <c r="C378">
        <v>1</v>
      </c>
    </row>
    <row r="379" spans="2:3" x14ac:dyDescent="0.25">
      <c r="B379" s="13" t="s">
        <v>153</v>
      </c>
      <c r="C379">
        <v>1</v>
      </c>
    </row>
    <row r="380" spans="2:3" x14ac:dyDescent="0.25">
      <c r="B380" s="13" t="s">
        <v>141</v>
      </c>
      <c r="C380">
        <v>1</v>
      </c>
    </row>
    <row r="381" spans="2:3" x14ac:dyDescent="0.25">
      <c r="B381" s="13" t="s">
        <v>143</v>
      </c>
      <c r="C381">
        <v>1</v>
      </c>
    </row>
    <row r="382" spans="2:3" x14ac:dyDescent="0.25">
      <c r="B382" s="13" t="s">
        <v>144</v>
      </c>
      <c r="C382">
        <v>1</v>
      </c>
    </row>
    <row r="383" spans="2:3" x14ac:dyDescent="0.25">
      <c r="B383" s="13" t="s">
        <v>147</v>
      </c>
      <c r="C383">
        <v>1</v>
      </c>
    </row>
    <row r="384" spans="2:3" x14ac:dyDescent="0.25">
      <c r="B384" s="13" t="s">
        <v>150</v>
      </c>
      <c r="C384">
        <v>1</v>
      </c>
    </row>
    <row r="385" spans="2:3" x14ac:dyDescent="0.25">
      <c r="B385" s="13" t="s">
        <v>148</v>
      </c>
      <c r="C385">
        <v>1</v>
      </c>
    </row>
    <row r="386" spans="2:3" x14ac:dyDescent="0.25">
      <c r="B386" s="13" t="s">
        <v>154</v>
      </c>
      <c r="C386">
        <v>1</v>
      </c>
    </row>
    <row r="387" spans="2:3" x14ac:dyDescent="0.25">
      <c r="B387" s="13" t="s">
        <v>155</v>
      </c>
      <c r="C387">
        <v>1</v>
      </c>
    </row>
    <row r="388" spans="2:3" x14ac:dyDescent="0.25">
      <c r="B388" s="13" t="s">
        <v>140</v>
      </c>
      <c r="C388">
        <v>1</v>
      </c>
    </row>
    <row r="389" spans="2:3" x14ac:dyDescent="0.25">
      <c r="B389" s="13" t="s">
        <v>162</v>
      </c>
      <c r="C389">
        <v>1</v>
      </c>
    </row>
    <row r="390" spans="2:3" x14ac:dyDescent="0.25">
      <c r="B390" s="13" t="s">
        <v>156</v>
      </c>
      <c r="C390">
        <v>1</v>
      </c>
    </row>
    <row r="391" spans="2:3" x14ac:dyDescent="0.25">
      <c r="B391" s="13" t="s">
        <v>149</v>
      </c>
      <c r="C391">
        <v>1</v>
      </c>
    </row>
    <row r="392" spans="2:3" x14ac:dyDescent="0.25">
      <c r="B392" s="13" t="s">
        <v>146</v>
      </c>
      <c r="C392">
        <v>1</v>
      </c>
    </row>
    <row r="393" spans="2:3" x14ac:dyDescent="0.25">
      <c r="B393" s="13" t="s">
        <v>151</v>
      </c>
      <c r="C393">
        <v>1</v>
      </c>
    </row>
    <row r="394" spans="2:3" x14ac:dyDescent="0.25">
      <c r="B394" s="13" t="s">
        <v>157</v>
      </c>
      <c r="C394">
        <v>1</v>
      </c>
    </row>
    <row r="395" spans="2:3" x14ac:dyDescent="0.25">
      <c r="B395" s="13" t="s">
        <v>158</v>
      </c>
      <c r="C395">
        <v>1</v>
      </c>
    </row>
    <row r="396" spans="2:3" x14ac:dyDescent="0.25">
      <c r="B396" s="13" t="s">
        <v>159</v>
      </c>
      <c r="C396">
        <v>1</v>
      </c>
    </row>
    <row r="397" spans="2:3" x14ac:dyDescent="0.25">
      <c r="B397" s="13" t="s">
        <v>145</v>
      </c>
      <c r="C397">
        <v>1</v>
      </c>
    </row>
    <row r="398" spans="2:3" x14ac:dyDescent="0.25">
      <c r="B398" s="13" t="s">
        <v>139</v>
      </c>
      <c r="C398">
        <v>1</v>
      </c>
    </row>
    <row r="399" spans="2:3" x14ac:dyDescent="0.25">
      <c r="B399" s="13" t="s">
        <v>160</v>
      </c>
      <c r="C399">
        <v>1</v>
      </c>
    </row>
    <row r="400" spans="2:3" x14ac:dyDescent="0.25">
      <c r="B400" s="13" t="s">
        <v>161</v>
      </c>
      <c r="C400">
        <v>1</v>
      </c>
    </row>
    <row r="401" spans="2:3" x14ac:dyDescent="0.25">
      <c r="B401" s="13" t="s">
        <v>142</v>
      </c>
      <c r="C401">
        <v>1</v>
      </c>
    </row>
    <row r="402" spans="2:3" x14ac:dyDescent="0.25">
      <c r="B402" s="12" t="s">
        <v>187</v>
      </c>
    </row>
    <row r="403" spans="2:3" x14ac:dyDescent="0.25">
      <c r="B403" s="13" t="s">
        <v>138</v>
      </c>
      <c r="C403">
        <v>1</v>
      </c>
    </row>
    <row r="404" spans="2:3" x14ac:dyDescent="0.25">
      <c r="B404" s="13" t="s">
        <v>152</v>
      </c>
      <c r="C404">
        <v>1</v>
      </c>
    </row>
    <row r="405" spans="2:3" x14ac:dyDescent="0.25">
      <c r="B405" s="13" t="s">
        <v>153</v>
      </c>
      <c r="C405">
        <v>1</v>
      </c>
    </row>
    <row r="406" spans="2:3" x14ac:dyDescent="0.25">
      <c r="B406" s="13" t="s">
        <v>141</v>
      </c>
      <c r="C406">
        <v>1</v>
      </c>
    </row>
    <row r="407" spans="2:3" x14ac:dyDescent="0.25">
      <c r="B407" s="13" t="s">
        <v>143</v>
      </c>
      <c r="C407">
        <v>1</v>
      </c>
    </row>
    <row r="408" spans="2:3" x14ac:dyDescent="0.25">
      <c r="B408" s="13" t="s">
        <v>144</v>
      </c>
      <c r="C408">
        <v>1</v>
      </c>
    </row>
    <row r="409" spans="2:3" x14ac:dyDescent="0.25">
      <c r="B409" s="13" t="s">
        <v>147</v>
      </c>
      <c r="C409">
        <v>1</v>
      </c>
    </row>
    <row r="410" spans="2:3" x14ac:dyDescent="0.25">
      <c r="B410" s="13" t="s">
        <v>150</v>
      </c>
      <c r="C410">
        <v>1</v>
      </c>
    </row>
    <row r="411" spans="2:3" x14ac:dyDescent="0.25">
      <c r="B411" s="13" t="s">
        <v>148</v>
      </c>
      <c r="C411">
        <v>1</v>
      </c>
    </row>
    <row r="412" spans="2:3" x14ac:dyDescent="0.25">
      <c r="B412" s="13" t="s">
        <v>154</v>
      </c>
      <c r="C412">
        <v>1</v>
      </c>
    </row>
    <row r="413" spans="2:3" x14ac:dyDescent="0.25">
      <c r="B413" s="13" t="s">
        <v>155</v>
      </c>
      <c r="C413">
        <v>1</v>
      </c>
    </row>
    <row r="414" spans="2:3" x14ac:dyDescent="0.25">
      <c r="B414" s="13" t="s">
        <v>140</v>
      </c>
      <c r="C414">
        <v>1</v>
      </c>
    </row>
    <row r="415" spans="2:3" x14ac:dyDescent="0.25">
      <c r="B415" s="13" t="s">
        <v>162</v>
      </c>
      <c r="C415">
        <v>1</v>
      </c>
    </row>
    <row r="416" spans="2:3" x14ac:dyDescent="0.25">
      <c r="B416" s="13" t="s">
        <v>156</v>
      </c>
      <c r="C416">
        <v>1</v>
      </c>
    </row>
    <row r="417" spans="2:3" x14ac:dyDescent="0.25">
      <c r="B417" s="13" t="s">
        <v>149</v>
      </c>
      <c r="C417">
        <v>1</v>
      </c>
    </row>
    <row r="418" spans="2:3" x14ac:dyDescent="0.25">
      <c r="B418" s="13" t="s">
        <v>146</v>
      </c>
      <c r="C418">
        <v>1</v>
      </c>
    </row>
    <row r="419" spans="2:3" x14ac:dyDescent="0.25">
      <c r="B419" s="13" t="s">
        <v>151</v>
      </c>
      <c r="C419">
        <v>1</v>
      </c>
    </row>
    <row r="420" spans="2:3" x14ac:dyDescent="0.25">
      <c r="B420" s="13" t="s">
        <v>157</v>
      </c>
      <c r="C420">
        <v>1</v>
      </c>
    </row>
    <row r="421" spans="2:3" x14ac:dyDescent="0.25">
      <c r="B421" s="13" t="s">
        <v>158</v>
      </c>
      <c r="C421">
        <v>1</v>
      </c>
    </row>
    <row r="422" spans="2:3" x14ac:dyDescent="0.25">
      <c r="B422" s="13" t="s">
        <v>159</v>
      </c>
      <c r="C422">
        <v>1</v>
      </c>
    </row>
    <row r="423" spans="2:3" x14ac:dyDescent="0.25">
      <c r="B423" s="13" t="s">
        <v>145</v>
      </c>
      <c r="C423">
        <v>1</v>
      </c>
    </row>
    <row r="424" spans="2:3" x14ac:dyDescent="0.25">
      <c r="B424" s="13" t="s">
        <v>139</v>
      </c>
      <c r="C424">
        <v>1</v>
      </c>
    </row>
    <row r="425" spans="2:3" x14ac:dyDescent="0.25">
      <c r="B425" s="13" t="s">
        <v>160</v>
      </c>
      <c r="C425">
        <v>1</v>
      </c>
    </row>
    <row r="426" spans="2:3" x14ac:dyDescent="0.25">
      <c r="B426" s="13" t="s">
        <v>161</v>
      </c>
      <c r="C426">
        <v>1</v>
      </c>
    </row>
    <row r="427" spans="2:3" x14ac:dyDescent="0.25">
      <c r="B427" s="13" t="s">
        <v>142</v>
      </c>
      <c r="C427">
        <v>1</v>
      </c>
    </row>
    <row r="428" spans="2:3" x14ac:dyDescent="0.25">
      <c r="B428" s="12" t="s">
        <v>188</v>
      </c>
    </row>
    <row r="429" spans="2:3" x14ac:dyDescent="0.25">
      <c r="B429" s="13" t="s">
        <v>138</v>
      </c>
      <c r="C429" t="s">
        <v>933</v>
      </c>
    </row>
    <row r="430" spans="2:3" x14ac:dyDescent="0.25">
      <c r="B430" s="13" t="s">
        <v>152</v>
      </c>
      <c r="C430" t="s">
        <v>933</v>
      </c>
    </row>
    <row r="431" spans="2:3" x14ac:dyDescent="0.25">
      <c r="B431" s="13" t="s">
        <v>153</v>
      </c>
      <c r="C431" t="s">
        <v>933</v>
      </c>
    </row>
    <row r="432" spans="2:3" x14ac:dyDescent="0.25">
      <c r="B432" s="13" t="s">
        <v>141</v>
      </c>
      <c r="C432" t="s">
        <v>933</v>
      </c>
    </row>
    <row r="433" spans="2:3" x14ac:dyDescent="0.25">
      <c r="B433" s="13" t="s">
        <v>143</v>
      </c>
      <c r="C433" t="s">
        <v>933</v>
      </c>
    </row>
    <row r="434" spans="2:3" x14ac:dyDescent="0.25">
      <c r="B434" s="13" t="s">
        <v>144</v>
      </c>
      <c r="C434" t="s">
        <v>933</v>
      </c>
    </row>
    <row r="435" spans="2:3" x14ac:dyDescent="0.25">
      <c r="B435" s="13" t="s">
        <v>147</v>
      </c>
      <c r="C435" t="s">
        <v>933</v>
      </c>
    </row>
    <row r="436" spans="2:3" x14ac:dyDescent="0.25">
      <c r="B436" s="13" t="s">
        <v>150</v>
      </c>
      <c r="C436" t="s">
        <v>933</v>
      </c>
    </row>
    <row r="437" spans="2:3" x14ac:dyDescent="0.25">
      <c r="B437" s="13" t="s">
        <v>148</v>
      </c>
      <c r="C437" t="s">
        <v>933</v>
      </c>
    </row>
    <row r="438" spans="2:3" x14ac:dyDescent="0.25">
      <c r="B438" s="13" t="s">
        <v>154</v>
      </c>
      <c r="C438" t="s">
        <v>933</v>
      </c>
    </row>
    <row r="439" spans="2:3" x14ac:dyDescent="0.25">
      <c r="B439" s="13" t="s">
        <v>155</v>
      </c>
      <c r="C439" t="s">
        <v>933</v>
      </c>
    </row>
    <row r="440" spans="2:3" x14ac:dyDescent="0.25">
      <c r="B440" s="13" t="s">
        <v>140</v>
      </c>
      <c r="C440" t="s">
        <v>933</v>
      </c>
    </row>
    <row r="441" spans="2:3" x14ac:dyDescent="0.25">
      <c r="B441" s="13" t="s">
        <v>162</v>
      </c>
      <c r="C441" t="s">
        <v>933</v>
      </c>
    </row>
    <row r="442" spans="2:3" x14ac:dyDescent="0.25">
      <c r="B442" s="13" t="s">
        <v>156</v>
      </c>
      <c r="C442" t="s">
        <v>933</v>
      </c>
    </row>
    <row r="443" spans="2:3" x14ac:dyDescent="0.25">
      <c r="B443" s="13" t="s">
        <v>149</v>
      </c>
      <c r="C443" t="s">
        <v>933</v>
      </c>
    </row>
    <row r="444" spans="2:3" x14ac:dyDescent="0.25">
      <c r="B444" s="13" t="s">
        <v>146</v>
      </c>
      <c r="C444" t="s">
        <v>933</v>
      </c>
    </row>
    <row r="445" spans="2:3" x14ac:dyDescent="0.25">
      <c r="B445" s="13" t="s">
        <v>151</v>
      </c>
      <c r="C445" t="s">
        <v>933</v>
      </c>
    </row>
    <row r="446" spans="2:3" x14ac:dyDescent="0.25">
      <c r="B446" s="13" t="s">
        <v>157</v>
      </c>
      <c r="C446" t="s">
        <v>933</v>
      </c>
    </row>
    <row r="447" spans="2:3" x14ac:dyDescent="0.25">
      <c r="B447" s="13" t="s">
        <v>158</v>
      </c>
      <c r="C447" t="s">
        <v>933</v>
      </c>
    </row>
    <row r="448" spans="2:3" x14ac:dyDescent="0.25">
      <c r="B448" s="13" t="s">
        <v>159</v>
      </c>
      <c r="C448" t="s">
        <v>933</v>
      </c>
    </row>
    <row r="449" spans="2:3" x14ac:dyDescent="0.25">
      <c r="B449" s="13" t="s">
        <v>145</v>
      </c>
      <c r="C449" t="s">
        <v>933</v>
      </c>
    </row>
    <row r="450" spans="2:3" x14ac:dyDescent="0.25">
      <c r="B450" s="13" t="s">
        <v>139</v>
      </c>
      <c r="C450" t="s">
        <v>933</v>
      </c>
    </row>
    <row r="451" spans="2:3" x14ac:dyDescent="0.25">
      <c r="B451" s="13" t="s">
        <v>160</v>
      </c>
      <c r="C451" t="s">
        <v>933</v>
      </c>
    </row>
    <row r="452" spans="2:3" x14ac:dyDescent="0.25">
      <c r="B452" s="13" t="s">
        <v>161</v>
      </c>
      <c r="C452" t="s">
        <v>933</v>
      </c>
    </row>
    <row r="453" spans="2:3" x14ac:dyDescent="0.25">
      <c r="B453" s="13" t="s">
        <v>142</v>
      </c>
      <c r="C453" t="s">
        <v>933</v>
      </c>
    </row>
    <row r="454" spans="2:3" x14ac:dyDescent="0.25">
      <c r="B454" s="11" t="s">
        <v>210</v>
      </c>
    </row>
    <row r="455" spans="2:3" x14ac:dyDescent="0.25">
      <c r="B455" s="12" t="s">
        <v>183</v>
      </c>
    </row>
    <row r="456" spans="2:3" x14ac:dyDescent="0.25">
      <c r="B456" s="13" t="s">
        <v>138</v>
      </c>
      <c r="C456">
        <v>1</v>
      </c>
    </row>
    <row r="457" spans="2:3" x14ac:dyDescent="0.25">
      <c r="B457" s="13" t="s">
        <v>152</v>
      </c>
      <c r="C457">
        <v>1</v>
      </c>
    </row>
    <row r="458" spans="2:3" x14ac:dyDescent="0.25">
      <c r="B458" s="13" t="s">
        <v>153</v>
      </c>
      <c r="C458">
        <v>1</v>
      </c>
    </row>
    <row r="459" spans="2:3" x14ac:dyDescent="0.25">
      <c r="B459" s="13" t="s">
        <v>141</v>
      </c>
      <c r="C459">
        <v>1</v>
      </c>
    </row>
    <row r="460" spans="2:3" x14ac:dyDescent="0.25">
      <c r="B460" s="13" t="s">
        <v>143</v>
      </c>
      <c r="C460">
        <v>1</v>
      </c>
    </row>
    <row r="461" spans="2:3" x14ac:dyDescent="0.25">
      <c r="B461" s="13" t="s">
        <v>144</v>
      </c>
      <c r="C461">
        <v>1</v>
      </c>
    </row>
    <row r="462" spans="2:3" x14ac:dyDescent="0.25">
      <c r="B462" s="13" t="s">
        <v>147</v>
      </c>
      <c r="C462">
        <v>1</v>
      </c>
    </row>
    <row r="463" spans="2:3" x14ac:dyDescent="0.25">
      <c r="B463" s="13" t="s">
        <v>150</v>
      </c>
      <c r="C463">
        <v>1</v>
      </c>
    </row>
    <row r="464" spans="2:3" x14ac:dyDescent="0.25">
      <c r="B464" s="13" t="s">
        <v>148</v>
      </c>
      <c r="C464">
        <v>1</v>
      </c>
    </row>
    <row r="465" spans="2:3" x14ac:dyDescent="0.25">
      <c r="B465" s="13" t="s">
        <v>154</v>
      </c>
      <c r="C465">
        <v>1</v>
      </c>
    </row>
    <row r="466" spans="2:3" x14ac:dyDescent="0.25">
      <c r="B466" s="13" t="s">
        <v>155</v>
      </c>
      <c r="C466">
        <v>1</v>
      </c>
    </row>
    <row r="467" spans="2:3" x14ac:dyDescent="0.25">
      <c r="B467" s="13" t="s">
        <v>140</v>
      </c>
      <c r="C467">
        <v>1</v>
      </c>
    </row>
    <row r="468" spans="2:3" x14ac:dyDescent="0.25">
      <c r="B468" s="13" t="s">
        <v>162</v>
      </c>
      <c r="C468">
        <v>1</v>
      </c>
    </row>
    <row r="469" spans="2:3" x14ac:dyDescent="0.25">
      <c r="B469" s="13" t="s">
        <v>156</v>
      </c>
      <c r="C469">
        <v>1</v>
      </c>
    </row>
    <row r="470" spans="2:3" x14ac:dyDescent="0.25">
      <c r="B470" s="13" t="s">
        <v>149</v>
      </c>
      <c r="C470">
        <v>1</v>
      </c>
    </row>
    <row r="471" spans="2:3" x14ac:dyDescent="0.25">
      <c r="B471" s="13" t="s">
        <v>146</v>
      </c>
      <c r="C471">
        <v>1</v>
      </c>
    </row>
    <row r="472" spans="2:3" x14ac:dyDescent="0.25">
      <c r="B472" s="13" t="s">
        <v>151</v>
      </c>
      <c r="C472">
        <v>1</v>
      </c>
    </row>
    <row r="473" spans="2:3" x14ac:dyDescent="0.25">
      <c r="B473" s="13" t="s">
        <v>157</v>
      </c>
      <c r="C473">
        <v>1</v>
      </c>
    </row>
    <row r="474" spans="2:3" x14ac:dyDescent="0.25">
      <c r="B474" s="13" t="s">
        <v>158</v>
      </c>
      <c r="C474">
        <v>1</v>
      </c>
    </row>
    <row r="475" spans="2:3" x14ac:dyDescent="0.25">
      <c r="B475" s="13" t="s">
        <v>159</v>
      </c>
      <c r="C475">
        <v>1</v>
      </c>
    </row>
    <row r="476" spans="2:3" x14ac:dyDescent="0.25">
      <c r="B476" s="13" t="s">
        <v>145</v>
      </c>
      <c r="C476">
        <v>1</v>
      </c>
    </row>
    <row r="477" spans="2:3" x14ac:dyDescent="0.25">
      <c r="B477" s="13" t="s">
        <v>139</v>
      </c>
      <c r="C477">
        <v>1</v>
      </c>
    </row>
    <row r="478" spans="2:3" x14ac:dyDescent="0.25">
      <c r="B478" s="13" t="s">
        <v>160</v>
      </c>
      <c r="C478">
        <v>1</v>
      </c>
    </row>
    <row r="479" spans="2:3" x14ac:dyDescent="0.25">
      <c r="B479" s="13" t="s">
        <v>161</v>
      </c>
      <c r="C479">
        <v>1</v>
      </c>
    </row>
    <row r="480" spans="2:3" x14ac:dyDescent="0.25">
      <c r="B480" s="13" t="s">
        <v>142</v>
      </c>
      <c r="C480">
        <v>1</v>
      </c>
    </row>
    <row r="481" spans="2:3" x14ac:dyDescent="0.25">
      <c r="B481" s="12" t="s">
        <v>187</v>
      </c>
    </row>
    <row r="482" spans="2:3" x14ac:dyDescent="0.25">
      <c r="B482" s="13" t="s">
        <v>138</v>
      </c>
      <c r="C482">
        <v>1</v>
      </c>
    </row>
    <row r="483" spans="2:3" x14ac:dyDescent="0.25">
      <c r="B483" s="13" t="s">
        <v>152</v>
      </c>
      <c r="C483">
        <v>1</v>
      </c>
    </row>
    <row r="484" spans="2:3" x14ac:dyDescent="0.25">
      <c r="B484" s="13" t="s">
        <v>153</v>
      </c>
      <c r="C484">
        <v>1</v>
      </c>
    </row>
    <row r="485" spans="2:3" x14ac:dyDescent="0.25">
      <c r="B485" s="13" t="s">
        <v>141</v>
      </c>
      <c r="C485">
        <v>1</v>
      </c>
    </row>
    <row r="486" spans="2:3" x14ac:dyDescent="0.25">
      <c r="B486" s="13" t="s">
        <v>143</v>
      </c>
      <c r="C486">
        <v>1</v>
      </c>
    </row>
    <row r="487" spans="2:3" x14ac:dyDescent="0.25">
      <c r="B487" s="13" t="s">
        <v>144</v>
      </c>
      <c r="C487">
        <v>1</v>
      </c>
    </row>
    <row r="488" spans="2:3" x14ac:dyDescent="0.25">
      <c r="B488" s="13" t="s">
        <v>147</v>
      </c>
      <c r="C488">
        <v>1</v>
      </c>
    </row>
    <row r="489" spans="2:3" x14ac:dyDescent="0.25">
      <c r="B489" s="13" t="s">
        <v>150</v>
      </c>
      <c r="C489">
        <v>1</v>
      </c>
    </row>
    <row r="490" spans="2:3" x14ac:dyDescent="0.25">
      <c r="B490" s="13" t="s">
        <v>148</v>
      </c>
      <c r="C490">
        <v>1</v>
      </c>
    </row>
    <row r="491" spans="2:3" x14ac:dyDescent="0.25">
      <c r="B491" s="13" t="s">
        <v>154</v>
      </c>
      <c r="C491">
        <v>1</v>
      </c>
    </row>
    <row r="492" spans="2:3" x14ac:dyDescent="0.25">
      <c r="B492" s="13" t="s">
        <v>155</v>
      </c>
      <c r="C492">
        <v>1</v>
      </c>
    </row>
    <row r="493" spans="2:3" x14ac:dyDescent="0.25">
      <c r="B493" s="13" t="s">
        <v>140</v>
      </c>
      <c r="C493">
        <v>1</v>
      </c>
    </row>
    <row r="494" spans="2:3" x14ac:dyDescent="0.25">
      <c r="B494" s="13" t="s">
        <v>162</v>
      </c>
      <c r="C494">
        <v>1</v>
      </c>
    </row>
    <row r="495" spans="2:3" x14ac:dyDescent="0.25">
      <c r="B495" s="13" t="s">
        <v>156</v>
      </c>
      <c r="C495">
        <v>1</v>
      </c>
    </row>
    <row r="496" spans="2:3" x14ac:dyDescent="0.25">
      <c r="B496" s="13" t="s">
        <v>149</v>
      </c>
      <c r="C496">
        <v>1</v>
      </c>
    </row>
    <row r="497" spans="2:3" x14ac:dyDescent="0.25">
      <c r="B497" s="13" t="s">
        <v>146</v>
      </c>
      <c r="C497">
        <v>1</v>
      </c>
    </row>
    <row r="498" spans="2:3" x14ac:dyDescent="0.25">
      <c r="B498" s="13" t="s">
        <v>151</v>
      </c>
      <c r="C498">
        <v>1</v>
      </c>
    </row>
    <row r="499" spans="2:3" x14ac:dyDescent="0.25">
      <c r="B499" s="13" t="s">
        <v>157</v>
      </c>
      <c r="C499">
        <v>1</v>
      </c>
    </row>
    <row r="500" spans="2:3" x14ac:dyDescent="0.25">
      <c r="B500" s="13" t="s">
        <v>158</v>
      </c>
      <c r="C500">
        <v>1</v>
      </c>
    </row>
    <row r="501" spans="2:3" x14ac:dyDescent="0.25">
      <c r="B501" s="13" t="s">
        <v>159</v>
      </c>
      <c r="C501">
        <v>1</v>
      </c>
    </row>
    <row r="502" spans="2:3" x14ac:dyDescent="0.25">
      <c r="B502" s="13" t="s">
        <v>145</v>
      </c>
      <c r="C502">
        <v>1</v>
      </c>
    </row>
    <row r="503" spans="2:3" x14ac:dyDescent="0.25">
      <c r="B503" s="13" t="s">
        <v>139</v>
      </c>
      <c r="C503">
        <v>1</v>
      </c>
    </row>
    <row r="504" spans="2:3" x14ac:dyDescent="0.25">
      <c r="B504" s="13" t="s">
        <v>160</v>
      </c>
      <c r="C504">
        <v>1</v>
      </c>
    </row>
    <row r="505" spans="2:3" x14ac:dyDescent="0.25">
      <c r="B505" s="13" t="s">
        <v>161</v>
      </c>
      <c r="C505">
        <v>1</v>
      </c>
    </row>
    <row r="506" spans="2:3" x14ac:dyDescent="0.25">
      <c r="B506" s="13" t="s">
        <v>142</v>
      </c>
      <c r="C506">
        <v>1</v>
      </c>
    </row>
    <row r="507" spans="2:3" x14ac:dyDescent="0.25">
      <c r="B507" s="12" t="s">
        <v>188</v>
      </c>
    </row>
    <row r="508" spans="2:3" x14ac:dyDescent="0.25">
      <c r="B508" s="13" t="s">
        <v>138</v>
      </c>
      <c r="C508" t="s">
        <v>933</v>
      </c>
    </row>
    <row r="509" spans="2:3" x14ac:dyDescent="0.25">
      <c r="B509" s="13" t="s">
        <v>152</v>
      </c>
      <c r="C509" t="s">
        <v>933</v>
      </c>
    </row>
    <row r="510" spans="2:3" x14ac:dyDescent="0.25">
      <c r="B510" s="13" t="s">
        <v>153</v>
      </c>
      <c r="C510" t="s">
        <v>933</v>
      </c>
    </row>
    <row r="511" spans="2:3" x14ac:dyDescent="0.25">
      <c r="B511" s="13" t="s">
        <v>141</v>
      </c>
      <c r="C511" t="s">
        <v>933</v>
      </c>
    </row>
    <row r="512" spans="2:3" x14ac:dyDescent="0.25">
      <c r="B512" s="13" t="s">
        <v>143</v>
      </c>
      <c r="C512" t="s">
        <v>933</v>
      </c>
    </row>
    <row r="513" spans="2:3" x14ac:dyDescent="0.25">
      <c r="B513" s="13" t="s">
        <v>144</v>
      </c>
      <c r="C513" t="s">
        <v>933</v>
      </c>
    </row>
    <row r="514" spans="2:3" x14ac:dyDescent="0.25">
      <c r="B514" s="13" t="s">
        <v>147</v>
      </c>
      <c r="C514" t="s">
        <v>933</v>
      </c>
    </row>
    <row r="515" spans="2:3" x14ac:dyDescent="0.25">
      <c r="B515" s="13" t="s">
        <v>150</v>
      </c>
      <c r="C515" t="s">
        <v>933</v>
      </c>
    </row>
    <row r="516" spans="2:3" x14ac:dyDescent="0.25">
      <c r="B516" s="13" t="s">
        <v>148</v>
      </c>
      <c r="C516" t="s">
        <v>933</v>
      </c>
    </row>
    <row r="517" spans="2:3" x14ac:dyDescent="0.25">
      <c r="B517" s="13" t="s">
        <v>154</v>
      </c>
      <c r="C517" t="s">
        <v>933</v>
      </c>
    </row>
    <row r="518" spans="2:3" x14ac:dyDescent="0.25">
      <c r="B518" s="13" t="s">
        <v>155</v>
      </c>
      <c r="C518" t="s">
        <v>933</v>
      </c>
    </row>
    <row r="519" spans="2:3" x14ac:dyDescent="0.25">
      <c r="B519" s="13" t="s">
        <v>140</v>
      </c>
      <c r="C519" t="s">
        <v>933</v>
      </c>
    </row>
    <row r="520" spans="2:3" x14ac:dyDescent="0.25">
      <c r="B520" s="13" t="s">
        <v>162</v>
      </c>
      <c r="C520" t="s">
        <v>933</v>
      </c>
    </row>
    <row r="521" spans="2:3" x14ac:dyDescent="0.25">
      <c r="B521" s="13" t="s">
        <v>156</v>
      </c>
      <c r="C521" t="s">
        <v>933</v>
      </c>
    </row>
    <row r="522" spans="2:3" x14ac:dyDescent="0.25">
      <c r="B522" s="13" t="s">
        <v>149</v>
      </c>
      <c r="C522" t="s">
        <v>933</v>
      </c>
    </row>
    <row r="523" spans="2:3" x14ac:dyDescent="0.25">
      <c r="B523" s="13" t="s">
        <v>146</v>
      </c>
      <c r="C523" t="s">
        <v>933</v>
      </c>
    </row>
    <row r="524" spans="2:3" x14ac:dyDescent="0.25">
      <c r="B524" s="13" t="s">
        <v>151</v>
      </c>
      <c r="C524" t="s">
        <v>933</v>
      </c>
    </row>
    <row r="525" spans="2:3" x14ac:dyDescent="0.25">
      <c r="B525" s="13" t="s">
        <v>157</v>
      </c>
      <c r="C525" t="s">
        <v>933</v>
      </c>
    </row>
    <row r="526" spans="2:3" x14ac:dyDescent="0.25">
      <c r="B526" s="13" t="s">
        <v>158</v>
      </c>
      <c r="C526" t="s">
        <v>933</v>
      </c>
    </row>
    <row r="527" spans="2:3" x14ac:dyDescent="0.25">
      <c r="B527" s="13" t="s">
        <v>159</v>
      </c>
      <c r="C527" t="s">
        <v>933</v>
      </c>
    </row>
    <row r="528" spans="2:3" x14ac:dyDescent="0.25">
      <c r="B528" s="13" t="s">
        <v>145</v>
      </c>
      <c r="C528" t="s">
        <v>933</v>
      </c>
    </row>
    <row r="529" spans="2:3" x14ac:dyDescent="0.25">
      <c r="B529" s="13" t="s">
        <v>139</v>
      </c>
      <c r="C529" t="s">
        <v>933</v>
      </c>
    </row>
    <row r="530" spans="2:3" x14ac:dyDescent="0.25">
      <c r="B530" s="13" t="s">
        <v>160</v>
      </c>
      <c r="C530" t="s">
        <v>933</v>
      </c>
    </row>
    <row r="531" spans="2:3" x14ac:dyDescent="0.25">
      <c r="B531" s="13" t="s">
        <v>161</v>
      </c>
      <c r="C531" t="s">
        <v>933</v>
      </c>
    </row>
    <row r="532" spans="2:3" x14ac:dyDescent="0.25">
      <c r="B532" s="13" t="s">
        <v>142</v>
      </c>
      <c r="C532" t="s">
        <v>933</v>
      </c>
    </row>
    <row r="533" spans="2:3" x14ac:dyDescent="0.25">
      <c r="B533" s="11" t="s">
        <v>211</v>
      </c>
    </row>
    <row r="534" spans="2:3" x14ac:dyDescent="0.25">
      <c r="B534" s="12" t="s">
        <v>183</v>
      </c>
    </row>
    <row r="535" spans="2:3" x14ac:dyDescent="0.25">
      <c r="B535" s="13" t="s">
        <v>138</v>
      </c>
      <c r="C535">
        <v>1</v>
      </c>
    </row>
    <row r="536" spans="2:3" x14ac:dyDescent="0.25">
      <c r="B536" s="13" t="s">
        <v>152</v>
      </c>
      <c r="C536">
        <v>1</v>
      </c>
    </row>
    <row r="537" spans="2:3" x14ac:dyDescent="0.25">
      <c r="B537" s="13" t="s">
        <v>153</v>
      </c>
      <c r="C537">
        <v>1</v>
      </c>
    </row>
    <row r="538" spans="2:3" x14ac:dyDescent="0.25">
      <c r="B538" s="13" t="s">
        <v>141</v>
      </c>
      <c r="C538">
        <v>1</v>
      </c>
    </row>
    <row r="539" spans="2:3" x14ac:dyDescent="0.25">
      <c r="B539" s="13" t="s">
        <v>143</v>
      </c>
      <c r="C539">
        <v>1</v>
      </c>
    </row>
    <row r="540" spans="2:3" x14ac:dyDescent="0.25">
      <c r="B540" s="13" t="s">
        <v>144</v>
      </c>
      <c r="C540">
        <v>1</v>
      </c>
    </row>
    <row r="541" spans="2:3" x14ac:dyDescent="0.25">
      <c r="B541" s="13" t="s">
        <v>147</v>
      </c>
      <c r="C541">
        <v>1</v>
      </c>
    </row>
    <row r="542" spans="2:3" x14ac:dyDescent="0.25">
      <c r="B542" s="13" t="s">
        <v>150</v>
      </c>
      <c r="C542">
        <v>1</v>
      </c>
    </row>
    <row r="543" spans="2:3" x14ac:dyDescent="0.25">
      <c r="B543" s="13" t="s">
        <v>148</v>
      </c>
      <c r="C543">
        <v>1</v>
      </c>
    </row>
    <row r="544" spans="2:3" x14ac:dyDescent="0.25">
      <c r="B544" s="13" t="s">
        <v>154</v>
      </c>
      <c r="C544">
        <v>1</v>
      </c>
    </row>
    <row r="545" spans="2:3" x14ac:dyDescent="0.25">
      <c r="B545" s="13" t="s">
        <v>155</v>
      </c>
      <c r="C545">
        <v>1</v>
      </c>
    </row>
    <row r="546" spans="2:3" x14ac:dyDescent="0.25">
      <c r="B546" s="13" t="s">
        <v>140</v>
      </c>
      <c r="C546">
        <v>1</v>
      </c>
    </row>
    <row r="547" spans="2:3" x14ac:dyDescent="0.25">
      <c r="B547" s="13" t="s">
        <v>162</v>
      </c>
      <c r="C547">
        <v>1</v>
      </c>
    </row>
    <row r="548" spans="2:3" x14ac:dyDescent="0.25">
      <c r="B548" s="13" t="s">
        <v>156</v>
      </c>
      <c r="C548">
        <v>1</v>
      </c>
    </row>
    <row r="549" spans="2:3" x14ac:dyDescent="0.25">
      <c r="B549" s="13" t="s">
        <v>149</v>
      </c>
      <c r="C549">
        <v>1</v>
      </c>
    </row>
    <row r="550" spans="2:3" x14ac:dyDescent="0.25">
      <c r="B550" s="13" t="s">
        <v>146</v>
      </c>
      <c r="C550">
        <v>1</v>
      </c>
    </row>
    <row r="551" spans="2:3" x14ac:dyDescent="0.25">
      <c r="B551" s="13" t="s">
        <v>151</v>
      </c>
      <c r="C551">
        <v>1</v>
      </c>
    </row>
    <row r="552" spans="2:3" x14ac:dyDescent="0.25">
      <c r="B552" s="13" t="s">
        <v>157</v>
      </c>
      <c r="C552">
        <v>1</v>
      </c>
    </row>
    <row r="553" spans="2:3" x14ac:dyDescent="0.25">
      <c r="B553" s="13" t="s">
        <v>158</v>
      </c>
      <c r="C553">
        <v>1</v>
      </c>
    </row>
    <row r="554" spans="2:3" x14ac:dyDescent="0.25">
      <c r="B554" s="13" t="s">
        <v>159</v>
      </c>
      <c r="C554">
        <v>1</v>
      </c>
    </row>
    <row r="555" spans="2:3" x14ac:dyDescent="0.25">
      <c r="B555" s="13" t="s">
        <v>145</v>
      </c>
      <c r="C555">
        <v>1</v>
      </c>
    </row>
    <row r="556" spans="2:3" x14ac:dyDescent="0.25">
      <c r="B556" s="13" t="s">
        <v>139</v>
      </c>
      <c r="C556">
        <v>1</v>
      </c>
    </row>
    <row r="557" spans="2:3" x14ac:dyDescent="0.25">
      <c r="B557" s="13" t="s">
        <v>160</v>
      </c>
      <c r="C557">
        <v>1</v>
      </c>
    </row>
    <row r="558" spans="2:3" x14ac:dyDescent="0.25">
      <c r="B558" s="13" t="s">
        <v>161</v>
      </c>
      <c r="C558">
        <v>1</v>
      </c>
    </row>
    <row r="559" spans="2:3" x14ac:dyDescent="0.25">
      <c r="B559" s="13" t="s">
        <v>142</v>
      </c>
      <c r="C559">
        <v>1</v>
      </c>
    </row>
    <row r="560" spans="2:3" x14ac:dyDescent="0.25">
      <c r="B560" s="12" t="s">
        <v>187</v>
      </c>
    </row>
    <row r="561" spans="2:3" x14ac:dyDescent="0.25">
      <c r="B561" s="13" t="s">
        <v>138</v>
      </c>
      <c r="C561">
        <v>1</v>
      </c>
    </row>
    <row r="562" spans="2:3" x14ac:dyDescent="0.25">
      <c r="B562" s="13" t="s">
        <v>152</v>
      </c>
      <c r="C562">
        <v>1</v>
      </c>
    </row>
    <row r="563" spans="2:3" x14ac:dyDescent="0.25">
      <c r="B563" s="13" t="s">
        <v>153</v>
      </c>
      <c r="C563">
        <v>1</v>
      </c>
    </row>
    <row r="564" spans="2:3" x14ac:dyDescent="0.25">
      <c r="B564" s="13" t="s">
        <v>141</v>
      </c>
      <c r="C564">
        <v>1</v>
      </c>
    </row>
    <row r="565" spans="2:3" x14ac:dyDescent="0.25">
      <c r="B565" s="13" t="s">
        <v>143</v>
      </c>
      <c r="C565">
        <v>1</v>
      </c>
    </row>
    <row r="566" spans="2:3" x14ac:dyDescent="0.25">
      <c r="B566" s="13" t="s">
        <v>144</v>
      </c>
      <c r="C566">
        <v>1</v>
      </c>
    </row>
    <row r="567" spans="2:3" x14ac:dyDescent="0.25">
      <c r="B567" s="13" t="s">
        <v>147</v>
      </c>
      <c r="C567">
        <v>1</v>
      </c>
    </row>
    <row r="568" spans="2:3" x14ac:dyDescent="0.25">
      <c r="B568" s="13" t="s">
        <v>150</v>
      </c>
      <c r="C568">
        <v>1</v>
      </c>
    </row>
    <row r="569" spans="2:3" x14ac:dyDescent="0.25">
      <c r="B569" s="13" t="s">
        <v>148</v>
      </c>
      <c r="C569">
        <v>1</v>
      </c>
    </row>
    <row r="570" spans="2:3" x14ac:dyDescent="0.25">
      <c r="B570" s="13" t="s">
        <v>154</v>
      </c>
      <c r="C570">
        <v>1</v>
      </c>
    </row>
    <row r="571" spans="2:3" x14ac:dyDescent="0.25">
      <c r="B571" s="13" t="s">
        <v>155</v>
      </c>
      <c r="C571">
        <v>1</v>
      </c>
    </row>
    <row r="572" spans="2:3" x14ac:dyDescent="0.25">
      <c r="B572" s="13" t="s">
        <v>140</v>
      </c>
      <c r="C572">
        <v>1</v>
      </c>
    </row>
    <row r="573" spans="2:3" x14ac:dyDescent="0.25">
      <c r="B573" s="13" t="s">
        <v>162</v>
      </c>
      <c r="C573">
        <v>1</v>
      </c>
    </row>
    <row r="574" spans="2:3" x14ac:dyDescent="0.25">
      <c r="B574" s="13" t="s">
        <v>156</v>
      </c>
      <c r="C574">
        <v>1</v>
      </c>
    </row>
    <row r="575" spans="2:3" x14ac:dyDescent="0.25">
      <c r="B575" s="13" t="s">
        <v>149</v>
      </c>
      <c r="C575">
        <v>1</v>
      </c>
    </row>
    <row r="576" spans="2:3" x14ac:dyDescent="0.25">
      <c r="B576" s="13" t="s">
        <v>146</v>
      </c>
      <c r="C576">
        <v>1</v>
      </c>
    </row>
    <row r="577" spans="2:3" x14ac:dyDescent="0.25">
      <c r="B577" s="13" t="s">
        <v>151</v>
      </c>
      <c r="C577">
        <v>1</v>
      </c>
    </row>
    <row r="578" spans="2:3" x14ac:dyDescent="0.25">
      <c r="B578" s="13" t="s">
        <v>157</v>
      </c>
      <c r="C578">
        <v>1</v>
      </c>
    </row>
    <row r="579" spans="2:3" x14ac:dyDescent="0.25">
      <c r="B579" s="13" t="s">
        <v>158</v>
      </c>
      <c r="C579">
        <v>1</v>
      </c>
    </row>
    <row r="580" spans="2:3" x14ac:dyDescent="0.25">
      <c r="B580" s="13" t="s">
        <v>159</v>
      </c>
      <c r="C580">
        <v>1</v>
      </c>
    </row>
    <row r="581" spans="2:3" x14ac:dyDescent="0.25">
      <c r="B581" s="13" t="s">
        <v>145</v>
      </c>
      <c r="C581">
        <v>1</v>
      </c>
    </row>
    <row r="582" spans="2:3" x14ac:dyDescent="0.25">
      <c r="B582" s="13" t="s">
        <v>139</v>
      </c>
      <c r="C582">
        <v>1</v>
      </c>
    </row>
    <row r="583" spans="2:3" x14ac:dyDescent="0.25">
      <c r="B583" s="13" t="s">
        <v>160</v>
      </c>
      <c r="C583">
        <v>1</v>
      </c>
    </row>
    <row r="584" spans="2:3" x14ac:dyDescent="0.25">
      <c r="B584" s="13" t="s">
        <v>161</v>
      </c>
      <c r="C584">
        <v>1</v>
      </c>
    </row>
    <row r="585" spans="2:3" x14ac:dyDescent="0.25">
      <c r="B585" s="13" t="s">
        <v>142</v>
      </c>
      <c r="C585">
        <v>1</v>
      </c>
    </row>
    <row r="586" spans="2:3" x14ac:dyDescent="0.25">
      <c r="B586" s="12" t="s">
        <v>188</v>
      </c>
    </row>
    <row r="587" spans="2:3" x14ac:dyDescent="0.25">
      <c r="B587" s="13" t="s">
        <v>138</v>
      </c>
      <c r="C587" t="s">
        <v>933</v>
      </c>
    </row>
    <row r="588" spans="2:3" x14ac:dyDescent="0.25">
      <c r="B588" s="13" t="s">
        <v>152</v>
      </c>
      <c r="C588" t="s">
        <v>933</v>
      </c>
    </row>
    <row r="589" spans="2:3" x14ac:dyDescent="0.25">
      <c r="B589" s="13" t="s">
        <v>153</v>
      </c>
      <c r="C589" t="s">
        <v>933</v>
      </c>
    </row>
    <row r="590" spans="2:3" x14ac:dyDescent="0.25">
      <c r="B590" s="13" t="s">
        <v>141</v>
      </c>
      <c r="C590" t="s">
        <v>933</v>
      </c>
    </row>
    <row r="591" spans="2:3" x14ac:dyDescent="0.25">
      <c r="B591" s="13" t="s">
        <v>143</v>
      </c>
      <c r="C591" t="s">
        <v>933</v>
      </c>
    </row>
    <row r="592" spans="2:3" x14ac:dyDescent="0.25">
      <c r="B592" s="13" t="s">
        <v>144</v>
      </c>
      <c r="C592" t="s">
        <v>933</v>
      </c>
    </row>
    <row r="593" spans="2:3" x14ac:dyDescent="0.25">
      <c r="B593" s="13" t="s">
        <v>147</v>
      </c>
      <c r="C593" t="s">
        <v>933</v>
      </c>
    </row>
    <row r="594" spans="2:3" x14ac:dyDescent="0.25">
      <c r="B594" s="13" t="s">
        <v>150</v>
      </c>
      <c r="C594" t="s">
        <v>933</v>
      </c>
    </row>
    <row r="595" spans="2:3" x14ac:dyDescent="0.25">
      <c r="B595" s="13" t="s">
        <v>148</v>
      </c>
      <c r="C595" t="s">
        <v>933</v>
      </c>
    </row>
    <row r="596" spans="2:3" x14ac:dyDescent="0.25">
      <c r="B596" s="13" t="s">
        <v>154</v>
      </c>
      <c r="C596" t="s">
        <v>933</v>
      </c>
    </row>
    <row r="597" spans="2:3" x14ac:dyDescent="0.25">
      <c r="B597" s="13" t="s">
        <v>155</v>
      </c>
      <c r="C597" t="s">
        <v>933</v>
      </c>
    </row>
    <row r="598" spans="2:3" x14ac:dyDescent="0.25">
      <c r="B598" s="13" t="s">
        <v>140</v>
      </c>
      <c r="C598" t="s">
        <v>933</v>
      </c>
    </row>
    <row r="599" spans="2:3" x14ac:dyDescent="0.25">
      <c r="B599" s="13" t="s">
        <v>162</v>
      </c>
      <c r="C599" t="s">
        <v>933</v>
      </c>
    </row>
    <row r="600" spans="2:3" x14ac:dyDescent="0.25">
      <c r="B600" s="13" t="s">
        <v>156</v>
      </c>
      <c r="C600" t="s">
        <v>933</v>
      </c>
    </row>
    <row r="601" spans="2:3" x14ac:dyDescent="0.25">
      <c r="B601" s="13" t="s">
        <v>149</v>
      </c>
      <c r="C601" t="s">
        <v>933</v>
      </c>
    </row>
    <row r="602" spans="2:3" x14ac:dyDescent="0.25">
      <c r="B602" s="13" t="s">
        <v>146</v>
      </c>
      <c r="C602" t="s">
        <v>933</v>
      </c>
    </row>
    <row r="603" spans="2:3" x14ac:dyDescent="0.25">
      <c r="B603" s="13" t="s">
        <v>151</v>
      </c>
      <c r="C603" t="s">
        <v>933</v>
      </c>
    </row>
    <row r="604" spans="2:3" x14ac:dyDescent="0.25">
      <c r="B604" s="13" t="s">
        <v>157</v>
      </c>
      <c r="C604" t="s">
        <v>933</v>
      </c>
    </row>
    <row r="605" spans="2:3" x14ac:dyDescent="0.25">
      <c r="B605" s="13" t="s">
        <v>158</v>
      </c>
      <c r="C605" t="s">
        <v>933</v>
      </c>
    </row>
    <row r="606" spans="2:3" x14ac:dyDescent="0.25">
      <c r="B606" s="13" t="s">
        <v>159</v>
      </c>
      <c r="C606" t="s">
        <v>933</v>
      </c>
    </row>
    <row r="607" spans="2:3" x14ac:dyDescent="0.25">
      <c r="B607" s="13" t="s">
        <v>145</v>
      </c>
      <c r="C607" t="s">
        <v>933</v>
      </c>
    </row>
    <row r="608" spans="2:3" x14ac:dyDescent="0.25">
      <c r="B608" s="13" t="s">
        <v>139</v>
      </c>
      <c r="C608" t="s">
        <v>933</v>
      </c>
    </row>
    <row r="609" spans="2:3" x14ac:dyDescent="0.25">
      <c r="B609" s="13" t="s">
        <v>160</v>
      </c>
      <c r="C609" t="s">
        <v>933</v>
      </c>
    </row>
    <row r="610" spans="2:3" x14ac:dyDescent="0.25">
      <c r="B610" s="13" t="s">
        <v>161</v>
      </c>
      <c r="C610" t="s">
        <v>933</v>
      </c>
    </row>
    <row r="611" spans="2:3" x14ac:dyDescent="0.25">
      <c r="B611" s="13" t="s">
        <v>142</v>
      </c>
      <c r="C611" t="s">
        <v>933</v>
      </c>
    </row>
    <row r="612" spans="2:3" x14ac:dyDescent="0.25">
      <c r="B612" s="11" t="s">
        <v>201</v>
      </c>
    </row>
    <row r="613" spans="2:3" x14ac:dyDescent="0.25">
      <c r="B613" s="12" t="s">
        <v>184</v>
      </c>
    </row>
    <row r="614" spans="2:3" x14ac:dyDescent="0.25">
      <c r="B614" s="13" t="s">
        <v>138</v>
      </c>
      <c r="C614" t="s">
        <v>665</v>
      </c>
    </row>
    <row r="615" spans="2:3" x14ac:dyDescent="0.25">
      <c r="B615" s="13" t="s">
        <v>152</v>
      </c>
      <c r="C615" t="s">
        <v>938</v>
      </c>
    </row>
    <row r="616" spans="2:3" x14ac:dyDescent="0.25">
      <c r="B616" s="13" t="s">
        <v>153</v>
      </c>
      <c r="C616" t="s">
        <v>938</v>
      </c>
    </row>
    <row r="617" spans="2:3" x14ac:dyDescent="0.25">
      <c r="B617" s="13" t="s">
        <v>141</v>
      </c>
      <c r="C617" t="s">
        <v>665</v>
      </c>
    </row>
    <row r="618" spans="2:3" x14ac:dyDescent="0.25">
      <c r="B618" s="13" t="s">
        <v>143</v>
      </c>
      <c r="C618" t="s">
        <v>939</v>
      </c>
    </row>
    <row r="619" spans="2:3" x14ac:dyDescent="0.25">
      <c r="B619" s="13" t="s">
        <v>144</v>
      </c>
      <c r="C619" t="s">
        <v>938</v>
      </c>
    </row>
    <row r="620" spans="2:3" x14ac:dyDescent="0.25">
      <c r="B620" s="13" t="s">
        <v>147</v>
      </c>
      <c r="C620" t="s">
        <v>940</v>
      </c>
    </row>
    <row r="621" spans="2:3" x14ac:dyDescent="0.25">
      <c r="B621" s="13" t="s">
        <v>150</v>
      </c>
      <c r="C621" t="s">
        <v>938</v>
      </c>
    </row>
    <row r="622" spans="2:3" x14ac:dyDescent="0.25">
      <c r="B622" s="13" t="s">
        <v>148</v>
      </c>
      <c r="C622" t="s">
        <v>941</v>
      </c>
    </row>
    <row r="623" spans="2:3" x14ac:dyDescent="0.25">
      <c r="B623" s="13" t="s">
        <v>154</v>
      </c>
      <c r="C623" t="s">
        <v>938</v>
      </c>
    </row>
    <row r="624" spans="2:3" x14ac:dyDescent="0.25">
      <c r="B624" s="13" t="s">
        <v>155</v>
      </c>
      <c r="C624" t="s">
        <v>938</v>
      </c>
    </row>
    <row r="625" spans="2:3" x14ac:dyDescent="0.25">
      <c r="B625" s="13" t="s">
        <v>140</v>
      </c>
      <c r="C625" t="s">
        <v>665</v>
      </c>
    </row>
    <row r="626" spans="2:3" x14ac:dyDescent="0.25">
      <c r="B626" s="13" t="s">
        <v>162</v>
      </c>
      <c r="C626" t="s">
        <v>938</v>
      </c>
    </row>
    <row r="627" spans="2:3" x14ac:dyDescent="0.25">
      <c r="B627" s="13" t="s">
        <v>156</v>
      </c>
      <c r="C627" t="s">
        <v>938</v>
      </c>
    </row>
    <row r="628" spans="2:3" x14ac:dyDescent="0.25">
      <c r="B628" s="13" t="s">
        <v>149</v>
      </c>
      <c r="C628" t="s">
        <v>938</v>
      </c>
    </row>
    <row r="629" spans="2:3" x14ac:dyDescent="0.25">
      <c r="B629" s="13" t="s">
        <v>146</v>
      </c>
      <c r="C629" t="s">
        <v>939</v>
      </c>
    </row>
    <row r="630" spans="2:3" x14ac:dyDescent="0.25">
      <c r="B630" s="13" t="s">
        <v>151</v>
      </c>
      <c r="C630" t="s">
        <v>940</v>
      </c>
    </row>
    <row r="631" spans="2:3" x14ac:dyDescent="0.25">
      <c r="B631" s="13" t="s">
        <v>157</v>
      </c>
      <c r="C631" t="s">
        <v>938</v>
      </c>
    </row>
    <row r="632" spans="2:3" x14ac:dyDescent="0.25">
      <c r="B632" s="13" t="s">
        <v>158</v>
      </c>
      <c r="C632" t="s">
        <v>938</v>
      </c>
    </row>
    <row r="633" spans="2:3" x14ac:dyDescent="0.25">
      <c r="B633" s="13" t="s">
        <v>159</v>
      </c>
      <c r="C633" t="s">
        <v>938</v>
      </c>
    </row>
    <row r="634" spans="2:3" x14ac:dyDescent="0.25">
      <c r="B634" s="13" t="s">
        <v>145</v>
      </c>
      <c r="C634" t="s">
        <v>939</v>
      </c>
    </row>
    <row r="635" spans="2:3" x14ac:dyDescent="0.25">
      <c r="B635" s="13" t="s">
        <v>139</v>
      </c>
      <c r="C635" t="s">
        <v>941</v>
      </c>
    </row>
    <row r="636" spans="2:3" x14ac:dyDescent="0.25">
      <c r="B636" s="13" t="s">
        <v>160</v>
      </c>
      <c r="C636" t="s">
        <v>938</v>
      </c>
    </row>
    <row r="637" spans="2:3" x14ac:dyDescent="0.25">
      <c r="B637" s="13" t="s">
        <v>161</v>
      </c>
      <c r="C637" t="s">
        <v>938</v>
      </c>
    </row>
    <row r="638" spans="2:3" x14ac:dyDescent="0.25">
      <c r="B638" s="13" t="s">
        <v>142</v>
      </c>
      <c r="C638" t="s">
        <v>665</v>
      </c>
    </row>
    <row r="639" spans="2:3" x14ac:dyDescent="0.25">
      <c r="B639" s="12" t="s">
        <v>185</v>
      </c>
    </row>
    <row r="640" spans="2:3" x14ac:dyDescent="0.25">
      <c r="B640" s="13" t="s">
        <v>138</v>
      </c>
      <c r="C640" t="s">
        <v>665</v>
      </c>
    </row>
    <row r="641" spans="2:3" x14ac:dyDescent="0.25">
      <c r="B641" s="13" t="s">
        <v>152</v>
      </c>
      <c r="C641" t="s">
        <v>942</v>
      </c>
    </row>
    <row r="642" spans="2:3" x14ac:dyDescent="0.25">
      <c r="B642" s="13" t="s">
        <v>153</v>
      </c>
      <c r="C642" t="s">
        <v>942</v>
      </c>
    </row>
    <row r="643" spans="2:3" x14ac:dyDescent="0.25">
      <c r="B643" s="13" t="s">
        <v>141</v>
      </c>
      <c r="C643" t="s">
        <v>665</v>
      </c>
    </row>
    <row r="644" spans="2:3" x14ac:dyDescent="0.25">
      <c r="B644" s="13" t="s">
        <v>143</v>
      </c>
      <c r="C644" t="s">
        <v>943</v>
      </c>
    </row>
    <row r="645" spans="2:3" x14ac:dyDescent="0.25">
      <c r="B645" s="13" t="s">
        <v>144</v>
      </c>
      <c r="C645" t="s">
        <v>942</v>
      </c>
    </row>
    <row r="646" spans="2:3" x14ac:dyDescent="0.25">
      <c r="B646" s="13" t="s">
        <v>147</v>
      </c>
      <c r="C646" t="s">
        <v>944</v>
      </c>
    </row>
    <row r="647" spans="2:3" x14ac:dyDescent="0.25">
      <c r="B647" s="13" t="s">
        <v>150</v>
      </c>
      <c r="C647" t="s">
        <v>942</v>
      </c>
    </row>
    <row r="648" spans="2:3" x14ac:dyDescent="0.25">
      <c r="B648" s="13" t="s">
        <v>148</v>
      </c>
      <c r="C648" t="s">
        <v>945</v>
      </c>
    </row>
    <row r="649" spans="2:3" x14ac:dyDescent="0.25">
      <c r="B649" s="13" t="s">
        <v>154</v>
      </c>
      <c r="C649" t="s">
        <v>942</v>
      </c>
    </row>
    <row r="650" spans="2:3" x14ac:dyDescent="0.25">
      <c r="B650" s="13" t="s">
        <v>155</v>
      </c>
      <c r="C650" t="s">
        <v>942</v>
      </c>
    </row>
    <row r="651" spans="2:3" x14ac:dyDescent="0.25">
      <c r="B651" s="13" t="s">
        <v>140</v>
      </c>
      <c r="C651" t="s">
        <v>665</v>
      </c>
    </row>
    <row r="652" spans="2:3" x14ac:dyDescent="0.25">
      <c r="B652" s="13" t="s">
        <v>162</v>
      </c>
      <c r="C652" t="s">
        <v>942</v>
      </c>
    </row>
    <row r="653" spans="2:3" x14ac:dyDescent="0.25">
      <c r="B653" s="13" t="s">
        <v>156</v>
      </c>
      <c r="C653" t="s">
        <v>942</v>
      </c>
    </row>
    <row r="654" spans="2:3" x14ac:dyDescent="0.25">
      <c r="B654" s="13" t="s">
        <v>149</v>
      </c>
      <c r="C654" t="s">
        <v>942</v>
      </c>
    </row>
    <row r="655" spans="2:3" x14ac:dyDescent="0.25">
      <c r="B655" s="13" t="s">
        <v>146</v>
      </c>
      <c r="C655" t="s">
        <v>943</v>
      </c>
    </row>
    <row r="656" spans="2:3" x14ac:dyDescent="0.25">
      <c r="B656" s="13" t="s">
        <v>151</v>
      </c>
      <c r="C656" t="s">
        <v>944</v>
      </c>
    </row>
    <row r="657" spans="2:3" x14ac:dyDescent="0.25">
      <c r="B657" s="13" t="s">
        <v>157</v>
      </c>
      <c r="C657" t="s">
        <v>942</v>
      </c>
    </row>
    <row r="658" spans="2:3" x14ac:dyDescent="0.25">
      <c r="B658" s="13" t="s">
        <v>158</v>
      </c>
      <c r="C658" t="s">
        <v>942</v>
      </c>
    </row>
    <row r="659" spans="2:3" x14ac:dyDescent="0.25">
      <c r="B659" s="13" t="s">
        <v>159</v>
      </c>
      <c r="C659" t="s">
        <v>942</v>
      </c>
    </row>
    <row r="660" spans="2:3" x14ac:dyDescent="0.25">
      <c r="B660" s="13" t="s">
        <v>145</v>
      </c>
      <c r="C660" t="s">
        <v>943</v>
      </c>
    </row>
    <row r="661" spans="2:3" x14ac:dyDescent="0.25">
      <c r="B661" s="13" t="s">
        <v>139</v>
      </c>
      <c r="C661" t="s">
        <v>945</v>
      </c>
    </row>
    <row r="662" spans="2:3" x14ac:dyDescent="0.25">
      <c r="B662" s="13" t="s">
        <v>160</v>
      </c>
      <c r="C662" t="s">
        <v>942</v>
      </c>
    </row>
    <row r="663" spans="2:3" x14ac:dyDescent="0.25">
      <c r="B663" s="13" t="s">
        <v>161</v>
      </c>
      <c r="C663" t="s">
        <v>942</v>
      </c>
    </row>
    <row r="664" spans="2:3" x14ac:dyDescent="0.25">
      <c r="B664" s="13" t="s">
        <v>142</v>
      </c>
      <c r="C664" t="s">
        <v>665</v>
      </c>
    </row>
    <row r="665" spans="2:3" x14ac:dyDescent="0.25">
      <c r="B665" s="12" t="s">
        <v>183</v>
      </c>
    </row>
    <row r="666" spans="2:3" x14ac:dyDescent="0.25">
      <c r="B666" s="13" t="s">
        <v>138</v>
      </c>
      <c r="C666">
        <v>0</v>
      </c>
    </row>
    <row r="667" spans="2:3" x14ac:dyDescent="0.25">
      <c r="B667" s="13" t="s">
        <v>152</v>
      </c>
      <c r="C667" t="s">
        <v>946</v>
      </c>
    </row>
    <row r="668" spans="2:3" x14ac:dyDescent="0.25">
      <c r="B668" s="13" t="s">
        <v>153</v>
      </c>
      <c r="C668" t="s">
        <v>946</v>
      </c>
    </row>
    <row r="669" spans="2:3" x14ac:dyDescent="0.25">
      <c r="B669" s="13" t="s">
        <v>141</v>
      </c>
      <c r="C669">
        <v>0</v>
      </c>
    </row>
    <row r="670" spans="2:3" x14ac:dyDescent="0.25">
      <c r="B670" s="13" t="s">
        <v>143</v>
      </c>
      <c r="C670" t="s">
        <v>946</v>
      </c>
    </row>
    <row r="671" spans="2:3" x14ac:dyDescent="0.25">
      <c r="B671" s="13" t="s">
        <v>144</v>
      </c>
      <c r="C671" t="s">
        <v>947</v>
      </c>
    </row>
    <row r="672" spans="2:3" x14ac:dyDescent="0.25">
      <c r="B672" s="13" t="s">
        <v>147</v>
      </c>
      <c r="C672" t="s">
        <v>948</v>
      </c>
    </row>
    <row r="673" spans="2:3" x14ac:dyDescent="0.25">
      <c r="B673" s="13" t="s">
        <v>150</v>
      </c>
      <c r="C673" t="s">
        <v>947</v>
      </c>
    </row>
    <row r="674" spans="2:3" x14ac:dyDescent="0.25">
      <c r="B674" s="13" t="s">
        <v>148</v>
      </c>
      <c r="C674" t="s">
        <v>949</v>
      </c>
    </row>
    <row r="675" spans="2:3" x14ac:dyDescent="0.25">
      <c r="B675" s="13" t="s">
        <v>154</v>
      </c>
      <c r="C675" t="s">
        <v>946</v>
      </c>
    </row>
    <row r="676" spans="2:3" x14ac:dyDescent="0.25">
      <c r="B676" s="13" t="s">
        <v>155</v>
      </c>
      <c r="C676" t="s">
        <v>946</v>
      </c>
    </row>
    <row r="677" spans="2:3" x14ac:dyDescent="0.25">
      <c r="B677" s="13" t="s">
        <v>140</v>
      </c>
      <c r="C677">
        <v>0</v>
      </c>
    </row>
    <row r="678" spans="2:3" x14ac:dyDescent="0.25">
      <c r="B678" s="13" t="s">
        <v>162</v>
      </c>
      <c r="C678" t="s">
        <v>946</v>
      </c>
    </row>
    <row r="679" spans="2:3" x14ac:dyDescent="0.25">
      <c r="B679" s="13" t="s">
        <v>156</v>
      </c>
      <c r="C679" t="s">
        <v>946</v>
      </c>
    </row>
    <row r="680" spans="2:3" x14ac:dyDescent="0.25">
      <c r="B680" s="13" t="s">
        <v>149</v>
      </c>
      <c r="C680" t="s">
        <v>947</v>
      </c>
    </row>
    <row r="681" spans="2:3" x14ac:dyDescent="0.25">
      <c r="B681" s="13" t="s">
        <v>146</v>
      </c>
      <c r="C681" t="s">
        <v>946</v>
      </c>
    </row>
    <row r="682" spans="2:3" x14ac:dyDescent="0.25">
      <c r="B682" s="13" t="s">
        <v>151</v>
      </c>
      <c r="C682" t="s">
        <v>948</v>
      </c>
    </row>
    <row r="683" spans="2:3" x14ac:dyDescent="0.25">
      <c r="B683" s="13" t="s">
        <v>157</v>
      </c>
      <c r="C683" t="s">
        <v>946</v>
      </c>
    </row>
    <row r="684" spans="2:3" x14ac:dyDescent="0.25">
      <c r="B684" s="13" t="s">
        <v>158</v>
      </c>
      <c r="C684" t="s">
        <v>946</v>
      </c>
    </row>
    <row r="685" spans="2:3" x14ac:dyDescent="0.25">
      <c r="B685" s="13" t="s">
        <v>159</v>
      </c>
      <c r="C685" t="s">
        <v>946</v>
      </c>
    </row>
    <row r="686" spans="2:3" x14ac:dyDescent="0.25">
      <c r="B686" s="13" t="s">
        <v>145</v>
      </c>
      <c r="C686" t="s">
        <v>946</v>
      </c>
    </row>
    <row r="687" spans="2:3" x14ac:dyDescent="0.25">
      <c r="B687" s="13" t="s">
        <v>139</v>
      </c>
      <c r="C687" t="s">
        <v>949</v>
      </c>
    </row>
    <row r="688" spans="2:3" x14ac:dyDescent="0.25">
      <c r="B688" s="13" t="s">
        <v>160</v>
      </c>
      <c r="C688" t="s">
        <v>946</v>
      </c>
    </row>
    <row r="689" spans="2:3" x14ac:dyDescent="0.25">
      <c r="B689" s="13" t="s">
        <v>161</v>
      </c>
      <c r="C689" t="s">
        <v>946</v>
      </c>
    </row>
    <row r="690" spans="2:3" x14ac:dyDescent="0.25">
      <c r="B690" s="13" t="s">
        <v>142</v>
      </c>
      <c r="C690">
        <v>0</v>
      </c>
    </row>
    <row r="691" spans="2:3" x14ac:dyDescent="0.25">
      <c r="B691" s="11" t="s">
        <v>193</v>
      </c>
    </row>
    <row r="692" spans="2:3" x14ac:dyDescent="0.25">
      <c r="B692" s="12" t="s">
        <v>183</v>
      </c>
    </row>
    <row r="693" spans="2:3" x14ac:dyDescent="0.25">
      <c r="B693" s="13" t="s">
        <v>138</v>
      </c>
      <c r="C693">
        <v>15</v>
      </c>
    </row>
    <row r="694" spans="2:3" x14ac:dyDescent="0.25">
      <c r="B694" s="13" t="s">
        <v>152</v>
      </c>
      <c r="C694">
        <v>15</v>
      </c>
    </row>
    <row r="695" spans="2:3" x14ac:dyDescent="0.25">
      <c r="B695" s="13" t="s">
        <v>153</v>
      </c>
      <c r="C695">
        <v>15</v>
      </c>
    </row>
    <row r="696" spans="2:3" x14ac:dyDescent="0.25">
      <c r="B696" s="13" t="s">
        <v>141</v>
      </c>
      <c r="C696">
        <v>15</v>
      </c>
    </row>
    <row r="697" spans="2:3" x14ac:dyDescent="0.25">
      <c r="B697" s="13" t="s">
        <v>143</v>
      </c>
      <c r="C697">
        <v>15</v>
      </c>
    </row>
    <row r="698" spans="2:3" x14ac:dyDescent="0.25">
      <c r="B698" s="13" t="s">
        <v>144</v>
      </c>
      <c r="C698">
        <v>15</v>
      </c>
    </row>
    <row r="699" spans="2:3" x14ac:dyDescent="0.25">
      <c r="B699" s="13" t="s">
        <v>147</v>
      </c>
      <c r="C699">
        <v>15</v>
      </c>
    </row>
    <row r="700" spans="2:3" x14ac:dyDescent="0.25">
      <c r="B700" s="13" t="s">
        <v>150</v>
      </c>
      <c r="C700">
        <v>15</v>
      </c>
    </row>
    <row r="701" spans="2:3" x14ac:dyDescent="0.25">
      <c r="B701" s="13" t="s">
        <v>148</v>
      </c>
      <c r="C701">
        <v>15</v>
      </c>
    </row>
    <row r="702" spans="2:3" x14ac:dyDescent="0.25">
      <c r="B702" s="13" t="s">
        <v>154</v>
      </c>
      <c r="C702">
        <v>15</v>
      </c>
    </row>
    <row r="703" spans="2:3" x14ac:dyDescent="0.25">
      <c r="B703" s="13" t="s">
        <v>155</v>
      </c>
      <c r="C703">
        <v>15</v>
      </c>
    </row>
    <row r="704" spans="2:3" x14ac:dyDescent="0.25">
      <c r="B704" s="13" t="s">
        <v>140</v>
      </c>
      <c r="C704">
        <v>15</v>
      </c>
    </row>
    <row r="705" spans="2:3" x14ac:dyDescent="0.25">
      <c r="B705" s="13" t="s">
        <v>162</v>
      </c>
      <c r="C705">
        <v>15</v>
      </c>
    </row>
    <row r="706" spans="2:3" x14ac:dyDescent="0.25">
      <c r="B706" s="13" t="s">
        <v>156</v>
      </c>
      <c r="C706">
        <v>15</v>
      </c>
    </row>
    <row r="707" spans="2:3" x14ac:dyDescent="0.25">
      <c r="B707" s="13" t="s">
        <v>149</v>
      </c>
      <c r="C707">
        <v>15</v>
      </c>
    </row>
    <row r="708" spans="2:3" x14ac:dyDescent="0.25">
      <c r="B708" s="13" t="s">
        <v>146</v>
      </c>
      <c r="C708">
        <v>15</v>
      </c>
    </row>
    <row r="709" spans="2:3" x14ac:dyDescent="0.25">
      <c r="B709" s="13" t="s">
        <v>151</v>
      </c>
      <c r="C709">
        <v>15</v>
      </c>
    </row>
    <row r="710" spans="2:3" x14ac:dyDescent="0.25">
      <c r="B710" s="13" t="s">
        <v>157</v>
      </c>
      <c r="C710">
        <v>15</v>
      </c>
    </row>
    <row r="711" spans="2:3" x14ac:dyDescent="0.25">
      <c r="B711" s="13" t="s">
        <v>158</v>
      </c>
      <c r="C711">
        <v>15</v>
      </c>
    </row>
    <row r="712" spans="2:3" x14ac:dyDescent="0.25">
      <c r="B712" s="13" t="s">
        <v>159</v>
      </c>
      <c r="C712">
        <v>15</v>
      </c>
    </row>
    <row r="713" spans="2:3" x14ac:dyDescent="0.25">
      <c r="B713" s="13" t="s">
        <v>145</v>
      </c>
      <c r="C713">
        <v>15</v>
      </c>
    </row>
    <row r="714" spans="2:3" x14ac:dyDescent="0.25">
      <c r="B714" s="13" t="s">
        <v>139</v>
      </c>
      <c r="C714">
        <v>15</v>
      </c>
    </row>
    <row r="715" spans="2:3" x14ac:dyDescent="0.25">
      <c r="B715" s="13" t="s">
        <v>160</v>
      </c>
      <c r="C715">
        <v>15</v>
      </c>
    </row>
    <row r="716" spans="2:3" x14ac:dyDescent="0.25">
      <c r="B716" s="13" t="s">
        <v>161</v>
      </c>
      <c r="C716">
        <v>15</v>
      </c>
    </row>
    <row r="717" spans="2:3" x14ac:dyDescent="0.25">
      <c r="B717" s="13" t="s">
        <v>142</v>
      </c>
      <c r="C717">
        <v>15</v>
      </c>
    </row>
    <row r="718" spans="2:3" x14ac:dyDescent="0.25">
      <c r="B718" s="12" t="s">
        <v>187</v>
      </c>
    </row>
    <row r="719" spans="2:3" x14ac:dyDescent="0.25">
      <c r="B719" s="13" t="s">
        <v>138</v>
      </c>
      <c r="C719" t="s">
        <v>665</v>
      </c>
    </row>
    <row r="720" spans="2:3" x14ac:dyDescent="0.25">
      <c r="B720" s="13" t="s">
        <v>152</v>
      </c>
      <c r="C720" t="s">
        <v>665</v>
      </c>
    </row>
    <row r="721" spans="2:3" x14ac:dyDescent="0.25">
      <c r="B721" s="13" t="s">
        <v>153</v>
      </c>
      <c r="C721" t="s">
        <v>665</v>
      </c>
    </row>
    <row r="722" spans="2:3" x14ac:dyDescent="0.25">
      <c r="B722" s="13" t="s">
        <v>141</v>
      </c>
      <c r="C722" t="s">
        <v>665</v>
      </c>
    </row>
    <row r="723" spans="2:3" x14ac:dyDescent="0.25">
      <c r="B723" s="13" t="s">
        <v>143</v>
      </c>
      <c r="C723" t="s">
        <v>665</v>
      </c>
    </row>
    <row r="724" spans="2:3" x14ac:dyDescent="0.25">
      <c r="B724" s="13" t="s">
        <v>144</v>
      </c>
      <c r="C724" t="s">
        <v>665</v>
      </c>
    </row>
    <row r="725" spans="2:3" x14ac:dyDescent="0.25">
      <c r="B725" s="13" t="s">
        <v>147</v>
      </c>
      <c r="C725" t="s">
        <v>665</v>
      </c>
    </row>
    <row r="726" spans="2:3" x14ac:dyDescent="0.25">
      <c r="B726" s="13" t="s">
        <v>150</v>
      </c>
      <c r="C726" t="s">
        <v>665</v>
      </c>
    </row>
    <row r="727" spans="2:3" x14ac:dyDescent="0.25">
      <c r="B727" s="13" t="s">
        <v>148</v>
      </c>
      <c r="C727" t="s">
        <v>665</v>
      </c>
    </row>
    <row r="728" spans="2:3" x14ac:dyDescent="0.25">
      <c r="B728" s="13" t="s">
        <v>154</v>
      </c>
      <c r="C728" t="s">
        <v>665</v>
      </c>
    </row>
    <row r="729" spans="2:3" x14ac:dyDescent="0.25">
      <c r="B729" s="13" t="s">
        <v>155</v>
      </c>
      <c r="C729" t="s">
        <v>665</v>
      </c>
    </row>
    <row r="730" spans="2:3" x14ac:dyDescent="0.25">
      <c r="B730" s="13" t="s">
        <v>140</v>
      </c>
      <c r="C730" t="s">
        <v>665</v>
      </c>
    </row>
    <row r="731" spans="2:3" x14ac:dyDescent="0.25">
      <c r="B731" s="13" t="s">
        <v>162</v>
      </c>
      <c r="C731" t="s">
        <v>665</v>
      </c>
    </row>
    <row r="732" spans="2:3" x14ac:dyDescent="0.25">
      <c r="B732" s="13" t="s">
        <v>156</v>
      </c>
      <c r="C732" t="s">
        <v>665</v>
      </c>
    </row>
    <row r="733" spans="2:3" x14ac:dyDescent="0.25">
      <c r="B733" s="13" t="s">
        <v>149</v>
      </c>
      <c r="C733" t="s">
        <v>665</v>
      </c>
    </row>
    <row r="734" spans="2:3" x14ac:dyDescent="0.25">
      <c r="B734" s="13" t="s">
        <v>146</v>
      </c>
      <c r="C734" t="s">
        <v>665</v>
      </c>
    </row>
    <row r="735" spans="2:3" x14ac:dyDescent="0.25">
      <c r="B735" s="13" t="s">
        <v>151</v>
      </c>
      <c r="C735" t="s">
        <v>665</v>
      </c>
    </row>
    <row r="736" spans="2:3" x14ac:dyDescent="0.25">
      <c r="B736" s="13" t="s">
        <v>157</v>
      </c>
      <c r="C736" t="s">
        <v>665</v>
      </c>
    </row>
    <row r="737" spans="2:3" x14ac:dyDescent="0.25">
      <c r="B737" s="13" t="s">
        <v>158</v>
      </c>
      <c r="C737" t="s">
        <v>665</v>
      </c>
    </row>
    <row r="738" spans="2:3" x14ac:dyDescent="0.25">
      <c r="B738" s="13" t="s">
        <v>159</v>
      </c>
      <c r="C738" t="s">
        <v>665</v>
      </c>
    </row>
    <row r="739" spans="2:3" x14ac:dyDescent="0.25">
      <c r="B739" s="13" t="s">
        <v>145</v>
      </c>
      <c r="C739" t="s">
        <v>665</v>
      </c>
    </row>
    <row r="740" spans="2:3" x14ac:dyDescent="0.25">
      <c r="B740" s="13" t="s">
        <v>139</v>
      </c>
      <c r="C740" t="s">
        <v>665</v>
      </c>
    </row>
    <row r="741" spans="2:3" x14ac:dyDescent="0.25">
      <c r="B741" s="13" t="s">
        <v>160</v>
      </c>
      <c r="C741" t="s">
        <v>665</v>
      </c>
    </row>
    <row r="742" spans="2:3" x14ac:dyDescent="0.25">
      <c r="B742" s="13" t="s">
        <v>161</v>
      </c>
      <c r="C742" t="s">
        <v>665</v>
      </c>
    </row>
    <row r="743" spans="2:3" x14ac:dyDescent="0.25">
      <c r="B743" s="13" t="s">
        <v>142</v>
      </c>
      <c r="C743" t="s">
        <v>665</v>
      </c>
    </row>
    <row r="744" spans="2:3" x14ac:dyDescent="0.25">
      <c r="B744" s="12" t="s">
        <v>188</v>
      </c>
    </row>
    <row r="745" spans="2:3" x14ac:dyDescent="0.25">
      <c r="B745" s="13" t="s">
        <v>138</v>
      </c>
      <c r="C745" t="s">
        <v>665</v>
      </c>
    </row>
    <row r="746" spans="2:3" x14ac:dyDescent="0.25">
      <c r="B746" s="13" t="s">
        <v>152</v>
      </c>
      <c r="C746" t="s">
        <v>665</v>
      </c>
    </row>
    <row r="747" spans="2:3" x14ac:dyDescent="0.25">
      <c r="B747" s="13" t="s">
        <v>153</v>
      </c>
      <c r="C747" t="s">
        <v>665</v>
      </c>
    </row>
    <row r="748" spans="2:3" x14ac:dyDescent="0.25">
      <c r="B748" s="13" t="s">
        <v>141</v>
      </c>
      <c r="C748" t="s">
        <v>665</v>
      </c>
    </row>
    <row r="749" spans="2:3" x14ac:dyDescent="0.25">
      <c r="B749" s="13" t="s">
        <v>143</v>
      </c>
      <c r="C749" t="s">
        <v>665</v>
      </c>
    </row>
    <row r="750" spans="2:3" x14ac:dyDescent="0.25">
      <c r="B750" s="13" t="s">
        <v>144</v>
      </c>
      <c r="C750" t="s">
        <v>665</v>
      </c>
    </row>
    <row r="751" spans="2:3" x14ac:dyDescent="0.25">
      <c r="B751" s="13" t="s">
        <v>147</v>
      </c>
      <c r="C751" t="s">
        <v>665</v>
      </c>
    </row>
    <row r="752" spans="2:3" x14ac:dyDescent="0.25">
      <c r="B752" s="13" t="s">
        <v>150</v>
      </c>
      <c r="C752" t="s">
        <v>665</v>
      </c>
    </row>
    <row r="753" spans="2:3" x14ac:dyDescent="0.25">
      <c r="B753" s="13" t="s">
        <v>148</v>
      </c>
      <c r="C753" t="s">
        <v>665</v>
      </c>
    </row>
    <row r="754" spans="2:3" x14ac:dyDescent="0.25">
      <c r="B754" s="13" t="s">
        <v>154</v>
      </c>
      <c r="C754" t="s">
        <v>665</v>
      </c>
    </row>
    <row r="755" spans="2:3" x14ac:dyDescent="0.25">
      <c r="B755" s="13" t="s">
        <v>155</v>
      </c>
      <c r="C755" t="s">
        <v>665</v>
      </c>
    </row>
    <row r="756" spans="2:3" x14ac:dyDescent="0.25">
      <c r="B756" s="13" t="s">
        <v>140</v>
      </c>
      <c r="C756" t="s">
        <v>665</v>
      </c>
    </row>
    <row r="757" spans="2:3" x14ac:dyDescent="0.25">
      <c r="B757" s="13" t="s">
        <v>162</v>
      </c>
      <c r="C757" t="s">
        <v>665</v>
      </c>
    </row>
    <row r="758" spans="2:3" x14ac:dyDescent="0.25">
      <c r="B758" s="13" t="s">
        <v>156</v>
      </c>
      <c r="C758" t="s">
        <v>665</v>
      </c>
    </row>
    <row r="759" spans="2:3" x14ac:dyDescent="0.25">
      <c r="B759" s="13" t="s">
        <v>149</v>
      </c>
      <c r="C759" t="s">
        <v>665</v>
      </c>
    </row>
    <row r="760" spans="2:3" x14ac:dyDescent="0.25">
      <c r="B760" s="13" t="s">
        <v>146</v>
      </c>
      <c r="C760" t="s">
        <v>665</v>
      </c>
    </row>
    <row r="761" spans="2:3" x14ac:dyDescent="0.25">
      <c r="B761" s="13" t="s">
        <v>151</v>
      </c>
      <c r="C761" t="s">
        <v>665</v>
      </c>
    </row>
    <row r="762" spans="2:3" x14ac:dyDescent="0.25">
      <c r="B762" s="13" t="s">
        <v>157</v>
      </c>
      <c r="C762" t="s">
        <v>665</v>
      </c>
    </row>
    <row r="763" spans="2:3" x14ac:dyDescent="0.25">
      <c r="B763" s="13" t="s">
        <v>158</v>
      </c>
      <c r="C763" t="s">
        <v>665</v>
      </c>
    </row>
    <row r="764" spans="2:3" x14ac:dyDescent="0.25">
      <c r="B764" s="13" t="s">
        <v>159</v>
      </c>
      <c r="C764" t="s">
        <v>665</v>
      </c>
    </row>
    <row r="765" spans="2:3" x14ac:dyDescent="0.25">
      <c r="B765" s="13" t="s">
        <v>145</v>
      </c>
      <c r="C765" t="s">
        <v>665</v>
      </c>
    </row>
    <row r="766" spans="2:3" x14ac:dyDescent="0.25">
      <c r="B766" s="13" t="s">
        <v>139</v>
      </c>
      <c r="C766" t="s">
        <v>665</v>
      </c>
    </row>
    <row r="767" spans="2:3" x14ac:dyDescent="0.25">
      <c r="B767" s="13" t="s">
        <v>160</v>
      </c>
      <c r="C767" t="s">
        <v>665</v>
      </c>
    </row>
    <row r="768" spans="2:3" x14ac:dyDescent="0.25">
      <c r="B768" s="13" t="s">
        <v>161</v>
      </c>
      <c r="C768" t="s">
        <v>665</v>
      </c>
    </row>
    <row r="769" spans="2:3" x14ac:dyDescent="0.25">
      <c r="B769" s="13" t="s">
        <v>142</v>
      </c>
      <c r="C769" t="s">
        <v>665</v>
      </c>
    </row>
    <row r="770" spans="2:3" x14ac:dyDescent="0.25">
      <c r="B770" s="11" t="s">
        <v>166</v>
      </c>
    </row>
    <row r="771" spans="2:3" x14ac:dyDescent="0.25">
      <c r="B771" s="12" t="s">
        <v>170</v>
      </c>
    </row>
    <row r="772" spans="2:3" x14ac:dyDescent="0.25">
      <c r="B772" s="13" t="s">
        <v>138</v>
      </c>
      <c r="C772" t="s">
        <v>665</v>
      </c>
    </row>
    <row r="773" spans="2:3" x14ac:dyDescent="0.25">
      <c r="B773" s="13" t="s">
        <v>152</v>
      </c>
      <c r="C773" t="s">
        <v>665</v>
      </c>
    </row>
    <row r="774" spans="2:3" x14ac:dyDescent="0.25">
      <c r="B774" s="13" t="s">
        <v>153</v>
      </c>
      <c r="C774" t="s">
        <v>665</v>
      </c>
    </row>
    <row r="775" spans="2:3" x14ac:dyDescent="0.25">
      <c r="B775" s="13" t="s">
        <v>141</v>
      </c>
      <c r="C775" t="s">
        <v>665</v>
      </c>
    </row>
    <row r="776" spans="2:3" x14ac:dyDescent="0.25">
      <c r="B776" s="13" t="s">
        <v>143</v>
      </c>
      <c r="C776" t="s">
        <v>665</v>
      </c>
    </row>
    <row r="777" spans="2:3" x14ac:dyDescent="0.25">
      <c r="B777" s="13" t="s">
        <v>144</v>
      </c>
      <c r="C777" t="s">
        <v>665</v>
      </c>
    </row>
    <row r="778" spans="2:3" x14ac:dyDescent="0.25">
      <c r="B778" s="13" t="s">
        <v>147</v>
      </c>
      <c r="C778" t="s">
        <v>665</v>
      </c>
    </row>
    <row r="779" spans="2:3" x14ac:dyDescent="0.25">
      <c r="B779" s="13" t="s">
        <v>150</v>
      </c>
      <c r="C779" t="s">
        <v>665</v>
      </c>
    </row>
    <row r="780" spans="2:3" x14ac:dyDescent="0.25">
      <c r="B780" s="13" t="s">
        <v>148</v>
      </c>
      <c r="C780" t="s">
        <v>665</v>
      </c>
    </row>
    <row r="781" spans="2:3" x14ac:dyDescent="0.25">
      <c r="B781" s="13" t="s">
        <v>154</v>
      </c>
      <c r="C781" t="s">
        <v>665</v>
      </c>
    </row>
    <row r="782" spans="2:3" x14ac:dyDescent="0.25">
      <c r="B782" s="13" t="s">
        <v>155</v>
      </c>
      <c r="C782" t="s">
        <v>665</v>
      </c>
    </row>
    <row r="783" spans="2:3" x14ac:dyDescent="0.25">
      <c r="B783" s="13" t="s">
        <v>140</v>
      </c>
      <c r="C783" t="s">
        <v>665</v>
      </c>
    </row>
    <row r="784" spans="2:3" x14ac:dyDescent="0.25">
      <c r="B784" s="13" t="s">
        <v>162</v>
      </c>
      <c r="C784" t="s">
        <v>665</v>
      </c>
    </row>
    <row r="785" spans="2:3" x14ac:dyDescent="0.25">
      <c r="B785" s="13" t="s">
        <v>156</v>
      </c>
      <c r="C785" t="s">
        <v>665</v>
      </c>
    </row>
    <row r="786" spans="2:3" x14ac:dyDescent="0.25">
      <c r="B786" s="13" t="s">
        <v>149</v>
      </c>
      <c r="C786" t="s">
        <v>665</v>
      </c>
    </row>
    <row r="787" spans="2:3" x14ac:dyDescent="0.25">
      <c r="B787" s="13" t="s">
        <v>146</v>
      </c>
      <c r="C787" t="s">
        <v>665</v>
      </c>
    </row>
    <row r="788" spans="2:3" x14ac:dyDescent="0.25">
      <c r="B788" s="13" t="s">
        <v>151</v>
      </c>
      <c r="C788" t="s">
        <v>665</v>
      </c>
    </row>
    <row r="789" spans="2:3" x14ac:dyDescent="0.25">
      <c r="B789" s="13" t="s">
        <v>157</v>
      </c>
      <c r="C789" t="s">
        <v>665</v>
      </c>
    </row>
    <row r="790" spans="2:3" x14ac:dyDescent="0.25">
      <c r="B790" s="13" t="s">
        <v>158</v>
      </c>
      <c r="C790" t="s">
        <v>665</v>
      </c>
    </row>
    <row r="791" spans="2:3" x14ac:dyDescent="0.25">
      <c r="B791" s="13" t="s">
        <v>159</v>
      </c>
      <c r="C791" t="s">
        <v>665</v>
      </c>
    </row>
    <row r="792" spans="2:3" x14ac:dyDescent="0.25">
      <c r="B792" s="13" t="s">
        <v>145</v>
      </c>
      <c r="C792" t="s">
        <v>665</v>
      </c>
    </row>
    <row r="793" spans="2:3" x14ac:dyDescent="0.25">
      <c r="B793" s="13" t="s">
        <v>139</v>
      </c>
      <c r="C793" t="s">
        <v>665</v>
      </c>
    </row>
    <row r="794" spans="2:3" x14ac:dyDescent="0.25">
      <c r="B794" s="13" t="s">
        <v>160</v>
      </c>
      <c r="C794" t="s">
        <v>665</v>
      </c>
    </row>
    <row r="795" spans="2:3" x14ac:dyDescent="0.25">
      <c r="B795" s="13" t="s">
        <v>161</v>
      </c>
      <c r="C795" t="s">
        <v>665</v>
      </c>
    </row>
    <row r="796" spans="2:3" x14ac:dyDescent="0.25">
      <c r="B796" s="13" t="s">
        <v>142</v>
      </c>
      <c r="C796" t="s">
        <v>665</v>
      </c>
    </row>
    <row r="797" spans="2:3" x14ac:dyDescent="0.25">
      <c r="B797" s="12" t="s">
        <v>171</v>
      </c>
    </row>
    <row r="798" spans="2:3" x14ac:dyDescent="0.25">
      <c r="B798" s="13" t="s">
        <v>138</v>
      </c>
      <c r="C798" t="s">
        <v>665</v>
      </c>
    </row>
    <row r="799" spans="2:3" x14ac:dyDescent="0.25">
      <c r="B799" s="13" t="s">
        <v>152</v>
      </c>
      <c r="C799" t="s">
        <v>665</v>
      </c>
    </row>
    <row r="800" spans="2:3" x14ac:dyDescent="0.25">
      <c r="B800" s="13" t="s">
        <v>153</v>
      </c>
      <c r="C800" t="s">
        <v>665</v>
      </c>
    </row>
    <row r="801" spans="2:3" x14ac:dyDescent="0.25">
      <c r="B801" s="13" t="s">
        <v>141</v>
      </c>
      <c r="C801" t="s">
        <v>665</v>
      </c>
    </row>
    <row r="802" spans="2:3" x14ac:dyDescent="0.25">
      <c r="B802" s="13" t="s">
        <v>143</v>
      </c>
      <c r="C802" t="s">
        <v>665</v>
      </c>
    </row>
    <row r="803" spans="2:3" x14ac:dyDescent="0.25">
      <c r="B803" s="13" t="s">
        <v>144</v>
      </c>
      <c r="C803" t="s">
        <v>665</v>
      </c>
    </row>
    <row r="804" spans="2:3" x14ac:dyDescent="0.25">
      <c r="B804" s="13" t="s">
        <v>147</v>
      </c>
      <c r="C804" t="s">
        <v>665</v>
      </c>
    </row>
    <row r="805" spans="2:3" x14ac:dyDescent="0.25">
      <c r="B805" s="13" t="s">
        <v>150</v>
      </c>
      <c r="C805" t="s">
        <v>665</v>
      </c>
    </row>
    <row r="806" spans="2:3" x14ac:dyDescent="0.25">
      <c r="B806" s="13" t="s">
        <v>148</v>
      </c>
      <c r="C806" t="s">
        <v>665</v>
      </c>
    </row>
    <row r="807" spans="2:3" x14ac:dyDescent="0.25">
      <c r="B807" s="13" t="s">
        <v>154</v>
      </c>
      <c r="C807" t="s">
        <v>665</v>
      </c>
    </row>
    <row r="808" spans="2:3" x14ac:dyDescent="0.25">
      <c r="B808" s="13" t="s">
        <v>155</v>
      </c>
      <c r="C808" t="s">
        <v>665</v>
      </c>
    </row>
    <row r="809" spans="2:3" x14ac:dyDescent="0.25">
      <c r="B809" s="13" t="s">
        <v>140</v>
      </c>
      <c r="C809" t="s">
        <v>665</v>
      </c>
    </row>
    <row r="810" spans="2:3" x14ac:dyDescent="0.25">
      <c r="B810" s="13" t="s">
        <v>162</v>
      </c>
      <c r="C810" t="s">
        <v>665</v>
      </c>
    </row>
    <row r="811" spans="2:3" x14ac:dyDescent="0.25">
      <c r="B811" s="13" t="s">
        <v>156</v>
      </c>
      <c r="C811" t="s">
        <v>665</v>
      </c>
    </row>
    <row r="812" spans="2:3" x14ac:dyDescent="0.25">
      <c r="B812" s="13" t="s">
        <v>149</v>
      </c>
      <c r="C812" t="s">
        <v>665</v>
      </c>
    </row>
    <row r="813" spans="2:3" x14ac:dyDescent="0.25">
      <c r="B813" s="13" t="s">
        <v>146</v>
      </c>
      <c r="C813" t="s">
        <v>665</v>
      </c>
    </row>
    <row r="814" spans="2:3" x14ac:dyDescent="0.25">
      <c r="B814" s="13" t="s">
        <v>151</v>
      </c>
      <c r="C814" t="s">
        <v>665</v>
      </c>
    </row>
    <row r="815" spans="2:3" x14ac:dyDescent="0.25">
      <c r="B815" s="13" t="s">
        <v>157</v>
      </c>
      <c r="C815" t="s">
        <v>665</v>
      </c>
    </row>
    <row r="816" spans="2:3" x14ac:dyDescent="0.25">
      <c r="B816" s="13" t="s">
        <v>158</v>
      </c>
      <c r="C816" t="s">
        <v>665</v>
      </c>
    </row>
    <row r="817" spans="2:3" x14ac:dyDescent="0.25">
      <c r="B817" s="13" t="s">
        <v>159</v>
      </c>
      <c r="C817" t="s">
        <v>665</v>
      </c>
    </row>
    <row r="818" spans="2:3" x14ac:dyDescent="0.25">
      <c r="B818" s="13" t="s">
        <v>145</v>
      </c>
      <c r="C818" t="s">
        <v>665</v>
      </c>
    </row>
    <row r="819" spans="2:3" x14ac:dyDescent="0.25">
      <c r="B819" s="13" t="s">
        <v>139</v>
      </c>
      <c r="C819" t="s">
        <v>665</v>
      </c>
    </row>
    <row r="820" spans="2:3" x14ac:dyDescent="0.25">
      <c r="B820" s="13" t="s">
        <v>160</v>
      </c>
      <c r="C820" t="s">
        <v>665</v>
      </c>
    </row>
    <row r="821" spans="2:3" x14ac:dyDescent="0.25">
      <c r="B821" s="13" t="s">
        <v>161</v>
      </c>
      <c r="C821" t="s">
        <v>665</v>
      </c>
    </row>
    <row r="822" spans="2:3" x14ac:dyDescent="0.25">
      <c r="B822" s="13" t="s">
        <v>142</v>
      </c>
      <c r="C822" t="s">
        <v>665</v>
      </c>
    </row>
    <row r="823" spans="2:3" x14ac:dyDescent="0.25">
      <c r="B823" s="11" t="s">
        <v>206</v>
      </c>
    </row>
    <row r="824" spans="2:3" x14ac:dyDescent="0.25">
      <c r="B824" s="12" t="s">
        <v>184</v>
      </c>
    </row>
    <row r="825" spans="2:3" x14ac:dyDescent="0.25">
      <c r="B825" s="13" t="s">
        <v>138</v>
      </c>
      <c r="C825">
        <v>3</v>
      </c>
    </row>
    <row r="826" spans="2:3" x14ac:dyDescent="0.25">
      <c r="B826" s="13" t="s">
        <v>152</v>
      </c>
      <c r="C826">
        <v>3</v>
      </c>
    </row>
    <row r="827" spans="2:3" x14ac:dyDescent="0.25">
      <c r="B827" s="13" t="s">
        <v>153</v>
      </c>
      <c r="C827">
        <v>3</v>
      </c>
    </row>
    <row r="828" spans="2:3" x14ac:dyDescent="0.25">
      <c r="B828" s="13" t="s">
        <v>141</v>
      </c>
      <c r="C828">
        <v>3</v>
      </c>
    </row>
    <row r="829" spans="2:3" x14ac:dyDescent="0.25">
      <c r="B829" s="13" t="s">
        <v>143</v>
      </c>
      <c r="C829">
        <v>3</v>
      </c>
    </row>
    <row r="830" spans="2:3" x14ac:dyDescent="0.25">
      <c r="B830" s="13" t="s">
        <v>144</v>
      </c>
      <c r="C830">
        <v>3</v>
      </c>
    </row>
    <row r="831" spans="2:3" x14ac:dyDescent="0.25">
      <c r="B831" s="13" t="s">
        <v>147</v>
      </c>
      <c r="C831">
        <v>3</v>
      </c>
    </row>
    <row r="832" spans="2:3" x14ac:dyDescent="0.25">
      <c r="B832" s="13" t="s">
        <v>150</v>
      </c>
      <c r="C832">
        <v>3</v>
      </c>
    </row>
    <row r="833" spans="2:3" x14ac:dyDescent="0.25">
      <c r="B833" s="13" t="s">
        <v>148</v>
      </c>
      <c r="C833">
        <v>3</v>
      </c>
    </row>
    <row r="834" spans="2:3" x14ac:dyDescent="0.25">
      <c r="B834" s="13" t="s">
        <v>154</v>
      </c>
      <c r="C834">
        <v>3</v>
      </c>
    </row>
    <row r="835" spans="2:3" x14ac:dyDescent="0.25">
      <c r="B835" s="13" t="s">
        <v>155</v>
      </c>
      <c r="C835">
        <v>3</v>
      </c>
    </row>
    <row r="836" spans="2:3" x14ac:dyDescent="0.25">
      <c r="B836" s="13" t="s">
        <v>140</v>
      </c>
      <c r="C836">
        <v>3</v>
      </c>
    </row>
    <row r="837" spans="2:3" x14ac:dyDescent="0.25">
      <c r="B837" s="13" t="s">
        <v>162</v>
      </c>
      <c r="C837">
        <v>3</v>
      </c>
    </row>
    <row r="838" spans="2:3" x14ac:dyDescent="0.25">
      <c r="B838" s="13" t="s">
        <v>156</v>
      </c>
      <c r="C838">
        <v>3</v>
      </c>
    </row>
    <row r="839" spans="2:3" x14ac:dyDescent="0.25">
      <c r="B839" s="13" t="s">
        <v>149</v>
      </c>
      <c r="C839">
        <v>3</v>
      </c>
    </row>
    <row r="840" spans="2:3" x14ac:dyDescent="0.25">
      <c r="B840" s="13" t="s">
        <v>146</v>
      </c>
      <c r="C840">
        <v>3</v>
      </c>
    </row>
    <row r="841" spans="2:3" x14ac:dyDescent="0.25">
      <c r="B841" s="13" t="s">
        <v>151</v>
      </c>
      <c r="C841">
        <v>3</v>
      </c>
    </row>
    <row r="842" spans="2:3" x14ac:dyDescent="0.25">
      <c r="B842" s="13" t="s">
        <v>157</v>
      </c>
      <c r="C842">
        <v>3</v>
      </c>
    </row>
    <row r="843" spans="2:3" x14ac:dyDescent="0.25">
      <c r="B843" s="13" t="s">
        <v>158</v>
      </c>
      <c r="C843">
        <v>3</v>
      </c>
    </row>
    <row r="844" spans="2:3" x14ac:dyDescent="0.25">
      <c r="B844" s="13" t="s">
        <v>159</v>
      </c>
      <c r="C844">
        <v>3</v>
      </c>
    </row>
    <row r="845" spans="2:3" x14ac:dyDescent="0.25">
      <c r="B845" s="13" t="s">
        <v>145</v>
      </c>
      <c r="C845">
        <v>3</v>
      </c>
    </row>
    <row r="846" spans="2:3" x14ac:dyDescent="0.25">
      <c r="B846" s="13" t="s">
        <v>139</v>
      </c>
      <c r="C846">
        <v>3</v>
      </c>
    </row>
    <row r="847" spans="2:3" x14ac:dyDescent="0.25">
      <c r="B847" s="13" t="s">
        <v>160</v>
      </c>
      <c r="C847">
        <v>3</v>
      </c>
    </row>
    <row r="848" spans="2:3" x14ac:dyDescent="0.25">
      <c r="B848" s="13" t="s">
        <v>161</v>
      </c>
      <c r="C848">
        <v>3</v>
      </c>
    </row>
    <row r="849" spans="2:3" x14ac:dyDescent="0.25">
      <c r="B849" s="13" t="s">
        <v>142</v>
      </c>
      <c r="C849">
        <v>3</v>
      </c>
    </row>
    <row r="850" spans="2:3" x14ac:dyDescent="0.25">
      <c r="B850" s="12" t="s">
        <v>185</v>
      </c>
    </row>
    <row r="851" spans="2:3" x14ac:dyDescent="0.25">
      <c r="B851" s="13" t="s">
        <v>138</v>
      </c>
      <c r="C851">
        <v>10</v>
      </c>
    </row>
    <row r="852" spans="2:3" x14ac:dyDescent="0.25">
      <c r="B852" s="13" t="s">
        <v>152</v>
      </c>
      <c r="C852">
        <v>10</v>
      </c>
    </row>
    <row r="853" spans="2:3" x14ac:dyDescent="0.25">
      <c r="B853" s="13" t="s">
        <v>153</v>
      </c>
      <c r="C853">
        <v>10</v>
      </c>
    </row>
    <row r="854" spans="2:3" x14ac:dyDescent="0.25">
      <c r="B854" s="13" t="s">
        <v>141</v>
      </c>
      <c r="C854">
        <v>10</v>
      </c>
    </row>
    <row r="855" spans="2:3" x14ac:dyDescent="0.25">
      <c r="B855" s="13" t="s">
        <v>143</v>
      </c>
      <c r="C855">
        <v>10</v>
      </c>
    </row>
    <row r="856" spans="2:3" x14ac:dyDescent="0.25">
      <c r="B856" s="13" t="s">
        <v>144</v>
      </c>
      <c r="C856">
        <v>10</v>
      </c>
    </row>
    <row r="857" spans="2:3" x14ac:dyDescent="0.25">
      <c r="B857" s="13" t="s">
        <v>147</v>
      </c>
      <c r="C857">
        <v>10</v>
      </c>
    </row>
    <row r="858" spans="2:3" x14ac:dyDescent="0.25">
      <c r="B858" s="13" t="s">
        <v>150</v>
      </c>
      <c r="C858">
        <v>10</v>
      </c>
    </row>
    <row r="859" spans="2:3" x14ac:dyDescent="0.25">
      <c r="B859" s="13" t="s">
        <v>148</v>
      </c>
      <c r="C859">
        <v>10</v>
      </c>
    </row>
    <row r="860" spans="2:3" x14ac:dyDescent="0.25">
      <c r="B860" s="13" t="s">
        <v>154</v>
      </c>
      <c r="C860">
        <v>10</v>
      </c>
    </row>
    <row r="861" spans="2:3" x14ac:dyDescent="0.25">
      <c r="B861" s="13" t="s">
        <v>155</v>
      </c>
      <c r="C861">
        <v>10</v>
      </c>
    </row>
    <row r="862" spans="2:3" x14ac:dyDescent="0.25">
      <c r="B862" s="13" t="s">
        <v>140</v>
      </c>
      <c r="C862">
        <v>10</v>
      </c>
    </row>
    <row r="863" spans="2:3" x14ac:dyDescent="0.25">
      <c r="B863" s="13" t="s">
        <v>162</v>
      </c>
      <c r="C863">
        <v>10</v>
      </c>
    </row>
    <row r="864" spans="2:3" x14ac:dyDescent="0.25">
      <c r="B864" s="13" t="s">
        <v>156</v>
      </c>
      <c r="C864">
        <v>10</v>
      </c>
    </row>
    <row r="865" spans="2:3" x14ac:dyDescent="0.25">
      <c r="B865" s="13" t="s">
        <v>149</v>
      </c>
      <c r="C865">
        <v>10</v>
      </c>
    </row>
    <row r="866" spans="2:3" x14ac:dyDescent="0.25">
      <c r="B866" s="13" t="s">
        <v>146</v>
      </c>
      <c r="C866">
        <v>10</v>
      </c>
    </row>
    <row r="867" spans="2:3" x14ac:dyDescent="0.25">
      <c r="B867" s="13" t="s">
        <v>151</v>
      </c>
      <c r="C867">
        <v>10</v>
      </c>
    </row>
    <row r="868" spans="2:3" x14ac:dyDescent="0.25">
      <c r="B868" s="13" t="s">
        <v>157</v>
      </c>
      <c r="C868">
        <v>10</v>
      </c>
    </row>
    <row r="869" spans="2:3" x14ac:dyDescent="0.25">
      <c r="B869" s="13" t="s">
        <v>158</v>
      </c>
      <c r="C869">
        <v>10</v>
      </c>
    </row>
    <row r="870" spans="2:3" x14ac:dyDescent="0.25">
      <c r="B870" s="13" t="s">
        <v>159</v>
      </c>
      <c r="C870">
        <v>10</v>
      </c>
    </row>
    <row r="871" spans="2:3" x14ac:dyDescent="0.25">
      <c r="B871" s="13" t="s">
        <v>145</v>
      </c>
      <c r="C871">
        <v>10</v>
      </c>
    </row>
    <row r="872" spans="2:3" x14ac:dyDescent="0.25">
      <c r="B872" s="13" t="s">
        <v>139</v>
      </c>
      <c r="C872">
        <v>10</v>
      </c>
    </row>
    <row r="873" spans="2:3" x14ac:dyDescent="0.25">
      <c r="B873" s="13" t="s">
        <v>160</v>
      </c>
      <c r="C873">
        <v>10</v>
      </c>
    </row>
    <row r="874" spans="2:3" x14ac:dyDescent="0.25">
      <c r="B874" s="13" t="s">
        <v>161</v>
      </c>
      <c r="C874">
        <v>10</v>
      </c>
    </row>
    <row r="875" spans="2:3" x14ac:dyDescent="0.25">
      <c r="B875" s="13" t="s">
        <v>142</v>
      </c>
      <c r="C875">
        <v>10</v>
      </c>
    </row>
    <row r="876" spans="2:3" x14ac:dyDescent="0.25">
      <c r="B876" s="12" t="s">
        <v>183</v>
      </c>
    </row>
    <row r="877" spans="2:3" x14ac:dyDescent="0.25">
      <c r="B877" s="13" t="s">
        <v>138</v>
      </c>
      <c r="C877" t="s">
        <v>950</v>
      </c>
    </row>
    <row r="878" spans="2:3" x14ac:dyDescent="0.25">
      <c r="B878" s="13" t="s">
        <v>152</v>
      </c>
      <c r="C878" t="s">
        <v>950</v>
      </c>
    </row>
    <row r="879" spans="2:3" x14ac:dyDescent="0.25">
      <c r="B879" s="13" t="s">
        <v>153</v>
      </c>
      <c r="C879" t="s">
        <v>950</v>
      </c>
    </row>
    <row r="880" spans="2:3" x14ac:dyDescent="0.25">
      <c r="B880" s="13" t="s">
        <v>141</v>
      </c>
      <c r="C880" t="s">
        <v>950</v>
      </c>
    </row>
    <row r="881" spans="2:3" x14ac:dyDescent="0.25">
      <c r="B881" s="13" t="s">
        <v>143</v>
      </c>
      <c r="C881" t="s">
        <v>950</v>
      </c>
    </row>
    <row r="882" spans="2:3" x14ac:dyDescent="0.25">
      <c r="B882" s="13" t="s">
        <v>144</v>
      </c>
      <c r="C882" t="s">
        <v>950</v>
      </c>
    </row>
    <row r="883" spans="2:3" x14ac:dyDescent="0.25">
      <c r="B883" s="13" t="s">
        <v>147</v>
      </c>
      <c r="C883" t="s">
        <v>950</v>
      </c>
    </row>
    <row r="884" spans="2:3" x14ac:dyDescent="0.25">
      <c r="B884" s="13" t="s">
        <v>150</v>
      </c>
      <c r="C884" t="s">
        <v>950</v>
      </c>
    </row>
    <row r="885" spans="2:3" x14ac:dyDescent="0.25">
      <c r="B885" s="13" t="s">
        <v>148</v>
      </c>
      <c r="C885" t="s">
        <v>950</v>
      </c>
    </row>
    <row r="886" spans="2:3" x14ac:dyDescent="0.25">
      <c r="B886" s="13" t="s">
        <v>154</v>
      </c>
      <c r="C886" t="s">
        <v>950</v>
      </c>
    </row>
    <row r="887" spans="2:3" x14ac:dyDescent="0.25">
      <c r="B887" s="13" t="s">
        <v>155</v>
      </c>
      <c r="C887" t="s">
        <v>950</v>
      </c>
    </row>
    <row r="888" spans="2:3" x14ac:dyDescent="0.25">
      <c r="B888" s="13" t="s">
        <v>140</v>
      </c>
      <c r="C888" t="s">
        <v>950</v>
      </c>
    </row>
    <row r="889" spans="2:3" x14ac:dyDescent="0.25">
      <c r="B889" s="13" t="s">
        <v>162</v>
      </c>
      <c r="C889" t="s">
        <v>950</v>
      </c>
    </row>
    <row r="890" spans="2:3" x14ac:dyDescent="0.25">
      <c r="B890" s="13" t="s">
        <v>156</v>
      </c>
      <c r="C890" t="s">
        <v>950</v>
      </c>
    </row>
    <row r="891" spans="2:3" x14ac:dyDescent="0.25">
      <c r="B891" s="13" t="s">
        <v>149</v>
      </c>
      <c r="C891" t="s">
        <v>950</v>
      </c>
    </row>
    <row r="892" spans="2:3" x14ac:dyDescent="0.25">
      <c r="B892" s="13" t="s">
        <v>146</v>
      </c>
      <c r="C892" t="s">
        <v>950</v>
      </c>
    </row>
    <row r="893" spans="2:3" x14ac:dyDescent="0.25">
      <c r="B893" s="13" t="s">
        <v>151</v>
      </c>
      <c r="C893" t="s">
        <v>950</v>
      </c>
    </row>
    <row r="894" spans="2:3" x14ac:dyDescent="0.25">
      <c r="B894" s="13" t="s">
        <v>157</v>
      </c>
      <c r="C894" t="s">
        <v>950</v>
      </c>
    </row>
    <row r="895" spans="2:3" x14ac:dyDescent="0.25">
      <c r="B895" s="13" t="s">
        <v>158</v>
      </c>
      <c r="C895" t="s">
        <v>950</v>
      </c>
    </row>
    <row r="896" spans="2:3" x14ac:dyDescent="0.25">
      <c r="B896" s="13" t="s">
        <v>159</v>
      </c>
      <c r="C896" t="s">
        <v>950</v>
      </c>
    </row>
    <row r="897" spans="2:3" x14ac:dyDescent="0.25">
      <c r="B897" s="13" t="s">
        <v>145</v>
      </c>
      <c r="C897" t="s">
        <v>950</v>
      </c>
    </row>
    <row r="898" spans="2:3" x14ac:dyDescent="0.25">
      <c r="B898" s="13" t="s">
        <v>139</v>
      </c>
      <c r="C898" t="s">
        <v>950</v>
      </c>
    </row>
    <row r="899" spans="2:3" x14ac:dyDescent="0.25">
      <c r="B899" s="13" t="s">
        <v>160</v>
      </c>
      <c r="C899" t="s">
        <v>950</v>
      </c>
    </row>
    <row r="900" spans="2:3" x14ac:dyDescent="0.25">
      <c r="B900" s="13" t="s">
        <v>161</v>
      </c>
      <c r="C900" t="s">
        <v>950</v>
      </c>
    </row>
    <row r="901" spans="2:3" x14ac:dyDescent="0.25">
      <c r="B901" s="13" t="s">
        <v>142</v>
      </c>
      <c r="C901" t="s">
        <v>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2024-09-04T08:37:20Z</dcterms:modified>
  <cp:category/>
  <cp:contentStatus/>
</cp:coreProperties>
</file>